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ЭтаКнига"/>
  <mc:AlternateContent xmlns:mc="http://schemas.openxmlformats.org/markup-compatibility/2006">
    <mc:Choice Requires="x15">
      <x15ac:absPath xmlns:x15ac="http://schemas.microsoft.com/office/spreadsheetml/2010/11/ac" url="C:\Users\User\Desktop\"/>
    </mc:Choice>
  </mc:AlternateContent>
  <bookViews>
    <workbookView xWindow="0" yWindow="0" windowWidth="24000" windowHeight="9630" tabRatio="668" firstSheet="1" activeTab="1"/>
  </bookViews>
  <sheets>
    <sheet name="Описание" sheetId="13" r:id="rId1"/>
    <sheet name="Данные" sheetId="10" r:id="rId2"/>
    <sheet name="Заявление" sheetId="2" r:id="rId3"/>
    <sheet name="Уведомление" sheetId="3" r:id="rId4"/>
    <sheet name="Экспертное заключение" sheetId="7" r:id="rId5"/>
    <sheet name="Решение" sheetId="8" r:id="rId6"/>
    <sheet name="ИНН" sheetId="14" r:id="rId7"/>
    <sheet name="Справ" sheetId="20" state="hidden" r:id="rId8"/>
    <sheet name="Справочник" sheetId="9" state="hidden" r:id="rId9"/>
  </sheets>
  <definedNames>
    <definedName name="Категория">Справочник!$A$8:$A$11</definedName>
    <definedName name="Форма_подачи">Справочник!$A$2:$A$5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10" l="1"/>
  <c r="Y10" i="10" l="1"/>
  <c r="Y11" i="10"/>
  <c r="Y12" i="10"/>
  <c r="Y13" i="10"/>
  <c r="Y14" i="10"/>
  <c r="Y15" i="10"/>
  <c r="Y16" i="10"/>
  <c r="Y17" i="10"/>
  <c r="Y18" i="10"/>
  <c r="Y19" i="10"/>
  <c r="Y20" i="10"/>
  <c r="Y21" i="10"/>
  <c r="Y22" i="10"/>
  <c r="Y23" i="10"/>
  <c r="Y24" i="10"/>
  <c r="Y25" i="10"/>
  <c r="Y26" i="10"/>
  <c r="Y27" i="10"/>
  <c r="Y28" i="10"/>
  <c r="Y29" i="10"/>
  <c r="Y30" i="10"/>
  <c r="Y31" i="10"/>
  <c r="Y32" i="10"/>
  <c r="Y33" i="10"/>
  <c r="Y34" i="10"/>
  <c r="Y35" i="10"/>
  <c r="Y36" i="10"/>
  <c r="Y37" i="10"/>
  <c r="Y38" i="10"/>
  <c r="Y39" i="10"/>
  <c r="Y40" i="10"/>
  <c r="Y41" i="10"/>
  <c r="Y42" i="10"/>
  <c r="Y43" i="10"/>
  <c r="Y44" i="10"/>
  <c r="Y45" i="10"/>
  <c r="Y46" i="10"/>
  <c r="Y47" i="10"/>
  <c r="Y48" i="10"/>
  <c r="Y49" i="10"/>
  <c r="Y50" i="10"/>
  <c r="Y51" i="10"/>
  <c r="Y52" i="10"/>
  <c r="Y53" i="10"/>
  <c r="Y54" i="10"/>
  <c r="Y55" i="10"/>
  <c r="Y56" i="10"/>
  <c r="Y57" i="10"/>
  <c r="Y58" i="10"/>
  <c r="Y59" i="10"/>
  <c r="Y60" i="10"/>
  <c r="Y61" i="10"/>
  <c r="Y62" i="10"/>
  <c r="Y63" i="10"/>
  <c r="Y64" i="10"/>
  <c r="Y65" i="10"/>
  <c r="Y66" i="10"/>
  <c r="Y67" i="10"/>
  <c r="Y68" i="10"/>
  <c r="Y69" i="10"/>
  <c r="Y70" i="10"/>
  <c r="Y71" i="10"/>
  <c r="Y72" i="10"/>
  <c r="Y73" i="10"/>
  <c r="Y74" i="10"/>
  <c r="Y75" i="10"/>
  <c r="Y76" i="10"/>
  <c r="Y77" i="10"/>
  <c r="Y78" i="10"/>
  <c r="Y79" i="10"/>
  <c r="Y80" i="10"/>
  <c r="Y81" i="10"/>
  <c r="Y82" i="10"/>
  <c r="Y83" i="10"/>
  <c r="Y84" i="10"/>
  <c r="Y85" i="10"/>
  <c r="Y86" i="10"/>
  <c r="Y87" i="10"/>
  <c r="Y88" i="10"/>
  <c r="Y89" i="10"/>
  <c r="Y90" i="10"/>
  <c r="Y91" i="10"/>
  <c r="Y92" i="10"/>
  <c r="Y93" i="10"/>
  <c r="Y94" i="10"/>
  <c r="Y95" i="10"/>
  <c r="Y96" i="10"/>
  <c r="Y97" i="10"/>
  <c r="Y98" i="10"/>
  <c r="Y99" i="10"/>
  <c r="Y100" i="10"/>
  <c r="Y101" i="10"/>
  <c r="Y102" i="10"/>
  <c r="Y103" i="10"/>
  <c r="Y104" i="10"/>
  <c r="Y105" i="10"/>
  <c r="Y106" i="10"/>
  <c r="Y107" i="10"/>
  <c r="Y108" i="10"/>
  <c r="Y109" i="10"/>
  <c r="Y110" i="10"/>
  <c r="Y111" i="10"/>
  <c r="Y112" i="10"/>
  <c r="Y113" i="10"/>
  <c r="Y114" i="10"/>
  <c r="Y115" i="10"/>
  <c r="Y116" i="10"/>
  <c r="Y117" i="10"/>
  <c r="Y118" i="10"/>
  <c r="Y119" i="10"/>
  <c r="Y120" i="10"/>
  <c r="Y121" i="10"/>
  <c r="Y122" i="10"/>
  <c r="Y123" i="10"/>
  <c r="Y124" i="10"/>
  <c r="Y125" i="10"/>
  <c r="Y126" i="10"/>
  <c r="Y127" i="10"/>
  <c r="Y128" i="10"/>
  <c r="Y129" i="10"/>
  <c r="Y130" i="10"/>
  <c r="Y131" i="10"/>
  <c r="Y132" i="10"/>
  <c r="Y133" i="10"/>
  <c r="Y134" i="10"/>
  <c r="Y135" i="10"/>
  <c r="Y136" i="10"/>
  <c r="Y137" i="10"/>
  <c r="Y138" i="10"/>
  <c r="Y139" i="10"/>
  <c r="Y140" i="10"/>
  <c r="Y141" i="10"/>
  <c r="Y142" i="10"/>
  <c r="Y143" i="10"/>
  <c r="Y144" i="10"/>
  <c r="Y145" i="10"/>
  <c r="Y146" i="10"/>
  <c r="Y147" i="10"/>
  <c r="Y148" i="10"/>
  <c r="Y149" i="10"/>
  <c r="Y150" i="10"/>
  <c r="Y151" i="10"/>
  <c r="Y152" i="10"/>
  <c r="Y153" i="10"/>
  <c r="Y154" i="10"/>
  <c r="Y155" i="10"/>
  <c r="Y156" i="10"/>
  <c r="Y157" i="10"/>
  <c r="Y158" i="10"/>
  <c r="Y159" i="10"/>
  <c r="Y160" i="10"/>
  <c r="Y161" i="10"/>
  <c r="Y162" i="10"/>
  <c r="Y163" i="10"/>
  <c r="Y164" i="10"/>
  <c r="Y165" i="10"/>
  <c r="Y166" i="10"/>
  <c r="Y167" i="10"/>
  <c r="Y168" i="10"/>
  <c r="Y169" i="10"/>
  <c r="Y170" i="10"/>
  <c r="Y171" i="10"/>
  <c r="Y172" i="10"/>
  <c r="Y173" i="10"/>
  <c r="Y174" i="10"/>
  <c r="Y175" i="10"/>
  <c r="Y176" i="10"/>
  <c r="Y177" i="10"/>
  <c r="Y178" i="10"/>
  <c r="Y179" i="10"/>
  <c r="Y180" i="10"/>
  <c r="Y181" i="10"/>
  <c r="Y182" i="10"/>
  <c r="Y183" i="10"/>
  <c r="Y184" i="10"/>
  <c r="Y185" i="10"/>
  <c r="Y186" i="10"/>
  <c r="Y187" i="10"/>
  <c r="Y188" i="10"/>
  <c r="Y189" i="10"/>
  <c r="Y190" i="10"/>
  <c r="Y191" i="10"/>
  <c r="Y192" i="10"/>
  <c r="Y193" i="10"/>
  <c r="Y194" i="10"/>
  <c r="Y195" i="10"/>
  <c r="Y196" i="10"/>
  <c r="Y197" i="10"/>
  <c r="Y198" i="10"/>
  <c r="Y199" i="10"/>
  <c r="Y200" i="10"/>
  <c r="Y201" i="10"/>
  <c r="Y202" i="10"/>
  <c r="Y203" i="10"/>
  <c r="Y204" i="10"/>
  <c r="Y205" i="10"/>
  <c r="Y206" i="10"/>
  <c r="Y207" i="10"/>
  <c r="Y208" i="10"/>
  <c r="Y209" i="10"/>
  <c r="Y210" i="10"/>
  <c r="Y211" i="10"/>
  <c r="Y212" i="10"/>
  <c r="Y213" i="10"/>
  <c r="Y214" i="10"/>
  <c r="Y215" i="10"/>
  <c r="Y216" i="10"/>
  <c r="Y217" i="10"/>
  <c r="Y218" i="10"/>
  <c r="Y219" i="10"/>
  <c r="Y220" i="10"/>
  <c r="Y221" i="10"/>
  <c r="Y222" i="10"/>
  <c r="Y223" i="10"/>
  <c r="Y224" i="10"/>
  <c r="Y225" i="10"/>
  <c r="Y226" i="10"/>
  <c r="Y227" i="10"/>
  <c r="Y228" i="10"/>
  <c r="Y229" i="10"/>
  <c r="Y230" i="10"/>
  <c r="Y231" i="10"/>
  <c r="Y232" i="10"/>
  <c r="Y233" i="10"/>
  <c r="Y234" i="10"/>
  <c r="Y235" i="10"/>
  <c r="Y236" i="10"/>
  <c r="Y237" i="10"/>
  <c r="Y238" i="10"/>
  <c r="Y239" i="10"/>
  <c r="Y240" i="10"/>
  <c r="Y241" i="10"/>
  <c r="Y242" i="10"/>
  <c r="Y243" i="10"/>
  <c r="Y244" i="10"/>
  <c r="Y245" i="10"/>
  <c r="Y246" i="10"/>
  <c r="Y247" i="10"/>
  <c r="Y248" i="10"/>
  <c r="Y249" i="10"/>
  <c r="Y250" i="10"/>
  <c r="Y251" i="10"/>
  <c r="Y252" i="10"/>
  <c r="Y253" i="10"/>
  <c r="Y254" i="10"/>
  <c r="Y255" i="10"/>
  <c r="Y256" i="10"/>
  <c r="Y257" i="10"/>
  <c r="Y258" i="10"/>
  <c r="Y259" i="10"/>
  <c r="Y260" i="10"/>
  <c r="Y261" i="10"/>
  <c r="Y262" i="10"/>
  <c r="Y263" i="10"/>
  <c r="Y264" i="10"/>
  <c r="Y265" i="10"/>
  <c r="Y266" i="10"/>
  <c r="Y267" i="10"/>
  <c r="Y268" i="10"/>
  <c r="Y269" i="10"/>
  <c r="Y270" i="10"/>
  <c r="Y271" i="10"/>
  <c r="Y272" i="10"/>
  <c r="Y273" i="10"/>
  <c r="Y274" i="10"/>
  <c r="Y275" i="10"/>
  <c r="Y276" i="10"/>
  <c r="Y277" i="10"/>
  <c r="Y278" i="10"/>
  <c r="Y279" i="10"/>
  <c r="Y280" i="10"/>
  <c r="Y281" i="10"/>
  <c r="Y282" i="10"/>
  <c r="Y283" i="10"/>
  <c r="Y284" i="10"/>
  <c r="Y285" i="10"/>
  <c r="Y286" i="10"/>
  <c r="Y287" i="10"/>
  <c r="Y288" i="10"/>
  <c r="Y289" i="10"/>
  <c r="Y290" i="10"/>
  <c r="Y291" i="10"/>
  <c r="Y292" i="10"/>
  <c r="Y293" i="10"/>
  <c r="Y294" i="10"/>
  <c r="Y295" i="10"/>
  <c r="Y296" i="10"/>
  <c r="Y297" i="10"/>
  <c r="Y298" i="10"/>
  <c r="Y299" i="10"/>
  <c r="Y300" i="10"/>
  <c r="Y301" i="10"/>
  <c r="Y302" i="10"/>
  <c r="Y303" i="10"/>
  <c r="Y304" i="10"/>
  <c r="Y305" i="10"/>
  <c r="Y306" i="10"/>
  <c r="Y307" i="10"/>
  <c r="Y308" i="10"/>
  <c r="Y309" i="10"/>
  <c r="Y310" i="10"/>
  <c r="Y311" i="10"/>
  <c r="Y312" i="10"/>
  <c r="Y313" i="10"/>
  <c r="Y314" i="10"/>
  <c r="Y315" i="10"/>
  <c r="Y316" i="10"/>
  <c r="Y317" i="10"/>
  <c r="Y318" i="10"/>
  <c r="Y319" i="10"/>
  <c r="Y320" i="10"/>
  <c r="Y321" i="10"/>
  <c r="Y322" i="10"/>
  <c r="Y323" i="10"/>
  <c r="Y324" i="10"/>
  <c r="Y325" i="10"/>
  <c r="Y326" i="10"/>
  <c r="Y327" i="10"/>
  <c r="Y328" i="10"/>
  <c r="Y329" i="10"/>
  <c r="Y330" i="10"/>
  <c r="Y331" i="10"/>
  <c r="Y332" i="10"/>
  <c r="Y333" i="10"/>
  <c r="Y334" i="10"/>
  <c r="Y335" i="10"/>
  <c r="Y336" i="10"/>
  <c r="Y337" i="10"/>
  <c r="Y338" i="10"/>
  <c r="Y339" i="10"/>
  <c r="Y340" i="10"/>
  <c r="Y341" i="10"/>
  <c r="Y342" i="10"/>
  <c r="Y343" i="10"/>
  <c r="Y344" i="10"/>
  <c r="Y345" i="10"/>
  <c r="Y346" i="10"/>
  <c r="Y347" i="10"/>
  <c r="Y348" i="10"/>
  <c r="Y349" i="10"/>
  <c r="Y350" i="10"/>
  <c r="Y351" i="10"/>
  <c r="Y352" i="10"/>
  <c r="Y353" i="10"/>
  <c r="Y354" i="10"/>
  <c r="Y355" i="10"/>
  <c r="Y356" i="10"/>
  <c r="Y357" i="10"/>
  <c r="Y358" i="10"/>
  <c r="Y359" i="10"/>
  <c r="Y360" i="10"/>
  <c r="Y361" i="10"/>
  <c r="Y362" i="10"/>
  <c r="Y363" i="10"/>
  <c r="Y364" i="10"/>
  <c r="Y365" i="10"/>
  <c r="Y366" i="10"/>
  <c r="Y367" i="10"/>
  <c r="Y368" i="10"/>
  <c r="Y369" i="10"/>
  <c r="Y370" i="10"/>
  <c r="Y371" i="10"/>
  <c r="Y372" i="10"/>
  <c r="Y373" i="10"/>
  <c r="Y374" i="10"/>
  <c r="Y375" i="10"/>
  <c r="Y376" i="10"/>
  <c r="Y377" i="10"/>
  <c r="Y378" i="10"/>
  <c r="Y379" i="10"/>
  <c r="Y380" i="10"/>
  <c r="Y381" i="10"/>
  <c r="Y382" i="10"/>
  <c r="Y383" i="10"/>
  <c r="Y384" i="10"/>
  <c r="Y385" i="10"/>
  <c r="Y386" i="10"/>
  <c r="Y387" i="10"/>
  <c r="Y388" i="10"/>
  <c r="Y389" i="10"/>
  <c r="Y390" i="10"/>
  <c r="Y391" i="10"/>
  <c r="Y392" i="10"/>
  <c r="Y393" i="10"/>
  <c r="Y394" i="10"/>
  <c r="Y395" i="10"/>
  <c r="Y396" i="10"/>
  <c r="Y397" i="10"/>
  <c r="Y398" i="10"/>
  <c r="Y399" i="10"/>
  <c r="Y400" i="10"/>
  <c r="Y401" i="10"/>
  <c r="Y402" i="10"/>
  <c r="Y403" i="10"/>
  <c r="Y404" i="10"/>
  <c r="Y405" i="10"/>
  <c r="Y406" i="10"/>
  <c r="Y407" i="10"/>
  <c r="Y408" i="10"/>
  <c r="Y409" i="10"/>
  <c r="Y410" i="10"/>
  <c r="Y411" i="10"/>
  <c r="Y412" i="10"/>
  <c r="Y413" i="10"/>
  <c r="Y414" i="10"/>
  <c r="Y415" i="10"/>
  <c r="Y416" i="10"/>
  <c r="Y417" i="10"/>
  <c r="Y418" i="10"/>
  <c r="Y419" i="10"/>
  <c r="Y420" i="10"/>
  <c r="Y421" i="10"/>
  <c r="Y422" i="10"/>
  <c r="Y423" i="10"/>
  <c r="Y424" i="10"/>
  <c r="Y425" i="10"/>
  <c r="Y426" i="10"/>
  <c r="Y427" i="10"/>
  <c r="Y428" i="10"/>
  <c r="Y429" i="10"/>
  <c r="Y430" i="10"/>
  <c r="Y431" i="10"/>
  <c r="Y432" i="10"/>
  <c r="Y433" i="10"/>
  <c r="Y434" i="10"/>
  <c r="Y435" i="10"/>
  <c r="Y436" i="10"/>
  <c r="Y437" i="10"/>
  <c r="Y438" i="10"/>
  <c r="Y439" i="10"/>
  <c r="Y440" i="10"/>
  <c r="Y441" i="10"/>
  <c r="Y442" i="10"/>
  <c r="Y443" i="10"/>
  <c r="Y444" i="10"/>
  <c r="Y445" i="10"/>
  <c r="Y446" i="10"/>
  <c r="Y447" i="10"/>
  <c r="Y448" i="10"/>
  <c r="Y449" i="10"/>
  <c r="Y450" i="10"/>
  <c r="Y451" i="10"/>
  <c r="Y452" i="10"/>
  <c r="Y453" i="10"/>
  <c r="Y454" i="10"/>
  <c r="Y455" i="10"/>
  <c r="Y456" i="10"/>
  <c r="Y457" i="10"/>
  <c r="Y458" i="10"/>
  <c r="Y459" i="10"/>
  <c r="Y460" i="10"/>
  <c r="Y461" i="10"/>
  <c r="Y462" i="10"/>
  <c r="Y463" i="10"/>
  <c r="Y464" i="10"/>
  <c r="Y465" i="10"/>
  <c r="Y466" i="10"/>
  <c r="Y467" i="10"/>
  <c r="Y468" i="10"/>
  <c r="Y469" i="10"/>
  <c r="Y470" i="10"/>
  <c r="Y471" i="10"/>
  <c r="Y472" i="10"/>
  <c r="Y473" i="10"/>
  <c r="Y474" i="10"/>
  <c r="Y475" i="10"/>
  <c r="Y476" i="10"/>
  <c r="Y477" i="10"/>
  <c r="Y478" i="10"/>
  <c r="Y479" i="10"/>
  <c r="Y480" i="10"/>
  <c r="Y481" i="10"/>
  <c r="Y482" i="10"/>
  <c r="Y483" i="10"/>
  <c r="Y484" i="10"/>
  <c r="Y485" i="10"/>
  <c r="Y486" i="10"/>
  <c r="Y487" i="10"/>
  <c r="Y488" i="10"/>
  <c r="Y489" i="10"/>
  <c r="Y490" i="10"/>
  <c r="Y491" i="10"/>
  <c r="Y492" i="10"/>
  <c r="Y493" i="10"/>
  <c r="Y494" i="10"/>
  <c r="Y495" i="10"/>
  <c r="Y496" i="10"/>
  <c r="Y497" i="10"/>
  <c r="Y498" i="10"/>
  <c r="Y499" i="10"/>
  <c r="Y500" i="10"/>
  <c r="Y501" i="10"/>
  <c r="Y502" i="10"/>
  <c r="Y503" i="10"/>
  <c r="Y504" i="10"/>
  <c r="Y505" i="10"/>
  <c r="Y506" i="10"/>
  <c r="Y507" i="10"/>
  <c r="Y508" i="10"/>
  <c r="Y509" i="10"/>
  <c r="Y510" i="10"/>
  <c r="Y511" i="10"/>
  <c r="Y512" i="10"/>
  <c r="Y513" i="10"/>
  <c r="Y514" i="10"/>
  <c r="Y515" i="10"/>
  <c r="Y516" i="10"/>
  <c r="Y517" i="10"/>
  <c r="Y518" i="10"/>
  <c r="Y519" i="10"/>
  <c r="Y520" i="10"/>
  <c r="Y521" i="10"/>
  <c r="Y522" i="10"/>
  <c r="Y523" i="10"/>
  <c r="Y524" i="10"/>
  <c r="Y525" i="10"/>
  <c r="Y526" i="10"/>
  <c r="Y527" i="10"/>
  <c r="Y528" i="10"/>
  <c r="Y529" i="10"/>
  <c r="Y530" i="10"/>
  <c r="Y531" i="10"/>
  <c r="Y532" i="10"/>
  <c r="Y533" i="10"/>
  <c r="Y534" i="10"/>
  <c r="Y535" i="10"/>
  <c r="Y536" i="10"/>
  <c r="Y537" i="10"/>
  <c r="Y538" i="10"/>
  <c r="Y539" i="10"/>
  <c r="Y540" i="10"/>
  <c r="Y541" i="10"/>
  <c r="Y542" i="10"/>
  <c r="Y543" i="10"/>
  <c r="Y544" i="10"/>
  <c r="Y545" i="10"/>
  <c r="Y546" i="10"/>
  <c r="Y547" i="10"/>
  <c r="Y548" i="10"/>
  <c r="Y549" i="10"/>
  <c r="Y550" i="10"/>
  <c r="Y551" i="10"/>
  <c r="Y552" i="10"/>
  <c r="Y553" i="10"/>
  <c r="Y554" i="10"/>
  <c r="Y555" i="10"/>
  <c r="Y556" i="10"/>
  <c r="Y557" i="10"/>
  <c r="Y558" i="10"/>
  <c r="Y559" i="10"/>
  <c r="Y560" i="10"/>
  <c r="Y561" i="10"/>
  <c r="Y562" i="10"/>
  <c r="Y563" i="10"/>
  <c r="Y564" i="10"/>
  <c r="Y565" i="10"/>
  <c r="Y566" i="10"/>
  <c r="Y567" i="10"/>
  <c r="Y568" i="10"/>
  <c r="Y569" i="10"/>
  <c r="Y570" i="10"/>
  <c r="Y571" i="10"/>
  <c r="Y572" i="10"/>
  <c r="Y573" i="10"/>
  <c r="Y574" i="10"/>
  <c r="Y575" i="10"/>
  <c r="Y576" i="10"/>
  <c r="Y577" i="10"/>
  <c r="Y578" i="10"/>
  <c r="Y579" i="10"/>
  <c r="Y580" i="10"/>
  <c r="Y581" i="10"/>
  <c r="Y582" i="10"/>
  <c r="Y583" i="10"/>
  <c r="Y584" i="10"/>
  <c r="Y585" i="10"/>
  <c r="Y586" i="10"/>
  <c r="Y587" i="10"/>
  <c r="Y588" i="10"/>
  <c r="Y589" i="10"/>
  <c r="Y590" i="10"/>
  <c r="Y591" i="10"/>
  <c r="Y592" i="10"/>
  <c r="Y593" i="10"/>
  <c r="Y594" i="10"/>
  <c r="Y595" i="10"/>
  <c r="Y596" i="10"/>
  <c r="Y597" i="10"/>
  <c r="Y598" i="10"/>
  <c r="Y599" i="10"/>
  <c r="Y600" i="10"/>
  <c r="Y601" i="10"/>
  <c r="Y602" i="10"/>
  <c r="Y603" i="10"/>
  <c r="Y604" i="10"/>
  <c r="Y605" i="10"/>
  <c r="Y606" i="10"/>
  <c r="Y607" i="10"/>
  <c r="Y608" i="10"/>
  <c r="Y609" i="10"/>
  <c r="Y610" i="10"/>
  <c r="Y611" i="10"/>
  <c r="Y612" i="10"/>
  <c r="Y613" i="10"/>
  <c r="Y614" i="10"/>
  <c r="Y615" i="10"/>
  <c r="Y616" i="10"/>
  <c r="Y617" i="10"/>
  <c r="Y618" i="10"/>
  <c r="Y619" i="10"/>
  <c r="Y620" i="10"/>
  <c r="Y621" i="10"/>
  <c r="Y622" i="10"/>
  <c r="Y623" i="10"/>
  <c r="Y624" i="10"/>
  <c r="Y625" i="10"/>
  <c r="Y626" i="10"/>
  <c r="Y627" i="10"/>
  <c r="Y628" i="10"/>
  <c r="Y629" i="10"/>
  <c r="Y630" i="10"/>
  <c r="Y631" i="10"/>
  <c r="Y632" i="10"/>
  <c r="Y633" i="10"/>
  <c r="Y634" i="10"/>
  <c r="Y635" i="10"/>
  <c r="Y636" i="10"/>
  <c r="Y637" i="10"/>
  <c r="Y638" i="10"/>
  <c r="Y639" i="10"/>
  <c r="Y640" i="10"/>
  <c r="Y641" i="10"/>
  <c r="Y642" i="10"/>
  <c r="Y643" i="10"/>
  <c r="Y644" i="10"/>
  <c r="Y645" i="10"/>
  <c r="Y646" i="10"/>
  <c r="Y647" i="10"/>
  <c r="Y648" i="10"/>
  <c r="Y649" i="10"/>
  <c r="Y650" i="10"/>
  <c r="Y651" i="10"/>
  <c r="Y652" i="10"/>
  <c r="Y653" i="10"/>
  <c r="Y654" i="10"/>
  <c r="Y655" i="10"/>
  <c r="Y656" i="10"/>
  <c r="Y657" i="10"/>
  <c r="Y658" i="10"/>
  <c r="Y659" i="10"/>
  <c r="Y660" i="10"/>
  <c r="Y661" i="10"/>
  <c r="Y662" i="10"/>
  <c r="Y663" i="10"/>
  <c r="Y664" i="10"/>
  <c r="Y665" i="10"/>
  <c r="Y666" i="10"/>
  <c r="Y667" i="10"/>
  <c r="Y668" i="10"/>
  <c r="Y669" i="10"/>
  <c r="Y670" i="10"/>
  <c r="Y671" i="10"/>
  <c r="Y672" i="10"/>
  <c r="Y673" i="10"/>
  <c r="Y674" i="10"/>
  <c r="Y675" i="10"/>
  <c r="Y676" i="10"/>
  <c r="Y677" i="10"/>
  <c r="Y678" i="10"/>
  <c r="Y679" i="10"/>
  <c r="Y680" i="10"/>
  <c r="Y681" i="10"/>
  <c r="Y682" i="10"/>
  <c r="Y683" i="10"/>
  <c r="Y684" i="10"/>
  <c r="Y685" i="10"/>
  <c r="Y686" i="10"/>
  <c r="Y687" i="10"/>
  <c r="Y688" i="10"/>
  <c r="Y689" i="10"/>
  <c r="Y690" i="10"/>
  <c r="Y691" i="10"/>
  <c r="Y692" i="10"/>
  <c r="Y693" i="10"/>
  <c r="Y694" i="10"/>
  <c r="Y695" i="10"/>
  <c r="Y696" i="10"/>
  <c r="Y697" i="10"/>
  <c r="Y698" i="10"/>
  <c r="Y699" i="10"/>
  <c r="Y700" i="10"/>
  <c r="Y701" i="10"/>
  <c r="Y702" i="10"/>
  <c r="Y703" i="10"/>
  <c r="Y704" i="10"/>
  <c r="Y705" i="10"/>
  <c r="Y706" i="10"/>
  <c r="Y707" i="10"/>
  <c r="Y708" i="10"/>
  <c r="Y709" i="10"/>
  <c r="Y710" i="10"/>
  <c r="Y711" i="10"/>
  <c r="Y712" i="10"/>
  <c r="Y713" i="10"/>
  <c r="Y714" i="10"/>
  <c r="Y715" i="10"/>
  <c r="Y716" i="10"/>
  <c r="Y717" i="10"/>
  <c r="Y718" i="10"/>
  <c r="Y719" i="10"/>
  <c r="Y720" i="10"/>
  <c r="Y721" i="10"/>
  <c r="Y722" i="10"/>
  <c r="Y723" i="10"/>
  <c r="Y724" i="10"/>
  <c r="Y725" i="10"/>
  <c r="Y726" i="10"/>
  <c r="Y727" i="10"/>
  <c r="Y728" i="10"/>
  <c r="Y729" i="10"/>
  <c r="Y730" i="10"/>
  <c r="Y731" i="10"/>
  <c r="Y732" i="10"/>
  <c r="Y733" i="10"/>
  <c r="Y734" i="10"/>
  <c r="Y735" i="10"/>
  <c r="Y736" i="10"/>
  <c r="Y737" i="10"/>
  <c r="Y738" i="10"/>
  <c r="Y739" i="10"/>
  <c r="Y740" i="10"/>
  <c r="Y741" i="10"/>
  <c r="Y742" i="10"/>
  <c r="Y743" i="10"/>
  <c r="Y744" i="10"/>
  <c r="Y745" i="10"/>
  <c r="Y746" i="10"/>
  <c r="Y747" i="10"/>
  <c r="Y748" i="10"/>
  <c r="Y749" i="10"/>
  <c r="Y750" i="10"/>
  <c r="Y751" i="10"/>
  <c r="Y752" i="10"/>
  <c r="Y753" i="10"/>
  <c r="Y754" i="10"/>
  <c r="Y755" i="10"/>
  <c r="Y756" i="10"/>
  <c r="Y757" i="10"/>
  <c r="Y758" i="10"/>
  <c r="Y759" i="10"/>
  <c r="Y760" i="10"/>
  <c r="Y761" i="10"/>
  <c r="Y762" i="10"/>
  <c r="Y763" i="10"/>
  <c r="Y764" i="10"/>
  <c r="Y765" i="10"/>
  <c r="Y766" i="10"/>
  <c r="Y767" i="10"/>
  <c r="Y768" i="10"/>
  <c r="Y769" i="10"/>
  <c r="Y770" i="10"/>
  <c r="Y771" i="10"/>
  <c r="Y772" i="10"/>
  <c r="Y773" i="10"/>
  <c r="Y774" i="10"/>
  <c r="Y775" i="10"/>
  <c r="Y776" i="10"/>
  <c r="Y777" i="10"/>
  <c r="Y778" i="10"/>
  <c r="Y779" i="10"/>
  <c r="Y780" i="10"/>
  <c r="Y781" i="10"/>
  <c r="Y782" i="10"/>
  <c r="Y783" i="10"/>
  <c r="Y784" i="10"/>
  <c r="Y785" i="10"/>
  <c r="Y786" i="10"/>
  <c r="Y787" i="10"/>
  <c r="Y788" i="10"/>
  <c r="Y789" i="10"/>
  <c r="Y790" i="10"/>
  <c r="Y791" i="10"/>
  <c r="Y792" i="10"/>
  <c r="Y793" i="10"/>
  <c r="Y794" i="10"/>
  <c r="Y795" i="10"/>
  <c r="Y796" i="10"/>
  <c r="Y797" i="10"/>
  <c r="Y798" i="10"/>
  <c r="Y799" i="10"/>
  <c r="Y800" i="10"/>
  <c r="Y801" i="10"/>
  <c r="Y802" i="10"/>
  <c r="Y803" i="10"/>
  <c r="Y804" i="10"/>
  <c r="Y805" i="10"/>
  <c r="Y806" i="10"/>
  <c r="Y807" i="10"/>
  <c r="Y808" i="10"/>
  <c r="Y809" i="10"/>
  <c r="Y810" i="10"/>
  <c r="Y811" i="10"/>
  <c r="Y812" i="10"/>
  <c r="Y813" i="10"/>
  <c r="Y814" i="10"/>
  <c r="Y815" i="10"/>
  <c r="Y816" i="10"/>
  <c r="Y817" i="10"/>
  <c r="Y818" i="10"/>
  <c r="Y819" i="10"/>
  <c r="Y820" i="10"/>
  <c r="Y821" i="10"/>
  <c r="Y822" i="10"/>
  <c r="Y823" i="10"/>
  <c r="Y824" i="10"/>
  <c r="Y825" i="10"/>
  <c r="Y826" i="10"/>
  <c r="Y827" i="10"/>
  <c r="Y828" i="10"/>
  <c r="Y829" i="10"/>
  <c r="Y830" i="10"/>
  <c r="Y831" i="10"/>
  <c r="Y832" i="10"/>
  <c r="Y833" i="10"/>
  <c r="Y834" i="10"/>
  <c r="Y835" i="10"/>
  <c r="Y836" i="10"/>
  <c r="Y837" i="10"/>
  <c r="Y838" i="10"/>
  <c r="Y839" i="10"/>
  <c r="Y840" i="10"/>
  <c r="Y841" i="10"/>
  <c r="Y842" i="10"/>
  <c r="Y843" i="10"/>
  <c r="Y844" i="10"/>
  <c r="Y845" i="10"/>
  <c r="Y846" i="10"/>
  <c r="Y847" i="10"/>
  <c r="Y848" i="10"/>
  <c r="Y849" i="10"/>
  <c r="Y850" i="10"/>
  <c r="Y851" i="10"/>
  <c r="Y852" i="10"/>
  <c r="Y853" i="10"/>
  <c r="Y854" i="10"/>
  <c r="Y855" i="10"/>
  <c r="Y856" i="10"/>
  <c r="Y857" i="10"/>
  <c r="Y858" i="10"/>
  <c r="Y859" i="10"/>
  <c r="Y860" i="10"/>
  <c r="Y861" i="10"/>
  <c r="Y862" i="10"/>
  <c r="Y863" i="10"/>
  <c r="Y864" i="10"/>
  <c r="Y865" i="10"/>
  <c r="Y866" i="10"/>
  <c r="Y867" i="10"/>
  <c r="Y868" i="10"/>
  <c r="Y869" i="10"/>
  <c r="Y870" i="10"/>
  <c r="Y871" i="10"/>
  <c r="Y872" i="10"/>
  <c r="Y873" i="10"/>
  <c r="Y874" i="10"/>
  <c r="Y875" i="10"/>
  <c r="Y876" i="10"/>
  <c r="Y877" i="10"/>
  <c r="Y878" i="10"/>
  <c r="Y879" i="10"/>
  <c r="Y880" i="10"/>
  <c r="Y881" i="10"/>
  <c r="Y882" i="10"/>
  <c r="Y883" i="10"/>
  <c r="Y884" i="10"/>
  <c r="Y885" i="10"/>
  <c r="Y886" i="10"/>
  <c r="Y887" i="10"/>
  <c r="Y888" i="10"/>
  <c r="Y889" i="10"/>
  <c r="Y890" i="10"/>
  <c r="Y891" i="10"/>
  <c r="Y892" i="10"/>
  <c r="Y893" i="10"/>
  <c r="Y894" i="10"/>
  <c r="Y895" i="10"/>
  <c r="Y896" i="10"/>
  <c r="Y897" i="10"/>
  <c r="Y898" i="10"/>
  <c r="Y899" i="10"/>
  <c r="Y900" i="10"/>
  <c r="Y901" i="10"/>
  <c r="Y902" i="10"/>
  <c r="Y903" i="10"/>
  <c r="Y904" i="10"/>
  <c r="Y905" i="10"/>
  <c r="Y906" i="10"/>
  <c r="Y907" i="10"/>
  <c r="Y908" i="10"/>
  <c r="Y909" i="10"/>
  <c r="Y910" i="10"/>
  <c r="Y911" i="10"/>
  <c r="Y912" i="10"/>
  <c r="Y913" i="10"/>
  <c r="Y914" i="10"/>
  <c r="Y915" i="10"/>
  <c r="Y916" i="10"/>
  <c r="Y917" i="10"/>
  <c r="Y918" i="10"/>
  <c r="Y919" i="10"/>
  <c r="Y920" i="10"/>
  <c r="Y921" i="10"/>
  <c r="Y922" i="10"/>
  <c r="Y923" i="10"/>
  <c r="Y924" i="10"/>
  <c r="Y925" i="10"/>
  <c r="Y926" i="10"/>
  <c r="Y927" i="10"/>
  <c r="Y928" i="10"/>
  <c r="Y929" i="10"/>
  <c r="Y930" i="10"/>
  <c r="Y931" i="10"/>
  <c r="Y932" i="10"/>
  <c r="Y933" i="10"/>
  <c r="Y934" i="10"/>
  <c r="Y935" i="10"/>
  <c r="Y936" i="10"/>
  <c r="Y937" i="10"/>
  <c r="Y938" i="10"/>
  <c r="Y939" i="10"/>
  <c r="Y940" i="10"/>
  <c r="Y941" i="10"/>
  <c r="Y942" i="10"/>
  <c r="Y943" i="10"/>
  <c r="Y944" i="10"/>
  <c r="Y945" i="10"/>
  <c r="Y946" i="10"/>
  <c r="Y947" i="10"/>
  <c r="Y948" i="10"/>
  <c r="Y949" i="10"/>
  <c r="Y950" i="10"/>
  <c r="Y951" i="10"/>
  <c r="Y952" i="10"/>
  <c r="Y953" i="10"/>
  <c r="Y954" i="10"/>
  <c r="Y955" i="10"/>
  <c r="Y956" i="10"/>
  <c r="Y957" i="10"/>
  <c r="Y958" i="10"/>
  <c r="Y959" i="10"/>
  <c r="Y960" i="10"/>
  <c r="Y961" i="10"/>
  <c r="Y962" i="10"/>
  <c r="Y963" i="10"/>
  <c r="Y964" i="10"/>
  <c r="Y965" i="10"/>
  <c r="Y966" i="10"/>
  <c r="Y967" i="10"/>
  <c r="Y968" i="10"/>
  <c r="Y969" i="10"/>
  <c r="Y970" i="10"/>
  <c r="Y971" i="10"/>
  <c r="Y972" i="10"/>
  <c r="Y973" i="10"/>
  <c r="Y974" i="10"/>
  <c r="Y975" i="10"/>
  <c r="Y976" i="10"/>
  <c r="Y977" i="10"/>
  <c r="Y978" i="10"/>
  <c r="Y979" i="10"/>
  <c r="Y980" i="10"/>
  <c r="Y981" i="10"/>
  <c r="Y982" i="10"/>
  <c r="Y983" i="10"/>
  <c r="Y984" i="10"/>
  <c r="Y985" i="10"/>
  <c r="Y986" i="10"/>
  <c r="Y987" i="10"/>
  <c r="Y988" i="10"/>
  <c r="Y989" i="10"/>
  <c r="Y990" i="10"/>
  <c r="Y991" i="10"/>
  <c r="Y992" i="10"/>
  <c r="Y993" i="10"/>
  <c r="Y994" i="10"/>
  <c r="Y995" i="10"/>
  <c r="Y996" i="10"/>
  <c r="Y997" i="10"/>
  <c r="Y998" i="10"/>
  <c r="Y999" i="10"/>
  <c r="Y1000" i="10"/>
  <c r="Y1001" i="10"/>
  <c r="Y1002" i="10"/>
  <c r="Y1003" i="10"/>
  <c r="Y1004" i="10"/>
  <c r="Y1005" i="10"/>
  <c r="Y1006" i="10"/>
  <c r="Y1007" i="10"/>
  <c r="Y1008" i="10"/>
  <c r="Y1009" i="10"/>
  <c r="Y1010" i="10"/>
  <c r="Y1011" i="10"/>
  <c r="Y1012" i="10"/>
  <c r="Y1013" i="10"/>
  <c r="Y1014" i="10"/>
  <c r="Y1015" i="10"/>
  <c r="Y1016" i="10"/>
  <c r="Y1017" i="10"/>
  <c r="Y1018" i="10"/>
  <c r="Y1019" i="10"/>
  <c r="Y1020" i="10"/>
  <c r="Y1021" i="10"/>
  <c r="Y1022" i="10"/>
  <c r="Y1023" i="10"/>
  <c r="Y1024" i="10"/>
  <c r="Y1025" i="10"/>
  <c r="Y1026" i="10"/>
  <c r="Y1027" i="10"/>
  <c r="Y1028" i="10"/>
  <c r="Y1029" i="10"/>
  <c r="Y1030" i="10"/>
  <c r="Y1031" i="10"/>
  <c r="Y1032" i="10"/>
  <c r="Y1033" i="10"/>
  <c r="Y1034" i="10"/>
  <c r="Y1035" i="10"/>
  <c r="Y1036" i="10"/>
  <c r="Y1037" i="10"/>
  <c r="Y1038" i="10"/>
  <c r="Y1039" i="10"/>
  <c r="Y1040" i="10"/>
  <c r="Y1041" i="10"/>
  <c r="Y1042" i="10"/>
  <c r="Y1043" i="10"/>
  <c r="Y1044" i="10"/>
  <c r="Y1045" i="10"/>
  <c r="Y1046" i="10"/>
  <c r="Y1047" i="10"/>
  <c r="Y1048" i="10"/>
  <c r="Y1049" i="10"/>
  <c r="Y1050" i="10"/>
  <c r="Y1051" i="10"/>
  <c r="Y1052" i="10"/>
  <c r="Y1053" i="10"/>
  <c r="Y1054" i="10"/>
  <c r="Y1055" i="10"/>
  <c r="Y1056" i="10"/>
  <c r="Y1057" i="10"/>
  <c r="Y1058" i="10"/>
  <c r="Y1059" i="10"/>
  <c r="Y1060" i="10"/>
  <c r="Y1061" i="10"/>
  <c r="Y1062" i="10"/>
  <c r="Y1063" i="10"/>
  <c r="Y1064" i="10"/>
  <c r="Y1065" i="10"/>
  <c r="Y1066" i="10"/>
  <c r="Y1067" i="10"/>
  <c r="Y1068" i="10"/>
  <c r="Y1069" i="10"/>
  <c r="Y1070" i="10"/>
  <c r="Y1071" i="10"/>
  <c r="Y1072" i="10"/>
  <c r="Y1073" i="10"/>
  <c r="Y1074" i="10"/>
  <c r="Y1075" i="10"/>
  <c r="Y1076" i="10"/>
  <c r="Y1077" i="10"/>
  <c r="Y1078" i="10"/>
  <c r="Y1079" i="10"/>
  <c r="Y1080" i="10"/>
  <c r="Y1081" i="10"/>
  <c r="Y1082" i="10"/>
  <c r="Y1083" i="10"/>
  <c r="Y1084" i="10"/>
  <c r="Y1085" i="10"/>
  <c r="Y1086" i="10"/>
  <c r="Y1087" i="10"/>
  <c r="Y1088" i="10"/>
  <c r="Y1089" i="10"/>
  <c r="Y1090" i="10"/>
  <c r="Y1091" i="10"/>
  <c r="Y1092" i="10"/>
  <c r="Y1093" i="10"/>
  <c r="Y1094" i="10"/>
  <c r="Y1095" i="10"/>
  <c r="Y1096" i="10"/>
  <c r="Y1097" i="10"/>
  <c r="Y1098" i="10"/>
  <c r="Y1099" i="10"/>
  <c r="Y1100" i="10"/>
  <c r="Y1101" i="10"/>
  <c r="Y1102" i="10"/>
  <c r="Y1103" i="10"/>
  <c r="Y1104" i="10"/>
  <c r="Y1105" i="10"/>
  <c r="Y1106" i="10"/>
  <c r="Y1107" i="10"/>
  <c r="Y1108" i="10"/>
  <c r="Y1109" i="10"/>
  <c r="Y1110" i="10"/>
  <c r="Y1111" i="10"/>
  <c r="Y1112" i="10"/>
  <c r="Y1113" i="10"/>
  <c r="Y1114" i="10"/>
  <c r="Y1115" i="10"/>
  <c r="Y1116" i="10"/>
  <c r="Y1117" i="10"/>
  <c r="Y1118" i="10"/>
  <c r="Y1119" i="10"/>
  <c r="Y1120" i="10"/>
  <c r="Y1121" i="10"/>
  <c r="Y1122" i="10"/>
  <c r="Y1123" i="10"/>
  <c r="Y1124" i="10"/>
  <c r="Y1125" i="10"/>
  <c r="Y1126" i="10"/>
  <c r="Y1127" i="10"/>
  <c r="Y1128" i="10"/>
  <c r="Y1129" i="10"/>
  <c r="Y1130" i="10"/>
  <c r="Y1131" i="10"/>
  <c r="Y1132" i="10"/>
  <c r="Y1133" i="10"/>
  <c r="Y1134" i="10"/>
  <c r="Y1135" i="10"/>
  <c r="Y1136" i="10"/>
  <c r="Y1137" i="10"/>
  <c r="Y1138" i="10"/>
  <c r="Y1139" i="10"/>
  <c r="Y1140" i="10"/>
  <c r="Y1141" i="10"/>
  <c r="Y1142" i="10"/>
  <c r="Y1143" i="10"/>
  <c r="Y1144" i="10"/>
  <c r="Y1145" i="10"/>
  <c r="Y1146" i="10"/>
  <c r="Y1147" i="10"/>
  <c r="Y1148" i="10"/>
  <c r="Y1149" i="10"/>
  <c r="Y1150" i="10"/>
  <c r="Y1151" i="10"/>
  <c r="Y1152" i="10"/>
  <c r="Y1153" i="10"/>
  <c r="Y1154" i="10"/>
  <c r="Y1155" i="10"/>
  <c r="Y1156" i="10"/>
  <c r="Y1157" i="10"/>
  <c r="Y1158" i="10"/>
  <c r="Y1159" i="10"/>
  <c r="Y1160" i="10"/>
  <c r="Y1161" i="10"/>
  <c r="Y1162" i="10"/>
  <c r="Y1163" i="10"/>
  <c r="Y1164" i="10"/>
  <c r="Y1165" i="10"/>
  <c r="Y1166" i="10"/>
  <c r="Y1167" i="10"/>
  <c r="Y1168" i="10"/>
  <c r="Y1169" i="10"/>
  <c r="Y1170" i="10"/>
  <c r="Y1171" i="10"/>
  <c r="Y1172" i="10"/>
  <c r="Y1173" i="10"/>
  <c r="Y1174" i="10"/>
  <c r="Y1175" i="10"/>
  <c r="Y1176" i="10"/>
  <c r="Y1177" i="10"/>
  <c r="Y1178" i="10"/>
  <c r="Y1179" i="10"/>
  <c r="Y1180" i="10"/>
  <c r="Y1181" i="10"/>
  <c r="Y1182" i="10"/>
  <c r="Y1183" i="10"/>
  <c r="Y1184" i="10"/>
  <c r="Y1185" i="10"/>
  <c r="Y1186" i="10"/>
  <c r="Y1187" i="10"/>
  <c r="Y1188" i="10"/>
  <c r="Y1189" i="10"/>
  <c r="Y1190" i="10"/>
  <c r="Y1191" i="10"/>
  <c r="Y1192" i="10"/>
  <c r="Y1193" i="10"/>
  <c r="Y1194" i="10"/>
  <c r="Y1195" i="10"/>
  <c r="Y1196" i="10"/>
  <c r="Y1197" i="10"/>
  <c r="Y1198" i="10"/>
  <c r="Y1199" i="10"/>
  <c r="Y1200" i="10"/>
  <c r="Y1201" i="10"/>
  <c r="Y1202" i="10"/>
  <c r="Y1203" i="10"/>
  <c r="Y1204" i="10"/>
  <c r="Y1205" i="10"/>
  <c r="Y1206" i="10"/>
  <c r="Y1207" i="10"/>
  <c r="Y1208" i="10"/>
  <c r="Y1209" i="10"/>
  <c r="Y1210" i="10"/>
  <c r="Y1211" i="10"/>
  <c r="Y1212" i="10"/>
  <c r="Y1213" i="10"/>
  <c r="Y1214" i="10"/>
  <c r="Y1215" i="10"/>
  <c r="Y1216" i="10"/>
  <c r="Y1217" i="10"/>
  <c r="Y1218" i="10"/>
  <c r="Y1219" i="10"/>
  <c r="Y1220" i="10"/>
  <c r="Y1221" i="10"/>
  <c r="Y1222" i="10"/>
  <c r="Y1223" i="10"/>
  <c r="Y1224" i="10"/>
  <c r="Y1225" i="10"/>
  <c r="Y1226" i="10"/>
  <c r="Y1227" i="10"/>
  <c r="Y1228" i="10"/>
  <c r="Y1229" i="10"/>
  <c r="Y1230" i="10"/>
  <c r="Y1231" i="10"/>
  <c r="Y1232" i="10"/>
  <c r="Y1233" i="10"/>
  <c r="Y1234" i="10"/>
  <c r="Y1235" i="10"/>
  <c r="Y1236" i="10"/>
  <c r="Y1237" i="10"/>
  <c r="Y1238" i="10"/>
  <c r="Y1239" i="10"/>
  <c r="Y1240" i="10"/>
  <c r="Y1241" i="10"/>
  <c r="Y1242" i="10"/>
  <c r="Y1243" i="10"/>
  <c r="Y1244" i="10"/>
  <c r="Y1245" i="10"/>
  <c r="Y1246" i="10"/>
  <c r="Y1247" i="10"/>
  <c r="Y1248" i="10"/>
  <c r="Y1249" i="10"/>
  <c r="Y1250" i="10"/>
  <c r="Y1251" i="10"/>
  <c r="Y1252" i="10"/>
  <c r="Y1253" i="10"/>
  <c r="Y1254" i="10"/>
  <c r="Y1255" i="10"/>
  <c r="Y1256" i="10"/>
  <c r="Y1257" i="10"/>
  <c r="Y1258" i="10"/>
  <c r="Y1259" i="10"/>
  <c r="Y1260" i="10"/>
  <c r="Y1261" i="10"/>
  <c r="Y1262" i="10"/>
  <c r="Y1263" i="10"/>
  <c r="Y1264" i="10"/>
  <c r="Y1265" i="10"/>
  <c r="Y1266" i="10"/>
  <c r="Y1267" i="10"/>
  <c r="Y1268" i="10"/>
  <c r="Y1269" i="10"/>
  <c r="Y1270" i="10"/>
  <c r="Y1271" i="10"/>
  <c r="Y1272" i="10"/>
  <c r="Y1273" i="10"/>
  <c r="Y1274" i="10"/>
  <c r="Y1275" i="10"/>
  <c r="Y1276" i="10"/>
  <c r="Y1277" i="10"/>
  <c r="Y1278" i="10"/>
  <c r="Y1279" i="10"/>
  <c r="Y1280" i="10"/>
  <c r="Y1281" i="10"/>
  <c r="Y1282" i="10"/>
  <c r="Y1283" i="10"/>
  <c r="Y1284" i="10"/>
  <c r="Y1285" i="10"/>
  <c r="Y1286" i="10"/>
  <c r="Y1287" i="10"/>
  <c r="Y1288" i="10"/>
  <c r="Y1289" i="10"/>
  <c r="Y1290" i="10"/>
  <c r="Y1291" i="10"/>
  <c r="Y1292" i="10"/>
  <c r="Y1293" i="10"/>
  <c r="Y1294" i="10"/>
  <c r="Y1295" i="10"/>
  <c r="Y1296" i="10"/>
  <c r="Y1297" i="10"/>
  <c r="Y1298" i="10"/>
  <c r="Y1299" i="10"/>
  <c r="Y1300" i="10"/>
  <c r="Y1301" i="10"/>
  <c r="Y1302" i="10"/>
  <c r="Y1303" i="10"/>
  <c r="Y1304" i="10"/>
  <c r="Y1305" i="10"/>
  <c r="Y1306" i="10"/>
  <c r="Y1307" i="10"/>
  <c r="Y1308" i="10"/>
  <c r="Y1309" i="10"/>
  <c r="Y1310" i="10"/>
  <c r="Y1311" i="10"/>
  <c r="Y1312" i="10"/>
  <c r="Y1313" i="10"/>
  <c r="Y1314" i="10"/>
  <c r="Y1315" i="10"/>
  <c r="Y1316" i="10"/>
  <c r="Y1317" i="10"/>
  <c r="Y1318" i="10"/>
  <c r="Y1319" i="10"/>
  <c r="Y1320" i="10"/>
  <c r="Y1321" i="10"/>
  <c r="Y1322" i="10"/>
  <c r="Y1323" i="10"/>
  <c r="Y1324" i="10"/>
  <c r="Y1325" i="10"/>
  <c r="Y1326" i="10"/>
  <c r="Y1327" i="10"/>
  <c r="Y1328" i="10"/>
  <c r="Y1329" i="10"/>
  <c r="Y1330" i="10"/>
  <c r="Y1331" i="10"/>
  <c r="Y1332" i="10"/>
  <c r="Y1333" i="10"/>
  <c r="Y1334" i="10"/>
  <c r="Y1335" i="10"/>
  <c r="Y1336" i="10"/>
  <c r="Y1337" i="10"/>
  <c r="Y1338" i="10"/>
  <c r="Y1339" i="10"/>
  <c r="Y1340" i="10"/>
  <c r="Y1341" i="10"/>
  <c r="Y1342" i="10"/>
  <c r="Y1343" i="10"/>
  <c r="Y1344" i="10"/>
  <c r="Y1345" i="10"/>
  <c r="Y1346" i="10"/>
  <c r="Y1347" i="10"/>
  <c r="Y1348" i="10"/>
  <c r="Y1349" i="10"/>
  <c r="Y1350" i="10"/>
  <c r="Y1351" i="10"/>
  <c r="Y1352" i="10"/>
  <c r="Y1353" i="10"/>
  <c r="Y1354" i="10"/>
  <c r="Y1355" i="10"/>
  <c r="Y1356" i="10"/>
  <c r="Y1357" i="10"/>
  <c r="Y1358" i="10"/>
  <c r="Y1359" i="10"/>
  <c r="Y1360" i="10"/>
  <c r="Y1361" i="10"/>
  <c r="Y1362" i="10"/>
  <c r="Y1363" i="10"/>
  <c r="Y1364" i="10"/>
  <c r="Y1365" i="10"/>
  <c r="Y1366" i="10"/>
  <c r="Y1367" i="10"/>
  <c r="Y1368" i="10"/>
  <c r="Y1369" i="10"/>
  <c r="Y1370" i="10"/>
  <c r="Y1371" i="10"/>
  <c r="Y1372" i="10"/>
  <c r="Y1373" i="10"/>
  <c r="Y1374" i="10"/>
  <c r="Y1375" i="10"/>
  <c r="Y1376" i="10"/>
  <c r="Y1377" i="10"/>
  <c r="Y1378" i="10"/>
  <c r="Y1379" i="10"/>
  <c r="Y1380" i="10"/>
  <c r="Y1381" i="10"/>
  <c r="Y1382" i="10"/>
  <c r="Y1383" i="10"/>
  <c r="Y1384" i="10"/>
  <c r="Y1385" i="10"/>
  <c r="Y1386" i="10"/>
  <c r="Y1387" i="10"/>
  <c r="Y1388" i="10"/>
  <c r="Y1389" i="10"/>
  <c r="Y1390" i="10"/>
  <c r="Y1391" i="10"/>
  <c r="Y1392" i="10"/>
  <c r="Y1393" i="10"/>
  <c r="Y1394" i="10"/>
  <c r="Y1395" i="10"/>
  <c r="Y1396" i="10"/>
  <c r="Y1397" i="10"/>
  <c r="Y1398" i="10"/>
  <c r="Y1399" i="10"/>
  <c r="Y1400" i="10"/>
  <c r="Y1401" i="10"/>
  <c r="Y1402" i="10"/>
  <c r="Y1403" i="10"/>
  <c r="Y1404" i="10"/>
  <c r="Y1405" i="10"/>
  <c r="Y1406" i="10"/>
  <c r="Y1407" i="10"/>
  <c r="Y1408" i="10"/>
  <c r="Y1409" i="10"/>
  <c r="Y1410" i="10"/>
  <c r="Y1411" i="10"/>
  <c r="Y1412" i="10"/>
  <c r="Y1413" i="10"/>
  <c r="Y1414" i="10"/>
  <c r="Y1415" i="10"/>
  <c r="Y1416" i="10"/>
  <c r="Y1417" i="10"/>
  <c r="Y1418" i="10"/>
  <c r="Y1419" i="10"/>
  <c r="Y1420" i="10"/>
  <c r="Y1421" i="10"/>
  <c r="Y1422" i="10"/>
  <c r="Y1423" i="10"/>
  <c r="Y1424" i="10"/>
  <c r="Y1425" i="10"/>
  <c r="Y1426" i="10"/>
  <c r="Y1427" i="10"/>
  <c r="Y1428" i="10"/>
  <c r="Y1429" i="10"/>
  <c r="Y1430" i="10"/>
  <c r="Y1431" i="10"/>
  <c r="Y1432" i="10"/>
  <c r="Y1433" i="10"/>
  <c r="Y1434" i="10"/>
  <c r="Y1435" i="10"/>
  <c r="Y1436" i="10"/>
  <c r="Y1437" i="10"/>
  <c r="Y1438" i="10"/>
  <c r="Y1439" i="10"/>
  <c r="Y1440" i="10"/>
  <c r="Y1441" i="10"/>
  <c r="Y1442" i="10"/>
  <c r="Y1443" i="10"/>
  <c r="Y1444" i="10"/>
  <c r="Y1445" i="10"/>
  <c r="Y1446" i="10"/>
  <c r="Y1447" i="10"/>
  <c r="Y1448" i="10"/>
  <c r="Y1449" i="10"/>
  <c r="Y1450" i="10"/>
  <c r="Y1451" i="10"/>
  <c r="Y1452" i="10"/>
  <c r="Y1453" i="10"/>
  <c r="Y1454" i="10"/>
  <c r="Y1455" i="10"/>
  <c r="Y1456" i="10"/>
  <c r="Y1457" i="10"/>
  <c r="Y1458" i="10"/>
  <c r="Y1459" i="10"/>
  <c r="Y1460" i="10"/>
  <c r="Y1461" i="10"/>
  <c r="Y1462" i="10"/>
  <c r="Y1463" i="10"/>
  <c r="Y1464" i="10"/>
  <c r="Y1465" i="10"/>
  <c r="Y1466" i="10"/>
  <c r="Y1467" i="10"/>
  <c r="Y1468" i="10"/>
  <c r="Y1469" i="10"/>
  <c r="Y1470" i="10"/>
  <c r="Y1471" i="10"/>
  <c r="Y1472" i="10"/>
  <c r="Y1473" i="10"/>
  <c r="Y1474" i="10"/>
  <c r="Y1475" i="10"/>
  <c r="Y1476" i="10"/>
  <c r="Y1477" i="10"/>
  <c r="Y1478" i="10"/>
  <c r="Y1479" i="10"/>
  <c r="Y1480" i="10"/>
  <c r="Y1481" i="10"/>
  <c r="Y1482" i="10"/>
  <c r="Y1483" i="10"/>
  <c r="Y1484" i="10"/>
  <c r="Y1485" i="10"/>
  <c r="Y1486" i="10"/>
  <c r="Y1487" i="10"/>
  <c r="Y1488" i="10"/>
  <c r="Y1489" i="10"/>
  <c r="Y1490" i="10"/>
  <c r="Y1491" i="10"/>
  <c r="Y1492" i="10"/>
  <c r="Y1493" i="10"/>
  <c r="Y1494" i="10"/>
  <c r="Y1495" i="10"/>
  <c r="Y1496" i="10"/>
  <c r="Y1497" i="10"/>
  <c r="Y1498" i="10"/>
  <c r="Y1499" i="10"/>
  <c r="Y1500" i="10"/>
  <c r="Y1501" i="10"/>
  <c r="Y1502" i="10"/>
  <c r="Y1503" i="10"/>
  <c r="Y1504" i="10"/>
  <c r="Y1505" i="10"/>
  <c r="Y1506" i="10"/>
  <c r="Y1507" i="10"/>
  <c r="Y1508" i="10"/>
  <c r="Y1509" i="10"/>
  <c r="Y1510" i="10"/>
  <c r="Y1511" i="10"/>
  <c r="Y1512" i="10"/>
  <c r="Y1513" i="10"/>
  <c r="Y1514" i="10"/>
  <c r="Y1515" i="10"/>
  <c r="Y1516" i="10"/>
  <c r="Y1517" i="10"/>
  <c r="Y1518" i="10"/>
  <c r="Y1519" i="10"/>
  <c r="Y1520" i="10"/>
  <c r="Y1521" i="10"/>
  <c r="Y1522" i="10"/>
  <c r="Y1523" i="10"/>
  <c r="Y1524" i="10"/>
  <c r="Y1525" i="10"/>
  <c r="Y1526" i="10"/>
  <c r="Y1527" i="10"/>
  <c r="Y1528" i="10"/>
  <c r="Y1529" i="10"/>
  <c r="Y1530" i="10"/>
  <c r="Y1531" i="10"/>
  <c r="Y1532" i="10"/>
  <c r="Y1533" i="10"/>
  <c r="Y1534" i="10"/>
  <c r="Y1535" i="10"/>
  <c r="Y1536" i="10"/>
  <c r="Y1537" i="10"/>
  <c r="Y1538" i="10"/>
  <c r="Y1539" i="10"/>
  <c r="Y1540" i="10"/>
  <c r="Y1541" i="10"/>
  <c r="Y1542" i="10"/>
  <c r="Y1543" i="10"/>
  <c r="Y1544" i="10"/>
  <c r="Y1545" i="10"/>
  <c r="Y1546" i="10"/>
  <c r="Y1547" i="10"/>
  <c r="Y1548" i="10"/>
  <c r="Y1549" i="10"/>
  <c r="Y1550" i="10"/>
  <c r="Y1551" i="10"/>
  <c r="Y1552" i="10"/>
  <c r="Y1553" i="10"/>
  <c r="Y1554" i="10"/>
  <c r="Y1555" i="10"/>
  <c r="Y1556" i="10"/>
  <c r="Y1557" i="10"/>
  <c r="Y1558" i="10"/>
  <c r="Y1559" i="10"/>
  <c r="Y1560" i="10"/>
  <c r="Y1561" i="10"/>
  <c r="Y1562" i="10"/>
  <c r="Y1563" i="10"/>
  <c r="Y1564" i="10"/>
  <c r="Y1565" i="10"/>
  <c r="Y1566" i="10"/>
  <c r="Y1567" i="10"/>
  <c r="Y1568" i="10"/>
  <c r="Y1569" i="10"/>
  <c r="Y1570" i="10"/>
  <c r="Y1571" i="10"/>
  <c r="Y1572" i="10"/>
  <c r="Y1573" i="10"/>
  <c r="Y1574" i="10"/>
  <c r="Y1575" i="10"/>
  <c r="Y1576" i="10"/>
  <c r="Y1577" i="10"/>
  <c r="Y1578" i="10"/>
  <c r="Y1579" i="10"/>
  <c r="Y1580" i="10"/>
  <c r="Y1581" i="10"/>
  <c r="Y1582" i="10"/>
  <c r="Y1583" i="10"/>
  <c r="Y1584" i="10"/>
  <c r="Y1585" i="10"/>
  <c r="Y1586" i="10"/>
  <c r="Y1587" i="10"/>
  <c r="Y1588" i="10"/>
  <c r="Y1589" i="10"/>
  <c r="Y1590" i="10"/>
  <c r="Y1591" i="10"/>
  <c r="Y1592" i="10"/>
  <c r="Y1593" i="10"/>
  <c r="Y1594" i="10"/>
  <c r="Y1595" i="10"/>
  <c r="Y1596" i="10"/>
  <c r="Y1597" i="10"/>
  <c r="Y1598" i="10"/>
  <c r="Y1599" i="10"/>
  <c r="Y1600" i="10"/>
  <c r="Y1601" i="10"/>
  <c r="Y1602" i="10"/>
  <c r="Y1603" i="10"/>
  <c r="Y1604" i="10"/>
  <c r="Y1605" i="10"/>
  <c r="Y1606" i="10"/>
  <c r="Y1607" i="10"/>
  <c r="Y1608" i="10"/>
  <c r="Y1609" i="10"/>
  <c r="Y1610" i="10"/>
  <c r="Y1611" i="10"/>
  <c r="Y1612" i="10"/>
  <c r="Y1613" i="10"/>
  <c r="Y1614" i="10"/>
  <c r="Y1615" i="10"/>
  <c r="Y1616" i="10"/>
  <c r="Y1617" i="10"/>
  <c r="Y1618" i="10"/>
  <c r="Y1619" i="10"/>
  <c r="Y1620" i="10"/>
  <c r="Y1621" i="10"/>
  <c r="Y1622" i="10"/>
  <c r="Y1623" i="10"/>
  <c r="Y1624" i="10"/>
  <c r="Y1625" i="10"/>
  <c r="Y1626" i="10"/>
  <c r="Y1627" i="10"/>
  <c r="Y1628" i="10"/>
  <c r="Y1629" i="10"/>
  <c r="Y1630" i="10"/>
  <c r="Y1631" i="10"/>
  <c r="Y1632" i="10"/>
  <c r="Y1633" i="10"/>
  <c r="Y1634" i="10"/>
  <c r="Y1635" i="10"/>
  <c r="Y1636" i="10"/>
  <c r="Y1637" i="10"/>
  <c r="Y1638" i="10"/>
  <c r="Y1639" i="10"/>
  <c r="Y1640" i="10"/>
  <c r="Y1641" i="10"/>
  <c r="Y1642" i="10"/>
  <c r="Y1643" i="10"/>
  <c r="Y1644" i="10"/>
  <c r="Y1645" i="10"/>
  <c r="Y1646" i="10"/>
  <c r="Y1647" i="10"/>
  <c r="Y1648" i="10"/>
  <c r="Y1649" i="10"/>
  <c r="Y1650" i="10"/>
  <c r="Y1651" i="10"/>
  <c r="Y1652" i="10"/>
  <c r="Y1653" i="10"/>
  <c r="Y1654" i="10"/>
  <c r="Y1655" i="10"/>
  <c r="Y1656" i="10"/>
  <c r="Y1657" i="10"/>
  <c r="Y1658" i="10"/>
  <c r="Y1659" i="10"/>
  <c r="Y1660" i="10"/>
  <c r="Y1661" i="10"/>
  <c r="Y1662" i="10"/>
  <c r="Y1663" i="10"/>
  <c r="Y1664" i="10"/>
  <c r="Y1665" i="10"/>
  <c r="Y1666" i="10"/>
  <c r="Y1667" i="10"/>
  <c r="Y1668" i="10"/>
  <c r="Y1669" i="10"/>
  <c r="Y1670" i="10"/>
  <c r="Y1671" i="10"/>
  <c r="Y1672" i="10"/>
  <c r="Y1673" i="10"/>
  <c r="Y1674" i="10"/>
  <c r="Y1675" i="10"/>
  <c r="Y1676" i="10"/>
  <c r="Y1677" i="10"/>
  <c r="Y1678" i="10"/>
  <c r="Y1679" i="10"/>
  <c r="Y1680" i="10"/>
  <c r="Y1681" i="10"/>
  <c r="Y1682" i="10"/>
  <c r="Y1683" i="10"/>
  <c r="Y1684" i="10"/>
  <c r="Y1685" i="10"/>
  <c r="Y1686" i="10"/>
  <c r="Y1687" i="10"/>
  <c r="Y1688" i="10"/>
  <c r="Y1689" i="10"/>
  <c r="Y1690" i="10"/>
  <c r="Y1691" i="10"/>
  <c r="Y1692" i="10"/>
  <c r="Y1693" i="10"/>
  <c r="Y1694" i="10"/>
  <c r="Y1695" i="10"/>
  <c r="Y1696" i="10"/>
  <c r="Y1697" i="10"/>
  <c r="Y1698" i="10"/>
  <c r="Y1699" i="10"/>
  <c r="Y1700" i="10"/>
  <c r="Y1701" i="10"/>
  <c r="Y1702" i="10"/>
  <c r="Y1703" i="10"/>
  <c r="Y1704" i="10"/>
  <c r="Y1705" i="10"/>
  <c r="Y1706" i="10"/>
  <c r="Y1707" i="10"/>
  <c r="Y1708" i="10"/>
  <c r="Y1709" i="10"/>
  <c r="Y1710" i="10"/>
  <c r="Y1711" i="10"/>
  <c r="Y1712" i="10"/>
  <c r="Y1713" i="10"/>
  <c r="Y1714" i="10"/>
  <c r="Y1715" i="10"/>
  <c r="Y1716" i="10"/>
  <c r="Y1717" i="10"/>
  <c r="Y1718" i="10"/>
  <c r="Y1719" i="10"/>
  <c r="Y1720" i="10"/>
  <c r="Y1721" i="10"/>
  <c r="Y1722" i="10"/>
  <c r="Y1723" i="10"/>
  <c r="Y1724" i="10"/>
  <c r="Y1725" i="10"/>
  <c r="Y1726" i="10"/>
  <c r="Y1727" i="10"/>
  <c r="Y1728" i="10"/>
  <c r="Y1729" i="10"/>
  <c r="Y1730" i="10"/>
  <c r="Y1731" i="10"/>
  <c r="Y1732" i="10"/>
  <c r="Y1733" i="10"/>
  <c r="Y1734" i="10"/>
  <c r="Y1735" i="10"/>
  <c r="Y1736" i="10"/>
  <c r="Y1737" i="10"/>
  <c r="Y1738" i="10"/>
  <c r="Y1739" i="10"/>
  <c r="Y1740" i="10"/>
  <c r="Y1741" i="10"/>
  <c r="Y1742" i="10"/>
  <c r="Y1743" i="10"/>
  <c r="Y1744" i="10"/>
  <c r="Y1745" i="10"/>
  <c r="Y1746" i="10"/>
  <c r="Y1747" i="10"/>
  <c r="Y1748" i="10"/>
  <c r="Y1749" i="10"/>
  <c r="Y1750" i="10"/>
  <c r="Y1751" i="10"/>
  <c r="Y1752" i="10"/>
  <c r="Y1753" i="10"/>
  <c r="Y1754" i="10"/>
  <c r="Y1755" i="10"/>
  <c r="Y1756" i="10"/>
  <c r="Y1757" i="10"/>
  <c r="Y1758" i="10"/>
  <c r="Y1759" i="10"/>
  <c r="Y1760" i="10"/>
  <c r="Y1761" i="10"/>
  <c r="Y1762" i="10"/>
  <c r="Y1763" i="10"/>
  <c r="Y1764" i="10"/>
  <c r="Y1765" i="10"/>
  <c r="Y1766" i="10"/>
  <c r="Y1767" i="10"/>
  <c r="Y1768" i="10"/>
  <c r="Y1769" i="10"/>
  <c r="Y1770" i="10"/>
  <c r="Y1771" i="10"/>
  <c r="Y1772" i="10"/>
  <c r="Y1773" i="10"/>
  <c r="Y1774" i="10"/>
  <c r="Y1775" i="10"/>
  <c r="Y1776" i="10"/>
  <c r="Y1777" i="10"/>
  <c r="Y1778" i="10"/>
  <c r="Y1779" i="10"/>
  <c r="Y1780" i="10"/>
  <c r="Y1781" i="10"/>
  <c r="Y1782" i="10"/>
  <c r="Y1783" i="10"/>
  <c r="Y1784" i="10"/>
  <c r="Y1785" i="10"/>
  <c r="Y1786" i="10"/>
  <c r="Y1787" i="10"/>
  <c r="Y1788" i="10"/>
  <c r="Y1789" i="10"/>
  <c r="Y1790" i="10"/>
  <c r="Y1791" i="10"/>
  <c r="Y1792" i="10"/>
  <c r="Y1793" i="10"/>
  <c r="Y1794" i="10"/>
  <c r="Y1795" i="10"/>
  <c r="Y1796" i="10"/>
  <c r="Y1797" i="10"/>
  <c r="Y1798" i="10"/>
  <c r="Y1799" i="10"/>
  <c r="Y1800" i="10"/>
  <c r="Y1801" i="10"/>
  <c r="Y1802" i="10"/>
  <c r="Y1803" i="10"/>
  <c r="Y1804" i="10"/>
  <c r="Y1805" i="10"/>
  <c r="Y1806" i="10"/>
  <c r="Y1807" i="10"/>
  <c r="Y1808" i="10"/>
  <c r="Y1809" i="10"/>
  <c r="Y1810" i="10"/>
  <c r="Y1811" i="10"/>
  <c r="Y1812" i="10"/>
  <c r="Y1813" i="10"/>
  <c r="Y1814" i="10"/>
  <c r="Y1815" i="10"/>
  <c r="Y1816" i="10"/>
  <c r="Y1817" i="10"/>
  <c r="Y1818" i="10"/>
  <c r="Y1819" i="10"/>
  <c r="Y1820" i="10"/>
  <c r="Y1821" i="10"/>
  <c r="Y1822" i="10"/>
  <c r="Y1823" i="10"/>
  <c r="Y1824" i="10"/>
  <c r="Y1825" i="10"/>
  <c r="Y1826" i="10"/>
  <c r="Y1827" i="10"/>
  <c r="Y1828" i="10"/>
  <c r="Y1829" i="10"/>
  <c r="Y1830" i="10"/>
  <c r="Y1831" i="10"/>
  <c r="Y1832" i="10"/>
  <c r="Y1833" i="10"/>
  <c r="Y1834" i="10"/>
  <c r="Y1835" i="10"/>
  <c r="Y1836" i="10"/>
  <c r="Y1837" i="10"/>
  <c r="Y1838" i="10"/>
  <c r="Y1839" i="10"/>
  <c r="Y1840" i="10"/>
  <c r="Y1841" i="10"/>
  <c r="Y1842" i="10"/>
  <c r="Y1843" i="10"/>
  <c r="Y1844" i="10"/>
  <c r="Y1845" i="10"/>
  <c r="Y1846" i="10"/>
  <c r="Y1847" i="10"/>
  <c r="Y1848" i="10"/>
  <c r="Y1849" i="10"/>
  <c r="Y1850" i="10"/>
  <c r="Y1851" i="10"/>
  <c r="Y1852" i="10"/>
  <c r="Y1853" i="10"/>
  <c r="Y1854" i="10"/>
  <c r="Y1855" i="10"/>
  <c r="Y1856" i="10"/>
  <c r="Y1857" i="10"/>
  <c r="Y1858" i="10"/>
  <c r="Y1859" i="10"/>
  <c r="Y1860" i="10"/>
  <c r="Y1861" i="10"/>
  <c r="Y1862" i="10"/>
  <c r="Y1863" i="10"/>
  <c r="Y1864" i="10"/>
  <c r="Y1865" i="10"/>
  <c r="Y1866" i="10"/>
  <c r="Y1867" i="10"/>
  <c r="Y1868" i="10"/>
  <c r="Y1869" i="10"/>
  <c r="Y1870" i="10"/>
  <c r="Y1871" i="10"/>
  <c r="Y1872" i="10"/>
  <c r="Y1873" i="10"/>
  <c r="Y1874" i="10"/>
  <c r="Y1875" i="10"/>
  <c r="Y1876" i="10"/>
  <c r="Y1877" i="10"/>
  <c r="Y1878" i="10"/>
  <c r="Y1879" i="10"/>
  <c r="Y1880" i="10"/>
  <c r="Y1881" i="10"/>
  <c r="Y1882" i="10"/>
  <c r="Y1883" i="10"/>
  <c r="Y1884" i="10"/>
  <c r="Y1885" i="10"/>
  <c r="Y1886" i="10"/>
  <c r="Y1887" i="10"/>
  <c r="Y1888" i="10"/>
  <c r="Y1889" i="10"/>
  <c r="Y1890" i="10"/>
  <c r="Y1891" i="10"/>
  <c r="Y1892" i="10"/>
  <c r="Y1893" i="10"/>
  <c r="Y1894" i="10"/>
  <c r="Y1895" i="10"/>
  <c r="Y1896" i="10"/>
  <c r="Y1897" i="10"/>
  <c r="Y1898" i="10"/>
  <c r="Y1899" i="10"/>
  <c r="Y1900" i="10"/>
  <c r="Y1901" i="10"/>
  <c r="Y1902" i="10"/>
  <c r="Y1903" i="10"/>
  <c r="Y1904" i="10"/>
  <c r="Y1905" i="10"/>
  <c r="Y1906" i="10"/>
  <c r="Y1907" i="10"/>
  <c r="Y1908" i="10"/>
  <c r="Y1909" i="10"/>
  <c r="Y1910" i="10"/>
  <c r="Y1911" i="10"/>
  <c r="Y1912" i="10"/>
  <c r="Y1913" i="10"/>
  <c r="Y1914" i="10"/>
  <c r="Y1915" i="10"/>
  <c r="Y1916" i="10"/>
  <c r="Y1917" i="10"/>
  <c r="Y1918" i="10"/>
  <c r="Y1919" i="10"/>
  <c r="Y1920" i="10"/>
  <c r="Y1921" i="10"/>
  <c r="Y1922" i="10"/>
  <c r="Y1923" i="10"/>
  <c r="Y1924" i="10"/>
  <c r="Y1925" i="10"/>
  <c r="Y1926" i="10"/>
  <c r="Y1927" i="10"/>
  <c r="Y1928" i="10"/>
  <c r="Y1929" i="10"/>
  <c r="Y1930" i="10"/>
  <c r="Y1931" i="10"/>
  <c r="Y1932" i="10"/>
  <c r="Y1933" i="10"/>
  <c r="Y1934" i="10"/>
  <c r="Y1935" i="10"/>
  <c r="Y1936" i="10"/>
  <c r="Y1937" i="10"/>
  <c r="Y1938" i="10"/>
  <c r="Y1939" i="10"/>
  <c r="Y1940" i="10"/>
  <c r="Y1941" i="10"/>
  <c r="Y1942" i="10"/>
  <c r="Y1943" i="10"/>
  <c r="Y1944" i="10"/>
  <c r="Y1945" i="10"/>
  <c r="Y1946" i="10"/>
  <c r="Y1947" i="10"/>
  <c r="Y1948" i="10"/>
  <c r="Y1949" i="10"/>
  <c r="Y1950" i="10"/>
  <c r="Y1951" i="10"/>
  <c r="Y1952" i="10"/>
  <c r="Y1953" i="10"/>
  <c r="Y1954" i="10"/>
  <c r="Y1955" i="10"/>
  <c r="Y1956" i="10"/>
  <c r="Y1957" i="10"/>
  <c r="Y1958" i="10"/>
  <c r="Y1959" i="10"/>
  <c r="Y1960" i="10"/>
  <c r="Y1961" i="10"/>
  <c r="Y1962" i="10"/>
  <c r="Y1963" i="10"/>
  <c r="Y1964" i="10"/>
  <c r="Y1965" i="10"/>
  <c r="Y1966" i="10"/>
  <c r="Y1967" i="10"/>
  <c r="Y1968" i="10"/>
  <c r="Y1969" i="10"/>
  <c r="Y1970" i="10"/>
  <c r="Y1971" i="10"/>
  <c r="Y1972" i="10"/>
  <c r="Y1973" i="10"/>
  <c r="Y1974" i="10"/>
  <c r="Y1975" i="10"/>
  <c r="Y1976" i="10"/>
  <c r="Y1977" i="10"/>
  <c r="Y1978" i="10"/>
  <c r="Y1979" i="10"/>
  <c r="Y1980" i="10"/>
  <c r="Y1981" i="10"/>
  <c r="Y1982" i="10"/>
  <c r="Y1983" i="10"/>
  <c r="Y1984" i="10"/>
  <c r="Y1985" i="10"/>
  <c r="Y1986" i="10"/>
  <c r="Y1987" i="10"/>
  <c r="Y1988" i="10"/>
  <c r="Y1989" i="10"/>
  <c r="Y1990" i="10"/>
  <c r="Y1991" i="10"/>
  <c r="Y1992" i="10"/>
  <c r="Y1993" i="10"/>
  <c r="Y1994" i="10"/>
  <c r="Y1995" i="10"/>
  <c r="Y1996" i="10"/>
  <c r="Y1997" i="10"/>
  <c r="Y1998" i="10"/>
  <c r="Y1999" i="10"/>
  <c r="A39" i="8" l="1"/>
  <c r="A38" i="8"/>
  <c r="A37" i="8"/>
  <c r="A17" i="8"/>
  <c r="A16" i="8"/>
  <c r="A15" i="8"/>
  <c r="O8" i="8"/>
  <c r="O30" i="8" s="1"/>
  <c r="S17" i="3"/>
  <c r="AA1999" i="10"/>
  <c r="B1999" i="10" s="1"/>
  <c r="Z1999" i="10"/>
  <c r="A1999" i="10"/>
  <c r="AA1998" i="10"/>
  <c r="B1998" i="10" s="1"/>
  <c r="Z1998" i="10"/>
  <c r="A1998" i="10"/>
  <c r="AA1997" i="10"/>
  <c r="B1997" i="10" s="1"/>
  <c r="Z1997" i="10"/>
  <c r="A1997" i="10"/>
  <c r="AA1996" i="10"/>
  <c r="B1996" i="10" s="1"/>
  <c r="Z1996" i="10"/>
  <c r="A1996" i="10"/>
  <c r="AA1995" i="10"/>
  <c r="B1995" i="10" s="1"/>
  <c r="Z1995" i="10"/>
  <c r="A1995" i="10"/>
  <c r="AA1994" i="10"/>
  <c r="B1994" i="10" s="1"/>
  <c r="Z1994" i="10"/>
  <c r="A1994" i="10"/>
  <c r="AA1993" i="10"/>
  <c r="B1993" i="10" s="1"/>
  <c r="Z1993" i="10"/>
  <c r="A1993" i="10"/>
  <c r="AA1992" i="10"/>
  <c r="B1992" i="10" s="1"/>
  <c r="Z1992" i="10"/>
  <c r="A1992" i="10"/>
  <c r="AA1991" i="10"/>
  <c r="B1991" i="10" s="1"/>
  <c r="Z1991" i="10"/>
  <c r="A1991" i="10"/>
  <c r="AA1990" i="10"/>
  <c r="B1990" i="10" s="1"/>
  <c r="Z1990" i="10"/>
  <c r="A1990" i="10"/>
  <c r="AA1989" i="10"/>
  <c r="B1989" i="10" s="1"/>
  <c r="Z1989" i="10"/>
  <c r="A1989" i="10"/>
  <c r="AA1988" i="10"/>
  <c r="B1988" i="10" s="1"/>
  <c r="Z1988" i="10"/>
  <c r="A1988" i="10"/>
  <c r="AA1987" i="10"/>
  <c r="B1987" i="10" s="1"/>
  <c r="Z1987" i="10"/>
  <c r="A1987" i="10"/>
  <c r="AA1986" i="10"/>
  <c r="B1986" i="10" s="1"/>
  <c r="Z1986" i="10"/>
  <c r="A1986" i="10"/>
  <c r="AA1985" i="10"/>
  <c r="B1985" i="10" s="1"/>
  <c r="Z1985" i="10"/>
  <c r="A1985" i="10"/>
  <c r="AA1984" i="10"/>
  <c r="B1984" i="10" s="1"/>
  <c r="Z1984" i="10"/>
  <c r="A1984" i="10"/>
  <c r="AA1983" i="10"/>
  <c r="B1983" i="10" s="1"/>
  <c r="Z1983" i="10"/>
  <c r="A1983" i="10"/>
  <c r="AA1982" i="10"/>
  <c r="B1982" i="10" s="1"/>
  <c r="Z1982" i="10"/>
  <c r="A1982" i="10"/>
  <c r="AA1981" i="10"/>
  <c r="B1981" i="10" s="1"/>
  <c r="Z1981" i="10"/>
  <c r="A1981" i="10"/>
  <c r="AA1980" i="10"/>
  <c r="B1980" i="10" s="1"/>
  <c r="Z1980" i="10"/>
  <c r="A1980" i="10"/>
  <c r="AA1979" i="10"/>
  <c r="B1979" i="10" s="1"/>
  <c r="Z1979" i="10"/>
  <c r="A1979" i="10"/>
  <c r="AA1978" i="10"/>
  <c r="B1978" i="10" s="1"/>
  <c r="Z1978" i="10"/>
  <c r="A1978" i="10"/>
  <c r="AA1977" i="10"/>
  <c r="B1977" i="10" s="1"/>
  <c r="Z1977" i="10"/>
  <c r="A1977" i="10"/>
  <c r="AA1976" i="10"/>
  <c r="B1976" i="10" s="1"/>
  <c r="Z1976" i="10"/>
  <c r="A1976" i="10"/>
  <c r="AA1975" i="10"/>
  <c r="B1975" i="10" s="1"/>
  <c r="Z1975" i="10"/>
  <c r="A1975" i="10"/>
  <c r="AA1974" i="10"/>
  <c r="B1974" i="10" s="1"/>
  <c r="Z1974" i="10"/>
  <c r="A1974" i="10"/>
  <c r="AA1973" i="10"/>
  <c r="B1973" i="10" s="1"/>
  <c r="Z1973" i="10"/>
  <c r="A1973" i="10"/>
  <c r="AA1972" i="10"/>
  <c r="B1972" i="10" s="1"/>
  <c r="Z1972" i="10"/>
  <c r="A1972" i="10"/>
  <c r="AA1971" i="10"/>
  <c r="B1971" i="10" s="1"/>
  <c r="Z1971" i="10"/>
  <c r="A1971" i="10"/>
  <c r="AA1970" i="10"/>
  <c r="B1970" i="10" s="1"/>
  <c r="Z1970" i="10"/>
  <c r="A1970" i="10"/>
  <c r="AA1969" i="10"/>
  <c r="B1969" i="10" s="1"/>
  <c r="Z1969" i="10"/>
  <c r="A1969" i="10"/>
  <c r="AA1968" i="10"/>
  <c r="B1968" i="10" s="1"/>
  <c r="Z1968" i="10"/>
  <c r="A1968" i="10"/>
  <c r="AA1967" i="10"/>
  <c r="B1967" i="10" s="1"/>
  <c r="Z1967" i="10"/>
  <c r="A1967" i="10"/>
  <c r="AA1966" i="10"/>
  <c r="B1966" i="10" s="1"/>
  <c r="Z1966" i="10"/>
  <c r="A1966" i="10"/>
  <c r="AA1965" i="10"/>
  <c r="B1965" i="10" s="1"/>
  <c r="Z1965" i="10"/>
  <c r="A1965" i="10"/>
  <c r="AA1964" i="10"/>
  <c r="B1964" i="10" s="1"/>
  <c r="Z1964" i="10"/>
  <c r="A1964" i="10"/>
  <c r="AA1963" i="10"/>
  <c r="B1963" i="10" s="1"/>
  <c r="Z1963" i="10"/>
  <c r="A1963" i="10"/>
  <c r="AA1962" i="10"/>
  <c r="B1962" i="10" s="1"/>
  <c r="Z1962" i="10"/>
  <c r="A1962" i="10"/>
  <c r="AA1961" i="10"/>
  <c r="B1961" i="10" s="1"/>
  <c r="Z1961" i="10"/>
  <c r="A1961" i="10"/>
  <c r="AA1960" i="10"/>
  <c r="B1960" i="10" s="1"/>
  <c r="Z1960" i="10"/>
  <c r="A1960" i="10"/>
  <c r="AA1959" i="10"/>
  <c r="B1959" i="10" s="1"/>
  <c r="Z1959" i="10"/>
  <c r="A1959" i="10"/>
  <c r="AA1958" i="10"/>
  <c r="B1958" i="10" s="1"/>
  <c r="Z1958" i="10"/>
  <c r="A1958" i="10"/>
  <c r="AA1957" i="10"/>
  <c r="B1957" i="10" s="1"/>
  <c r="Z1957" i="10"/>
  <c r="A1957" i="10"/>
  <c r="AA1956" i="10"/>
  <c r="B1956" i="10" s="1"/>
  <c r="Z1956" i="10"/>
  <c r="A1956" i="10"/>
  <c r="AA1955" i="10"/>
  <c r="B1955" i="10" s="1"/>
  <c r="Z1955" i="10"/>
  <c r="A1955" i="10"/>
  <c r="AA1954" i="10"/>
  <c r="B1954" i="10" s="1"/>
  <c r="Z1954" i="10"/>
  <c r="A1954" i="10"/>
  <c r="AA1953" i="10"/>
  <c r="B1953" i="10" s="1"/>
  <c r="Z1953" i="10"/>
  <c r="A1953" i="10"/>
  <c r="AA1952" i="10"/>
  <c r="B1952" i="10" s="1"/>
  <c r="Z1952" i="10"/>
  <c r="A1952" i="10"/>
  <c r="AA1951" i="10"/>
  <c r="B1951" i="10" s="1"/>
  <c r="Z1951" i="10"/>
  <c r="A1951" i="10"/>
  <c r="AA1950" i="10"/>
  <c r="B1950" i="10" s="1"/>
  <c r="Z1950" i="10"/>
  <c r="A1950" i="10"/>
  <c r="AA1949" i="10"/>
  <c r="B1949" i="10" s="1"/>
  <c r="Z1949" i="10"/>
  <c r="A1949" i="10"/>
  <c r="AA1948" i="10"/>
  <c r="B1948" i="10" s="1"/>
  <c r="Z1948" i="10"/>
  <c r="A1948" i="10"/>
  <c r="AA1947" i="10"/>
  <c r="B1947" i="10" s="1"/>
  <c r="Z1947" i="10"/>
  <c r="A1947" i="10"/>
  <c r="AA1946" i="10"/>
  <c r="B1946" i="10" s="1"/>
  <c r="Z1946" i="10"/>
  <c r="A1946" i="10"/>
  <c r="AA1945" i="10"/>
  <c r="B1945" i="10" s="1"/>
  <c r="Z1945" i="10"/>
  <c r="A1945" i="10"/>
  <c r="AA1944" i="10"/>
  <c r="B1944" i="10" s="1"/>
  <c r="Z1944" i="10"/>
  <c r="A1944" i="10"/>
  <c r="AA1943" i="10"/>
  <c r="B1943" i="10" s="1"/>
  <c r="Z1943" i="10"/>
  <c r="A1943" i="10"/>
  <c r="AA1942" i="10"/>
  <c r="B1942" i="10" s="1"/>
  <c r="Z1942" i="10"/>
  <c r="A1942" i="10"/>
  <c r="AA1941" i="10"/>
  <c r="B1941" i="10" s="1"/>
  <c r="Z1941" i="10"/>
  <c r="A1941" i="10"/>
  <c r="AA1940" i="10"/>
  <c r="B1940" i="10" s="1"/>
  <c r="Z1940" i="10"/>
  <c r="A1940" i="10"/>
  <c r="AA1939" i="10"/>
  <c r="B1939" i="10" s="1"/>
  <c r="Z1939" i="10"/>
  <c r="A1939" i="10"/>
  <c r="AA1938" i="10"/>
  <c r="B1938" i="10" s="1"/>
  <c r="Z1938" i="10"/>
  <c r="A1938" i="10"/>
  <c r="AA1937" i="10"/>
  <c r="B1937" i="10" s="1"/>
  <c r="Z1937" i="10"/>
  <c r="A1937" i="10"/>
  <c r="AA1936" i="10"/>
  <c r="B1936" i="10" s="1"/>
  <c r="Z1936" i="10"/>
  <c r="A1936" i="10"/>
  <c r="AA1935" i="10"/>
  <c r="B1935" i="10" s="1"/>
  <c r="Z1935" i="10"/>
  <c r="A1935" i="10"/>
  <c r="AA1934" i="10"/>
  <c r="B1934" i="10" s="1"/>
  <c r="Z1934" i="10"/>
  <c r="A1934" i="10"/>
  <c r="AA1933" i="10"/>
  <c r="B1933" i="10" s="1"/>
  <c r="Z1933" i="10"/>
  <c r="A1933" i="10"/>
  <c r="AA1932" i="10"/>
  <c r="B1932" i="10" s="1"/>
  <c r="Z1932" i="10"/>
  <c r="A1932" i="10"/>
  <c r="AA1931" i="10"/>
  <c r="B1931" i="10" s="1"/>
  <c r="Z1931" i="10"/>
  <c r="A1931" i="10"/>
  <c r="AA1930" i="10"/>
  <c r="B1930" i="10" s="1"/>
  <c r="Z1930" i="10"/>
  <c r="A1930" i="10"/>
  <c r="AA1929" i="10"/>
  <c r="B1929" i="10" s="1"/>
  <c r="Z1929" i="10"/>
  <c r="A1929" i="10"/>
  <c r="AA1928" i="10"/>
  <c r="B1928" i="10" s="1"/>
  <c r="Z1928" i="10"/>
  <c r="A1928" i="10"/>
  <c r="AA1927" i="10"/>
  <c r="B1927" i="10" s="1"/>
  <c r="Z1927" i="10"/>
  <c r="A1927" i="10"/>
  <c r="AA1926" i="10"/>
  <c r="B1926" i="10" s="1"/>
  <c r="Z1926" i="10"/>
  <c r="A1926" i="10"/>
  <c r="AA1925" i="10"/>
  <c r="B1925" i="10" s="1"/>
  <c r="Z1925" i="10"/>
  <c r="A1925" i="10"/>
  <c r="AA1924" i="10"/>
  <c r="B1924" i="10" s="1"/>
  <c r="Z1924" i="10"/>
  <c r="A1924" i="10"/>
  <c r="AA1923" i="10"/>
  <c r="B1923" i="10" s="1"/>
  <c r="Z1923" i="10"/>
  <c r="A1923" i="10"/>
  <c r="AA1922" i="10"/>
  <c r="B1922" i="10" s="1"/>
  <c r="Z1922" i="10"/>
  <c r="A1922" i="10"/>
  <c r="AA1921" i="10"/>
  <c r="B1921" i="10" s="1"/>
  <c r="Z1921" i="10"/>
  <c r="A1921" i="10"/>
  <c r="AA1920" i="10"/>
  <c r="B1920" i="10" s="1"/>
  <c r="Z1920" i="10"/>
  <c r="A1920" i="10"/>
  <c r="AA1919" i="10"/>
  <c r="B1919" i="10" s="1"/>
  <c r="Z1919" i="10"/>
  <c r="A1919" i="10"/>
  <c r="AA1918" i="10"/>
  <c r="B1918" i="10" s="1"/>
  <c r="Z1918" i="10"/>
  <c r="A1918" i="10"/>
  <c r="AA1917" i="10"/>
  <c r="B1917" i="10" s="1"/>
  <c r="Z1917" i="10"/>
  <c r="A1917" i="10"/>
  <c r="AA1916" i="10"/>
  <c r="B1916" i="10" s="1"/>
  <c r="Z1916" i="10"/>
  <c r="A1916" i="10"/>
  <c r="AA1915" i="10"/>
  <c r="B1915" i="10" s="1"/>
  <c r="Z1915" i="10"/>
  <c r="A1915" i="10"/>
  <c r="AA1914" i="10"/>
  <c r="B1914" i="10" s="1"/>
  <c r="Z1914" i="10"/>
  <c r="A1914" i="10"/>
  <c r="AA1913" i="10"/>
  <c r="B1913" i="10" s="1"/>
  <c r="Z1913" i="10"/>
  <c r="A1913" i="10"/>
  <c r="AA1912" i="10"/>
  <c r="B1912" i="10" s="1"/>
  <c r="Z1912" i="10"/>
  <c r="A1912" i="10"/>
  <c r="AA1911" i="10"/>
  <c r="B1911" i="10" s="1"/>
  <c r="Z1911" i="10"/>
  <c r="A1911" i="10"/>
  <c r="AA1910" i="10"/>
  <c r="B1910" i="10" s="1"/>
  <c r="Z1910" i="10"/>
  <c r="A1910" i="10"/>
  <c r="AA1909" i="10"/>
  <c r="B1909" i="10" s="1"/>
  <c r="Z1909" i="10"/>
  <c r="A1909" i="10"/>
  <c r="AA1908" i="10"/>
  <c r="B1908" i="10" s="1"/>
  <c r="Z1908" i="10"/>
  <c r="A1908" i="10"/>
  <c r="AA1907" i="10"/>
  <c r="B1907" i="10" s="1"/>
  <c r="Z1907" i="10"/>
  <c r="A1907" i="10"/>
  <c r="AA1906" i="10"/>
  <c r="B1906" i="10" s="1"/>
  <c r="Z1906" i="10"/>
  <c r="A1906" i="10"/>
  <c r="AA1905" i="10"/>
  <c r="B1905" i="10" s="1"/>
  <c r="Z1905" i="10"/>
  <c r="A1905" i="10"/>
  <c r="AA1904" i="10"/>
  <c r="B1904" i="10" s="1"/>
  <c r="Z1904" i="10"/>
  <c r="A1904" i="10"/>
  <c r="AA1903" i="10"/>
  <c r="B1903" i="10" s="1"/>
  <c r="Z1903" i="10"/>
  <c r="A1903" i="10"/>
  <c r="AA1902" i="10"/>
  <c r="B1902" i="10" s="1"/>
  <c r="Z1902" i="10"/>
  <c r="A1902" i="10"/>
  <c r="AA1901" i="10"/>
  <c r="B1901" i="10" s="1"/>
  <c r="Z1901" i="10"/>
  <c r="A1901" i="10"/>
  <c r="AA1900" i="10"/>
  <c r="B1900" i="10" s="1"/>
  <c r="Z1900" i="10"/>
  <c r="A1900" i="10"/>
  <c r="AA1899" i="10"/>
  <c r="B1899" i="10" s="1"/>
  <c r="Z1899" i="10"/>
  <c r="A1899" i="10"/>
  <c r="AA1898" i="10"/>
  <c r="B1898" i="10" s="1"/>
  <c r="Z1898" i="10"/>
  <c r="A1898" i="10"/>
  <c r="AA1897" i="10"/>
  <c r="B1897" i="10" s="1"/>
  <c r="Z1897" i="10"/>
  <c r="A1897" i="10"/>
  <c r="AA1896" i="10"/>
  <c r="B1896" i="10" s="1"/>
  <c r="Z1896" i="10"/>
  <c r="A1896" i="10"/>
  <c r="AA1895" i="10"/>
  <c r="B1895" i="10" s="1"/>
  <c r="Z1895" i="10"/>
  <c r="A1895" i="10"/>
  <c r="AA1894" i="10"/>
  <c r="B1894" i="10" s="1"/>
  <c r="Z1894" i="10"/>
  <c r="A1894" i="10"/>
  <c r="AA1893" i="10"/>
  <c r="B1893" i="10" s="1"/>
  <c r="Z1893" i="10"/>
  <c r="A1893" i="10"/>
  <c r="AA1892" i="10"/>
  <c r="B1892" i="10" s="1"/>
  <c r="Z1892" i="10"/>
  <c r="A1892" i="10"/>
  <c r="AA1891" i="10"/>
  <c r="B1891" i="10" s="1"/>
  <c r="Z1891" i="10"/>
  <c r="A1891" i="10"/>
  <c r="AA1890" i="10"/>
  <c r="B1890" i="10" s="1"/>
  <c r="Z1890" i="10"/>
  <c r="A1890" i="10"/>
  <c r="AA1889" i="10"/>
  <c r="B1889" i="10" s="1"/>
  <c r="Z1889" i="10"/>
  <c r="A1889" i="10"/>
  <c r="AA1888" i="10"/>
  <c r="B1888" i="10" s="1"/>
  <c r="Z1888" i="10"/>
  <c r="A1888" i="10"/>
  <c r="AA1887" i="10"/>
  <c r="B1887" i="10" s="1"/>
  <c r="Z1887" i="10"/>
  <c r="A1887" i="10"/>
  <c r="AA1886" i="10"/>
  <c r="B1886" i="10" s="1"/>
  <c r="Z1886" i="10"/>
  <c r="A1886" i="10"/>
  <c r="AA1885" i="10"/>
  <c r="B1885" i="10" s="1"/>
  <c r="Z1885" i="10"/>
  <c r="A1885" i="10"/>
  <c r="AA1884" i="10"/>
  <c r="B1884" i="10" s="1"/>
  <c r="Z1884" i="10"/>
  <c r="A1884" i="10"/>
  <c r="AA1883" i="10"/>
  <c r="B1883" i="10" s="1"/>
  <c r="Z1883" i="10"/>
  <c r="A1883" i="10"/>
  <c r="AA1882" i="10"/>
  <c r="B1882" i="10" s="1"/>
  <c r="Z1882" i="10"/>
  <c r="A1882" i="10"/>
  <c r="AA1881" i="10"/>
  <c r="B1881" i="10" s="1"/>
  <c r="Z1881" i="10"/>
  <c r="A1881" i="10"/>
  <c r="AA1880" i="10"/>
  <c r="B1880" i="10" s="1"/>
  <c r="Z1880" i="10"/>
  <c r="A1880" i="10"/>
  <c r="AA1879" i="10"/>
  <c r="B1879" i="10" s="1"/>
  <c r="Z1879" i="10"/>
  <c r="A1879" i="10"/>
  <c r="AA1878" i="10"/>
  <c r="B1878" i="10" s="1"/>
  <c r="Z1878" i="10"/>
  <c r="A1878" i="10"/>
  <c r="AA1877" i="10"/>
  <c r="B1877" i="10" s="1"/>
  <c r="Z1877" i="10"/>
  <c r="A1877" i="10"/>
  <c r="AA1876" i="10"/>
  <c r="B1876" i="10" s="1"/>
  <c r="Z1876" i="10"/>
  <c r="A1876" i="10"/>
  <c r="AA1875" i="10"/>
  <c r="B1875" i="10" s="1"/>
  <c r="Z1875" i="10"/>
  <c r="A1875" i="10"/>
  <c r="AA1874" i="10"/>
  <c r="B1874" i="10" s="1"/>
  <c r="Z1874" i="10"/>
  <c r="A1874" i="10"/>
  <c r="AA1873" i="10"/>
  <c r="B1873" i="10" s="1"/>
  <c r="Z1873" i="10"/>
  <c r="A1873" i="10"/>
  <c r="AA1872" i="10"/>
  <c r="B1872" i="10" s="1"/>
  <c r="Z1872" i="10"/>
  <c r="A1872" i="10"/>
  <c r="AA1871" i="10"/>
  <c r="B1871" i="10" s="1"/>
  <c r="Z1871" i="10"/>
  <c r="A1871" i="10"/>
  <c r="AA1870" i="10"/>
  <c r="B1870" i="10" s="1"/>
  <c r="Z1870" i="10"/>
  <c r="A1870" i="10"/>
  <c r="AA1869" i="10"/>
  <c r="B1869" i="10" s="1"/>
  <c r="Z1869" i="10"/>
  <c r="A1869" i="10"/>
  <c r="AA1868" i="10"/>
  <c r="B1868" i="10" s="1"/>
  <c r="Z1868" i="10"/>
  <c r="A1868" i="10"/>
  <c r="AA1867" i="10"/>
  <c r="B1867" i="10" s="1"/>
  <c r="Z1867" i="10"/>
  <c r="A1867" i="10"/>
  <c r="AA1866" i="10"/>
  <c r="B1866" i="10" s="1"/>
  <c r="Z1866" i="10"/>
  <c r="A1866" i="10"/>
  <c r="AA1865" i="10"/>
  <c r="B1865" i="10" s="1"/>
  <c r="Z1865" i="10"/>
  <c r="A1865" i="10"/>
  <c r="AA1864" i="10"/>
  <c r="B1864" i="10" s="1"/>
  <c r="Z1864" i="10"/>
  <c r="A1864" i="10"/>
  <c r="AA1863" i="10"/>
  <c r="B1863" i="10" s="1"/>
  <c r="Z1863" i="10"/>
  <c r="A1863" i="10"/>
  <c r="AA1862" i="10"/>
  <c r="B1862" i="10" s="1"/>
  <c r="Z1862" i="10"/>
  <c r="A1862" i="10"/>
  <c r="AA1861" i="10"/>
  <c r="B1861" i="10" s="1"/>
  <c r="Z1861" i="10"/>
  <c r="A1861" i="10"/>
  <c r="AA1860" i="10"/>
  <c r="B1860" i="10" s="1"/>
  <c r="Z1860" i="10"/>
  <c r="A1860" i="10"/>
  <c r="AA1859" i="10"/>
  <c r="B1859" i="10" s="1"/>
  <c r="Z1859" i="10"/>
  <c r="A1859" i="10"/>
  <c r="AA1858" i="10"/>
  <c r="B1858" i="10" s="1"/>
  <c r="Z1858" i="10"/>
  <c r="A1858" i="10"/>
  <c r="AA1857" i="10"/>
  <c r="B1857" i="10" s="1"/>
  <c r="Z1857" i="10"/>
  <c r="A1857" i="10"/>
  <c r="AA1856" i="10"/>
  <c r="B1856" i="10" s="1"/>
  <c r="Z1856" i="10"/>
  <c r="A1856" i="10"/>
  <c r="AA1855" i="10"/>
  <c r="B1855" i="10" s="1"/>
  <c r="Z1855" i="10"/>
  <c r="A1855" i="10"/>
  <c r="AA1854" i="10"/>
  <c r="B1854" i="10" s="1"/>
  <c r="Z1854" i="10"/>
  <c r="A1854" i="10"/>
  <c r="AA1853" i="10"/>
  <c r="B1853" i="10" s="1"/>
  <c r="Z1853" i="10"/>
  <c r="A1853" i="10"/>
  <c r="AA1852" i="10"/>
  <c r="B1852" i="10" s="1"/>
  <c r="Z1852" i="10"/>
  <c r="A1852" i="10"/>
  <c r="AA1851" i="10"/>
  <c r="B1851" i="10" s="1"/>
  <c r="Z1851" i="10"/>
  <c r="A1851" i="10"/>
  <c r="AA1850" i="10"/>
  <c r="B1850" i="10" s="1"/>
  <c r="Z1850" i="10"/>
  <c r="A1850" i="10"/>
  <c r="AA1849" i="10"/>
  <c r="B1849" i="10" s="1"/>
  <c r="Z1849" i="10"/>
  <c r="A1849" i="10"/>
  <c r="AA1848" i="10"/>
  <c r="B1848" i="10" s="1"/>
  <c r="Z1848" i="10"/>
  <c r="A1848" i="10"/>
  <c r="AA1847" i="10"/>
  <c r="B1847" i="10" s="1"/>
  <c r="Z1847" i="10"/>
  <c r="A1847" i="10"/>
  <c r="AA1846" i="10"/>
  <c r="B1846" i="10" s="1"/>
  <c r="Z1846" i="10"/>
  <c r="A1846" i="10"/>
  <c r="AA1845" i="10"/>
  <c r="B1845" i="10" s="1"/>
  <c r="Z1845" i="10"/>
  <c r="A1845" i="10"/>
  <c r="AA1844" i="10"/>
  <c r="B1844" i="10" s="1"/>
  <c r="Z1844" i="10"/>
  <c r="A1844" i="10"/>
  <c r="AA1843" i="10"/>
  <c r="B1843" i="10" s="1"/>
  <c r="Z1843" i="10"/>
  <c r="A1843" i="10"/>
  <c r="AA1842" i="10"/>
  <c r="B1842" i="10" s="1"/>
  <c r="Z1842" i="10"/>
  <c r="A1842" i="10"/>
  <c r="AA1841" i="10"/>
  <c r="B1841" i="10" s="1"/>
  <c r="Z1841" i="10"/>
  <c r="A1841" i="10"/>
  <c r="AA1840" i="10"/>
  <c r="B1840" i="10" s="1"/>
  <c r="Z1840" i="10"/>
  <c r="A1840" i="10"/>
  <c r="AA1839" i="10"/>
  <c r="B1839" i="10" s="1"/>
  <c r="Z1839" i="10"/>
  <c r="A1839" i="10"/>
  <c r="AA1838" i="10"/>
  <c r="B1838" i="10" s="1"/>
  <c r="Z1838" i="10"/>
  <c r="A1838" i="10"/>
  <c r="AA1837" i="10"/>
  <c r="B1837" i="10" s="1"/>
  <c r="Z1837" i="10"/>
  <c r="A1837" i="10"/>
  <c r="AA1836" i="10"/>
  <c r="B1836" i="10" s="1"/>
  <c r="Z1836" i="10"/>
  <c r="A1836" i="10"/>
  <c r="AA1835" i="10"/>
  <c r="B1835" i="10" s="1"/>
  <c r="Z1835" i="10"/>
  <c r="A1835" i="10"/>
  <c r="AA1834" i="10"/>
  <c r="B1834" i="10" s="1"/>
  <c r="Z1834" i="10"/>
  <c r="A1834" i="10"/>
  <c r="AA1833" i="10"/>
  <c r="B1833" i="10" s="1"/>
  <c r="Z1833" i="10"/>
  <c r="A1833" i="10"/>
  <c r="AA1832" i="10"/>
  <c r="B1832" i="10" s="1"/>
  <c r="Z1832" i="10"/>
  <c r="A1832" i="10"/>
  <c r="AA1831" i="10"/>
  <c r="B1831" i="10" s="1"/>
  <c r="Z1831" i="10"/>
  <c r="A1831" i="10"/>
  <c r="AA1830" i="10"/>
  <c r="B1830" i="10" s="1"/>
  <c r="Z1830" i="10"/>
  <c r="A1830" i="10"/>
  <c r="AA1829" i="10"/>
  <c r="B1829" i="10" s="1"/>
  <c r="Z1829" i="10"/>
  <c r="A1829" i="10"/>
  <c r="AA1828" i="10"/>
  <c r="B1828" i="10" s="1"/>
  <c r="Z1828" i="10"/>
  <c r="A1828" i="10"/>
  <c r="AA1827" i="10"/>
  <c r="B1827" i="10" s="1"/>
  <c r="Z1827" i="10"/>
  <c r="A1827" i="10"/>
  <c r="AA1826" i="10"/>
  <c r="B1826" i="10" s="1"/>
  <c r="Z1826" i="10"/>
  <c r="A1826" i="10"/>
  <c r="AA1825" i="10"/>
  <c r="B1825" i="10" s="1"/>
  <c r="Z1825" i="10"/>
  <c r="A1825" i="10"/>
  <c r="AA1824" i="10"/>
  <c r="B1824" i="10" s="1"/>
  <c r="Z1824" i="10"/>
  <c r="A1824" i="10"/>
  <c r="AA1823" i="10"/>
  <c r="B1823" i="10" s="1"/>
  <c r="Z1823" i="10"/>
  <c r="A1823" i="10"/>
  <c r="AA1822" i="10"/>
  <c r="B1822" i="10" s="1"/>
  <c r="Z1822" i="10"/>
  <c r="A1822" i="10"/>
  <c r="AA1821" i="10"/>
  <c r="B1821" i="10" s="1"/>
  <c r="Z1821" i="10"/>
  <c r="A1821" i="10"/>
  <c r="AA1820" i="10"/>
  <c r="B1820" i="10" s="1"/>
  <c r="Z1820" i="10"/>
  <c r="A1820" i="10"/>
  <c r="AA1819" i="10"/>
  <c r="B1819" i="10" s="1"/>
  <c r="Z1819" i="10"/>
  <c r="A1819" i="10"/>
  <c r="AA1818" i="10"/>
  <c r="B1818" i="10" s="1"/>
  <c r="Z1818" i="10"/>
  <c r="A1818" i="10"/>
  <c r="AA1817" i="10"/>
  <c r="B1817" i="10" s="1"/>
  <c r="Z1817" i="10"/>
  <c r="A1817" i="10"/>
  <c r="AA1816" i="10"/>
  <c r="B1816" i="10" s="1"/>
  <c r="Z1816" i="10"/>
  <c r="A1816" i="10"/>
  <c r="AA1815" i="10"/>
  <c r="B1815" i="10" s="1"/>
  <c r="Z1815" i="10"/>
  <c r="A1815" i="10"/>
  <c r="AA1814" i="10"/>
  <c r="B1814" i="10" s="1"/>
  <c r="Z1814" i="10"/>
  <c r="A1814" i="10"/>
  <c r="AA1813" i="10"/>
  <c r="B1813" i="10" s="1"/>
  <c r="Z1813" i="10"/>
  <c r="A1813" i="10"/>
  <c r="AA1812" i="10"/>
  <c r="B1812" i="10" s="1"/>
  <c r="Z1812" i="10"/>
  <c r="A1812" i="10"/>
  <c r="AA1811" i="10"/>
  <c r="B1811" i="10" s="1"/>
  <c r="Z1811" i="10"/>
  <c r="A1811" i="10"/>
  <c r="AA1810" i="10"/>
  <c r="B1810" i="10" s="1"/>
  <c r="Z1810" i="10"/>
  <c r="A1810" i="10"/>
  <c r="AA1809" i="10"/>
  <c r="B1809" i="10" s="1"/>
  <c r="Z1809" i="10"/>
  <c r="A1809" i="10"/>
  <c r="AA1808" i="10"/>
  <c r="B1808" i="10" s="1"/>
  <c r="Z1808" i="10"/>
  <c r="A1808" i="10"/>
  <c r="AA1807" i="10"/>
  <c r="B1807" i="10" s="1"/>
  <c r="Z1807" i="10"/>
  <c r="A1807" i="10"/>
  <c r="AA1806" i="10"/>
  <c r="B1806" i="10" s="1"/>
  <c r="Z1806" i="10"/>
  <c r="A1806" i="10"/>
  <c r="AA1805" i="10"/>
  <c r="B1805" i="10" s="1"/>
  <c r="Z1805" i="10"/>
  <c r="A1805" i="10"/>
  <c r="AA1804" i="10"/>
  <c r="B1804" i="10" s="1"/>
  <c r="Z1804" i="10"/>
  <c r="A1804" i="10"/>
  <c r="AA1803" i="10"/>
  <c r="B1803" i="10" s="1"/>
  <c r="Z1803" i="10"/>
  <c r="A1803" i="10"/>
  <c r="AA1802" i="10"/>
  <c r="B1802" i="10" s="1"/>
  <c r="Z1802" i="10"/>
  <c r="A1802" i="10"/>
  <c r="AA1801" i="10"/>
  <c r="B1801" i="10" s="1"/>
  <c r="Z1801" i="10"/>
  <c r="A1801" i="10"/>
  <c r="AA1800" i="10"/>
  <c r="B1800" i="10" s="1"/>
  <c r="Z1800" i="10"/>
  <c r="A1800" i="10"/>
  <c r="AA1799" i="10"/>
  <c r="B1799" i="10" s="1"/>
  <c r="Z1799" i="10"/>
  <c r="A1799" i="10"/>
  <c r="AA1798" i="10"/>
  <c r="B1798" i="10" s="1"/>
  <c r="Z1798" i="10"/>
  <c r="A1798" i="10"/>
  <c r="AA1797" i="10"/>
  <c r="B1797" i="10" s="1"/>
  <c r="Z1797" i="10"/>
  <c r="A1797" i="10"/>
  <c r="AA1796" i="10"/>
  <c r="B1796" i="10" s="1"/>
  <c r="Z1796" i="10"/>
  <c r="A1796" i="10"/>
  <c r="AA1795" i="10"/>
  <c r="B1795" i="10" s="1"/>
  <c r="Z1795" i="10"/>
  <c r="A1795" i="10"/>
  <c r="AA1794" i="10"/>
  <c r="B1794" i="10" s="1"/>
  <c r="Z1794" i="10"/>
  <c r="A1794" i="10"/>
  <c r="AA1793" i="10"/>
  <c r="B1793" i="10" s="1"/>
  <c r="Z1793" i="10"/>
  <c r="A1793" i="10"/>
  <c r="AA1792" i="10"/>
  <c r="B1792" i="10" s="1"/>
  <c r="Z1792" i="10"/>
  <c r="A1792" i="10"/>
  <c r="AA1791" i="10"/>
  <c r="B1791" i="10" s="1"/>
  <c r="Z1791" i="10"/>
  <c r="A1791" i="10"/>
  <c r="AA1790" i="10"/>
  <c r="B1790" i="10" s="1"/>
  <c r="Z1790" i="10"/>
  <c r="A1790" i="10"/>
  <c r="AA1789" i="10"/>
  <c r="B1789" i="10" s="1"/>
  <c r="Z1789" i="10"/>
  <c r="A1789" i="10"/>
  <c r="AA1788" i="10"/>
  <c r="B1788" i="10" s="1"/>
  <c r="Z1788" i="10"/>
  <c r="A1788" i="10"/>
  <c r="AA1787" i="10"/>
  <c r="B1787" i="10" s="1"/>
  <c r="Z1787" i="10"/>
  <c r="A1787" i="10"/>
  <c r="AA1786" i="10"/>
  <c r="B1786" i="10" s="1"/>
  <c r="Z1786" i="10"/>
  <c r="A1786" i="10"/>
  <c r="AA1785" i="10"/>
  <c r="B1785" i="10" s="1"/>
  <c r="Z1785" i="10"/>
  <c r="A1785" i="10"/>
  <c r="AA1784" i="10"/>
  <c r="B1784" i="10" s="1"/>
  <c r="Z1784" i="10"/>
  <c r="A1784" i="10"/>
  <c r="AA1783" i="10"/>
  <c r="B1783" i="10" s="1"/>
  <c r="Z1783" i="10"/>
  <c r="A1783" i="10"/>
  <c r="AA1782" i="10"/>
  <c r="B1782" i="10" s="1"/>
  <c r="Z1782" i="10"/>
  <c r="A1782" i="10"/>
  <c r="AA1781" i="10"/>
  <c r="B1781" i="10" s="1"/>
  <c r="Z1781" i="10"/>
  <c r="A1781" i="10"/>
  <c r="AA1780" i="10"/>
  <c r="B1780" i="10" s="1"/>
  <c r="Z1780" i="10"/>
  <c r="A1780" i="10"/>
  <c r="AA1779" i="10"/>
  <c r="B1779" i="10" s="1"/>
  <c r="Z1779" i="10"/>
  <c r="A1779" i="10"/>
  <c r="AA1778" i="10"/>
  <c r="B1778" i="10" s="1"/>
  <c r="Z1778" i="10"/>
  <c r="A1778" i="10"/>
  <c r="AA1777" i="10"/>
  <c r="B1777" i="10" s="1"/>
  <c r="Z1777" i="10"/>
  <c r="A1777" i="10"/>
  <c r="AA1776" i="10"/>
  <c r="B1776" i="10" s="1"/>
  <c r="Z1776" i="10"/>
  <c r="A1776" i="10"/>
  <c r="AA1775" i="10"/>
  <c r="B1775" i="10" s="1"/>
  <c r="Z1775" i="10"/>
  <c r="A1775" i="10"/>
  <c r="AA1774" i="10"/>
  <c r="B1774" i="10" s="1"/>
  <c r="Z1774" i="10"/>
  <c r="A1774" i="10"/>
  <c r="AA1773" i="10"/>
  <c r="B1773" i="10" s="1"/>
  <c r="Z1773" i="10"/>
  <c r="A1773" i="10"/>
  <c r="AA1772" i="10"/>
  <c r="B1772" i="10" s="1"/>
  <c r="Z1772" i="10"/>
  <c r="A1772" i="10"/>
  <c r="AA1771" i="10"/>
  <c r="B1771" i="10" s="1"/>
  <c r="Z1771" i="10"/>
  <c r="A1771" i="10"/>
  <c r="AA1770" i="10"/>
  <c r="B1770" i="10" s="1"/>
  <c r="Z1770" i="10"/>
  <c r="A1770" i="10"/>
  <c r="AA1769" i="10"/>
  <c r="B1769" i="10" s="1"/>
  <c r="Z1769" i="10"/>
  <c r="A1769" i="10"/>
  <c r="AA1768" i="10"/>
  <c r="B1768" i="10" s="1"/>
  <c r="Z1768" i="10"/>
  <c r="A1768" i="10"/>
  <c r="AA1767" i="10"/>
  <c r="B1767" i="10" s="1"/>
  <c r="Z1767" i="10"/>
  <c r="A1767" i="10"/>
  <c r="AA1766" i="10"/>
  <c r="B1766" i="10" s="1"/>
  <c r="Z1766" i="10"/>
  <c r="A1766" i="10"/>
  <c r="AA1765" i="10"/>
  <c r="B1765" i="10" s="1"/>
  <c r="Z1765" i="10"/>
  <c r="A1765" i="10"/>
  <c r="AA1764" i="10"/>
  <c r="B1764" i="10" s="1"/>
  <c r="Z1764" i="10"/>
  <c r="A1764" i="10"/>
  <c r="AA1763" i="10"/>
  <c r="B1763" i="10" s="1"/>
  <c r="Z1763" i="10"/>
  <c r="A1763" i="10"/>
  <c r="AA1762" i="10"/>
  <c r="B1762" i="10" s="1"/>
  <c r="Z1762" i="10"/>
  <c r="A1762" i="10"/>
  <c r="AA1761" i="10"/>
  <c r="B1761" i="10" s="1"/>
  <c r="Z1761" i="10"/>
  <c r="A1761" i="10"/>
  <c r="AA1760" i="10"/>
  <c r="B1760" i="10" s="1"/>
  <c r="Z1760" i="10"/>
  <c r="A1760" i="10"/>
  <c r="AA1759" i="10"/>
  <c r="B1759" i="10" s="1"/>
  <c r="Z1759" i="10"/>
  <c r="A1759" i="10"/>
  <c r="AA1758" i="10"/>
  <c r="B1758" i="10" s="1"/>
  <c r="Z1758" i="10"/>
  <c r="A1758" i="10"/>
  <c r="AA1757" i="10"/>
  <c r="B1757" i="10" s="1"/>
  <c r="Z1757" i="10"/>
  <c r="A1757" i="10"/>
  <c r="AA1756" i="10"/>
  <c r="B1756" i="10" s="1"/>
  <c r="Z1756" i="10"/>
  <c r="A1756" i="10"/>
  <c r="AA1755" i="10"/>
  <c r="B1755" i="10" s="1"/>
  <c r="Z1755" i="10"/>
  <c r="A1755" i="10"/>
  <c r="AA1754" i="10"/>
  <c r="B1754" i="10" s="1"/>
  <c r="Z1754" i="10"/>
  <c r="A1754" i="10"/>
  <c r="AA1753" i="10"/>
  <c r="B1753" i="10" s="1"/>
  <c r="Z1753" i="10"/>
  <c r="A1753" i="10"/>
  <c r="AA1752" i="10"/>
  <c r="B1752" i="10" s="1"/>
  <c r="Z1752" i="10"/>
  <c r="A1752" i="10"/>
  <c r="AA1751" i="10"/>
  <c r="B1751" i="10" s="1"/>
  <c r="Z1751" i="10"/>
  <c r="A1751" i="10"/>
  <c r="AA1750" i="10"/>
  <c r="B1750" i="10" s="1"/>
  <c r="Z1750" i="10"/>
  <c r="A1750" i="10"/>
  <c r="AA1749" i="10"/>
  <c r="B1749" i="10" s="1"/>
  <c r="Z1749" i="10"/>
  <c r="A1749" i="10"/>
  <c r="AA1748" i="10"/>
  <c r="B1748" i="10" s="1"/>
  <c r="Z1748" i="10"/>
  <c r="A1748" i="10"/>
  <c r="AA1747" i="10"/>
  <c r="B1747" i="10" s="1"/>
  <c r="Z1747" i="10"/>
  <c r="A1747" i="10"/>
  <c r="AA1746" i="10"/>
  <c r="B1746" i="10" s="1"/>
  <c r="Z1746" i="10"/>
  <c r="A1746" i="10"/>
  <c r="AA1745" i="10"/>
  <c r="B1745" i="10" s="1"/>
  <c r="Z1745" i="10"/>
  <c r="A1745" i="10"/>
  <c r="AA1744" i="10"/>
  <c r="B1744" i="10" s="1"/>
  <c r="Z1744" i="10"/>
  <c r="A1744" i="10"/>
  <c r="AA1743" i="10"/>
  <c r="B1743" i="10" s="1"/>
  <c r="Z1743" i="10"/>
  <c r="A1743" i="10"/>
  <c r="AA1742" i="10"/>
  <c r="B1742" i="10" s="1"/>
  <c r="Z1742" i="10"/>
  <c r="A1742" i="10"/>
  <c r="AA1741" i="10"/>
  <c r="B1741" i="10" s="1"/>
  <c r="Z1741" i="10"/>
  <c r="A1741" i="10"/>
  <c r="AA1740" i="10"/>
  <c r="B1740" i="10" s="1"/>
  <c r="Z1740" i="10"/>
  <c r="A1740" i="10"/>
  <c r="AA1739" i="10"/>
  <c r="B1739" i="10" s="1"/>
  <c r="Z1739" i="10"/>
  <c r="A1739" i="10"/>
  <c r="AA1738" i="10"/>
  <c r="B1738" i="10" s="1"/>
  <c r="Z1738" i="10"/>
  <c r="A1738" i="10"/>
  <c r="AA1737" i="10"/>
  <c r="B1737" i="10" s="1"/>
  <c r="Z1737" i="10"/>
  <c r="A1737" i="10"/>
  <c r="AA1736" i="10"/>
  <c r="B1736" i="10" s="1"/>
  <c r="Z1736" i="10"/>
  <c r="A1736" i="10"/>
  <c r="AA1735" i="10"/>
  <c r="B1735" i="10" s="1"/>
  <c r="Z1735" i="10"/>
  <c r="A1735" i="10"/>
  <c r="AA1734" i="10"/>
  <c r="B1734" i="10" s="1"/>
  <c r="Z1734" i="10"/>
  <c r="A1734" i="10"/>
  <c r="AA1733" i="10"/>
  <c r="B1733" i="10" s="1"/>
  <c r="Z1733" i="10"/>
  <c r="A1733" i="10"/>
  <c r="AA1732" i="10"/>
  <c r="B1732" i="10" s="1"/>
  <c r="Z1732" i="10"/>
  <c r="A1732" i="10"/>
  <c r="AA1731" i="10"/>
  <c r="B1731" i="10" s="1"/>
  <c r="Z1731" i="10"/>
  <c r="A1731" i="10"/>
  <c r="AA1730" i="10"/>
  <c r="B1730" i="10" s="1"/>
  <c r="Z1730" i="10"/>
  <c r="A1730" i="10"/>
  <c r="AA1729" i="10"/>
  <c r="B1729" i="10" s="1"/>
  <c r="Z1729" i="10"/>
  <c r="A1729" i="10"/>
  <c r="AA1728" i="10"/>
  <c r="B1728" i="10" s="1"/>
  <c r="Z1728" i="10"/>
  <c r="A1728" i="10"/>
  <c r="AA1727" i="10"/>
  <c r="B1727" i="10" s="1"/>
  <c r="Z1727" i="10"/>
  <c r="A1727" i="10"/>
  <c r="AA1726" i="10"/>
  <c r="B1726" i="10" s="1"/>
  <c r="Z1726" i="10"/>
  <c r="A1726" i="10"/>
  <c r="AA1725" i="10"/>
  <c r="B1725" i="10" s="1"/>
  <c r="Z1725" i="10"/>
  <c r="A1725" i="10"/>
  <c r="AA1724" i="10"/>
  <c r="B1724" i="10" s="1"/>
  <c r="Z1724" i="10"/>
  <c r="A1724" i="10"/>
  <c r="AA1723" i="10"/>
  <c r="B1723" i="10" s="1"/>
  <c r="Z1723" i="10"/>
  <c r="A1723" i="10"/>
  <c r="AA1722" i="10"/>
  <c r="B1722" i="10" s="1"/>
  <c r="Z1722" i="10"/>
  <c r="A1722" i="10"/>
  <c r="AA1721" i="10"/>
  <c r="B1721" i="10" s="1"/>
  <c r="Z1721" i="10"/>
  <c r="A1721" i="10"/>
  <c r="AA1720" i="10"/>
  <c r="B1720" i="10" s="1"/>
  <c r="Z1720" i="10"/>
  <c r="A1720" i="10"/>
  <c r="AA1719" i="10"/>
  <c r="B1719" i="10" s="1"/>
  <c r="Z1719" i="10"/>
  <c r="A1719" i="10"/>
  <c r="AA1718" i="10"/>
  <c r="B1718" i="10" s="1"/>
  <c r="Z1718" i="10"/>
  <c r="A1718" i="10"/>
  <c r="AA1717" i="10"/>
  <c r="B1717" i="10" s="1"/>
  <c r="Z1717" i="10"/>
  <c r="A1717" i="10"/>
  <c r="AA1716" i="10"/>
  <c r="B1716" i="10" s="1"/>
  <c r="Z1716" i="10"/>
  <c r="A1716" i="10"/>
  <c r="AA1715" i="10"/>
  <c r="B1715" i="10" s="1"/>
  <c r="Z1715" i="10"/>
  <c r="A1715" i="10"/>
  <c r="AA1714" i="10"/>
  <c r="B1714" i="10" s="1"/>
  <c r="Z1714" i="10"/>
  <c r="A1714" i="10"/>
  <c r="AA1713" i="10"/>
  <c r="B1713" i="10" s="1"/>
  <c r="Z1713" i="10"/>
  <c r="A1713" i="10"/>
  <c r="AA1712" i="10"/>
  <c r="B1712" i="10" s="1"/>
  <c r="Z1712" i="10"/>
  <c r="A1712" i="10"/>
  <c r="AA1711" i="10"/>
  <c r="B1711" i="10" s="1"/>
  <c r="Z1711" i="10"/>
  <c r="A1711" i="10"/>
  <c r="AA1710" i="10"/>
  <c r="B1710" i="10" s="1"/>
  <c r="Z1710" i="10"/>
  <c r="A1710" i="10"/>
  <c r="AA1709" i="10"/>
  <c r="B1709" i="10" s="1"/>
  <c r="Z1709" i="10"/>
  <c r="A1709" i="10"/>
  <c r="AA1708" i="10"/>
  <c r="B1708" i="10" s="1"/>
  <c r="Z1708" i="10"/>
  <c r="A1708" i="10"/>
  <c r="AA1707" i="10"/>
  <c r="B1707" i="10" s="1"/>
  <c r="Z1707" i="10"/>
  <c r="A1707" i="10"/>
  <c r="AA1706" i="10"/>
  <c r="B1706" i="10" s="1"/>
  <c r="Z1706" i="10"/>
  <c r="A1706" i="10"/>
  <c r="AA1705" i="10"/>
  <c r="B1705" i="10" s="1"/>
  <c r="Z1705" i="10"/>
  <c r="A1705" i="10"/>
  <c r="AA1704" i="10"/>
  <c r="B1704" i="10" s="1"/>
  <c r="Z1704" i="10"/>
  <c r="A1704" i="10"/>
  <c r="AA1703" i="10"/>
  <c r="B1703" i="10" s="1"/>
  <c r="Z1703" i="10"/>
  <c r="A1703" i="10"/>
  <c r="AA1702" i="10"/>
  <c r="B1702" i="10" s="1"/>
  <c r="Z1702" i="10"/>
  <c r="A1702" i="10"/>
  <c r="AA1701" i="10"/>
  <c r="B1701" i="10" s="1"/>
  <c r="Z1701" i="10"/>
  <c r="A1701" i="10"/>
  <c r="AA1700" i="10"/>
  <c r="B1700" i="10" s="1"/>
  <c r="Z1700" i="10"/>
  <c r="A1700" i="10"/>
  <c r="AA1699" i="10"/>
  <c r="B1699" i="10" s="1"/>
  <c r="Z1699" i="10"/>
  <c r="A1699" i="10"/>
  <c r="AA1698" i="10"/>
  <c r="B1698" i="10" s="1"/>
  <c r="Z1698" i="10"/>
  <c r="A1698" i="10"/>
  <c r="AA1697" i="10"/>
  <c r="B1697" i="10" s="1"/>
  <c r="Z1697" i="10"/>
  <c r="A1697" i="10"/>
  <c r="AA1696" i="10"/>
  <c r="B1696" i="10" s="1"/>
  <c r="Z1696" i="10"/>
  <c r="A1696" i="10"/>
  <c r="AA1695" i="10"/>
  <c r="B1695" i="10" s="1"/>
  <c r="Z1695" i="10"/>
  <c r="A1695" i="10"/>
  <c r="AA1694" i="10"/>
  <c r="B1694" i="10" s="1"/>
  <c r="Z1694" i="10"/>
  <c r="A1694" i="10"/>
  <c r="AA1693" i="10"/>
  <c r="B1693" i="10" s="1"/>
  <c r="Z1693" i="10"/>
  <c r="A1693" i="10"/>
  <c r="AA1692" i="10"/>
  <c r="B1692" i="10" s="1"/>
  <c r="Z1692" i="10"/>
  <c r="A1692" i="10"/>
  <c r="AA1691" i="10"/>
  <c r="B1691" i="10" s="1"/>
  <c r="Z1691" i="10"/>
  <c r="A1691" i="10"/>
  <c r="AA1690" i="10"/>
  <c r="B1690" i="10" s="1"/>
  <c r="Z1690" i="10"/>
  <c r="A1690" i="10"/>
  <c r="AA1689" i="10"/>
  <c r="B1689" i="10" s="1"/>
  <c r="Z1689" i="10"/>
  <c r="A1689" i="10"/>
  <c r="AA1688" i="10"/>
  <c r="B1688" i="10" s="1"/>
  <c r="Z1688" i="10"/>
  <c r="A1688" i="10"/>
  <c r="AA1687" i="10"/>
  <c r="B1687" i="10" s="1"/>
  <c r="Z1687" i="10"/>
  <c r="A1687" i="10"/>
  <c r="AA1686" i="10"/>
  <c r="B1686" i="10" s="1"/>
  <c r="Z1686" i="10"/>
  <c r="A1686" i="10"/>
  <c r="AA1685" i="10"/>
  <c r="B1685" i="10" s="1"/>
  <c r="Z1685" i="10"/>
  <c r="A1685" i="10"/>
  <c r="AA1684" i="10"/>
  <c r="B1684" i="10" s="1"/>
  <c r="Z1684" i="10"/>
  <c r="A1684" i="10"/>
  <c r="AA1683" i="10"/>
  <c r="B1683" i="10" s="1"/>
  <c r="Z1683" i="10"/>
  <c r="A1683" i="10"/>
  <c r="AA1682" i="10"/>
  <c r="B1682" i="10" s="1"/>
  <c r="Z1682" i="10"/>
  <c r="A1682" i="10"/>
  <c r="AA1681" i="10"/>
  <c r="B1681" i="10" s="1"/>
  <c r="Z1681" i="10"/>
  <c r="A1681" i="10"/>
  <c r="AA1680" i="10"/>
  <c r="B1680" i="10" s="1"/>
  <c r="Z1680" i="10"/>
  <c r="A1680" i="10"/>
  <c r="AA1679" i="10"/>
  <c r="B1679" i="10" s="1"/>
  <c r="Z1679" i="10"/>
  <c r="A1679" i="10"/>
  <c r="AA1678" i="10"/>
  <c r="B1678" i="10" s="1"/>
  <c r="Z1678" i="10"/>
  <c r="A1678" i="10"/>
  <c r="AA1677" i="10"/>
  <c r="B1677" i="10" s="1"/>
  <c r="Z1677" i="10"/>
  <c r="A1677" i="10"/>
  <c r="AA1676" i="10"/>
  <c r="B1676" i="10" s="1"/>
  <c r="Z1676" i="10"/>
  <c r="A1676" i="10"/>
  <c r="AA1675" i="10"/>
  <c r="B1675" i="10" s="1"/>
  <c r="Z1675" i="10"/>
  <c r="A1675" i="10"/>
  <c r="AA1674" i="10"/>
  <c r="B1674" i="10" s="1"/>
  <c r="Z1674" i="10"/>
  <c r="A1674" i="10"/>
  <c r="AA1673" i="10"/>
  <c r="B1673" i="10" s="1"/>
  <c r="Z1673" i="10"/>
  <c r="A1673" i="10"/>
  <c r="AA1672" i="10"/>
  <c r="B1672" i="10" s="1"/>
  <c r="Z1672" i="10"/>
  <c r="A1672" i="10"/>
  <c r="AA1671" i="10"/>
  <c r="B1671" i="10" s="1"/>
  <c r="Z1671" i="10"/>
  <c r="A1671" i="10"/>
  <c r="AA1670" i="10"/>
  <c r="B1670" i="10" s="1"/>
  <c r="Z1670" i="10"/>
  <c r="A1670" i="10"/>
  <c r="AA1669" i="10"/>
  <c r="B1669" i="10" s="1"/>
  <c r="Z1669" i="10"/>
  <c r="A1669" i="10"/>
  <c r="AA1668" i="10"/>
  <c r="B1668" i="10" s="1"/>
  <c r="Z1668" i="10"/>
  <c r="A1668" i="10"/>
  <c r="AA1667" i="10"/>
  <c r="B1667" i="10" s="1"/>
  <c r="Z1667" i="10"/>
  <c r="A1667" i="10"/>
  <c r="AA1666" i="10"/>
  <c r="B1666" i="10" s="1"/>
  <c r="Z1666" i="10"/>
  <c r="A1666" i="10"/>
  <c r="AA1665" i="10"/>
  <c r="B1665" i="10" s="1"/>
  <c r="Z1665" i="10"/>
  <c r="A1665" i="10"/>
  <c r="AA1664" i="10"/>
  <c r="B1664" i="10" s="1"/>
  <c r="Z1664" i="10"/>
  <c r="A1664" i="10"/>
  <c r="AA1663" i="10"/>
  <c r="B1663" i="10" s="1"/>
  <c r="Z1663" i="10"/>
  <c r="A1663" i="10"/>
  <c r="AA1662" i="10"/>
  <c r="B1662" i="10" s="1"/>
  <c r="Z1662" i="10"/>
  <c r="A1662" i="10"/>
  <c r="AA1661" i="10"/>
  <c r="B1661" i="10" s="1"/>
  <c r="Z1661" i="10"/>
  <c r="A1661" i="10"/>
  <c r="AA1660" i="10"/>
  <c r="B1660" i="10" s="1"/>
  <c r="Z1660" i="10"/>
  <c r="A1660" i="10"/>
  <c r="AA1659" i="10"/>
  <c r="B1659" i="10" s="1"/>
  <c r="Z1659" i="10"/>
  <c r="A1659" i="10"/>
  <c r="AA1658" i="10"/>
  <c r="B1658" i="10" s="1"/>
  <c r="Z1658" i="10"/>
  <c r="A1658" i="10"/>
  <c r="AA1657" i="10"/>
  <c r="B1657" i="10" s="1"/>
  <c r="Z1657" i="10"/>
  <c r="A1657" i="10"/>
  <c r="AA1656" i="10"/>
  <c r="B1656" i="10" s="1"/>
  <c r="Z1656" i="10"/>
  <c r="A1656" i="10"/>
  <c r="AA1655" i="10"/>
  <c r="B1655" i="10" s="1"/>
  <c r="Z1655" i="10"/>
  <c r="A1655" i="10"/>
  <c r="AA1654" i="10"/>
  <c r="B1654" i="10" s="1"/>
  <c r="Z1654" i="10"/>
  <c r="A1654" i="10"/>
  <c r="AA1653" i="10"/>
  <c r="B1653" i="10" s="1"/>
  <c r="Z1653" i="10"/>
  <c r="A1653" i="10"/>
  <c r="AA1652" i="10"/>
  <c r="B1652" i="10" s="1"/>
  <c r="Z1652" i="10"/>
  <c r="A1652" i="10"/>
  <c r="AA1651" i="10"/>
  <c r="B1651" i="10" s="1"/>
  <c r="Z1651" i="10"/>
  <c r="A1651" i="10"/>
  <c r="AA1650" i="10"/>
  <c r="B1650" i="10" s="1"/>
  <c r="Z1650" i="10"/>
  <c r="A1650" i="10"/>
  <c r="AA1649" i="10"/>
  <c r="B1649" i="10" s="1"/>
  <c r="Z1649" i="10"/>
  <c r="A1649" i="10"/>
  <c r="AA1648" i="10"/>
  <c r="B1648" i="10" s="1"/>
  <c r="Z1648" i="10"/>
  <c r="A1648" i="10"/>
  <c r="AA1647" i="10"/>
  <c r="B1647" i="10" s="1"/>
  <c r="Z1647" i="10"/>
  <c r="A1647" i="10"/>
  <c r="AA1646" i="10"/>
  <c r="B1646" i="10" s="1"/>
  <c r="Z1646" i="10"/>
  <c r="A1646" i="10"/>
  <c r="AA1645" i="10"/>
  <c r="B1645" i="10" s="1"/>
  <c r="Z1645" i="10"/>
  <c r="A1645" i="10"/>
  <c r="AA1644" i="10"/>
  <c r="B1644" i="10" s="1"/>
  <c r="Z1644" i="10"/>
  <c r="A1644" i="10"/>
  <c r="AA1643" i="10"/>
  <c r="B1643" i="10" s="1"/>
  <c r="Z1643" i="10"/>
  <c r="A1643" i="10"/>
  <c r="AA1642" i="10"/>
  <c r="B1642" i="10" s="1"/>
  <c r="Z1642" i="10"/>
  <c r="A1642" i="10"/>
  <c r="AA1641" i="10"/>
  <c r="B1641" i="10" s="1"/>
  <c r="Z1641" i="10"/>
  <c r="A1641" i="10"/>
  <c r="AA1640" i="10"/>
  <c r="B1640" i="10" s="1"/>
  <c r="Z1640" i="10"/>
  <c r="A1640" i="10"/>
  <c r="AA1639" i="10"/>
  <c r="B1639" i="10" s="1"/>
  <c r="Z1639" i="10"/>
  <c r="A1639" i="10"/>
  <c r="AA1638" i="10"/>
  <c r="B1638" i="10" s="1"/>
  <c r="Z1638" i="10"/>
  <c r="A1638" i="10"/>
  <c r="AA1637" i="10"/>
  <c r="B1637" i="10" s="1"/>
  <c r="Z1637" i="10"/>
  <c r="A1637" i="10"/>
  <c r="AA1636" i="10"/>
  <c r="B1636" i="10" s="1"/>
  <c r="Z1636" i="10"/>
  <c r="A1636" i="10"/>
  <c r="AA1635" i="10"/>
  <c r="B1635" i="10" s="1"/>
  <c r="Z1635" i="10"/>
  <c r="A1635" i="10"/>
  <c r="AA1634" i="10"/>
  <c r="B1634" i="10" s="1"/>
  <c r="Z1634" i="10"/>
  <c r="A1634" i="10"/>
  <c r="AA1633" i="10"/>
  <c r="B1633" i="10" s="1"/>
  <c r="Z1633" i="10"/>
  <c r="A1633" i="10"/>
  <c r="AA1632" i="10"/>
  <c r="B1632" i="10" s="1"/>
  <c r="Z1632" i="10"/>
  <c r="A1632" i="10"/>
  <c r="AA1631" i="10"/>
  <c r="B1631" i="10" s="1"/>
  <c r="Z1631" i="10"/>
  <c r="A1631" i="10"/>
  <c r="AA1630" i="10"/>
  <c r="B1630" i="10" s="1"/>
  <c r="Z1630" i="10"/>
  <c r="A1630" i="10"/>
  <c r="AA1629" i="10"/>
  <c r="B1629" i="10" s="1"/>
  <c r="Z1629" i="10"/>
  <c r="A1629" i="10"/>
  <c r="AA1628" i="10"/>
  <c r="B1628" i="10" s="1"/>
  <c r="Z1628" i="10"/>
  <c r="A1628" i="10"/>
  <c r="AA1627" i="10"/>
  <c r="B1627" i="10" s="1"/>
  <c r="Z1627" i="10"/>
  <c r="A1627" i="10"/>
  <c r="AA1626" i="10"/>
  <c r="B1626" i="10" s="1"/>
  <c r="Z1626" i="10"/>
  <c r="A1626" i="10"/>
  <c r="AA1625" i="10"/>
  <c r="B1625" i="10" s="1"/>
  <c r="Z1625" i="10"/>
  <c r="A1625" i="10"/>
  <c r="AA1624" i="10"/>
  <c r="B1624" i="10" s="1"/>
  <c r="Z1624" i="10"/>
  <c r="A1624" i="10"/>
  <c r="AA1623" i="10"/>
  <c r="B1623" i="10" s="1"/>
  <c r="Z1623" i="10"/>
  <c r="A1623" i="10"/>
  <c r="AA1622" i="10"/>
  <c r="B1622" i="10" s="1"/>
  <c r="Z1622" i="10"/>
  <c r="A1622" i="10"/>
  <c r="AA1621" i="10"/>
  <c r="B1621" i="10" s="1"/>
  <c r="Z1621" i="10"/>
  <c r="A1621" i="10"/>
  <c r="AA1620" i="10"/>
  <c r="B1620" i="10" s="1"/>
  <c r="Z1620" i="10"/>
  <c r="A1620" i="10"/>
  <c r="AA1619" i="10"/>
  <c r="B1619" i="10" s="1"/>
  <c r="Z1619" i="10"/>
  <c r="A1619" i="10"/>
  <c r="AA1618" i="10"/>
  <c r="B1618" i="10" s="1"/>
  <c r="Z1618" i="10"/>
  <c r="A1618" i="10"/>
  <c r="AA1617" i="10"/>
  <c r="B1617" i="10" s="1"/>
  <c r="Z1617" i="10"/>
  <c r="A1617" i="10"/>
  <c r="AA1616" i="10"/>
  <c r="B1616" i="10" s="1"/>
  <c r="Z1616" i="10"/>
  <c r="A1616" i="10"/>
  <c r="AA1615" i="10"/>
  <c r="B1615" i="10" s="1"/>
  <c r="Z1615" i="10"/>
  <c r="A1615" i="10"/>
  <c r="AA1614" i="10"/>
  <c r="B1614" i="10" s="1"/>
  <c r="Z1614" i="10"/>
  <c r="A1614" i="10"/>
  <c r="AA1613" i="10"/>
  <c r="B1613" i="10" s="1"/>
  <c r="Z1613" i="10"/>
  <c r="A1613" i="10"/>
  <c r="AA1612" i="10"/>
  <c r="B1612" i="10" s="1"/>
  <c r="Z1612" i="10"/>
  <c r="A1612" i="10"/>
  <c r="AA1611" i="10"/>
  <c r="B1611" i="10" s="1"/>
  <c r="Z1611" i="10"/>
  <c r="A1611" i="10"/>
  <c r="AA1610" i="10"/>
  <c r="B1610" i="10" s="1"/>
  <c r="Z1610" i="10"/>
  <c r="A1610" i="10"/>
  <c r="AA1609" i="10"/>
  <c r="B1609" i="10" s="1"/>
  <c r="Z1609" i="10"/>
  <c r="A1609" i="10"/>
  <c r="AA1608" i="10"/>
  <c r="B1608" i="10" s="1"/>
  <c r="Z1608" i="10"/>
  <c r="A1608" i="10"/>
  <c r="AA1607" i="10"/>
  <c r="B1607" i="10" s="1"/>
  <c r="Z1607" i="10"/>
  <c r="A1607" i="10"/>
  <c r="AA1606" i="10"/>
  <c r="B1606" i="10" s="1"/>
  <c r="Z1606" i="10"/>
  <c r="A1606" i="10"/>
  <c r="AA1605" i="10"/>
  <c r="B1605" i="10" s="1"/>
  <c r="Z1605" i="10"/>
  <c r="A1605" i="10"/>
  <c r="AA1604" i="10"/>
  <c r="B1604" i="10" s="1"/>
  <c r="Z1604" i="10"/>
  <c r="A1604" i="10"/>
  <c r="AA1603" i="10"/>
  <c r="B1603" i="10" s="1"/>
  <c r="Z1603" i="10"/>
  <c r="A1603" i="10"/>
  <c r="AA1602" i="10"/>
  <c r="B1602" i="10" s="1"/>
  <c r="Z1602" i="10"/>
  <c r="A1602" i="10"/>
  <c r="AA1601" i="10"/>
  <c r="B1601" i="10" s="1"/>
  <c r="Z1601" i="10"/>
  <c r="A1601" i="10"/>
  <c r="AA1600" i="10"/>
  <c r="B1600" i="10" s="1"/>
  <c r="Z1600" i="10"/>
  <c r="A1600" i="10"/>
  <c r="AA1599" i="10"/>
  <c r="B1599" i="10" s="1"/>
  <c r="Z1599" i="10"/>
  <c r="A1599" i="10"/>
  <c r="AA1598" i="10"/>
  <c r="B1598" i="10" s="1"/>
  <c r="Z1598" i="10"/>
  <c r="A1598" i="10"/>
  <c r="AA1597" i="10"/>
  <c r="B1597" i="10" s="1"/>
  <c r="Z1597" i="10"/>
  <c r="A1597" i="10"/>
  <c r="AA1596" i="10"/>
  <c r="B1596" i="10" s="1"/>
  <c r="Z1596" i="10"/>
  <c r="A1596" i="10"/>
  <c r="AA1595" i="10"/>
  <c r="B1595" i="10" s="1"/>
  <c r="Z1595" i="10"/>
  <c r="A1595" i="10"/>
  <c r="AA1594" i="10"/>
  <c r="B1594" i="10" s="1"/>
  <c r="Z1594" i="10"/>
  <c r="A1594" i="10"/>
  <c r="AA1593" i="10"/>
  <c r="B1593" i="10" s="1"/>
  <c r="Z1593" i="10"/>
  <c r="A1593" i="10"/>
  <c r="AA1592" i="10"/>
  <c r="B1592" i="10" s="1"/>
  <c r="Z1592" i="10"/>
  <c r="A1592" i="10"/>
  <c r="AA1591" i="10"/>
  <c r="B1591" i="10" s="1"/>
  <c r="Z1591" i="10"/>
  <c r="A1591" i="10"/>
  <c r="AA1590" i="10"/>
  <c r="B1590" i="10" s="1"/>
  <c r="Z1590" i="10"/>
  <c r="A1590" i="10"/>
  <c r="AA1589" i="10"/>
  <c r="B1589" i="10" s="1"/>
  <c r="Z1589" i="10"/>
  <c r="A1589" i="10"/>
  <c r="AA1588" i="10"/>
  <c r="B1588" i="10" s="1"/>
  <c r="Z1588" i="10"/>
  <c r="A1588" i="10"/>
  <c r="AA1587" i="10"/>
  <c r="B1587" i="10" s="1"/>
  <c r="Z1587" i="10"/>
  <c r="A1587" i="10"/>
  <c r="AA1586" i="10"/>
  <c r="B1586" i="10" s="1"/>
  <c r="Z1586" i="10"/>
  <c r="A1586" i="10"/>
  <c r="AA1585" i="10"/>
  <c r="B1585" i="10" s="1"/>
  <c r="Z1585" i="10"/>
  <c r="A1585" i="10"/>
  <c r="AA1584" i="10"/>
  <c r="B1584" i="10" s="1"/>
  <c r="Z1584" i="10"/>
  <c r="A1584" i="10"/>
  <c r="AA1583" i="10"/>
  <c r="B1583" i="10" s="1"/>
  <c r="Z1583" i="10"/>
  <c r="A1583" i="10"/>
  <c r="AA1582" i="10"/>
  <c r="B1582" i="10" s="1"/>
  <c r="Z1582" i="10"/>
  <c r="A1582" i="10"/>
  <c r="AA1581" i="10"/>
  <c r="B1581" i="10" s="1"/>
  <c r="Z1581" i="10"/>
  <c r="A1581" i="10"/>
  <c r="AA1580" i="10"/>
  <c r="B1580" i="10" s="1"/>
  <c r="Z1580" i="10"/>
  <c r="A1580" i="10"/>
  <c r="AA1579" i="10"/>
  <c r="B1579" i="10" s="1"/>
  <c r="Z1579" i="10"/>
  <c r="A1579" i="10"/>
  <c r="AA1578" i="10"/>
  <c r="B1578" i="10" s="1"/>
  <c r="Z1578" i="10"/>
  <c r="A1578" i="10"/>
  <c r="AA1577" i="10"/>
  <c r="B1577" i="10" s="1"/>
  <c r="Z1577" i="10"/>
  <c r="A1577" i="10"/>
  <c r="AA1576" i="10"/>
  <c r="B1576" i="10" s="1"/>
  <c r="Z1576" i="10"/>
  <c r="A1576" i="10"/>
  <c r="AA1575" i="10"/>
  <c r="B1575" i="10" s="1"/>
  <c r="Z1575" i="10"/>
  <c r="A1575" i="10"/>
  <c r="AA1574" i="10"/>
  <c r="B1574" i="10" s="1"/>
  <c r="Z1574" i="10"/>
  <c r="A1574" i="10"/>
  <c r="AA1573" i="10"/>
  <c r="B1573" i="10" s="1"/>
  <c r="Z1573" i="10"/>
  <c r="A1573" i="10"/>
  <c r="AA1572" i="10"/>
  <c r="B1572" i="10" s="1"/>
  <c r="Z1572" i="10"/>
  <c r="A1572" i="10"/>
  <c r="AA1571" i="10"/>
  <c r="B1571" i="10" s="1"/>
  <c r="Z1571" i="10"/>
  <c r="A1571" i="10"/>
  <c r="AA1570" i="10"/>
  <c r="B1570" i="10" s="1"/>
  <c r="Z1570" i="10"/>
  <c r="A1570" i="10"/>
  <c r="AA1569" i="10"/>
  <c r="B1569" i="10" s="1"/>
  <c r="Z1569" i="10"/>
  <c r="A1569" i="10"/>
  <c r="AA1568" i="10"/>
  <c r="B1568" i="10" s="1"/>
  <c r="Z1568" i="10"/>
  <c r="A1568" i="10"/>
  <c r="AA1567" i="10"/>
  <c r="B1567" i="10" s="1"/>
  <c r="Z1567" i="10"/>
  <c r="A1567" i="10"/>
  <c r="AA1566" i="10"/>
  <c r="B1566" i="10" s="1"/>
  <c r="Z1566" i="10"/>
  <c r="A1566" i="10"/>
  <c r="AA1565" i="10"/>
  <c r="B1565" i="10" s="1"/>
  <c r="Z1565" i="10"/>
  <c r="A1565" i="10"/>
  <c r="AA1564" i="10"/>
  <c r="B1564" i="10" s="1"/>
  <c r="Z1564" i="10"/>
  <c r="A1564" i="10"/>
  <c r="AA1563" i="10"/>
  <c r="B1563" i="10" s="1"/>
  <c r="Z1563" i="10"/>
  <c r="A1563" i="10"/>
  <c r="AA1562" i="10"/>
  <c r="B1562" i="10" s="1"/>
  <c r="Z1562" i="10"/>
  <c r="A1562" i="10"/>
  <c r="AA1561" i="10"/>
  <c r="B1561" i="10" s="1"/>
  <c r="Z1561" i="10"/>
  <c r="A1561" i="10"/>
  <c r="AA1560" i="10"/>
  <c r="B1560" i="10" s="1"/>
  <c r="Z1560" i="10"/>
  <c r="A1560" i="10"/>
  <c r="AA1559" i="10"/>
  <c r="B1559" i="10" s="1"/>
  <c r="Z1559" i="10"/>
  <c r="A1559" i="10"/>
  <c r="AA1558" i="10"/>
  <c r="B1558" i="10" s="1"/>
  <c r="Z1558" i="10"/>
  <c r="A1558" i="10"/>
  <c r="AA1557" i="10"/>
  <c r="B1557" i="10" s="1"/>
  <c r="Z1557" i="10"/>
  <c r="A1557" i="10"/>
  <c r="AA1556" i="10"/>
  <c r="B1556" i="10" s="1"/>
  <c r="Z1556" i="10"/>
  <c r="A1556" i="10"/>
  <c r="AA1555" i="10"/>
  <c r="B1555" i="10" s="1"/>
  <c r="Z1555" i="10"/>
  <c r="A1555" i="10"/>
  <c r="AA1554" i="10"/>
  <c r="B1554" i="10" s="1"/>
  <c r="Z1554" i="10"/>
  <c r="A1554" i="10"/>
  <c r="AA1553" i="10"/>
  <c r="B1553" i="10" s="1"/>
  <c r="Z1553" i="10"/>
  <c r="A1553" i="10"/>
  <c r="AA1552" i="10"/>
  <c r="B1552" i="10" s="1"/>
  <c r="Z1552" i="10"/>
  <c r="A1552" i="10"/>
  <c r="AA1551" i="10"/>
  <c r="B1551" i="10" s="1"/>
  <c r="Z1551" i="10"/>
  <c r="A1551" i="10"/>
  <c r="AA1550" i="10"/>
  <c r="B1550" i="10" s="1"/>
  <c r="Z1550" i="10"/>
  <c r="A1550" i="10"/>
  <c r="AA1549" i="10"/>
  <c r="B1549" i="10" s="1"/>
  <c r="Z1549" i="10"/>
  <c r="A1549" i="10"/>
  <c r="AA1548" i="10"/>
  <c r="B1548" i="10" s="1"/>
  <c r="Z1548" i="10"/>
  <c r="A1548" i="10"/>
  <c r="AA1547" i="10"/>
  <c r="B1547" i="10" s="1"/>
  <c r="Z1547" i="10"/>
  <c r="A1547" i="10"/>
  <c r="AA1546" i="10"/>
  <c r="B1546" i="10" s="1"/>
  <c r="Z1546" i="10"/>
  <c r="A1546" i="10"/>
  <c r="AA1545" i="10"/>
  <c r="B1545" i="10" s="1"/>
  <c r="Z1545" i="10"/>
  <c r="A1545" i="10"/>
  <c r="AA1544" i="10"/>
  <c r="B1544" i="10" s="1"/>
  <c r="Z1544" i="10"/>
  <c r="A1544" i="10"/>
  <c r="AA1543" i="10"/>
  <c r="B1543" i="10" s="1"/>
  <c r="Z1543" i="10"/>
  <c r="A1543" i="10"/>
  <c r="AA1542" i="10"/>
  <c r="B1542" i="10" s="1"/>
  <c r="Z1542" i="10"/>
  <c r="A1542" i="10"/>
  <c r="AA1541" i="10"/>
  <c r="B1541" i="10" s="1"/>
  <c r="Z1541" i="10"/>
  <c r="A1541" i="10"/>
  <c r="AA1540" i="10"/>
  <c r="B1540" i="10" s="1"/>
  <c r="Z1540" i="10"/>
  <c r="A1540" i="10"/>
  <c r="AA1539" i="10"/>
  <c r="B1539" i="10" s="1"/>
  <c r="Z1539" i="10"/>
  <c r="A1539" i="10"/>
  <c r="AA1538" i="10"/>
  <c r="B1538" i="10" s="1"/>
  <c r="Z1538" i="10"/>
  <c r="A1538" i="10"/>
  <c r="AA1537" i="10"/>
  <c r="B1537" i="10" s="1"/>
  <c r="Z1537" i="10"/>
  <c r="A1537" i="10"/>
  <c r="AA1536" i="10"/>
  <c r="B1536" i="10" s="1"/>
  <c r="Z1536" i="10"/>
  <c r="A1536" i="10"/>
  <c r="AA1535" i="10"/>
  <c r="B1535" i="10" s="1"/>
  <c r="Z1535" i="10"/>
  <c r="A1535" i="10"/>
  <c r="AA1534" i="10"/>
  <c r="B1534" i="10" s="1"/>
  <c r="Z1534" i="10"/>
  <c r="A1534" i="10"/>
  <c r="AA1533" i="10"/>
  <c r="B1533" i="10" s="1"/>
  <c r="Z1533" i="10"/>
  <c r="A1533" i="10"/>
  <c r="AA1532" i="10"/>
  <c r="B1532" i="10" s="1"/>
  <c r="Z1532" i="10"/>
  <c r="A1532" i="10"/>
  <c r="AA1531" i="10"/>
  <c r="B1531" i="10" s="1"/>
  <c r="Z1531" i="10"/>
  <c r="A1531" i="10"/>
  <c r="AA1530" i="10"/>
  <c r="B1530" i="10" s="1"/>
  <c r="Z1530" i="10"/>
  <c r="A1530" i="10"/>
  <c r="AA1529" i="10"/>
  <c r="B1529" i="10" s="1"/>
  <c r="Z1529" i="10"/>
  <c r="A1529" i="10"/>
  <c r="AA1528" i="10"/>
  <c r="B1528" i="10" s="1"/>
  <c r="Z1528" i="10"/>
  <c r="A1528" i="10"/>
  <c r="AA1527" i="10"/>
  <c r="B1527" i="10" s="1"/>
  <c r="Z1527" i="10"/>
  <c r="A1527" i="10"/>
  <c r="AA1526" i="10"/>
  <c r="B1526" i="10" s="1"/>
  <c r="Z1526" i="10"/>
  <c r="A1526" i="10"/>
  <c r="AA1525" i="10"/>
  <c r="B1525" i="10" s="1"/>
  <c r="Z1525" i="10"/>
  <c r="A1525" i="10"/>
  <c r="AA1524" i="10"/>
  <c r="B1524" i="10" s="1"/>
  <c r="Z1524" i="10"/>
  <c r="A1524" i="10"/>
  <c r="AA1523" i="10"/>
  <c r="B1523" i="10" s="1"/>
  <c r="Z1523" i="10"/>
  <c r="A1523" i="10"/>
  <c r="AA1522" i="10"/>
  <c r="B1522" i="10" s="1"/>
  <c r="Z1522" i="10"/>
  <c r="A1522" i="10"/>
  <c r="AA1521" i="10"/>
  <c r="B1521" i="10" s="1"/>
  <c r="Z1521" i="10"/>
  <c r="A1521" i="10"/>
  <c r="AA1520" i="10"/>
  <c r="B1520" i="10" s="1"/>
  <c r="Z1520" i="10"/>
  <c r="A1520" i="10"/>
  <c r="AA1519" i="10"/>
  <c r="B1519" i="10" s="1"/>
  <c r="Z1519" i="10"/>
  <c r="A1519" i="10"/>
  <c r="AA1518" i="10"/>
  <c r="B1518" i="10" s="1"/>
  <c r="Z1518" i="10"/>
  <c r="A1518" i="10"/>
  <c r="AA1517" i="10"/>
  <c r="B1517" i="10" s="1"/>
  <c r="Z1517" i="10"/>
  <c r="A1517" i="10"/>
  <c r="AA1516" i="10"/>
  <c r="B1516" i="10" s="1"/>
  <c r="Z1516" i="10"/>
  <c r="A1516" i="10"/>
  <c r="AA1515" i="10"/>
  <c r="B1515" i="10" s="1"/>
  <c r="Z1515" i="10"/>
  <c r="A1515" i="10"/>
  <c r="AA1514" i="10"/>
  <c r="B1514" i="10" s="1"/>
  <c r="Z1514" i="10"/>
  <c r="A1514" i="10"/>
  <c r="AA1513" i="10"/>
  <c r="B1513" i="10" s="1"/>
  <c r="Z1513" i="10"/>
  <c r="A1513" i="10"/>
  <c r="AA1512" i="10"/>
  <c r="B1512" i="10" s="1"/>
  <c r="Z1512" i="10"/>
  <c r="A1512" i="10"/>
  <c r="AA1511" i="10"/>
  <c r="B1511" i="10" s="1"/>
  <c r="Z1511" i="10"/>
  <c r="A1511" i="10"/>
  <c r="AA1510" i="10"/>
  <c r="B1510" i="10" s="1"/>
  <c r="Z1510" i="10"/>
  <c r="A1510" i="10"/>
  <c r="AA1509" i="10"/>
  <c r="B1509" i="10" s="1"/>
  <c r="Z1509" i="10"/>
  <c r="A1509" i="10"/>
  <c r="AA1508" i="10"/>
  <c r="B1508" i="10" s="1"/>
  <c r="Z1508" i="10"/>
  <c r="A1508" i="10"/>
  <c r="AA1507" i="10"/>
  <c r="B1507" i="10" s="1"/>
  <c r="Z1507" i="10"/>
  <c r="A1507" i="10"/>
  <c r="AA1506" i="10"/>
  <c r="B1506" i="10" s="1"/>
  <c r="Z1506" i="10"/>
  <c r="A1506" i="10"/>
  <c r="AA1505" i="10"/>
  <c r="B1505" i="10" s="1"/>
  <c r="Z1505" i="10"/>
  <c r="A1505" i="10"/>
  <c r="AA1504" i="10"/>
  <c r="B1504" i="10" s="1"/>
  <c r="Z1504" i="10"/>
  <c r="A1504" i="10"/>
  <c r="AA1503" i="10"/>
  <c r="B1503" i="10" s="1"/>
  <c r="Z1503" i="10"/>
  <c r="A1503" i="10"/>
  <c r="AA1502" i="10"/>
  <c r="B1502" i="10" s="1"/>
  <c r="Z1502" i="10"/>
  <c r="A1502" i="10"/>
  <c r="AA1501" i="10"/>
  <c r="B1501" i="10" s="1"/>
  <c r="Z1501" i="10"/>
  <c r="A1501" i="10"/>
  <c r="AA1500" i="10"/>
  <c r="B1500" i="10" s="1"/>
  <c r="Z1500" i="10"/>
  <c r="A1500" i="10"/>
  <c r="AA1499" i="10"/>
  <c r="B1499" i="10" s="1"/>
  <c r="Z1499" i="10"/>
  <c r="A1499" i="10"/>
  <c r="AA1498" i="10"/>
  <c r="B1498" i="10" s="1"/>
  <c r="Z1498" i="10"/>
  <c r="A1498" i="10"/>
  <c r="AA1497" i="10"/>
  <c r="B1497" i="10" s="1"/>
  <c r="Z1497" i="10"/>
  <c r="A1497" i="10"/>
  <c r="AA1496" i="10"/>
  <c r="B1496" i="10" s="1"/>
  <c r="Z1496" i="10"/>
  <c r="A1496" i="10"/>
  <c r="AA1495" i="10"/>
  <c r="B1495" i="10" s="1"/>
  <c r="Z1495" i="10"/>
  <c r="A1495" i="10"/>
  <c r="AA1494" i="10"/>
  <c r="B1494" i="10" s="1"/>
  <c r="Z1494" i="10"/>
  <c r="A1494" i="10"/>
  <c r="AA1493" i="10"/>
  <c r="B1493" i="10" s="1"/>
  <c r="Z1493" i="10"/>
  <c r="A1493" i="10"/>
  <c r="AA1492" i="10"/>
  <c r="B1492" i="10" s="1"/>
  <c r="Z1492" i="10"/>
  <c r="A1492" i="10"/>
  <c r="AA1491" i="10"/>
  <c r="B1491" i="10" s="1"/>
  <c r="Z1491" i="10"/>
  <c r="A1491" i="10"/>
  <c r="AA1490" i="10"/>
  <c r="B1490" i="10" s="1"/>
  <c r="Z1490" i="10"/>
  <c r="A1490" i="10"/>
  <c r="AA1489" i="10"/>
  <c r="B1489" i="10" s="1"/>
  <c r="Z1489" i="10"/>
  <c r="A1489" i="10"/>
  <c r="AA1488" i="10"/>
  <c r="B1488" i="10" s="1"/>
  <c r="Z1488" i="10"/>
  <c r="A1488" i="10"/>
  <c r="AA1487" i="10"/>
  <c r="B1487" i="10" s="1"/>
  <c r="Z1487" i="10"/>
  <c r="A1487" i="10"/>
  <c r="AA1486" i="10"/>
  <c r="B1486" i="10" s="1"/>
  <c r="Z1486" i="10"/>
  <c r="A1486" i="10"/>
  <c r="AA1485" i="10"/>
  <c r="B1485" i="10" s="1"/>
  <c r="Z1485" i="10"/>
  <c r="A1485" i="10"/>
  <c r="AA1484" i="10"/>
  <c r="B1484" i="10" s="1"/>
  <c r="Z1484" i="10"/>
  <c r="A1484" i="10"/>
  <c r="AA1483" i="10"/>
  <c r="B1483" i="10" s="1"/>
  <c r="Z1483" i="10"/>
  <c r="A1483" i="10"/>
  <c r="AA1482" i="10"/>
  <c r="B1482" i="10" s="1"/>
  <c r="Z1482" i="10"/>
  <c r="A1482" i="10"/>
  <c r="AA1481" i="10"/>
  <c r="B1481" i="10" s="1"/>
  <c r="Z1481" i="10"/>
  <c r="A1481" i="10"/>
  <c r="AA1480" i="10"/>
  <c r="B1480" i="10" s="1"/>
  <c r="Z1480" i="10"/>
  <c r="A1480" i="10"/>
  <c r="AA1479" i="10"/>
  <c r="B1479" i="10" s="1"/>
  <c r="Z1479" i="10"/>
  <c r="A1479" i="10"/>
  <c r="AA1478" i="10"/>
  <c r="B1478" i="10" s="1"/>
  <c r="Z1478" i="10"/>
  <c r="A1478" i="10"/>
  <c r="AA1477" i="10"/>
  <c r="B1477" i="10" s="1"/>
  <c r="Z1477" i="10"/>
  <c r="A1477" i="10"/>
  <c r="AA1476" i="10"/>
  <c r="B1476" i="10" s="1"/>
  <c r="Z1476" i="10"/>
  <c r="A1476" i="10"/>
  <c r="AA1475" i="10"/>
  <c r="B1475" i="10" s="1"/>
  <c r="Z1475" i="10"/>
  <c r="A1475" i="10"/>
  <c r="AA1474" i="10"/>
  <c r="B1474" i="10" s="1"/>
  <c r="Z1474" i="10"/>
  <c r="A1474" i="10"/>
  <c r="AA1473" i="10"/>
  <c r="B1473" i="10" s="1"/>
  <c r="Z1473" i="10"/>
  <c r="A1473" i="10"/>
  <c r="AA1472" i="10"/>
  <c r="B1472" i="10" s="1"/>
  <c r="Z1472" i="10"/>
  <c r="A1472" i="10"/>
  <c r="AA1471" i="10"/>
  <c r="B1471" i="10" s="1"/>
  <c r="Z1471" i="10"/>
  <c r="A1471" i="10"/>
  <c r="AA1470" i="10"/>
  <c r="B1470" i="10" s="1"/>
  <c r="Z1470" i="10"/>
  <c r="A1470" i="10"/>
  <c r="AA1469" i="10"/>
  <c r="B1469" i="10" s="1"/>
  <c r="Z1469" i="10"/>
  <c r="A1469" i="10"/>
  <c r="AA1468" i="10"/>
  <c r="B1468" i="10" s="1"/>
  <c r="Z1468" i="10"/>
  <c r="A1468" i="10"/>
  <c r="AA1467" i="10"/>
  <c r="B1467" i="10" s="1"/>
  <c r="Z1467" i="10"/>
  <c r="A1467" i="10"/>
  <c r="AA1466" i="10"/>
  <c r="B1466" i="10" s="1"/>
  <c r="Z1466" i="10"/>
  <c r="A1466" i="10"/>
  <c r="AA1465" i="10"/>
  <c r="B1465" i="10" s="1"/>
  <c r="Z1465" i="10"/>
  <c r="A1465" i="10"/>
  <c r="AA1464" i="10"/>
  <c r="B1464" i="10" s="1"/>
  <c r="Z1464" i="10"/>
  <c r="A1464" i="10"/>
  <c r="AA1463" i="10"/>
  <c r="B1463" i="10" s="1"/>
  <c r="Z1463" i="10"/>
  <c r="A1463" i="10"/>
  <c r="AA1462" i="10"/>
  <c r="B1462" i="10" s="1"/>
  <c r="Z1462" i="10"/>
  <c r="A1462" i="10"/>
  <c r="AA1461" i="10"/>
  <c r="B1461" i="10" s="1"/>
  <c r="Z1461" i="10"/>
  <c r="A1461" i="10"/>
  <c r="AA1460" i="10"/>
  <c r="B1460" i="10" s="1"/>
  <c r="Z1460" i="10"/>
  <c r="A1460" i="10"/>
  <c r="AA1459" i="10"/>
  <c r="B1459" i="10" s="1"/>
  <c r="Z1459" i="10"/>
  <c r="A1459" i="10"/>
  <c r="AA1458" i="10"/>
  <c r="B1458" i="10" s="1"/>
  <c r="Z1458" i="10"/>
  <c r="A1458" i="10"/>
  <c r="AA1457" i="10"/>
  <c r="B1457" i="10" s="1"/>
  <c r="Z1457" i="10"/>
  <c r="A1457" i="10"/>
  <c r="AA1456" i="10"/>
  <c r="B1456" i="10" s="1"/>
  <c r="Z1456" i="10"/>
  <c r="A1456" i="10"/>
  <c r="AA1455" i="10"/>
  <c r="B1455" i="10" s="1"/>
  <c r="Z1455" i="10"/>
  <c r="A1455" i="10"/>
  <c r="AA1454" i="10"/>
  <c r="B1454" i="10" s="1"/>
  <c r="Z1454" i="10"/>
  <c r="A1454" i="10"/>
  <c r="AA1453" i="10"/>
  <c r="B1453" i="10" s="1"/>
  <c r="Z1453" i="10"/>
  <c r="A1453" i="10"/>
  <c r="AA1452" i="10"/>
  <c r="B1452" i="10" s="1"/>
  <c r="Z1452" i="10"/>
  <c r="A1452" i="10"/>
  <c r="AA1451" i="10"/>
  <c r="B1451" i="10" s="1"/>
  <c r="Z1451" i="10"/>
  <c r="A1451" i="10"/>
  <c r="AA1450" i="10"/>
  <c r="B1450" i="10" s="1"/>
  <c r="Z1450" i="10"/>
  <c r="A1450" i="10"/>
  <c r="AA1449" i="10"/>
  <c r="B1449" i="10" s="1"/>
  <c r="Z1449" i="10"/>
  <c r="A1449" i="10"/>
  <c r="AA1448" i="10"/>
  <c r="B1448" i="10" s="1"/>
  <c r="Z1448" i="10"/>
  <c r="A1448" i="10"/>
  <c r="AA1447" i="10"/>
  <c r="B1447" i="10" s="1"/>
  <c r="Z1447" i="10"/>
  <c r="A1447" i="10"/>
  <c r="AA1446" i="10"/>
  <c r="B1446" i="10" s="1"/>
  <c r="Z1446" i="10"/>
  <c r="A1446" i="10"/>
  <c r="AA1445" i="10"/>
  <c r="B1445" i="10" s="1"/>
  <c r="Z1445" i="10"/>
  <c r="A1445" i="10"/>
  <c r="AA1444" i="10"/>
  <c r="B1444" i="10" s="1"/>
  <c r="Z1444" i="10"/>
  <c r="A1444" i="10"/>
  <c r="AA1443" i="10"/>
  <c r="B1443" i="10" s="1"/>
  <c r="Z1443" i="10"/>
  <c r="A1443" i="10"/>
  <c r="AA1442" i="10"/>
  <c r="B1442" i="10" s="1"/>
  <c r="Z1442" i="10"/>
  <c r="A1442" i="10"/>
  <c r="AA1441" i="10"/>
  <c r="B1441" i="10" s="1"/>
  <c r="Z1441" i="10"/>
  <c r="A1441" i="10"/>
  <c r="AA1440" i="10"/>
  <c r="B1440" i="10" s="1"/>
  <c r="Z1440" i="10"/>
  <c r="A1440" i="10"/>
  <c r="AA1439" i="10"/>
  <c r="B1439" i="10" s="1"/>
  <c r="Z1439" i="10"/>
  <c r="A1439" i="10"/>
  <c r="AA1438" i="10"/>
  <c r="B1438" i="10" s="1"/>
  <c r="Z1438" i="10"/>
  <c r="A1438" i="10"/>
  <c r="AA1437" i="10"/>
  <c r="B1437" i="10" s="1"/>
  <c r="Z1437" i="10"/>
  <c r="A1437" i="10"/>
  <c r="AA1436" i="10"/>
  <c r="B1436" i="10" s="1"/>
  <c r="Z1436" i="10"/>
  <c r="A1436" i="10"/>
  <c r="AA1435" i="10"/>
  <c r="B1435" i="10" s="1"/>
  <c r="Z1435" i="10"/>
  <c r="A1435" i="10"/>
  <c r="AA1434" i="10"/>
  <c r="B1434" i="10" s="1"/>
  <c r="Z1434" i="10"/>
  <c r="A1434" i="10"/>
  <c r="AA1433" i="10"/>
  <c r="B1433" i="10" s="1"/>
  <c r="Z1433" i="10"/>
  <c r="A1433" i="10"/>
  <c r="AA1432" i="10"/>
  <c r="B1432" i="10" s="1"/>
  <c r="Z1432" i="10"/>
  <c r="A1432" i="10"/>
  <c r="AA1431" i="10"/>
  <c r="B1431" i="10" s="1"/>
  <c r="Z1431" i="10"/>
  <c r="A1431" i="10"/>
  <c r="AA1430" i="10"/>
  <c r="B1430" i="10" s="1"/>
  <c r="Z1430" i="10"/>
  <c r="A1430" i="10"/>
  <c r="AA1429" i="10"/>
  <c r="B1429" i="10" s="1"/>
  <c r="Z1429" i="10"/>
  <c r="A1429" i="10"/>
  <c r="AA1428" i="10"/>
  <c r="B1428" i="10" s="1"/>
  <c r="Z1428" i="10"/>
  <c r="A1428" i="10"/>
  <c r="AA1427" i="10"/>
  <c r="B1427" i="10" s="1"/>
  <c r="Z1427" i="10"/>
  <c r="A1427" i="10"/>
  <c r="AA1426" i="10"/>
  <c r="B1426" i="10" s="1"/>
  <c r="Z1426" i="10"/>
  <c r="A1426" i="10"/>
  <c r="AA1425" i="10"/>
  <c r="B1425" i="10" s="1"/>
  <c r="Z1425" i="10"/>
  <c r="A1425" i="10"/>
  <c r="AA1424" i="10"/>
  <c r="B1424" i="10" s="1"/>
  <c r="Z1424" i="10"/>
  <c r="A1424" i="10"/>
  <c r="AA1423" i="10"/>
  <c r="B1423" i="10" s="1"/>
  <c r="Z1423" i="10"/>
  <c r="A1423" i="10"/>
  <c r="AA1422" i="10"/>
  <c r="B1422" i="10" s="1"/>
  <c r="Z1422" i="10"/>
  <c r="A1422" i="10"/>
  <c r="AA1421" i="10"/>
  <c r="B1421" i="10" s="1"/>
  <c r="Z1421" i="10"/>
  <c r="A1421" i="10"/>
  <c r="AA1420" i="10"/>
  <c r="B1420" i="10" s="1"/>
  <c r="Z1420" i="10"/>
  <c r="A1420" i="10"/>
  <c r="AA1419" i="10"/>
  <c r="B1419" i="10" s="1"/>
  <c r="Z1419" i="10"/>
  <c r="A1419" i="10"/>
  <c r="AA1418" i="10"/>
  <c r="B1418" i="10" s="1"/>
  <c r="Z1418" i="10"/>
  <c r="A1418" i="10"/>
  <c r="AA1417" i="10"/>
  <c r="B1417" i="10" s="1"/>
  <c r="Z1417" i="10"/>
  <c r="A1417" i="10"/>
  <c r="AA1416" i="10"/>
  <c r="B1416" i="10" s="1"/>
  <c r="Z1416" i="10"/>
  <c r="A1416" i="10"/>
  <c r="AA1415" i="10"/>
  <c r="B1415" i="10" s="1"/>
  <c r="Z1415" i="10"/>
  <c r="A1415" i="10"/>
  <c r="AA1414" i="10"/>
  <c r="B1414" i="10" s="1"/>
  <c r="Z1414" i="10"/>
  <c r="A1414" i="10"/>
  <c r="AA1413" i="10"/>
  <c r="B1413" i="10" s="1"/>
  <c r="Z1413" i="10"/>
  <c r="A1413" i="10"/>
  <c r="AA1412" i="10"/>
  <c r="B1412" i="10" s="1"/>
  <c r="Z1412" i="10"/>
  <c r="A1412" i="10"/>
  <c r="AA1411" i="10"/>
  <c r="B1411" i="10" s="1"/>
  <c r="Z1411" i="10"/>
  <c r="A1411" i="10"/>
  <c r="AA1410" i="10"/>
  <c r="B1410" i="10" s="1"/>
  <c r="Z1410" i="10"/>
  <c r="A1410" i="10"/>
  <c r="AA1409" i="10"/>
  <c r="B1409" i="10" s="1"/>
  <c r="Z1409" i="10"/>
  <c r="A1409" i="10"/>
  <c r="AA1408" i="10"/>
  <c r="B1408" i="10" s="1"/>
  <c r="Z1408" i="10"/>
  <c r="A1408" i="10"/>
  <c r="AA1407" i="10"/>
  <c r="B1407" i="10" s="1"/>
  <c r="Z1407" i="10"/>
  <c r="A1407" i="10"/>
  <c r="AA1406" i="10"/>
  <c r="B1406" i="10" s="1"/>
  <c r="Z1406" i="10"/>
  <c r="A1406" i="10"/>
  <c r="AA1405" i="10"/>
  <c r="B1405" i="10" s="1"/>
  <c r="Z1405" i="10"/>
  <c r="A1405" i="10"/>
  <c r="AA1404" i="10"/>
  <c r="B1404" i="10" s="1"/>
  <c r="Z1404" i="10"/>
  <c r="A1404" i="10"/>
  <c r="AA1403" i="10"/>
  <c r="B1403" i="10" s="1"/>
  <c r="Z1403" i="10"/>
  <c r="A1403" i="10"/>
  <c r="AA1402" i="10"/>
  <c r="B1402" i="10" s="1"/>
  <c r="Z1402" i="10"/>
  <c r="A1402" i="10"/>
  <c r="AA1401" i="10"/>
  <c r="B1401" i="10" s="1"/>
  <c r="Z1401" i="10"/>
  <c r="A1401" i="10"/>
  <c r="AA1400" i="10"/>
  <c r="B1400" i="10" s="1"/>
  <c r="Z1400" i="10"/>
  <c r="A1400" i="10"/>
  <c r="AA1399" i="10"/>
  <c r="B1399" i="10" s="1"/>
  <c r="Z1399" i="10"/>
  <c r="A1399" i="10"/>
  <c r="AA1398" i="10"/>
  <c r="B1398" i="10" s="1"/>
  <c r="Z1398" i="10"/>
  <c r="A1398" i="10"/>
  <c r="AA1397" i="10"/>
  <c r="B1397" i="10" s="1"/>
  <c r="Z1397" i="10"/>
  <c r="A1397" i="10"/>
  <c r="AA1396" i="10"/>
  <c r="B1396" i="10" s="1"/>
  <c r="Z1396" i="10"/>
  <c r="A1396" i="10"/>
  <c r="AA1395" i="10"/>
  <c r="B1395" i="10" s="1"/>
  <c r="Z1395" i="10"/>
  <c r="A1395" i="10"/>
  <c r="AA1394" i="10"/>
  <c r="B1394" i="10" s="1"/>
  <c r="Z1394" i="10"/>
  <c r="A1394" i="10"/>
  <c r="AA1393" i="10"/>
  <c r="B1393" i="10" s="1"/>
  <c r="Z1393" i="10"/>
  <c r="A1393" i="10"/>
  <c r="AA1392" i="10"/>
  <c r="B1392" i="10" s="1"/>
  <c r="Z1392" i="10"/>
  <c r="A1392" i="10"/>
  <c r="AA1391" i="10"/>
  <c r="B1391" i="10" s="1"/>
  <c r="Z1391" i="10"/>
  <c r="A1391" i="10"/>
  <c r="AA1390" i="10"/>
  <c r="B1390" i="10" s="1"/>
  <c r="Z1390" i="10"/>
  <c r="A1390" i="10"/>
  <c r="AA1389" i="10"/>
  <c r="B1389" i="10" s="1"/>
  <c r="Z1389" i="10"/>
  <c r="A1389" i="10"/>
  <c r="AA1388" i="10"/>
  <c r="B1388" i="10" s="1"/>
  <c r="Z1388" i="10"/>
  <c r="A1388" i="10"/>
  <c r="AA1387" i="10"/>
  <c r="B1387" i="10" s="1"/>
  <c r="Z1387" i="10"/>
  <c r="A1387" i="10"/>
  <c r="AA1386" i="10"/>
  <c r="B1386" i="10" s="1"/>
  <c r="Z1386" i="10"/>
  <c r="A1386" i="10"/>
  <c r="AA1385" i="10"/>
  <c r="B1385" i="10" s="1"/>
  <c r="Z1385" i="10"/>
  <c r="A1385" i="10"/>
  <c r="AA1384" i="10"/>
  <c r="B1384" i="10" s="1"/>
  <c r="Z1384" i="10"/>
  <c r="A1384" i="10"/>
  <c r="AA1383" i="10"/>
  <c r="B1383" i="10" s="1"/>
  <c r="Z1383" i="10"/>
  <c r="A1383" i="10"/>
  <c r="AA1382" i="10"/>
  <c r="B1382" i="10" s="1"/>
  <c r="Z1382" i="10"/>
  <c r="A1382" i="10"/>
  <c r="AA1381" i="10"/>
  <c r="B1381" i="10" s="1"/>
  <c r="Z1381" i="10"/>
  <c r="A1381" i="10"/>
  <c r="AA1380" i="10"/>
  <c r="B1380" i="10" s="1"/>
  <c r="Z1380" i="10"/>
  <c r="A1380" i="10"/>
  <c r="AA1379" i="10"/>
  <c r="B1379" i="10" s="1"/>
  <c r="Z1379" i="10"/>
  <c r="A1379" i="10"/>
  <c r="AA1378" i="10"/>
  <c r="B1378" i="10" s="1"/>
  <c r="Z1378" i="10"/>
  <c r="A1378" i="10"/>
  <c r="AA1377" i="10"/>
  <c r="B1377" i="10" s="1"/>
  <c r="Z1377" i="10"/>
  <c r="A1377" i="10"/>
  <c r="AA1376" i="10"/>
  <c r="B1376" i="10" s="1"/>
  <c r="Z1376" i="10"/>
  <c r="A1376" i="10"/>
  <c r="AA1375" i="10"/>
  <c r="B1375" i="10" s="1"/>
  <c r="Z1375" i="10"/>
  <c r="A1375" i="10"/>
  <c r="AA1374" i="10"/>
  <c r="B1374" i="10" s="1"/>
  <c r="Z1374" i="10"/>
  <c r="A1374" i="10"/>
  <c r="AA1373" i="10"/>
  <c r="B1373" i="10" s="1"/>
  <c r="Z1373" i="10"/>
  <c r="A1373" i="10"/>
  <c r="AA1372" i="10"/>
  <c r="B1372" i="10" s="1"/>
  <c r="Z1372" i="10"/>
  <c r="A1372" i="10"/>
  <c r="AA1371" i="10"/>
  <c r="B1371" i="10" s="1"/>
  <c r="Z1371" i="10"/>
  <c r="A1371" i="10"/>
  <c r="AA1370" i="10"/>
  <c r="B1370" i="10" s="1"/>
  <c r="Z1370" i="10"/>
  <c r="A1370" i="10"/>
  <c r="AA1369" i="10"/>
  <c r="B1369" i="10" s="1"/>
  <c r="Z1369" i="10"/>
  <c r="A1369" i="10"/>
  <c r="AA1368" i="10"/>
  <c r="B1368" i="10" s="1"/>
  <c r="Z1368" i="10"/>
  <c r="A1368" i="10"/>
  <c r="AA1367" i="10"/>
  <c r="B1367" i="10" s="1"/>
  <c r="Z1367" i="10"/>
  <c r="A1367" i="10"/>
  <c r="AA1366" i="10"/>
  <c r="B1366" i="10" s="1"/>
  <c r="Z1366" i="10"/>
  <c r="A1366" i="10"/>
  <c r="AA1365" i="10"/>
  <c r="B1365" i="10" s="1"/>
  <c r="Z1365" i="10"/>
  <c r="A1365" i="10"/>
  <c r="AA1364" i="10"/>
  <c r="B1364" i="10" s="1"/>
  <c r="Z1364" i="10"/>
  <c r="A1364" i="10"/>
  <c r="AA1363" i="10"/>
  <c r="B1363" i="10" s="1"/>
  <c r="Z1363" i="10"/>
  <c r="A1363" i="10"/>
  <c r="AA1362" i="10"/>
  <c r="B1362" i="10" s="1"/>
  <c r="Z1362" i="10"/>
  <c r="A1362" i="10"/>
  <c r="AA1361" i="10"/>
  <c r="B1361" i="10" s="1"/>
  <c r="Z1361" i="10"/>
  <c r="A1361" i="10"/>
  <c r="AA1360" i="10"/>
  <c r="B1360" i="10" s="1"/>
  <c r="Z1360" i="10"/>
  <c r="A1360" i="10"/>
  <c r="AA1359" i="10"/>
  <c r="B1359" i="10" s="1"/>
  <c r="Z1359" i="10"/>
  <c r="A1359" i="10"/>
  <c r="AA1358" i="10"/>
  <c r="B1358" i="10" s="1"/>
  <c r="Z1358" i="10"/>
  <c r="A1358" i="10"/>
  <c r="AA1357" i="10"/>
  <c r="B1357" i="10" s="1"/>
  <c r="Z1357" i="10"/>
  <c r="A1357" i="10"/>
  <c r="AA1356" i="10"/>
  <c r="B1356" i="10" s="1"/>
  <c r="Z1356" i="10"/>
  <c r="A1356" i="10"/>
  <c r="AA1355" i="10"/>
  <c r="B1355" i="10" s="1"/>
  <c r="Z1355" i="10"/>
  <c r="A1355" i="10"/>
  <c r="AA1354" i="10"/>
  <c r="B1354" i="10" s="1"/>
  <c r="Z1354" i="10"/>
  <c r="A1354" i="10"/>
  <c r="AA1353" i="10"/>
  <c r="B1353" i="10" s="1"/>
  <c r="Z1353" i="10"/>
  <c r="A1353" i="10"/>
  <c r="AA1352" i="10"/>
  <c r="B1352" i="10" s="1"/>
  <c r="Z1352" i="10"/>
  <c r="A1352" i="10"/>
  <c r="AA1351" i="10"/>
  <c r="B1351" i="10" s="1"/>
  <c r="Z1351" i="10"/>
  <c r="A1351" i="10"/>
  <c r="AA1350" i="10"/>
  <c r="B1350" i="10" s="1"/>
  <c r="Z1350" i="10"/>
  <c r="A1350" i="10"/>
  <c r="AA1349" i="10"/>
  <c r="B1349" i="10" s="1"/>
  <c r="Z1349" i="10"/>
  <c r="A1349" i="10"/>
  <c r="AA1348" i="10"/>
  <c r="B1348" i="10" s="1"/>
  <c r="Z1348" i="10"/>
  <c r="A1348" i="10"/>
  <c r="AA1347" i="10"/>
  <c r="B1347" i="10" s="1"/>
  <c r="Z1347" i="10"/>
  <c r="A1347" i="10"/>
  <c r="AA1346" i="10"/>
  <c r="B1346" i="10" s="1"/>
  <c r="Z1346" i="10"/>
  <c r="A1346" i="10"/>
  <c r="AA1345" i="10"/>
  <c r="B1345" i="10" s="1"/>
  <c r="Z1345" i="10"/>
  <c r="A1345" i="10"/>
  <c r="AA1344" i="10"/>
  <c r="B1344" i="10" s="1"/>
  <c r="Z1344" i="10"/>
  <c r="A1344" i="10"/>
  <c r="AA1343" i="10"/>
  <c r="B1343" i="10" s="1"/>
  <c r="Z1343" i="10"/>
  <c r="A1343" i="10"/>
  <c r="AA1342" i="10"/>
  <c r="B1342" i="10" s="1"/>
  <c r="Z1342" i="10"/>
  <c r="A1342" i="10"/>
  <c r="AA1341" i="10"/>
  <c r="B1341" i="10" s="1"/>
  <c r="Z1341" i="10"/>
  <c r="A1341" i="10"/>
  <c r="AA1340" i="10"/>
  <c r="B1340" i="10" s="1"/>
  <c r="Z1340" i="10"/>
  <c r="A1340" i="10"/>
  <c r="AA1339" i="10"/>
  <c r="B1339" i="10" s="1"/>
  <c r="Z1339" i="10"/>
  <c r="A1339" i="10"/>
  <c r="AA1338" i="10"/>
  <c r="B1338" i="10" s="1"/>
  <c r="Z1338" i="10"/>
  <c r="A1338" i="10"/>
  <c r="AA1337" i="10"/>
  <c r="B1337" i="10" s="1"/>
  <c r="Z1337" i="10"/>
  <c r="A1337" i="10"/>
  <c r="AA1336" i="10"/>
  <c r="B1336" i="10" s="1"/>
  <c r="Z1336" i="10"/>
  <c r="A1336" i="10"/>
  <c r="AA1335" i="10"/>
  <c r="B1335" i="10" s="1"/>
  <c r="Z1335" i="10"/>
  <c r="A1335" i="10"/>
  <c r="AA1334" i="10"/>
  <c r="B1334" i="10" s="1"/>
  <c r="Z1334" i="10"/>
  <c r="A1334" i="10"/>
  <c r="AA1333" i="10"/>
  <c r="B1333" i="10" s="1"/>
  <c r="Z1333" i="10"/>
  <c r="A1333" i="10"/>
  <c r="AA1332" i="10"/>
  <c r="B1332" i="10" s="1"/>
  <c r="Z1332" i="10"/>
  <c r="A1332" i="10"/>
  <c r="AA1331" i="10"/>
  <c r="B1331" i="10" s="1"/>
  <c r="Z1331" i="10"/>
  <c r="A1331" i="10"/>
  <c r="AA1330" i="10"/>
  <c r="B1330" i="10" s="1"/>
  <c r="Z1330" i="10"/>
  <c r="A1330" i="10"/>
  <c r="AA1329" i="10"/>
  <c r="B1329" i="10" s="1"/>
  <c r="Z1329" i="10"/>
  <c r="A1329" i="10"/>
  <c r="AA1328" i="10"/>
  <c r="B1328" i="10" s="1"/>
  <c r="Z1328" i="10"/>
  <c r="A1328" i="10"/>
  <c r="AA1327" i="10"/>
  <c r="B1327" i="10" s="1"/>
  <c r="Z1327" i="10"/>
  <c r="A1327" i="10"/>
  <c r="AA1326" i="10"/>
  <c r="B1326" i="10" s="1"/>
  <c r="Z1326" i="10"/>
  <c r="A1326" i="10"/>
  <c r="AA1325" i="10"/>
  <c r="B1325" i="10" s="1"/>
  <c r="Z1325" i="10"/>
  <c r="A1325" i="10"/>
  <c r="AA1324" i="10"/>
  <c r="B1324" i="10" s="1"/>
  <c r="Z1324" i="10"/>
  <c r="A1324" i="10"/>
  <c r="AA1323" i="10"/>
  <c r="B1323" i="10" s="1"/>
  <c r="Z1323" i="10"/>
  <c r="A1323" i="10"/>
  <c r="AA1322" i="10"/>
  <c r="B1322" i="10" s="1"/>
  <c r="Z1322" i="10"/>
  <c r="A1322" i="10"/>
  <c r="AA1321" i="10"/>
  <c r="B1321" i="10" s="1"/>
  <c r="Z1321" i="10"/>
  <c r="A1321" i="10"/>
  <c r="AA1320" i="10"/>
  <c r="B1320" i="10" s="1"/>
  <c r="Z1320" i="10"/>
  <c r="A1320" i="10"/>
  <c r="AA1319" i="10"/>
  <c r="B1319" i="10" s="1"/>
  <c r="Z1319" i="10"/>
  <c r="A1319" i="10"/>
  <c r="AA1318" i="10"/>
  <c r="B1318" i="10" s="1"/>
  <c r="Z1318" i="10"/>
  <c r="A1318" i="10"/>
  <c r="AA1317" i="10"/>
  <c r="B1317" i="10" s="1"/>
  <c r="Z1317" i="10"/>
  <c r="A1317" i="10"/>
  <c r="AA1316" i="10"/>
  <c r="B1316" i="10" s="1"/>
  <c r="Z1316" i="10"/>
  <c r="A1316" i="10"/>
  <c r="AA1315" i="10"/>
  <c r="B1315" i="10" s="1"/>
  <c r="Z1315" i="10"/>
  <c r="A1315" i="10"/>
  <c r="AA1314" i="10"/>
  <c r="B1314" i="10" s="1"/>
  <c r="Z1314" i="10"/>
  <c r="A1314" i="10"/>
  <c r="AA1313" i="10"/>
  <c r="B1313" i="10" s="1"/>
  <c r="Z1313" i="10"/>
  <c r="A1313" i="10"/>
  <c r="AA1312" i="10"/>
  <c r="B1312" i="10" s="1"/>
  <c r="Z1312" i="10"/>
  <c r="A1312" i="10"/>
  <c r="AA1311" i="10"/>
  <c r="B1311" i="10" s="1"/>
  <c r="Z1311" i="10"/>
  <c r="A1311" i="10"/>
  <c r="AA1310" i="10"/>
  <c r="B1310" i="10" s="1"/>
  <c r="Z1310" i="10"/>
  <c r="A1310" i="10"/>
  <c r="AA1309" i="10"/>
  <c r="B1309" i="10" s="1"/>
  <c r="Z1309" i="10"/>
  <c r="A1309" i="10"/>
  <c r="AA1308" i="10"/>
  <c r="B1308" i="10" s="1"/>
  <c r="Z1308" i="10"/>
  <c r="A1308" i="10"/>
  <c r="AA1307" i="10"/>
  <c r="B1307" i="10" s="1"/>
  <c r="Z1307" i="10"/>
  <c r="A1307" i="10"/>
  <c r="AA1306" i="10"/>
  <c r="B1306" i="10" s="1"/>
  <c r="Z1306" i="10"/>
  <c r="A1306" i="10"/>
  <c r="AA1305" i="10"/>
  <c r="B1305" i="10" s="1"/>
  <c r="Z1305" i="10"/>
  <c r="A1305" i="10"/>
  <c r="AA1304" i="10"/>
  <c r="B1304" i="10" s="1"/>
  <c r="Z1304" i="10"/>
  <c r="A1304" i="10"/>
  <c r="AA1303" i="10"/>
  <c r="B1303" i="10" s="1"/>
  <c r="Z1303" i="10"/>
  <c r="A1303" i="10"/>
  <c r="AA1302" i="10"/>
  <c r="B1302" i="10" s="1"/>
  <c r="Z1302" i="10"/>
  <c r="A1302" i="10"/>
  <c r="AA1301" i="10"/>
  <c r="B1301" i="10" s="1"/>
  <c r="Z1301" i="10"/>
  <c r="A1301" i="10"/>
  <c r="AA1300" i="10"/>
  <c r="B1300" i="10" s="1"/>
  <c r="Z1300" i="10"/>
  <c r="A1300" i="10"/>
  <c r="AA1299" i="10"/>
  <c r="B1299" i="10" s="1"/>
  <c r="Z1299" i="10"/>
  <c r="A1299" i="10"/>
  <c r="AA1298" i="10"/>
  <c r="B1298" i="10" s="1"/>
  <c r="Z1298" i="10"/>
  <c r="A1298" i="10"/>
  <c r="AA1297" i="10"/>
  <c r="B1297" i="10" s="1"/>
  <c r="Z1297" i="10"/>
  <c r="A1297" i="10"/>
  <c r="AA1296" i="10"/>
  <c r="B1296" i="10" s="1"/>
  <c r="Z1296" i="10"/>
  <c r="A1296" i="10"/>
  <c r="AA1295" i="10"/>
  <c r="B1295" i="10" s="1"/>
  <c r="Z1295" i="10"/>
  <c r="A1295" i="10"/>
  <c r="AA1294" i="10"/>
  <c r="B1294" i="10" s="1"/>
  <c r="Z1294" i="10"/>
  <c r="A1294" i="10"/>
  <c r="AA1293" i="10"/>
  <c r="B1293" i="10" s="1"/>
  <c r="Z1293" i="10"/>
  <c r="A1293" i="10"/>
  <c r="AA1292" i="10"/>
  <c r="B1292" i="10" s="1"/>
  <c r="Z1292" i="10"/>
  <c r="A1292" i="10"/>
  <c r="AA1291" i="10"/>
  <c r="B1291" i="10" s="1"/>
  <c r="Z1291" i="10"/>
  <c r="A1291" i="10"/>
  <c r="AA1290" i="10"/>
  <c r="B1290" i="10" s="1"/>
  <c r="Z1290" i="10"/>
  <c r="A1290" i="10"/>
  <c r="AA1289" i="10"/>
  <c r="B1289" i="10" s="1"/>
  <c r="Z1289" i="10"/>
  <c r="A1289" i="10"/>
  <c r="AA1288" i="10"/>
  <c r="B1288" i="10" s="1"/>
  <c r="Z1288" i="10"/>
  <c r="A1288" i="10"/>
  <c r="AA1287" i="10"/>
  <c r="B1287" i="10" s="1"/>
  <c r="Z1287" i="10"/>
  <c r="A1287" i="10"/>
  <c r="AA1286" i="10"/>
  <c r="B1286" i="10" s="1"/>
  <c r="Z1286" i="10"/>
  <c r="A1286" i="10"/>
  <c r="AA1285" i="10"/>
  <c r="B1285" i="10" s="1"/>
  <c r="Z1285" i="10"/>
  <c r="A1285" i="10"/>
  <c r="AA1284" i="10"/>
  <c r="B1284" i="10" s="1"/>
  <c r="Z1284" i="10"/>
  <c r="A1284" i="10"/>
  <c r="AA1283" i="10"/>
  <c r="B1283" i="10" s="1"/>
  <c r="Z1283" i="10"/>
  <c r="A1283" i="10"/>
  <c r="AA1282" i="10"/>
  <c r="B1282" i="10" s="1"/>
  <c r="Z1282" i="10"/>
  <c r="A1282" i="10"/>
  <c r="AA1281" i="10"/>
  <c r="B1281" i="10" s="1"/>
  <c r="Z1281" i="10"/>
  <c r="A1281" i="10"/>
  <c r="AA1280" i="10"/>
  <c r="B1280" i="10" s="1"/>
  <c r="Z1280" i="10"/>
  <c r="A1280" i="10"/>
  <c r="AA1279" i="10"/>
  <c r="B1279" i="10" s="1"/>
  <c r="Z1279" i="10"/>
  <c r="A1279" i="10"/>
  <c r="AA1278" i="10"/>
  <c r="B1278" i="10" s="1"/>
  <c r="Z1278" i="10"/>
  <c r="A1278" i="10"/>
  <c r="AA1277" i="10"/>
  <c r="B1277" i="10" s="1"/>
  <c r="Z1277" i="10"/>
  <c r="A1277" i="10"/>
  <c r="AA1276" i="10"/>
  <c r="B1276" i="10" s="1"/>
  <c r="Z1276" i="10"/>
  <c r="A1276" i="10"/>
  <c r="AA1275" i="10"/>
  <c r="B1275" i="10" s="1"/>
  <c r="Z1275" i="10"/>
  <c r="A1275" i="10"/>
  <c r="AA1274" i="10"/>
  <c r="B1274" i="10" s="1"/>
  <c r="Z1274" i="10"/>
  <c r="A1274" i="10"/>
  <c r="AA1273" i="10"/>
  <c r="B1273" i="10" s="1"/>
  <c r="Z1273" i="10"/>
  <c r="A1273" i="10"/>
  <c r="AA1272" i="10"/>
  <c r="B1272" i="10" s="1"/>
  <c r="Z1272" i="10"/>
  <c r="A1272" i="10"/>
  <c r="AA1271" i="10"/>
  <c r="B1271" i="10" s="1"/>
  <c r="Z1271" i="10"/>
  <c r="A1271" i="10"/>
  <c r="AA1270" i="10"/>
  <c r="B1270" i="10" s="1"/>
  <c r="Z1270" i="10"/>
  <c r="A1270" i="10"/>
  <c r="AA1269" i="10"/>
  <c r="B1269" i="10" s="1"/>
  <c r="Z1269" i="10"/>
  <c r="A1269" i="10"/>
  <c r="AA1268" i="10"/>
  <c r="B1268" i="10" s="1"/>
  <c r="Z1268" i="10"/>
  <c r="A1268" i="10"/>
  <c r="AA1267" i="10"/>
  <c r="B1267" i="10" s="1"/>
  <c r="Z1267" i="10"/>
  <c r="A1267" i="10"/>
  <c r="AA1266" i="10"/>
  <c r="B1266" i="10" s="1"/>
  <c r="Z1266" i="10"/>
  <c r="A1266" i="10"/>
  <c r="AA1265" i="10"/>
  <c r="B1265" i="10" s="1"/>
  <c r="Z1265" i="10"/>
  <c r="A1265" i="10"/>
  <c r="AA1264" i="10"/>
  <c r="B1264" i="10" s="1"/>
  <c r="Z1264" i="10"/>
  <c r="A1264" i="10"/>
  <c r="AA1263" i="10"/>
  <c r="B1263" i="10" s="1"/>
  <c r="Z1263" i="10"/>
  <c r="A1263" i="10"/>
  <c r="AA1262" i="10"/>
  <c r="B1262" i="10" s="1"/>
  <c r="Z1262" i="10"/>
  <c r="A1262" i="10"/>
  <c r="AA1261" i="10"/>
  <c r="B1261" i="10" s="1"/>
  <c r="Z1261" i="10"/>
  <c r="A1261" i="10"/>
  <c r="AA1260" i="10"/>
  <c r="B1260" i="10" s="1"/>
  <c r="Z1260" i="10"/>
  <c r="A1260" i="10"/>
  <c r="AA1259" i="10"/>
  <c r="B1259" i="10" s="1"/>
  <c r="Z1259" i="10"/>
  <c r="A1259" i="10"/>
  <c r="AA1258" i="10"/>
  <c r="B1258" i="10" s="1"/>
  <c r="Z1258" i="10"/>
  <c r="A1258" i="10"/>
  <c r="AA1257" i="10"/>
  <c r="B1257" i="10" s="1"/>
  <c r="Z1257" i="10"/>
  <c r="A1257" i="10"/>
  <c r="AA1256" i="10"/>
  <c r="B1256" i="10" s="1"/>
  <c r="Z1256" i="10"/>
  <c r="A1256" i="10"/>
  <c r="AA1255" i="10"/>
  <c r="B1255" i="10" s="1"/>
  <c r="Z1255" i="10"/>
  <c r="A1255" i="10"/>
  <c r="AA1254" i="10"/>
  <c r="B1254" i="10" s="1"/>
  <c r="Z1254" i="10"/>
  <c r="A1254" i="10"/>
  <c r="AA1253" i="10"/>
  <c r="B1253" i="10" s="1"/>
  <c r="Z1253" i="10"/>
  <c r="A1253" i="10"/>
  <c r="AA1252" i="10"/>
  <c r="B1252" i="10" s="1"/>
  <c r="Z1252" i="10"/>
  <c r="A1252" i="10"/>
  <c r="AA1251" i="10"/>
  <c r="B1251" i="10" s="1"/>
  <c r="Z1251" i="10"/>
  <c r="A1251" i="10"/>
  <c r="AA1250" i="10"/>
  <c r="B1250" i="10" s="1"/>
  <c r="Z1250" i="10"/>
  <c r="A1250" i="10"/>
  <c r="AA1249" i="10"/>
  <c r="B1249" i="10" s="1"/>
  <c r="Z1249" i="10"/>
  <c r="A1249" i="10"/>
  <c r="AA1248" i="10"/>
  <c r="B1248" i="10" s="1"/>
  <c r="Z1248" i="10"/>
  <c r="A1248" i="10"/>
  <c r="AA1247" i="10"/>
  <c r="B1247" i="10" s="1"/>
  <c r="Z1247" i="10"/>
  <c r="A1247" i="10"/>
  <c r="AA1246" i="10"/>
  <c r="B1246" i="10" s="1"/>
  <c r="Z1246" i="10"/>
  <c r="A1246" i="10"/>
  <c r="AA1245" i="10"/>
  <c r="B1245" i="10" s="1"/>
  <c r="Z1245" i="10"/>
  <c r="A1245" i="10"/>
  <c r="AA1244" i="10"/>
  <c r="B1244" i="10" s="1"/>
  <c r="Z1244" i="10"/>
  <c r="A1244" i="10"/>
  <c r="AA1243" i="10"/>
  <c r="B1243" i="10" s="1"/>
  <c r="Z1243" i="10"/>
  <c r="A1243" i="10"/>
  <c r="AA1242" i="10"/>
  <c r="B1242" i="10" s="1"/>
  <c r="Z1242" i="10"/>
  <c r="A1242" i="10"/>
  <c r="AA1241" i="10"/>
  <c r="B1241" i="10" s="1"/>
  <c r="Z1241" i="10"/>
  <c r="A1241" i="10"/>
  <c r="AA1240" i="10"/>
  <c r="B1240" i="10" s="1"/>
  <c r="Z1240" i="10"/>
  <c r="A1240" i="10"/>
  <c r="AA1239" i="10"/>
  <c r="B1239" i="10" s="1"/>
  <c r="Z1239" i="10"/>
  <c r="A1239" i="10"/>
  <c r="AA1238" i="10"/>
  <c r="B1238" i="10" s="1"/>
  <c r="Z1238" i="10"/>
  <c r="A1238" i="10"/>
  <c r="AA1237" i="10"/>
  <c r="B1237" i="10" s="1"/>
  <c r="Z1237" i="10"/>
  <c r="A1237" i="10"/>
  <c r="AA1236" i="10"/>
  <c r="B1236" i="10" s="1"/>
  <c r="Z1236" i="10"/>
  <c r="A1236" i="10"/>
  <c r="AA1235" i="10"/>
  <c r="B1235" i="10" s="1"/>
  <c r="Z1235" i="10"/>
  <c r="A1235" i="10"/>
  <c r="AA1234" i="10"/>
  <c r="B1234" i="10" s="1"/>
  <c r="Z1234" i="10"/>
  <c r="A1234" i="10"/>
  <c r="AA1233" i="10"/>
  <c r="B1233" i="10" s="1"/>
  <c r="Z1233" i="10"/>
  <c r="A1233" i="10"/>
  <c r="AA1232" i="10"/>
  <c r="B1232" i="10" s="1"/>
  <c r="Z1232" i="10"/>
  <c r="A1232" i="10"/>
  <c r="AA1231" i="10"/>
  <c r="B1231" i="10" s="1"/>
  <c r="Z1231" i="10"/>
  <c r="A1231" i="10"/>
  <c r="AA1230" i="10"/>
  <c r="B1230" i="10" s="1"/>
  <c r="Z1230" i="10"/>
  <c r="A1230" i="10"/>
  <c r="AA1229" i="10"/>
  <c r="B1229" i="10" s="1"/>
  <c r="Z1229" i="10"/>
  <c r="A1229" i="10"/>
  <c r="AA1228" i="10"/>
  <c r="B1228" i="10" s="1"/>
  <c r="Z1228" i="10"/>
  <c r="A1228" i="10"/>
  <c r="AA1227" i="10"/>
  <c r="B1227" i="10" s="1"/>
  <c r="Z1227" i="10"/>
  <c r="A1227" i="10"/>
  <c r="AA1226" i="10"/>
  <c r="B1226" i="10" s="1"/>
  <c r="Z1226" i="10"/>
  <c r="A1226" i="10"/>
  <c r="AA1225" i="10"/>
  <c r="B1225" i="10" s="1"/>
  <c r="Z1225" i="10"/>
  <c r="A1225" i="10"/>
  <c r="AA1224" i="10"/>
  <c r="B1224" i="10" s="1"/>
  <c r="Z1224" i="10"/>
  <c r="A1224" i="10"/>
  <c r="AA1223" i="10"/>
  <c r="B1223" i="10" s="1"/>
  <c r="Z1223" i="10"/>
  <c r="A1223" i="10"/>
  <c r="AA1222" i="10"/>
  <c r="B1222" i="10" s="1"/>
  <c r="Z1222" i="10"/>
  <c r="A1222" i="10"/>
  <c r="AA1221" i="10"/>
  <c r="B1221" i="10" s="1"/>
  <c r="Z1221" i="10"/>
  <c r="A1221" i="10"/>
  <c r="AA1220" i="10"/>
  <c r="B1220" i="10" s="1"/>
  <c r="Z1220" i="10"/>
  <c r="A1220" i="10"/>
  <c r="AA1219" i="10"/>
  <c r="B1219" i="10" s="1"/>
  <c r="Z1219" i="10"/>
  <c r="A1219" i="10"/>
  <c r="AA1218" i="10"/>
  <c r="B1218" i="10" s="1"/>
  <c r="Z1218" i="10"/>
  <c r="A1218" i="10"/>
  <c r="AA1217" i="10"/>
  <c r="B1217" i="10" s="1"/>
  <c r="Z1217" i="10"/>
  <c r="A1217" i="10"/>
  <c r="AA1216" i="10"/>
  <c r="B1216" i="10" s="1"/>
  <c r="Z1216" i="10"/>
  <c r="A1216" i="10"/>
  <c r="AA1215" i="10"/>
  <c r="B1215" i="10" s="1"/>
  <c r="Z1215" i="10"/>
  <c r="A1215" i="10"/>
  <c r="AA1214" i="10"/>
  <c r="B1214" i="10" s="1"/>
  <c r="Z1214" i="10"/>
  <c r="A1214" i="10"/>
  <c r="AA1213" i="10"/>
  <c r="B1213" i="10" s="1"/>
  <c r="Z1213" i="10"/>
  <c r="A1213" i="10"/>
  <c r="AA1212" i="10"/>
  <c r="B1212" i="10" s="1"/>
  <c r="Z1212" i="10"/>
  <c r="A1212" i="10"/>
  <c r="AA1211" i="10"/>
  <c r="B1211" i="10" s="1"/>
  <c r="Z1211" i="10"/>
  <c r="A1211" i="10"/>
  <c r="AA1210" i="10"/>
  <c r="B1210" i="10" s="1"/>
  <c r="Z1210" i="10"/>
  <c r="A1210" i="10"/>
  <c r="AA1209" i="10"/>
  <c r="B1209" i="10" s="1"/>
  <c r="Z1209" i="10"/>
  <c r="A1209" i="10"/>
  <c r="AA1208" i="10"/>
  <c r="B1208" i="10" s="1"/>
  <c r="Z1208" i="10"/>
  <c r="A1208" i="10"/>
  <c r="AA1207" i="10"/>
  <c r="B1207" i="10" s="1"/>
  <c r="Z1207" i="10"/>
  <c r="A1207" i="10"/>
  <c r="AA1206" i="10"/>
  <c r="B1206" i="10" s="1"/>
  <c r="Z1206" i="10"/>
  <c r="A1206" i="10"/>
  <c r="AA1205" i="10"/>
  <c r="B1205" i="10" s="1"/>
  <c r="Z1205" i="10"/>
  <c r="A1205" i="10"/>
  <c r="AA1204" i="10"/>
  <c r="B1204" i="10" s="1"/>
  <c r="Z1204" i="10"/>
  <c r="A1204" i="10"/>
  <c r="AA1203" i="10"/>
  <c r="B1203" i="10" s="1"/>
  <c r="Z1203" i="10"/>
  <c r="A1203" i="10"/>
  <c r="AA1202" i="10"/>
  <c r="B1202" i="10" s="1"/>
  <c r="Z1202" i="10"/>
  <c r="A1202" i="10"/>
  <c r="AA1201" i="10"/>
  <c r="B1201" i="10" s="1"/>
  <c r="Z1201" i="10"/>
  <c r="A1201" i="10"/>
  <c r="AA1200" i="10"/>
  <c r="B1200" i="10" s="1"/>
  <c r="Z1200" i="10"/>
  <c r="A1200" i="10"/>
  <c r="AA1199" i="10"/>
  <c r="B1199" i="10" s="1"/>
  <c r="Z1199" i="10"/>
  <c r="A1199" i="10"/>
  <c r="AA1198" i="10"/>
  <c r="B1198" i="10" s="1"/>
  <c r="Z1198" i="10"/>
  <c r="A1198" i="10"/>
  <c r="AA1197" i="10"/>
  <c r="B1197" i="10" s="1"/>
  <c r="Z1197" i="10"/>
  <c r="A1197" i="10"/>
  <c r="AA1196" i="10"/>
  <c r="B1196" i="10" s="1"/>
  <c r="Z1196" i="10"/>
  <c r="A1196" i="10"/>
  <c r="AA1195" i="10"/>
  <c r="B1195" i="10" s="1"/>
  <c r="Z1195" i="10"/>
  <c r="A1195" i="10"/>
  <c r="AA1194" i="10"/>
  <c r="B1194" i="10" s="1"/>
  <c r="Z1194" i="10"/>
  <c r="A1194" i="10"/>
  <c r="AA1193" i="10"/>
  <c r="B1193" i="10" s="1"/>
  <c r="Z1193" i="10"/>
  <c r="A1193" i="10"/>
  <c r="AA1192" i="10"/>
  <c r="B1192" i="10" s="1"/>
  <c r="Z1192" i="10"/>
  <c r="A1192" i="10"/>
  <c r="AA1191" i="10"/>
  <c r="B1191" i="10" s="1"/>
  <c r="Z1191" i="10"/>
  <c r="A1191" i="10"/>
  <c r="AA1190" i="10"/>
  <c r="B1190" i="10" s="1"/>
  <c r="Z1190" i="10"/>
  <c r="A1190" i="10"/>
  <c r="AA1189" i="10"/>
  <c r="B1189" i="10" s="1"/>
  <c r="Z1189" i="10"/>
  <c r="A1189" i="10"/>
  <c r="AA1188" i="10"/>
  <c r="B1188" i="10" s="1"/>
  <c r="Z1188" i="10"/>
  <c r="A1188" i="10"/>
  <c r="AA1187" i="10"/>
  <c r="B1187" i="10" s="1"/>
  <c r="Z1187" i="10"/>
  <c r="A1187" i="10"/>
  <c r="AA1186" i="10"/>
  <c r="B1186" i="10" s="1"/>
  <c r="Z1186" i="10"/>
  <c r="A1186" i="10"/>
  <c r="AA1185" i="10"/>
  <c r="B1185" i="10" s="1"/>
  <c r="Z1185" i="10"/>
  <c r="A1185" i="10"/>
  <c r="AA1184" i="10"/>
  <c r="B1184" i="10" s="1"/>
  <c r="Z1184" i="10"/>
  <c r="A1184" i="10"/>
  <c r="AA1183" i="10"/>
  <c r="B1183" i="10" s="1"/>
  <c r="Z1183" i="10"/>
  <c r="A1183" i="10"/>
  <c r="AA1182" i="10"/>
  <c r="B1182" i="10" s="1"/>
  <c r="Z1182" i="10"/>
  <c r="A1182" i="10"/>
  <c r="AA1181" i="10"/>
  <c r="B1181" i="10" s="1"/>
  <c r="Z1181" i="10"/>
  <c r="A1181" i="10"/>
  <c r="AA1180" i="10"/>
  <c r="B1180" i="10" s="1"/>
  <c r="Z1180" i="10"/>
  <c r="A1180" i="10"/>
  <c r="AA1179" i="10"/>
  <c r="B1179" i="10" s="1"/>
  <c r="Z1179" i="10"/>
  <c r="A1179" i="10"/>
  <c r="AA1178" i="10"/>
  <c r="B1178" i="10" s="1"/>
  <c r="Z1178" i="10"/>
  <c r="A1178" i="10"/>
  <c r="AA1177" i="10"/>
  <c r="B1177" i="10" s="1"/>
  <c r="Z1177" i="10"/>
  <c r="A1177" i="10"/>
  <c r="AA1176" i="10"/>
  <c r="B1176" i="10" s="1"/>
  <c r="Z1176" i="10"/>
  <c r="A1176" i="10"/>
  <c r="AA1175" i="10"/>
  <c r="B1175" i="10" s="1"/>
  <c r="Z1175" i="10"/>
  <c r="A1175" i="10"/>
  <c r="AA1174" i="10"/>
  <c r="B1174" i="10" s="1"/>
  <c r="Z1174" i="10"/>
  <c r="A1174" i="10"/>
  <c r="AA1173" i="10"/>
  <c r="B1173" i="10" s="1"/>
  <c r="Z1173" i="10"/>
  <c r="A1173" i="10"/>
  <c r="AA1172" i="10"/>
  <c r="B1172" i="10" s="1"/>
  <c r="Z1172" i="10"/>
  <c r="A1172" i="10"/>
  <c r="AA1171" i="10"/>
  <c r="B1171" i="10" s="1"/>
  <c r="Z1171" i="10"/>
  <c r="A1171" i="10"/>
  <c r="AA1170" i="10"/>
  <c r="B1170" i="10" s="1"/>
  <c r="Z1170" i="10"/>
  <c r="A1170" i="10"/>
  <c r="AA1169" i="10"/>
  <c r="B1169" i="10" s="1"/>
  <c r="Z1169" i="10"/>
  <c r="A1169" i="10"/>
  <c r="AA1168" i="10"/>
  <c r="B1168" i="10" s="1"/>
  <c r="Z1168" i="10"/>
  <c r="A1168" i="10"/>
  <c r="AA1167" i="10"/>
  <c r="B1167" i="10" s="1"/>
  <c r="Z1167" i="10"/>
  <c r="A1167" i="10"/>
  <c r="AA1166" i="10"/>
  <c r="B1166" i="10" s="1"/>
  <c r="Z1166" i="10"/>
  <c r="A1166" i="10"/>
  <c r="AA1165" i="10"/>
  <c r="B1165" i="10" s="1"/>
  <c r="Z1165" i="10"/>
  <c r="A1165" i="10"/>
  <c r="AA1164" i="10"/>
  <c r="B1164" i="10" s="1"/>
  <c r="Z1164" i="10"/>
  <c r="A1164" i="10"/>
  <c r="AA1163" i="10"/>
  <c r="B1163" i="10" s="1"/>
  <c r="Z1163" i="10"/>
  <c r="A1163" i="10"/>
  <c r="AA1162" i="10"/>
  <c r="B1162" i="10" s="1"/>
  <c r="Z1162" i="10"/>
  <c r="A1162" i="10"/>
  <c r="AA1161" i="10"/>
  <c r="B1161" i="10" s="1"/>
  <c r="Z1161" i="10"/>
  <c r="A1161" i="10"/>
  <c r="AA1160" i="10"/>
  <c r="B1160" i="10" s="1"/>
  <c r="Z1160" i="10"/>
  <c r="A1160" i="10"/>
  <c r="AA1159" i="10"/>
  <c r="B1159" i="10" s="1"/>
  <c r="Z1159" i="10"/>
  <c r="A1159" i="10"/>
  <c r="AA1158" i="10"/>
  <c r="B1158" i="10" s="1"/>
  <c r="Z1158" i="10"/>
  <c r="A1158" i="10"/>
  <c r="AA1157" i="10"/>
  <c r="B1157" i="10" s="1"/>
  <c r="Z1157" i="10"/>
  <c r="A1157" i="10"/>
  <c r="AA1156" i="10"/>
  <c r="B1156" i="10" s="1"/>
  <c r="Z1156" i="10"/>
  <c r="A1156" i="10"/>
  <c r="AA1155" i="10"/>
  <c r="B1155" i="10" s="1"/>
  <c r="Z1155" i="10"/>
  <c r="A1155" i="10"/>
  <c r="AA1154" i="10"/>
  <c r="B1154" i="10" s="1"/>
  <c r="Z1154" i="10"/>
  <c r="A1154" i="10"/>
  <c r="AA1153" i="10"/>
  <c r="B1153" i="10" s="1"/>
  <c r="Z1153" i="10"/>
  <c r="A1153" i="10"/>
  <c r="AA1152" i="10"/>
  <c r="B1152" i="10" s="1"/>
  <c r="Z1152" i="10"/>
  <c r="A1152" i="10"/>
  <c r="AA1151" i="10"/>
  <c r="B1151" i="10" s="1"/>
  <c r="Z1151" i="10"/>
  <c r="A1151" i="10"/>
  <c r="AA1150" i="10"/>
  <c r="B1150" i="10" s="1"/>
  <c r="Z1150" i="10"/>
  <c r="A1150" i="10"/>
  <c r="AA1149" i="10"/>
  <c r="B1149" i="10" s="1"/>
  <c r="Z1149" i="10"/>
  <c r="A1149" i="10"/>
  <c r="AA1148" i="10"/>
  <c r="B1148" i="10" s="1"/>
  <c r="Z1148" i="10"/>
  <c r="A1148" i="10"/>
  <c r="AA1147" i="10"/>
  <c r="B1147" i="10" s="1"/>
  <c r="Z1147" i="10"/>
  <c r="A1147" i="10"/>
  <c r="AA1146" i="10"/>
  <c r="B1146" i="10" s="1"/>
  <c r="Z1146" i="10"/>
  <c r="A1146" i="10"/>
  <c r="AA1145" i="10"/>
  <c r="B1145" i="10" s="1"/>
  <c r="Z1145" i="10"/>
  <c r="A1145" i="10"/>
  <c r="AA1144" i="10"/>
  <c r="B1144" i="10" s="1"/>
  <c r="Z1144" i="10"/>
  <c r="A1144" i="10"/>
  <c r="AA1143" i="10"/>
  <c r="B1143" i="10" s="1"/>
  <c r="Z1143" i="10"/>
  <c r="A1143" i="10"/>
  <c r="AA1142" i="10"/>
  <c r="B1142" i="10" s="1"/>
  <c r="Z1142" i="10"/>
  <c r="A1142" i="10"/>
  <c r="AA1141" i="10"/>
  <c r="B1141" i="10" s="1"/>
  <c r="Z1141" i="10"/>
  <c r="A1141" i="10"/>
  <c r="AA1140" i="10"/>
  <c r="B1140" i="10" s="1"/>
  <c r="Z1140" i="10"/>
  <c r="A1140" i="10"/>
  <c r="AA1139" i="10"/>
  <c r="B1139" i="10" s="1"/>
  <c r="Z1139" i="10"/>
  <c r="A1139" i="10"/>
  <c r="AA1138" i="10"/>
  <c r="B1138" i="10" s="1"/>
  <c r="Z1138" i="10"/>
  <c r="A1138" i="10"/>
  <c r="AA1137" i="10"/>
  <c r="B1137" i="10" s="1"/>
  <c r="Z1137" i="10"/>
  <c r="A1137" i="10"/>
  <c r="AA1136" i="10"/>
  <c r="B1136" i="10" s="1"/>
  <c r="Z1136" i="10"/>
  <c r="A1136" i="10"/>
  <c r="AA1135" i="10"/>
  <c r="B1135" i="10" s="1"/>
  <c r="Z1135" i="10"/>
  <c r="A1135" i="10"/>
  <c r="AA1134" i="10"/>
  <c r="B1134" i="10" s="1"/>
  <c r="Z1134" i="10"/>
  <c r="A1134" i="10"/>
  <c r="AA1133" i="10"/>
  <c r="B1133" i="10" s="1"/>
  <c r="Z1133" i="10"/>
  <c r="A1133" i="10"/>
  <c r="AA1132" i="10"/>
  <c r="B1132" i="10" s="1"/>
  <c r="Z1132" i="10"/>
  <c r="A1132" i="10"/>
  <c r="AA1131" i="10"/>
  <c r="B1131" i="10" s="1"/>
  <c r="Z1131" i="10"/>
  <c r="A1131" i="10"/>
  <c r="AA1130" i="10"/>
  <c r="B1130" i="10" s="1"/>
  <c r="Z1130" i="10"/>
  <c r="A1130" i="10"/>
  <c r="AA1129" i="10"/>
  <c r="B1129" i="10" s="1"/>
  <c r="Z1129" i="10"/>
  <c r="A1129" i="10"/>
  <c r="AA1128" i="10"/>
  <c r="B1128" i="10" s="1"/>
  <c r="Z1128" i="10"/>
  <c r="A1128" i="10"/>
  <c r="AA1127" i="10"/>
  <c r="B1127" i="10" s="1"/>
  <c r="Z1127" i="10"/>
  <c r="A1127" i="10"/>
  <c r="AA1126" i="10"/>
  <c r="B1126" i="10" s="1"/>
  <c r="Z1126" i="10"/>
  <c r="A1126" i="10"/>
  <c r="AA1125" i="10"/>
  <c r="B1125" i="10" s="1"/>
  <c r="Z1125" i="10"/>
  <c r="A1125" i="10"/>
  <c r="AA1124" i="10"/>
  <c r="B1124" i="10" s="1"/>
  <c r="Z1124" i="10"/>
  <c r="A1124" i="10"/>
  <c r="AA1123" i="10"/>
  <c r="B1123" i="10" s="1"/>
  <c r="Z1123" i="10"/>
  <c r="A1123" i="10"/>
  <c r="AA1122" i="10"/>
  <c r="B1122" i="10" s="1"/>
  <c r="Z1122" i="10"/>
  <c r="A1122" i="10"/>
  <c r="AA1121" i="10"/>
  <c r="B1121" i="10" s="1"/>
  <c r="Z1121" i="10"/>
  <c r="A1121" i="10"/>
  <c r="AA1120" i="10"/>
  <c r="B1120" i="10" s="1"/>
  <c r="Z1120" i="10"/>
  <c r="A1120" i="10"/>
  <c r="AA1119" i="10"/>
  <c r="B1119" i="10" s="1"/>
  <c r="Z1119" i="10"/>
  <c r="A1119" i="10"/>
  <c r="AA1118" i="10"/>
  <c r="B1118" i="10" s="1"/>
  <c r="Z1118" i="10"/>
  <c r="A1118" i="10"/>
  <c r="AA1117" i="10"/>
  <c r="B1117" i="10" s="1"/>
  <c r="Z1117" i="10"/>
  <c r="A1117" i="10"/>
  <c r="AA1116" i="10"/>
  <c r="B1116" i="10" s="1"/>
  <c r="Z1116" i="10"/>
  <c r="A1116" i="10"/>
  <c r="AA1115" i="10"/>
  <c r="B1115" i="10" s="1"/>
  <c r="Z1115" i="10"/>
  <c r="A1115" i="10"/>
  <c r="AA1114" i="10"/>
  <c r="B1114" i="10" s="1"/>
  <c r="Z1114" i="10"/>
  <c r="A1114" i="10"/>
  <c r="AA1113" i="10"/>
  <c r="B1113" i="10" s="1"/>
  <c r="Z1113" i="10"/>
  <c r="A1113" i="10"/>
  <c r="AA1112" i="10"/>
  <c r="B1112" i="10" s="1"/>
  <c r="Z1112" i="10"/>
  <c r="A1112" i="10"/>
  <c r="AA1111" i="10"/>
  <c r="B1111" i="10" s="1"/>
  <c r="Z1111" i="10"/>
  <c r="A1111" i="10"/>
  <c r="AA1110" i="10"/>
  <c r="B1110" i="10" s="1"/>
  <c r="Z1110" i="10"/>
  <c r="A1110" i="10"/>
  <c r="AA1109" i="10"/>
  <c r="B1109" i="10" s="1"/>
  <c r="Z1109" i="10"/>
  <c r="A1109" i="10"/>
  <c r="AA1108" i="10"/>
  <c r="B1108" i="10" s="1"/>
  <c r="Z1108" i="10"/>
  <c r="A1108" i="10"/>
  <c r="AA1107" i="10"/>
  <c r="B1107" i="10" s="1"/>
  <c r="Z1107" i="10"/>
  <c r="A1107" i="10"/>
  <c r="AA1106" i="10"/>
  <c r="B1106" i="10" s="1"/>
  <c r="Z1106" i="10"/>
  <c r="A1106" i="10"/>
  <c r="AA1105" i="10"/>
  <c r="B1105" i="10" s="1"/>
  <c r="Z1105" i="10"/>
  <c r="A1105" i="10"/>
  <c r="AA1104" i="10"/>
  <c r="B1104" i="10" s="1"/>
  <c r="Z1104" i="10"/>
  <c r="A1104" i="10"/>
  <c r="AA1103" i="10"/>
  <c r="B1103" i="10" s="1"/>
  <c r="Z1103" i="10"/>
  <c r="A1103" i="10"/>
  <c r="AA1102" i="10"/>
  <c r="B1102" i="10" s="1"/>
  <c r="Z1102" i="10"/>
  <c r="A1102" i="10"/>
  <c r="AA1101" i="10"/>
  <c r="B1101" i="10" s="1"/>
  <c r="Z1101" i="10"/>
  <c r="A1101" i="10"/>
  <c r="AA1100" i="10"/>
  <c r="B1100" i="10" s="1"/>
  <c r="Z1100" i="10"/>
  <c r="A1100" i="10"/>
  <c r="AA1099" i="10"/>
  <c r="B1099" i="10" s="1"/>
  <c r="Z1099" i="10"/>
  <c r="A1099" i="10"/>
  <c r="AA1098" i="10"/>
  <c r="B1098" i="10" s="1"/>
  <c r="Z1098" i="10"/>
  <c r="A1098" i="10"/>
  <c r="AA1097" i="10"/>
  <c r="B1097" i="10" s="1"/>
  <c r="Z1097" i="10"/>
  <c r="A1097" i="10"/>
  <c r="AA1096" i="10"/>
  <c r="B1096" i="10" s="1"/>
  <c r="Z1096" i="10"/>
  <c r="A1096" i="10"/>
  <c r="AA1095" i="10"/>
  <c r="B1095" i="10" s="1"/>
  <c r="Z1095" i="10"/>
  <c r="A1095" i="10"/>
  <c r="AA1094" i="10"/>
  <c r="B1094" i="10" s="1"/>
  <c r="Z1094" i="10"/>
  <c r="A1094" i="10"/>
  <c r="AA1093" i="10"/>
  <c r="B1093" i="10" s="1"/>
  <c r="Z1093" i="10"/>
  <c r="A1093" i="10"/>
  <c r="AA1092" i="10"/>
  <c r="B1092" i="10" s="1"/>
  <c r="Z1092" i="10"/>
  <c r="A1092" i="10"/>
  <c r="AA1091" i="10"/>
  <c r="B1091" i="10" s="1"/>
  <c r="Z1091" i="10"/>
  <c r="A1091" i="10"/>
  <c r="AA1090" i="10"/>
  <c r="B1090" i="10" s="1"/>
  <c r="Z1090" i="10"/>
  <c r="A1090" i="10"/>
  <c r="AA1089" i="10"/>
  <c r="B1089" i="10" s="1"/>
  <c r="Z1089" i="10"/>
  <c r="A1089" i="10"/>
  <c r="AA1088" i="10"/>
  <c r="B1088" i="10" s="1"/>
  <c r="Z1088" i="10"/>
  <c r="A1088" i="10"/>
  <c r="AA1087" i="10"/>
  <c r="B1087" i="10" s="1"/>
  <c r="Z1087" i="10"/>
  <c r="A1087" i="10"/>
  <c r="AA1086" i="10"/>
  <c r="B1086" i="10" s="1"/>
  <c r="Z1086" i="10"/>
  <c r="A1086" i="10"/>
  <c r="AA1085" i="10"/>
  <c r="B1085" i="10" s="1"/>
  <c r="Z1085" i="10"/>
  <c r="A1085" i="10"/>
  <c r="AA1084" i="10"/>
  <c r="B1084" i="10" s="1"/>
  <c r="Z1084" i="10"/>
  <c r="A1084" i="10"/>
  <c r="AA1083" i="10"/>
  <c r="B1083" i="10" s="1"/>
  <c r="Z1083" i="10"/>
  <c r="A1083" i="10"/>
  <c r="AA1082" i="10"/>
  <c r="B1082" i="10" s="1"/>
  <c r="Z1082" i="10"/>
  <c r="A1082" i="10"/>
  <c r="AA1081" i="10"/>
  <c r="B1081" i="10" s="1"/>
  <c r="Z1081" i="10"/>
  <c r="A1081" i="10"/>
  <c r="AA1080" i="10"/>
  <c r="B1080" i="10" s="1"/>
  <c r="Z1080" i="10"/>
  <c r="A1080" i="10"/>
  <c r="AA1079" i="10"/>
  <c r="B1079" i="10" s="1"/>
  <c r="Z1079" i="10"/>
  <c r="A1079" i="10"/>
  <c r="AA1078" i="10"/>
  <c r="B1078" i="10" s="1"/>
  <c r="Z1078" i="10"/>
  <c r="A1078" i="10"/>
  <c r="AA1077" i="10"/>
  <c r="B1077" i="10" s="1"/>
  <c r="Z1077" i="10"/>
  <c r="A1077" i="10"/>
  <c r="AA1076" i="10"/>
  <c r="B1076" i="10" s="1"/>
  <c r="Z1076" i="10"/>
  <c r="A1076" i="10"/>
  <c r="AA1075" i="10"/>
  <c r="B1075" i="10" s="1"/>
  <c r="Z1075" i="10"/>
  <c r="A1075" i="10"/>
  <c r="AA1074" i="10"/>
  <c r="B1074" i="10" s="1"/>
  <c r="Z1074" i="10"/>
  <c r="A1074" i="10"/>
  <c r="AA1073" i="10"/>
  <c r="B1073" i="10" s="1"/>
  <c r="Z1073" i="10"/>
  <c r="A1073" i="10"/>
  <c r="AA1072" i="10"/>
  <c r="B1072" i="10" s="1"/>
  <c r="Z1072" i="10"/>
  <c r="A1072" i="10"/>
  <c r="AA1071" i="10"/>
  <c r="B1071" i="10" s="1"/>
  <c r="Z1071" i="10"/>
  <c r="A1071" i="10"/>
  <c r="AA1070" i="10"/>
  <c r="B1070" i="10" s="1"/>
  <c r="Z1070" i="10"/>
  <c r="A1070" i="10"/>
  <c r="AA1069" i="10"/>
  <c r="B1069" i="10" s="1"/>
  <c r="Z1069" i="10"/>
  <c r="A1069" i="10"/>
  <c r="AA1068" i="10"/>
  <c r="B1068" i="10" s="1"/>
  <c r="Z1068" i="10"/>
  <c r="A1068" i="10"/>
  <c r="AA1067" i="10"/>
  <c r="B1067" i="10" s="1"/>
  <c r="Z1067" i="10"/>
  <c r="A1067" i="10"/>
  <c r="AA1066" i="10"/>
  <c r="B1066" i="10" s="1"/>
  <c r="Z1066" i="10"/>
  <c r="A1066" i="10"/>
  <c r="AA1065" i="10"/>
  <c r="B1065" i="10" s="1"/>
  <c r="Z1065" i="10"/>
  <c r="A1065" i="10"/>
  <c r="AA1064" i="10"/>
  <c r="B1064" i="10" s="1"/>
  <c r="Z1064" i="10"/>
  <c r="A1064" i="10"/>
  <c r="AA1063" i="10"/>
  <c r="B1063" i="10" s="1"/>
  <c r="Z1063" i="10"/>
  <c r="A1063" i="10"/>
  <c r="AA1062" i="10"/>
  <c r="B1062" i="10" s="1"/>
  <c r="Z1062" i="10"/>
  <c r="A1062" i="10"/>
  <c r="AA1061" i="10"/>
  <c r="B1061" i="10" s="1"/>
  <c r="Z1061" i="10"/>
  <c r="A1061" i="10"/>
  <c r="AA1060" i="10"/>
  <c r="B1060" i="10" s="1"/>
  <c r="Z1060" i="10"/>
  <c r="A1060" i="10"/>
  <c r="AA1059" i="10"/>
  <c r="B1059" i="10" s="1"/>
  <c r="Z1059" i="10"/>
  <c r="A1059" i="10"/>
  <c r="AA1058" i="10"/>
  <c r="B1058" i="10" s="1"/>
  <c r="Z1058" i="10"/>
  <c r="A1058" i="10"/>
  <c r="AA1057" i="10"/>
  <c r="B1057" i="10" s="1"/>
  <c r="Z1057" i="10"/>
  <c r="A1057" i="10"/>
  <c r="AA1056" i="10"/>
  <c r="B1056" i="10" s="1"/>
  <c r="Z1056" i="10"/>
  <c r="A1056" i="10"/>
  <c r="AA1055" i="10"/>
  <c r="B1055" i="10" s="1"/>
  <c r="Z1055" i="10"/>
  <c r="A1055" i="10"/>
  <c r="AA1054" i="10"/>
  <c r="B1054" i="10" s="1"/>
  <c r="Z1054" i="10"/>
  <c r="A1054" i="10"/>
  <c r="AA1053" i="10"/>
  <c r="B1053" i="10" s="1"/>
  <c r="Z1053" i="10"/>
  <c r="A1053" i="10"/>
  <c r="AA1052" i="10"/>
  <c r="B1052" i="10" s="1"/>
  <c r="Z1052" i="10"/>
  <c r="A1052" i="10"/>
  <c r="AA1051" i="10"/>
  <c r="B1051" i="10" s="1"/>
  <c r="Z1051" i="10"/>
  <c r="A1051" i="10"/>
  <c r="AA1050" i="10"/>
  <c r="B1050" i="10" s="1"/>
  <c r="Z1050" i="10"/>
  <c r="A1050" i="10"/>
  <c r="AA1049" i="10"/>
  <c r="B1049" i="10" s="1"/>
  <c r="Z1049" i="10"/>
  <c r="A1049" i="10"/>
  <c r="AA1048" i="10"/>
  <c r="B1048" i="10" s="1"/>
  <c r="Z1048" i="10"/>
  <c r="A1048" i="10"/>
  <c r="AA1047" i="10"/>
  <c r="B1047" i="10" s="1"/>
  <c r="Z1047" i="10"/>
  <c r="A1047" i="10"/>
  <c r="AA1046" i="10"/>
  <c r="B1046" i="10" s="1"/>
  <c r="Z1046" i="10"/>
  <c r="A1046" i="10"/>
  <c r="AA1045" i="10"/>
  <c r="B1045" i="10" s="1"/>
  <c r="Z1045" i="10"/>
  <c r="A1045" i="10"/>
  <c r="AA1044" i="10"/>
  <c r="B1044" i="10" s="1"/>
  <c r="Z1044" i="10"/>
  <c r="A1044" i="10"/>
  <c r="AA1043" i="10"/>
  <c r="B1043" i="10" s="1"/>
  <c r="Z1043" i="10"/>
  <c r="A1043" i="10"/>
  <c r="AA1042" i="10"/>
  <c r="B1042" i="10" s="1"/>
  <c r="Z1042" i="10"/>
  <c r="A1042" i="10"/>
  <c r="AA1041" i="10"/>
  <c r="B1041" i="10" s="1"/>
  <c r="Z1041" i="10"/>
  <c r="A1041" i="10"/>
  <c r="AA1040" i="10"/>
  <c r="B1040" i="10" s="1"/>
  <c r="Z1040" i="10"/>
  <c r="A1040" i="10"/>
  <c r="AA1039" i="10"/>
  <c r="B1039" i="10" s="1"/>
  <c r="Z1039" i="10"/>
  <c r="A1039" i="10"/>
  <c r="AA1038" i="10"/>
  <c r="B1038" i="10" s="1"/>
  <c r="Z1038" i="10"/>
  <c r="A1038" i="10"/>
  <c r="AA1037" i="10"/>
  <c r="B1037" i="10" s="1"/>
  <c r="Z1037" i="10"/>
  <c r="A1037" i="10"/>
  <c r="AA1036" i="10"/>
  <c r="B1036" i="10" s="1"/>
  <c r="Z1036" i="10"/>
  <c r="A1036" i="10"/>
  <c r="AA1035" i="10"/>
  <c r="B1035" i="10" s="1"/>
  <c r="Z1035" i="10"/>
  <c r="A1035" i="10"/>
  <c r="AA1034" i="10"/>
  <c r="B1034" i="10" s="1"/>
  <c r="Z1034" i="10"/>
  <c r="A1034" i="10"/>
  <c r="AA1033" i="10"/>
  <c r="B1033" i="10" s="1"/>
  <c r="Z1033" i="10"/>
  <c r="A1033" i="10"/>
  <c r="AA1032" i="10"/>
  <c r="B1032" i="10" s="1"/>
  <c r="Z1032" i="10"/>
  <c r="A1032" i="10"/>
  <c r="AA1031" i="10"/>
  <c r="B1031" i="10" s="1"/>
  <c r="Z1031" i="10"/>
  <c r="A1031" i="10"/>
  <c r="AA1030" i="10"/>
  <c r="B1030" i="10" s="1"/>
  <c r="Z1030" i="10"/>
  <c r="A1030" i="10"/>
  <c r="AA1029" i="10"/>
  <c r="B1029" i="10" s="1"/>
  <c r="Z1029" i="10"/>
  <c r="A1029" i="10"/>
  <c r="AA1028" i="10"/>
  <c r="B1028" i="10" s="1"/>
  <c r="Z1028" i="10"/>
  <c r="A1028" i="10"/>
  <c r="AA1027" i="10"/>
  <c r="B1027" i="10" s="1"/>
  <c r="Z1027" i="10"/>
  <c r="A1027" i="10"/>
  <c r="AA1026" i="10"/>
  <c r="B1026" i="10" s="1"/>
  <c r="Z1026" i="10"/>
  <c r="A1026" i="10"/>
  <c r="AA1025" i="10"/>
  <c r="B1025" i="10" s="1"/>
  <c r="Z1025" i="10"/>
  <c r="A1025" i="10"/>
  <c r="AA1024" i="10"/>
  <c r="B1024" i="10" s="1"/>
  <c r="Z1024" i="10"/>
  <c r="A1024" i="10"/>
  <c r="AA1023" i="10"/>
  <c r="B1023" i="10" s="1"/>
  <c r="Z1023" i="10"/>
  <c r="A1023" i="10"/>
  <c r="AA1022" i="10"/>
  <c r="B1022" i="10" s="1"/>
  <c r="Z1022" i="10"/>
  <c r="A1022" i="10"/>
  <c r="AA1021" i="10"/>
  <c r="B1021" i="10" s="1"/>
  <c r="Z1021" i="10"/>
  <c r="A1021" i="10"/>
  <c r="AA1020" i="10"/>
  <c r="B1020" i="10" s="1"/>
  <c r="Z1020" i="10"/>
  <c r="A1020" i="10"/>
  <c r="AA1019" i="10"/>
  <c r="B1019" i="10" s="1"/>
  <c r="Z1019" i="10"/>
  <c r="A1019" i="10"/>
  <c r="AA1018" i="10"/>
  <c r="B1018" i="10" s="1"/>
  <c r="Z1018" i="10"/>
  <c r="A1018" i="10"/>
  <c r="AA1017" i="10"/>
  <c r="B1017" i="10" s="1"/>
  <c r="Z1017" i="10"/>
  <c r="A1017" i="10"/>
  <c r="AA1016" i="10"/>
  <c r="B1016" i="10" s="1"/>
  <c r="Z1016" i="10"/>
  <c r="A1016" i="10"/>
  <c r="AA1015" i="10"/>
  <c r="B1015" i="10" s="1"/>
  <c r="Z1015" i="10"/>
  <c r="A1015" i="10"/>
  <c r="AA1014" i="10"/>
  <c r="B1014" i="10" s="1"/>
  <c r="Z1014" i="10"/>
  <c r="A1014" i="10"/>
  <c r="AA1013" i="10"/>
  <c r="B1013" i="10" s="1"/>
  <c r="Z1013" i="10"/>
  <c r="A1013" i="10"/>
  <c r="AA1012" i="10"/>
  <c r="B1012" i="10" s="1"/>
  <c r="Z1012" i="10"/>
  <c r="A1012" i="10"/>
  <c r="AA1011" i="10"/>
  <c r="B1011" i="10" s="1"/>
  <c r="Z1011" i="10"/>
  <c r="A1011" i="10"/>
  <c r="AA1010" i="10"/>
  <c r="B1010" i="10" s="1"/>
  <c r="Z1010" i="10"/>
  <c r="A1010" i="10"/>
  <c r="AA1009" i="10"/>
  <c r="B1009" i="10" s="1"/>
  <c r="Z1009" i="10"/>
  <c r="A1009" i="10"/>
  <c r="AA1008" i="10"/>
  <c r="B1008" i="10" s="1"/>
  <c r="Z1008" i="10"/>
  <c r="A1008" i="10"/>
  <c r="AA1007" i="10"/>
  <c r="B1007" i="10" s="1"/>
  <c r="Z1007" i="10"/>
  <c r="A1007" i="10"/>
  <c r="AA1006" i="10"/>
  <c r="B1006" i="10" s="1"/>
  <c r="Z1006" i="10"/>
  <c r="A1006" i="10"/>
  <c r="AA1005" i="10"/>
  <c r="B1005" i="10" s="1"/>
  <c r="Z1005" i="10"/>
  <c r="A1005" i="10"/>
  <c r="AA1004" i="10"/>
  <c r="B1004" i="10" s="1"/>
  <c r="Z1004" i="10"/>
  <c r="A1004" i="10"/>
  <c r="AA1003" i="10"/>
  <c r="B1003" i="10" s="1"/>
  <c r="Z1003" i="10"/>
  <c r="A1003" i="10"/>
  <c r="AA1002" i="10"/>
  <c r="B1002" i="10" s="1"/>
  <c r="Z1002" i="10"/>
  <c r="A1002" i="10"/>
  <c r="AA1001" i="10"/>
  <c r="B1001" i="10" s="1"/>
  <c r="Z1001" i="10"/>
  <c r="A1001" i="10"/>
  <c r="AA1000" i="10"/>
  <c r="B1000" i="10" s="1"/>
  <c r="Z1000" i="10"/>
  <c r="A1000" i="10"/>
  <c r="AA999" i="10"/>
  <c r="B999" i="10" s="1"/>
  <c r="Z999" i="10"/>
  <c r="A999" i="10"/>
  <c r="AA998" i="10"/>
  <c r="B998" i="10" s="1"/>
  <c r="Z998" i="10"/>
  <c r="A998" i="10"/>
  <c r="AA997" i="10"/>
  <c r="B997" i="10" s="1"/>
  <c r="Z997" i="10"/>
  <c r="A997" i="10"/>
  <c r="AA996" i="10"/>
  <c r="B996" i="10" s="1"/>
  <c r="Z996" i="10"/>
  <c r="A996" i="10"/>
  <c r="AA995" i="10"/>
  <c r="B995" i="10" s="1"/>
  <c r="Z995" i="10"/>
  <c r="A995" i="10"/>
  <c r="AA994" i="10"/>
  <c r="B994" i="10" s="1"/>
  <c r="Z994" i="10"/>
  <c r="A994" i="10"/>
  <c r="AA993" i="10"/>
  <c r="B993" i="10" s="1"/>
  <c r="Z993" i="10"/>
  <c r="A993" i="10"/>
  <c r="AA992" i="10"/>
  <c r="B992" i="10" s="1"/>
  <c r="Z992" i="10"/>
  <c r="A992" i="10"/>
  <c r="AA991" i="10"/>
  <c r="B991" i="10" s="1"/>
  <c r="Z991" i="10"/>
  <c r="A991" i="10"/>
  <c r="AA990" i="10"/>
  <c r="B990" i="10" s="1"/>
  <c r="Z990" i="10"/>
  <c r="A990" i="10"/>
  <c r="AA989" i="10"/>
  <c r="B989" i="10" s="1"/>
  <c r="Z989" i="10"/>
  <c r="A989" i="10"/>
  <c r="AA988" i="10"/>
  <c r="B988" i="10" s="1"/>
  <c r="Z988" i="10"/>
  <c r="A988" i="10"/>
  <c r="AA987" i="10"/>
  <c r="B987" i="10" s="1"/>
  <c r="Z987" i="10"/>
  <c r="A987" i="10"/>
  <c r="AA986" i="10"/>
  <c r="B986" i="10" s="1"/>
  <c r="Z986" i="10"/>
  <c r="A986" i="10"/>
  <c r="AA985" i="10"/>
  <c r="B985" i="10" s="1"/>
  <c r="Z985" i="10"/>
  <c r="A985" i="10"/>
  <c r="AA984" i="10"/>
  <c r="B984" i="10" s="1"/>
  <c r="Z984" i="10"/>
  <c r="A984" i="10"/>
  <c r="AA983" i="10"/>
  <c r="B983" i="10" s="1"/>
  <c r="Z983" i="10"/>
  <c r="A983" i="10"/>
  <c r="AA982" i="10"/>
  <c r="B982" i="10" s="1"/>
  <c r="Z982" i="10"/>
  <c r="A982" i="10"/>
  <c r="AA981" i="10"/>
  <c r="B981" i="10" s="1"/>
  <c r="Z981" i="10"/>
  <c r="A981" i="10"/>
  <c r="AA980" i="10"/>
  <c r="B980" i="10" s="1"/>
  <c r="Z980" i="10"/>
  <c r="A980" i="10"/>
  <c r="AA979" i="10"/>
  <c r="B979" i="10" s="1"/>
  <c r="Z979" i="10"/>
  <c r="A979" i="10"/>
  <c r="AA978" i="10"/>
  <c r="B978" i="10" s="1"/>
  <c r="Z978" i="10"/>
  <c r="A978" i="10"/>
  <c r="AA977" i="10"/>
  <c r="B977" i="10" s="1"/>
  <c r="Z977" i="10"/>
  <c r="A977" i="10"/>
  <c r="AA976" i="10"/>
  <c r="B976" i="10" s="1"/>
  <c r="Z976" i="10"/>
  <c r="A976" i="10"/>
  <c r="AA975" i="10"/>
  <c r="B975" i="10" s="1"/>
  <c r="Z975" i="10"/>
  <c r="A975" i="10"/>
  <c r="AA974" i="10"/>
  <c r="B974" i="10" s="1"/>
  <c r="Z974" i="10"/>
  <c r="A974" i="10"/>
  <c r="AA973" i="10"/>
  <c r="B973" i="10" s="1"/>
  <c r="Z973" i="10"/>
  <c r="A973" i="10"/>
  <c r="AA972" i="10"/>
  <c r="B972" i="10" s="1"/>
  <c r="Z972" i="10"/>
  <c r="A972" i="10"/>
  <c r="AA971" i="10"/>
  <c r="B971" i="10" s="1"/>
  <c r="Z971" i="10"/>
  <c r="A971" i="10"/>
  <c r="AA970" i="10"/>
  <c r="B970" i="10" s="1"/>
  <c r="Z970" i="10"/>
  <c r="A970" i="10"/>
  <c r="AA969" i="10"/>
  <c r="B969" i="10" s="1"/>
  <c r="Z969" i="10"/>
  <c r="A969" i="10"/>
  <c r="AA968" i="10"/>
  <c r="B968" i="10" s="1"/>
  <c r="Z968" i="10"/>
  <c r="A968" i="10"/>
  <c r="AA967" i="10"/>
  <c r="B967" i="10" s="1"/>
  <c r="Z967" i="10"/>
  <c r="A967" i="10"/>
  <c r="AA966" i="10"/>
  <c r="B966" i="10" s="1"/>
  <c r="Z966" i="10"/>
  <c r="A966" i="10"/>
  <c r="AA965" i="10"/>
  <c r="B965" i="10" s="1"/>
  <c r="Z965" i="10"/>
  <c r="A965" i="10"/>
  <c r="AA964" i="10"/>
  <c r="B964" i="10" s="1"/>
  <c r="Z964" i="10"/>
  <c r="A964" i="10"/>
  <c r="AA963" i="10"/>
  <c r="B963" i="10" s="1"/>
  <c r="Z963" i="10"/>
  <c r="A963" i="10"/>
  <c r="AA962" i="10"/>
  <c r="B962" i="10" s="1"/>
  <c r="Z962" i="10"/>
  <c r="A962" i="10"/>
  <c r="AA961" i="10"/>
  <c r="B961" i="10" s="1"/>
  <c r="Z961" i="10"/>
  <c r="A961" i="10"/>
  <c r="AA960" i="10"/>
  <c r="B960" i="10" s="1"/>
  <c r="Z960" i="10"/>
  <c r="A960" i="10"/>
  <c r="AA959" i="10"/>
  <c r="B959" i="10" s="1"/>
  <c r="Z959" i="10"/>
  <c r="A959" i="10"/>
  <c r="AA958" i="10"/>
  <c r="B958" i="10" s="1"/>
  <c r="Z958" i="10"/>
  <c r="A958" i="10"/>
  <c r="AA957" i="10"/>
  <c r="B957" i="10" s="1"/>
  <c r="Z957" i="10"/>
  <c r="A957" i="10"/>
  <c r="AA956" i="10"/>
  <c r="B956" i="10" s="1"/>
  <c r="Z956" i="10"/>
  <c r="A956" i="10"/>
  <c r="AA955" i="10"/>
  <c r="B955" i="10" s="1"/>
  <c r="Z955" i="10"/>
  <c r="A955" i="10"/>
  <c r="AA954" i="10"/>
  <c r="B954" i="10" s="1"/>
  <c r="Z954" i="10"/>
  <c r="A954" i="10"/>
  <c r="AA953" i="10"/>
  <c r="B953" i="10" s="1"/>
  <c r="Z953" i="10"/>
  <c r="A953" i="10"/>
  <c r="AA952" i="10"/>
  <c r="B952" i="10" s="1"/>
  <c r="Z952" i="10"/>
  <c r="A952" i="10"/>
  <c r="AA951" i="10"/>
  <c r="B951" i="10" s="1"/>
  <c r="Z951" i="10"/>
  <c r="A951" i="10"/>
  <c r="AA950" i="10"/>
  <c r="B950" i="10" s="1"/>
  <c r="Z950" i="10"/>
  <c r="A950" i="10"/>
  <c r="AA949" i="10"/>
  <c r="B949" i="10" s="1"/>
  <c r="Z949" i="10"/>
  <c r="A949" i="10"/>
  <c r="AA948" i="10"/>
  <c r="B948" i="10" s="1"/>
  <c r="Z948" i="10"/>
  <c r="A948" i="10"/>
  <c r="AA947" i="10"/>
  <c r="B947" i="10" s="1"/>
  <c r="Z947" i="10"/>
  <c r="A947" i="10"/>
  <c r="AA946" i="10"/>
  <c r="B946" i="10" s="1"/>
  <c r="Z946" i="10"/>
  <c r="A946" i="10"/>
  <c r="AA945" i="10"/>
  <c r="B945" i="10" s="1"/>
  <c r="Z945" i="10"/>
  <c r="A945" i="10"/>
  <c r="AA944" i="10"/>
  <c r="B944" i="10" s="1"/>
  <c r="Z944" i="10"/>
  <c r="A944" i="10"/>
  <c r="AA943" i="10"/>
  <c r="B943" i="10" s="1"/>
  <c r="Z943" i="10"/>
  <c r="A943" i="10"/>
  <c r="AA942" i="10"/>
  <c r="B942" i="10" s="1"/>
  <c r="Z942" i="10"/>
  <c r="A942" i="10"/>
  <c r="AA941" i="10"/>
  <c r="B941" i="10" s="1"/>
  <c r="Z941" i="10"/>
  <c r="A941" i="10"/>
  <c r="AA940" i="10"/>
  <c r="B940" i="10" s="1"/>
  <c r="Z940" i="10"/>
  <c r="A940" i="10"/>
  <c r="AA939" i="10"/>
  <c r="B939" i="10" s="1"/>
  <c r="Z939" i="10"/>
  <c r="A939" i="10"/>
  <c r="AA938" i="10"/>
  <c r="B938" i="10" s="1"/>
  <c r="Z938" i="10"/>
  <c r="A938" i="10"/>
  <c r="AA937" i="10"/>
  <c r="B937" i="10" s="1"/>
  <c r="Z937" i="10"/>
  <c r="A937" i="10"/>
  <c r="AA936" i="10"/>
  <c r="B936" i="10" s="1"/>
  <c r="Z936" i="10"/>
  <c r="A936" i="10"/>
  <c r="AA935" i="10"/>
  <c r="B935" i="10" s="1"/>
  <c r="Z935" i="10"/>
  <c r="A935" i="10"/>
  <c r="AA934" i="10"/>
  <c r="B934" i="10" s="1"/>
  <c r="Z934" i="10"/>
  <c r="A934" i="10"/>
  <c r="AA933" i="10"/>
  <c r="B933" i="10" s="1"/>
  <c r="Z933" i="10"/>
  <c r="A933" i="10"/>
  <c r="AA932" i="10"/>
  <c r="B932" i="10" s="1"/>
  <c r="Z932" i="10"/>
  <c r="A932" i="10"/>
  <c r="AA931" i="10"/>
  <c r="B931" i="10" s="1"/>
  <c r="Z931" i="10"/>
  <c r="A931" i="10"/>
  <c r="AA930" i="10"/>
  <c r="B930" i="10" s="1"/>
  <c r="Z930" i="10"/>
  <c r="A930" i="10"/>
  <c r="AA929" i="10"/>
  <c r="B929" i="10" s="1"/>
  <c r="Z929" i="10"/>
  <c r="A929" i="10"/>
  <c r="AA928" i="10"/>
  <c r="B928" i="10" s="1"/>
  <c r="Z928" i="10"/>
  <c r="A928" i="10"/>
  <c r="AA927" i="10"/>
  <c r="B927" i="10" s="1"/>
  <c r="Z927" i="10"/>
  <c r="A927" i="10"/>
  <c r="AA926" i="10"/>
  <c r="B926" i="10" s="1"/>
  <c r="Z926" i="10"/>
  <c r="A926" i="10"/>
  <c r="AA925" i="10"/>
  <c r="B925" i="10" s="1"/>
  <c r="Z925" i="10"/>
  <c r="A925" i="10"/>
  <c r="AA924" i="10"/>
  <c r="B924" i="10" s="1"/>
  <c r="Z924" i="10"/>
  <c r="A924" i="10"/>
  <c r="AA923" i="10"/>
  <c r="B923" i="10" s="1"/>
  <c r="Z923" i="10"/>
  <c r="A923" i="10"/>
  <c r="AA922" i="10"/>
  <c r="B922" i="10" s="1"/>
  <c r="Z922" i="10"/>
  <c r="A922" i="10"/>
  <c r="AA921" i="10"/>
  <c r="B921" i="10" s="1"/>
  <c r="Z921" i="10"/>
  <c r="A921" i="10"/>
  <c r="AA920" i="10"/>
  <c r="B920" i="10" s="1"/>
  <c r="Z920" i="10"/>
  <c r="A920" i="10"/>
  <c r="AA919" i="10"/>
  <c r="B919" i="10" s="1"/>
  <c r="Z919" i="10"/>
  <c r="A919" i="10"/>
  <c r="AA918" i="10"/>
  <c r="B918" i="10" s="1"/>
  <c r="Z918" i="10"/>
  <c r="A918" i="10"/>
  <c r="AA917" i="10"/>
  <c r="B917" i="10" s="1"/>
  <c r="Z917" i="10"/>
  <c r="A917" i="10"/>
  <c r="AA916" i="10"/>
  <c r="B916" i="10" s="1"/>
  <c r="Z916" i="10"/>
  <c r="A916" i="10"/>
  <c r="AA915" i="10"/>
  <c r="B915" i="10" s="1"/>
  <c r="Z915" i="10"/>
  <c r="A915" i="10"/>
  <c r="AA914" i="10"/>
  <c r="B914" i="10" s="1"/>
  <c r="Z914" i="10"/>
  <c r="A914" i="10"/>
  <c r="AA913" i="10"/>
  <c r="B913" i="10" s="1"/>
  <c r="Z913" i="10"/>
  <c r="A913" i="10"/>
  <c r="AA912" i="10"/>
  <c r="B912" i="10" s="1"/>
  <c r="Z912" i="10"/>
  <c r="A912" i="10"/>
  <c r="AA911" i="10"/>
  <c r="B911" i="10" s="1"/>
  <c r="Z911" i="10"/>
  <c r="A911" i="10"/>
  <c r="AA910" i="10"/>
  <c r="B910" i="10" s="1"/>
  <c r="Z910" i="10"/>
  <c r="A910" i="10"/>
  <c r="AA909" i="10"/>
  <c r="B909" i="10" s="1"/>
  <c r="Z909" i="10"/>
  <c r="A909" i="10"/>
  <c r="AA908" i="10"/>
  <c r="B908" i="10" s="1"/>
  <c r="Z908" i="10"/>
  <c r="A908" i="10"/>
  <c r="AA907" i="10"/>
  <c r="B907" i="10" s="1"/>
  <c r="Z907" i="10"/>
  <c r="A907" i="10"/>
  <c r="AA906" i="10"/>
  <c r="B906" i="10" s="1"/>
  <c r="Z906" i="10"/>
  <c r="A906" i="10"/>
  <c r="AA905" i="10"/>
  <c r="B905" i="10" s="1"/>
  <c r="Z905" i="10"/>
  <c r="A905" i="10"/>
  <c r="AA904" i="10"/>
  <c r="B904" i="10" s="1"/>
  <c r="Z904" i="10"/>
  <c r="A904" i="10"/>
  <c r="AA903" i="10"/>
  <c r="B903" i="10" s="1"/>
  <c r="Z903" i="10"/>
  <c r="A903" i="10"/>
  <c r="AA902" i="10"/>
  <c r="B902" i="10" s="1"/>
  <c r="Z902" i="10"/>
  <c r="A902" i="10"/>
  <c r="AA901" i="10"/>
  <c r="B901" i="10" s="1"/>
  <c r="Z901" i="10"/>
  <c r="A901" i="10"/>
  <c r="AA900" i="10"/>
  <c r="B900" i="10" s="1"/>
  <c r="Z900" i="10"/>
  <c r="A900" i="10"/>
  <c r="AA899" i="10"/>
  <c r="B899" i="10" s="1"/>
  <c r="Z899" i="10"/>
  <c r="A899" i="10"/>
  <c r="AA898" i="10"/>
  <c r="B898" i="10" s="1"/>
  <c r="Z898" i="10"/>
  <c r="A898" i="10"/>
  <c r="AA897" i="10"/>
  <c r="B897" i="10" s="1"/>
  <c r="Z897" i="10"/>
  <c r="A897" i="10"/>
  <c r="AA896" i="10"/>
  <c r="B896" i="10" s="1"/>
  <c r="Z896" i="10"/>
  <c r="A896" i="10"/>
  <c r="AA895" i="10"/>
  <c r="B895" i="10" s="1"/>
  <c r="Z895" i="10"/>
  <c r="A895" i="10"/>
  <c r="AA894" i="10"/>
  <c r="B894" i="10" s="1"/>
  <c r="Z894" i="10"/>
  <c r="A894" i="10"/>
  <c r="AA893" i="10"/>
  <c r="B893" i="10" s="1"/>
  <c r="Z893" i="10"/>
  <c r="A893" i="10"/>
  <c r="AA892" i="10"/>
  <c r="B892" i="10" s="1"/>
  <c r="Z892" i="10"/>
  <c r="A892" i="10"/>
  <c r="AA891" i="10"/>
  <c r="B891" i="10" s="1"/>
  <c r="Z891" i="10"/>
  <c r="A891" i="10"/>
  <c r="AA890" i="10"/>
  <c r="B890" i="10" s="1"/>
  <c r="Z890" i="10"/>
  <c r="A890" i="10"/>
  <c r="AA889" i="10"/>
  <c r="B889" i="10" s="1"/>
  <c r="Z889" i="10"/>
  <c r="A889" i="10"/>
  <c r="AA888" i="10"/>
  <c r="B888" i="10" s="1"/>
  <c r="Z888" i="10"/>
  <c r="A888" i="10"/>
  <c r="AA887" i="10"/>
  <c r="B887" i="10" s="1"/>
  <c r="Z887" i="10"/>
  <c r="A887" i="10"/>
  <c r="AA886" i="10"/>
  <c r="B886" i="10" s="1"/>
  <c r="Z886" i="10"/>
  <c r="A886" i="10"/>
  <c r="AA885" i="10"/>
  <c r="B885" i="10" s="1"/>
  <c r="Z885" i="10"/>
  <c r="A885" i="10"/>
  <c r="AA884" i="10"/>
  <c r="B884" i="10" s="1"/>
  <c r="Z884" i="10"/>
  <c r="A884" i="10"/>
  <c r="AA883" i="10"/>
  <c r="B883" i="10" s="1"/>
  <c r="Z883" i="10"/>
  <c r="A883" i="10"/>
  <c r="AA882" i="10"/>
  <c r="B882" i="10" s="1"/>
  <c r="Z882" i="10"/>
  <c r="A882" i="10"/>
  <c r="AA881" i="10"/>
  <c r="B881" i="10" s="1"/>
  <c r="Z881" i="10"/>
  <c r="A881" i="10"/>
  <c r="AA880" i="10"/>
  <c r="B880" i="10" s="1"/>
  <c r="Z880" i="10"/>
  <c r="A880" i="10"/>
  <c r="AA879" i="10"/>
  <c r="B879" i="10" s="1"/>
  <c r="Z879" i="10"/>
  <c r="A879" i="10"/>
  <c r="AA878" i="10"/>
  <c r="B878" i="10" s="1"/>
  <c r="Z878" i="10"/>
  <c r="A878" i="10"/>
  <c r="AA877" i="10"/>
  <c r="B877" i="10" s="1"/>
  <c r="Z877" i="10"/>
  <c r="A877" i="10"/>
  <c r="AA876" i="10"/>
  <c r="B876" i="10" s="1"/>
  <c r="Z876" i="10"/>
  <c r="A876" i="10"/>
  <c r="AA875" i="10"/>
  <c r="B875" i="10" s="1"/>
  <c r="Z875" i="10"/>
  <c r="A875" i="10"/>
  <c r="AA874" i="10"/>
  <c r="B874" i="10" s="1"/>
  <c r="Z874" i="10"/>
  <c r="A874" i="10"/>
  <c r="AA873" i="10"/>
  <c r="B873" i="10" s="1"/>
  <c r="Z873" i="10"/>
  <c r="A873" i="10"/>
  <c r="AA872" i="10"/>
  <c r="B872" i="10" s="1"/>
  <c r="Z872" i="10"/>
  <c r="A872" i="10"/>
  <c r="AA871" i="10"/>
  <c r="B871" i="10" s="1"/>
  <c r="Z871" i="10"/>
  <c r="A871" i="10"/>
  <c r="AA870" i="10"/>
  <c r="B870" i="10" s="1"/>
  <c r="Z870" i="10"/>
  <c r="A870" i="10"/>
  <c r="AA869" i="10"/>
  <c r="B869" i="10" s="1"/>
  <c r="Z869" i="10"/>
  <c r="A869" i="10"/>
  <c r="AA868" i="10"/>
  <c r="B868" i="10" s="1"/>
  <c r="Z868" i="10"/>
  <c r="A868" i="10"/>
  <c r="AA867" i="10"/>
  <c r="B867" i="10" s="1"/>
  <c r="Z867" i="10"/>
  <c r="A867" i="10"/>
  <c r="AA866" i="10"/>
  <c r="B866" i="10" s="1"/>
  <c r="Z866" i="10"/>
  <c r="A866" i="10"/>
  <c r="AA865" i="10"/>
  <c r="B865" i="10" s="1"/>
  <c r="Z865" i="10"/>
  <c r="A865" i="10"/>
  <c r="AA864" i="10"/>
  <c r="B864" i="10" s="1"/>
  <c r="Z864" i="10"/>
  <c r="A864" i="10"/>
  <c r="AA863" i="10"/>
  <c r="B863" i="10" s="1"/>
  <c r="Z863" i="10"/>
  <c r="A863" i="10"/>
  <c r="AA862" i="10"/>
  <c r="B862" i="10" s="1"/>
  <c r="Z862" i="10"/>
  <c r="A862" i="10"/>
  <c r="AA861" i="10"/>
  <c r="B861" i="10" s="1"/>
  <c r="Z861" i="10"/>
  <c r="A861" i="10"/>
  <c r="AA860" i="10"/>
  <c r="B860" i="10" s="1"/>
  <c r="Z860" i="10"/>
  <c r="A860" i="10"/>
  <c r="AA859" i="10"/>
  <c r="B859" i="10" s="1"/>
  <c r="Z859" i="10"/>
  <c r="A859" i="10"/>
  <c r="AA858" i="10"/>
  <c r="B858" i="10" s="1"/>
  <c r="Z858" i="10"/>
  <c r="A858" i="10"/>
  <c r="AA857" i="10"/>
  <c r="B857" i="10" s="1"/>
  <c r="Z857" i="10"/>
  <c r="A857" i="10"/>
  <c r="AA856" i="10"/>
  <c r="B856" i="10" s="1"/>
  <c r="Z856" i="10"/>
  <c r="A856" i="10"/>
  <c r="AA855" i="10"/>
  <c r="B855" i="10" s="1"/>
  <c r="Z855" i="10"/>
  <c r="A855" i="10"/>
  <c r="AA854" i="10"/>
  <c r="B854" i="10" s="1"/>
  <c r="Z854" i="10"/>
  <c r="A854" i="10"/>
  <c r="AA853" i="10"/>
  <c r="B853" i="10" s="1"/>
  <c r="Z853" i="10"/>
  <c r="A853" i="10"/>
  <c r="AA852" i="10"/>
  <c r="B852" i="10" s="1"/>
  <c r="Z852" i="10"/>
  <c r="A852" i="10"/>
  <c r="AA851" i="10"/>
  <c r="B851" i="10" s="1"/>
  <c r="Z851" i="10"/>
  <c r="A851" i="10"/>
  <c r="AA850" i="10"/>
  <c r="B850" i="10" s="1"/>
  <c r="Z850" i="10"/>
  <c r="A850" i="10"/>
  <c r="AA849" i="10"/>
  <c r="B849" i="10" s="1"/>
  <c r="Z849" i="10"/>
  <c r="A849" i="10"/>
  <c r="AA848" i="10"/>
  <c r="B848" i="10" s="1"/>
  <c r="Z848" i="10"/>
  <c r="A848" i="10"/>
  <c r="AA847" i="10"/>
  <c r="B847" i="10" s="1"/>
  <c r="Z847" i="10"/>
  <c r="A847" i="10"/>
  <c r="AA846" i="10"/>
  <c r="B846" i="10" s="1"/>
  <c r="Z846" i="10"/>
  <c r="A846" i="10"/>
  <c r="AA845" i="10"/>
  <c r="B845" i="10" s="1"/>
  <c r="Z845" i="10"/>
  <c r="A845" i="10"/>
  <c r="AA844" i="10"/>
  <c r="B844" i="10" s="1"/>
  <c r="Z844" i="10"/>
  <c r="A844" i="10"/>
  <c r="AA843" i="10"/>
  <c r="B843" i="10" s="1"/>
  <c r="Z843" i="10"/>
  <c r="A843" i="10"/>
  <c r="AA842" i="10"/>
  <c r="B842" i="10" s="1"/>
  <c r="Z842" i="10"/>
  <c r="A842" i="10"/>
  <c r="AA841" i="10"/>
  <c r="B841" i="10" s="1"/>
  <c r="Z841" i="10"/>
  <c r="A841" i="10"/>
  <c r="AA840" i="10"/>
  <c r="B840" i="10" s="1"/>
  <c r="Z840" i="10"/>
  <c r="A840" i="10"/>
  <c r="AA839" i="10"/>
  <c r="B839" i="10" s="1"/>
  <c r="Z839" i="10"/>
  <c r="A839" i="10"/>
  <c r="AA838" i="10"/>
  <c r="B838" i="10" s="1"/>
  <c r="Z838" i="10"/>
  <c r="A838" i="10"/>
  <c r="AA837" i="10"/>
  <c r="B837" i="10" s="1"/>
  <c r="Z837" i="10"/>
  <c r="A837" i="10"/>
  <c r="AA836" i="10"/>
  <c r="B836" i="10" s="1"/>
  <c r="Z836" i="10"/>
  <c r="A836" i="10"/>
  <c r="AA835" i="10"/>
  <c r="B835" i="10" s="1"/>
  <c r="Z835" i="10"/>
  <c r="A835" i="10"/>
  <c r="AA834" i="10"/>
  <c r="B834" i="10" s="1"/>
  <c r="Z834" i="10"/>
  <c r="A834" i="10"/>
  <c r="AA833" i="10"/>
  <c r="B833" i="10" s="1"/>
  <c r="Z833" i="10"/>
  <c r="A833" i="10"/>
  <c r="AA832" i="10"/>
  <c r="B832" i="10" s="1"/>
  <c r="Z832" i="10"/>
  <c r="A832" i="10"/>
  <c r="AA831" i="10"/>
  <c r="B831" i="10" s="1"/>
  <c r="Z831" i="10"/>
  <c r="A831" i="10"/>
  <c r="AA830" i="10"/>
  <c r="B830" i="10" s="1"/>
  <c r="Z830" i="10"/>
  <c r="A830" i="10"/>
  <c r="AA829" i="10"/>
  <c r="B829" i="10" s="1"/>
  <c r="Z829" i="10"/>
  <c r="A829" i="10"/>
  <c r="AA828" i="10"/>
  <c r="B828" i="10" s="1"/>
  <c r="Z828" i="10"/>
  <c r="A828" i="10"/>
  <c r="AA827" i="10"/>
  <c r="B827" i="10" s="1"/>
  <c r="Z827" i="10"/>
  <c r="A827" i="10"/>
  <c r="AA826" i="10"/>
  <c r="B826" i="10" s="1"/>
  <c r="Z826" i="10"/>
  <c r="A826" i="10"/>
  <c r="AA825" i="10"/>
  <c r="B825" i="10" s="1"/>
  <c r="Z825" i="10"/>
  <c r="A825" i="10"/>
  <c r="AA824" i="10"/>
  <c r="B824" i="10" s="1"/>
  <c r="Z824" i="10"/>
  <c r="A824" i="10"/>
  <c r="AA823" i="10"/>
  <c r="B823" i="10" s="1"/>
  <c r="Z823" i="10"/>
  <c r="A823" i="10"/>
  <c r="AA822" i="10"/>
  <c r="B822" i="10" s="1"/>
  <c r="Z822" i="10"/>
  <c r="A822" i="10"/>
  <c r="AA821" i="10"/>
  <c r="B821" i="10" s="1"/>
  <c r="Z821" i="10"/>
  <c r="A821" i="10"/>
  <c r="AA820" i="10"/>
  <c r="B820" i="10" s="1"/>
  <c r="Z820" i="10"/>
  <c r="A820" i="10"/>
  <c r="AA819" i="10"/>
  <c r="B819" i="10" s="1"/>
  <c r="Z819" i="10"/>
  <c r="A819" i="10"/>
  <c r="AA818" i="10"/>
  <c r="B818" i="10" s="1"/>
  <c r="Z818" i="10"/>
  <c r="A818" i="10"/>
  <c r="AA817" i="10"/>
  <c r="B817" i="10" s="1"/>
  <c r="Z817" i="10"/>
  <c r="A817" i="10"/>
  <c r="AA816" i="10"/>
  <c r="B816" i="10" s="1"/>
  <c r="Z816" i="10"/>
  <c r="A816" i="10"/>
  <c r="AA815" i="10"/>
  <c r="B815" i="10" s="1"/>
  <c r="Z815" i="10"/>
  <c r="A815" i="10"/>
  <c r="AA814" i="10"/>
  <c r="B814" i="10" s="1"/>
  <c r="Z814" i="10"/>
  <c r="A814" i="10"/>
  <c r="AA813" i="10"/>
  <c r="B813" i="10" s="1"/>
  <c r="Z813" i="10"/>
  <c r="A813" i="10"/>
  <c r="AA812" i="10"/>
  <c r="B812" i="10" s="1"/>
  <c r="Z812" i="10"/>
  <c r="A812" i="10"/>
  <c r="AA811" i="10"/>
  <c r="B811" i="10" s="1"/>
  <c r="Z811" i="10"/>
  <c r="A811" i="10"/>
  <c r="AA810" i="10"/>
  <c r="B810" i="10" s="1"/>
  <c r="Z810" i="10"/>
  <c r="A810" i="10"/>
  <c r="AA809" i="10"/>
  <c r="B809" i="10" s="1"/>
  <c r="Z809" i="10"/>
  <c r="A809" i="10"/>
  <c r="AA808" i="10"/>
  <c r="B808" i="10" s="1"/>
  <c r="Z808" i="10"/>
  <c r="A808" i="10"/>
  <c r="AA807" i="10"/>
  <c r="B807" i="10" s="1"/>
  <c r="Z807" i="10"/>
  <c r="A807" i="10"/>
  <c r="AA806" i="10"/>
  <c r="B806" i="10" s="1"/>
  <c r="Z806" i="10"/>
  <c r="A806" i="10"/>
  <c r="AA805" i="10"/>
  <c r="B805" i="10" s="1"/>
  <c r="Z805" i="10"/>
  <c r="A805" i="10"/>
  <c r="AA804" i="10"/>
  <c r="B804" i="10" s="1"/>
  <c r="Z804" i="10"/>
  <c r="A804" i="10"/>
  <c r="AA803" i="10"/>
  <c r="B803" i="10" s="1"/>
  <c r="Z803" i="10"/>
  <c r="A803" i="10"/>
  <c r="AA802" i="10"/>
  <c r="B802" i="10" s="1"/>
  <c r="Z802" i="10"/>
  <c r="A802" i="10"/>
  <c r="AA801" i="10"/>
  <c r="B801" i="10" s="1"/>
  <c r="Z801" i="10"/>
  <c r="A801" i="10"/>
  <c r="AA800" i="10"/>
  <c r="B800" i="10" s="1"/>
  <c r="Z800" i="10"/>
  <c r="A800" i="10"/>
  <c r="AA799" i="10"/>
  <c r="B799" i="10" s="1"/>
  <c r="Z799" i="10"/>
  <c r="A799" i="10"/>
  <c r="AA798" i="10"/>
  <c r="B798" i="10" s="1"/>
  <c r="Z798" i="10"/>
  <c r="A798" i="10"/>
  <c r="AA797" i="10"/>
  <c r="B797" i="10" s="1"/>
  <c r="Z797" i="10"/>
  <c r="A797" i="10"/>
  <c r="AA796" i="10"/>
  <c r="B796" i="10" s="1"/>
  <c r="Z796" i="10"/>
  <c r="A796" i="10"/>
  <c r="AA795" i="10"/>
  <c r="B795" i="10" s="1"/>
  <c r="Z795" i="10"/>
  <c r="A795" i="10"/>
  <c r="AA794" i="10"/>
  <c r="B794" i="10" s="1"/>
  <c r="Z794" i="10"/>
  <c r="A794" i="10"/>
  <c r="AA793" i="10"/>
  <c r="B793" i="10" s="1"/>
  <c r="Z793" i="10"/>
  <c r="A793" i="10"/>
  <c r="AA792" i="10"/>
  <c r="B792" i="10" s="1"/>
  <c r="Z792" i="10"/>
  <c r="A792" i="10"/>
  <c r="AA791" i="10"/>
  <c r="B791" i="10" s="1"/>
  <c r="Z791" i="10"/>
  <c r="A791" i="10"/>
  <c r="AA790" i="10"/>
  <c r="B790" i="10" s="1"/>
  <c r="Z790" i="10"/>
  <c r="A790" i="10"/>
  <c r="AA789" i="10"/>
  <c r="B789" i="10" s="1"/>
  <c r="Z789" i="10"/>
  <c r="A789" i="10"/>
  <c r="AA788" i="10"/>
  <c r="B788" i="10" s="1"/>
  <c r="Z788" i="10"/>
  <c r="A788" i="10"/>
  <c r="AA787" i="10"/>
  <c r="B787" i="10" s="1"/>
  <c r="Z787" i="10"/>
  <c r="A787" i="10"/>
  <c r="AA786" i="10"/>
  <c r="B786" i="10" s="1"/>
  <c r="Z786" i="10"/>
  <c r="A786" i="10"/>
  <c r="AA785" i="10"/>
  <c r="B785" i="10" s="1"/>
  <c r="Z785" i="10"/>
  <c r="A785" i="10"/>
  <c r="AA784" i="10"/>
  <c r="B784" i="10" s="1"/>
  <c r="Z784" i="10"/>
  <c r="A784" i="10"/>
  <c r="AA783" i="10"/>
  <c r="B783" i="10" s="1"/>
  <c r="Z783" i="10"/>
  <c r="A783" i="10"/>
  <c r="AA782" i="10"/>
  <c r="B782" i="10" s="1"/>
  <c r="Z782" i="10"/>
  <c r="A782" i="10"/>
  <c r="AA781" i="10"/>
  <c r="B781" i="10" s="1"/>
  <c r="Z781" i="10"/>
  <c r="A781" i="10"/>
  <c r="AA780" i="10"/>
  <c r="B780" i="10" s="1"/>
  <c r="Z780" i="10"/>
  <c r="A780" i="10"/>
  <c r="AA779" i="10"/>
  <c r="B779" i="10" s="1"/>
  <c r="Z779" i="10"/>
  <c r="A779" i="10"/>
  <c r="AA778" i="10"/>
  <c r="B778" i="10" s="1"/>
  <c r="Z778" i="10"/>
  <c r="A778" i="10"/>
  <c r="AA777" i="10"/>
  <c r="B777" i="10" s="1"/>
  <c r="Z777" i="10"/>
  <c r="A777" i="10"/>
  <c r="AA776" i="10"/>
  <c r="B776" i="10" s="1"/>
  <c r="Z776" i="10"/>
  <c r="A776" i="10"/>
  <c r="AA775" i="10"/>
  <c r="B775" i="10" s="1"/>
  <c r="Z775" i="10"/>
  <c r="A775" i="10"/>
  <c r="AA774" i="10"/>
  <c r="B774" i="10" s="1"/>
  <c r="Z774" i="10"/>
  <c r="A774" i="10"/>
  <c r="AA773" i="10"/>
  <c r="B773" i="10" s="1"/>
  <c r="Z773" i="10"/>
  <c r="A773" i="10"/>
  <c r="AA772" i="10"/>
  <c r="B772" i="10" s="1"/>
  <c r="Z772" i="10"/>
  <c r="A772" i="10"/>
  <c r="AA771" i="10"/>
  <c r="B771" i="10" s="1"/>
  <c r="Z771" i="10"/>
  <c r="A771" i="10"/>
  <c r="AA770" i="10"/>
  <c r="B770" i="10" s="1"/>
  <c r="Z770" i="10"/>
  <c r="A770" i="10"/>
  <c r="AA769" i="10"/>
  <c r="B769" i="10" s="1"/>
  <c r="Z769" i="10"/>
  <c r="A769" i="10"/>
  <c r="AA768" i="10"/>
  <c r="B768" i="10" s="1"/>
  <c r="Z768" i="10"/>
  <c r="A768" i="10"/>
  <c r="AA767" i="10"/>
  <c r="B767" i="10" s="1"/>
  <c r="Z767" i="10"/>
  <c r="A767" i="10"/>
  <c r="AA766" i="10"/>
  <c r="B766" i="10" s="1"/>
  <c r="Z766" i="10"/>
  <c r="A766" i="10"/>
  <c r="AA765" i="10"/>
  <c r="B765" i="10" s="1"/>
  <c r="Z765" i="10"/>
  <c r="A765" i="10"/>
  <c r="AA764" i="10"/>
  <c r="B764" i="10" s="1"/>
  <c r="Z764" i="10"/>
  <c r="A764" i="10"/>
  <c r="AA763" i="10"/>
  <c r="B763" i="10" s="1"/>
  <c r="Z763" i="10"/>
  <c r="A763" i="10"/>
  <c r="AA762" i="10"/>
  <c r="B762" i="10" s="1"/>
  <c r="Z762" i="10"/>
  <c r="A762" i="10"/>
  <c r="AA761" i="10"/>
  <c r="B761" i="10" s="1"/>
  <c r="Z761" i="10"/>
  <c r="A761" i="10"/>
  <c r="AA760" i="10"/>
  <c r="B760" i="10" s="1"/>
  <c r="Z760" i="10"/>
  <c r="A760" i="10"/>
  <c r="AA759" i="10"/>
  <c r="B759" i="10" s="1"/>
  <c r="Z759" i="10"/>
  <c r="A759" i="10"/>
  <c r="AA758" i="10"/>
  <c r="B758" i="10" s="1"/>
  <c r="Z758" i="10"/>
  <c r="A758" i="10"/>
  <c r="AA757" i="10"/>
  <c r="B757" i="10" s="1"/>
  <c r="Z757" i="10"/>
  <c r="A757" i="10"/>
  <c r="AA756" i="10"/>
  <c r="B756" i="10" s="1"/>
  <c r="Z756" i="10"/>
  <c r="A756" i="10"/>
  <c r="AA755" i="10"/>
  <c r="B755" i="10" s="1"/>
  <c r="Z755" i="10"/>
  <c r="A755" i="10"/>
  <c r="AA754" i="10"/>
  <c r="B754" i="10" s="1"/>
  <c r="Z754" i="10"/>
  <c r="A754" i="10"/>
  <c r="AA753" i="10"/>
  <c r="B753" i="10" s="1"/>
  <c r="Z753" i="10"/>
  <c r="A753" i="10"/>
  <c r="AA752" i="10"/>
  <c r="B752" i="10" s="1"/>
  <c r="Z752" i="10"/>
  <c r="A752" i="10"/>
  <c r="AA751" i="10"/>
  <c r="B751" i="10" s="1"/>
  <c r="Z751" i="10"/>
  <c r="A751" i="10"/>
  <c r="AA750" i="10"/>
  <c r="B750" i="10" s="1"/>
  <c r="Z750" i="10"/>
  <c r="A750" i="10"/>
  <c r="AA749" i="10"/>
  <c r="B749" i="10" s="1"/>
  <c r="Z749" i="10"/>
  <c r="A749" i="10"/>
  <c r="AA748" i="10"/>
  <c r="B748" i="10" s="1"/>
  <c r="Z748" i="10"/>
  <c r="A748" i="10"/>
  <c r="AA747" i="10"/>
  <c r="B747" i="10" s="1"/>
  <c r="Z747" i="10"/>
  <c r="A747" i="10"/>
  <c r="AA746" i="10"/>
  <c r="B746" i="10" s="1"/>
  <c r="Z746" i="10"/>
  <c r="A746" i="10"/>
  <c r="AA745" i="10"/>
  <c r="B745" i="10" s="1"/>
  <c r="Z745" i="10"/>
  <c r="A745" i="10"/>
  <c r="AA744" i="10"/>
  <c r="B744" i="10" s="1"/>
  <c r="Z744" i="10"/>
  <c r="A744" i="10"/>
  <c r="AA743" i="10"/>
  <c r="B743" i="10" s="1"/>
  <c r="Z743" i="10"/>
  <c r="A743" i="10"/>
  <c r="AA742" i="10"/>
  <c r="B742" i="10" s="1"/>
  <c r="Z742" i="10"/>
  <c r="A742" i="10"/>
  <c r="AA741" i="10"/>
  <c r="B741" i="10" s="1"/>
  <c r="Z741" i="10"/>
  <c r="A741" i="10"/>
  <c r="AA740" i="10"/>
  <c r="B740" i="10" s="1"/>
  <c r="Z740" i="10"/>
  <c r="A740" i="10"/>
  <c r="AA739" i="10"/>
  <c r="B739" i="10" s="1"/>
  <c r="Z739" i="10"/>
  <c r="A739" i="10"/>
  <c r="AA738" i="10"/>
  <c r="B738" i="10" s="1"/>
  <c r="Z738" i="10"/>
  <c r="A738" i="10"/>
  <c r="AA737" i="10"/>
  <c r="B737" i="10" s="1"/>
  <c r="Z737" i="10"/>
  <c r="A737" i="10"/>
  <c r="AA736" i="10"/>
  <c r="B736" i="10" s="1"/>
  <c r="Z736" i="10"/>
  <c r="A736" i="10"/>
  <c r="AA735" i="10"/>
  <c r="B735" i="10" s="1"/>
  <c r="Z735" i="10"/>
  <c r="A735" i="10"/>
  <c r="AA734" i="10"/>
  <c r="B734" i="10" s="1"/>
  <c r="Z734" i="10"/>
  <c r="A734" i="10"/>
  <c r="AA733" i="10"/>
  <c r="B733" i="10" s="1"/>
  <c r="Z733" i="10"/>
  <c r="A733" i="10"/>
  <c r="AA732" i="10"/>
  <c r="B732" i="10" s="1"/>
  <c r="Z732" i="10"/>
  <c r="A732" i="10"/>
  <c r="AA731" i="10"/>
  <c r="B731" i="10" s="1"/>
  <c r="Z731" i="10"/>
  <c r="A731" i="10"/>
  <c r="AA730" i="10"/>
  <c r="B730" i="10" s="1"/>
  <c r="Z730" i="10"/>
  <c r="A730" i="10"/>
  <c r="AA729" i="10"/>
  <c r="B729" i="10" s="1"/>
  <c r="Z729" i="10"/>
  <c r="A729" i="10"/>
  <c r="AA728" i="10"/>
  <c r="B728" i="10" s="1"/>
  <c r="Z728" i="10"/>
  <c r="A728" i="10"/>
  <c r="AA727" i="10"/>
  <c r="B727" i="10" s="1"/>
  <c r="Z727" i="10"/>
  <c r="A727" i="10"/>
  <c r="AA726" i="10"/>
  <c r="B726" i="10" s="1"/>
  <c r="Z726" i="10"/>
  <c r="A726" i="10"/>
  <c r="AA725" i="10"/>
  <c r="B725" i="10" s="1"/>
  <c r="Z725" i="10"/>
  <c r="A725" i="10"/>
  <c r="AA724" i="10"/>
  <c r="B724" i="10" s="1"/>
  <c r="Z724" i="10"/>
  <c r="A724" i="10"/>
  <c r="AA723" i="10"/>
  <c r="B723" i="10" s="1"/>
  <c r="Z723" i="10"/>
  <c r="A723" i="10"/>
  <c r="AA722" i="10"/>
  <c r="B722" i="10" s="1"/>
  <c r="Z722" i="10"/>
  <c r="A722" i="10"/>
  <c r="AA721" i="10"/>
  <c r="B721" i="10" s="1"/>
  <c r="Z721" i="10"/>
  <c r="A721" i="10"/>
  <c r="AA720" i="10"/>
  <c r="B720" i="10" s="1"/>
  <c r="Z720" i="10"/>
  <c r="A720" i="10"/>
  <c r="AA719" i="10"/>
  <c r="B719" i="10" s="1"/>
  <c r="Z719" i="10"/>
  <c r="A719" i="10"/>
  <c r="AA718" i="10"/>
  <c r="B718" i="10" s="1"/>
  <c r="Z718" i="10"/>
  <c r="A718" i="10"/>
  <c r="AA717" i="10"/>
  <c r="B717" i="10" s="1"/>
  <c r="Z717" i="10"/>
  <c r="A717" i="10"/>
  <c r="AA716" i="10"/>
  <c r="B716" i="10" s="1"/>
  <c r="Z716" i="10"/>
  <c r="A716" i="10"/>
  <c r="AA715" i="10"/>
  <c r="B715" i="10" s="1"/>
  <c r="Z715" i="10"/>
  <c r="A715" i="10"/>
  <c r="AA714" i="10"/>
  <c r="B714" i="10" s="1"/>
  <c r="Z714" i="10"/>
  <c r="A714" i="10"/>
  <c r="AA713" i="10"/>
  <c r="B713" i="10" s="1"/>
  <c r="Z713" i="10"/>
  <c r="A713" i="10"/>
  <c r="AA712" i="10"/>
  <c r="B712" i="10" s="1"/>
  <c r="Z712" i="10"/>
  <c r="A712" i="10"/>
  <c r="AA711" i="10"/>
  <c r="B711" i="10" s="1"/>
  <c r="Z711" i="10"/>
  <c r="A711" i="10"/>
  <c r="AA710" i="10"/>
  <c r="B710" i="10" s="1"/>
  <c r="Z710" i="10"/>
  <c r="A710" i="10"/>
  <c r="AA709" i="10"/>
  <c r="B709" i="10" s="1"/>
  <c r="Z709" i="10"/>
  <c r="A709" i="10"/>
  <c r="AA708" i="10"/>
  <c r="B708" i="10" s="1"/>
  <c r="Z708" i="10"/>
  <c r="A708" i="10"/>
  <c r="AA707" i="10"/>
  <c r="B707" i="10" s="1"/>
  <c r="Z707" i="10"/>
  <c r="A707" i="10"/>
  <c r="AA706" i="10"/>
  <c r="B706" i="10" s="1"/>
  <c r="Z706" i="10"/>
  <c r="A706" i="10"/>
  <c r="AA705" i="10"/>
  <c r="B705" i="10" s="1"/>
  <c r="Z705" i="10"/>
  <c r="A705" i="10"/>
  <c r="AA704" i="10"/>
  <c r="B704" i="10" s="1"/>
  <c r="Z704" i="10"/>
  <c r="A704" i="10"/>
  <c r="AA703" i="10"/>
  <c r="B703" i="10" s="1"/>
  <c r="Z703" i="10"/>
  <c r="A703" i="10"/>
  <c r="AA702" i="10"/>
  <c r="B702" i="10" s="1"/>
  <c r="Z702" i="10"/>
  <c r="A702" i="10"/>
  <c r="AA701" i="10"/>
  <c r="B701" i="10" s="1"/>
  <c r="Z701" i="10"/>
  <c r="A701" i="10"/>
  <c r="AA700" i="10"/>
  <c r="B700" i="10" s="1"/>
  <c r="Z700" i="10"/>
  <c r="A700" i="10"/>
  <c r="AA699" i="10"/>
  <c r="B699" i="10" s="1"/>
  <c r="Z699" i="10"/>
  <c r="A699" i="10"/>
  <c r="AA698" i="10"/>
  <c r="B698" i="10" s="1"/>
  <c r="Z698" i="10"/>
  <c r="A698" i="10"/>
  <c r="AA697" i="10"/>
  <c r="B697" i="10" s="1"/>
  <c r="Z697" i="10"/>
  <c r="A697" i="10"/>
  <c r="AA696" i="10"/>
  <c r="B696" i="10" s="1"/>
  <c r="Z696" i="10"/>
  <c r="A696" i="10"/>
  <c r="AA695" i="10"/>
  <c r="B695" i="10" s="1"/>
  <c r="Z695" i="10"/>
  <c r="A695" i="10"/>
  <c r="AA694" i="10"/>
  <c r="B694" i="10" s="1"/>
  <c r="Z694" i="10"/>
  <c r="A694" i="10"/>
  <c r="AA693" i="10"/>
  <c r="B693" i="10" s="1"/>
  <c r="Z693" i="10"/>
  <c r="A693" i="10"/>
  <c r="AA692" i="10"/>
  <c r="B692" i="10" s="1"/>
  <c r="Z692" i="10"/>
  <c r="A692" i="10"/>
  <c r="AA691" i="10"/>
  <c r="B691" i="10" s="1"/>
  <c r="Z691" i="10"/>
  <c r="A691" i="10"/>
  <c r="AA690" i="10"/>
  <c r="B690" i="10" s="1"/>
  <c r="Z690" i="10"/>
  <c r="A690" i="10"/>
  <c r="AA689" i="10"/>
  <c r="B689" i="10" s="1"/>
  <c r="Z689" i="10"/>
  <c r="A689" i="10"/>
  <c r="AA688" i="10"/>
  <c r="B688" i="10" s="1"/>
  <c r="Z688" i="10"/>
  <c r="A688" i="10"/>
  <c r="AA687" i="10"/>
  <c r="B687" i="10" s="1"/>
  <c r="Z687" i="10"/>
  <c r="A687" i="10"/>
  <c r="AA686" i="10"/>
  <c r="B686" i="10" s="1"/>
  <c r="Z686" i="10"/>
  <c r="A686" i="10"/>
  <c r="AA685" i="10"/>
  <c r="B685" i="10" s="1"/>
  <c r="Z685" i="10"/>
  <c r="A685" i="10"/>
  <c r="AA684" i="10"/>
  <c r="B684" i="10" s="1"/>
  <c r="Z684" i="10"/>
  <c r="A684" i="10"/>
  <c r="AA683" i="10"/>
  <c r="B683" i="10" s="1"/>
  <c r="Z683" i="10"/>
  <c r="A683" i="10"/>
  <c r="AA682" i="10"/>
  <c r="B682" i="10" s="1"/>
  <c r="Z682" i="10"/>
  <c r="A682" i="10"/>
  <c r="AA681" i="10"/>
  <c r="B681" i="10" s="1"/>
  <c r="Z681" i="10"/>
  <c r="A681" i="10"/>
  <c r="AA680" i="10"/>
  <c r="B680" i="10" s="1"/>
  <c r="Z680" i="10"/>
  <c r="A680" i="10"/>
  <c r="AA679" i="10"/>
  <c r="B679" i="10" s="1"/>
  <c r="Z679" i="10"/>
  <c r="A679" i="10"/>
  <c r="AA678" i="10"/>
  <c r="B678" i="10" s="1"/>
  <c r="Z678" i="10"/>
  <c r="A678" i="10"/>
  <c r="AA677" i="10"/>
  <c r="B677" i="10" s="1"/>
  <c r="Z677" i="10"/>
  <c r="A677" i="10"/>
  <c r="AA676" i="10"/>
  <c r="B676" i="10" s="1"/>
  <c r="Z676" i="10"/>
  <c r="A676" i="10"/>
  <c r="AA675" i="10"/>
  <c r="B675" i="10" s="1"/>
  <c r="Z675" i="10"/>
  <c r="A675" i="10"/>
  <c r="AA674" i="10"/>
  <c r="B674" i="10" s="1"/>
  <c r="Z674" i="10"/>
  <c r="A674" i="10"/>
  <c r="AA673" i="10"/>
  <c r="B673" i="10" s="1"/>
  <c r="Z673" i="10"/>
  <c r="A673" i="10"/>
  <c r="AA672" i="10"/>
  <c r="B672" i="10" s="1"/>
  <c r="Z672" i="10"/>
  <c r="A672" i="10"/>
  <c r="AA671" i="10"/>
  <c r="B671" i="10" s="1"/>
  <c r="Z671" i="10"/>
  <c r="A671" i="10"/>
  <c r="AA670" i="10"/>
  <c r="B670" i="10" s="1"/>
  <c r="Z670" i="10"/>
  <c r="A670" i="10"/>
  <c r="AA669" i="10"/>
  <c r="B669" i="10" s="1"/>
  <c r="Z669" i="10"/>
  <c r="A669" i="10"/>
  <c r="AA668" i="10"/>
  <c r="B668" i="10" s="1"/>
  <c r="Z668" i="10"/>
  <c r="A668" i="10"/>
  <c r="AA667" i="10"/>
  <c r="B667" i="10" s="1"/>
  <c r="Z667" i="10"/>
  <c r="A667" i="10"/>
  <c r="AA666" i="10"/>
  <c r="B666" i="10" s="1"/>
  <c r="Z666" i="10"/>
  <c r="A666" i="10"/>
  <c r="AA665" i="10"/>
  <c r="B665" i="10" s="1"/>
  <c r="Z665" i="10"/>
  <c r="A665" i="10"/>
  <c r="AA664" i="10"/>
  <c r="B664" i="10" s="1"/>
  <c r="Z664" i="10"/>
  <c r="A664" i="10"/>
  <c r="AA663" i="10"/>
  <c r="B663" i="10" s="1"/>
  <c r="Z663" i="10"/>
  <c r="A663" i="10"/>
  <c r="AA662" i="10"/>
  <c r="B662" i="10" s="1"/>
  <c r="Z662" i="10"/>
  <c r="A662" i="10"/>
  <c r="AA661" i="10"/>
  <c r="B661" i="10" s="1"/>
  <c r="Z661" i="10"/>
  <c r="A661" i="10"/>
  <c r="AA660" i="10"/>
  <c r="B660" i="10" s="1"/>
  <c r="Z660" i="10"/>
  <c r="A660" i="10"/>
  <c r="AA659" i="10"/>
  <c r="B659" i="10" s="1"/>
  <c r="Z659" i="10"/>
  <c r="A659" i="10"/>
  <c r="AA658" i="10"/>
  <c r="B658" i="10" s="1"/>
  <c r="Z658" i="10"/>
  <c r="A658" i="10"/>
  <c r="AA657" i="10"/>
  <c r="B657" i="10" s="1"/>
  <c r="Z657" i="10"/>
  <c r="A657" i="10"/>
  <c r="AA656" i="10"/>
  <c r="B656" i="10" s="1"/>
  <c r="Z656" i="10"/>
  <c r="A656" i="10"/>
  <c r="AA655" i="10"/>
  <c r="B655" i="10" s="1"/>
  <c r="Z655" i="10"/>
  <c r="A655" i="10"/>
  <c r="AA654" i="10"/>
  <c r="B654" i="10" s="1"/>
  <c r="Z654" i="10"/>
  <c r="A654" i="10"/>
  <c r="AA653" i="10"/>
  <c r="B653" i="10" s="1"/>
  <c r="Z653" i="10"/>
  <c r="A653" i="10"/>
  <c r="AA652" i="10"/>
  <c r="B652" i="10" s="1"/>
  <c r="Z652" i="10"/>
  <c r="A652" i="10"/>
  <c r="AA651" i="10"/>
  <c r="B651" i="10" s="1"/>
  <c r="Z651" i="10"/>
  <c r="A651" i="10"/>
  <c r="AA650" i="10"/>
  <c r="B650" i="10" s="1"/>
  <c r="Z650" i="10"/>
  <c r="A650" i="10"/>
  <c r="AA649" i="10"/>
  <c r="B649" i="10" s="1"/>
  <c r="Z649" i="10"/>
  <c r="A649" i="10"/>
  <c r="AA648" i="10"/>
  <c r="B648" i="10" s="1"/>
  <c r="Z648" i="10"/>
  <c r="A648" i="10"/>
  <c r="AA647" i="10"/>
  <c r="B647" i="10" s="1"/>
  <c r="Z647" i="10"/>
  <c r="A647" i="10"/>
  <c r="AA646" i="10"/>
  <c r="B646" i="10" s="1"/>
  <c r="Z646" i="10"/>
  <c r="A646" i="10"/>
  <c r="AA645" i="10"/>
  <c r="B645" i="10" s="1"/>
  <c r="Z645" i="10"/>
  <c r="A645" i="10"/>
  <c r="AA644" i="10"/>
  <c r="B644" i="10" s="1"/>
  <c r="Z644" i="10"/>
  <c r="A644" i="10"/>
  <c r="AA643" i="10"/>
  <c r="B643" i="10" s="1"/>
  <c r="Z643" i="10"/>
  <c r="A643" i="10"/>
  <c r="AA642" i="10"/>
  <c r="B642" i="10" s="1"/>
  <c r="Z642" i="10"/>
  <c r="A642" i="10"/>
  <c r="AA641" i="10"/>
  <c r="B641" i="10" s="1"/>
  <c r="Z641" i="10"/>
  <c r="A641" i="10"/>
  <c r="AA640" i="10"/>
  <c r="B640" i="10" s="1"/>
  <c r="Z640" i="10"/>
  <c r="A640" i="10"/>
  <c r="AA639" i="10"/>
  <c r="B639" i="10" s="1"/>
  <c r="Z639" i="10"/>
  <c r="A639" i="10"/>
  <c r="AA638" i="10"/>
  <c r="B638" i="10" s="1"/>
  <c r="Z638" i="10"/>
  <c r="A638" i="10"/>
  <c r="AA637" i="10"/>
  <c r="B637" i="10" s="1"/>
  <c r="Z637" i="10"/>
  <c r="A637" i="10"/>
  <c r="AA636" i="10"/>
  <c r="B636" i="10" s="1"/>
  <c r="Z636" i="10"/>
  <c r="A636" i="10"/>
  <c r="AA635" i="10"/>
  <c r="B635" i="10" s="1"/>
  <c r="Z635" i="10"/>
  <c r="A635" i="10"/>
  <c r="AA634" i="10"/>
  <c r="B634" i="10" s="1"/>
  <c r="Z634" i="10"/>
  <c r="A634" i="10"/>
  <c r="AA633" i="10"/>
  <c r="B633" i="10" s="1"/>
  <c r="Z633" i="10"/>
  <c r="A633" i="10"/>
  <c r="AA632" i="10"/>
  <c r="B632" i="10" s="1"/>
  <c r="Z632" i="10"/>
  <c r="A632" i="10"/>
  <c r="AA631" i="10"/>
  <c r="B631" i="10" s="1"/>
  <c r="Z631" i="10"/>
  <c r="A631" i="10"/>
  <c r="AA630" i="10"/>
  <c r="B630" i="10" s="1"/>
  <c r="Z630" i="10"/>
  <c r="A630" i="10"/>
  <c r="AA629" i="10"/>
  <c r="B629" i="10" s="1"/>
  <c r="Z629" i="10"/>
  <c r="A629" i="10"/>
  <c r="AA628" i="10"/>
  <c r="B628" i="10" s="1"/>
  <c r="Z628" i="10"/>
  <c r="A628" i="10"/>
  <c r="AA627" i="10"/>
  <c r="B627" i="10" s="1"/>
  <c r="Z627" i="10"/>
  <c r="A627" i="10"/>
  <c r="AA626" i="10"/>
  <c r="B626" i="10" s="1"/>
  <c r="Z626" i="10"/>
  <c r="A626" i="10"/>
  <c r="AA625" i="10"/>
  <c r="B625" i="10" s="1"/>
  <c r="Z625" i="10"/>
  <c r="A625" i="10"/>
  <c r="AA624" i="10"/>
  <c r="B624" i="10" s="1"/>
  <c r="Z624" i="10"/>
  <c r="A624" i="10"/>
  <c r="AA623" i="10"/>
  <c r="B623" i="10" s="1"/>
  <c r="Z623" i="10"/>
  <c r="A623" i="10"/>
  <c r="AA622" i="10"/>
  <c r="B622" i="10" s="1"/>
  <c r="Z622" i="10"/>
  <c r="A622" i="10"/>
  <c r="AA621" i="10"/>
  <c r="B621" i="10" s="1"/>
  <c r="Z621" i="10"/>
  <c r="A621" i="10"/>
  <c r="AA620" i="10"/>
  <c r="B620" i="10" s="1"/>
  <c r="Z620" i="10"/>
  <c r="A620" i="10"/>
  <c r="AA619" i="10"/>
  <c r="B619" i="10" s="1"/>
  <c r="Z619" i="10"/>
  <c r="A619" i="10"/>
  <c r="AA618" i="10"/>
  <c r="B618" i="10" s="1"/>
  <c r="Z618" i="10"/>
  <c r="A618" i="10"/>
  <c r="AA617" i="10"/>
  <c r="B617" i="10" s="1"/>
  <c r="Z617" i="10"/>
  <c r="A617" i="10"/>
  <c r="AA616" i="10"/>
  <c r="B616" i="10" s="1"/>
  <c r="Z616" i="10"/>
  <c r="A616" i="10"/>
  <c r="AA615" i="10"/>
  <c r="B615" i="10" s="1"/>
  <c r="Z615" i="10"/>
  <c r="A615" i="10"/>
  <c r="AA614" i="10"/>
  <c r="B614" i="10" s="1"/>
  <c r="Z614" i="10"/>
  <c r="A614" i="10"/>
  <c r="AA613" i="10"/>
  <c r="B613" i="10" s="1"/>
  <c r="Z613" i="10"/>
  <c r="A613" i="10"/>
  <c r="AA612" i="10"/>
  <c r="B612" i="10" s="1"/>
  <c r="Z612" i="10"/>
  <c r="A612" i="10"/>
  <c r="AA611" i="10"/>
  <c r="B611" i="10" s="1"/>
  <c r="Z611" i="10"/>
  <c r="A611" i="10"/>
  <c r="AA610" i="10"/>
  <c r="B610" i="10" s="1"/>
  <c r="Z610" i="10"/>
  <c r="A610" i="10"/>
  <c r="AA609" i="10"/>
  <c r="B609" i="10" s="1"/>
  <c r="Z609" i="10"/>
  <c r="A609" i="10"/>
  <c r="AA608" i="10"/>
  <c r="B608" i="10" s="1"/>
  <c r="Z608" i="10"/>
  <c r="A608" i="10"/>
  <c r="AA607" i="10"/>
  <c r="B607" i="10" s="1"/>
  <c r="Z607" i="10"/>
  <c r="A607" i="10"/>
  <c r="AA606" i="10"/>
  <c r="B606" i="10" s="1"/>
  <c r="Z606" i="10"/>
  <c r="A606" i="10"/>
  <c r="AA605" i="10"/>
  <c r="B605" i="10" s="1"/>
  <c r="Z605" i="10"/>
  <c r="A605" i="10"/>
  <c r="AA604" i="10"/>
  <c r="B604" i="10" s="1"/>
  <c r="Z604" i="10"/>
  <c r="A604" i="10"/>
  <c r="AA603" i="10"/>
  <c r="B603" i="10" s="1"/>
  <c r="Z603" i="10"/>
  <c r="A603" i="10"/>
  <c r="AA602" i="10"/>
  <c r="B602" i="10" s="1"/>
  <c r="Z602" i="10"/>
  <c r="A602" i="10"/>
  <c r="AA601" i="10"/>
  <c r="B601" i="10" s="1"/>
  <c r="Z601" i="10"/>
  <c r="A601" i="10"/>
  <c r="AA600" i="10"/>
  <c r="B600" i="10" s="1"/>
  <c r="Z600" i="10"/>
  <c r="A600" i="10"/>
  <c r="AA599" i="10"/>
  <c r="B599" i="10" s="1"/>
  <c r="Z599" i="10"/>
  <c r="A599" i="10"/>
  <c r="AA598" i="10"/>
  <c r="B598" i="10" s="1"/>
  <c r="Z598" i="10"/>
  <c r="A598" i="10"/>
  <c r="AA597" i="10"/>
  <c r="B597" i="10" s="1"/>
  <c r="Z597" i="10"/>
  <c r="A597" i="10"/>
  <c r="AA596" i="10"/>
  <c r="B596" i="10" s="1"/>
  <c r="Z596" i="10"/>
  <c r="A596" i="10"/>
  <c r="AA595" i="10"/>
  <c r="B595" i="10" s="1"/>
  <c r="Z595" i="10"/>
  <c r="A595" i="10"/>
  <c r="AA594" i="10"/>
  <c r="B594" i="10" s="1"/>
  <c r="Z594" i="10"/>
  <c r="A594" i="10"/>
  <c r="AA593" i="10"/>
  <c r="B593" i="10" s="1"/>
  <c r="Z593" i="10"/>
  <c r="A593" i="10"/>
  <c r="AA592" i="10"/>
  <c r="B592" i="10" s="1"/>
  <c r="Z592" i="10"/>
  <c r="A592" i="10"/>
  <c r="AA591" i="10"/>
  <c r="B591" i="10" s="1"/>
  <c r="Z591" i="10"/>
  <c r="A591" i="10"/>
  <c r="AA590" i="10"/>
  <c r="B590" i="10" s="1"/>
  <c r="Z590" i="10"/>
  <c r="A590" i="10"/>
  <c r="AA589" i="10"/>
  <c r="B589" i="10" s="1"/>
  <c r="Z589" i="10"/>
  <c r="A589" i="10"/>
  <c r="AA588" i="10"/>
  <c r="B588" i="10" s="1"/>
  <c r="Z588" i="10"/>
  <c r="A588" i="10"/>
  <c r="AA587" i="10"/>
  <c r="B587" i="10" s="1"/>
  <c r="Z587" i="10"/>
  <c r="A587" i="10"/>
  <c r="AA586" i="10"/>
  <c r="B586" i="10" s="1"/>
  <c r="Z586" i="10"/>
  <c r="A586" i="10"/>
  <c r="AA585" i="10"/>
  <c r="B585" i="10" s="1"/>
  <c r="Z585" i="10"/>
  <c r="A585" i="10"/>
  <c r="AA584" i="10"/>
  <c r="B584" i="10" s="1"/>
  <c r="Z584" i="10"/>
  <c r="A584" i="10"/>
  <c r="AA583" i="10"/>
  <c r="B583" i="10" s="1"/>
  <c r="Z583" i="10"/>
  <c r="A583" i="10"/>
  <c r="AA582" i="10"/>
  <c r="B582" i="10" s="1"/>
  <c r="Z582" i="10"/>
  <c r="A582" i="10"/>
  <c r="AA581" i="10"/>
  <c r="B581" i="10" s="1"/>
  <c r="Z581" i="10"/>
  <c r="A581" i="10"/>
  <c r="AA580" i="10"/>
  <c r="B580" i="10" s="1"/>
  <c r="Z580" i="10"/>
  <c r="A580" i="10"/>
  <c r="AA579" i="10"/>
  <c r="B579" i="10" s="1"/>
  <c r="Z579" i="10"/>
  <c r="A579" i="10"/>
  <c r="AA578" i="10"/>
  <c r="B578" i="10" s="1"/>
  <c r="Z578" i="10"/>
  <c r="A578" i="10"/>
  <c r="AA577" i="10"/>
  <c r="B577" i="10" s="1"/>
  <c r="Z577" i="10"/>
  <c r="A577" i="10"/>
  <c r="AA576" i="10"/>
  <c r="B576" i="10" s="1"/>
  <c r="Z576" i="10"/>
  <c r="A576" i="10"/>
  <c r="AA575" i="10"/>
  <c r="B575" i="10" s="1"/>
  <c r="Z575" i="10"/>
  <c r="A575" i="10"/>
  <c r="AA574" i="10"/>
  <c r="B574" i="10" s="1"/>
  <c r="Z574" i="10"/>
  <c r="A574" i="10"/>
  <c r="AA573" i="10"/>
  <c r="B573" i="10" s="1"/>
  <c r="Z573" i="10"/>
  <c r="A573" i="10"/>
  <c r="AA572" i="10"/>
  <c r="B572" i="10" s="1"/>
  <c r="Z572" i="10"/>
  <c r="A572" i="10"/>
  <c r="AA571" i="10"/>
  <c r="B571" i="10" s="1"/>
  <c r="Z571" i="10"/>
  <c r="A571" i="10"/>
  <c r="AA570" i="10"/>
  <c r="B570" i="10" s="1"/>
  <c r="Z570" i="10"/>
  <c r="A570" i="10"/>
  <c r="AA569" i="10"/>
  <c r="B569" i="10" s="1"/>
  <c r="Z569" i="10"/>
  <c r="A569" i="10"/>
  <c r="AA568" i="10"/>
  <c r="B568" i="10" s="1"/>
  <c r="Z568" i="10"/>
  <c r="A568" i="10"/>
  <c r="AA567" i="10"/>
  <c r="B567" i="10" s="1"/>
  <c r="Z567" i="10"/>
  <c r="A567" i="10"/>
  <c r="AA566" i="10"/>
  <c r="B566" i="10" s="1"/>
  <c r="Z566" i="10"/>
  <c r="A566" i="10"/>
  <c r="AA565" i="10"/>
  <c r="B565" i="10" s="1"/>
  <c r="Z565" i="10"/>
  <c r="A565" i="10"/>
  <c r="AA564" i="10"/>
  <c r="B564" i="10" s="1"/>
  <c r="Z564" i="10"/>
  <c r="A564" i="10"/>
  <c r="AA563" i="10"/>
  <c r="B563" i="10" s="1"/>
  <c r="Z563" i="10"/>
  <c r="A563" i="10"/>
  <c r="AA562" i="10"/>
  <c r="B562" i="10" s="1"/>
  <c r="Z562" i="10"/>
  <c r="A562" i="10"/>
  <c r="AA561" i="10"/>
  <c r="B561" i="10" s="1"/>
  <c r="Z561" i="10"/>
  <c r="A561" i="10"/>
  <c r="AA560" i="10"/>
  <c r="B560" i="10" s="1"/>
  <c r="Z560" i="10"/>
  <c r="A560" i="10"/>
  <c r="AA559" i="10"/>
  <c r="B559" i="10" s="1"/>
  <c r="Z559" i="10"/>
  <c r="A559" i="10"/>
  <c r="AA558" i="10"/>
  <c r="B558" i="10" s="1"/>
  <c r="Z558" i="10"/>
  <c r="A558" i="10"/>
  <c r="AA557" i="10"/>
  <c r="B557" i="10" s="1"/>
  <c r="Z557" i="10"/>
  <c r="A557" i="10"/>
  <c r="AA556" i="10"/>
  <c r="B556" i="10" s="1"/>
  <c r="Z556" i="10"/>
  <c r="A556" i="10"/>
  <c r="AA555" i="10"/>
  <c r="B555" i="10" s="1"/>
  <c r="Z555" i="10"/>
  <c r="A555" i="10"/>
  <c r="AA554" i="10"/>
  <c r="B554" i="10" s="1"/>
  <c r="Z554" i="10"/>
  <c r="A554" i="10"/>
  <c r="AA553" i="10"/>
  <c r="B553" i="10" s="1"/>
  <c r="Z553" i="10"/>
  <c r="A553" i="10"/>
  <c r="AA552" i="10"/>
  <c r="B552" i="10" s="1"/>
  <c r="Z552" i="10"/>
  <c r="A552" i="10"/>
  <c r="AA551" i="10"/>
  <c r="B551" i="10" s="1"/>
  <c r="Z551" i="10"/>
  <c r="A551" i="10"/>
  <c r="AA550" i="10"/>
  <c r="B550" i="10" s="1"/>
  <c r="Z550" i="10"/>
  <c r="A550" i="10"/>
  <c r="AA549" i="10"/>
  <c r="B549" i="10" s="1"/>
  <c r="Z549" i="10"/>
  <c r="A549" i="10"/>
  <c r="AA548" i="10"/>
  <c r="B548" i="10" s="1"/>
  <c r="Z548" i="10"/>
  <c r="A548" i="10"/>
  <c r="AA547" i="10"/>
  <c r="B547" i="10" s="1"/>
  <c r="Z547" i="10"/>
  <c r="A547" i="10"/>
  <c r="AA546" i="10"/>
  <c r="B546" i="10" s="1"/>
  <c r="Z546" i="10"/>
  <c r="A546" i="10"/>
  <c r="AA545" i="10"/>
  <c r="B545" i="10" s="1"/>
  <c r="Z545" i="10"/>
  <c r="A545" i="10"/>
  <c r="AA544" i="10"/>
  <c r="B544" i="10" s="1"/>
  <c r="Z544" i="10"/>
  <c r="A544" i="10"/>
  <c r="AA543" i="10"/>
  <c r="B543" i="10" s="1"/>
  <c r="Z543" i="10"/>
  <c r="A543" i="10"/>
  <c r="AA542" i="10"/>
  <c r="B542" i="10" s="1"/>
  <c r="Z542" i="10"/>
  <c r="A542" i="10"/>
  <c r="AA541" i="10"/>
  <c r="B541" i="10" s="1"/>
  <c r="Z541" i="10"/>
  <c r="A541" i="10"/>
  <c r="AA540" i="10"/>
  <c r="B540" i="10" s="1"/>
  <c r="Z540" i="10"/>
  <c r="A540" i="10"/>
  <c r="AA539" i="10"/>
  <c r="B539" i="10" s="1"/>
  <c r="Z539" i="10"/>
  <c r="A539" i="10"/>
  <c r="AA538" i="10"/>
  <c r="B538" i="10" s="1"/>
  <c r="Z538" i="10"/>
  <c r="A538" i="10"/>
  <c r="AA537" i="10"/>
  <c r="B537" i="10" s="1"/>
  <c r="Z537" i="10"/>
  <c r="A537" i="10"/>
  <c r="AA536" i="10"/>
  <c r="B536" i="10" s="1"/>
  <c r="Z536" i="10"/>
  <c r="A536" i="10"/>
  <c r="AA535" i="10"/>
  <c r="B535" i="10" s="1"/>
  <c r="Z535" i="10"/>
  <c r="A535" i="10"/>
  <c r="AA534" i="10"/>
  <c r="B534" i="10" s="1"/>
  <c r="Z534" i="10"/>
  <c r="A534" i="10"/>
  <c r="AA533" i="10"/>
  <c r="B533" i="10" s="1"/>
  <c r="Z533" i="10"/>
  <c r="A533" i="10"/>
  <c r="AA532" i="10"/>
  <c r="B532" i="10" s="1"/>
  <c r="Z532" i="10"/>
  <c r="A532" i="10"/>
  <c r="AA531" i="10"/>
  <c r="B531" i="10" s="1"/>
  <c r="Z531" i="10"/>
  <c r="A531" i="10"/>
  <c r="AA530" i="10"/>
  <c r="B530" i="10" s="1"/>
  <c r="Z530" i="10"/>
  <c r="A530" i="10"/>
  <c r="AA529" i="10"/>
  <c r="B529" i="10" s="1"/>
  <c r="Z529" i="10"/>
  <c r="A529" i="10"/>
  <c r="AA528" i="10"/>
  <c r="B528" i="10" s="1"/>
  <c r="Z528" i="10"/>
  <c r="A528" i="10"/>
  <c r="AA527" i="10"/>
  <c r="B527" i="10" s="1"/>
  <c r="Z527" i="10"/>
  <c r="A527" i="10"/>
  <c r="AA526" i="10"/>
  <c r="B526" i="10" s="1"/>
  <c r="Z526" i="10"/>
  <c r="A526" i="10"/>
  <c r="AA525" i="10"/>
  <c r="B525" i="10" s="1"/>
  <c r="Z525" i="10"/>
  <c r="A525" i="10"/>
  <c r="AA524" i="10"/>
  <c r="B524" i="10" s="1"/>
  <c r="Z524" i="10"/>
  <c r="A524" i="10"/>
  <c r="AA523" i="10"/>
  <c r="B523" i="10" s="1"/>
  <c r="Z523" i="10"/>
  <c r="A523" i="10"/>
  <c r="AA522" i="10"/>
  <c r="B522" i="10" s="1"/>
  <c r="Z522" i="10"/>
  <c r="A522" i="10"/>
  <c r="AA521" i="10"/>
  <c r="B521" i="10" s="1"/>
  <c r="Z521" i="10"/>
  <c r="A521" i="10"/>
  <c r="AA520" i="10"/>
  <c r="B520" i="10" s="1"/>
  <c r="Z520" i="10"/>
  <c r="A520" i="10"/>
  <c r="AA519" i="10"/>
  <c r="B519" i="10" s="1"/>
  <c r="Z519" i="10"/>
  <c r="A519" i="10"/>
  <c r="AA518" i="10"/>
  <c r="B518" i="10" s="1"/>
  <c r="Z518" i="10"/>
  <c r="A518" i="10"/>
  <c r="AA517" i="10"/>
  <c r="B517" i="10" s="1"/>
  <c r="Z517" i="10"/>
  <c r="A517" i="10"/>
  <c r="AA516" i="10"/>
  <c r="B516" i="10" s="1"/>
  <c r="Z516" i="10"/>
  <c r="A516" i="10"/>
  <c r="AA515" i="10"/>
  <c r="B515" i="10" s="1"/>
  <c r="Z515" i="10"/>
  <c r="A515" i="10"/>
  <c r="AA514" i="10"/>
  <c r="B514" i="10" s="1"/>
  <c r="Z514" i="10"/>
  <c r="A514" i="10"/>
  <c r="AA513" i="10"/>
  <c r="B513" i="10" s="1"/>
  <c r="Z513" i="10"/>
  <c r="A513" i="10"/>
  <c r="AA512" i="10"/>
  <c r="B512" i="10" s="1"/>
  <c r="Z512" i="10"/>
  <c r="A512" i="10"/>
  <c r="AA511" i="10"/>
  <c r="B511" i="10" s="1"/>
  <c r="Z511" i="10"/>
  <c r="A511" i="10"/>
  <c r="AA510" i="10"/>
  <c r="B510" i="10" s="1"/>
  <c r="Z510" i="10"/>
  <c r="A510" i="10"/>
  <c r="AA509" i="10"/>
  <c r="B509" i="10" s="1"/>
  <c r="Z509" i="10"/>
  <c r="A509" i="10"/>
  <c r="AA508" i="10"/>
  <c r="B508" i="10" s="1"/>
  <c r="Z508" i="10"/>
  <c r="A508" i="10"/>
  <c r="AA507" i="10"/>
  <c r="B507" i="10" s="1"/>
  <c r="Z507" i="10"/>
  <c r="A507" i="10"/>
  <c r="AA506" i="10"/>
  <c r="B506" i="10" s="1"/>
  <c r="Z506" i="10"/>
  <c r="A506" i="10"/>
  <c r="AA505" i="10"/>
  <c r="B505" i="10" s="1"/>
  <c r="Z505" i="10"/>
  <c r="A505" i="10"/>
  <c r="AA504" i="10"/>
  <c r="B504" i="10" s="1"/>
  <c r="Z504" i="10"/>
  <c r="A504" i="10"/>
  <c r="AA503" i="10"/>
  <c r="B503" i="10" s="1"/>
  <c r="Z503" i="10"/>
  <c r="A503" i="10"/>
  <c r="AA502" i="10"/>
  <c r="B502" i="10" s="1"/>
  <c r="Z502" i="10"/>
  <c r="A502" i="10"/>
  <c r="AA501" i="10"/>
  <c r="B501" i="10" s="1"/>
  <c r="Z501" i="10"/>
  <c r="A501" i="10"/>
  <c r="AA500" i="10"/>
  <c r="B500" i="10" s="1"/>
  <c r="Z500" i="10"/>
  <c r="A500" i="10"/>
  <c r="AA499" i="10"/>
  <c r="B499" i="10" s="1"/>
  <c r="Z499" i="10"/>
  <c r="A499" i="10"/>
  <c r="AA498" i="10"/>
  <c r="B498" i="10" s="1"/>
  <c r="Z498" i="10"/>
  <c r="A498" i="10"/>
  <c r="AA497" i="10"/>
  <c r="B497" i="10" s="1"/>
  <c r="Z497" i="10"/>
  <c r="A497" i="10"/>
  <c r="AA496" i="10"/>
  <c r="B496" i="10" s="1"/>
  <c r="Z496" i="10"/>
  <c r="A496" i="10"/>
  <c r="AA495" i="10"/>
  <c r="B495" i="10" s="1"/>
  <c r="Z495" i="10"/>
  <c r="A495" i="10"/>
  <c r="AA494" i="10"/>
  <c r="B494" i="10" s="1"/>
  <c r="Z494" i="10"/>
  <c r="A494" i="10"/>
  <c r="AA493" i="10"/>
  <c r="B493" i="10" s="1"/>
  <c r="Z493" i="10"/>
  <c r="A493" i="10"/>
  <c r="AA492" i="10"/>
  <c r="B492" i="10" s="1"/>
  <c r="Z492" i="10"/>
  <c r="A492" i="10"/>
  <c r="AA491" i="10"/>
  <c r="B491" i="10" s="1"/>
  <c r="Z491" i="10"/>
  <c r="A491" i="10"/>
  <c r="AA490" i="10"/>
  <c r="B490" i="10" s="1"/>
  <c r="Z490" i="10"/>
  <c r="A490" i="10"/>
  <c r="AA489" i="10"/>
  <c r="B489" i="10" s="1"/>
  <c r="Z489" i="10"/>
  <c r="A489" i="10"/>
  <c r="AA488" i="10"/>
  <c r="B488" i="10" s="1"/>
  <c r="Z488" i="10"/>
  <c r="A488" i="10"/>
  <c r="AA487" i="10"/>
  <c r="B487" i="10" s="1"/>
  <c r="Z487" i="10"/>
  <c r="A487" i="10"/>
  <c r="AA486" i="10"/>
  <c r="B486" i="10" s="1"/>
  <c r="Z486" i="10"/>
  <c r="A486" i="10"/>
  <c r="AA485" i="10"/>
  <c r="B485" i="10" s="1"/>
  <c r="Z485" i="10"/>
  <c r="A485" i="10"/>
  <c r="AA484" i="10"/>
  <c r="B484" i="10" s="1"/>
  <c r="Z484" i="10"/>
  <c r="A484" i="10"/>
  <c r="AA483" i="10"/>
  <c r="B483" i="10" s="1"/>
  <c r="Z483" i="10"/>
  <c r="A483" i="10"/>
  <c r="AA482" i="10"/>
  <c r="B482" i="10" s="1"/>
  <c r="Z482" i="10"/>
  <c r="A482" i="10"/>
  <c r="AA481" i="10"/>
  <c r="B481" i="10" s="1"/>
  <c r="Z481" i="10"/>
  <c r="A481" i="10"/>
  <c r="AA480" i="10"/>
  <c r="B480" i="10" s="1"/>
  <c r="Z480" i="10"/>
  <c r="A480" i="10"/>
  <c r="AA479" i="10"/>
  <c r="B479" i="10" s="1"/>
  <c r="Z479" i="10"/>
  <c r="A479" i="10"/>
  <c r="AA478" i="10"/>
  <c r="B478" i="10" s="1"/>
  <c r="Z478" i="10"/>
  <c r="A478" i="10"/>
  <c r="AA477" i="10"/>
  <c r="B477" i="10" s="1"/>
  <c r="Z477" i="10"/>
  <c r="A477" i="10"/>
  <c r="AA476" i="10"/>
  <c r="B476" i="10" s="1"/>
  <c r="Z476" i="10"/>
  <c r="A476" i="10"/>
  <c r="AA475" i="10"/>
  <c r="B475" i="10" s="1"/>
  <c r="Z475" i="10"/>
  <c r="A475" i="10"/>
  <c r="AA474" i="10"/>
  <c r="B474" i="10" s="1"/>
  <c r="Z474" i="10"/>
  <c r="A474" i="10"/>
  <c r="AA473" i="10"/>
  <c r="B473" i="10" s="1"/>
  <c r="Z473" i="10"/>
  <c r="A473" i="10"/>
  <c r="AA472" i="10"/>
  <c r="B472" i="10" s="1"/>
  <c r="Z472" i="10"/>
  <c r="A472" i="10"/>
  <c r="AA471" i="10"/>
  <c r="B471" i="10" s="1"/>
  <c r="Z471" i="10"/>
  <c r="A471" i="10"/>
  <c r="AA470" i="10"/>
  <c r="B470" i="10" s="1"/>
  <c r="Z470" i="10"/>
  <c r="A470" i="10"/>
  <c r="AA469" i="10"/>
  <c r="B469" i="10" s="1"/>
  <c r="Z469" i="10"/>
  <c r="A469" i="10"/>
  <c r="AA468" i="10"/>
  <c r="B468" i="10" s="1"/>
  <c r="Z468" i="10"/>
  <c r="A468" i="10"/>
  <c r="AA467" i="10"/>
  <c r="B467" i="10" s="1"/>
  <c r="Z467" i="10"/>
  <c r="A467" i="10"/>
  <c r="AA466" i="10"/>
  <c r="B466" i="10" s="1"/>
  <c r="Z466" i="10"/>
  <c r="A466" i="10"/>
  <c r="AA465" i="10"/>
  <c r="B465" i="10" s="1"/>
  <c r="Z465" i="10"/>
  <c r="A465" i="10"/>
  <c r="AA464" i="10"/>
  <c r="B464" i="10" s="1"/>
  <c r="Z464" i="10"/>
  <c r="A464" i="10"/>
  <c r="AA463" i="10"/>
  <c r="B463" i="10" s="1"/>
  <c r="Z463" i="10"/>
  <c r="A463" i="10"/>
  <c r="AA462" i="10"/>
  <c r="B462" i="10" s="1"/>
  <c r="Z462" i="10"/>
  <c r="A462" i="10"/>
  <c r="AA461" i="10"/>
  <c r="B461" i="10" s="1"/>
  <c r="Z461" i="10"/>
  <c r="A461" i="10"/>
  <c r="AA460" i="10"/>
  <c r="B460" i="10" s="1"/>
  <c r="Z460" i="10"/>
  <c r="A460" i="10"/>
  <c r="AA459" i="10"/>
  <c r="B459" i="10" s="1"/>
  <c r="Z459" i="10"/>
  <c r="A459" i="10"/>
  <c r="AA458" i="10"/>
  <c r="B458" i="10" s="1"/>
  <c r="Z458" i="10"/>
  <c r="A458" i="10"/>
  <c r="AA457" i="10"/>
  <c r="B457" i="10" s="1"/>
  <c r="Z457" i="10"/>
  <c r="A457" i="10"/>
  <c r="AA456" i="10"/>
  <c r="B456" i="10" s="1"/>
  <c r="Z456" i="10"/>
  <c r="A456" i="10"/>
  <c r="AA455" i="10"/>
  <c r="B455" i="10" s="1"/>
  <c r="Z455" i="10"/>
  <c r="A455" i="10"/>
  <c r="AA454" i="10"/>
  <c r="B454" i="10" s="1"/>
  <c r="Z454" i="10"/>
  <c r="A454" i="10"/>
  <c r="AA453" i="10"/>
  <c r="B453" i="10" s="1"/>
  <c r="Z453" i="10"/>
  <c r="A453" i="10"/>
  <c r="AA452" i="10"/>
  <c r="B452" i="10" s="1"/>
  <c r="Z452" i="10"/>
  <c r="A452" i="10"/>
  <c r="AA451" i="10"/>
  <c r="B451" i="10" s="1"/>
  <c r="Z451" i="10"/>
  <c r="A451" i="10"/>
  <c r="AA450" i="10"/>
  <c r="B450" i="10" s="1"/>
  <c r="Z450" i="10"/>
  <c r="A450" i="10"/>
  <c r="AA449" i="10"/>
  <c r="B449" i="10" s="1"/>
  <c r="Z449" i="10"/>
  <c r="A449" i="10"/>
  <c r="AA448" i="10"/>
  <c r="B448" i="10" s="1"/>
  <c r="Z448" i="10"/>
  <c r="A448" i="10"/>
  <c r="AA447" i="10"/>
  <c r="B447" i="10" s="1"/>
  <c r="Z447" i="10"/>
  <c r="A447" i="10"/>
  <c r="AA446" i="10"/>
  <c r="B446" i="10" s="1"/>
  <c r="Z446" i="10"/>
  <c r="A446" i="10"/>
  <c r="AA445" i="10"/>
  <c r="B445" i="10" s="1"/>
  <c r="Z445" i="10"/>
  <c r="A445" i="10"/>
  <c r="AA444" i="10"/>
  <c r="B444" i="10" s="1"/>
  <c r="Z444" i="10"/>
  <c r="A444" i="10"/>
  <c r="AA443" i="10"/>
  <c r="B443" i="10" s="1"/>
  <c r="Z443" i="10"/>
  <c r="A443" i="10"/>
  <c r="AA442" i="10"/>
  <c r="B442" i="10" s="1"/>
  <c r="Z442" i="10"/>
  <c r="A442" i="10"/>
  <c r="AA441" i="10"/>
  <c r="B441" i="10" s="1"/>
  <c r="Z441" i="10"/>
  <c r="A441" i="10"/>
  <c r="AA440" i="10"/>
  <c r="B440" i="10" s="1"/>
  <c r="Z440" i="10"/>
  <c r="A440" i="10"/>
  <c r="AA439" i="10"/>
  <c r="B439" i="10" s="1"/>
  <c r="Z439" i="10"/>
  <c r="A439" i="10"/>
  <c r="AA438" i="10"/>
  <c r="B438" i="10" s="1"/>
  <c r="Z438" i="10"/>
  <c r="A438" i="10"/>
  <c r="AA437" i="10"/>
  <c r="B437" i="10" s="1"/>
  <c r="Z437" i="10"/>
  <c r="A437" i="10"/>
  <c r="AA436" i="10"/>
  <c r="B436" i="10" s="1"/>
  <c r="Z436" i="10"/>
  <c r="A436" i="10"/>
  <c r="AA435" i="10"/>
  <c r="B435" i="10" s="1"/>
  <c r="Z435" i="10"/>
  <c r="A435" i="10"/>
  <c r="AA434" i="10"/>
  <c r="B434" i="10" s="1"/>
  <c r="Z434" i="10"/>
  <c r="A434" i="10"/>
  <c r="AA433" i="10"/>
  <c r="B433" i="10" s="1"/>
  <c r="Z433" i="10"/>
  <c r="A433" i="10"/>
  <c r="AA432" i="10"/>
  <c r="B432" i="10" s="1"/>
  <c r="Z432" i="10"/>
  <c r="A432" i="10"/>
  <c r="AA431" i="10"/>
  <c r="B431" i="10" s="1"/>
  <c r="Z431" i="10"/>
  <c r="A431" i="10"/>
  <c r="AA430" i="10"/>
  <c r="B430" i="10" s="1"/>
  <c r="Z430" i="10"/>
  <c r="A430" i="10"/>
  <c r="AA429" i="10"/>
  <c r="B429" i="10" s="1"/>
  <c r="Z429" i="10"/>
  <c r="A429" i="10"/>
  <c r="AA428" i="10"/>
  <c r="B428" i="10" s="1"/>
  <c r="Z428" i="10"/>
  <c r="A428" i="10"/>
  <c r="AA427" i="10"/>
  <c r="B427" i="10" s="1"/>
  <c r="Z427" i="10"/>
  <c r="A427" i="10"/>
  <c r="AA426" i="10"/>
  <c r="B426" i="10" s="1"/>
  <c r="Z426" i="10"/>
  <c r="A426" i="10"/>
  <c r="AA425" i="10"/>
  <c r="B425" i="10" s="1"/>
  <c r="Z425" i="10"/>
  <c r="A425" i="10"/>
  <c r="AA424" i="10"/>
  <c r="B424" i="10" s="1"/>
  <c r="Z424" i="10"/>
  <c r="A424" i="10"/>
  <c r="AA423" i="10"/>
  <c r="B423" i="10" s="1"/>
  <c r="Z423" i="10"/>
  <c r="A423" i="10"/>
  <c r="AA422" i="10"/>
  <c r="B422" i="10" s="1"/>
  <c r="Z422" i="10"/>
  <c r="A422" i="10"/>
  <c r="AA421" i="10"/>
  <c r="B421" i="10" s="1"/>
  <c r="Z421" i="10"/>
  <c r="A421" i="10"/>
  <c r="AA420" i="10"/>
  <c r="B420" i="10" s="1"/>
  <c r="Z420" i="10"/>
  <c r="A420" i="10"/>
  <c r="AA419" i="10"/>
  <c r="B419" i="10" s="1"/>
  <c r="Z419" i="10"/>
  <c r="A419" i="10"/>
  <c r="AA418" i="10"/>
  <c r="B418" i="10" s="1"/>
  <c r="Z418" i="10"/>
  <c r="A418" i="10"/>
  <c r="AA417" i="10"/>
  <c r="B417" i="10" s="1"/>
  <c r="Z417" i="10"/>
  <c r="A417" i="10"/>
  <c r="AA416" i="10"/>
  <c r="B416" i="10" s="1"/>
  <c r="Z416" i="10"/>
  <c r="A416" i="10"/>
  <c r="AA415" i="10"/>
  <c r="B415" i="10" s="1"/>
  <c r="Z415" i="10"/>
  <c r="A415" i="10"/>
  <c r="AA414" i="10"/>
  <c r="B414" i="10" s="1"/>
  <c r="Z414" i="10"/>
  <c r="A414" i="10"/>
  <c r="AA413" i="10"/>
  <c r="B413" i="10" s="1"/>
  <c r="Z413" i="10"/>
  <c r="A413" i="10"/>
  <c r="AA412" i="10"/>
  <c r="B412" i="10" s="1"/>
  <c r="Z412" i="10"/>
  <c r="A412" i="10"/>
  <c r="AA411" i="10"/>
  <c r="B411" i="10" s="1"/>
  <c r="Z411" i="10"/>
  <c r="A411" i="10"/>
  <c r="AA410" i="10"/>
  <c r="B410" i="10" s="1"/>
  <c r="Z410" i="10"/>
  <c r="A410" i="10"/>
  <c r="AA409" i="10"/>
  <c r="B409" i="10" s="1"/>
  <c r="Z409" i="10"/>
  <c r="A409" i="10"/>
  <c r="AA408" i="10"/>
  <c r="B408" i="10" s="1"/>
  <c r="Z408" i="10"/>
  <c r="A408" i="10"/>
  <c r="AA407" i="10"/>
  <c r="B407" i="10" s="1"/>
  <c r="Z407" i="10"/>
  <c r="A407" i="10"/>
  <c r="AA406" i="10"/>
  <c r="B406" i="10" s="1"/>
  <c r="Z406" i="10"/>
  <c r="A406" i="10"/>
  <c r="AA405" i="10"/>
  <c r="B405" i="10" s="1"/>
  <c r="Z405" i="10"/>
  <c r="A405" i="10"/>
  <c r="AA404" i="10"/>
  <c r="B404" i="10" s="1"/>
  <c r="Z404" i="10"/>
  <c r="A404" i="10"/>
  <c r="AA403" i="10"/>
  <c r="B403" i="10" s="1"/>
  <c r="Z403" i="10"/>
  <c r="A403" i="10"/>
  <c r="AA402" i="10"/>
  <c r="B402" i="10" s="1"/>
  <c r="Z402" i="10"/>
  <c r="A402" i="10"/>
  <c r="AA401" i="10"/>
  <c r="B401" i="10" s="1"/>
  <c r="Z401" i="10"/>
  <c r="A401" i="10"/>
  <c r="AA400" i="10"/>
  <c r="B400" i="10" s="1"/>
  <c r="Z400" i="10"/>
  <c r="A400" i="10"/>
  <c r="AA399" i="10"/>
  <c r="B399" i="10" s="1"/>
  <c r="Z399" i="10"/>
  <c r="A399" i="10"/>
  <c r="AA398" i="10"/>
  <c r="B398" i="10" s="1"/>
  <c r="Z398" i="10"/>
  <c r="A398" i="10"/>
  <c r="AA397" i="10"/>
  <c r="B397" i="10" s="1"/>
  <c r="Z397" i="10"/>
  <c r="A397" i="10"/>
  <c r="AA396" i="10"/>
  <c r="B396" i="10" s="1"/>
  <c r="Z396" i="10"/>
  <c r="A396" i="10"/>
  <c r="AA395" i="10"/>
  <c r="B395" i="10" s="1"/>
  <c r="Z395" i="10"/>
  <c r="A395" i="10"/>
  <c r="AA394" i="10"/>
  <c r="B394" i="10" s="1"/>
  <c r="Z394" i="10"/>
  <c r="A394" i="10"/>
  <c r="AA393" i="10"/>
  <c r="B393" i="10" s="1"/>
  <c r="Z393" i="10"/>
  <c r="A393" i="10"/>
  <c r="AA392" i="10"/>
  <c r="B392" i="10" s="1"/>
  <c r="Z392" i="10"/>
  <c r="A392" i="10"/>
  <c r="AA391" i="10"/>
  <c r="B391" i="10" s="1"/>
  <c r="Z391" i="10"/>
  <c r="A391" i="10"/>
  <c r="AA390" i="10"/>
  <c r="B390" i="10" s="1"/>
  <c r="Z390" i="10"/>
  <c r="A390" i="10"/>
  <c r="AA389" i="10"/>
  <c r="B389" i="10" s="1"/>
  <c r="Z389" i="10"/>
  <c r="A389" i="10"/>
  <c r="AA388" i="10"/>
  <c r="B388" i="10" s="1"/>
  <c r="Z388" i="10"/>
  <c r="A388" i="10"/>
  <c r="AA387" i="10"/>
  <c r="B387" i="10" s="1"/>
  <c r="Z387" i="10"/>
  <c r="A387" i="10"/>
  <c r="AA386" i="10"/>
  <c r="B386" i="10" s="1"/>
  <c r="Z386" i="10"/>
  <c r="A386" i="10"/>
  <c r="AA385" i="10"/>
  <c r="B385" i="10" s="1"/>
  <c r="Z385" i="10"/>
  <c r="A385" i="10"/>
  <c r="AA384" i="10"/>
  <c r="B384" i="10" s="1"/>
  <c r="Z384" i="10"/>
  <c r="A384" i="10"/>
  <c r="AA383" i="10"/>
  <c r="B383" i="10" s="1"/>
  <c r="Z383" i="10"/>
  <c r="A383" i="10"/>
  <c r="AA382" i="10"/>
  <c r="B382" i="10" s="1"/>
  <c r="Z382" i="10"/>
  <c r="A382" i="10"/>
  <c r="AA381" i="10"/>
  <c r="B381" i="10" s="1"/>
  <c r="Z381" i="10"/>
  <c r="A381" i="10"/>
  <c r="AA380" i="10"/>
  <c r="B380" i="10" s="1"/>
  <c r="Z380" i="10"/>
  <c r="A380" i="10"/>
  <c r="AA379" i="10"/>
  <c r="B379" i="10" s="1"/>
  <c r="Z379" i="10"/>
  <c r="A379" i="10"/>
  <c r="AA378" i="10"/>
  <c r="B378" i="10" s="1"/>
  <c r="Z378" i="10"/>
  <c r="A378" i="10"/>
  <c r="AA377" i="10"/>
  <c r="B377" i="10" s="1"/>
  <c r="Z377" i="10"/>
  <c r="A377" i="10"/>
  <c r="AA376" i="10"/>
  <c r="B376" i="10" s="1"/>
  <c r="Z376" i="10"/>
  <c r="A376" i="10"/>
  <c r="AA375" i="10"/>
  <c r="B375" i="10" s="1"/>
  <c r="Z375" i="10"/>
  <c r="A375" i="10"/>
  <c r="AA374" i="10"/>
  <c r="B374" i="10" s="1"/>
  <c r="Z374" i="10"/>
  <c r="A374" i="10"/>
  <c r="AA373" i="10"/>
  <c r="B373" i="10" s="1"/>
  <c r="Z373" i="10"/>
  <c r="A373" i="10"/>
  <c r="AA372" i="10"/>
  <c r="B372" i="10" s="1"/>
  <c r="Z372" i="10"/>
  <c r="A372" i="10"/>
  <c r="AA371" i="10"/>
  <c r="B371" i="10" s="1"/>
  <c r="Z371" i="10"/>
  <c r="A371" i="10"/>
  <c r="AA370" i="10"/>
  <c r="B370" i="10" s="1"/>
  <c r="Z370" i="10"/>
  <c r="A370" i="10"/>
  <c r="AA369" i="10"/>
  <c r="B369" i="10" s="1"/>
  <c r="Z369" i="10"/>
  <c r="A369" i="10"/>
  <c r="AA368" i="10"/>
  <c r="B368" i="10" s="1"/>
  <c r="Z368" i="10"/>
  <c r="A368" i="10"/>
  <c r="AA367" i="10"/>
  <c r="B367" i="10" s="1"/>
  <c r="Z367" i="10"/>
  <c r="A367" i="10"/>
  <c r="AA366" i="10"/>
  <c r="B366" i="10" s="1"/>
  <c r="Z366" i="10"/>
  <c r="A366" i="10"/>
  <c r="AA365" i="10"/>
  <c r="B365" i="10" s="1"/>
  <c r="Z365" i="10"/>
  <c r="A365" i="10"/>
  <c r="AA364" i="10"/>
  <c r="B364" i="10" s="1"/>
  <c r="Z364" i="10"/>
  <c r="A364" i="10"/>
  <c r="AA363" i="10"/>
  <c r="B363" i="10" s="1"/>
  <c r="Z363" i="10"/>
  <c r="A363" i="10"/>
  <c r="AA362" i="10"/>
  <c r="B362" i="10" s="1"/>
  <c r="Z362" i="10"/>
  <c r="A362" i="10"/>
  <c r="AA361" i="10"/>
  <c r="B361" i="10" s="1"/>
  <c r="Z361" i="10"/>
  <c r="A361" i="10"/>
  <c r="AA360" i="10"/>
  <c r="B360" i="10" s="1"/>
  <c r="Z360" i="10"/>
  <c r="A360" i="10"/>
  <c r="AA359" i="10"/>
  <c r="B359" i="10" s="1"/>
  <c r="Z359" i="10"/>
  <c r="A359" i="10"/>
  <c r="AA358" i="10"/>
  <c r="B358" i="10" s="1"/>
  <c r="Z358" i="10"/>
  <c r="A358" i="10"/>
  <c r="AA357" i="10"/>
  <c r="B357" i="10" s="1"/>
  <c r="Z357" i="10"/>
  <c r="A357" i="10"/>
  <c r="AA356" i="10"/>
  <c r="B356" i="10" s="1"/>
  <c r="Z356" i="10"/>
  <c r="A356" i="10"/>
  <c r="AA355" i="10"/>
  <c r="B355" i="10" s="1"/>
  <c r="Z355" i="10"/>
  <c r="A355" i="10"/>
  <c r="AA354" i="10"/>
  <c r="B354" i="10" s="1"/>
  <c r="Z354" i="10"/>
  <c r="A354" i="10"/>
  <c r="AA353" i="10"/>
  <c r="B353" i="10" s="1"/>
  <c r="Z353" i="10"/>
  <c r="A353" i="10"/>
  <c r="AA352" i="10"/>
  <c r="B352" i="10" s="1"/>
  <c r="Z352" i="10"/>
  <c r="A352" i="10"/>
  <c r="AA351" i="10"/>
  <c r="B351" i="10" s="1"/>
  <c r="Z351" i="10"/>
  <c r="A351" i="10"/>
  <c r="AA350" i="10"/>
  <c r="B350" i="10" s="1"/>
  <c r="Z350" i="10"/>
  <c r="A350" i="10"/>
  <c r="AA349" i="10"/>
  <c r="B349" i="10" s="1"/>
  <c r="Z349" i="10"/>
  <c r="A349" i="10"/>
  <c r="AA348" i="10"/>
  <c r="B348" i="10" s="1"/>
  <c r="Z348" i="10"/>
  <c r="A348" i="10"/>
  <c r="AA347" i="10"/>
  <c r="B347" i="10" s="1"/>
  <c r="Z347" i="10"/>
  <c r="A347" i="10"/>
  <c r="AA346" i="10"/>
  <c r="B346" i="10" s="1"/>
  <c r="Z346" i="10"/>
  <c r="A346" i="10"/>
  <c r="AA345" i="10"/>
  <c r="B345" i="10" s="1"/>
  <c r="Z345" i="10"/>
  <c r="A345" i="10"/>
  <c r="AA344" i="10"/>
  <c r="B344" i="10" s="1"/>
  <c r="Z344" i="10"/>
  <c r="A344" i="10"/>
  <c r="AA343" i="10"/>
  <c r="B343" i="10" s="1"/>
  <c r="Z343" i="10"/>
  <c r="A343" i="10"/>
  <c r="AA342" i="10"/>
  <c r="B342" i="10" s="1"/>
  <c r="Z342" i="10"/>
  <c r="A342" i="10"/>
  <c r="AA341" i="10"/>
  <c r="B341" i="10" s="1"/>
  <c r="Z341" i="10"/>
  <c r="A341" i="10"/>
  <c r="AA340" i="10"/>
  <c r="B340" i="10" s="1"/>
  <c r="Z340" i="10"/>
  <c r="A340" i="10"/>
  <c r="AA339" i="10"/>
  <c r="B339" i="10" s="1"/>
  <c r="Z339" i="10"/>
  <c r="A339" i="10"/>
  <c r="AA338" i="10"/>
  <c r="B338" i="10" s="1"/>
  <c r="Z338" i="10"/>
  <c r="A338" i="10"/>
  <c r="AA337" i="10"/>
  <c r="B337" i="10" s="1"/>
  <c r="Z337" i="10"/>
  <c r="A337" i="10"/>
  <c r="AA336" i="10"/>
  <c r="B336" i="10" s="1"/>
  <c r="Z336" i="10"/>
  <c r="A336" i="10"/>
  <c r="AA335" i="10"/>
  <c r="B335" i="10" s="1"/>
  <c r="Z335" i="10"/>
  <c r="A335" i="10"/>
  <c r="AA334" i="10"/>
  <c r="B334" i="10" s="1"/>
  <c r="Z334" i="10"/>
  <c r="A334" i="10"/>
  <c r="AA333" i="10"/>
  <c r="B333" i="10" s="1"/>
  <c r="Z333" i="10"/>
  <c r="A333" i="10"/>
  <c r="AA332" i="10"/>
  <c r="B332" i="10" s="1"/>
  <c r="Z332" i="10"/>
  <c r="A332" i="10"/>
  <c r="AA331" i="10"/>
  <c r="B331" i="10" s="1"/>
  <c r="Z331" i="10"/>
  <c r="A331" i="10"/>
  <c r="AA330" i="10"/>
  <c r="B330" i="10" s="1"/>
  <c r="Z330" i="10"/>
  <c r="A330" i="10"/>
  <c r="AA329" i="10"/>
  <c r="B329" i="10" s="1"/>
  <c r="Z329" i="10"/>
  <c r="A329" i="10"/>
  <c r="AA328" i="10"/>
  <c r="B328" i="10" s="1"/>
  <c r="Z328" i="10"/>
  <c r="A328" i="10"/>
  <c r="AA327" i="10"/>
  <c r="B327" i="10" s="1"/>
  <c r="Z327" i="10"/>
  <c r="A327" i="10"/>
  <c r="AA326" i="10"/>
  <c r="B326" i="10" s="1"/>
  <c r="Z326" i="10"/>
  <c r="A326" i="10"/>
  <c r="AA325" i="10"/>
  <c r="B325" i="10" s="1"/>
  <c r="Z325" i="10"/>
  <c r="A325" i="10"/>
  <c r="AA324" i="10"/>
  <c r="B324" i="10" s="1"/>
  <c r="Z324" i="10"/>
  <c r="A324" i="10"/>
  <c r="AA323" i="10"/>
  <c r="B323" i="10" s="1"/>
  <c r="Z323" i="10"/>
  <c r="A323" i="10"/>
  <c r="AA322" i="10"/>
  <c r="B322" i="10" s="1"/>
  <c r="Z322" i="10"/>
  <c r="A322" i="10"/>
  <c r="AA321" i="10"/>
  <c r="B321" i="10" s="1"/>
  <c r="Z321" i="10"/>
  <c r="A321" i="10"/>
  <c r="AA320" i="10"/>
  <c r="B320" i="10" s="1"/>
  <c r="Z320" i="10"/>
  <c r="A320" i="10"/>
  <c r="AA319" i="10"/>
  <c r="B319" i="10" s="1"/>
  <c r="Z319" i="10"/>
  <c r="A319" i="10"/>
  <c r="AA318" i="10"/>
  <c r="B318" i="10" s="1"/>
  <c r="Z318" i="10"/>
  <c r="A318" i="10"/>
  <c r="AA317" i="10"/>
  <c r="B317" i="10" s="1"/>
  <c r="Z317" i="10"/>
  <c r="A317" i="10"/>
  <c r="AA316" i="10"/>
  <c r="B316" i="10" s="1"/>
  <c r="Z316" i="10"/>
  <c r="A316" i="10"/>
  <c r="AA315" i="10"/>
  <c r="B315" i="10" s="1"/>
  <c r="Z315" i="10"/>
  <c r="A315" i="10"/>
  <c r="AA314" i="10"/>
  <c r="B314" i="10" s="1"/>
  <c r="Z314" i="10"/>
  <c r="A314" i="10"/>
  <c r="AA313" i="10"/>
  <c r="B313" i="10" s="1"/>
  <c r="Z313" i="10"/>
  <c r="A313" i="10"/>
  <c r="AA312" i="10"/>
  <c r="B312" i="10" s="1"/>
  <c r="Z312" i="10"/>
  <c r="A312" i="10"/>
  <c r="AA311" i="10"/>
  <c r="B311" i="10" s="1"/>
  <c r="Z311" i="10"/>
  <c r="A311" i="10"/>
  <c r="AA310" i="10"/>
  <c r="B310" i="10" s="1"/>
  <c r="Z310" i="10"/>
  <c r="A310" i="10"/>
  <c r="AA309" i="10"/>
  <c r="B309" i="10" s="1"/>
  <c r="Z309" i="10"/>
  <c r="A309" i="10"/>
  <c r="AA308" i="10"/>
  <c r="B308" i="10" s="1"/>
  <c r="Z308" i="10"/>
  <c r="A308" i="10"/>
  <c r="AA307" i="10"/>
  <c r="B307" i="10" s="1"/>
  <c r="Z307" i="10"/>
  <c r="A307" i="10"/>
  <c r="AA306" i="10"/>
  <c r="B306" i="10" s="1"/>
  <c r="Z306" i="10"/>
  <c r="A306" i="10"/>
  <c r="AA305" i="10"/>
  <c r="B305" i="10" s="1"/>
  <c r="Z305" i="10"/>
  <c r="A305" i="10"/>
  <c r="AA304" i="10"/>
  <c r="B304" i="10" s="1"/>
  <c r="Z304" i="10"/>
  <c r="A304" i="10"/>
  <c r="AA303" i="10"/>
  <c r="B303" i="10" s="1"/>
  <c r="Z303" i="10"/>
  <c r="A303" i="10"/>
  <c r="AA302" i="10"/>
  <c r="B302" i="10" s="1"/>
  <c r="Z302" i="10"/>
  <c r="A302" i="10"/>
  <c r="AA301" i="10"/>
  <c r="B301" i="10" s="1"/>
  <c r="Z301" i="10"/>
  <c r="A301" i="10"/>
  <c r="AA300" i="10"/>
  <c r="B300" i="10" s="1"/>
  <c r="Z300" i="10"/>
  <c r="A300" i="10"/>
  <c r="AA299" i="10"/>
  <c r="B299" i="10" s="1"/>
  <c r="Z299" i="10"/>
  <c r="A299" i="10"/>
  <c r="AA298" i="10"/>
  <c r="B298" i="10" s="1"/>
  <c r="Z298" i="10"/>
  <c r="A298" i="10"/>
  <c r="AA297" i="10"/>
  <c r="B297" i="10" s="1"/>
  <c r="Z297" i="10"/>
  <c r="A297" i="10"/>
  <c r="AA296" i="10"/>
  <c r="B296" i="10" s="1"/>
  <c r="Z296" i="10"/>
  <c r="A296" i="10"/>
  <c r="AA295" i="10"/>
  <c r="B295" i="10" s="1"/>
  <c r="Z295" i="10"/>
  <c r="A295" i="10"/>
  <c r="AA294" i="10"/>
  <c r="B294" i="10" s="1"/>
  <c r="Z294" i="10"/>
  <c r="A294" i="10"/>
  <c r="AA293" i="10"/>
  <c r="B293" i="10" s="1"/>
  <c r="Z293" i="10"/>
  <c r="A293" i="10"/>
  <c r="AA292" i="10"/>
  <c r="B292" i="10" s="1"/>
  <c r="Z292" i="10"/>
  <c r="A292" i="10"/>
  <c r="AA291" i="10"/>
  <c r="B291" i="10" s="1"/>
  <c r="Z291" i="10"/>
  <c r="A291" i="10"/>
  <c r="AA290" i="10"/>
  <c r="B290" i="10" s="1"/>
  <c r="Z290" i="10"/>
  <c r="A290" i="10"/>
  <c r="AA289" i="10"/>
  <c r="B289" i="10" s="1"/>
  <c r="Z289" i="10"/>
  <c r="A289" i="10"/>
  <c r="AA288" i="10"/>
  <c r="B288" i="10" s="1"/>
  <c r="Z288" i="10"/>
  <c r="A288" i="10"/>
  <c r="AA287" i="10"/>
  <c r="B287" i="10" s="1"/>
  <c r="Z287" i="10"/>
  <c r="A287" i="10"/>
  <c r="AA286" i="10"/>
  <c r="B286" i="10" s="1"/>
  <c r="Z286" i="10"/>
  <c r="A286" i="10"/>
  <c r="AA285" i="10"/>
  <c r="B285" i="10" s="1"/>
  <c r="Z285" i="10"/>
  <c r="A285" i="10"/>
  <c r="AA284" i="10"/>
  <c r="B284" i="10" s="1"/>
  <c r="Z284" i="10"/>
  <c r="A284" i="10"/>
  <c r="AA283" i="10"/>
  <c r="B283" i="10" s="1"/>
  <c r="Z283" i="10"/>
  <c r="A283" i="10"/>
  <c r="AA282" i="10"/>
  <c r="B282" i="10" s="1"/>
  <c r="Z282" i="10"/>
  <c r="A282" i="10"/>
  <c r="AA281" i="10"/>
  <c r="B281" i="10" s="1"/>
  <c r="Z281" i="10"/>
  <c r="A281" i="10"/>
  <c r="AA280" i="10"/>
  <c r="B280" i="10" s="1"/>
  <c r="Z280" i="10"/>
  <c r="A280" i="10"/>
  <c r="AA279" i="10"/>
  <c r="B279" i="10" s="1"/>
  <c r="Z279" i="10"/>
  <c r="A279" i="10"/>
  <c r="AA278" i="10"/>
  <c r="B278" i="10" s="1"/>
  <c r="Z278" i="10"/>
  <c r="A278" i="10"/>
  <c r="AA277" i="10"/>
  <c r="B277" i="10" s="1"/>
  <c r="Z277" i="10"/>
  <c r="A277" i="10"/>
  <c r="AA276" i="10"/>
  <c r="B276" i="10" s="1"/>
  <c r="Z276" i="10"/>
  <c r="A276" i="10"/>
  <c r="AA275" i="10"/>
  <c r="B275" i="10" s="1"/>
  <c r="Z275" i="10"/>
  <c r="A275" i="10"/>
  <c r="AA274" i="10"/>
  <c r="B274" i="10" s="1"/>
  <c r="Z274" i="10"/>
  <c r="A274" i="10"/>
  <c r="AA273" i="10"/>
  <c r="B273" i="10" s="1"/>
  <c r="Z273" i="10"/>
  <c r="A273" i="10"/>
  <c r="AA272" i="10"/>
  <c r="B272" i="10" s="1"/>
  <c r="Z272" i="10"/>
  <c r="A272" i="10"/>
  <c r="AA271" i="10"/>
  <c r="B271" i="10" s="1"/>
  <c r="Z271" i="10"/>
  <c r="A271" i="10"/>
  <c r="AA270" i="10"/>
  <c r="B270" i="10" s="1"/>
  <c r="Z270" i="10"/>
  <c r="A270" i="10"/>
  <c r="AA269" i="10"/>
  <c r="B269" i="10" s="1"/>
  <c r="Z269" i="10"/>
  <c r="A269" i="10"/>
  <c r="AA268" i="10"/>
  <c r="B268" i="10" s="1"/>
  <c r="Z268" i="10"/>
  <c r="A268" i="10"/>
  <c r="AA267" i="10"/>
  <c r="B267" i="10" s="1"/>
  <c r="Z267" i="10"/>
  <c r="A267" i="10"/>
  <c r="AA266" i="10"/>
  <c r="B266" i="10" s="1"/>
  <c r="Z266" i="10"/>
  <c r="A266" i="10"/>
  <c r="AA265" i="10"/>
  <c r="B265" i="10" s="1"/>
  <c r="Z265" i="10"/>
  <c r="A265" i="10"/>
  <c r="AA264" i="10"/>
  <c r="B264" i="10" s="1"/>
  <c r="Z264" i="10"/>
  <c r="A264" i="10"/>
  <c r="AA263" i="10"/>
  <c r="B263" i="10" s="1"/>
  <c r="Z263" i="10"/>
  <c r="A263" i="10"/>
  <c r="AA262" i="10"/>
  <c r="B262" i="10" s="1"/>
  <c r="Z262" i="10"/>
  <c r="A262" i="10"/>
  <c r="AA261" i="10"/>
  <c r="B261" i="10" s="1"/>
  <c r="Z261" i="10"/>
  <c r="A261" i="10"/>
  <c r="AA260" i="10"/>
  <c r="B260" i="10" s="1"/>
  <c r="Z260" i="10"/>
  <c r="A260" i="10"/>
  <c r="AA259" i="10"/>
  <c r="B259" i="10" s="1"/>
  <c r="Z259" i="10"/>
  <c r="A259" i="10"/>
  <c r="AA258" i="10"/>
  <c r="B258" i="10" s="1"/>
  <c r="Z258" i="10"/>
  <c r="A258" i="10"/>
  <c r="AA257" i="10"/>
  <c r="B257" i="10" s="1"/>
  <c r="Z257" i="10"/>
  <c r="A257" i="10"/>
  <c r="AA256" i="10"/>
  <c r="B256" i="10" s="1"/>
  <c r="Z256" i="10"/>
  <c r="A256" i="10"/>
  <c r="AA255" i="10"/>
  <c r="B255" i="10" s="1"/>
  <c r="Z255" i="10"/>
  <c r="A255" i="10"/>
  <c r="AA254" i="10"/>
  <c r="B254" i="10" s="1"/>
  <c r="Z254" i="10"/>
  <c r="A254" i="10"/>
  <c r="AA253" i="10"/>
  <c r="B253" i="10" s="1"/>
  <c r="Z253" i="10"/>
  <c r="A253" i="10"/>
  <c r="AA252" i="10"/>
  <c r="B252" i="10" s="1"/>
  <c r="Z252" i="10"/>
  <c r="A252" i="10"/>
  <c r="AA251" i="10"/>
  <c r="B251" i="10" s="1"/>
  <c r="Z251" i="10"/>
  <c r="A251" i="10"/>
  <c r="AA250" i="10"/>
  <c r="B250" i="10" s="1"/>
  <c r="Z250" i="10"/>
  <c r="A250" i="10"/>
  <c r="AA249" i="10"/>
  <c r="B249" i="10" s="1"/>
  <c r="Z249" i="10"/>
  <c r="A249" i="10"/>
  <c r="AA248" i="10"/>
  <c r="B248" i="10" s="1"/>
  <c r="Z248" i="10"/>
  <c r="A248" i="10"/>
  <c r="AA247" i="10"/>
  <c r="B247" i="10" s="1"/>
  <c r="Z247" i="10"/>
  <c r="A247" i="10"/>
  <c r="AA246" i="10"/>
  <c r="B246" i="10" s="1"/>
  <c r="Z246" i="10"/>
  <c r="A246" i="10"/>
  <c r="AA245" i="10"/>
  <c r="B245" i="10" s="1"/>
  <c r="Z245" i="10"/>
  <c r="A245" i="10"/>
  <c r="AA244" i="10"/>
  <c r="B244" i="10" s="1"/>
  <c r="Z244" i="10"/>
  <c r="A244" i="10"/>
  <c r="AA243" i="10"/>
  <c r="B243" i="10" s="1"/>
  <c r="Z243" i="10"/>
  <c r="A243" i="10"/>
  <c r="AA242" i="10"/>
  <c r="B242" i="10" s="1"/>
  <c r="Z242" i="10"/>
  <c r="A242" i="10"/>
  <c r="AA241" i="10"/>
  <c r="B241" i="10" s="1"/>
  <c r="Z241" i="10"/>
  <c r="A241" i="10"/>
  <c r="AA240" i="10"/>
  <c r="B240" i="10" s="1"/>
  <c r="Z240" i="10"/>
  <c r="A240" i="10"/>
  <c r="AA239" i="10"/>
  <c r="B239" i="10" s="1"/>
  <c r="Z239" i="10"/>
  <c r="A239" i="10"/>
  <c r="AA238" i="10"/>
  <c r="B238" i="10" s="1"/>
  <c r="Z238" i="10"/>
  <c r="A238" i="10"/>
  <c r="AA237" i="10"/>
  <c r="B237" i="10" s="1"/>
  <c r="Z237" i="10"/>
  <c r="A237" i="10"/>
  <c r="AA236" i="10"/>
  <c r="B236" i="10" s="1"/>
  <c r="Z236" i="10"/>
  <c r="A236" i="10"/>
  <c r="AA235" i="10"/>
  <c r="B235" i="10" s="1"/>
  <c r="Z235" i="10"/>
  <c r="A235" i="10"/>
  <c r="AA234" i="10"/>
  <c r="B234" i="10" s="1"/>
  <c r="Z234" i="10"/>
  <c r="A234" i="10"/>
  <c r="AA233" i="10"/>
  <c r="B233" i="10" s="1"/>
  <c r="Z233" i="10"/>
  <c r="A233" i="10"/>
  <c r="AA232" i="10"/>
  <c r="B232" i="10" s="1"/>
  <c r="Z232" i="10"/>
  <c r="A232" i="10"/>
  <c r="AA231" i="10"/>
  <c r="B231" i="10" s="1"/>
  <c r="Z231" i="10"/>
  <c r="A231" i="10"/>
  <c r="AA230" i="10"/>
  <c r="B230" i="10" s="1"/>
  <c r="Z230" i="10"/>
  <c r="A230" i="10"/>
  <c r="AA229" i="10"/>
  <c r="B229" i="10" s="1"/>
  <c r="Z229" i="10"/>
  <c r="A229" i="10"/>
  <c r="AA228" i="10"/>
  <c r="B228" i="10" s="1"/>
  <c r="Z228" i="10"/>
  <c r="A228" i="10"/>
  <c r="AA227" i="10"/>
  <c r="B227" i="10" s="1"/>
  <c r="Z227" i="10"/>
  <c r="A227" i="10"/>
  <c r="AA226" i="10"/>
  <c r="B226" i="10" s="1"/>
  <c r="Z226" i="10"/>
  <c r="A226" i="10"/>
  <c r="AA225" i="10"/>
  <c r="B225" i="10" s="1"/>
  <c r="Z225" i="10"/>
  <c r="A225" i="10"/>
  <c r="AA224" i="10"/>
  <c r="B224" i="10" s="1"/>
  <c r="Z224" i="10"/>
  <c r="A224" i="10"/>
  <c r="AA223" i="10"/>
  <c r="B223" i="10" s="1"/>
  <c r="Z223" i="10"/>
  <c r="A223" i="10"/>
  <c r="AA222" i="10"/>
  <c r="B222" i="10" s="1"/>
  <c r="Z222" i="10"/>
  <c r="A222" i="10"/>
  <c r="AA221" i="10"/>
  <c r="B221" i="10" s="1"/>
  <c r="Z221" i="10"/>
  <c r="A221" i="10"/>
  <c r="AA220" i="10"/>
  <c r="B220" i="10" s="1"/>
  <c r="Z220" i="10"/>
  <c r="A220" i="10"/>
  <c r="AA219" i="10"/>
  <c r="B219" i="10" s="1"/>
  <c r="Z219" i="10"/>
  <c r="A219" i="10"/>
  <c r="AA218" i="10"/>
  <c r="B218" i="10" s="1"/>
  <c r="Z218" i="10"/>
  <c r="A218" i="10"/>
  <c r="AA217" i="10"/>
  <c r="B217" i="10" s="1"/>
  <c r="Z217" i="10"/>
  <c r="A217" i="10"/>
  <c r="AA216" i="10"/>
  <c r="B216" i="10" s="1"/>
  <c r="Z216" i="10"/>
  <c r="A216" i="10"/>
  <c r="AA215" i="10"/>
  <c r="B215" i="10" s="1"/>
  <c r="Z215" i="10"/>
  <c r="A215" i="10"/>
  <c r="AA214" i="10"/>
  <c r="B214" i="10" s="1"/>
  <c r="Z214" i="10"/>
  <c r="A214" i="10"/>
  <c r="AA213" i="10"/>
  <c r="B213" i="10" s="1"/>
  <c r="Z213" i="10"/>
  <c r="A213" i="10"/>
  <c r="AA212" i="10"/>
  <c r="B212" i="10" s="1"/>
  <c r="Z212" i="10"/>
  <c r="A212" i="10"/>
  <c r="AA211" i="10"/>
  <c r="B211" i="10" s="1"/>
  <c r="Z211" i="10"/>
  <c r="A211" i="10"/>
  <c r="AA210" i="10"/>
  <c r="B210" i="10" s="1"/>
  <c r="Z210" i="10"/>
  <c r="A210" i="10"/>
  <c r="AA209" i="10"/>
  <c r="B209" i="10" s="1"/>
  <c r="Z209" i="10"/>
  <c r="A209" i="10"/>
  <c r="AA208" i="10"/>
  <c r="B208" i="10" s="1"/>
  <c r="Z208" i="10"/>
  <c r="A208" i="10"/>
  <c r="AA207" i="10"/>
  <c r="B207" i="10" s="1"/>
  <c r="Z207" i="10"/>
  <c r="A207" i="10"/>
  <c r="AA206" i="10"/>
  <c r="B206" i="10" s="1"/>
  <c r="Z206" i="10"/>
  <c r="A206" i="10"/>
  <c r="AA205" i="10"/>
  <c r="B205" i="10" s="1"/>
  <c r="Z205" i="10"/>
  <c r="A205" i="10"/>
  <c r="AA204" i="10"/>
  <c r="B204" i="10" s="1"/>
  <c r="Z204" i="10"/>
  <c r="A204" i="10"/>
  <c r="AA203" i="10"/>
  <c r="B203" i="10" s="1"/>
  <c r="Z203" i="10"/>
  <c r="A203" i="10"/>
  <c r="AA202" i="10"/>
  <c r="B202" i="10" s="1"/>
  <c r="Z202" i="10"/>
  <c r="A202" i="10"/>
  <c r="AA201" i="10"/>
  <c r="B201" i="10" s="1"/>
  <c r="Z201" i="10"/>
  <c r="A201" i="10"/>
  <c r="AA200" i="10"/>
  <c r="B200" i="10" s="1"/>
  <c r="Z200" i="10"/>
  <c r="A200" i="10"/>
  <c r="AA199" i="10"/>
  <c r="B199" i="10" s="1"/>
  <c r="Z199" i="10"/>
  <c r="A199" i="10"/>
  <c r="AA198" i="10"/>
  <c r="B198" i="10" s="1"/>
  <c r="Z198" i="10"/>
  <c r="A198" i="10"/>
  <c r="AA197" i="10"/>
  <c r="B197" i="10" s="1"/>
  <c r="Z197" i="10"/>
  <c r="A197" i="10"/>
  <c r="AA196" i="10"/>
  <c r="B196" i="10" s="1"/>
  <c r="Z196" i="10"/>
  <c r="A196" i="10"/>
  <c r="AA195" i="10"/>
  <c r="B195" i="10" s="1"/>
  <c r="Z195" i="10"/>
  <c r="A195" i="10"/>
  <c r="AA194" i="10"/>
  <c r="B194" i="10" s="1"/>
  <c r="Z194" i="10"/>
  <c r="A194" i="10"/>
  <c r="AA193" i="10"/>
  <c r="B193" i="10" s="1"/>
  <c r="Z193" i="10"/>
  <c r="A193" i="10"/>
  <c r="AA192" i="10"/>
  <c r="B192" i="10" s="1"/>
  <c r="Z192" i="10"/>
  <c r="A192" i="10"/>
  <c r="AA191" i="10"/>
  <c r="B191" i="10" s="1"/>
  <c r="Z191" i="10"/>
  <c r="A191" i="10"/>
  <c r="AA190" i="10"/>
  <c r="B190" i="10" s="1"/>
  <c r="Z190" i="10"/>
  <c r="A190" i="10"/>
  <c r="AA189" i="10"/>
  <c r="B189" i="10" s="1"/>
  <c r="Z189" i="10"/>
  <c r="A189" i="10"/>
  <c r="AA188" i="10"/>
  <c r="B188" i="10" s="1"/>
  <c r="Z188" i="10"/>
  <c r="A188" i="10"/>
  <c r="AA187" i="10"/>
  <c r="B187" i="10" s="1"/>
  <c r="Z187" i="10"/>
  <c r="A187" i="10"/>
  <c r="AA186" i="10"/>
  <c r="B186" i="10" s="1"/>
  <c r="Z186" i="10"/>
  <c r="A186" i="10"/>
  <c r="AA185" i="10"/>
  <c r="B185" i="10" s="1"/>
  <c r="Z185" i="10"/>
  <c r="A185" i="10"/>
  <c r="AA184" i="10"/>
  <c r="B184" i="10" s="1"/>
  <c r="Z184" i="10"/>
  <c r="A184" i="10"/>
  <c r="AA183" i="10"/>
  <c r="B183" i="10" s="1"/>
  <c r="Z183" i="10"/>
  <c r="A183" i="10"/>
  <c r="AA182" i="10"/>
  <c r="B182" i="10" s="1"/>
  <c r="Z182" i="10"/>
  <c r="A182" i="10"/>
  <c r="AA181" i="10"/>
  <c r="B181" i="10" s="1"/>
  <c r="Z181" i="10"/>
  <c r="A181" i="10"/>
  <c r="AA180" i="10"/>
  <c r="B180" i="10" s="1"/>
  <c r="Z180" i="10"/>
  <c r="A180" i="10"/>
  <c r="AA179" i="10"/>
  <c r="B179" i="10" s="1"/>
  <c r="Z179" i="10"/>
  <c r="A179" i="10"/>
  <c r="AA178" i="10"/>
  <c r="B178" i="10" s="1"/>
  <c r="Z178" i="10"/>
  <c r="A178" i="10"/>
  <c r="AA177" i="10"/>
  <c r="B177" i="10" s="1"/>
  <c r="Z177" i="10"/>
  <c r="A177" i="10"/>
  <c r="AA176" i="10"/>
  <c r="B176" i="10" s="1"/>
  <c r="Z176" i="10"/>
  <c r="A176" i="10"/>
  <c r="AA175" i="10"/>
  <c r="B175" i="10" s="1"/>
  <c r="Z175" i="10"/>
  <c r="A175" i="10"/>
  <c r="AA174" i="10"/>
  <c r="B174" i="10" s="1"/>
  <c r="Z174" i="10"/>
  <c r="A174" i="10"/>
  <c r="AA173" i="10"/>
  <c r="B173" i="10" s="1"/>
  <c r="Z173" i="10"/>
  <c r="A173" i="10"/>
  <c r="AA172" i="10"/>
  <c r="B172" i="10" s="1"/>
  <c r="Z172" i="10"/>
  <c r="A172" i="10"/>
  <c r="AA171" i="10"/>
  <c r="B171" i="10" s="1"/>
  <c r="Z171" i="10"/>
  <c r="A171" i="10"/>
  <c r="AA170" i="10"/>
  <c r="B170" i="10" s="1"/>
  <c r="Z170" i="10"/>
  <c r="A170" i="10"/>
  <c r="AA169" i="10"/>
  <c r="B169" i="10" s="1"/>
  <c r="Z169" i="10"/>
  <c r="A169" i="10"/>
  <c r="AA168" i="10"/>
  <c r="B168" i="10" s="1"/>
  <c r="Z168" i="10"/>
  <c r="A168" i="10"/>
  <c r="AA167" i="10"/>
  <c r="B167" i="10" s="1"/>
  <c r="Z167" i="10"/>
  <c r="A167" i="10"/>
  <c r="AA166" i="10"/>
  <c r="B166" i="10" s="1"/>
  <c r="Z166" i="10"/>
  <c r="A166" i="10"/>
  <c r="AA165" i="10"/>
  <c r="B165" i="10" s="1"/>
  <c r="Z165" i="10"/>
  <c r="A165" i="10"/>
  <c r="AA164" i="10"/>
  <c r="B164" i="10" s="1"/>
  <c r="Z164" i="10"/>
  <c r="A164" i="10"/>
  <c r="AA163" i="10"/>
  <c r="B163" i="10" s="1"/>
  <c r="Z163" i="10"/>
  <c r="A163" i="10"/>
  <c r="AA162" i="10"/>
  <c r="B162" i="10" s="1"/>
  <c r="Z162" i="10"/>
  <c r="A162" i="10"/>
  <c r="AA161" i="10"/>
  <c r="B161" i="10" s="1"/>
  <c r="Z161" i="10"/>
  <c r="A161" i="10"/>
  <c r="AA160" i="10"/>
  <c r="B160" i="10" s="1"/>
  <c r="Z160" i="10"/>
  <c r="A160" i="10"/>
  <c r="AA159" i="10"/>
  <c r="B159" i="10" s="1"/>
  <c r="Z159" i="10"/>
  <c r="A159" i="10"/>
  <c r="AA158" i="10"/>
  <c r="B158" i="10" s="1"/>
  <c r="Z158" i="10"/>
  <c r="A158" i="10"/>
  <c r="AA157" i="10"/>
  <c r="B157" i="10" s="1"/>
  <c r="Z157" i="10"/>
  <c r="A157" i="10"/>
  <c r="AA156" i="10"/>
  <c r="B156" i="10" s="1"/>
  <c r="Z156" i="10"/>
  <c r="A156" i="10"/>
  <c r="AA155" i="10"/>
  <c r="B155" i="10" s="1"/>
  <c r="Z155" i="10"/>
  <c r="A155" i="10"/>
  <c r="AA154" i="10"/>
  <c r="B154" i="10" s="1"/>
  <c r="Z154" i="10"/>
  <c r="A154" i="10"/>
  <c r="AA153" i="10"/>
  <c r="B153" i="10" s="1"/>
  <c r="Z153" i="10"/>
  <c r="A153" i="10"/>
  <c r="AA152" i="10"/>
  <c r="B152" i="10" s="1"/>
  <c r="Z152" i="10"/>
  <c r="A152" i="10"/>
  <c r="AA151" i="10"/>
  <c r="B151" i="10" s="1"/>
  <c r="Z151" i="10"/>
  <c r="A151" i="10"/>
  <c r="AA150" i="10"/>
  <c r="B150" i="10" s="1"/>
  <c r="Z150" i="10"/>
  <c r="A150" i="10"/>
  <c r="AA149" i="10"/>
  <c r="B149" i="10" s="1"/>
  <c r="Z149" i="10"/>
  <c r="A149" i="10"/>
  <c r="AA148" i="10"/>
  <c r="B148" i="10" s="1"/>
  <c r="Z148" i="10"/>
  <c r="A148" i="10"/>
  <c r="AA147" i="10"/>
  <c r="B147" i="10" s="1"/>
  <c r="Z147" i="10"/>
  <c r="A147" i="10"/>
  <c r="AA146" i="10"/>
  <c r="B146" i="10" s="1"/>
  <c r="Z146" i="10"/>
  <c r="A146" i="10"/>
  <c r="AA145" i="10"/>
  <c r="B145" i="10" s="1"/>
  <c r="Z145" i="10"/>
  <c r="A145" i="10"/>
  <c r="AA144" i="10"/>
  <c r="B144" i="10" s="1"/>
  <c r="Z144" i="10"/>
  <c r="A144" i="10"/>
  <c r="AA143" i="10"/>
  <c r="B143" i="10" s="1"/>
  <c r="Z143" i="10"/>
  <c r="A143" i="10"/>
  <c r="AA142" i="10"/>
  <c r="B142" i="10" s="1"/>
  <c r="Z142" i="10"/>
  <c r="A142" i="10"/>
  <c r="AA141" i="10"/>
  <c r="B141" i="10" s="1"/>
  <c r="Z141" i="10"/>
  <c r="A141" i="10"/>
  <c r="AA140" i="10"/>
  <c r="B140" i="10" s="1"/>
  <c r="Z140" i="10"/>
  <c r="A140" i="10"/>
  <c r="AA139" i="10"/>
  <c r="B139" i="10" s="1"/>
  <c r="Z139" i="10"/>
  <c r="A139" i="10"/>
  <c r="AA138" i="10"/>
  <c r="B138" i="10" s="1"/>
  <c r="Z138" i="10"/>
  <c r="A138" i="10"/>
  <c r="AA137" i="10"/>
  <c r="B137" i="10" s="1"/>
  <c r="Z137" i="10"/>
  <c r="A137" i="10"/>
  <c r="AA136" i="10"/>
  <c r="B136" i="10" s="1"/>
  <c r="Z136" i="10"/>
  <c r="A136" i="10"/>
  <c r="AA135" i="10"/>
  <c r="B135" i="10" s="1"/>
  <c r="Z135" i="10"/>
  <c r="A135" i="10"/>
  <c r="AA134" i="10"/>
  <c r="B134" i="10" s="1"/>
  <c r="Z134" i="10"/>
  <c r="A134" i="10"/>
  <c r="AA133" i="10"/>
  <c r="B133" i="10" s="1"/>
  <c r="Z133" i="10"/>
  <c r="A133" i="10"/>
  <c r="AA132" i="10"/>
  <c r="B132" i="10" s="1"/>
  <c r="Z132" i="10"/>
  <c r="A132" i="10"/>
  <c r="AA131" i="10"/>
  <c r="B131" i="10" s="1"/>
  <c r="Z131" i="10"/>
  <c r="A131" i="10"/>
  <c r="AA130" i="10"/>
  <c r="B130" i="10" s="1"/>
  <c r="Z130" i="10"/>
  <c r="A130" i="10"/>
  <c r="AA129" i="10"/>
  <c r="B129" i="10" s="1"/>
  <c r="Z129" i="10"/>
  <c r="A129" i="10"/>
  <c r="AA128" i="10"/>
  <c r="B128" i="10" s="1"/>
  <c r="Z128" i="10"/>
  <c r="A128" i="10"/>
  <c r="AA127" i="10"/>
  <c r="B127" i="10" s="1"/>
  <c r="Z127" i="10"/>
  <c r="A127" i="10"/>
  <c r="AA126" i="10"/>
  <c r="B126" i="10" s="1"/>
  <c r="Z126" i="10"/>
  <c r="A126" i="10"/>
  <c r="AA125" i="10"/>
  <c r="B125" i="10" s="1"/>
  <c r="Z125" i="10"/>
  <c r="A125" i="10"/>
  <c r="AA124" i="10"/>
  <c r="B124" i="10" s="1"/>
  <c r="Z124" i="10"/>
  <c r="A124" i="10"/>
  <c r="AA123" i="10"/>
  <c r="B123" i="10" s="1"/>
  <c r="Z123" i="10"/>
  <c r="A123" i="10"/>
  <c r="AA122" i="10"/>
  <c r="B122" i="10" s="1"/>
  <c r="Z122" i="10"/>
  <c r="A122" i="10"/>
  <c r="AA121" i="10"/>
  <c r="B121" i="10" s="1"/>
  <c r="Z121" i="10"/>
  <c r="A121" i="10"/>
  <c r="AA120" i="10"/>
  <c r="B120" i="10" s="1"/>
  <c r="Z120" i="10"/>
  <c r="A120" i="10"/>
  <c r="AA119" i="10"/>
  <c r="B119" i="10" s="1"/>
  <c r="Z119" i="10"/>
  <c r="A119" i="10"/>
  <c r="AA118" i="10"/>
  <c r="B118" i="10" s="1"/>
  <c r="Z118" i="10"/>
  <c r="A118" i="10"/>
  <c r="AA117" i="10"/>
  <c r="B117" i="10" s="1"/>
  <c r="Z117" i="10"/>
  <c r="A117" i="10"/>
  <c r="AA116" i="10"/>
  <c r="B116" i="10" s="1"/>
  <c r="Z116" i="10"/>
  <c r="A116" i="10"/>
  <c r="AA115" i="10"/>
  <c r="B115" i="10" s="1"/>
  <c r="Z115" i="10"/>
  <c r="A115" i="10"/>
  <c r="AA114" i="10"/>
  <c r="B114" i="10" s="1"/>
  <c r="Z114" i="10"/>
  <c r="A114" i="10"/>
  <c r="AA113" i="10"/>
  <c r="B113" i="10" s="1"/>
  <c r="Z113" i="10"/>
  <c r="A113" i="10"/>
  <c r="AA112" i="10"/>
  <c r="B112" i="10" s="1"/>
  <c r="Z112" i="10"/>
  <c r="A112" i="10"/>
  <c r="AA111" i="10"/>
  <c r="B111" i="10" s="1"/>
  <c r="Z111" i="10"/>
  <c r="A111" i="10"/>
  <c r="AA110" i="10"/>
  <c r="B110" i="10" s="1"/>
  <c r="Z110" i="10"/>
  <c r="A110" i="10"/>
  <c r="AA109" i="10"/>
  <c r="B109" i="10" s="1"/>
  <c r="Z109" i="10"/>
  <c r="A109" i="10"/>
  <c r="AA108" i="10"/>
  <c r="B108" i="10" s="1"/>
  <c r="Z108" i="10"/>
  <c r="A108" i="10"/>
  <c r="AA107" i="10"/>
  <c r="B107" i="10" s="1"/>
  <c r="Z107" i="10"/>
  <c r="A107" i="10"/>
  <c r="AA106" i="10"/>
  <c r="B106" i="10" s="1"/>
  <c r="Z106" i="10"/>
  <c r="A106" i="10"/>
  <c r="AA105" i="10"/>
  <c r="B105" i="10" s="1"/>
  <c r="Z105" i="10"/>
  <c r="A105" i="10"/>
  <c r="AA104" i="10"/>
  <c r="B104" i="10" s="1"/>
  <c r="Z104" i="10"/>
  <c r="A104" i="10"/>
  <c r="AA103" i="10"/>
  <c r="B103" i="10" s="1"/>
  <c r="Z103" i="10"/>
  <c r="A103" i="10"/>
  <c r="AA102" i="10"/>
  <c r="B102" i="10" s="1"/>
  <c r="Z102" i="10"/>
  <c r="A102" i="10"/>
  <c r="AA101" i="10"/>
  <c r="B101" i="10" s="1"/>
  <c r="Z101" i="10"/>
  <c r="A101" i="10"/>
  <c r="AA100" i="10"/>
  <c r="B100" i="10" s="1"/>
  <c r="Z100" i="10"/>
  <c r="A100" i="10"/>
  <c r="AA99" i="10"/>
  <c r="B99" i="10" s="1"/>
  <c r="Z99" i="10"/>
  <c r="A99" i="10"/>
  <c r="AA98" i="10"/>
  <c r="B98" i="10" s="1"/>
  <c r="Z98" i="10"/>
  <c r="A98" i="10"/>
  <c r="AA97" i="10"/>
  <c r="B97" i="10" s="1"/>
  <c r="Z97" i="10"/>
  <c r="A97" i="10"/>
  <c r="AA96" i="10"/>
  <c r="B96" i="10" s="1"/>
  <c r="Z96" i="10"/>
  <c r="A96" i="10"/>
  <c r="AA95" i="10"/>
  <c r="B95" i="10" s="1"/>
  <c r="Z95" i="10"/>
  <c r="A95" i="10"/>
  <c r="AA94" i="10"/>
  <c r="B94" i="10" s="1"/>
  <c r="Z94" i="10"/>
  <c r="A94" i="10"/>
  <c r="AA93" i="10"/>
  <c r="B93" i="10" s="1"/>
  <c r="Z93" i="10"/>
  <c r="A93" i="10"/>
  <c r="AA92" i="10"/>
  <c r="B92" i="10" s="1"/>
  <c r="Z92" i="10"/>
  <c r="A92" i="10"/>
  <c r="AA91" i="10"/>
  <c r="B91" i="10" s="1"/>
  <c r="Z91" i="10"/>
  <c r="A91" i="10"/>
  <c r="AA90" i="10"/>
  <c r="B90" i="10" s="1"/>
  <c r="Z90" i="10"/>
  <c r="A90" i="10"/>
  <c r="AA89" i="10"/>
  <c r="B89" i="10" s="1"/>
  <c r="Z89" i="10"/>
  <c r="A89" i="10"/>
  <c r="AA88" i="10"/>
  <c r="B88" i="10" s="1"/>
  <c r="Z88" i="10"/>
  <c r="A88" i="10"/>
  <c r="AA87" i="10"/>
  <c r="B87" i="10" s="1"/>
  <c r="Z87" i="10"/>
  <c r="A87" i="10"/>
  <c r="AA86" i="10"/>
  <c r="B86" i="10" s="1"/>
  <c r="Z86" i="10"/>
  <c r="A86" i="10"/>
  <c r="AA85" i="10"/>
  <c r="B85" i="10" s="1"/>
  <c r="Z85" i="10"/>
  <c r="A85" i="10"/>
  <c r="AA84" i="10"/>
  <c r="B84" i="10" s="1"/>
  <c r="Z84" i="10"/>
  <c r="A84" i="10"/>
  <c r="AA83" i="10"/>
  <c r="B83" i="10" s="1"/>
  <c r="Z83" i="10"/>
  <c r="A83" i="10"/>
  <c r="AA82" i="10"/>
  <c r="B82" i="10" s="1"/>
  <c r="Z82" i="10"/>
  <c r="A82" i="10"/>
  <c r="AA81" i="10"/>
  <c r="B81" i="10" s="1"/>
  <c r="Z81" i="10"/>
  <c r="A81" i="10"/>
  <c r="AA80" i="10"/>
  <c r="B80" i="10" s="1"/>
  <c r="Z80" i="10"/>
  <c r="A80" i="10"/>
  <c r="AA79" i="10"/>
  <c r="B79" i="10" s="1"/>
  <c r="Z79" i="10"/>
  <c r="A79" i="10"/>
  <c r="AA78" i="10"/>
  <c r="B78" i="10" s="1"/>
  <c r="Z78" i="10"/>
  <c r="A78" i="10"/>
  <c r="AA77" i="10"/>
  <c r="B77" i="10" s="1"/>
  <c r="Z77" i="10"/>
  <c r="A77" i="10"/>
  <c r="AA76" i="10"/>
  <c r="B76" i="10" s="1"/>
  <c r="Z76" i="10"/>
  <c r="A76" i="10"/>
  <c r="AA75" i="10"/>
  <c r="B75" i="10" s="1"/>
  <c r="Z75" i="10"/>
  <c r="A75" i="10"/>
  <c r="AA74" i="10"/>
  <c r="B74" i="10" s="1"/>
  <c r="Z74" i="10"/>
  <c r="A74" i="10"/>
  <c r="AA73" i="10"/>
  <c r="B73" i="10" s="1"/>
  <c r="Z73" i="10"/>
  <c r="A73" i="10"/>
  <c r="AA72" i="10"/>
  <c r="B72" i="10" s="1"/>
  <c r="Z72" i="10"/>
  <c r="A72" i="10"/>
  <c r="AA71" i="10"/>
  <c r="B71" i="10" s="1"/>
  <c r="Z71" i="10"/>
  <c r="A71" i="10"/>
  <c r="AA70" i="10"/>
  <c r="B70" i="10" s="1"/>
  <c r="Z70" i="10"/>
  <c r="A70" i="10"/>
  <c r="AA69" i="10"/>
  <c r="B69" i="10" s="1"/>
  <c r="Z69" i="10"/>
  <c r="A69" i="10"/>
  <c r="AA68" i="10"/>
  <c r="B68" i="10" s="1"/>
  <c r="Z68" i="10"/>
  <c r="A68" i="10"/>
  <c r="AA67" i="10"/>
  <c r="B67" i="10" s="1"/>
  <c r="Z67" i="10"/>
  <c r="A67" i="10"/>
  <c r="AA66" i="10"/>
  <c r="B66" i="10" s="1"/>
  <c r="Z66" i="10"/>
  <c r="A66" i="10"/>
  <c r="AA65" i="10"/>
  <c r="B65" i="10" s="1"/>
  <c r="Z65" i="10"/>
  <c r="A65" i="10"/>
  <c r="AA64" i="10"/>
  <c r="B64" i="10" s="1"/>
  <c r="Z64" i="10"/>
  <c r="A64" i="10"/>
  <c r="AA63" i="10"/>
  <c r="B63" i="10" s="1"/>
  <c r="Z63" i="10"/>
  <c r="A63" i="10"/>
  <c r="AA62" i="10"/>
  <c r="B62" i="10" s="1"/>
  <c r="Z62" i="10"/>
  <c r="A62" i="10"/>
  <c r="AA61" i="10"/>
  <c r="B61" i="10" s="1"/>
  <c r="Z61" i="10"/>
  <c r="A61" i="10"/>
  <c r="AA60" i="10"/>
  <c r="B60" i="10" s="1"/>
  <c r="Z60" i="10"/>
  <c r="A60" i="10"/>
  <c r="AA59" i="10"/>
  <c r="B59" i="10" s="1"/>
  <c r="Z59" i="10"/>
  <c r="A59" i="10"/>
  <c r="AA58" i="10"/>
  <c r="B58" i="10" s="1"/>
  <c r="Z58" i="10"/>
  <c r="A58" i="10"/>
  <c r="AA57" i="10"/>
  <c r="B57" i="10" s="1"/>
  <c r="Z57" i="10"/>
  <c r="A57" i="10"/>
  <c r="AA56" i="10"/>
  <c r="B56" i="10" s="1"/>
  <c r="Z56" i="10"/>
  <c r="A56" i="10"/>
  <c r="AA55" i="10"/>
  <c r="B55" i="10" s="1"/>
  <c r="Z55" i="10"/>
  <c r="A55" i="10"/>
  <c r="AA54" i="10"/>
  <c r="B54" i="10" s="1"/>
  <c r="Z54" i="10"/>
  <c r="A54" i="10"/>
  <c r="AA53" i="10"/>
  <c r="B53" i="10" s="1"/>
  <c r="Z53" i="10"/>
  <c r="A53" i="10"/>
  <c r="AA52" i="10"/>
  <c r="B52" i="10" s="1"/>
  <c r="Z52" i="10"/>
  <c r="A52" i="10"/>
  <c r="AA51" i="10"/>
  <c r="B51" i="10" s="1"/>
  <c r="Z51" i="10"/>
  <c r="A51" i="10"/>
  <c r="AA50" i="10"/>
  <c r="B50" i="10" s="1"/>
  <c r="Z50" i="10"/>
  <c r="A50" i="10"/>
  <c r="AA49" i="10"/>
  <c r="B49" i="10" s="1"/>
  <c r="Z49" i="10"/>
  <c r="A49" i="10"/>
  <c r="AA48" i="10"/>
  <c r="B48" i="10" s="1"/>
  <c r="Z48" i="10"/>
  <c r="A48" i="10"/>
  <c r="AA47" i="10"/>
  <c r="B47" i="10" s="1"/>
  <c r="Z47" i="10"/>
  <c r="A47" i="10"/>
  <c r="AA46" i="10"/>
  <c r="B46" i="10" s="1"/>
  <c r="Z46" i="10"/>
  <c r="A46" i="10"/>
  <c r="AA45" i="10"/>
  <c r="B45" i="10" s="1"/>
  <c r="Z45" i="10"/>
  <c r="A45" i="10"/>
  <c r="AA44" i="10"/>
  <c r="B44" i="10" s="1"/>
  <c r="Z44" i="10"/>
  <c r="A44" i="10"/>
  <c r="AA43" i="10"/>
  <c r="B43" i="10" s="1"/>
  <c r="Z43" i="10"/>
  <c r="A43" i="10"/>
  <c r="AA42" i="10"/>
  <c r="B42" i="10" s="1"/>
  <c r="Z42" i="10"/>
  <c r="A42" i="10"/>
  <c r="AA41" i="10"/>
  <c r="B41" i="10" s="1"/>
  <c r="Z41" i="10"/>
  <c r="A41" i="10"/>
  <c r="AA40" i="10"/>
  <c r="B40" i="10" s="1"/>
  <c r="Z40" i="10"/>
  <c r="A40" i="10"/>
  <c r="AA39" i="10"/>
  <c r="B39" i="10" s="1"/>
  <c r="Z39" i="10"/>
  <c r="A39" i="10"/>
  <c r="AA38" i="10"/>
  <c r="B38" i="10" s="1"/>
  <c r="Z38" i="10"/>
  <c r="A38" i="10"/>
  <c r="AA37" i="10"/>
  <c r="B37" i="10" s="1"/>
  <c r="Z37" i="10"/>
  <c r="A37" i="10"/>
  <c r="AA36" i="10"/>
  <c r="B36" i="10" s="1"/>
  <c r="Z36" i="10"/>
  <c r="A36" i="10"/>
  <c r="AA35" i="10"/>
  <c r="B35" i="10" s="1"/>
  <c r="Z35" i="10"/>
  <c r="A35" i="10"/>
  <c r="AA34" i="10"/>
  <c r="B34" i="10" s="1"/>
  <c r="Z34" i="10"/>
  <c r="A34" i="10"/>
  <c r="AA33" i="10"/>
  <c r="B33" i="10" s="1"/>
  <c r="Z33" i="10"/>
  <c r="A33" i="10"/>
  <c r="AA32" i="10"/>
  <c r="B32" i="10" s="1"/>
  <c r="Z32" i="10"/>
  <c r="A32" i="10"/>
  <c r="AA31" i="10"/>
  <c r="B31" i="10" s="1"/>
  <c r="Z31" i="10"/>
  <c r="A31" i="10"/>
  <c r="AA30" i="10"/>
  <c r="B30" i="10" s="1"/>
  <c r="Z30" i="10"/>
  <c r="A30" i="10"/>
  <c r="AA29" i="10"/>
  <c r="B29" i="10" s="1"/>
  <c r="Z29" i="10"/>
  <c r="A29" i="10"/>
  <c r="AA28" i="10"/>
  <c r="B28" i="10" s="1"/>
  <c r="Z28" i="10"/>
  <c r="A28" i="10"/>
  <c r="AA27" i="10"/>
  <c r="B27" i="10" s="1"/>
  <c r="Z27" i="10"/>
  <c r="A27" i="10"/>
  <c r="AA26" i="10"/>
  <c r="B26" i="10" s="1"/>
  <c r="Z26" i="10"/>
  <c r="A26" i="10"/>
  <c r="AA25" i="10"/>
  <c r="B25" i="10" s="1"/>
  <c r="Z25" i="10"/>
  <c r="A25" i="10"/>
  <c r="AA24" i="10"/>
  <c r="B24" i="10" s="1"/>
  <c r="Z24" i="10"/>
  <c r="A24" i="10"/>
  <c r="AA23" i="10"/>
  <c r="B23" i="10" s="1"/>
  <c r="Z23" i="10"/>
  <c r="A23" i="10"/>
  <c r="AA22" i="10"/>
  <c r="B22" i="10" s="1"/>
  <c r="Z22" i="10"/>
  <c r="A22" i="10"/>
  <c r="AA21" i="10"/>
  <c r="B21" i="10" s="1"/>
  <c r="Z21" i="10"/>
  <c r="A21" i="10"/>
  <c r="AA20" i="10"/>
  <c r="B20" i="10" s="1"/>
  <c r="Z20" i="10"/>
  <c r="A20" i="10"/>
  <c r="AA19" i="10"/>
  <c r="B19" i="10" s="1"/>
  <c r="Z19" i="10"/>
  <c r="A19" i="10"/>
  <c r="AA18" i="10"/>
  <c r="B18" i="10" s="1"/>
  <c r="Z18" i="10"/>
  <c r="A18" i="10"/>
  <c r="AA17" i="10"/>
  <c r="B17" i="10" s="1"/>
  <c r="Z17" i="10"/>
  <c r="A17" i="10"/>
  <c r="AA16" i="10"/>
  <c r="B16" i="10" s="1"/>
  <c r="Z16" i="10"/>
  <c r="A16" i="10"/>
  <c r="AA15" i="10"/>
  <c r="B15" i="10" s="1"/>
  <c r="Z15" i="10"/>
  <c r="A15" i="10"/>
  <c r="AA14" i="10"/>
  <c r="B14" i="10" s="1"/>
  <c r="Z14" i="10"/>
  <c r="A14" i="10"/>
  <c r="AA13" i="10"/>
  <c r="B13" i="10" s="1"/>
  <c r="Z13" i="10"/>
  <c r="A13" i="10"/>
  <c r="AA12" i="10"/>
  <c r="B12" i="10" s="1"/>
  <c r="Z12" i="10"/>
  <c r="A12" i="10"/>
  <c r="AA11" i="10"/>
  <c r="B11" i="10" s="1"/>
  <c r="Z11" i="10"/>
  <c r="A11" i="10"/>
  <c r="AA10" i="10"/>
  <c r="B10" i="10" s="1"/>
  <c r="Z10" i="10"/>
  <c r="A10" i="10"/>
  <c r="L27" i="2" s="1"/>
  <c r="U9" i="3"/>
  <c r="A70" i="2" l="1"/>
  <c r="A11" i="8"/>
  <c r="A33" i="8" s="1"/>
  <c r="L19" i="2"/>
  <c r="L20" i="2"/>
  <c r="A44" i="2" s="1"/>
  <c r="L18" i="2"/>
  <c r="A11" i="3"/>
  <c r="L17" i="2"/>
  <c r="A14" i="7"/>
  <c r="A35" i="2"/>
  <c r="A13" i="7"/>
  <c r="S35" i="2"/>
  <c r="S63" i="2" s="1"/>
  <c r="A12" i="7"/>
  <c r="L31" i="2"/>
  <c r="O6" i="7"/>
  <c r="L30" i="2"/>
  <c r="O8" i="7"/>
  <c r="L28" i="2"/>
  <c r="X10" i="7"/>
  <c r="L25" i="2"/>
  <c r="C4" i="8"/>
  <c r="C26" i="8" s="1"/>
  <c r="L22" i="2"/>
  <c r="L24" i="2"/>
  <c r="H17" i="8"/>
  <c r="H39" i="8" s="1"/>
  <c r="H15" i="8"/>
  <c r="H37" i="8" s="1"/>
  <c r="L21" i="2"/>
  <c r="A12" i="8"/>
  <c r="A34" i="8" s="1"/>
  <c r="H16" i="8"/>
  <c r="H38" i="8" s="1"/>
  <c r="O7" i="7"/>
  <c r="A9" i="3"/>
  <c r="A2" i="7"/>
  <c r="A8" i="8"/>
  <c r="A30" i="8" s="1"/>
  <c r="Q9" i="2"/>
  <c r="Q10" i="2"/>
  <c r="A42" i="2"/>
  <c r="A43" i="2"/>
  <c r="A46" i="2"/>
  <c r="A47" i="2"/>
  <c r="A48" i="2"/>
  <c r="A49" i="2"/>
  <c r="S6" i="2"/>
  <c r="A63" i="2"/>
  <c r="Q7" i="2"/>
  <c r="Q8" i="2"/>
  <c r="C5" i="3"/>
  <c r="A4" i="2"/>
  <c r="A32" i="8"/>
  <c r="A10" i="8"/>
  <c r="A13" i="3"/>
</calcChain>
</file>

<file path=xl/comments1.xml><?xml version="1.0" encoding="utf-8"?>
<comments xmlns="http://schemas.openxmlformats.org/spreadsheetml/2006/main">
  <authors>
    <author>Абзалимов Рамиль</author>
  </authors>
  <commentList>
    <comment ref="B1" authorId="0" shapeId="0">
      <text>
        <r>
          <rPr>
            <b/>
            <sz val="9"/>
            <color indexed="81"/>
            <rFont val="Tahoma"/>
            <family val="2"/>
            <charset val="204"/>
          </rPr>
          <t>Работа с документами от данной позиции в таблице (ниже).</t>
        </r>
      </text>
    </comment>
    <comment ref="E1" authorId="0" shapeId="0">
      <text>
        <r>
          <rPr>
            <b/>
            <sz val="9"/>
            <color indexed="81"/>
            <rFont val="Tahoma"/>
            <family val="2"/>
            <charset val="204"/>
          </rPr>
          <t>Работа с данными от (указано левее), до данной позиции в таблице 
не может быть более чем данных в таблице (столбец "№")</t>
        </r>
      </text>
    </comment>
    <comment ref="C5" authorId="0" shapeId="0">
      <text>
        <r>
          <rPr>
            <b/>
            <sz val="9"/>
            <color indexed="81"/>
            <rFont val="Tahoma"/>
            <family val="2"/>
            <charset val="204"/>
          </rPr>
          <t>Выберите из выпадающего списка</t>
        </r>
      </text>
    </comment>
    <comment ref="G5" authorId="0" shapeId="0">
      <text>
        <r>
          <rPr>
            <b/>
            <sz val="9"/>
            <color indexed="81"/>
            <rFont val="Tahoma"/>
            <family val="2"/>
            <charset val="204"/>
          </rPr>
          <t>Не менять. Устанавливается автоматически</t>
        </r>
      </text>
    </comment>
    <comment ref="E7" authorId="0" shapeId="0">
      <text>
        <r>
          <rPr>
            <b/>
            <sz val="9"/>
            <color indexed="81"/>
            <rFont val="Tahoma"/>
            <family val="2"/>
            <charset val="204"/>
          </rPr>
          <t>Данное поле необходимо заполнить, если ваша организация (СПО, КШИ или ДПО) - описание можете прочитать на Листе "Описание". Наименование полное, строго как в Уставе</t>
        </r>
      </text>
    </comment>
    <comment ref="B9" authorId="0" shapeId="0">
      <text>
        <r>
          <rPr>
            <b/>
            <sz val="9"/>
            <color indexed="81"/>
            <rFont val="Tahoma"/>
            <family val="2"/>
            <charset val="204"/>
          </rPr>
          <t>Эти поля не заполнять. Они заполняются автоматически</t>
        </r>
      </text>
    </comment>
    <comment ref="C9" authorId="0" shapeId="0">
      <text>
        <r>
          <rPr>
            <b/>
            <sz val="9"/>
            <color indexed="81"/>
            <rFont val="Tahoma"/>
            <family val="2"/>
            <charset val="204"/>
          </rPr>
          <t>Дата написания (сдачи) заявления не может быть позже чем дата уведомления, следите внимательно когда будете заполнять</t>
        </r>
      </text>
    </comment>
    <comment ref="D9" authorId="0" shapeId="0">
      <text>
        <r>
          <rPr>
            <b/>
            <sz val="9"/>
            <color indexed="81"/>
            <rFont val="Tahoma"/>
            <family val="2"/>
            <charset val="204"/>
          </rPr>
          <t>Если у вас есть в наличии ведомственные награды и/или нагрудные знаки и/или почетные звания и/или дипломы призера или победителя профессиональных конкурсов (которые подходят), то выберите "Да" иначе "Нет"</t>
        </r>
      </text>
    </comment>
    <comment ref="E9" authorId="0" shapeId="0">
      <text>
        <r>
          <rPr>
            <b/>
            <sz val="9"/>
            <color indexed="81"/>
            <rFont val="Tahoma"/>
            <family val="2"/>
            <charset val="204"/>
          </rPr>
          <t>Просто описание для быстрого анализа.
Например:
Отличник образования РБ
Отличник образования РФ
Конкурс "Лучший учитель РФ"
Почетная грамота и т.д.</t>
        </r>
      </text>
    </comment>
    <comment ref="F9" authorId="0" shapeId="0">
      <text>
        <r>
          <rPr>
            <b/>
            <sz val="9"/>
            <color indexed="81"/>
            <rFont val="Tahoma"/>
            <family val="2"/>
            <charset val="204"/>
          </rPr>
          <t>Строго в именительном падеже. Внимательно заполняйте без ошибок
Обязательно приложите копию паспорта</t>
        </r>
      </text>
    </comment>
    <comment ref="G9" authorId="0" shapeId="0">
      <text>
        <r>
          <rPr>
            <b/>
            <sz val="9"/>
            <color indexed="81"/>
            <rFont val="Tahoma"/>
            <family val="2"/>
            <charset val="204"/>
          </rPr>
          <t>Строго в именительном падеже. Внимательно заполняйте без ошибок
Обязательно приложите копию паспорта</t>
        </r>
      </text>
    </comment>
    <comment ref="H9" authorId="0" shapeId="0">
      <text>
        <r>
          <rPr>
            <b/>
            <sz val="9"/>
            <color indexed="81"/>
            <rFont val="Tahoma"/>
            <family val="2"/>
            <charset val="204"/>
          </rPr>
          <t>При наличии. 
Строго в именительном падеже. Внимательно заполняйте без ошибок
Обязательно приложите копию паспорта</t>
        </r>
      </text>
    </comment>
    <comment ref="I9" authorId="0" shapeId="0">
      <text>
        <r>
          <rPr>
            <b/>
            <sz val="9"/>
            <color indexed="81"/>
            <rFont val="Tahoma"/>
            <family val="2"/>
            <charset val="204"/>
          </rPr>
          <t>Место проживания и адрес регистрации могут не совпадать. Укажите как в паспорте</t>
        </r>
      </text>
    </comment>
    <comment ref="J9" authorId="0" shapeId="0">
      <text>
        <r>
          <rPr>
            <b/>
            <sz val="9"/>
            <color indexed="81"/>
            <rFont val="Tahoma"/>
            <family val="2"/>
            <charset val="204"/>
          </rPr>
          <t>Обычно - Паспорт</t>
        </r>
      </text>
    </comment>
    <comment ref="K9" authorId="0" shapeId="0">
      <text>
        <r>
          <rPr>
            <b/>
            <sz val="9"/>
            <color indexed="81"/>
            <rFont val="Tahoma"/>
            <family val="2"/>
            <charset val="204"/>
          </rPr>
          <t>Формат: 
ХХХХ ХХХХХХ
Между серией и номер вставьте пробел</t>
        </r>
      </text>
    </comment>
    <comment ref="L9" authorId="0" shapeId="0">
      <text>
        <r>
          <rPr>
            <b/>
            <sz val="9"/>
            <color indexed="81"/>
            <rFont val="Tahoma"/>
            <family val="2"/>
            <charset val="204"/>
          </rPr>
          <t>Укажите как в паспорте - полностью</t>
        </r>
      </text>
    </comment>
    <comment ref="N9" authorId="0" shapeId="0">
      <text>
        <r>
          <rPr>
            <b/>
            <sz val="9"/>
            <color indexed="81"/>
            <rFont val="Tahoma"/>
            <family val="2"/>
            <charset val="204"/>
          </rPr>
          <t>В паспорте есть</t>
        </r>
      </text>
    </comment>
    <comment ref="P9" authorId="0" shapeId="0">
      <text>
        <r>
          <rPr>
            <b/>
            <sz val="9"/>
            <color indexed="81"/>
            <rFont val="Tahoma"/>
            <family val="2"/>
            <charset val="204"/>
          </rPr>
          <t>Электронная почта</t>
        </r>
      </text>
    </comment>
    <comment ref="Q9" authorId="0" shapeId="0">
      <text>
        <r>
          <rPr>
            <b/>
            <sz val="9"/>
            <color indexed="81"/>
            <rFont val="Tahoma"/>
            <family val="2"/>
            <charset val="204"/>
          </rPr>
          <t>Выберите из выпадающего списка</t>
        </r>
      </text>
    </comment>
    <comment ref="R9" authorId="0" shapeId="0">
      <text>
        <r>
          <rPr>
            <b/>
            <sz val="9"/>
            <color indexed="81"/>
            <rFont val="Tahoma"/>
            <family val="2"/>
            <charset val="204"/>
          </rPr>
          <t>Укажите квалификацию по основному диплому, или по диплому профессиональной переподготовки</t>
        </r>
      </text>
    </comment>
    <comment ref="S9" authorId="0" shapeId="0">
      <text>
        <r>
          <rPr>
            <b/>
            <sz val="9"/>
            <color indexed="81"/>
            <rFont val="Tahoma"/>
            <family val="2"/>
            <charset val="204"/>
          </rPr>
          <t>Указать ИНН организации в котором работаете</t>
        </r>
      </text>
    </comment>
    <comment ref="T9" authorId="0" shapeId="0">
      <text>
        <r>
          <rPr>
            <b/>
            <sz val="9"/>
            <color indexed="81"/>
            <rFont val="Tahoma"/>
            <family val="2"/>
            <charset val="204"/>
          </rPr>
          <t>Выберите из выпадающего списка</t>
        </r>
      </text>
    </comment>
    <comment ref="U9" authorId="0" shapeId="0">
      <text>
        <r>
          <rPr>
            <b/>
            <sz val="9"/>
            <color indexed="81"/>
            <rFont val="Tahoma"/>
            <family val="2"/>
            <charset val="204"/>
          </rPr>
          <t>Выберите из выпадающего списка</t>
        </r>
      </text>
    </comment>
    <comment ref="V9" authorId="0" shapeId="0">
      <text>
        <r>
          <rPr>
            <b/>
            <sz val="9"/>
            <color indexed="81"/>
            <rFont val="Tahoma"/>
            <family val="2"/>
            <charset val="204"/>
          </rPr>
          <t>Выберите из выпадающего списка.
Обязательно приложите документ подтверждающий наличие имеющейся категории</t>
        </r>
      </text>
    </comment>
    <comment ref="W9" authorId="0" shapeId="0">
      <text>
        <r>
          <rPr>
            <b/>
            <sz val="9"/>
            <color indexed="81"/>
            <rFont val="Tahoma"/>
            <family val="2"/>
            <charset val="204"/>
          </rPr>
          <t>Заполняется кураторами - балл портфолио. Если имеется награда или профконкурс, тогда не заполнять (заполняется после проведения экспертизы)</t>
        </r>
      </text>
    </comment>
    <comment ref="X9" authorId="0" shapeId="0">
      <text>
        <r>
          <rPr>
            <b/>
            <sz val="9"/>
            <color indexed="81"/>
            <rFont val="Tahoma"/>
            <family val="2"/>
            <charset val="204"/>
          </rPr>
          <t>Выберите из выпадающего списка. Если идет "отказ" тогда заполнять не нужно</t>
        </r>
      </text>
    </comment>
  </commentList>
</comments>
</file>

<file path=xl/sharedStrings.xml><?xml version="1.0" encoding="utf-8"?>
<sst xmlns="http://schemas.openxmlformats.org/spreadsheetml/2006/main" count="134851" uniqueCount="19964">
  <si>
    <t>Фамилия</t>
  </si>
  <si>
    <t>Имя</t>
  </si>
  <si>
    <t>Отчество (при наличии)</t>
  </si>
  <si>
    <t>Данные документа, удостоверяющего личность (паспорта гражданина Российской Федерации) (серия и номер, дата выдачи, кем выдан, код подразделения, выдавшего документ)</t>
  </si>
  <si>
    <t>Номер телефона</t>
  </si>
  <si>
    <t>Адрес электронной почты</t>
  </si>
  <si>
    <t>Уровень образования</t>
  </si>
  <si>
    <t>Квалификация</t>
  </si>
  <si>
    <t>Сведения о заявителе</t>
  </si>
  <si>
    <t>Сведения об уровне образования (квалификации):</t>
  </si>
  <si>
    <t>Сведения о месте работы и должности</t>
  </si>
  <si>
    <t>Место работы</t>
  </si>
  <si>
    <t>Должность</t>
  </si>
  <si>
    <t>Сведения о квалификационной категории</t>
  </si>
  <si>
    <t>Квалификационная категория, на которую претендует заявитель</t>
  </si>
  <si>
    <t>Ранее присвоенная квалификационная категория (при наличии)</t>
  </si>
  <si>
    <t>Способы получения результата предоставления государственной услуги</t>
  </si>
  <si>
    <t>Серия и номер</t>
  </si>
  <si>
    <t>Кем выдан</t>
  </si>
  <si>
    <t>Когда выдан</t>
  </si>
  <si>
    <t>Код подразделения</t>
  </si>
  <si>
    <t>ЗАЯВЛЕНИЕ</t>
  </si>
  <si>
    <t>Один из способов получения результата предоставления государственной услуги</t>
  </si>
  <si>
    <t>в форме электронного документа, подписанного усиленной квалифицированной подписью члена Аттестационной комиссии, ответственного за прием и регистрацию заявления, и направленного в личный кабинет Заявителя на ЕПГУ (в случае подачи заявления посредством ЕПГУ)</t>
  </si>
  <si>
    <t>в форме электронного документа, подписанного усиленной квалифицированной подписью члена Аттестационной комиссии, ответственного за прием и регистрацию заявления, и направленного на электронный адрес Заявителя, указанный в заявлении (в случае подачи заявления при непосредственном обращении, почтовым отправлением, а также поступления через личный кабинет в подсистеме "Образование" ГИС ЕЭОС РБ либо на сайте ГАУ РБ ЦОПМКП)</t>
  </si>
  <si>
    <t>в форме бумажного документа, подписанного членом Аттестационной комиссии, ответственным за прием и регистрацию заявления, направляемого почтовым отправлением по адресу, указанному в заявлении (в случае подачи заявления при непосредственном обращении, почтовым отправлением, а также поступления через личный кабинет в подсистеме "Образование" ГИС ЕЭОС РБ либо на сайте ГАУ РБ ЦОПМКП)</t>
  </si>
  <si>
    <t>в форме бумажного документа, подписанного членом Аттестационной комиссии, ответственным за прием и регистрацию заявления, выданному нарочно при непосредственном обращении Заявителя в Аттестационную комиссию (в случае подачи заявления посредством ЕПГУ, при непосредственном обращении, почтовым отправлением, а также поступления через личный кабинет в подсистеме "Образование" ГИС ЕЭОС РБ либо на сайте ГАУ РБ ЦОПМКП)</t>
  </si>
  <si>
    <t>года N 152-ФЗ "О персональных данных":</t>
  </si>
  <si>
    <t>(или реквизиты иного документа, подтверждающего полномочия представителя)</t>
  </si>
  <si>
    <t>(указать цель обработки данных)</t>
  </si>
  <si>
    <t>В соответствии с пунктом 4 статьи 9 Федерального закона от 27 июля 2006</t>
  </si>
  <si>
    <t>Срок проведения аттестации</t>
  </si>
  <si>
    <t>Дата проведения заседания аттестационной комиссии</t>
  </si>
  <si>
    <t>Место проведения заседания аттестационной комиссии</t>
  </si>
  <si>
    <t>Способ проведения аттестации</t>
  </si>
  <si>
    <t>Высшая</t>
  </si>
  <si>
    <t>Первая</t>
  </si>
  <si>
    <t xml:space="preserve"> Республики Башкортостан</t>
  </si>
  <si>
    <t xml:space="preserve"> От:</t>
  </si>
  <si>
    <t>"Аттестация педагогических работников организаций, осуществляющих образовательную деятельность, в целях установления квалификационной категории" на территории Республики Башкортостан</t>
  </si>
  <si>
    <t xml:space="preserve"> (номер телефона, адрес  электронной почты, адрес)</t>
  </si>
  <si>
    <t>о предоставлении государственной услуги "Аттестация  педагогических работников организаций, осуществляющих  образовательную деятельность, в целях установления  квалификационной категории" (в части подачи заявления  и получения результатов предоставления услуги)</t>
  </si>
  <si>
    <t>Форма подачи</t>
  </si>
  <si>
    <t>Категория</t>
  </si>
  <si>
    <t>Педагог-методист</t>
  </si>
  <si>
    <t>Педагог-наставник</t>
  </si>
  <si>
    <t>Должности</t>
  </si>
  <si>
    <t>Учитель</t>
  </si>
  <si>
    <t>Педагог дополнительного образования</t>
  </si>
  <si>
    <t>Преподаватель</t>
  </si>
  <si>
    <t>Воспитатель</t>
  </si>
  <si>
    <t>Среднее профессиональное образование</t>
  </si>
  <si>
    <t xml:space="preserve">                                                                                                       (подпись заявителя/ представителя заявителя с расшифровкой)</t>
  </si>
  <si>
    <t>/</t>
  </si>
  <si>
    <t>(указать наименование или Ф.И.О. (последнее - при наличии) оператора, получающего согласие субъекта персональных данных)</t>
  </si>
  <si>
    <t>находящемуся по адресу: Республика Башкортостан, г. Уфа, ул. Мира 14, 4 этаж, Блок Б</t>
  </si>
  <si>
    <t>на обработку моих персональных данных, а именно: Фамилия, Имя, Отчество, телефон, электронная почта</t>
  </si>
  <si>
    <t>адрес регистрации, место работы, должность, паспортные данные, уровень образования, квалификация</t>
  </si>
  <si>
    <t>Настоящее согласие действует со дня его подписания до дня отзыва в письменной форме.</t>
  </si>
  <si>
    <t>на любое действие (операцию) или совокупность действий (операций), совершаемых с использованием средств автоматизации или без использования таких средств с персональными данными, включая сбор, запись, систематизацию, накопление, хранение, уточнение (обновление, изменение), извлечение, использование, передачу (распространение, предоставление, доступ), обезличивание, блокирование, удаление, уничтожение персональных данных; на автоматизированную, а также без использования средств автоматизации, обработку (включая сбор, запись, систематизацию, накопление, хранение, уточнение (обновление, изменение), извлечение, использование, передачу (распространение, предоставление, доступ), обезличивание, блокирование, удаление, уничтожение персональных данных).</t>
  </si>
  <si>
    <t xml:space="preserve">В целях: </t>
  </si>
  <si>
    <t>организации и проведении процедуры аттестации педагогов</t>
  </si>
  <si>
    <t xml:space="preserve">даю согласие: </t>
  </si>
  <si>
    <t>Центру аттестации работников образования ГАУ РБ ЦОПМКП</t>
  </si>
  <si>
    <t>Дата уведомления</t>
  </si>
  <si>
    <t>Дата аттестации</t>
  </si>
  <si>
    <t>№</t>
  </si>
  <si>
    <t>Адрес регистрации</t>
  </si>
  <si>
    <t>Телефон</t>
  </si>
  <si>
    <t>Муниципалитет</t>
  </si>
  <si>
    <t>Абзелиловский район</t>
  </si>
  <si>
    <t>Архангельский район</t>
  </si>
  <si>
    <t>Вы имеете право лично присутствовать на заседании Аттестационной комиссии</t>
  </si>
  <si>
    <t>Уведомление о сроке и месте проведения аттестации педагогического работника в целях установления квалификационной категории</t>
  </si>
  <si>
    <t>От</t>
  </si>
  <si>
    <t>До</t>
  </si>
  <si>
    <t xml:space="preserve">Кому: </t>
  </si>
  <si>
    <t>Аургазинский район</t>
  </si>
  <si>
    <t>01</t>
  </si>
  <si>
    <t>02</t>
  </si>
  <si>
    <t>03</t>
  </si>
  <si>
    <t>Тип</t>
  </si>
  <si>
    <t>СПО</t>
  </si>
  <si>
    <t>КШИ</t>
  </si>
  <si>
    <t>04</t>
  </si>
  <si>
    <t>Результат</t>
  </si>
  <si>
    <t>2.9.1.1. Неустановление личности Заявителя (непредъявление документа, удостоверяющего личность, отказ данного лица предъявить документ, удостоверяющий его личность).</t>
  </si>
  <si>
    <t>2.9.1.2. Неустановление места работы Заявителя (непредъявление документа, удостоверяющего место работы Заявителя).</t>
  </si>
  <si>
    <t>2.9.1.3. С заявлением обратилось ненадлежащее лицо.</t>
  </si>
  <si>
    <t>2.9.1.4. Заявление подано в орган, не уполномоченный на его рассмотрение.</t>
  </si>
  <si>
    <t>2.9.1.5. К заявлению в целях установления квалификационных категорий "педагог-методист" и "педагог-наставник" не приложено ходатайство работодателя, характеризующее деятельность педагогического работника, направленную на совершенствование методической работы или наставничества непосредственно в образовательной организации</t>
  </si>
  <si>
    <t>отказ в приеме документов</t>
  </si>
  <si>
    <t>2.10.2.1. Увольнение педагогического работника.</t>
  </si>
  <si>
    <t>2.10.2.2. Перевод педагогического работника на другую должность.</t>
  </si>
  <si>
    <t>2.10.2.3. Обращение Заявителя с целью установления квалификационной категории "педагог-методист" или "педагог-наставник" при отсутствии у него высшей квалификационной категории.</t>
  </si>
  <si>
    <t>2.10.2.4. Обращение Заявителя с целью установления высшей квалификационной категории при отсутствии у него ранее установленной первой квалификационной категории по одной из педагогических должностей (при обращении с целью установления высшей квалификационной категории).</t>
  </si>
  <si>
    <t>2.10.2.5. Обращение Заявителя с заявлением ранее чем через год со дня принятия решения об отказе в установлении квалификационной категории.</t>
  </si>
  <si>
    <t>2.10.2.6. Обращение Заявителя с целью установления первой или высшей квалификационной категории по должности, отсутствующей в подразделе 2 раздела 1 номенклатуры должностей педагогических работников организаций, осуществляющих образовательную деятельность, утвержденной Постановлением Правительства Российской Федерации от 21 февраля 2022 года N 225.</t>
  </si>
  <si>
    <t>приостановление или отказ в предоставлении государственной услуги</t>
  </si>
  <si>
    <t>Установить</t>
  </si>
  <si>
    <t>Отказать</t>
  </si>
  <si>
    <t>решение аттестационной комиссии</t>
  </si>
  <si>
    <t>Примечание</t>
  </si>
  <si>
    <t>Очно, с дистанционным участием</t>
  </si>
  <si>
    <t>Заявление</t>
  </si>
  <si>
    <t xml:space="preserve"> (указать, какую именно квалификационную категорию)</t>
  </si>
  <si>
    <t>Решение об установлении квалификационной категории педагогическому работнику</t>
  </si>
  <si>
    <t>Вид документа</t>
  </si>
  <si>
    <t>E-mail</t>
  </si>
  <si>
    <t>Категория претендует</t>
  </si>
  <si>
    <t>Категория наличие</t>
  </si>
  <si>
    <t>Тип документа</t>
  </si>
  <si>
    <t>Код</t>
  </si>
  <si>
    <t xml:space="preserve">E-mail </t>
  </si>
  <si>
    <t xml:space="preserve">Серия и номер </t>
  </si>
  <si>
    <t xml:space="preserve">Адрес регистрации </t>
  </si>
  <si>
    <t xml:space="preserve">Отчество </t>
  </si>
  <si>
    <t xml:space="preserve">Имя </t>
  </si>
  <si>
    <t xml:space="preserve">Фамилия </t>
  </si>
  <si>
    <t xml:space="preserve">Кем выдан </t>
  </si>
  <si>
    <t xml:space="preserve">Когда выдан </t>
  </si>
  <si>
    <t>№ дов-ти</t>
  </si>
  <si>
    <t>Дата дов-ти</t>
  </si>
  <si>
    <t>Экспертное заключение</t>
  </si>
  <si>
    <t>Фамилия, имя, отчество:</t>
  </si>
  <si>
    <t>Место работы и занимаемая должность на момент аттестации:</t>
  </si>
  <si>
    <t>Да</t>
  </si>
  <si>
    <t>36</t>
  </si>
  <si>
    <t>Баллы</t>
  </si>
  <si>
    <t>Нет</t>
  </si>
  <si>
    <t>Ответы</t>
  </si>
  <si>
    <t>37</t>
  </si>
  <si>
    <t>Рекомендации:</t>
  </si>
  <si>
    <t>Дата заявления</t>
  </si>
  <si>
    <t>Номер заявления</t>
  </si>
  <si>
    <t xml:space="preserve">Результат </t>
  </si>
  <si>
    <t>подпись</t>
  </si>
  <si>
    <t>расшифровка</t>
  </si>
  <si>
    <t>дата</t>
  </si>
  <si>
    <t>Заместитель директора по аттестации работников образования ГАУ РБ ЦОПМКП</t>
  </si>
  <si>
    <t>Зайченко Н.Ф.</t>
  </si>
  <si>
    <t>№ 196 "Об утверждении Порядка проведения  аттестации педагогических работников организаций, осуществляющих образовательную деятельность" определены срок и место проведения аттестации в целях установления квалификационной категории:</t>
  </si>
  <si>
    <t>г. Уфа, ул. Мира 14, 4 этаж, Блок Б</t>
  </si>
  <si>
    <t>Секретарь аттестационной комиссии</t>
  </si>
  <si>
    <t>ООО</t>
  </si>
  <si>
    <t>ПВО</t>
  </si>
  <si>
    <t>Пакет документов №1</t>
  </si>
  <si>
    <t>Уведомление</t>
  </si>
  <si>
    <t>Пакет документов №2</t>
  </si>
  <si>
    <t>Решение АК</t>
  </si>
  <si>
    <t>данные выбираются из выпадающего списка (строго)</t>
  </si>
  <si>
    <t>Автоматически выполняютя действия по списку таблицы, т.е. от № до №</t>
  </si>
  <si>
    <t>в данных столбцах заполняются сведения представителя (при наличии)</t>
  </si>
  <si>
    <t>Высшее образование (бакалавриат)</t>
  </si>
  <si>
    <t>Высшее образование (специалитет)</t>
  </si>
  <si>
    <t>Высшее образование (магистратура)</t>
  </si>
  <si>
    <t>Аспирантура</t>
  </si>
  <si>
    <t>Докторантура</t>
  </si>
  <si>
    <t>Педагог-организатор</t>
  </si>
  <si>
    <t>Социальный педагог</t>
  </si>
  <si>
    <t>Учитель-дефектолог</t>
  </si>
  <si>
    <t>Учитель-логопед</t>
  </si>
  <si>
    <t>Педагог-психолог</t>
  </si>
  <si>
    <t>Старший воспитатель</t>
  </si>
  <si>
    <t>Тьютор</t>
  </si>
  <si>
    <t>Педагог-библиотекарь</t>
  </si>
  <si>
    <t>Старший вожатый</t>
  </si>
  <si>
    <t>Музыкальный руководитель</t>
  </si>
  <si>
    <t>Концертмейстер</t>
  </si>
  <si>
    <t>Руководитель физического воспитания</t>
  </si>
  <si>
    <t>Инструктор по физической культуре</t>
  </si>
  <si>
    <t>Методист</t>
  </si>
  <si>
    <t>Инструктор-методист</t>
  </si>
  <si>
    <t>Инструктор по труду</t>
  </si>
  <si>
    <t>Тренер-преподаватель</t>
  </si>
  <si>
    <t>Альшеевский район</t>
  </si>
  <si>
    <t>Аскинский район</t>
  </si>
  <si>
    <t>Бакалинский район</t>
  </si>
  <si>
    <t>Балтачевский район</t>
  </si>
  <si>
    <t>Белокатайский район</t>
  </si>
  <si>
    <t>Бижбулякский район</t>
  </si>
  <si>
    <t>Благоварский район</t>
  </si>
  <si>
    <t>Буздякский район</t>
  </si>
  <si>
    <t>Бураевский район</t>
  </si>
  <si>
    <t>Бурзянский район</t>
  </si>
  <si>
    <t>Гафурийский район</t>
  </si>
  <si>
    <t>Дуванский район</t>
  </si>
  <si>
    <t>Ермекеевский район</t>
  </si>
  <si>
    <t>Зианчуринский район</t>
  </si>
  <si>
    <t>Зилаирский район</t>
  </si>
  <si>
    <t>Иглинский район</t>
  </si>
  <si>
    <t>Илишевский район</t>
  </si>
  <si>
    <t>Калтасинский район</t>
  </si>
  <si>
    <t>Караидельский район</t>
  </si>
  <si>
    <t>Кармаскалинский район</t>
  </si>
  <si>
    <t>Кигинский район</t>
  </si>
  <si>
    <t>Краснокамский район</t>
  </si>
  <si>
    <t>Кугарчинский район</t>
  </si>
  <si>
    <t>Кушнаренковский район</t>
  </si>
  <si>
    <t>Куюргазинский район</t>
  </si>
  <si>
    <t>Мечетлинский район</t>
  </si>
  <si>
    <t>Мишкинский район</t>
  </si>
  <si>
    <t>Миякинский район</t>
  </si>
  <si>
    <t>Нуримановский район</t>
  </si>
  <si>
    <t>Салаватский район</t>
  </si>
  <si>
    <t>Стерлибашевский район</t>
  </si>
  <si>
    <t>Стерлитамакский район</t>
  </si>
  <si>
    <t>Татышлинский район</t>
  </si>
  <si>
    <t>Уфимский район</t>
  </si>
  <si>
    <t>Фёдоровский район</t>
  </si>
  <si>
    <t>Хайбуллинский район</t>
  </si>
  <si>
    <t>Чекмагушевский район</t>
  </si>
  <si>
    <t>Чишминский район</t>
  </si>
  <si>
    <t>Шаранский район</t>
  </si>
  <si>
    <t>город Агидель</t>
  </si>
  <si>
    <t>город Кумертау</t>
  </si>
  <si>
    <t>город Нефтекамск</t>
  </si>
  <si>
    <t>город Октябрьский</t>
  </si>
  <si>
    <t>город Салават</t>
  </si>
  <si>
    <t>город Сибай</t>
  </si>
  <si>
    <t>город Стерлитамак</t>
  </si>
  <si>
    <t>город Уфа</t>
  </si>
  <si>
    <t>город Межгорье</t>
  </si>
  <si>
    <t>Баймакский район</t>
  </si>
  <si>
    <t>Белебеевский район</t>
  </si>
  <si>
    <t>Белорецкий район</t>
  </si>
  <si>
    <t>Бирский район</t>
  </si>
  <si>
    <t>Благовещенский район</t>
  </si>
  <si>
    <t>Давлекановский район</t>
  </si>
  <si>
    <t>Дюртюлинский район</t>
  </si>
  <si>
    <t>Ишимбайский район</t>
  </si>
  <si>
    <t>Мелеузовский район</t>
  </si>
  <si>
    <t>Туймазинский район</t>
  </si>
  <si>
    <t>Учалинский район</t>
  </si>
  <si>
    <t>Янаульский район</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</si>
  <si>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</si>
  <si>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</si>
  <si>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</si>
  <si>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</si>
  <si>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</si>
  <si>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</si>
  <si>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</si>
  <si>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</si>
  <si>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</si>
  <si>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</si>
  <si>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</si>
  <si>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</si>
  <si>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</si>
  <si>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</si>
  <si>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</si>
  <si>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</si>
  <si>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</si>
  <si>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</si>
  <si>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</si>
  <si>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</si>
  <si>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</si>
  <si>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</si>
  <si>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</si>
  <si>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</si>
  <si>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</si>
  <si>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</si>
  <si>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</si>
  <si>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</si>
  <si>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</si>
  <si>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</si>
  <si>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</si>
  <si>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</si>
  <si>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</si>
  <si>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</si>
  <si>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</si>
  <si>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</si>
  <si>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</si>
  <si>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</si>
  <si>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</si>
  <si>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</si>
  <si>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</si>
  <si>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</si>
  <si>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</si>
  <si>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</si>
  <si>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</si>
  <si>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</si>
  <si>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</si>
  <si>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</si>
  <si>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</si>
  <si>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</si>
  <si>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</si>
  <si>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</si>
  <si>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</si>
  <si>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</si>
  <si>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</si>
  <si>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</si>
  <si>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</si>
  <si>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Даты уведомлений</t>
  </si>
  <si>
    <t>Даты аттестаций</t>
  </si>
  <si>
    <t>ПРЕЖДЕ ЧЕМ НАЧНЕТЕ ЗАПОЛНЯТЬ ИЗУЧИТЕ ИНСТРУКЦИЮ И ПРОЧИТАЙТЕ ЛИСТ "ОПИСАНИЕ"</t>
  </si>
  <si>
    <t>Наименование награды/конкурса</t>
  </si>
  <si>
    <t>Награда/конкурс</t>
  </si>
  <si>
    <t>не изменять и не удалять</t>
  </si>
  <si>
    <t>ручной ввод данных</t>
  </si>
  <si>
    <t>Не имею</t>
  </si>
  <si>
    <t>Телефон2</t>
  </si>
  <si>
    <t>Отчестсво</t>
  </si>
  <si>
    <t>Старший методист</t>
  </si>
  <si>
    <t>город Благовещенск</t>
  </si>
  <si>
    <t>64</t>
  </si>
  <si>
    <t>Заключение по итогам оценки профессиональной деятельности педагогического работника</t>
  </si>
  <si>
    <t>Запрашиваемая квалификационная категория</t>
  </si>
  <si>
    <t>Результат всестороннего анализа профессиональной деятельности педагогического работника по итогам оценки его профессиональной деятельности составляет: (сумма баллов)</t>
  </si>
  <si>
    <t xml:space="preserve">Члены аттестационной комиссии: </t>
  </si>
  <si>
    <t>Ознакомлен(а)</t>
  </si>
  <si>
    <t>Дата составления заключения:</t>
  </si>
  <si>
    <t/>
  </si>
  <si>
    <t>ИНН организации</t>
  </si>
  <si>
    <t>ИНН</t>
  </si>
  <si>
    <t>Полное</t>
  </si>
  <si>
    <t>Сокращенное</t>
  </si>
  <si>
    <t>Район</t>
  </si>
  <si>
    <t>ФИО</t>
  </si>
  <si>
    <t>МУНИЦИПАЛЬНОЕ БЮДЖЕТНОЕ ОБЩЕОБРАЗОВАТЕЛЬНОЕ УЧРЕЖДЕНИЕ ОСНОВНАЯ ОБЩЕОБРАЗОВАТЕЛЬНАЯ ШКОЛА Д.ЧУРАЕВО МУНИЦИПАЛЬНОГО РАЙОНА АЛЬШЕЕВСКИЙ РАЙОН РЕСПУБЛИКИ БАШКОРТОСТАН</t>
  </si>
  <si>
    <t>МБОУ ООШ Д.ЧУРАЕВО</t>
  </si>
  <si>
    <t>Султангареева Закия Галимьяновна</t>
  </si>
  <si>
    <t>ДИРЕКТОР</t>
  </si>
  <si>
    <t>МУНИЦИПАЛЬНОЕ БЮДЖЕТНОЕ ОБЩЕОБРАЗОВАТЕЛЬНОЕ УЧРЕЖДЕНИЕ ОСНОВНАЯ ОБЩЕОБРАЗОВАТЕЛЬНАЯ ШКОЛА С.АБДРАШИТОВО МУНИЦИПАЛЬНОГО РАЙОНА АЛЬШЕЕВСКИЙ РАЙОН РЕСПУБЛИКИ БАШКОРТОСТАН</t>
  </si>
  <si>
    <t>МБОУ ООШ С.АБДРАШИТОВО</t>
  </si>
  <si>
    <t>Зарипова Эльмира Рифовна</t>
  </si>
  <si>
    <t>ИСПОЛНЯЮЩИЙ ОБЯЗАННОСТИ ДИРЕКТОРА</t>
  </si>
  <si>
    <t>МУНИЦИПАЛЬНОЕ БЮДЖЕТНОЕ ОБЩЕОБРАЗОВАТЕЛЬНОЕ УЧРЕЖДЕНИЕ СРЕДНЯЯ ОБЩЕОБРАЗОВАТЕЛЬНАЯ ШКОЛА С.АКСЕНОВО МУНИЦИПАЛЬНОГО РАЙОНА АЛЬШЕЕВСКИЙ РАЙОН РЕСПУБЛИКИ БАШКОРТОСТАН</t>
  </si>
  <si>
    <t>МБОУ СОШ С.АКСЕНОВО</t>
  </si>
  <si>
    <t>Нурыева Венера Раиловна</t>
  </si>
  <si>
    <t>МУНИЦИПАЛЬНОЕ БЮДЖЕТНОЕ ОБЩЕОБРАЗОВАТЕЛЬНОЕ УЧРЕЖДЕНИЕ ОСНОВНАЯ ОБЩЕОБРАЗОВАТЕЛЬНАЯ ШКОЛА С.ВОЗДВИЖЕНКА МУНИЦИПАЛЬНОГО РАЙОНА АЛЬШЕЕВСКИЙ РАЙОН РЕСПУБЛИКИ БАШКОРТОСТАН</t>
  </si>
  <si>
    <t>МБОУ ООШ С.ВОЗДВИЖЕНКА</t>
  </si>
  <si>
    <t>Мухарямов Мухамед Анварович</t>
  </si>
  <si>
    <t>МУНИЦИПАЛЬНОЕ БЮДЖЕТНОЕ ОБЩЕОБРАЗОВАТЕЛЬНОЕ УЧРЕЖДЕНИЕ ОСНОВНАЯ ОБЩЕОБРАЗОВАТЕЛЬНАЯ ШКОЛА С.ГАЙНИЯМАК МУНИЦИПАЛЬНОГО РАЙОНА АЛЬШЕЕВСКИЙ РАЙОН РЕСПУБЛИКИ БАШКОРТОСТАН</t>
  </si>
  <si>
    <t>МБОУ ООШ С. ГАЙНИЯМАК</t>
  </si>
  <si>
    <t>МУНИЦИПАЛЬНОЕ БЮДЖЕТНОЕ ОБЩЕОБРАЗОВАТЕЛЬНОЕ УЧРЕЖДЕНИЕ ОСНОВНАЯ ОБЩЕОБРАЗОВАТЕЛЬНАЯ ШКОЛА С.КАРМЫШЕВО МУНИЦИПАЛЬНОГО РАЙОНА АЛЬШЕЕВСКИЙ РАЙОН РЕСПУБЛИКИ БАШКОРТОСТАН</t>
  </si>
  <si>
    <t>МБОУ ООШ С.КАРМЫШЕВО</t>
  </si>
  <si>
    <t>МУНИЦИПАЛЬНОЕ БЮДЖЕТНОЕ ОБЩЕОБРАЗОВАТЕЛЬНОЕ УЧРЕЖДЕНИЕ СРЕДНЯЯ ОБЩЕОБРАЗОВАТЕЛЬНАЯ ШКОЛА С.КИПЧАК-АСКАРОВО МУНИЦИПАЛЬНОГО РАЙОНА АЛЬШЕЕВСКИЙ РАЙОН РЕСПУБЛИКИ БАШКОРТОСТАН</t>
  </si>
  <si>
    <t>МБОУ СОШ С.КИПЧАК-АСКАРОВО</t>
  </si>
  <si>
    <t>Низамов Халил Нигаметбаевич</t>
  </si>
  <si>
    <t>МУНИЦИПАЛЬНОЕ БЮДЖЕТНОЕ ОБЩЕОБРАЗОВАТЕЛЬНОЕ УЧРЕЖДЕНИЕ СРЕДНЯЯ ОБЩЕОБРАЗОВАТЕЛЬНАЯ ШКОЛА С.КРЫМСКИЙ МУНИЦИПАЛЬНОГО РАЙОНА АЛЬШЕЕВСКИЙ РАЙОН РЕСПУБЛИКИ БАШКОРТОСТАН</t>
  </si>
  <si>
    <t>МБОУ СОШ С.КРЫМСКИЙ</t>
  </si>
  <si>
    <t>Ямгурчин Шамиль Шарифуллович</t>
  </si>
  <si>
    <t>МУНИЦИПАЛЬНОЕ БЮДЖЕТНОЕ ОБЩЕОБРАЗОВАТЕЛЬНОЕ УЧРЕЖДЕНИЕ ОСНОВНАЯ ОБЩЕОБРАЗОВАТЕЛЬНАЯ ШКОЛА С. МЕНДЯНОВО МУНИЦИПАЛЬНОГО РАЙОНА АЛЬШЕЕВСКИЙ РАЙОН РЕСПУБЛИКИ БАШКОРТОСТАН</t>
  </si>
  <si>
    <t>МБОУ ООШ С. МЕНДЯНОВО</t>
  </si>
  <si>
    <t>Галимуллина Гульдар Хуснуллиновна</t>
  </si>
  <si>
    <t>ЛИКВИДАТОР</t>
  </si>
  <si>
    <t>МУНИЦИПАЛЬНОЕ БЮДЖЕТНОЕ ОБЩЕОБРАЗОВАТЕЛЬНОЕ УЧРЕЖДЕНИЕ ОСНОВНАЯ ОБЩЕОБРАЗОВАТЕЛЬНАЯ ШКОЛА С.НИГМАТУЛЛИНО МУНИЦИПАЛЬНОГО РАЙОНА АЛЬШЕЕВСКИЙ РАЙОН РЕСПУБЛИКИ БАШКОРТОСТАН</t>
  </si>
  <si>
    <t>МБОУ ООШ С.НИГМАТУЛЛИНО</t>
  </si>
  <si>
    <t>Шаймухаметова Эльвира Ибрагимовна</t>
  </si>
  <si>
    <t>МУНИЦИПАЛЬНОЕ БЮДЖЕТНОЕ ОБЩЕОБРАЗОВАТЕЛЬНОЕ УЧРЕЖДЕНИЕ СРЕДНЯЯ ОБЩЕОБРАЗОВАТЕЛЬНАЯ ШКОЛА ИМЕНИ ГЕРОЯ РОССИИ ИХСАНОВА РАФИКА РАШИТОВИЧА С.НИЖНЕЕ АВРЮЗОВО МУНИЦИПАЛЬНОГО РАЙОНА АЛЬШЕЕВСКИЙ РАЙОН РЕСПУБЛИКИ БАШКОРТОСТАН</t>
  </si>
  <si>
    <t>МБОУ СОШ ИМ. ГЕРОЯ РОССИИ ИХСАНОВА Р.Р. С.НИЖНЕЕ АВРЮЗОВО</t>
  </si>
  <si>
    <t>Нагимов Рустям Марварович</t>
  </si>
  <si>
    <t>МУНИЦИПАЛЬНОЕ БЮДЖЕТНОЕ ОБЩЕОБРАЗОВАТЕЛЬНОЕ УЧРЕЖДЕНИЕ СРЕДНЯЯ ОБЩЕОБРАЗОВАТЕЛЬНАЯ ШКОЛА С.НИКИФАРОВО МУНИЦИПАЛЬНОГО РАЙОНА АЛЬШЕЕВСКИЙ РАЙОН РЕСПУБЛИКИ БАШКОРТОСТАН</t>
  </si>
  <si>
    <t>МБОУ СОШ С.НИКИФАРОВО</t>
  </si>
  <si>
    <t>Зиякаева Эльвира Мударисовна</t>
  </si>
  <si>
    <t>МУНИЦИПАЛЬНОЕ БЮДЖЕТНОЕ ОБЩЕОБРАЗОВАТЕЛЬНОЕ УЧРЕЖДЕНИЕ СРЕДНЯЯ ОБЩЕОБРАЗОВАТЕЛЬНАЯ ШКОЛА С.СЛАК МУНИЦИПАЛЬНОГО РАЙОНА АЛЬШЕЕВСКИЙ РАЙОН РЕСПУБЛИКИ БАШКОРТОСТАН</t>
  </si>
  <si>
    <t>МБОУ СОШ С.СЛАК</t>
  </si>
  <si>
    <t>Шандинова Рита Иршатовна</t>
  </si>
  <si>
    <t>МУНИЦИПАЛЬНОЕ БЮДЖЕТНОЕ ОБЩЕОБРАЗОВАТЕЛЬНОЕ УЧРЕЖДЕНИЕ СРЕДНЯЯ ОБЩЕОБРАЗОВАТЕЛЬНАЯ ШКОЛА С.ТАВРИЧАНКА МУНИЦИПАЛЬНОГО РАЙОНА АЛЬШЕЕВСКИЙ РАЙОН РЕСПУБЛИКИ БАШКОРТОСТАН</t>
  </si>
  <si>
    <t>МБОУ СОШ С.ТАВРИЧАНКА</t>
  </si>
  <si>
    <t>Шигабутдинов Марат Раисович</t>
  </si>
  <si>
    <t>МУНИЦИПАЛЬНОЕ БЮДЖЕТНОЕ ОБЩЕОБРАЗОВАТЕЛЬНОЕ УЧРЕЖДЕНИЕ СРЕДНЯЯ ОБЩЕОБРАЗОВАТЕЛЬНАЯ ШКОЛА СЕЛА ТАШЛЫ МУНИЦИПАЛЬНОГО РАЙОНА АЛЬШЕЕВСКИЙ РАЙОН РЕСПУБЛИКИ БАШКОРТОСТАН</t>
  </si>
  <si>
    <t>МБОУ СОШ С.ТАШЛЫ</t>
  </si>
  <si>
    <t>МУНИЦИПАЛЬНОЕ БЮДЖЕТНОЕ ОБЩЕОБРАЗОВАТЕЛЬНОЕ УЧРЕЖДЕНИЕ СРЕДНЯЯ ОБЩЕОБРАЗОВАТЕЛЬНАЯ ШКОЛА С.ТРУНТАИШЕВО МУНИЦИПАЛЬНОГО РАЙОНА АЛЬШЕЕВСКИЙ РАЙОН РЕСПУБЛИКИ БАШКОРТОСТАН</t>
  </si>
  <si>
    <t>МБОУ СОШ С.ТРУНТАИШЕВО</t>
  </si>
  <si>
    <t>Фазрахманова Глюза Мавлетзяновна</t>
  </si>
  <si>
    <t>МУНИЦИПАЛЬНОЕ БЮДЖЕТНОЕ ОБЩЕОБРАЗОВАТЕЛЬНОЕ УЧРЕЖДЕНИЕ СРЕДНЯЯ ОБЩЕОБРАЗОВАТЕЛЬНАЯ ШКОЛА С.ШАФРАНОВО МУНИЦИПАЛЬНОГО РАЙОНА АЛЬШЕЕВСКИЙ РАЙОН РЕСПУБЛИКИ БАШКОРТОСТАН</t>
  </si>
  <si>
    <t>МБОУ СОШ С.ШАФРАНОВО</t>
  </si>
  <si>
    <t>Халимова Лайсан Минибаевна</t>
  </si>
  <si>
    <t>ГОСУДАРСТВЕННОЕ КАЗЕННОЕ ОБЩЕОБРАЗОВАТЕЛЬНОЕ УЧРЕЖДЕНИЕ ДЛЯ ДЕТЕЙ, НУЖДАЮЩИХСЯ В ДЛИТЕЛЬНОМ ЛЕЧЕНИИ, ШАФРАНОВСКАЯ САНАТОРНАЯ ШКОЛА-ИНТЕРНАТ</t>
  </si>
  <si>
    <t>ГКОУ ШСШИ</t>
  </si>
  <si>
    <t>Аипова Альмира Динаровна</t>
  </si>
  <si>
    <t>МУНИЦИПАЛЬНОЕ ОБЩЕОБРАЗОВАТЕЛЬНОЕ БЮДЖЕТНОЕ УЧРЕЖДЕНИЕ НАЧАЛЬНАЯ ОБЩЕОБРАЗОВАТЕЛЬНАЯ ШКОЛА Д. АЗОВО МУНИЦИПАЛЬНОГО РАЙОНА АРХАНГЕЛЬСКИЙ РАЙОН РЕСПУБЛИКИ БАШКОРТОСТАН</t>
  </si>
  <si>
    <t>МОБУ НОШ Д. АЗОВО</t>
  </si>
  <si>
    <t>Сулейманова Райля Шакировна</t>
  </si>
  <si>
    <t>МУНИЦИПАЛЬНОЕ ОБЩЕОБРАЗОВАТЕЛЬНОЕ БЮДЖЕТНОЕ УЧРЕЖДЕНИЕ ОСНОВНАЯ ОБЩЕОБРАЗОВАТЕЛЬНАЯ ШКОЛА Д. АЙТМЕМБЕТОВО МУНИЦИПАЛЬНОГО РАЙОНА АРХАНГЕЛЬСКИЙ РАЙОН РЕСПУБЛИКИ БАШКОРТОСТАН</t>
  </si>
  <si>
    <t>МОБУ ООШ Д. АЙТМЕМБЕТОВО</t>
  </si>
  <si>
    <t>Хуснутдинова Ляля Лугамановна</t>
  </si>
  <si>
    <t>МУНИЦИПАЛЬНОЕ ОБЩЕОБРАЗОВАТЕЛЬНОЕ БЮДЖЕТНОЕ УЧРЕЖДЕНИЕ ОСНОВНАЯ ОБЩЕОБРАЗОВАТЕЛЬНАЯ ШКОЛА Д.ЗАИТОВО МУНИЦИПАЛЬНОГО РАЙОНА АРХАНГЕЛЬСКИЙ РАЙОН РЕСПУБЛИКИ БАШКОРТОСТАН</t>
  </si>
  <si>
    <t>МОБУ ООШ Д.ЗАИТОВО</t>
  </si>
  <si>
    <t>Рамазанова Сария Хадиевна</t>
  </si>
  <si>
    <t>МУНИЦИПАЛЬНОЕ ОБЩЕОБРАЗОВАТЕЛЬНОЕ БЮДЖЕТНОЕ УЧРЕЖДЕНИЕ ОСНОВНАЯ ОБЩЕОБРАЗОВАТЕЛЬНАЯ ШКОЛА Д. КЫСЫНДЫ МУНИЦИПАЛЬНОГО РАЙОНА АРХАНГЕЛЬСКИЙ РАЙОН РЕСПУБЛИКИ БАШКОРТОСТАН</t>
  </si>
  <si>
    <t>МОБУ ООШ Д. КЫСЫНДЫ</t>
  </si>
  <si>
    <t>Хажиахметова Гульсасак Тимерьяновна</t>
  </si>
  <si>
    <t>МУНИЦИПАЛЬНОЕ ОБЩЕОБРАЗОВАТЕЛЬНОЕ БЮДЖЕТНОЕ УЧРЕЖДЕНИЕ СРЕДНЯЯ ОБЩЕОБРАЗОВАТЕЛЬНАЯ ШКОЛА Д. М.ГОРЬКИЙ МУНИЦИПАЛЬНОГО РАЙОНА АРХАНГЕЛЬСКИЙ РАЙОН РЕСПУБЛИКИ БАШКОРТОСТАН</t>
  </si>
  <si>
    <t>МОБУ СОШ Д. М.ГОРЬКИЙ</t>
  </si>
  <si>
    <t>Голонза Резеда Зиннатовна</t>
  </si>
  <si>
    <t>МУНИЦИПАЛЬНОЕ ОБЩЕОБРАЗОВАТЕЛЬНОЕ БЮДЖЕТНОЕ УЧРЕЖДЕНИЕ ДЛЯ ДЕТЕЙ ДОШКОЛЬНОГО И МЛАДШЕГО ШКОЛЬНОГО ВОЗРАСТА ОРЛОВСКАЯ НАЧАЛЬНАЯ ШКОЛА-ДЕТСКИЙ САД ЛАНДЫШ МУНИЦИПАЛЬНОГО РАЙОНА АРХАНГЕЛЬСКИЙ РАЙОН РЕСПУБЛИКИ БАШКОРТОСТАН</t>
  </si>
  <si>
    <t>МОБУ ОРЛОВСКАЯ НАЧАЛЬНАЯ ШКОЛА-ДЕТСКИЙ САД ЛАНДЫШ</t>
  </si>
  <si>
    <t>Сергеева Мария Петровна</t>
  </si>
  <si>
    <t>МУНИЦИПАЛЬНОЕ ОБЩЕОБРАЗОВАТЕЛЬНОЕ БЮДЖЕТНОЕ УЧРЕЖДЕНИЕ ОСНОВНАЯ ОБЩЕОБРАЗОВАТЕЛЬНАЯ ШКОЛА Д.ТАВАКАЧЕВО МУНИЦИПАЛЬНОГО РАЙОНА АРХАНГЕЛЬСКИЙ РАЙОН РЕСПУБЛИКИ БАШКОРТОСТАН</t>
  </si>
  <si>
    <t>МОБУ ООШ Д.ТАВАКАЧЕВО</t>
  </si>
  <si>
    <t>Мустафин Раис Ишмурдович</t>
  </si>
  <si>
    <t>МУНИЦИПАЛЬНОЕ ОБЩЕОБРАЗОВАТЕЛЬНОЕ БЮДЖЕТНОЕ УЧРЕЖДЕНИЕ СРЕДНЯЯ ОБЩЕОБРАЗОВАТЕЛЬНАЯ ШКОЛА Д.ТЕРЕКЛЫ МУНИЦИПАЛЬНОГО РАЙОНА АРХАНГЕЛЬСКИЙ РАЙОН РЕСПУБЛИКИ БАШКОРТОСТАН</t>
  </si>
  <si>
    <t>МОБУ СОШ Д.ТЕРЕКЛЫ</t>
  </si>
  <si>
    <t>Хасанова Эльвира Сайфутдиновна</t>
  </si>
  <si>
    <t>МУНИЦИПАЛЬНОЕ ОБЩЕОБРАЗОВАТЕЛЬНОЕ БЮДЖЕТНОЕ УЧРЕЖДЕНИЕ СРЕДНЯЯ ОБЩЕОБРАЗОВАТЕЛЬНАЯ ШКОЛА С. АБЗАНОВО МУНИЦИПАЛЬНОГО РАЙОНА АРХАНГЕЛЬСКИЙ РАЙОН РЕСПУБЛИКИ БАШКОРТОСТАН</t>
  </si>
  <si>
    <t>МОБУ СОШ С. АБЗАНОВО</t>
  </si>
  <si>
    <t>Юсупов Юнир Гайнисламович</t>
  </si>
  <si>
    <t>МУНИЦИПАЛЬНОЕ ОБЩЕОБРАЗОВАТЕЛЬНОЕ БЮДЖЕТНОЕ УЧРЕЖДЕНИЕ СРЕДНЯЯ ОБЩЕОБРАЗОВАТЕЛЬНАЯ ШКОЛА С. БАКАЛДИНСКОЕ МУНИЦИПАЛЬНОГО РАЙОНА АРХАНГЕЛЬСКИЙ РАЙОН РЕСПУБЛИКИ БАШКОРТОСТАН</t>
  </si>
  <si>
    <t>МОБУ СОШ С. БАКАЛДИНСКОЕ</t>
  </si>
  <si>
    <t>Клокова Марина Анатольевна</t>
  </si>
  <si>
    <t>МУНИЦИПАЛЬНОЕ ОБЩЕОБРАЗОВАТЕЛЬНОЕ БЮДЖЕТНОЕ УЧРЕЖДЕНИЕ СРЕДНЯЯ ОБЩЕОБРАЗОВАТЕЛЬНАЯ ШКОЛА С.БЛАГОВЕЩЕНКА МУНИЦИПАЛЬНОГО РАЙОНА АРХАНГЕЛЬСКИЙ РАЙОН РЕСПУБЛИКИ БАШКОРТОСТАН</t>
  </si>
  <si>
    <t>МОБУ СОШ С.БЛАГОВЕЩЕНКА</t>
  </si>
  <si>
    <t>Бахтиярова Раушания Минихановна</t>
  </si>
  <si>
    <t>МУНИЦИПАЛЬНОЕ ОБЩЕОБРАЗОВАТЕЛЬНОЕ БЮДЖЕТНОЕ УЧРЕЖДЕНИЕ СРЕДНЯЯ ОБЩЕОБРАЗОВАТЕЛЬНАЯ ШКОЛА С.ВАЛЕНТИНОВКА МУНИЦИПАЛЬНОГО РАЙОНА АРХАНГЕЛЬСКИЙ РАЙОН РЕСПУБЛИКИ БАШКОРТОСТАН</t>
  </si>
  <si>
    <t>МОБУ СОШ С. ВАЛЕНТИНОВКА</t>
  </si>
  <si>
    <t>Панина Антонида Анатольевна</t>
  </si>
  <si>
    <t>МУНИЦИПАЛЬНОЕ ОБЩЕОБРАЗОВАТЕЛЬНОЕ БЮДЖЕТНОЕ УЧРЕЖДЕНИЕ СРЕДНЯЯ ОБЩЕОБРАЗОВАТЕЛЬНАЯ ШКОЛА С.ИРНЫКШИ МУНИЦИПАЛЬНОГО РАЙОНА АРХАНГЕЛЬСКИЙ РАЙОН РЕСПУБЛИКИ БАШКОРТОСТАН</t>
  </si>
  <si>
    <t>МОБУ СОШ С. ИРНЫКШИ</t>
  </si>
  <si>
    <t>Вашкевич Зубаржат Талгатовна</t>
  </si>
  <si>
    <t>МУНИЦИПАЛЬНОЕ БЮДЖЕТНОЕ ДОШКОЛЬНОЕ ОБРАЗОВАТЕЛЬНОЕ УЧРЕЖДЕНИЕ ДЕТСКИЙ САД № 12 РУЧЕЁК СЕЛА КАЗАНКА МУНИЦИПАЛЬНОГО РАЙОНА АРХАНГЕЛЬСКИЙ РАЙОН РЕСПУБЛИКИ БАШКОРТОСТАН</t>
  </si>
  <si>
    <t>МБДОУ ДЕТСКИЙ САД № 12 РУЧЕЁК СЕЛА КАЗАНКА</t>
  </si>
  <si>
    <t>Исаева Ольга Сергеевна</t>
  </si>
  <si>
    <t>ЗАВЕДУЮЩИЙ</t>
  </si>
  <si>
    <t>МУНИЦИПАЛЬНОЕ ОБЩЕОБРАЗОВАТЕЛЬНОЕ БЮДЖЕТНОЕ УЧРЕЖДЕНИЕ СРЕДНЯЯ ОБЩЕОБРАЗОВАТЕЛЬНАЯ ШКОЛА С.КРАСНЫЙ ЗИЛИМ МУНИЦИПАЛЬНОГО РАЙОНА АРХАНГЕЛЬСКИЙ РАЙОН РЕСПУБЛИКИ БАШКОРТОСТАН</t>
  </si>
  <si>
    <t>МОБУ СОШ С.КРАСНЫЙ ЗИЛИМ</t>
  </si>
  <si>
    <t>Антипина Людмила Николаевна</t>
  </si>
  <si>
    <t>МУНИЦИПАЛЬНОЕ ОБЩЕОБРАЗОВАТЕЛЬНОЕ БЮДЖЕТНОЕ УЧРЕЖДЕНИЕ СРЕДНЯЯ ОБЩЕОБРАЗОВАТЕЛЬНАЯ ШКОЛА С. УЗУНЛАРОВО</t>
  </si>
  <si>
    <t>МОБУ СОШ С.УЗУНЛАРОВО</t>
  </si>
  <si>
    <t>Аюпова Альфира Бахтигареевна</t>
  </si>
  <si>
    <t>МУНИЦИПАЛЬНОЕ БЮДЖЕТНОЕ ДОШКОЛЬНОЕ ОБРАЗОВАТЕЛЬНОЕ УЧРЕЖДЕНИЕ ДЕТСКИЙ САД КОМБИНИРОВАННОГО ВИДА ТЕРЕМОК С. АРХАНГЕЛЬСКОЕ МУНИЦИПАЛЬНОГО РАЙОНА АРХАНГЕЛЬСКИЙ РАЙОН РЕСПУБЛИКИ БАШКОРТОСТАН</t>
  </si>
  <si>
    <t>МБДОУ ДЕТСКИЙ САД КОМБИНИРОВАННОГО ВИДА ТЕРЕМОК С. АРХАНГЕЛЬСКОЕ</t>
  </si>
  <si>
    <t>Малькова Надежда Николаевна</t>
  </si>
  <si>
    <t>МУНИЦИПАЛЬНОЕ БЮДЖЕТНОЕ ДОШКОЛЬНОЕ ОБРАЗОВАТЕЛЬНОЕ УЧРЕЖДЕНИЕ ДЕТСКИЙ САД СКАЗКА С. АРХАНГЕЛЬСКОЕ МУНИЦИПАЛЬНОГО РАЙОНА АРХАНГЕЛЬСКИЙ РАЙОН РЕСПУБЛИКИ БАШКОРТОСТАН</t>
  </si>
  <si>
    <t>МБДОУ ДЕТСКИЙ САД СКАЗКА С. АРХАНГЕЛЬСКОЕ</t>
  </si>
  <si>
    <t>Юламанова Ляйсян Рамиловна</t>
  </si>
  <si>
    <t>МУНИЦИПАЛЬНОЕ КАЗЕННОЕ УЧРЕЖДЕНИЕ ОТДЕЛ ОБРАЗОВАНИЯ АДМИНИСТРАЦИИ МУНИЦИПАЛЬНОГО РАЙОНА АРХАНГЕЛЬСКИЙ РАЙОН РЕСПУБЛИКИ БАШКОРТОСТАН</t>
  </si>
  <si>
    <t>МКУ ОТДЕЛ ОБРАЗОВАНИЯ МР АРХАНГЕЛЬСКИЙ РАЙОН РБ</t>
  </si>
  <si>
    <t>Сайгафарова Лилия Талгатовна</t>
  </si>
  <si>
    <t>НАЧАЛЬНИК</t>
  </si>
  <si>
    <t>отдел</t>
  </si>
  <si>
    <t>МУНИЦИПАЛЬНОЕ ОБРАЗОВАТЕЛЬНОЕ БЮДЖЕТНОЕ УЧРЕЖДЕНИЕ ДОПОЛНИТЕЛЬНОГО ОБРАЗОВАНИЯ ДЕТЕЙ ЦЕНТР ДЕТСКОГО ТВОРЧЕСТВА И СПОРТА ИМПУЛЬС МУНИЦИПАЛЬНОГО РАЙОНА АРХАНГЕЛЬСКИЙ РАЙОН РЕСПУБЛИКИ БАШКОРТОСТАН</t>
  </si>
  <si>
    <t>МОБУ ДОД ЦДТИС ИМПУЛЬС</t>
  </si>
  <si>
    <t>Хасанова Фарзана Фасхетдиновна</t>
  </si>
  <si>
    <t>МУНИЦИПАЛЬНОЕ ОБЩЕОБРАЗОВАТЕЛЬНОЕ БЮДЖЕТНОЕ УЧРЕЖДЕНИЕ СРЕДНЯЯ ОБЩЕОБРАЗОВАТЕЛЬНАЯ ШКОЛА №1 С. АРХАНГЕЛЬСКОЕ МУНИЦИПАЛЬНОГО РАЙОНА АРХАНГЕЛЬСКИЙ РАЙОН РЕСПУБЛИКИ БАШКОРТОСТАН</t>
  </si>
  <si>
    <t>МОБУ СОШ №1 С. АРХАНГЕЛЬСКОЕ</t>
  </si>
  <si>
    <t>Курунова Любовь Михайловна</t>
  </si>
  <si>
    <t>МУНИЦИПАЛЬНОЕ ОБЩЕОБРАЗОВАТЕЛЬНОЕ БЮДЖЕТНОЕ УЧРЕЖДЕНИЕ СРЕДНЯЯ ОБЩЕОБРАЗОВАТЕЛЬНАЯ ШКОЛА № 2 С. АРХАНГЕЛЬСКОЕ МУНИЦИПАЛЬНОГО РАЙОНА АРХАНГЕЛЬСКИЙ РАЙОН РЕСПУБЛИКИ БАШКОРТОСТАН</t>
  </si>
  <si>
    <t>МОБУ СОШ № 2 С. АРХАНГЕЛЬСКОЕ</t>
  </si>
  <si>
    <t>Салахитдинова Эльза Рифовна</t>
  </si>
  <si>
    <t>МУНИЦИПАЛЬНОЕ БЮДЖЕТНОЕ ОБЩЕОБРАЗОВАТЕЛЬНОЕ УЧРЕЖДЕНИЕ СРЕДНЯЯ ОБЩЕОБРАЗОВАТЕЛЬНАЯ ШКОЛА Д.КАРТКИСЯК МУНИЦИПАЛЬНОГО РАЙОНА АСКИНСКИЙ РАЙОН РЕСПУБЛИКИ БАШКОРТОСТАН</t>
  </si>
  <si>
    <t>МБОУ СОШ Д.КАРТКИСЯК АСКИНСКИЙ РАЙОН РБ</t>
  </si>
  <si>
    <t>Минимухаметова Лилия Аснафовна</t>
  </si>
  <si>
    <t>МУНИЦИПАЛЬНОЕ БЮДЖЕТНОЕ ОБЩЕОБРАЗОВАТЕЛЬНОЕ УЧРЕЖДЕНИЕ СРЕДНЯЯ ОБЩЕОБРАЗОВАТЕЛЬНАЯ ШКОЛА ДЕРЕВНИ КУНГАК МУНИЦИПАЛЬНОГО РАЙОНА АСКИНСКИЙ РАЙОН РЕСПУБЛИКИ БАШКОРТОСТАН</t>
  </si>
  <si>
    <t>МБОУ СОШ Д.КУНГАК МУНИЦИПАЛЬНОГО РАЙОНА АСКИНСКИЙ РАЙОН РБ</t>
  </si>
  <si>
    <t>Шарифисламов Барый Нигаматьянович</t>
  </si>
  <si>
    <t>МУНИЦИПАЛЬНОЕ БЮДЖЕТНОЕ ОБЩЕОБРАЗОВАТЕЛЬНОЕ УЧРЕЖДЕНИЕ СРЕДНЯЯ ОБЩЕОБРАЗОВАТЕЛЬНАЯ ШКОЛА ДЕРЕВНИ КШЛАУ-ЕЛГА МУНИЦИПАЛЬНОГО РАЙОНА АСКИНСКИЙ РАЙОН РЕСПУБЛИКИ БАШКОРТОСТАН</t>
  </si>
  <si>
    <t>МБОУ СОШ Д. КШЛАУ-ЕЛГА МР АСКИНСКИЙ РАЙОН РБ</t>
  </si>
  <si>
    <t>Суфиярова Земфира Равильевна</t>
  </si>
  <si>
    <t>МУНИЦИПАЛЬНОЕ БЮДЖЕТНОЕ ОБЩЕОБРАЗОВАТЕЛЬНОЕ УЧРЕЖДЕНИЕ ОСНОВНАЯ ОБЩЕОБРАЗОВАТЕЛЬНАЯ ШКОЛА ДЕРЕВНИ НОВЫЕ КАЗАНЧИ МУНИЦИПАЛЬНОГО РАЙОНА АСКИНСКИЙ РАЙОН РЕСПУБЛИКИ БАШКОРТОСТАН</t>
  </si>
  <si>
    <t>МБОУ ООШ Д.НОВЫЕ КАЗАНЧИ МР АСКИНСКИЙ РАЙОН РБ</t>
  </si>
  <si>
    <t>Шакирова Эльза Вадимовна</t>
  </si>
  <si>
    <t>МУНИЦИПАЛЬНОЕ БЮДЖЕТНОЕ ОБЩЕОБРАЗОВАТЕЛЬНОЕ УЧРЕЖДЕНИЕ СРЕДНЯЯ ОБЩЕОБРАЗОВАТЕЛЬНАЯ ШКОЛА ДЕРЕВНИ ПЕТРОПАВЛОВКА МУНИЦИПАЛЬНОГО РАЙОНА АСКИНСКИЙ РАЙОН РЕСПУБЛИКИ БАШКОРТОСТАН</t>
  </si>
  <si>
    <t>МБОУ СОШ Д.ПЕТРОПАВЛОВКА МУНИЦИПАЛЬНОГО РАЙОНА АСКИНСКИЙ РАЙОН РБ</t>
  </si>
  <si>
    <t>Кадимов Ирек Альбиртович</t>
  </si>
  <si>
    <t>МУНИЦИПАЛЬНОЕ БЮДЖЕТНОЕ ОБЩЕОБРАЗОВАТЕЛЬНОЕ УЧРЕЖДЕНИЕ СРЕДНЯЯ ОБЩЕОБРАЗОВАТЕЛЬНАЯ ШКОЛА Д.СУЛТАНБЕКОВО МУНИЦИПАЛЬНОГО РАЙОНА АСКИНСКИЙ РАЙОН РЕСПУБЛИКИ БАШКОРТОСТАН</t>
  </si>
  <si>
    <t>МБОУ СОШ Д. СУЛТАНБЕКОВО МР АСКИНСКИЙ РАЙОН РБ</t>
  </si>
  <si>
    <t>Суфиянов Данис Валинурович</t>
  </si>
  <si>
    <t>МУНИЦИПАЛЬНОЕ БЮДЖЕТНОЕ ДОШКОЛЬНОЕ ОБРАЗОВАТЕЛЬНОЕ УЧРЕЖДЕНИЕ ДЕТСКИЙ САД АКБУЗАТ ОБЩЕРАЗВИВАЮЩЕГО ВИДА СЕЛА КАШКИНО МУНИЦИПАЛЬНОГО РАЙОНА АСКИНСКИЙ РАЙОН РЕСПУБЛИКИ БАШКОРТОСТАН</t>
  </si>
  <si>
    <t>МБДОУ ДЕТСКИЙ САД АКБУЗАТ С.КАШКИНО</t>
  </si>
  <si>
    <t>Вагизова Вариса Габдрахмановна</t>
  </si>
  <si>
    <t>МУНИЦИПАЛЬНОЕ БЮДЖЕТНОЕ ОБЩЕОБРАЗОВАТЕЛЬНОЕ УЧРЕЖДЕНИЕ СРЕДНЯЯ ОБЩЕОБРАЗОВАТЕЛЬНАЯ ШКОЛА С.КАШКИНО МУНИЦИПАЛЬНОГО РАЙОНА АСКИНСКИЙ РАЙОН РЕСПУБЛИКИ БАШКОРТОСТАН</t>
  </si>
  <si>
    <t>МБОУ СОШ С.КАШКИНО АСКИНСКОГО РАЙОНА, РБ</t>
  </si>
  <si>
    <t>Файзуллин Азат Галимзянович</t>
  </si>
  <si>
    <t>МУНИЦИПАЛЬНОЕ БЮДЖЕТНОЕ ОБЩЕОБРАЗОВАТЕЛЬНОЕ УЧРЕЖДЕНИЕ СРЕДНЯЯ ОБЩЕОБРАЗОВАТЕЛЬНАЯ ШКОЛА СЕЛА КИГАЗЫ МУНИЦИПАЛЬНОГО РАЙОНА АСКИНСКИЙ РАЙОН РЕСПУБЛИКИ БАШКОРТОСТАН</t>
  </si>
  <si>
    <t>МБОУ СОШ С. КИГАЗЫ МУНИЦИПАЛЬНОГО РАЙОНА АСКИНСКИЙ РАЙОН РБ</t>
  </si>
  <si>
    <t>МУНИЦИПАЛЬНОЕ БЮДЖЕТНОЕ ДОШКОЛЬНОЕ ОБРАЗОВАТЕЛЬНОЕ УЧРЕЖДЕНИЕ ДЕТСКИЙ САД ЗВЕЗДОЧКА СЕЛА КУБИЯЗЫ МУНИЦИПАЛЬНОГО РАЙОНА АСКИНСКИЙ РАЙОН РЕСПУБЛИКИ БАШКОРТОСТАН</t>
  </si>
  <si>
    <t>МБДОУ ДЕТСКИЙ САД ЗВЕЗДОЧКА С. КУБИЯЗЫ</t>
  </si>
  <si>
    <t>Нурисламова Эльмира Рауфовна</t>
  </si>
  <si>
    <t>МУНИЦИПАЛЬНОЕ БЮДЖЕТНОЕ ОБЩЕОБРАЗОВАТЕЛЬНОЕ УЧРЕЖДЕНИЕ СРЕДНЯЯ ОБЩЕОБРАЗОВАТЕЛЬНАЯ ШКОЛА СЕЛА КУБИЯЗЫ МУНИЦИПАЛЬНОГО РАЙОНА АСКИНСКИЙ РАЙОН РЕСПУБЛИКИ БАШКОРТОСТАН</t>
  </si>
  <si>
    <t>МБОУ СОШ С. КУБИЯЗЫ МР АСКИНСКИЙ РАЙОН РБ</t>
  </si>
  <si>
    <t>Ахматьянов Азат Фанизович</t>
  </si>
  <si>
    <t>ДИРЕКТОР ШКОЛЫ</t>
  </si>
  <si>
    <t>МУНИЦИПАЛЬНОЕ БЮДЖЕТНОЕ ОБЩЕОБРАЗОВАТЕЛЬНОЕ УЧРЕЖДЕНИЕ СРЕДНЯЯ ОБЩЕОБРАЗОВАТЕЛЬНАЯ ШКОЛА СЕЛА СТАРЫЕ КАЗАНЧИ МУНИЦИПАЛЬНОГО РАЙОНА АСКИНСКИЙ РАЙОН РЕСПУБЛИКИ БАШКОРТОСТАН</t>
  </si>
  <si>
    <t>МБОУ СОШ С.СТАРЫЕ КАЗАНЧИ МУНИЦИПАЛЬНОГО РАЙОНА АСКИНСКИЙ РАЙОН РБ</t>
  </si>
  <si>
    <t>Нуриахметов Мансур Альфрисович</t>
  </si>
  <si>
    <t>МУНИЦИПАЛЬНОЕ БЮДЖЕТНОЕ ДОШКОЛЬНОЕ ОБРАЗОВАТЕЛЬНОЕ УЧРЕЖДЕНИЕ ДЕТСКИЙ САД РАДУГА ОБЩЕРАЗВИВАЮЩЕГО ВИДА СЕЛА УРМИЯЗЫ МУНИЦИПАЛЬНОГО РАЙОНА АСКИНСКИЙ РАЙОН РЕСПУБЛИКИ БАШКОРТОСТАН</t>
  </si>
  <si>
    <t>МБДОУ ДЕТСКИЙ САД РАДУГА С.УРМИЯЗЫ</t>
  </si>
  <si>
    <t>Каримова Нэлли Разгатовна</t>
  </si>
  <si>
    <t>МУНИЦИПАЛЬНОЕ БЮДЖЕТНОЕ ОБЩЕОБРАЗОВАТЕЛЬНОЕ УЧРЕЖДЕНИЕ СРЕДНЯЯ ОБЩЕОБРАЗОВАТЕЛЬНАЯ ШКОЛА С.УРМИЯЗЫ МУНИЦИПАЛЬНОГО РАЙОНА АСКИНСКИЙ РАЙОН РЕСПУБЛИКИ БАШКОРТОСТАН</t>
  </si>
  <si>
    <t>МБОУ СОШ С.УРМИЯЗЫ МУНИЦИПАЛЬНОГО РАЙОНА АСКИНСКИЙ РАЙОН РБ</t>
  </si>
  <si>
    <t>Ибрагимова Резеда Раузатовна</t>
  </si>
  <si>
    <t>МУНИЦИПАЛЬНОЕ ОБЩЕОБРАЗОВАТЕЛЬНОЕ БЮДЖЕТНОЕ УЧРЕЖДЕНИЕ ОСНОВНАЯ ОБЩЕОБРАЗОВАТЕЛЬНАЯ ШКОЛА С. АХМАНОВО МУНИЦИПАЛЬНОГО РАЙОНА БАКАЛИНСКИЙ РАЙОН РЕСПУБЛИКИ БАШКОРТОСТАН</t>
  </si>
  <si>
    <t>МОБУ ООШ С. АХМАНОВО</t>
  </si>
  <si>
    <t>Батыркаева Людмила Андреевна</t>
  </si>
  <si>
    <t>МУНИЦИПАЛЬНОЕ ОБЩЕОБРАЗОВАТЕЛЬНОЕ БЮДЖЕТНОЕ УЧРЕЖДЕНИЕ СРЕДНЯЯ ОБЩЕОБРАЗОВАТЕЛЬНАЯ ШКОЛА С. БУЗЮРОВО МУНИЦИПАЛЬНОГО РАЙОНА БАКАЛИНСКИЙ РАЙОН РЕСПУБЛИКИ БАШКОРТОСТАН</t>
  </si>
  <si>
    <t>МОБУ СОШ С. БУЗЮРОВО</t>
  </si>
  <si>
    <t>Сидоров Вячеслав Евгеньевич</t>
  </si>
  <si>
    <t>МУНИЦИПАЛЬНОЕ ОБЩЕОБРАЗОВАТЕЛЬНОЕ БЮДЖЕТНОЕ УЧРЕЖДЕНИЕ СРЕДНЯЯ ОБЩЕОБРАЗОВАТЕЛЬНАЯ ШКОЛА С.ДИЯШЕВО МУНИЦИПАЛЬНОГО РАЙОНА БАКАЛИНСКИЙ РАЙОН РЕСПУБЛИКИ БАШКОРТОСТАН</t>
  </si>
  <si>
    <t>МОБУ СОШ С.ДИЯШЕВО</t>
  </si>
  <si>
    <t>Кутлина Светлана Степановна</t>
  </si>
  <si>
    <t>МУНИЦИПАЛЬНОЕ ОБЩЕОБРАЗОВАТЕЛЬНОЕ БЮДЖЕТНОЕ УЧРЕЖДЕНИЕ ОСНОВНАЯ ОБЩЕОБРАЗОВАТЕЛЬНАЯ ШКОЛА С.КАЗАНЧИ МУНИЦИПАЛЬНОГО РАЙОНА БАКАЛИНСКИЙ РАЙОН РЕСПУБЛИКИ БАШКОРТОСТАН</t>
  </si>
  <si>
    <t>МОБУ ООШ С.КАЗАНЧИ</t>
  </si>
  <si>
    <t>Караваев Игорь Сергеевич</t>
  </si>
  <si>
    <t>МУНИЦИПАЛЬНОЕ ОБЩЕОБРАЗОВАТЕЛЬНОЕ БЮДЖЕТНОЕ УЧРЕЖДЕНИЕ СРЕДНЯЯ ОБЩЕОБРАЗОВАТЕЛЬНАЯ ШКОЛА С.КАМЫШЛЫТАМАК МУНИЦИПАЛЬНОГО РАЙОНА БАКАЛИНСКИЙ РАЙОН РЕСПУБЛИКИ БАШКОРТОСТАН</t>
  </si>
  <si>
    <t>МОБУ СОШ С.КАМЫШЛЫТАМАК</t>
  </si>
  <si>
    <t>Габдрахманова Найля Карамулловна</t>
  </si>
  <si>
    <t>МУНИЦИПАЛЬНОЕ ОБЩЕОБРАЗОВАТЕЛЬНОЕ БЮДЖЕТНОЕ УЧРЕЖДЕНИЕ СРЕДНЯЯ ОБЩЕОБРАЗОВАТЕЛЬНАЯ ШКОЛА С.КУШТИРЯКОВО МУНИЦИПАЛЬНОГО РАЙОНА БАКАЛИНСКИЙ РАЙОН РЕСПУБЛИКИ БАШКОРТОСТАН</t>
  </si>
  <si>
    <t>МОБУ СОШ С.КУШТИРЯКОВО</t>
  </si>
  <si>
    <t>Ямалиева Лада Николаевна</t>
  </si>
  <si>
    <t>МУНИЦИПАЛЬНОЕ ОБЩЕОБРАЗОВАТЕЛЬНОЕ БЮДЖЕТНОЕ УЧРЕЖДЕНИЕ СРЕДНЯЯ ОБЩЕОБРАЗОВАТЕЛЬНАЯ ШКОЛА С.МИХАЙЛОВКА МУНИЦИПАЛЬНОГО РАЙОНА БАКАЛИНСКИЙ РАЙОН РЕСПУБЛИКИ БАШКОРТОСТАН</t>
  </si>
  <si>
    <t>МОБУ СОШ С.МИХАЙЛОВКА</t>
  </si>
  <si>
    <t>Оленникова Надежда Александровна</t>
  </si>
  <si>
    <t>МУНИЦИПАЛЬНОЕ ОБЩЕОБРАЗОВАТЕЛЬНОЕ БЮДЖЕТНОЕ УЧРЕЖДЕНИЕ СРЕДНЯЯ ОБЩЕОБРАЗОВАТЕЛЬНАЯ ШКОЛА С.МУСТАФИНО МУНИЦИПАЛЬНОГО РАЙОНА БАКАЛИНСКИЙ РАЙОН РЕСПУБЛИКИ БАШКОРТОСТАН</t>
  </si>
  <si>
    <t>МОБУ СОШ С.МУСТАФИНО</t>
  </si>
  <si>
    <t>Насырова Гульназ Мирхатимовна</t>
  </si>
  <si>
    <t>МУНИЦИПАЛЬНОЕ ОБЩЕОБРАЗОВАТЕЛЬНОЕ БЮДЖЕТНОЕ УЧРЕЖДЕНИЕ ОСНОВНАЯ ОБЩЕОБРАЗОВАТЕЛЬНАЯ ШКОЛА С.НОВОИЛИКОВО МУНИЦИПАЛЬНОГО РАЙОНА БАКАЛИНСКИЙ РАЙОН РЕСПУБЛИКИ БАШКОРТОСТАН</t>
  </si>
  <si>
    <t>МОБУ ООШ С.НОВОИЛИКОВО</t>
  </si>
  <si>
    <t>Жадова Светлана Андреевна</t>
  </si>
  <si>
    <t>МУНИЦИПАЛЬНОЕ ОБЩЕОБРАЗОВАТЕЛЬНОЕ БЮДЖЕТНОЕ УЧРЕЖДЕНИЕ ОСНОВНАЯ ОБЩЕОБРАЗОВАТЕЛЬНАЯ ШКОЛА С. НОВОУРСАЕВО МУНИЦИПАЛЬНОГО РАЙОНА БАКАЛИНСКИЙ РАЙОН РЕСПУБЛИКИ БАШКОРТОСТАН</t>
  </si>
  <si>
    <t>МОБУ ООШ С. НОВОУРСАЕВО</t>
  </si>
  <si>
    <t>Ахметшина Гульнара Явгаровна</t>
  </si>
  <si>
    <t>МУНИЦИПАЛЬНОЕ ОБЩЕОБРАЗОВАТЕЛЬНОЕ БЮДЖЕТНОЕ УЧРЕЖДЕНИЕ ОСНОВНАЯ ОБЩЕОБРАЗОВАТЕЛЬНАЯ ШКОЛА С.НОВЫЕ МАТЫ МУНИЦИПАЛЬНОГО РАЙОНА БАКАЛИНСКИЙ РАЙОН РЕСПУБЛИКИ БАШКОРТОСТАН</t>
  </si>
  <si>
    <t>МОБУ ООШ С.НОВЫЕ МАТЫ</t>
  </si>
  <si>
    <t>Краснова Зиля Табрисовна</t>
  </si>
  <si>
    <t>МУНИЦИПАЛЬНОЕ ОБЩЕОБРАЗОВАТЕЛЬНОЕ БЮДЖЕТНОЕ УЧРЕЖДЕНИЕ ОСНОВНАЯ ОБЩЕОБРАЗОВАТЕЛЬНАЯ ШКОЛА С.СТАРОЕ АЗМЕЕВО МУНИЦИПАЛЬНОГО РАЙОНА БАКАЛИНСКИЙ РАЙОН РЕСПУБЛИКИ БАШКОРТОСТАН</t>
  </si>
  <si>
    <t>МОБУ ООШ С.СТАРОЕ АЗМЕЕВО</t>
  </si>
  <si>
    <t>Тимофеева Светлана Шамсутдиновна</t>
  </si>
  <si>
    <t>МУНИЦИПАЛЬНОЕ ОБЩЕОБРАЗОВАТЕЛЬНОЕ БЮДЖЕТНОЕ УЧРЕЖДЕНИЕ СРЕДНЯЯ ОБЩЕОБРАЗОВАТЕЛЬНАЯ ШКОЛА С. СТАРОКАТАЕВО МУНИЦИПАЛЬНОГО РАЙОНА БАКАЛИНСКИЙ РАЙОН РЕСПУБЛИКИ БАШКОРТОСТАН</t>
  </si>
  <si>
    <t>МОБУ СОШ С. СТАРОКАТАЕВО</t>
  </si>
  <si>
    <t>Галиева Лилия Рамдраковна</t>
  </si>
  <si>
    <t>МУНИЦИПАЛЬНОЕ ОБЩЕОБРАЗОВАТЕЛЬНОЕ БЮДЖЕТНОЕ УЧРЕЖДЕНИЕ ОСНОВНАЯ ОБЩЕОБРАЗОВАТЕЛЬНАЯ ШКОЛА С.СТАРОКОСТЕЕВО МУНИЦИПАЛЬНОГО РАЙОНА БАКАЛИНСКИЙ РАЙОН РЕСПУБЛИКИ БАШКОРТОСТАН</t>
  </si>
  <si>
    <t>МОБУ ООШ С.СТАРОКОСТЕЕВО</t>
  </si>
  <si>
    <t>Дойников Вячеслав Павлович</t>
  </si>
  <si>
    <t>МУНИЦИПАЛЬНОЕ ОБЩЕОБРАЗОВАТЕЛЬНОЕ БЮДЖЕТНОЕ УЧРЕЖДЕНИЕ СРЕДНЯЯ ОБЩЕОБРАЗОВАТЕЛЬНАЯ ШКОЛА С.СТАРОКУРУЧЕВО МУНИЦИПАЛЬНОГО РАЙОНА БАКАЛИНСКИЙ РАЙОН РЕСПУБЛИКИ БАШКОРТОСТАН</t>
  </si>
  <si>
    <t>МОБУ СОШ С.СТАРОКУРУЧЕВО</t>
  </si>
  <si>
    <t>Марков Павел Андреевич</t>
  </si>
  <si>
    <t>МУНИЦИПАЛЬНОЕ ОБЩЕОБРАЗОВАТЕЛЬНОЕ БЮДЖЕТНОЕ УЧРЕЖДЕНИЕ ОСНОВНАЯ ОБЩЕОБРАЗОВАТЕЛЬНАЯ ШКОЛА С.СТАРОКУЯНОВО МУНИЦИПАЛЬНОГО РАЙОНА БАКАЛИНСКИЙ РАЙОН РЕСПУБЛИКИ БАШКОРТОСТАН</t>
  </si>
  <si>
    <t>МОБУ ООШ С.СТАРОКУЯНОВО</t>
  </si>
  <si>
    <t>Нуриев Наил Фанисович</t>
  </si>
  <si>
    <t>МУНИЦИПАЛЬНОЕ ОБЩЕОБРАЗОВАТЕЛЬНОЕ БЮДЖЕТНОЕ УЧРЕЖДЕНИЕ СРЕДНЯЯ ОБЩЕОБРАЗОВАТЕЛЬНАЯ ШКОЛА С.СТАРЫЕ МАТЫ МУНИЦИПАЛЬНОГО РАЙОНА БАКАЛИНСКИЙ РАЙОН РЕСПУБЛИКИ БАШКОРТОСТАН</t>
  </si>
  <si>
    <t>МОБУ СОШ С.СТАРЫЕ МАТЫ</t>
  </si>
  <si>
    <t>Максимова Наталья Владимировна</t>
  </si>
  <si>
    <t>МУНИЦИПАЛЬНОЕ ОБЩЕОБРАЗОВАТЕЛЬНОЕ БЮДЖЕТНОЕ УЧРЕЖДЕНИЕ ОСНОВНАЯ ОБЩЕОБРАЗОВАТЕЛЬНАЯ ШКОЛА С. ТАКТАГУЛОВО МУНИЦИПАЛЬНОГО РАЙОНА БАКАЛИНСКИЙ РАЙОН РЕСПУБЛИКИ БАШКОРТОСТАН</t>
  </si>
  <si>
    <t>МОБУ ООШ С. ТАКТАГУЛОВО</t>
  </si>
  <si>
    <t>Ахунова Рита Рамиловна</t>
  </si>
  <si>
    <t>ИСПОЛНЯЮЩАЯ ОБЯЗАННОСТИ ДИРЕКТОРА</t>
  </si>
  <si>
    <t>МУНИЦИПАЛЬНОЕ ОБЩЕОБРАЗОВАТЕЛЬНОЕ БЮДЖЕТНОЕ УЧРЕЖДЕНИЕ ОСНОВНАЯ ОБЩЕОБРАЗОВАТЕЛЬНАЯ ШКОЛА С.ТОКБЕРДИНО МУНИЦИПАЛЬНОГО РАЙОНА БАКАЛИНСКИЙ РАЙОН РЕСПУБЛИКИ БАШКОРТОСТАН</t>
  </si>
  <si>
    <t>МОБУ ООШ С.ТОКБЕРДИНО</t>
  </si>
  <si>
    <t>Концепарова Людмила Акбатыровна</t>
  </si>
  <si>
    <t>МУНИЦИПАЛЬНОЕ ОБЩЕОБРАЗОВАТЕЛЬНОЕ БЮДЖЕТНОЕ УЧРЕЖДЕНИЕ ОСНОВНАЯ ОБЩЕОБРАЗОВАТЕЛЬНАЯ ШКОЛА С. УМИРОВО МУНИЦИПАЛЬНОГО РАЙОНА БАКАЛИНСКИЙ РАЙОН РЕСПУБЛИКИ БАШКОРТОСТАН</t>
  </si>
  <si>
    <t>МОБУ ООШ С. УМИРОВО</t>
  </si>
  <si>
    <t>Хуснутдинов Рустам Хамназярович</t>
  </si>
  <si>
    <t>МУНИЦИПАЛЬНОЕ ОБЩЕОБРАЗОВАТЕЛЬНОЕ БЮДЖЕТНОЕ УЧРЕЖДЕНИЕ СРЕДНЯЯ ОБЩЕОБРАЗОВАТЕЛЬНАЯ ШКОЛА С.УРМАНАЕВО МУНИЦИПАЛЬНОГО РАЙОНА БАКАЛИНСКИЙ РАЙОН РЕСПУБЛИКИ БАШКОРТОСТАН</t>
  </si>
  <si>
    <t>МОБУ СОШ С.УРМАНАЕВО</t>
  </si>
  <si>
    <t>Нуриева Гульгена Газизяновна</t>
  </si>
  <si>
    <t>МУНИЦИПАЛЬНОЕ БЮДЖЕТНОЕ ОБЩЕОБРАЗОВАТЕЛЬНОЕ УЧРЕЖДЕНИЕ НАЧАЛЬНАЯ ОБЩЕОБРАЗОВАТЕЛЬНАЯ ШКОЛА ДЕРЕВНИ СУБАКАЕВО МУНИЦИПАЛЬНОГО РАЙОНА ИГЛИНСКИЙ РАЙОН РЕСПУБЛИКИ БАШКОРТОСТАН</t>
  </si>
  <si>
    <t>МБОУ НОШ Д. СУБАКАЕВО</t>
  </si>
  <si>
    <t>ЗАВЕДУЮЩАЯ</t>
  </si>
  <si>
    <t>МУНИЦИПАЛЬНОЕ ОБЩЕОБРАЗОВАТЕЛЬНОЕ БЮДЖЕТНОЕ УЧРЕЖДЕНИЕ СРЕДНЯЯ ОБЩЕОБРАЗОВАТЕЛЬНАЯ ШКОЛА №1 С.БАКАЛЫ МУНИЦИПАЛЬНОГО РАЙОНА БАКАЛИНСКИЙ РАЙОН РЕСПУБЛИКИ БАШКОРТОСТАН</t>
  </si>
  <si>
    <t>МОБУ СОШ №1 С.БАКАЛЫ</t>
  </si>
  <si>
    <t>Решетникова Алмазия Ахнафовна</t>
  </si>
  <si>
    <t>МУНИЦИПАЛЬНОЕ АВТОНОМНОЕ ДОШКОЛЬНОЕ ОБРАЗОВАТЕЛЬНОЕ УЧРЕЖДЕНИЕ БАКАЛИНСКИЙ ДЕТСКИЙ САД БУРАТИНО ОБЩЕРАЗВИВАЮЩЕГО ВИДА МУНИЦИПАЛЬНОГО РАЙОНА БАКАЛИНСКИЙ РАЙОН РЕСПУБЛИКИ БАШКОРТОСТАН</t>
  </si>
  <si>
    <t>МАДОУ БАКАЛИНСКИЙ Д С БУРАТИНО ОБЩЕРАЗВИВАЮЩЕГО ВИДА</t>
  </si>
  <si>
    <t>Жукович Светлана Николаевна</t>
  </si>
  <si>
    <t>РУКОВОДИТЕЛЬ</t>
  </si>
  <si>
    <t>МУНИЦИПАЛЬНОЕ АВТОНОМНОЕ ДОШКОЛЬНОЕ ОБРАЗОВАТЕЛЬНОЕ УЧРЕЖДЕНИЕ БАКАЛИНСКИЙ ДЕТСКИЙ САД РАДУГА МУНИЦИПАЛЬНОГО РАЙОНА БАКАЛИНСКИЙ РАЙОН РЕСПУБЛИКИ БАШКОРТОСТАН</t>
  </si>
  <si>
    <t>МАДОУ БАКАЛИНСКИЙ ДЕТСКИЙ САД РАДУГА</t>
  </si>
  <si>
    <t>Гарейшина Алина Хатиповна</t>
  </si>
  <si>
    <t>МУНИЦИПАЛЬНОЕ АВТОНОМНОЕ УЧРЕЖДЕНИЕ ДОПОЛНИТЕЛЬНОГО ОБРАЗОВАНИЯ ДОМ ДЕТСКОГО ТВОРЧЕСТВА МУНИЦИПАЛЬНОГО РАЙОНА БАКАЛИНСКИЙ РАЙОН РЕСПУБЛИКИ БАШКОРТОСТАН</t>
  </si>
  <si>
    <t>МАУ ДО ДДТ МР БАКАЛИНСКИЙ РАЙОН РБ</t>
  </si>
  <si>
    <t>Ахметова Анна Павловна</t>
  </si>
  <si>
    <t>ГОСУДАРСТВЕННОЕ БЮДЖЕТНОЕ ОБЩЕОБРАЗОВАТЕЛЬНОЕ УЧРЕЖДЕНИЕ БАКАЛИНСКАЯ КОРРЕКЦИОННАЯ ШКОЛА-ИНТЕРНАТ ДЛЯ ОБУЧАЮЩИХСЯ С ОГРАНИЧЕННЫМИ ВОЗМОЖНОСТЯМИ ЗДОРОВЬЯ</t>
  </si>
  <si>
    <t>ГБОУ БАКАЛИНСКАЯ КШИ ДЛЯ ОБУЧАЮЩИХСЯ С ОВЗ</t>
  </si>
  <si>
    <t>Гималтдинова Любовь Анатольевна</t>
  </si>
  <si>
    <t>Директор</t>
  </si>
  <si>
    <t>МУНИЦИПАЛЬНОЕ ОБЩЕОБРАЗОВАТЕЛЬНОЕ БЮДЖЕТНОЕ УЧРЕЖДЕНИЕ СРЕДНЯЯ ОБЩЕОБРАЗОВАТЕЛЬНАЯ ШКОЛА № 2 С.БАКАЛЫ МУНИЦИПАЛЬНОГО РАЙОНА БАКАЛИНСКИЙ РАЙОН РЕСПУБЛИКИ БАШКОРТОСТАН</t>
  </si>
  <si>
    <t>МОБУ СОШ №2 С.БАКАЛЫ</t>
  </si>
  <si>
    <t>Скарякин Сергей Михайлович</t>
  </si>
  <si>
    <t>МУНИЦИПАЛЬНОЕ КАЗЕННОЕ УЧРЕЖДЕНИЕ ОТДЕЛ ОБРАЗОВАНИЯ МУНИЦИПАЛЬНОГО РАЙОНА БАКАЛИНСКИЙ РАЙОН РЕСПУБЛИКИ БАШКОРТОСТАН</t>
  </si>
  <si>
    <t>МКУ ОТДЕЛ ОБРАЗОВАНИЯ МР БАКАЛИНСКИЙ РАЙОН РБ</t>
  </si>
  <si>
    <t>МУНИЦИПАЛЬНОЕ АВТОНОМНОЕ УЧРЕЖДЕНИЕ ДОПОЛНИТЕЛЬНОГО ОБРАЗОВАНИЯ БАКАЛИНСКАЯ ДЕТСКАЯ ЮНОШЕСКАЯ СПОРТИВНАЯ ШКОЛА МУНИЦИПАЛЬНОГО РАЙОНА БАКАЛИНСКИЙ РАЙОН РЕСПУБЛИКИ БАШКОРТОСТАН</t>
  </si>
  <si>
    <t>МАУ ДО БДЮСШ</t>
  </si>
  <si>
    <t>Алчинов Юрий Меркурьевич</t>
  </si>
  <si>
    <t>МУНИЦИПАЛЬНОЕ АВТОНОМНОЕ ДОШКОЛЬНОЕ ОБРАЗОВАТЕЛЬНОЕ УЧРЕЖДЕНИЕ БАКАЛИНСКИЙ ДЕТСКИЙ САД СКАЗКА МУНИЦИПАЛЬНОГО РАЙОНА БАКАЛИНСКИЙ РАЙОН РЕСПУБЛИКИ БАШКОРТОСТАН</t>
  </si>
  <si>
    <t>МАДОУ БАКАЛИНСКИЙ ДЕТСКИЙ САД СКАЗКА</t>
  </si>
  <si>
    <t>Егорова Надежда Евгеньевна</t>
  </si>
  <si>
    <t>МУНИЦИПАЛЬНОЕ АВТОНОМНОЕ ДОШКОЛЬНОЕ ОБРАЗОВАТЕЛЬНОЕ УЧРЕЖДЕНИЕ ДЕТСКИЙ САД Д.АЛЕКСЕЕВКА МУНИЦИПАЛЬНОГО РАЙОНА БЕЛЕБЕЕВСКИЙ РАЙОН РЕСПУБЛИКИ БАШКОРТОСТАН</t>
  </si>
  <si>
    <t>МАДОУ ДЕТСКИЙ САД Д.АЛЕКСЕЕВКА</t>
  </si>
  <si>
    <t>Кузьмина Марина Александровна</t>
  </si>
  <si>
    <t>МУНИЦИПАЛЬНОЕ АВТОНОМНОЕ ОБЩЕОБРАЗОВАТЕЛЬНОЕ УЧРЕЖДЕНИЕ ОСНОВНАЯ ОБЩЕОБРАЗОВАТЕЛЬНАЯ ШКОЛА ИМЕНИ ГЕРОЯ СОВЕТСКОГО СОЮЗА В.Ф.ТАРАСЕНКО Д. ШАРОВКА МУНИЦИПАЛЬНОГО РАЙОНА БЕЛЕБЕЕВСКИЙ РАЙОН РЕСПУБЛИКИ БАШКОРТОСТАН</t>
  </si>
  <si>
    <t>МАОУ ООШ Д. ШАРОВКА</t>
  </si>
  <si>
    <t>МУНИЦИПАЛЬНОЕ АВТОНОМНОЕ ДОШКОЛЬНОЕ ОБРАЗОВАТЕЛЬНОЕ УЧРЕЖДЕНИЕ ДЕТСКИЙ САД КОМБИНИРОВАННОГО ВИДА № 22 ИВУШКА Р.П.ПРИЮТОВО МУНИЦИПАЛЬНОГО РАЙОНА БЕЛЕБЕЕВСКИЙ РАЙОН РЕСПУБЛИКИ БАШКОРТОСТАН</t>
  </si>
  <si>
    <t>МАДОУ № 22 Р.П. ПРИЮТОВО</t>
  </si>
  <si>
    <t>Абнагимова Лидия Абузаровна</t>
  </si>
  <si>
    <t>МУНИЦИПАЛЬНОЕ АВТОНОМНОЕ ОБЩЕОБРАЗОВАТЕЛЬНОЕ УЧРЕЖДЕНИЕ СРЕДНЯЯ ОБЩЕОБРАЗОВАТЕЛЬНАЯ ШКОЛА №7 Р.П.ПРИЮТОВО МУНИЦИПАЛЬНОГО РАЙОНА БЕЛЕБЕЕВСКИЙ РАЙОН РЕСПУБЛИКИ БАШКОРТОСТАН</t>
  </si>
  <si>
    <t>МАОУ СОШ №7 Р.П.ПРИЮТОВО</t>
  </si>
  <si>
    <t>Иванова Людмила Владимировна</t>
  </si>
  <si>
    <t>МУНИЦИПАЛЬНОЕ АВТОНОМНОЕ ДОШКОЛЬНОЕ ОБРАЗОВАТЕЛЬНОЕ УЧРЕЖДЕНИЕ ДЕТСКИЙ САД КОМБИНИРОВАННОГО ВИДА №14 ЛАСТОЧКА Р.П.ПРИЮТОВО МУНИЦИПАЛЬНОГО РАЙОНА БЕЛЕБЕЕВСКИЙ РАЙОН РЕСПУБЛИКИ БАШКОРТОСТАН</t>
  </si>
  <si>
    <t>МАДОУ ДЕТСКИЙ САД №14 Р.П.ПРИЮТОВО</t>
  </si>
  <si>
    <t>Иванова Людмила Давлетяновна</t>
  </si>
  <si>
    <t>МУНИЦИПАЛЬНОЕ АВТОНОМНОЕ ДОШКОЛЬНОЕ ОБРАЗОВАТЕЛЬНОЕ УЧРЕЖДЕНИЕ ДЕТСКИЙ САД КОМБИНИРОВАННОГО ВИДА № 3 АЛЕНУШКА Р.П.ПРИЮТОВО МУНИЦИПАЛЬНОГО РАЙОНА БЕЛЕБЕЕВСКИЙ РАЙОН РЕСПУБЛИКИ БАШКОРТОСТАН</t>
  </si>
  <si>
    <t>МАДОУ № 3 Р.П.ПРИЮТОВО</t>
  </si>
  <si>
    <t>Кузьмина Любовь Петровна</t>
  </si>
  <si>
    <t>МУНИЦИПАЛЬНОЕ АВТОНОМНОЕ ДОШКОЛЬНОЕ ОБРАЗОВАТЕЛЬНОЕ УЧРЕЖДЕНИЕ ДЕТСКИЙ САД КОМБИНИРОВАННОГО ВИДА №35 ТЕРЕМОК Р.П.ПРИЮТОВО МУНИЦИПАЛЬНОГО РАЙОНА БЕЛЕБЕЕВСКИЙ РАЙОН РЕСПУБЛИКИ БАШКОРТОСТАН</t>
  </si>
  <si>
    <t>МАДОУ №35 Р.П.ПРИЮТОВО</t>
  </si>
  <si>
    <t>Докучаева Гульнара Хасимовна</t>
  </si>
  <si>
    <t>МУНИЦИПАЛЬНОЕ АВТОНОМНОЕ ДОШКОЛЬНОЕ ОБРАЗОВАТЕЛЬНОЕ УЧРЕЖДЕНИЕ ДЕТСКИЙ САД КОМБИНИРОВАННОГО ВИДА № 25 СОЛНЫШКО Р.П.ПРИЮТОВО МУНИЦИПАЛЬНОГО РАЙОНА БЕЛЕБЕЕВСКИЙ РАЙОН РЕСПУБЛИКИ БАШКОРТОСТАН</t>
  </si>
  <si>
    <t>МАДОУ ДЕТСКИЙ САД № 25 Р.П.ПРИЮТОВО</t>
  </si>
  <si>
    <t>Завьялова Наталья Константиновна</t>
  </si>
  <si>
    <t>МУНИЦИПАЛЬНОЕ АВТОНОМНОЕ ОБЩЕОБРАЗОВАТЕЛЬНОЕ УЧРЕЖДЕНИЕ СРЕДНЯЯ ОБЩЕОБРАЗОВАТЕЛЬНАЯ ШКОЛА №16 Р.П.ПРИЮТОВО МУНИЦИПАЛЬНОГО РАЙОНА БЕЛЕБЕЕВСКИЙ РАЙОН РЕСПУБЛИКИ БАШКОРТОСТАН</t>
  </si>
  <si>
    <t>МАОУ СОШ №16 Р.П.ПРИЮТОВО</t>
  </si>
  <si>
    <t>Габдуллина Розалия Зямильевна</t>
  </si>
  <si>
    <t>МУНИЦИПАЛЬНОЕ АВТОНОМНОЕ ОБЩЕОБРАЗОВАТЕЛЬНОЕ УЧРЕЖДЕНИЕ СРЕДНЯЯ ОБЩЕОБРАЗОВАТЕЛЬНАЯ ШКОЛА №5 Р.П.ПРИЮТОВО МУНИЦИПАЛЬНОГО РАЙОНА БЕЛЕБЕЕВСКИЙ РАЙОН РЕСПУБЛИКИ БАШКОРТОСТАН</t>
  </si>
  <si>
    <t>МАОУ СОШ №5 Р.П.ПРИЮТОВО</t>
  </si>
  <si>
    <t>Козяр Татьяна Александровна</t>
  </si>
  <si>
    <t>МУНИЦИПАЛЬНОЕ АВТОНОМНОЕ ОБРАЗОВАТЕЛЬНОЕ УЧРЕЖДЕНИЕ ДОПОЛНИТЕЛЬНОГО ОБРАЗОВАНИЯ ЦЕНТР ДЕТСКОГО ТВОРЧЕСТВА Р.П.ПРИЮТОВО МУНИЦИПАЛЬНОГО РАЙОНА БЕЛЕБЕЕВСКИЙ РАЙОН РЕСПУБЛИКИ БАШКОРТОСТАН</t>
  </si>
  <si>
    <t>МАОУ ДО ЦДТ Р.П.ПРИЮТОВО</t>
  </si>
  <si>
    <t>Привалова Руслана Владимировна</t>
  </si>
  <si>
    <t>МУНИЦИПАЛЬНОЕ АВТОНОМНОЕ ОБЩЕОБРАЗОВАТЕЛЬНОЕ УЧРЕЖДЕНИЕ СРЕДНЯЯ ОБЩЕОБРАЗОВАТЕЛЬНАЯ ШКОЛА №41 ИМЕНИ АКСАКОВОЙ ОЛЬГИ ГРИГОРЬЕВНЫ С. АКСАКОВО МУНИЦИПАЛЬНОГО РАЙОНА БЕЛЕБЕЕВСКИЙ РАЙОН РЕСПУБЛИКИ БАШКОРТОСТАН</t>
  </si>
  <si>
    <t>МАОУ СОШ №41 ИМ.АКСАКОВОЙ О.Г. С.АКСАКОВО</t>
  </si>
  <si>
    <t>Вебер Татьяна Оттовна</t>
  </si>
  <si>
    <t>МУНИЦИПАЛЬНОЕ АВТОНОМНОЕ ДОШКОЛЬНОЕ ОБРАЗОВАТЕЛЬНОЕ УЧРЕЖДЕНИЕ ДЕТСКИЙ САД КОМБИНИРОВАННОГО ВИДА №38 ЗОЛУШКА С.АКСАКОВО МУНИЦИПАЛЬНОГО РАЙОНА БЕЛЕБЕЕВСКИЙ РАЙОН РЕСПУБЛИКИ БАШКОРТОСТАН</t>
  </si>
  <si>
    <t>МАДОУ ДЕТСКИЙ САД №38 С. АКСАКОВО</t>
  </si>
  <si>
    <t>Крюкова Елена Анатольевна</t>
  </si>
  <si>
    <t>МУНИЦИПАЛЬНОЕ АВТОНОМНОЕ ОБЩЕОБРАЗОВАТЕЛЬНОЕ УЧРЕЖДЕНИЕ СРЕДНЯЯ ОБЩЕОБРАЗОВАТЕЛЬНАЯ ШКОЛА С.БАЖЕНОВО МУНИЦИПАЛЬНОГО РАЙОНА БЕЛЕБЕЕВСКИЙ РАЙОН РЕСПУБЛИКИ БАШКОРТОСТАН</t>
  </si>
  <si>
    <t>МАОУ СОШ С.БАЖЕНОВО</t>
  </si>
  <si>
    <t>Гумерова Лилия Героевна</t>
  </si>
  <si>
    <t>МУНИЦИПАЛЬНОЕ АВТОНОМНОЕ ОБЩЕОБРАЗОВАТЕЛЬНОЕ УЧРЕЖДЕНИЕ СРЕДНЯЯ ОБЩЕОБРАЗОВАТЕЛЬНАЯ ШКОЛА С.ЕРМОЛКИНО МУНИЦИПАЛЬНОГО РАЙОНА БЕЛЕБЕЕВСКИЙ РАЙОН РЕСПУБЛИКИ БАШКОРТОСТАН</t>
  </si>
  <si>
    <t>МАОУ СОШ С.ЕРМОЛКИНО</t>
  </si>
  <si>
    <t>Сидоров Сергей Мефодиевич</t>
  </si>
  <si>
    <t>МУНИЦИПАЛЬНОЕ АВТОНОМНОЕ ОБЩЕОБРАЗОВАТЕЛЬНОЕ УЧРЕЖДЕНИЕ СРЕДНЯЯ ОБЩЕОБРАЗОВАТЕЛЬНАЯ ШКОЛА С.ЗНАМЕНКА МУНИЦИПАЛЬНОГО РАЙОНА БЕЛЕБЕЕВСКИЙ РАЙОН РЕСПУБЛИКИ БАШКОРТОСТАН</t>
  </si>
  <si>
    <t>МАОУ СОШ С.ЗНАМЕНКА</t>
  </si>
  <si>
    <t>Вольвич Ольга Юрьевна</t>
  </si>
  <si>
    <t>МУНИЦИПАЛЬНОЕ АВТОНОМНОЕ ДОШКОЛЬНОЕ ОБРАЗОВАТЕЛЬНОЕ УЧРЕЖДЕНИЕ ДЕТСКИЙ САД С.ЗНАМЕНКА МУНИЦИПАЛЬНОГО РАЙОНА БЕЛЕБЕЕВСКИЙ РАЙОН РЕСПУБЛИКИ БАШКОРТОСТАН</t>
  </si>
  <si>
    <t>МАДОУ ДЕТСКИЙ САД С.ЗНАМЕНКА</t>
  </si>
  <si>
    <t>Нобатова Наталья Васильевна</t>
  </si>
  <si>
    <t>МУНИЦИПАЛЬНОЕ АВТОНОМНОЕ ОБЩЕОБРАЗОВАТЕЛЬНОЕ УЧРЕЖДЕНИЕ ОСНОВНАЯ ОБЩЕОБРАЗОВАТЕЛЬНАЯ ШКОЛА ИМЕНИ ПОЛНОГО КАВАЛЕРА ОРДЕНА СЛАВЫ А.Х. ВАЛИШИНА С.МЕТЕВБАШ МУНИЦИПАЛЬНОГО РАЙОНА БЕЛЕБЕЕВСКИЙ РАЙОН РЕСПУБЛИКИ БАШКОРТОСТАН</t>
  </si>
  <si>
    <t>МАОУ ООШ С.МЕТЕВБАШ</t>
  </si>
  <si>
    <t>Борисов Игорь Владимирович</t>
  </si>
  <si>
    <t>МУНИЦИПАЛЬНОЕ АВТОНОМНОЕ ОБЩЕОБРАЗОВАТЕЛЬНОЕ УЧРЕЖДЕНИЕ ОСНОВНАЯ ОБЩЕОБРАЗОВАТЕЛЬНАЯ ШКОЛА ИМЕНИ АФАНАСЬЕВА РОМАНА СЕРГЕЕВИЧА С.САНАТОРИЯ ГЛУХОВСКОГО МУНИЦИПАЛЬНОГО РАЙОНА БЕЛЕБЕЕВСКИЙ РАЙОН РЕСПУБЛИКИ БАШКОРТОСТАН</t>
  </si>
  <si>
    <t>МАОУ ООШ ИМ.АФАНАСЬЕВА Р.С. С.САНАТОРИЯ ГЛУХОВСКОГО</t>
  </si>
  <si>
    <t>Гибаева Асиля Римовна</t>
  </si>
  <si>
    <t>МУНИЦИПАЛЬНОЕ АВТОНОМНОЕ ОБЩЕОБРАЗОВАТЕЛЬНОЕ УЧРЕЖДЕНИЕ СРЕДНЯЯ ОБЩЕОБРАЗОВАТЕЛЬНАЯ ШКОЛА С. СЛАКБАШ МУНИЦИПАЛЬНОГО РАЙОНА БЕЛЕБЕЕВСКИЙ РАЙОН РЕСПУБЛИКИ БАШКОРТОСТАН</t>
  </si>
  <si>
    <t>МАОУ СОШ С. СЛАКБАШ</t>
  </si>
  <si>
    <t>Иванова Ольга Валерьевна</t>
  </si>
  <si>
    <t>МУНИЦИПАЛЬНОЕ АВТОНОМНОЕ ОБЩЕОБРАЗОВАТЕЛЬНОЕ УЧРЕЖДЕНИЕ СРЕДНЯЯ ОБЩЕОБРАЗОВАТЕЛЬНАЯ ШКОЛА С.УСЕНЬ-ИВАНОВСКОЕ МУНИЦИПАЛЬНОГО РАЙОНА БЕЛЕБЕЕВСКИЙ РАЙОН РЕСПУБЛИКИ БАШКОРТОСТАН</t>
  </si>
  <si>
    <t>МАОУ СОШ С.УСЕНЬ-ИВАНОВСКОЕ</t>
  </si>
  <si>
    <t>Булатова Флюра Минниахметовна</t>
  </si>
  <si>
    <t>И.О. ДИРЕКТОРА</t>
  </si>
  <si>
    <t>МУНИЦИПАЛЬНОЕ БЮДЖЕТНОЕ ОБЩЕОБРАЗОВАТЕЛЬНОЕ УЧРЕЖДЕНИЕ ОСНОВНАЯ ОБЩЕОБРАЗОВАТЕЛЬНАЯ ШКОЛА Д. АЙДАКАЕВО МУНИЦИПАЛЬНОГО РАЙОНА БЕЛОКАТАЙСКИЙ РАЙОН РЕСПУБЛИКИ БАШКОРТОСТАН</t>
  </si>
  <si>
    <t>МБОУ ООШ Д. АЙДАКАЕВО</t>
  </si>
  <si>
    <t>Хафизова Гульфия Абдулганиевна</t>
  </si>
  <si>
    <t>МУНИЦИПАЛЬНОЕ БЮДЖЕТНОЕ ОБРАЗОВАТЕЛЬНОЕ УЧРЕЖДЕНИЕ ДЛЯ ДЕТЕЙ ДОШКОЛЬНОГО И МЛАДШЕГО ШКОЛЬНОГО ВОЗРАСТА НАЧАЛЬНАЯ ШКОЛА-ДЕТСКИЙ САД ЛЯЙСЯН Д.КИРИКЕЕВО МУНИЦИПАЛЬНОГО РАЙОНА БЕЛОКАТАЙСКИЙ РАЙОН РЕСПУБЛИКИ БАШКОРТОСТАН</t>
  </si>
  <si>
    <t>МБОУ НШ ДС ЛЯЙСЯН Д.КИРИКЕЕВО</t>
  </si>
  <si>
    <t>Хакимова Альфина Афрузуновна</t>
  </si>
  <si>
    <t>МУНИЦИПАЛЬНОЕ БЮДЖЕТНОЕ ОБЩЕОБРАЗОВАТЕЛЬНОЕ УЧРЕЖДЕНИЕ СРЕДНЯЯ ОБЩЕОБРАЗОВАТЕЛЬНАЯ ШКОЛА С.БЕЛЯНКА МУНИЦИПАЛЬНОГО РАЙОНА БЕЛОКАТАЙСКИЙ РАЙОН РЕСПУБЛИКИ БАШКОРТОСТАН</t>
  </si>
  <si>
    <t>МБОУ СОШ С.БЕЛЯНКА</t>
  </si>
  <si>
    <t>Исмагилов Рашит Габдулварисович</t>
  </si>
  <si>
    <t>МУНИЦИПАЛЬНОЕ БЮДЖЕТНОЕ ОБЩЕОБРАЗОВАТЕЛЬНОЕ УЧРЕЖДЕНИЕ СРЕДНЯЯ ОБЩЕОБРАЗОВАТЕЛЬНАЯ ШКОЛА С. ЕМАШИ МУНИЦИПАЛЬНОГО РАЙОНА БЕЛОКАТАЙСКИЙ РАЙОН РЕСПУБЛИКИ БАШКОРТОСТАН</t>
  </si>
  <si>
    <t>МБОУ СОШ С.ЕМАШИ</t>
  </si>
  <si>
    <t>Клыков Андрей Леонидович</t>
  </si>
  <si>
    <t>Директор школы</t>
  </si>
  <si>
    <t>МУНИЦИПАЛЬНОЕ БЮДЖЕТНОЕ ОБЩЕОБРАЗОВАТЕЛЬНОЕ УЧРЕЖДЕНИЕ СРЕДНЯЯ ОБЩЕОБРАЗОВАТЕЛЬНАЯ ШКОЛА С. КАРЛЫХАНОВО МУНИЦИПАЛЬНОГО РАЙОНА БЕЛОКАТАЙСКИЙ РАЙОН РЕСПУБЛИКИ БАШКОРТОСТАН</t>
  </si>
  <si>
    <t>МБОУ СОШ С. КАРЛЫХАНОВО</t>
  </si>
  <si>
    <t>Токарева Вера Павловна</t>
  </si>
  <si>
    <t>директор</t>
  </si>
  <si>
    <t>МУНИЦИПАЛЬНОЕ АВТОНОМНОЕ ДОШКОЛЬНОЕ ОБРАЗОВАТЕЛЬНОЕ УЧРЕЖДЕНИЕ ДЕТСКИЙ САД СКАЗКА С. КАРЛЫХАНОВО МУНИЦИПАЛЬНОГО РАЙОНА БЕЛОКАТАЙСКИЙ РАЙОН РЕСПУБЛИКИ БАШКОРТОСТАН</t>
  </si>
  <si>
    <t>МАДОУ Д С СКАЗКА С. КАРЛЫХАНОВО</t>
  </si>
  <si>
    <t>Сафина Гульсибар Абдулловна</t>
  </si>
  <si>
    <t>МУНИЦИПАЛЬНОЕ БЮДЖЕТНОЕ ОБЩЕОБРАЗОВАТЕЛЬНОЕ УЧРЕЖДЕНИЕ СРЕДНЯЯ ОБЩЕОБРАЗОВАТЕЛЬНАЯ ШКОЛА С МАЙГАЗА МУНИЦИПАЛЬНОГО РАЙОНА БЕЛОКАТАЙСКИЙ РАЙОН РЕСПУБЛИКИ БАШКОРТОСТАН</t>
  </si>
  <si>
    <t>МБОУ СОШ С МАЙГАЗА</t>
  </si>
  <si>
    <t>Кетова Наталья Григорьевна</t>
  </si>
  <si>
    <t>МУНИЦИПАЛЬНОЕ БЮДЖЕТНОЕ ОБЩЕОБРАЗОВАТЕЛЬНОЕ УЧРЕЖДЕНИЕ СРЕДНЯЯ ОБЩЕОБРАЗОВАТЕЛЬНАЯ ШКОЛА С. НИЖНИЙ ИСКУШ МУНИЦИПАЛЬНОГО РАЙОНА БЕЛОКАТАЙСКИЙ РАЙОН РЕСПУБЛИКИ БАШКОРТОСТАН</t>
  </si>
  <si>
    <t>МБОУ СОШ С. НИЖНИЙ ИСКУШ</t>
  </si>
  <si>
    <t>Бунаков Владимир Юрьевич</t>
  </si>
  <si>
    <t>ГОСУДАРСТВЕННОЕ БЮДЖЕТНОЕ ОБЩЕОБРАЗОВАТЕЛЬНОЕ УЧРЕЖДЕНИЕ БЕЛОКАТАЙСКАЯ КОРРЕКЦИОННАЯ ШКОЛА-ИНТЕРНАТ ДЛЯ ОБУЧАЮЩИХСЯ С ОГРАНИЧЕННЫМИ ВОЗМОЖНОСТЯМИ ЗДОРОВЬЯ</t>
  </si>
  <si>
    <t>ГБОУ БЕЛОКАТАЙСКАЯ КШИ, ГБОУ БКШИ</t>
  </si>
  <si>
    <t>Гизатуллина Лиза Гайнулловна</t>
  </si>
  <si>
    <t>МУНИЦИПАЛЬНОЕ БЮДЖЕТНОЕ ОБЩЕОБРАЗОВАТЕЛЬНОЕ УЧРЕЖДЕНИЕ СРЕДНЯЯ ОБЩЕОБРАЗОВАТЕЛЬНАЯ ШКОЛА С.УРГАЛА МУНИЦИПАЛЬНОГО РАЙОНА БЕЛОКАТАЙСКИЙ РАЙОН РЕСПУБЛИКИ БАШКОРТОСТАН</t>
  </si>
  <si>
    <t>МБОУ СОШ С.УРГАЛА</t>
  </si>
  <si>
    <t>Шарафутдинова Салима Самсутдиновна</t>
  </si>
  <si>
    <t>МУНИЦИПАЛЬНОЕ АВТОНОМНОЕ ДОШКОЛЬНОЕ ОБРАЗОВАТЕЛЬНОЕ УЧРЕЖДЕНИЕ ДЕТСКИЙ САД ЧЕБУРАШКА С.УРГАЛА МУНИЦИПАЛЬНОГО РАЙОНА БЕЛОКАТАЙСКИЙ РАЙОН РЕСПУБЛИКИ БАШКОРТОСТАН</t>
  </si>
  <si>
    <t>МАДОУ Д С ЧЕБУРАШКА С.УРГАЛА</t>
  </si>
  <si>
    <t>Фатхитдинова Зиля Назиповна</t>
  </si>
  <si>
    <t>МУНИЦИПАЛЬНОЕ БЮДЖЕТНОЕ ДОШКОЛЬНОЕ ОБРАЗОВАТЕЛЬНОЕ УЧРЕЖДЕНИЕ ДЕТСКИЙ САД ЧЕБУРАШКА С.ШАКАРЛА МУНИЦИПАЛЬНОГО РАЙОНА БЕЛОКАТАЙСКИЙ РАЙОН РЕСПУБЛИКИ БАШКОРТОСТАН</t>
  </si>
  <si>
    <t>МБДОУ Д С ЧЕБУРАШКА С.ШАКАРЛА</t>
  </si>
  <si>
    <t>Ладыгина Марина Леонидовна</t>
  </si>
  <si>
    <t>МУНИЦИПАЛЬНОЕ БЮДЖЕТНОЕ ОБЩЕОБРАЗОВАТЕЛЬНОЕ УЧРЕЖДЕНИЕ СРЕДНЯЯ ОБЩЕОБРАЗОВАТЕЛЬНАЯ ШКОЛА С. ЯНЫБАЕВО МУНИЦИПАЛЬНОГО РАЙОНА БЕЛОКАТАЙСКИЙ РАЙОН РЕСПУБЛИКИ БАШКОРТОСТАН</t>
  </si>
  <si>
    <t>МБОУ СОШ С. ЯНЫБАЕВО</t>
  </si>
  <si>
    <t>Каримов Ильдус Гайсович</t>
  </si>
  <si>
    <t>МУНИЦИПАЛЬНОЕ БЮДЖЕТНОЕ ОБЩЕОБРАЗОВАТЕЛЬНОЕ УЧРЕЖДЕНИЕ СРЕДНЯЯ ОБЩЕОБРАЗОВАТЕЛЬНАЯ ШКОЛА №2 С.НОВОБЕЛОКАТАЙ МУНИЦИПАЛЬНОГО РАЙОНА БЕЛОКАТАЙСКИЙ РАЙОН РЕСПУБЛИКИ БАШКОРТОСТАН</t>
  </si>
  <si>
    <t>МБОУ СОШ №2 С.НОВОБЕЛОКАТАЙ</t>
  </si>
  <si>
    <t>Малышев Валентин Анатольевич</t>
  </si>
  <si>
    <t>МУНИЦИПАЛЬНОЕ АВТОНОМНОЕ УЧРЕЖДЕНИЕ ДОПОЛНИТЕЛЬНОГО ОБРАЗОВАНИЯ ДОМ ПИОНЕРОВ И ШКОЛЬНИКОВ МУНИЦИПАЛЬНОГО РАЙОНА БЕЛОКАТАЙСКИЙ РАЙОН РЕСПУБЛИКИ БАШКОРТОСТАН</t>
  </si>
  <si>
    <t>ДОМ ПИОНЕРОВ И ШКОЛЬНИКОВ БЕЛОКАТАЙСКОГО РАЙОНА</t>
  </si>
  <si>
    <t>Валеева Фирюза Рамзиевна</t>
  </si>
  <si>
    <t>МУНИЦИПАЛЬНОЕ КАЗЕННОЕ УЧРЕЖДЕНИЕ ОТДЕЛ ОБРАЗОВАНИЯ АДМИНИСТРАЦИИ МУНИЦИПАЛЬНОГО РАЙОНА БЕЛОКАТАЙСКИЙ РАЙОН РЕСПУБЛИКИ БАШКОРТОСТАН</t>
  </si>
  <si>
    <t>ОТДЕЛ ОБРАЗОВАНИЯ БЕЛОКАТАЙСКОГО РАЙОНА</t>
  </si>
  <si>
    <t>Гильманова Зульфира Борисовна</t>
  </si>
  <si>
    <t>МУНИЦИПАЛЬНОЕ АВТОНОМНОЕ ОБРАЗОВАТЕЛЬНОЕ УЧРЕЖДЕНИЕ ДОПОЛНИТЕЛЬНОГО ОБРАЗОВАНИЯ ДЕТСКО-ЮНОШЕСКАЯ СПОРТИВНАЯ ШКОЛА С. НОВОБЕЛОКАТАЙ МУНИЦИПАЛЬНОГО РАЙОНА БЕЛОКАТАЙСКИЙ РАЙОН РЕСПУБЛИКИ БАШКОРТОСТАН</t>
  </si>
  <si>
    <t>МАОУ ДО ДЮСШ С.НОВОБЕЛОКАТАЙ</t>
  </si>
  <si>
    <t>Цыпышев Владимир Леонидович</t>
  </si>
  <si>
    <t>МУНИЦИПАЛЬНОЕ АВТОНОМНОЕ ДОШКОЛЬНОЕ ОБРАЗОВАТЕЛЬНОЕ УЧРЕЖДЕНИЕ ДЕТСКИЙ САД РОСИНКА С.НОВОБЕЛОКАТАЙ МУНИЦИПАЛЬНОГО РАЙОНА БЕЛОКАТАЙСКИЙ РАЙОН РЕСПУБЛИКИ БАШКОРТОСТАН</t>
  </si>
  <si>
    <t>МАДОУ Д С РОСИНКА С. НОВОБЕЛОКАТАЙ</t>
  </si>
  <si>
    <t>Лапина Надежда Александровна</t>
  </si>
  <si>
    <t>МУНИЦИПАЛЬНОЕ АВТОНОМНОЕ ДОШКОЛЬНОЕ ОБРАЗОВАТЕЛЬНОЕ УЧРЕЖДЕНИЕ ЦЕНТР РАЗВИТИЯ РЕБЕНКА - ДЕТСКИЙ САД СОЛНЫШКО С.НОВОБЕЛОКАТАЙ МУНИЦИПАЛЬНОГО РАЙОНА БЕЛОКАТАЙСКИЙ РАЙОН РЕСПУБЛИКИ БАШКОРТОСТАН</t>
  </si>
  <si>
    <t>МАДОУ ЦРР - Д С СОЛНЫШКО С. НОВОБЕЛОКАТАЙ</t>
  </si>
  <si>
    <t>Власова Маргарита Викторовна</t>
  </si>
  <si>
    <t>Заведующая</t>
  </si>
  <si>
    <t>МУНИЦИПАЛЬНОЕ БЮДЖЕТНОЕ ОБЩЕОБРАЗОВАТЕЛЬНОЕ УЧРЕЖДЕНИЕ СРЕДНЯЯ ОБЩЕОБРАЗОВАТЕЛЬНАЯ ШКОЛА №1 С.НОВОБЕЛОКАТАЙ МУНИЦИПАЛЬНОГО РАЙОНА БЕЛОКАТАЙСКИЙ РАЙОН РЕСПУБЛИКИ БАШКОРТОСТАН</t>
  </si>
  <si>
    <t>МБОУ СОШ №1 С.НОВОБЕЛОКАТАЙ</t>
  </si>
  <si>
    <t>МУНИЦИПАЛЬНОЕ ДОШКОЛЬНОЕ ОБРАЗОВАТЕЛЬНОЕ БЮДЖЕТНОЕ УЧРЕЖДЕНИЕ ДЕТСКИЙ САД № 1 РОДНИЧОК С. ИНЗЕР МУНИЦИПАЛЬНОГО РАЙОНА БЕЛОРЕЦКИЙ РАЙОН РЕСПУБЛИКИ БАШКОРТОСТАН</t>
  </si>
  <si>
    <t>МДОБУ ДЕТСКИЙ САД №1 С. ИНЗЕР</t>
  </si>
  <si>
    <t>Хужиахметова Лилия Гареевна</t>
  </si>
  <si>
    <t>МУНИЦИПАЛЬНОЕ ОБЩЕОБРАЗОВАТЕЛЬНОЕ БЮДЖЕТНОЕ УЧРЕЖДЕНИЕ СРЕДНЯЯ ОБЩЕОБРАЗОВАТЕЛЬНАЯ ШКОЛА С. АССЫ МУНИЦИПАЛЬНОГО РАЙОНА БЕЛОРЕЦКИЙ РАЙОН РЕСПУБЛИКИ БАШКОРТОСТАН</t>
  </si>
  <si>
    <t>МОБУ СОШ С. АССЫ</t>
  </si>
  <si>
    <t>Мухамадиев Ильнур Ильгизович</t>
  </si>
  <si>
    <t>МУНИЦИПАЛЬНОЕ ОБЩЕОБРАЗОВАТЕЛЬНОЕ КАЗЕННОЕ УЧРЕЖДЕНИЕ ОСНОВНАЯ ОБЩЕОБРАЗОВАТЕЛЬНАЯ ШКОЛА Д. КАГАРМАНОВО МУНИЦИПАЛЬНОГО РАЙОНА БЕЛОРЕЦКИЙ РАЙОН РЕСПУБЛИКИ БАШКОРТОСТАН</t>
  </si>
  <si>
    <t>МОКУ ООШ Д. КАГАРМАНОВО</t>
  </si>
  <si>
    <t>Муратшин Вадим Гаффарович</t>
  </si>
  <si>
    <t>МУНИЦИПАЛЬНОЕ ОБЩЕОБРАЗОВАТЕЛЬНОЕ КАЗЕННОЕ УЧРЕЖДЕНИЕ СРЕДНЯЯ ОБЩЕОБРАЗОВАТЕЛЬНАЯ ШКОЛА Д.МАХМУТОВО МУНИЦИПАЛЬНОГО РАЙОНА БЕЛОРЕЦКИЙ РАЙОН РЕСПУБЛИКИ БАШКОРТОСТАН</t>
  </si>
  <si>
    <t>МОКУ СОШ Д.МАХМУТОВО</t>
  </si>
  <si>
    <t>Аскаров Салим Нурмухаметович</t>
  </si>
  <si>
    <t>МУНИЦИПАЛЬНОЕ ОБЩЕОБРАЗОВАТЕЛЬНОЕ БЮДЖЕТНОЕ УЧРЕЖДЕНИЕ СРЕДНЯЯ ОБЩЕОБРАЗОВАТЕЛЬНАЯ ШКОЛА С. АБЗАКОВО МУНИЦИПАЛЬНОГО РАЙОНА БЕЛОРЕЦКИЙ РАЙОН РЕСПУБЛИКИ БАШКОРТОСТАН</t>
  </si>
  <si>
    <t>МОБУ СОШ С. АБЗАКОВО</t>
  </si>
  <si>
    <t>Тухватуллина Розалия Самигулловна</t>
  </si>
  <si>
    <t>МУНИЦИПАЛЬНОЕ ОБЩЕОБРАЗОВАТЕЛЬНОЕ БЮДЖЕТНОЕ УЧРЕЖДЕНИЕ ОСНОВНАЯ ОБЩЕОБРАЗОВАТЕЛЬНАЯ ШКОЛА С.АЗНАЛКИНО МУНИЦИПАЛЬНОГО РАЙОНА БЕЛОРЕЦКИЙ РАЙОН РЕСПУБЛИКИ БАШКОРТОСТАН</t>
  </si>
  <si>
    <t>МОБУ ООШ С. АЗНАЛКИНО</t>
  </si>
  <si>
    <t>Лукманова Лениза Газизовна</t>
  </si>
  <si>
    <t>МУНИЦИПАЛЬНОЕ ОБЩЕОБРАЗОВАТЕЛЬНОЕ БЮДЖЕТНОЕ УЧРЕЖДЕНИЕ ОСНОВНАЯ ОБЩЕОБРАЗОВАТЕЛЬНАЯ ШКОЛА С. БРИШТАМАК МУНИЦИПАЛЬНОГО РАЙОНА БЕЛОРЕЦКИЙ РАЙОН РЕСПУБЛИКИ БАШКОРТОСТАН</t>
  </si>
  <si>
    <t>МОБУ ООШ С. БРИШТАМАК МР БР РБ</t>
  </si>
  <si>
    <t>Гиззатуллина Альфия Булатовна</t>
  </si>
  <si>
    <t>МУНИЦИПАЛЬНОЕ ДОШКОЛЬНОЕ ОБРАЗОВАТЕЛЬНОЕ БЮДЖЕТНОЕ УЧРЕЖДЕНИЕ ДЕТСКИЙ САД БУРАТИНО С. БУГАНАК МУНИЦИПАЛЬНОГО РАЙОНА БЕЛОРЕЦКИЙ РАЙОН РЕСПУБЛИКИ БАШКОРТОСТАН</t>
  </si>
  <si>
    <t>МДОБУ ДЕТСКИЙ САД БУРАТИНО С. БУГАНАК</t>
  </si>
  <si>
    <t>Желнина Галина Павловна</t>
  </si>
  <si>
    <t>МУНИЦИПАЛЬНОЕ БЮДЖЕТНОЕ ОБЩЕОБРАЗОВАТЕЛЬНОЕ УЧРЕЖДЕНИЕ ОСНОВНАЯ ОБЩЕОБРАЗОВАТЕЛЬНАЯ ШКОЛА С.БУГАНАК МУНИЦИПАЛЬНОГО РАЙОНА БЕЛОРЕЦКИЙ РАЙОН РЕСПУБЛИКИ БАШКОРТОСТАН</t>
  </si>
  <si>
    <t>МБОУ ООШ С.БУГАНАК</t>
  </si>
  <si>
    <t>Ватагина Людмила Николаевна</t>
  </si>
  <si>
    <t>МУНИЦИПАЛЬНОЕ ОБЩЕОБРАЗОВАТЕЛЬНОЕ БЮДЖЕТНОЕ УЧРЕЖДЕНИЕ СРЕДНЯЯ ОБЩЕОБРАЗОВАТЕЛЬНАЯ ШКОЛА С.ВЕРХНИЙ АВЗЯН МУНИЦИПАЛЬНОГО РАЙОНА БЕЛОРЕЦКИЙ РАЙОН РЕСПУБЛИКИ БАШКОРТОСТАН</t>
  </si>
  <si>
    <t>МОБУ СОШ С.В-АВЗЯН</t>
  </si>
  <si>
    <t>Серегина Валентина Алексеевна</t>
  </si>
  <si>
    <t>ГОСУДАРСТВЕННОЕ БЮДЖЕТНОЕ ОБЩЕОБРАЗОВАТЕЛЬНОЕ УЧРЕЖДЕНИЕ ВЕРХНЕ-АВЗЯНСКАЯ КОРРЕКЦИОННАЯ ШКОЛА-ИНТЕРНАТ ДЛЯ ОБУЧАЮЩИХСЯ С ОГРАНИЧЕННЫМИ ВОЗМОЖНОСТЯМИ ЗДОРОВЬЯ</t>
  </si>
  <si>
    <t>ГБОУ ВЕРХНЕ-АВЗЯНСКАЯ КШИ</t>
  </si>
  <si>
    <t>МУНИЦИПАЛЬНОЕ ДОШКОЛЬНОЕ ОБРАЗОВАТЕЛЬНОЕ БЮДЖЕТНОЕ УЧРЕЖДЕНИЕ ДЕТСКИЙ САД С.ВЕРХНИЙ АВЗЯН МУНИЦИПАЛЬНОГО РАЙОНА БЕЛОРЕЦКИЙ РАЙОН РЕСПУБЛИКИ БАШКОРТОСТАН</t>
  </si>
  <si>
    <t>МДОБУ ДЕТСКИЙ САД С.ВЕРХНИЙ АВЗЯН</t>
  </si>
  <si>
    <t>Калашникова Алена Юрьевна</t>
  </si>
  <si>
    <t>МУНИЦИПАЛЬНОЕ ОБЩЕОБРАЗОВАТЕЛЬНОЕ БЮДЖЕТНОЕ УЧРЕЖДЕНИЕ СРЕДНЯЯ ОБЩЕОБРАЗОВАТЕЛЬНАЯ ШКОЛА С. ЖЕЛЕЗНОДОРОЖНЫЙ МУНИЦИПАЛЬНОГО РАЙОНА БЕЛОРЕЦКИЙ РАЙОН РЕСПУБЛИКИ БАШКОРТОСТАН</t>
  </si>
  <si>
    <t>МОБУ СОШ С. ЖЕЛЕЗНОДОРОЖНЫЙ</t>
  </si>
  <si>
    <t>Тимофеева Юлия Валерьевна</t>
  </si>
  <si>
    <t>МУНИЦИПАЛЬНОЕ ДОШКОЛЬНОЕ ОБРАЗОВАТЕЛЬНОЕ БЮДЖЕТНОЕ УЧРЕЖДЕНИЕ ДЕТСКИЙ САД №1 ТОПОЛЕК С.ЖЕЛЕЗНОДОРОЖНЫЙ МУНИЦИПАЛЬНОГО РАЙОНА БЕЛОРЕЦКИЙ РАЙОН РЕСПУБЛИКИ БАШКОРТОСТАН</t>
  </si>
  <si>
    <t>МДОБУ ДЕТСКИЙ САД № 1 С.ЖЕЛЕЗНОДОРОЖНЫЙ</t>
  </si>
  <si>
    <t>Никитина Светлана Евгеньевна</t>
  </si>
  <si>
    <t>МУНИЦИПАЛЬНОЕ ОБЩЕОБРАЗОВАТЕЛЬНОЕ БЮДЖЕТНОЕ УЧРЕЖДЕНИЕ СРЕДНЯЯ ОБЩЕОБРАЗОВАТЕЛЬНАЯ ШКОЛА С.ЗИГАЗА МУНИЦИПАЛЬНОГО РАЙОНА БЕЛОРЕЦКИЙ РАЙОН РЕСПУБЛИКИ БАШКОРТОСТАН</t>
  </si>
  <si>
    <t>МОБУ СОШ С.ЗИГАЗА</t>
  </si>
  <si>
    <t>Галиуллин Раиль Ишмурзович</t>
  </si>
  <si>
    <t>МУНИЦИПАЛЬНОЕ ОБЩЕОБРАЗОВАТЕЛЬНОЕ БЮДЖЕТНОЕ УЧРЕЖДЕНИЕ СРЕДНЯЯ ОБЩЕОБРАЗОВАТЕЛЬНАЯ ШКОЛА С.ЗУЯКОВО МУНИЦИПАЛЬНОГО РАЙОНА БЕЛОРЕЦКИЙ РАЙОН РЕСПУБЛИКИ БАШКОРТОСТАН</t>
  </si>
  <si>
    <t>МОБУ СОШ С.ЗУЯКОВО</t>
  </si>
  <si>
    <t>Сибагатуллин Венер Вахитович</t>
  </si>
  <si>
    <t>МУНИЦИПАЛЬНОЕ ОБЩЕОБРАЗОВАТЕЛЬНОЕ БЮДЖЕТНОЕ УЧРЕЖДЕНИЕ СРЕДНЯЯ ОБЩЕОБРАЗОВАТЕЛЬНАЯ ШКОЛА № 1 С.ИНЗЕР МУНИЦИПАЛЬНОГО РАЙОНА БЕЛОРЕЦКИЙ РАЙОН РЕСПУБЛИКИ БАШКОРТОСТАН</t>
  </si>
  <si>
    <t>МОБУ СОШ № 1 С.ИНЗЕР</t>
  </si>
  <si>
    <t>Гафарова Элина Ралифовна</t>
  </si>
  <si>
    <t>МУНИЦИПАЛЬНОЕ ОБЩЕОБРАЗОВАТЕЛЬНОЕ БЮДЖЕТНОЕ УЧРЕЖДЕНИЕ СРЕДНЯЯ ОБЩЕОБРАЗОВАТЕЛЬНАЯ ШКОЛА № 3 С.ИНЗЕР МУНИЦИПАЛЬНОГО РАЙОНА БЕЛОРЕЦКИЙ РАЙОН РЕСПУБЛИКИ БАШКОРТОСТАН</t>
  </si>
  <si>
    <t>МОБУ СОШ №3 С.ИНЗЕР</t>
  </si>
  <si>
    <t>Маркелова Татьяна Владимировна</t>
  </si>
  <si>
    <t>МУНИЦИПАЛЬНОЕ ОБЩЕОБРАЗОВАТЕЛЬНОЕ БЮДЖЕТНОЕ УЧРЕЖДЕНИЕ СРЕДНЯЯ ОБЩЕОБРАЗОВАТЕЛЬНАЯ ШКОЛА № 2 С.ИНЗЕР МУНИЦИПАЛЬНОГО РАЙОНА БЕЛОРЕЦКИЙ РАЙОН РЕСПУБЛИКИ БАШКОРТОСТАН</t>
  </si>
  <si>
    <t>МОБУ СОШ №2 С.ИНЗЕР</t>
  </si>
  <si>
    <t>Идрисов Рафиль Нуриахметович</t>
  </si>
  <si>
    <t>МУНИЦИПАЛЬНОЕ ОБЩЕОБРАЗОВАТЕЛЬНОЕ БЮДЖЕТНОЕ УЧРЕЖДЕНИЕ ОСНОВНАЯ ОБЩЕОБРАЗОВАТЕЛЬНАЯ ШКОЛА С.ИСМАКАЕВО МУНИЦИПАЛЬНОГО РАЙОНА БЕЛОРЕЦКИЙ РАЙОН РЕСПУБЛИКИ БАШКОРТОСТАН</t>
  </si>
  <si>
    <t>МОБУ ООШ С.ИСМАКАЕВО</t>
  </si>
  <si>
    <t>Юсупов Ришат Ринатович</t>
  </si>
  <si>
    <t>МУНИЦИПАЛЬНОЕ БЮДЖЕТНОЕ ОБЩЕОБРАЗОВАТЕЛЬНОЕ УЧРЕЖДЕНИЕ ОСНОВНАЯ ОБЩЕОБРАЗОВАТЕЛЬНАЯ ШКОЛА С.ИШЛЯ МУНИЦИПАЛЬНОГО РАЙОНА БЕЛОРЕЦКИЙ РАЙОН РЕСПУБЛИКИ БАШКОРТОСТАН</t>
  </si>
  <si>
    <t>МБОУ ООШ С.ИШЛЯ</t>
  </si>
  <si>
    <t>Елисеева Ольга Николаевна</t>
  </si>
  <si>
    <t>МУНИЦИПАЛЬНОЕ ОБЩЕОБРАЗОВАТЕЛЬНОЕ БЮДЖЕТНОЕ УЧРЕЖДЕНИЕ СРЕДНЯЯ ОБЩЕОБРАЗОВАТЕЛЬНАЯ ШКОЛА С.КАГА МУНИЦИПАЛЬНОГО РАЙОНА БЕЛОРЕЦКИЙ РАЙОН РЕСПУБЛИКИ БАШКОРТОСТАН</t>
  </si>
  <si>
    <t>МОБУ СОШ С. КАГА</t>
  </si>
  <si>
    <t>Петрова Анна Александровна</t>
  </si>
  <si>
    <t>МУНИЦИПАЛЬНОЕ ОБЩЕОБРАЗОВАТЕЛЬНОЕ БЮДЖЕТНОЕ УЧРЕЖДЕНИЕ СРЕДНЯЯ ОБЩЕОБРАЗОВАТЕЛЬНАЯ ШКОЛА С. ЛОМОВКА МУНИЦИПАЛЬНОГО РАЙОНА БЕЛОРЕЦКИЙ РАЙОН РЕСПУБЛИКИ БАШКОРТОСТАН</t>
  </si>
  <si>
    <t>МОБУ СОШ С.ЛОМОВКА</t>
  </si>
  <si>
    <t>Камалов Эдуард Ринатович</t>
  </si>
  <si>
    <t>МУНИЦИПАЛЬНОЕ ДОШКОЛЬНОЕ ОБРАЗОВАТЕЛЬНОЕ БЮДЖЕТНОЕ УЧРЕЖДЕНИЕ ДЕТСКИЙ САД С. ЛОМОВКА МУНИЦИПАЛЬНОГО РАЙОНА БЕЛОРЕЦКИЙ РАЙОН РЕСПУБЛИКИ БАШКОРТОСТАН</t>
  </si>
  <si>
    <t>МДОБУ ДЕТСКИЙ САД С. ЛОМОВКА</t>
  </si>
  <si>
    <t>Стрелкова Марина Александровна</t>
  </si>
  <si>
    <t>МУНИЦИПАЛЬНОЕ ОБЩЕОБРАЗОВАТЕЛЬНОЕ БЮДЖЕТНОЕ УЧРЕЖДЕНИЕ ОСНОВНАЯ ОБЩЕОБРАЗОВАТЕЛЬНАЯ ШКОЛА С.МАНЫШТА МУНИЦИПАЛЬНОГО РАЙОНА БЕЛОРЕЦКИЙ РАЙОН РЕСПУБЛИКИ БАШКОРТОСТАН</t>
  </si>
  <si>
    <t>МОБУ ООШ С.МАНЫШТА</t>
  </si>
  <si>
    <t>Муратшин Ильшат Ринатович</t>
  </si>
  <si>
    <t>МУНИЦИПАЛЬНОЕ ОБЩЕОБРАЗОВАТЕЛЬНОЕ БЮДЖЕТНОЕ УЧРЕЖДЕНИЕ ОСНОВНАЯ ОБЩЕОБРАЗОВАТЕЛЬНАЯ ШКОЛА С. МУЛДАКАЕВО МУНИЦИПАЛЬНОГО РАЙОНА БЕЛОРЕЦКИЙ РАЙОН РЕСПУБЛИКИ БАШКОРТОСТАН</t>
  </si>
  <si>
    <t>МОБУ ООШ С. МУЛДАКАЕВО</t>
  </si>
  <si>
    <t>Рахимова Разина Рифовна</t>
  </si>
  <si>
    <t>МУНИЦИПАЛЬНОЕ ОБЩЕОБРАЗОВАТЕЛЬНОЕ КАЗЕННОЕ УЧРЕЖДЕНИЕ НАЧАЛЬНАЯ ОБЩЕОБРАЗОВАТЕЛЬНАЯ ШКОЛА С.ОТНУРОК МУНИЦИПАЛЬНОГО РАЙОНА БЕЛОРЕЦКИЙ РАЙОН РЕСПУБЛИКИ БАШКОРТОСТАН</t>
  </si>
  <si>
    <t>МОКУ НОШ С.ОТНУРОК</t>
  </si>
  <si>
    <t>Агеева Юлия Рифовна</t>
  </si>
  <si>
    <t>МУНИЦИПАЛЬНОЕ ДОШКОЛЬНОЕ ОБРАЗОВАТЕЛЬНОЕ БЮДЖЕТНОЕ УЧРЕЖДЕНИЕ ДЕТСКИЙ САД С.СЕРМЕНЕВО МУНИЦИПАЛЬНОГО РАЙОНА БЕЛОРЕЦКИЙ РАЙОН РЕСПУБЛИКИ БАШКОРТОСТАН</t>
  </si>
  <si>
    <t>МДОБУ ДЕТСКИЙ САД С.СЕРМЕНЕВО</t>
  </si>
  <si>
    <t>Низаметдинова Сажида Львовна</t>
  </si>
  <si>
    <t>МУНИЦИПАЛЬНОЕ ОБЩЕОБРАЗОВАТЕЛЬНОЕ БЮДЖЕТНОЕ УЧРЕЖДЕНИЕ СРЕДНЯЯ ОБЩЕОБРАЗОВАТЕЛЬНАЯ ШКОЛА С. СЕРМЕНЕВО МУНИЦИПАЛЬНОГО РАЙОНА БЕЛОРЕЦКИЙ РАЙОН РЕСПУБЛИКИ БАШКОРТОСТАН</t>
  </si>
  <si>
    <t>МОБУ СОШ С. СЕРМЕНЕВО</t>
  </si>
  <si>
    <t>Азнабаев Гаян Рифович</t>
  </si>
  <si>
    <t>МУНИЦИПАЛЬНОЕ ОБЩЕОБРАЗОВАТЕЛЬНОЕ БЮДЖЕТНОЕ УЧРЕЖДЕНИЕ ОСНОВНАЯ ОБЩЕОБРАЗОВАТЕЛЬНАЯ ШКОЛА С.СОСНОВКА МУНИЦИПАЛЬНОГО РАЙОНА БЕЛОРЕЦКИЙ РАЙОН РЕСПУБЛИКИ БАШКОРТОСТАН</t>
  </si>
  <si>
    <t>МОБУ ООШ С.СОСНОВКА</t>
  </si>
  <si>
    <t>Портнова Людмила Ивановна</t>
  </si>
  <si>
    <t>МУНИЦИПАЛЬНОЕ ОБЩЕОБРАЗОВАТЕЛЬНОЕ БЮДЖЕТНОЕ УЧРЕЖДЕНИЕ СРЕДНЯЯ ОБЩЕОБРАЗОВАТЕЛЬНАЯ ШКОЛА С. ТИРЛЯНСКИЙ МУНИЦИПАЛЬНОГО РАЙОНА БЕЛОРЕЦКИЙ РАЙОН РЕСПУБЛИКИ БАШКОРТОСТАН</t>
  </si>
  <si>
    <t>МОБУ СОШ С.ТИРЛЯНСКИЙ</t>
  </si>
  <si>
    <t>Лахмостов Артем Юрьевич</t>
  </si>
  <si>
    <t>МУНИЦИПАЛЬНОЕ ДОШКОЛЬНОЕ ОБРАЗОВАТЕЛЬНОЕ БЮДЖЕТНОЕ УЧРЕЖДЕНИЕ ДЕТСКИЙ САД С. ТИРЛЯНСКИЙ МУНИЦИПАЛЬНОГО РАЙОНА БЕЛОРЕЦКИЙ РАЙОН РЕСПУБЛИКИ БАШКОРТОСТАН</t>
  </si>
  <si>
    <t>МДОБУ ДЕТСКИЙ САД С. ТИРЛЯНСКИЙ</t>
  </si>
  <si>
    <t>Бабенко Лилия Рафаеловна</t>
  </si>
  <si>
    <t>МУНИЦИПАЛЬНОЕ ОБЩЕОБРАЗОВАТЕЛЬНОЕ БЮДЖЕТНОЕ УЧРЕЖДЕНИЕ СРЕДНЯЯ ОБЩЕОБРАЗОВАТЕЛЬНАЯ ШКОЛА С.ТУКАН МУНИЦИПАЛЬНОГО РАЙОНА БЕЛОРЕЦКИЙ РАЙОН РЕСПУБЛИКИ БАШКОРТОСТАН</t>
  </si>
  <si>
    <t>МОБУ СОШ С.ТУКАН МР БР РБ</t>
  </si>
  <si>
    <t>Ишбулдина Венера Халимовна</t>
  </si>
  <si>
    <t>МУНИЦИПАЛЬНОЕ ДОШКОЛЬНОЕ ОБРАЗОВАТЕЛЬНОЕ БЮДЖЕТНОЕ УЧРЕЖДЕНИЕ ДЕТСКИЙ САД С.ТУКАН МУНИЦИПАЛЬНОГО РАЙОНА БЕЛОРЕЦКИЙ РАЙОН РЕСПУБЛИКИ БАШКОРТОСТАН</t>
  </si>
  <si>
    <t>МДОБУ ДЕТСКИЙ САД С.ТУКАН</t>
  </si>
  <si>
    <t>Ведешкина Людмила Николаевна</t>
  </si>
  <si>
    <t>МУНИЦИПАЛЬНОЕ ДОШКОЛЬНОЕ ОБРАЗОВАТЕЛЬНОЕ БЮДЖЕТНОЕ УЧРЕЖДЕНИЕ ДЕТСКИЙ САД С.УЗЯН МУНИЦИПАЛЬНОГО РАЙОНА БЕЛОРЕЦКИЙ РАЙОН РЕСПУБЛИКИ БАШКОРТОСТАН</t>
  </si>
  <si>
    <t>МДОБУ ДЕТСКИЙ САД С.УЗЯН</t>
  </si>
  <si>
    <t>Лаврёнова Татьяна Леонидовна</t>
  </si>
  <si>
    <t>МУНИЦИПАЛЬНОЕ ОБЩЕОБРАЗОВАТЕЛЬНОЕ БЮДЖЕТНОЕ УЧРЕЖДЕНИЕ СРЕДНЯЯ ОБЩЕОБРАЗОВАТЕЛЬНАЯ ШКОЛА С. УЗЯН МУНИЦИПАЛЬНОГО РАЙОНА БЕЛОРЕЦКИЙ РАЙОН РЕСПУБЛИКИ БАШКОРТОСТАН</t>
  </si>
  <si>
    <t>МОБУ СОШ С. УЗЯН</t>
  </si>
  <si>
    <t>Малахова Ольга Федоровна</t>
  </si>
  <si>
    <t>МУНИЦИПАЛЬНОЕ ОБЩЕОБРАЗОВАТЕЛЬНОЕ КАЗЕННОЕ УЧРЕЖДЕНИЕ СРЕДНЯЯ ОБЩЕОБРАЗОВАТЕЛЬНАЯ ШКОЛА С.УЗЯНБАШ МУНИЦИПАЛЬНОГО РАЙОНА БЕЛОРЕЦКИЙ РАЙОН РЕСПУБЛИКИ БАШКОРТОСТАН</t>
  </si>
  <si>
    <t>МОКУ СОШ С. УЗЯНБАШ</t>
  </si>
  <si>
    <t>Шагимуратова Нурия Мавлижановна</t>
  </si>
  <si>
    <t>МУНИЦИПАЛЬНОЕ ОБЩЕОБРАЗОВАТЕЛЬНОЕ БЮДЖЕТНОЕ УЧРЕЖДЕНИЕ ОСНОВНАЯ ОБЩЕОБРАЗОВАТЕЛЬНАЯ ШКОЛА С.УЛУЕЛГА МУНИЦИПАЛЬНОГО РАЙОНА БЕЛОРЕЦКИЙ РАЙОН РЕСПУБЛИКИ БАШКОРТОСТАН</t>
  </si>
  <si>
    <t>МОБУ ООШ С.УЛУЕЛГА</t>
  </si>
  <si>
    <t>Мусалимова Гульнар Сабитовна</t>
  </si>
  <si>
    <t>МУНИЦИПАЛЬНОЕ ДОШКОЛЬНОЕ ОБРАЗОВАТЕЛЬНОЕ БЮДЖЕТНОЕ УЧРЕЖДЕНИЕ ДЕТСКИЙ САД С.УЛУЕЛГА МУНИЦИПАЛЬНОГО РАЙОНА БЕЛОРЕЦКИЙ РАЙОН РЕСПУБЛИКИ БАШКОРТОСТАН</t>
  </si>
  <si>
    <t>МДОБУ ДЕТСКИЙ САД С.УЛУЕЛГА</t>
  </si>
  <si>
    <t>МУНИЦИПАЛЬНОЕ ОБЩЕОБРАЗОВАТЕЛЬНОЕ БЮДЖЕТНОЕ УЧРЕЖДЕНИЕ ОСНОВНАЯ ОБЩЕОБРАЗОВАТЕЛЬНАЯ ШКОЛА С.УТКАЛЕВО МУНИЦИПАЛЬНОГО РАЙОНА БЕЛОРЕЦКИЙ РАЙОН РЕСПУБЛИКИ БАШКОРТОСТАН</t>
  </si>
  <si>
    <t>МОБУ ООШ С. УТКАЛЕВО</t>
  </si>
  <si>
    <t>Елкибаев Ринат Ашрафович</t>
  </si>
  <si>
    <t>МУНИЦИПАЛЬНОЕ ОБЩЕОБРАЗОВАТЕЛЬНОЕ БЮДЖЕТНОЕ УЧРЕЖДЕНИЕ СРЕДНЯЯ ОБЩЕОБРАЗОВАТЕЛЬНАЯ ШКОЛА ИМЕНИ ШАГИ ЯМАЛЕТДИНОВИЧА ЯМАЛЕТДИНОВА С. ШИГАЕВО МУНИЦИПАЛЬНОГО РАЙОНА БЕЛОРЕЦКИЙ РАЙОН РЕСПУБЛИКИ БАШКОРТОСТАН</t>
  </si>
  <si>
    <t>МОБУ СОШ С.ШИГАЕВО</t>
  </si>
  <si>
    <t>Шигапова Лилия Зиннатовна</t>
  </si>
  <si>
    <t>Кузнецова Татьяна Александровна</t>
  </si>
  <si>
    <t>МУНИЦИПАЛЬНОЕ БЮДЖЕТНОЕ УЧРЕЖДЕНИЕ ДОПОЛНИТЕЛЬНОГО ОБРАЗОВАНИЯ СТАНЦИЯ ЮНЫХ НАТУРАЛИСТОВ Г.БЕЛОРЕЦК МУНИЦИПАЛЬНОГО РАЙОНА БЕЛОРЕЦКИЙ РАЙОН РЕСПУБЛИКИ БАШКОРТОСТАН</t>
  </si>
  <si>
    <t>МБУ ДО СЮН Г.БЕЛОРЕЦК</t>
  </si>
  <si>
    <t>Баукина Любовь Владимировна</t>
  </si>
  <si>
    <t>МУНИЦИПАЛЬНОЕ БЮДЖЕТНОЕ ОБЩЕОБРАЗОВАТЕЛЬНОЕ УЧРЕЖДЕНИЕ БЕЛОРЕЦКИЙ ЛИЦЕЙ-ИНТЕРНАТ МУНИЦИПАЛЬНОГО РАЙОНА БЕЛОРЕЦКИЙ РАЙОН РЕСПУБЛИКИ БАШКОРТОСТАН</t>
  </si>
  <si>
    <t>МБОУ БЕЛОРЕЦКИЙ ЛИЦЕЙ-ИНТЕРНАТ МР БР РБ</t>
  </si>
  <si>
    <t>МУНИЦИПАЛЬНОЕ ОБЩЕОБРАЗОВАТЕЛЬНОЕ БЮДЖЕТНОЕ УЧРЕЖДЕНИЕ СРЕДНЯЯ ОБЩЕОБРАЗОВАТЕЛЬНАЯ ШКОЛА № 21 Г. БЕЛОРЕЦК МУНИЦИПАЛЬНОГО РАЙОНА БЕЛОРЕЦКИЙ РАЙОН РЕСПУБЛИКИ БАШКОРТОСТАН</t>
  </si>
  <si>
    <t>МОБУ СОШ № 21 Г. БЕЛОРЕЦК</t>
  </si>
  <si>
    <t>Кривоус Владимир Лукич</t>
  </si>
  <si>
    <t>МУНИЦИПАЛЬНОЕ ОБЩЕОБРАЗОВАТЕЛЬНОЕ БЮДЖЕТНОЕ УЧРЕЖДЕНИЕ СРЕДНЯЯ ОБЩЕОБРАЗОВАТЕЛЬНАЯ ШКОЛА №20 Г.БЕЛОРЕЦК МУНИЦИПАЛЬНОГО РАЙОНА БЕЛОРЕЦКИЙ РАЙОН РЕСПУБЛИКИ БАШКОРТОСТАН</t>
  </si>
  <si>
    <t>МОБУ СОШ №20 Г.БЕЛОРЕЦК</t>
  </si>
  <si>
    <t>Сатаров Владимир Иванович</t>
  </si>
  <si>
    <t>МУНИЦИПАЛЬНОЕ ОБЩЕОБРАЗОВАТЕЛЬНОЕ БЮДЖЕТНОЕ УЧРЕЖДЕНИЕ ГИМНАЗИЯ №14 Г. БЕЛОРЕЦК МУНИЦИПАЛЬНОГО РАЙОНА БЕЛОРЕЦКИЙ РАЙОН РЕСПУБЛИКИ БАШКОРТОСТАН</t>
  </si>
  <si>
    <t>МОБУ ГИМНАЗИЯ №14 Г. БЕЛОРЕЦК</t>
  </si>
  <si>
    <t>Морозова Любовь Сергеевна</t>
  </si>
  <si>
    <t>МУНИЦИПАЛЬНОЕ АВТОНОМНОЕ ДОШКОЛЬНОЕ ОБРАЗОВАТЕЛЬНОЕ УЧРЕЖДЕНИЕ ЦЕНТР РАЗВИТИЯ РЕБЕНКА - ДЕТСКИЙ САД № 29 ЯГОДКА Г. БЕЛОРЕЦК МУНИЦИПАЛЬНОГО РАЙОНА БЕЛОРЕЦКИЙ РАЙОН РЕСПУБЛИКИ БАШКОРТОСТАН</t>
  </si>
  <si>
    <t>МАДОУ ДЕТСКИЙ САД №29 Г.БЕЛОРЕЦК</t>
  </si>
  <si>
    <t>Желнина Ольга Александровна</t>
  </si>
  <si>
    <t>МУНИЦИПАЛЬНОЕ ДОШКОЛЬНОЕ ОБРАЗОВАТЕЛЬНОЕ БЮДЖЕТНОЕ УЧРЕЖДЕНИЕ ДЕТСКИЙ САД ОБЩЕРАЗВИВАЮЩЕГО ВИДА №4 ЗОЛОТОЙ КЛЮЧИК Г.БЕЛОРЕЦК МУНИЦИПАЛЬНОГО РАЙОНА БЕЛОРЕЦКИЙ РАЙОН РЕСПУБЛИКИ БАШКОРТОСТАН</t>
  </si>
  <si>
    <t>МДОБУ ДЕТСКИЙ САД №4 Г.БЕЛОРЕЦК</t>
  </si>
  <si>
    <t>Борисова Татьяна Леонидовна</t>
  </si>
  <si>
    <t>МУНИЦИПАЛЬНОЕ ДОШКОЛЬНОЕ ОБРАЗОВАТЕЛЬНОЕ БЮДЖЕТНОЕ УЧРЕЖДЕНИЕ ДЕТСКИЙ САД №5 РОМАШКА Г.БЕЛОРЕЦК МУНИЦИПАЛЬНОГО РАЙОНА БЕЛОРЕЦКИЙ РАЙОН РЕСПУБЛИКИ БАШКОРТОСТАН</t>
  </si>
  <si>
    <t>МДОБУ ДЕТСКИЙ САД №5 РОМАШКА Г.БЕЛОРЕЦК</t>
  </si>
  <si>
    <t>Гатиятуллина Ольга Юрьевна</t>
  </si>
  <si>
    <t>МУНИЦИПАЛЬНОЕ ДОШКОЛЬНОЕ ОБРАЗОВАТЕЛЬНОЕ БЮДЖЕТНОЕ УЧРЕЖДЕНИЕ ДЕТСКИЙ САД №2 РАДУГА Г.БЕЛОРЕЦК МУНИЦИПАЛЬНОГО РАЙОНА БЕЛОРЕЦКИЙ РАЙОН РЕСПУБЛИКИ БАШКОРТОСТАН</t>
  </si>
  <si>
    <t>МДОБУ ДЕТСКИЙ САД №2 РАДУГА Г.БЕЛОРЕЦК</t>
  </si>
  <si>
    <t>Ахматнурова Миляуша Тагировна</t>
  </si>
  <si>
    <t>МУНИЦИПАЛЬНОЕ АВТОНОМНОЕ ДОШКОЛЬНОЕ ОБРАЗОВАТЕЛЬНОЕ УЧРЕЖДЕНИЕ ДЕТСКИЙ САД ОБЩЕРАЗВИВАЮЩЕГО ВИДА С ПРИОРИТЕТНЫМ ОСУЩЕСТВЛЕНИЕМ ФИЗИЧЕСКОГО И СОЦИАЛЬНО-ЛИЧНОСТНОГО РАЗВИТИЯ ДЕТЕЙ № 1 Г.БЕЛОРЕЦК МУНИЦИПАЛЬНОГО РАЙОНА БЕЛОРЕЦКИЙ РАЙОН РЕСПУБЛИКИ БАШКОРТОСТАН</t>
  </si>
  <si>
    <t>МАДОУ ДЕТСКИЙ САД № 1 Г.БЕЛОРЕЦК</t>
  </si>
  <si>
    <t>Богомолова Ирина Геннадьевна</t>
  </si>
  <si>
    <t>МУНИЦИПАЛЬНОЕ АВТОНОМНОЕ ОБЩЕОБРАЗОВАТЕЛЬНОЕ УЧРЕЖДЕНИЕ ГИМНАЗИЯ № 17 Г. БЕЛОРЕЦК МУНИЦИПАЛЬНОГО РАЙОНА БЕЛОРЕЦКИЙ РАЙОН РЕСПУБЛИКИ БАШКОРТОСТАН</t>
  </si>
  <si>
    <t>МАОУ ГИМНАЗИЯ № 17 Г.БЕЛОРЕЦК</t>
  </si>
  <si>
    <t>Шагалина Илюза Гарифулловна</t>
  </si>
  <si>
    <t>МУНИЦИПАЛЬНОЕ КАЗЕННОЕ УЧРЕЖДЕНИЕ УПРАВЛЕНИЕ ОБРАЗОВАНИЯ МУНИЦИПАЛЬНОГО РАЙОНА БЕЛОРЕЦКИЙ РАЙОН РЕСПУБЛИКИ БАШКОРТОСТАН</t>
  </si>
  <si>
    <t>МКУ УПРАВЛЕНИЕ ОБРАЗОВАНИЯ МР БР РБ</t>
  </si>
  <si>
    <t>Ульданова Чулпан Мавлявиевна</t>
  </si>
  <si>
    <t>МУНИЦИПАЛЬНОЕ АВТОНОМНОЕ ДОШКОЛЬНОЕ ОБРАЗОВАТЕЛЬНОЕ УЧРЕЖДЕНИЕ ЦЕНТР РАЗВИТИЯ РЕБЕНКА - ДЕТСКИЙ САД № 27 УЛЫБКА Г. БЕЛОРЕЦК МУНИЦИПАЛЬНОГО РАЙОНА БЕЛОРЕЦКИЙ РАЙОН РЕСПУБЛИКИ БАШКОРТОСТАН</t>
  </si>
  <si>
    <t>МАДОУ ДЕТСКИЙ САД № 27 Г.БЕЛОРЕЦК</t>
  </si>
  <si>
    <t>Иноземцева Екатерина Викторовна</t>
  </si>
  <si>
    <t>МУНИЦИПАЛЬНОЕ АВТОНОМНОЕ ДОШКОЛЬНОЕ ОБРАЗОВАТЕЛЬНОЕ УЧРЕЖДЕНИЕ ДЕТСКИЙ САД КОМБИНИРОВАННОГО ВИДА № 9 Г.БЕЛОРЕЦК МУНИЦИПАЛЬНОГО РАЙОНА БЕЛОРЕЦКИЙ РАЙОН РЕСПУБЛИКИ БАШКОРТОСТАН</t>
  </si>
  <si>
    <t>МА ДОУ ДЕТСКИЙ САД № 9 Г.БЕЛОРЕЦК</t>
  </si>
  <si>
    <t>Кузнецова Надежда Леонидовна</t>
  </si>
  <si>
    <t>МУНИЦИПАЛЬНОЕ ОБЩЕОБРАЗОВАТЕЛЬНОЕ БЮДЖЕТНОЕ УЧРЕЖДЕНИЕ СРЕДНЯЯ ОБЩЕОБРАЗОВАТЕЛЬНАЯ ШКОЛА №1 Г. БЕЛОРЕЦК МУНИЦИПАЛЬНОГО РАЙОНА БЕЛОРЕЦКИЙ РАЙОН РЕСПУБЛИКИ БАШКОРТОСТАН</t>
  </si>
  <si>
    <t>МОБУ СОШ №1 Г.БЕЛОРЕЦК</t>
  </si>
  <si>
    <t>Портнов Андрей Борисович</t>
  </si>
  <si>
    <t>МУНИЦИПАЛЬНОЕ ДОШКОЛЬНОЕ ОБРАЗОВАТЕЛЬНОЕ БЮДЖЕТНОЕ УЧРЕЖДЕНИЕ БАШКИРСКИЙ ДЕТСКИЙ САД ОБЩЕРАЗВИВАЮЩЕГО ВИДА №25 ТЕРЕМОК Г. БЕЛОРЕЦК МУНИЦИПАЛЬНОГО РАЙОНА БЕЛОРЕЦКИЙ РАЙОН РЕСПУБЛИКИ БАШКОРТОСТАН</t>
  </si>
  <si>
    <t>МДОБУ ДЕТСКИЙ САД №25 Г. БЕЛОРЕЦК</t>
  </si>
  <si>
    <t>Булякбаева Тансулпан Нуритдиновна</t>
  </si>
  <si>
    <t>МУНИЦИПАЛЬНОЕ ДОШКОЛЬНОЕ ОБРАЗОВАТЕЛЬНОЕ БЮДЖЕТНОЕ УЧРЕЖДЕНИЕ ДЕТСКИЙ САД КОМПЕНСИРУЮЩЕГО ВИДА № 19 Г.БЕЛОРЕЦК МУНИЦИПАЛЬНОГО РАЙОНА БЕЛОРЕЦКИЙ РАЙОН РЕСПУБЛИКИ БАШКОРТОСТАН</t>
  </si>
  <si>
    <t>МДОБУ ДЕТСКИЙ САД № 19 Г.БЕЛОРЕЦК</t>
  </si>
  <si>
    <t>МУНИЦИПАЛЬНОЕ АВТОНОМНОЕ УЧРЕЖДЕНИЕ ДОПОЛНИТЕЛЬНОГО ОБРАЗОВАНИЯ ДЕТСКИЙ ОЗДОРОВИТЕЛЬНО-ОБРАЗОВАТЕЛЬНЫЙ ЦЕНТР ТУРИЗМА, КРАЕВЕДЕНИЯ И ЭКСКУРСИЙ Г.БЕЛОРЕЦК МУНИЦИПАЛЬНОГО РАЙОНА БЕЛОРЕЦКИЙ РАЙОН РЕСПУБЛИКИ БАШКОРТОСТАН</t>
  </si>
  <si>
    <t>МАУ ДО ЦЕНТР ТУРИЗМА Г.БЕЛОРЕЦК</t>
  </si>
  <si>
    <t>Ручушкин Олег Михайлович</t>
  </si>
  <si>
    <t>МУНИЦИПАЛЬНОЕ АВТОНОМНОЕ ДОШКОЛЬНОЕ ОБРАЗОВАТЕЛЬНОЕ УЧРЕЖДЕНИЕ ЦЕНТР РАЗВИТИЯ РЕБЕНКА-ДЕТСКИЙ САД №31 ЗОЛОТАЯ РЫБКА Г.БЕЛОРЕЦК МУНИЦИПАЛЬНОГО РАЙОНА БЕЛОРЕЦКИЙ РАЙОН РЕСПУБЛИКИ БАШКОРТОСТАН</t>
  </si>
  <si>
    <t>МАДОУ ЦРР-ДЕТСКИЙ САД №31 Г.БЕЛОРЕЦК</t>
  </si>
  <si>
    <t>Попова Наталья Владимировна</t>
  </si>
  <si>
    <t>МУНИЦИПАЛЬНОЕ АВТОНОМНОЕ ДОШКОЛЬНОЕ ОБРАЗОВАТЕЛЬНОЕ УЧРЕЖДЕНИЕ № 44 Г.БЕЛОРЕЦК МУНИЦИПАЛЬНОГО РАЙОНА БЕЛОРЕЦКИЙ РАЙОН РЕСПУБЛИКИ БАШКОРТОСТАН</t>
  </si>
  <si>
    <t>МА ДОУ № 44 Г.БЕЛОРЕЦК</t>
  </si>
  <si>
    <t>Файзуллина Лилия Олеговна</t>
  </si>
  <si>
    <t>МУНИЦИПАЛЬНОЕ ОБЩЕОБРАЗОВАТЕЛЬНОЕ БЮДЖЕТНОЕ УЧРЕЖДЕНИЕ СРЕДНЯЯ ОБЩЕОБРАЗОВАТЕЛЬНАЯ ШКОЛА № 3 ИМЕНИ В.К.СУРИНА Г.БЕЛОРЕЦК МУНИЦИПАЛЬНОГО РАЙОНА БЕЛОРЕЦКИЙ РАЙОН РЕСПУБЛИКИ БАШКОРТОСТАН</t>
  </si>
  <si>
    <t>МОБУ СОШ № 3 Г.БЕЛОРЕЦК</t>
  </si>
  <si>
    <t>Дахтин Владимир Леонидович</t>
  </si>
  <si>
    <t>МУНИЦИПАЛЬНОЕ БЮДЖЕТНОЕ ДОШКОЛЬНОЕ ОБРАЗОВАТЕЛЬНОЕ УЧРЕЖДЕНИЕ ДЕТСКИЙ САД КОМПЕНСИРУЮЩЕГО ВИДА № 23 СОЛНЫШКО Г. БЕЛОРЕЦК МУНИЦИПАЛЬНОГО РАЙОНА БЕЛОРЕЦКИЙ РАЙОН РЕСПУБЛИКИ БАШКОРТОСТАН</t>
  </si>
  <si>
    <t>МБ ДОУ № 23 Г. БЕЛОРЕЦК</t>
  </si>
  <si>
    <t>Сидорова Алла Вячеславовна</t>
  </si>
  <si>
    <t>ГОСУДАРСТВЕННОЕ БЮДЖЕТНОЕ ОБЩЕОБРАЗОВАТЕЛЬНОЕ УЧРЕЖДЕНИЕ БЕЛОРЕЦКАЯ КОРРЕКЦИОННАЯ ШКОЛА ДЛЯ ОБУЧАЮЩИХСЯ С ОГРАНИЧЕННЫМИ ВОЗМОЖНОСТЯМИ ЗДОРОВЬЯ</t>
  </si>
  <si>
    <t>ГБОУ БЕЛОРЕЦКАЯ КОРРЕКЦИОННАЯ ШКОЛА, ГБОУ БКШ</t>
  </si>
  <si>
    <t>Исмагилов Тагир Зайнагабдинович</t>
  </si>
  <si>
    <t>МУНИЦИПАЛЬНОЕ БЮДЖЕТНОЕ ОБЩЕОБРАЗОВАТЕЛЬНОЕ УЧРЕЖДЕНИЕ СРЕДНЯЯ ОБЩЕОБРАЗОВАТЕЛЬНАЯ ШКОЛА №10 Г.БЕЛОРЕЦК МУНИЦИПАЛЬНОГО РАЙОНА БЕЛОРЕЦКИЙ РАЙОН РЕСПУБЛИКИ БАШКОРТОСТАН</t>
  </si>
  <si>
    <t>МБОУ СОШ №10 Г.БЕЛОРЕЦК</t>
  </si>
  <si>
    <t>Черепенькина Ольга Владимировна</t>
  </si>
  <si>
    <t>МУНИЦИПАЛЬНОЕ ОБЩЕОБРАЗОВАТЕЛЬНОЕ БЮДЖЕТНОЕ УЧРЕЖДЕНИЕ СРЕДНЯЯ ОБЩЕОБРАЗОВАТЕЛЬНАЯ ШКОЛА № 13 Г. БЕЛОРЕЦК МУНИЦИПАЛЬНОГО РАЙОНА БЕЛОРЕЦКИЙ РАЙОН РЕСПУБЛИКИ БАШКОРТОСТАН</t>
  </si>
  <si>
    <t>МОБУ СОШ № 13 Г. БЕЛОРЕЦК</t>
  </si>
  <si>
    <t>Михеев Валерий Викторович</t>
  </si>
  <si>
    <t>МУНИЦИПАЛЬНОЕ ОБЩЕОБРАЗОВАТЕЛЬНОЕ БЮДЖЕТНОЕ УЧРЕЖДЕНИЕ СРЕДНЯЯ ОБЩЕОБРАЗОВАТЕЛЬНАЯ ШКОЛА №8 Г.БЕЛОРЕЦК МУНИЦИПАЛЬНОГО РАЙОНА БЕЛОРЕЦКИЙ РАЙОН РЕСПУБЛИКИ БАШКОРТОСТАН</t>
  </si>
  <si>
    <t>МОБУ СОШ №8 Г.БЕЛОРЕЦК</t>
  </si>
  <si>
    <t>Нужина Татьяна Сергеевна</t>
  </si>
  <si>
    <t>МУНИЦИПАЛЬНОЕ ОБЩЕОБРАЗОВАТЕЛЬНОЕ БЮДЖЕТНОЕ УЧРЕЖДЕНИЕ СРЕДНЯЯ ОБЩЕОБРАЗОВАТЕЛЬНАЯ ШКОЛА №18 Г.БЕЛОРЕЦК МУНИЦИПАЛЬНОГО РАЙОНА БЕЛОРЕЦКИЙ РАЙОН РЕСПУБЛИКИ БАШКОРТОСТАН</t>
  </si>
  <si>
    <t>МОБУ СОШ №18 Г.БЕЛОРЕЦК</t>
  </si>
  <si>
    <t>Балова Надежда Валентиновна</t>
  </si>
  <si>
    <t>МУНИЦИПАЛЬНОЕ ДОШКОЛЬНОЕ ОБРАЗОВАТЕЛЬНОЕ БЮДЖЕТНОЕ УЧРЕЖДЕНИЕ ДЕТСКИЙ САД № 11 Г. БЕЛОРЕЦК МУНИЦИПАЛЬНОГО РАЙОНА БЕЛОРЕЦКИЙ РАЙОН РЕСПУБЛИКИ БАШКОРТОСТАН</t>
  </si>
  <si>
    <t>МДОБУ ДЕТСКИЙ САД № 11 Г. БЕЛОРЕЦК</t>
  </si>
  <si>
    <t>Горбатова Елена Владимировна</t>
  </si>
  <si>
    <t>МУНИЦИПАЛЬНОЕ ДОШКОЛЬНОЕ ОБРАЗОВАТЕЛЬНОЕ БЮДЖЕТНОЕ УЧРЕЖДЕНИЕ ДЕТСКИЙ САД КОМПЕНСИРУЮЩЕГО ВИДА №24 СВЕТЛЯЧОК Г. БЕЛОРЕЦК МУНИЦИПАЛЬНОГО РАЙОНА БЕЛОРЕЦКИЙ РАЙОН РЕСПУБЛИКИ БАШКОРТОСТАН</t>
  </si>
  <si>
    <t>МДОБУ ДЕТСКИЙ САД №24 Г. БЕЛОРЕЦК</t>
  </si>
  <si>
    <t>Матвеева Людмила Юрьевна</t>
  </si>
  <si>
    <t>МУНИЦИПАЛЬНОЕ ОБЩЕОБРАЗОВАТЕЛЬНОЕ БЮДЖЕТНОЕ УЧРЕЖДЕНИЕ СРЕДНЯЯ ОБЩЕОБРАЗОВАТЕЛЬНАЯ ШКОЛА № 16 Г.БЕЛОРЕЦК МУНИЦИПАЛЬНОГО РАЙОНА БЕЛОРЕЦКИЙ РАЙОН РЕСПУБЛИКИ БАШКОРТОСТАН</t>
  </si>
  <si>
    <t>МОБУ СОШ № 16 Г.БЕЛОРЕЦК</t>
  </si>
  <si>
    <t>Елисеева Людмила Владимировна</t>
  </si>
  <si>
    <t>МУНИЦИПАЛЬНОЕ ДОШКОЛЬНОЕ ОБРАЗОВАТЕЛЬНОЕ БЮДЖЕТНОЕ УЧРЕЖДЕНИЕ ДЕТСКИЙ САД №17 ЁЛОЧКА Г.БЕЛОРЕЦК МУНИЦИПАЛЬНОГО РАЙОНА БЕЛОРЕЦКИЙ РАЙОН РЕСПУБЛИКИ БАШКОРТОСТАН</t>
  </si>
  <si>
    <t>МДОБУ ДЕТСКИЙ САД №17 Г. БЕЛОРЕЦК</t>
  </si>
  <si>
    <t>МУНИЦИПАЛЬНОЕ ДОШКОЛЬНОЕ ОБРАЗОВАТЕЛЬНОЕ БЮДЖЕТНОЕ УЧРЕЖДЕНИЕ ДЕТСКИЙ САД ОБЩЕРАЗВИВАЮЩЕГО ВИДА №21 БЕРЕЗКА Г. БЕЛОРЕЦК МУНИЦИПАЛЬНОГО РАЙОНА БЕЛОРЕЦКИЙ РАЙОН РЕСПУБЛИКИ БАШКОРТОСТАН</t>
  </si>
  <si>
    <t>МДОБУ ДЕТСКИЙ САД ОБЩЕРАЗВИВАЮЩЕГО ВИДА №21 Г. БЕЛОРЕЦК</t>
  </si>
  <si>
    <t>Мясникова Лариса Сергеевна</t>
  </si>
  <si>
    <t>МУНИЦИПАЛЬНОЕ ДОШКОЛЬНОЕ ОБРАЗОВАТЕЛЬНОЕ БЮДЖЕТНОЕ УЧРЕЖДЕНИЕ ДЕТСКИЙ САД КОМБИНИРОВАННОГО ВИДА № 30 РОДНИЧОК Г. БЕЛОРЕЦК МУНИЦИПАЛЬНОГО РАЙОНА БЕЛОРЕЦКИЙ РАЙОН РЕСПУБЛИКИ БАШКОРТОСТАН</t>
  </si>
  <si>
    <t>МДОБУ ДЕТСКИЙ САД № 30 Г. БЕЛОРЕЦК</t>
  </si>
  <si>
    <t>Берсина Галина Ивановна</t>
  </si>
  <si>
    <t>ИСПОЛНЯЮЩИЙ ОБЯЗАННОСТИ ЗАВЕДУЮЩЕГО</t>
  </si>
  <si>
    <t>МУНИЦИПАЛЬНОЕ ОБЩЕОБРАЗОВАТЕЛЬНОЕ БЮДЖЕТНОЕ УЧРЕЖДЕНИЕ БАШКИРСКАЯ ГИМНАЗИЯ ИМЕНИ ЯНЫБАЯ ХАММАТОВА Г.БЕЛОРЕЦК МУНИЦИПАЛЬНОГО РАЙОНА БЕЛОРЕЦКИЙ РАЙОН РЕСПУБЛИКИ БАШКОРТОСТАН</t>
  </si>
  <si>
    <t>МОБУ БАШКИРСКАЯ ГИМНАЗИЯ Г. БЕЛОРЕЦК</t>
  </si>
  <si>
    <t>Мингереева Зиля Рахимовна</t>
  </si>
  <si>
    <t>МУНИЦИПАЛЬНОЕ ДОШКОЛЬНОЕ ОБРАЗОВАТЕЛЬНОЕ БЮДЖЕТНОЕ УЧРЕЖДЕНИЕ ДЕТСКИЙ САД №14 ЛАДУШКИ Г. БЕЛОРЕЦК МУНИЦИПАЛЬНОГО РАЙОНА БЕЛОРЕЦКИЙ РАЙОН РЕСПУБЛИКИ БАШКОРТОСТАН</t>
  </si>
  <si>
    <t>МДОБУ ДЕТСКИЙ САД №14 Г.БЕЛОРЕЦК</t>
  </si>
  <si>
    <t>Загрекова Галина Борисовна</t>
  </si>
  <si>
    <t>МУНИЦИПАЛЬНОЕ ДОШКОЛЬНОЕ ОБРАЗОВАТЕЛЬНОЕ БЮДЖЕТНОЕ УЧРЕЖДЕНИЕ ДЕТСКИЙ САД № 15 ЗВЕЗДОЧКА Г. БЕЛОРЕЦК МУНИЦИПАЛЬНОГО РАЙОНА БЕЛОРЕЦКИЙ РАЙОН РЕСПУБЛИКИ БАШКОРТОСТАН</t>
  </si>
  <si>
    <t>МДОБУ ДЕТСКИЙ САД № 15 Г. БЕЛОРЕЦК</t>
  </si>
  <si>
    <t>Хамматова Зимфира Ритовна</t>
  </si>
  <si>
    <t>МУНИЦИПАЛЬНОЕ ДОШКОЛЬНОЕ ОБРАЗОВАТЕЛЬНОЕ БЮДЖЕТНОЕ УЧРЕЖДЕНИЕ ДЕТСКИЙ САД №3 ЖЕМЧУЖИНКА Г.БЕЛОРЕЦК МУНИЦИПАЛЬНОГО РАЙОНА БЕЛОРЕЦКИЙ РАЙОН РЕСПУБЛИКИ БАШКОРТОСТАН</t>
  </si>
  <si>
    <t>МДОБУ ДЕТСКИЙ САД №3 Г.БЕЛОРЕЦК</t>
  </si>
  <si>
    <t>Тычинкина Светлана Викторовна</t>
  </si>
  <si>
    <t>МУНИЦИПАЛЬНОЕ БЮДЖЕТНОЕ ОБЩЕОБРАЗОВАТЕЛЬНОЕ УЧРЕЖДЕНИЕ СРЕДНЯЯ ОБЩЕОБРАЗОВАТЕЛЬНАЯ ШКОЛА СЕЛА БАЖЕНОВО МУНИЦИПАЛЬНОГО РАЙОНА БИРСКИЙ РАЙОН РЕСПУБЛИКИ БАШКОРТОСТАН</t>
  </si>
  <si>
    <t>МБОУ СОШ С.БАЖЕНОВО</t>
  </si>
  <si>
    <t>Бикбаува Светлана Владимировна</t>
  </si>
  <si>
    <t>МУНИЦИПАЛЬНОЕ БЮДЖЕТНОЕ ОБЩЕОБРАЗОВАТЕЛЬНОЕ УЧРЕЖДЕНИЕ СРЕДНЯЯ ОБЩЕОБРАЗОВАТЕЛЬНАЯ ШКОЛА СЕЛА БАХТЫБАЕВО МУНИЦИПАЛЬНОГО РАЙОНА БИРСКИЙ РАЙОН РЕСПУБЛИКИ БАШКОРТОСТАН</t>
  </si>
  <si>
    <t>МБОУ СОШ С. БАХТЫБАЕВО</t>
  </si>
  <si>
    <t>Андриянов Сергей Петрович</t>
  </si>
  <si>
    <t>МУНИЦИПАЛЬНОЕ БЮДЖЕТНОЕ ОБЩЕОБРАЗОВАТЕЛЬНОЕ УЧРЕЖДЕНИЕ ОСНОВНАЯ ОБЩЕОБРАЗОВАТЕЛЬНАЯ ШКОЛА ИМЕНИ З.Н.НУРИЕВА СЕЛА ВЕРХНЕЛАЧЕНТАУ МУНИЦИПАЛЬНОГО РАЙОНА БИРСКИЙ РАЙОН РЕСПУБЛИКИ БАШКОРТОСТАН</t>
  </si>
  <si>
    <t>МБОУ ООШ ИМЕНИ З.Н.НУРИЕВА С.ВЕРХНЕЛАЧЕНТАУ</t>
  </si>
  <si>
    <t>Нурдавлетова Виктория Вадимовна</t>
  </si>
  <si>
    <t>И. О. ДИРЕКТОРА</t>
  </si>
  <si>
    <t>МУНИЦИПАЛЬНОЕ БЮДЖЕТНОЕ ОБЩЕОБРАЗОВАТЕЛЬНОЕ УЧРЕЖДЕНИЕ СРЕДНЯЯ ОБЩЕОБРАЗОВАТЕЛЬНАЯ ШКОЛА ИМЕНИ ГЕРОЯ СОВЕТСКОГО СОЮЗА СТАРЦЕВА АЛЕКСАНДРА ПЕТРОВИЧА СЕЛА КАЛИННИКИ МУНИЦИПАЛЬНОГО РАЙОНА БИРСКИЙ РАЙОН РЕСПУБЛИКИ БАШКОРТОСТАН</t>
  </si>
  <si>
    <t>МБОУ СОШ С.КАЛИННИКИ</t>
  </si>
  <si>
    <t>Челнынцева Валентина Николаевна</t>
  </si>
  <si>
    <t>МУНИЦИПАЛЬНОЕ БЮДЖЕТНОЕ ОБЩЕОБРАЗОВАТЕЛЬНОЕ УЧРЕЖДЕНИЕ СРЕДНЯЯ ОБЩЕОБРАЗОВАТЕЛЬНАЯ ШКОЛА СЕЛА КУСЕКЕЕВО МУНИЦИПАЛЬНОГО РАЙОНА БИРСКИЙ РАЙОН РЕСПУБЛИКИ БАШКОРТОСТАН</t>
  </si>
  <si>
    <t>МБОУ СОШ С.КУСЕКЕЕВО</t>
  </si>
  <si>
    <t>Ярыжнова Нина Анатольевна</t>
  </si>
  <si>
    <t>МУНИЦИПАЛЬНОЕ БЮДЖЕТНОЕ ОБЩЕОБРАЗОВАТЕЛЬНОЕ УЧРЕЖДЕНИЕ СРЕДНЯЯ ОБЩЕОБРАЗОВАТЕЛЬНАЯ ШКОЛА СЕЛА НИКОЛАЕВКА МУНИЦИПАЛЬНОГО РАЙОНА БИРСКИЙ РАЙОН РЕСПУБЛИКИ БАШКОРТОСТАН</t>
  </si>
  <si>
    <t>МБОУ СОШ С.НИКОЛАЕВКА</t>
  </si>
  <si>
    <t>Нугманова Олеся Николаевна</t>
  </si>
  <si>
    <t>МУНИЦИПАЛЬНОЕ БЮДЖЕТНОЕ ОБЩЕОБРАЗОВАТЕЛЬНОЕ УЧРЕЖДЕНИЕ РУССКАЯ НАЦИОНАЛЬНАЯ СРЕДНЯЯ ОБЩЕОБРАЗОВАТЕЛЬНАЯ ШКОЛА ИМЕНИ ГЕРОЯ СОВЕТСКОГО СОЮЗА Г.С. ОВЧИННИКОВА СЕЛА ОСИНОВКА МУНИЦИПАЛЬНОГО РАЙОНА БИРСКИЙ РАЙОН РЕСПУБЛИКИ БАШКОРТОСТАН</t>
  </si>
  <si>
    <t>МБОУ СОШ С. ОСИНОВКА</t>
  </si>
  <si>
    <t>Малиёва Ирина Владимировна</t>
  </si>
  <si>
    <t>МУНИЦИПАЛЬНОЕ БЮДЖЕТНОЕ ОБЩЕОБРАЗОВАТЕЛЬНОЕ УЧРЕЖДЕНИЕ СРЕДНЯЯ ОБЩЕОБРАЗОВАТЕЛЬНАЯ ШКОЛА СЕЛА ПЕЧЕНКИНО МУНИЦИПАЛЬНОГО РАЙОНА БИРСКИЙ РАЙОН РЕСПУБЛИКИ БАШКОРТОСТАН</t>
  </si>
  <si>
    <t>МБОУ СОШ С. ПЕЧЕНКИНО</t>
  </si>
  <si>
    <t>Плотников Юрий Владимирович</t>
  </si>
  <si>
    <t>МУНИЦИПАЛЬНОЕ БЮДЖЕТНОЕ ОБЩЕОБРАЗОВАТЕЛЬНОЕ УЧРЕЖДЕНИЕ СРЕДНЯЯ ОБЩЕОБРАЗОВАТЕЛЬНАЯ ШКОЛА СЕЛА СИЛАНТЬЕВО МУНИЦИПАЛЬНОГО РАЙОНА БИРСКИЙ РАЙОН РЕСПУБЛИКИ БАШКОРТОСТАН</t>
  </si>
  <si>
    <t>МБОУ СОШ С.СИЛАНТЬЕВО</t>
  </si>
  <si>
    <t>Панкова Марина Алексеевна</t>
  </si>
  <si>
    <t>МУНИЦИПАЛЬНОЕ БЮДЖЕТНОЕ ОБЩЕОБРАЗОВАТЕЛЬНОЕ УЧРЕЖДЕНИЕ СРЕДНЯЯ ОБЩЕОБРАЗОВАТЕЛЬНАЯ ШКОЛА СЕЛА СТАРОБАЗАНОВО МУНИЦИПАЛЬНОГО РАЙОНА БИРСКИЙ РАЙОН РЕСПУБЛИКИ БАШКОРТОСТАН</t>
  </si>
  <si>
    <t>МБОУ СОШ С.СТАРОБАЗАНОВО</t>
  </si>
  <si>
    <t>Янбарисова Марина Борисовна</t>
  </si>
  <si>
    <t>МУНИЦИПАЛЬНОЕ БЮДЖЕТНОЕ ОБЩЕОБРАЗОВАТЕЛЬНОЕ УЧРЕЖДЕНИЕ СРЕДНЯЯ ОБЩЕОБРАЗОВАТЕЛЬНАЯ ШКОЛА СЕЛА СТАРОБУРНОВО МУНИЦИПАЛЬНОГО РАЙОНА БИРСКИЙ РАЙОН РЕСПУБЛИКИ БАШКОРТОСТАН</t>
  </si>
  <si>
    <t>МБОУ СОШ С.СТАРОБУРНОВО</t>
  </si>
  <si>
    <t>Саяпова Лира Асхатовна</t>
  </si>
  <si>
    <t>МУНИЦИПАЛЬНОЕ БЮДЖЕТНОЕ ОБЩЕОБРАЗОВАТЕЛЬНОЕ УЧРЕЖДЕНИЕ СРЕДНЯЯ ОБЩЕОБРАЗОВАТЕЛЬНАЯ ШКОЛА ИМЕНИ ДЕГТЯРЕВА НИКОЛАЯ АЛЕКСАНДРОВИЧА СЕЛА СТАРОПЕТРОВО МУНИЦИПАЛЬНОГО РАЙОНА БИРСКИЙ РАЙОН РЕСПУБЛИКИ БАШКОРТОСТАН</t>
  </si>
  <si>
    <t>МБОУ СОШ С. СТАРОПЕТРОВО</t>
  </si>
  <si>
    <t>Хафизова Татьяна Владимировна</t>
  </si>
  <si>
    <t>МУНИЦИПАЛЬНОЕ БЮДЖЕТНОЕ ОБЩЕОБРАЗОВАТЕЛЬНОЕ УЧРЕЖДЕНИЕ СРЕДНЯЯ ОБЩЕОБРАЗОВАТЕЛЬНАЯ ШКОЛА СЕЛА СУСЛОВО МУНИЦИПАЛЬНОГО РАЙОНА БИРСКИЙ РАЙОН РЕСПУБЛИКИ БАШКОРТОСТАН</t>
  </si>
  <si>
    <t>МБОУ СОШ С.СУСЛОВО</t>
  </si>
  <si>
    <t>Александрова Ксения Леонидовна</t>
  </si>
  <si>
    <t>МУНИЦИПАЛЬНОЕ БЮДЖЕТНОЕ ОБЩЕОБРАЗОВАТЕЛЬНОЕ УЧРЕЖДЕНИЕ ОСНОВНАЯ ОБЩЕОБРАЗОВАТЕЛЬНАЯ ШКОЛА СЕЛА УГУЗЕВО МУНИЦИПАЛЬНОГО РАЙОНА БИРСКИЙ РАЙОН РЕСПУБЛИКИ БАШКОРТОСТАН</t>
  </si>
  <si>
    <t>МБОУ ООШ С.УГУЗЕВО</t>
  </si>
  <si>
    <t>Кагиров Ильдар Ринатович</t>
  </si>
  <si>
    <t>МУНИЦИПАЛЬНОЕ БЮДЖЕТНОЕ ОБЩЕОБРАЗОВАТЕЛЬНОЕ УЧРЕЖДЕНИЕ СРЕДНЯЯ ОБЩЕОБРАЗОВАТЕЛЬНАЯ ШКОЛА СЕЛА ЧИШМА МУНИЦИПАЛЬНОГО РАЙОНА БИРСКИЙ РАЙОН РЕСПУБЛИКИ БАШКОРТОСТАН</t>
  </si>
  <si>
    <t>МБОУ СОШ С.ЧИШМА</t>
  </si>
  <si>
    <t>Валитова Валентина Николаевна</t>
  </si>
  <si>
    <t>МУНИЦИПАЛЬНОЕ БЮДЖЕТНОЕ ОБЩЕОБРАЗОВАТЕЛЬНОЕ УЧРЕЖДЕНИЕ СРЕДНЯЯ ОБЩЕОБРАЗОВАТЕЛЬНАЯ ШКОЛА СЕЛА ШЕЛКАНОВО МУНИЦИПАЛЬНОГО РАЙОНА БИРСКИЙ РАЙОН РЕСПУБЛИКИ БАШКОРТОСТАН</t>
  </si>
  <si>
    <t>МБОУ СОШ С. ШЕЛКАНОВО</t>
  </si>
  <si>
    <t>Ахкямов Рим Равитович</t>
  </si>
  <si>
    <t>МУНИЦИПАЛЬНОЕ АВТОНОМНОЕ УЧРЕЖДЕНИЕ ДОПОЛНИТЕЛЬНОГО ОБРАЗОВАНИЯ ДЕТСКИЙ ОЗДОРОВИТЕЛЬНО-ОБРАЗОВАТЕЛЬНЫЙ ЦЕНТР ТУРИЗМА, КРАЕВЕДЕНИЯ И ЭКСКУРСИЙ МУНИЦИПАЛЬНОГО РАЙОНА БЛАГОВАРСКИЙ РАЙОН РЕСПУБЛИКИ БАШКОРТОСТАН</t>
  </si>
  <si>
    <t>МАУ ДО ДООЦТКИЭ</t>
  </si>
  <si>
    <t>Байбурин Наиль Шамилович</t>
  </si>
  <si>
    <t>МУНИЦИПАЛЬНОЕ БЮДЖЕТНОЕ ДОШКОЛЬНОЕ ОБРАЗОВАТЕЛЬНОЕ УЧРЕЖДЕНИЕ ДЕТСКИЙ САД БЕРЁЗКА Д.САРАЙЛЫ МУНИЦИПАЛЬНОГО РАЙОНА БЛАГОВАРСКИЙ РАЙОН РЕСПУБЛИКИ БАШКОРТОСТАН</t>
  </si>
  <si>
    <t>МБДОУ ДЕТСКИЙ САД БЕРЁЗКА Д.САРАЙЛЫ</t>
  </si>
  <si>
    <t>Мусина Нурия Анусовна</t>
  </si>
  <si>
    <t>МУНИЦИПАЛЬНОЕ ОБЩЕОБРАЗОВАТЕЛЬНОЕ БЮДЖЕТНОЕ УЧРЕЖДЕНИЕ ОСНОВНАЯ ОБЩЕОБРАЗОВАТЕЛЬНАЯ ШКОЛА Д. ШАРЛЫК МУНИЦИПАЛЬНОГО РАЙОНА БЛАГОВАРСКИЙ РАЙОН РЕСПУБЛИКИ БАШКОРТОСТАН</t>
  </si>
  <si>
    <t>МОБУ ООШ Д. ШАРЛЫК</t>
  </si>
  <si>
    <t>Ибрагимов Райхан Халитович</t>
  </si>
  <si>
    <t>МУНИЦИПАЛЬНОЕ БЮДЖЕТНОЕ ДОШКОЛЬНОЕ ОБРАЗОВАТЕЛЬНОЕ УЧРЕЖДЕНИЕ ДЕТСКИЙ САД ШАТЛЫК Д.ШАРЛЫК МУНИЦИПАЛЬНОГО РАЙОНА БЛАГОВАРСКИЙ РАЙОН РЕСПУБЛИКИ БАШКОРТОСТАН</t>
  </si>
  <si>
    <t>МБДОУ ДЕТСКИЙ САД ШАТЛЫК Д.ШАРЛЫК</t>
  </si>
  <si>
    <t>Хасанова Рида Ревнардовна</t>
  </si>
  <si>
    <t>ЗАВЕДУЮЩАЯ ДЕТСКИМ  САДОМ</t>
  </si>
  <si>
    <t>МУНИЦИПАЛЬНОЕ БЮДЖЕТНОЕ ДОШКОЛЬНОЕ ОБРАЗОВАТЕЛЬНОЕ УЧРЕЖДЕНИЕ ДЕТСКИЙ САД №1 БЕРЁЗКА С. БЛАГОВАР МУНИЦИПАЛЬНОГО РАЙОНА БЛАГОВАРСКИЙ РАЙОН РЕСПУБЛИКИ БАШКОРТОСТАН</t>
  </si>
  <si>
    <t>МБДОУ Д С №1 БЕРЁЗКА С. БЛАГОВАР</t>
  </si>
  <si>
    <t>Кашапова Эльмира Раяновна</t>
  </si>
  <si>
    <t>МУНИЦИПАЛЬНОЕ БЮДЖЕТНОЕ ДОШКОЛЬНОЕ ОБРАЗОВАТЕЛЬНОЕ УЧРЕЖДЕНИЕ ДЕТСКИЙ САД №2 С.БЛАГОВАР МУНИЦИПАЛЬНОГО РАЙОНА БЛАГОВАРСКИЙ РАЙОН РЕСПУБЛИКИ БАШКОРТОСТАН</t>
  </si>
  <si>
    <t>МБДОУ ДЕТСКИЙ САД №2 С.БЛАГОВАР</t>
  </si>
  <si>
    <t>Гурьянова Раушания Фаритовна</t>
  </si>
  <si>
    <t>МУНИЦИПАЛЬНОЕ ОБЩЕОБРАЗОВАТЕЛЬНОЕ БЮДЖЕТНОЕ УЧРЕЖДЕНИЕ СРЕДНЯЯ ОБЩЕОБРАЗОВАТЕЛЬНАЯ ШКОЛА С.БЛАГОВАР МУНИЦИПАЛЬНОГО РАЙОНА БЛАГОВАРСКИЙ РАЙОН РЕСПУБЛИКИ БАШКОРТОСТАН</t>
  </si>
  <si>
    <t>МОБУ СОШ С.БЛАГОВАР</t>
  </si>
  <si>
    <t>Вильдангиров Винил Камилевич</t>
  </si>
  <si>
    <t>МУНИЦИПАЛЬНОЕ БЮДЖЕТНОЕ ДОШКОЛЬНОЕ ОБРАЗОВАТЕЛЬНОЕ УЧРЕЖДЕНИЕ ДЕТСКИЙ САД КАРЛЫГАЧ С.ВЕРХНИЕ КАРГАЛЫ МУНИЦИПАЛЬНОГО РАЙОНА БЛАГОВАРСКИЙ РАЙОН РЕСПУБЛИКИ БАШКОРТОСТАН</t>
  </si>
  <si>
    <t>МБДОУ Д С КАРЛЫГАЧ С.ВЕРХНИЕ КАРГАЛЫ</t>
  </si>
  <si>
    <t>Мамлеева Гульфина Мидхатовна</t>
  </si>
  <si>
    <t>МУНИЦИПАЛЬНОЕ ОБЩЕОБРАЗОВАТЕЛЬНОЕ БЮДЖЕТНОЕ УЧРЕЖДЕНИЕ СРЕДНЯЯ ОБЩЕОБРАЗОВАТЕЛЬНАЯ ШКОЛА С. КАШКАЛАШИ МУНИЦИПАЛЬНОГО РАЙОНА БЛАГОВАРСКИЙ РАЙОН РЕСПУБЛИКИ БАШКОРТОСТАН</t>
  </si>
  <si>
    <t>МОБУ СОШ С. КАШКАЛАШИ</t>
  </si>
  <si>
    <t>Гильванов Халим Ханифович</t>
  </si>
  <si>
    <t>МУНИЦИПАЛЬНОЕ БЮДЖЕТНОЕ ДОШКОЛЬНОЕ ОБРАЗОВАТЕЛЬНОЕ УЧРЕЖДЕНИЕ ДЕТСКИЙ САД БЕРЕЗКА С. КАШКАЛАШИ МУНИЦИПАЛЬНОГО РАЙОНА БЛАГОВАРСКИЙ РАЙОН РЕСПУБЛИКИ БАШКОРТОСТАН</t>
  </si>
  <si>
    <t>МБДОУ ДЕТСКИЙ САД БЕРЕЗКА С. КАШКАЛАШИ</t>
  </si>
  <si>
    <t>Ахунова Гульназ Рамисовна</t>
  </si>
  <si>
    <t>МУНИЦИПАЛЬНОЕ ДОШКОЛЬНОЕ АВТОНОМНОЕ ОБРАЗОВАТЕЛЬНОЕ УЧРЕЖДЕНИЕ ДЕТСКИЙ САД СОЛНЫШКО С. МИРНЫЙ МУНИЦИПАЛЬНОГО РАЙОНА БЛАГОВАРСКИЙ РАЙОН РЕСПУБЛИКИ БАШКОРТОСТАН</t>
  </si>
  <si>
    <t>МДАОУ ДЕТСКИЙ САД СОЛНЫШКО С. МИРНЫЙ</t>
  </si>
  <si>
    <t>Гришина Ольга Александровна</t>
  </si>
  <si>
    <t>ЗАВЕДУЮЩАЯ ДЕТСКИМ САДОМ</t>
  </si>
  <si>
    <t>МУНИЦИПАЛЬНОЕ ОБЩЕОБРАЗОВАТЕЛЬНОЕ БЮДЖЕТНОЕ УЧРЕЖДЕНИЕ СРЕДНЯЯ ОБЩЕОБРАЗОВАТЕЛЬНАЯ ШКОЛА С. МИРНЫЙ МУНИЦИПАЛЬНОГО РАЙОНА БЛАГОВАРСКИЙ РАЙОН РЕСПУБЛИКИ БАШКОРТОСТАН</t>
  </si>
  <si>
    <t>МОБУ СОШ С. МИРНЫЙ</t>
  </si>
  <si>
    <t>Касимов Салават Маратович</t>
  </si>
  <si>
    <t>МУНИЦИПАЛЬНОЕ БЮДЖЕТНОЕ ДОШКОЛЬНОЕ ОБРАЗОВАТЕЛЬНОЕ УЧРЕЖДЕНИЕ ДЕТСКИЙ САД ЁЛОЧКА С.ПЕРВОМАЙСКИЙ МУНИЦИПАЛЬНОГО РАЙОНА БЛАГОВАРСКИЙ РАЙОН РЕСПУБЛИКИ БАШКОРТОСТАН</t>
  </si>
  <si>
    <t>МБДОУ ДЕТСКИЙ САД ЁЛОЧКА С.ПЕРВОМАЙСКИЙ</t>
  </si>
  <si>
    <t>Галимова Эльвира Дамировна</t>
  </si>
  <si>
    <t>Равилов Илдар Галиевич</t>
  </si>
  <si>
    <t>МУНИЦИПАЛЬНОЕ ОБЩЕОБРАЗОВАТЕЛЬНОЕ БЮДЖЕТНОЕ УЧРЕЖДЕНИЕ СРЕДНЯЯ ОБЩЕОБРАЗОВАТЕЛЬНАЯ ШКОЛА С.ПРИШИБ МУНИЦИПАЛЬНОГО РАЙОНА БЛАГОВАРСКИЙ РАЙОН РЕСПУБЛИКИ БАШКОРТОСТАН</t>
  </si>
  <si>
    <t>МОБУ СОШ С.ПРИШИБ</t>
  </si>
  <si>
    <t>Лукманова Альфа Гильмисултановна</t>
  </si>
  <si>
    <t>МУНИЦИПАЛЬНОЕ БЮДЖЕТНОЕ ДОШКОЛЬНОЕ ОБРАЗОВАТЕЛЬНОЕ УЧРЕЖДЕНИЕ ДЕТСКИЙ САД С. ПРИШИБ МУНИЦИПАЛЬНОГО РАЙОНА БЛАГОВАРСКИЙ РАЙОН РЕСПУБЛИКИ БАШКОРТОСТАН</t>
  </si>
  <si>
    <t>МБДОУ Д/С С. ПРИШИБ</t>
  </si>
  <si>
    <t>Хабибуллина Зульфия Хайдаровна</t>
  </si>
  <si>
    <t>МУНИЦИПАЛЬНОЕ ОБЩЕОБРАЗОВАТЕЛЬНОЕ БЮДЖЕТНОЕ УЧРЕЖДЕНИЕ СРЕДНЯЯ ОБЩЕОБРАЗОВАТЕЛЬНАЯ ШКОЛА ИМЕНИ ГЕРОЯ СОВЕТСКОГО СОЮЗА ИДРИСОВА ГИЛЕМХАНА ИДРИСОВИЧА С.СТАРОКУЧЕРБАЕВО МУНИЦИПАЛЬНОГО РАЙОНА БЛАГОВАРСКИЙ РАЙОН РЕСПУБЛИКИ БАШКОРТОСТАН</t>
  </si>
  <si>
    <t>МОБУ СОШ ИМ. ИДРИСОВА Г.И. С.СТАРОКУЧЕРБАЕВО</t>
  </si>
  <si>
    <t>Сакаева Рена Рафкатовна</t>
  </si>
  <si>
    <t>МУНИЦИПАЛЬНОЕ БЮДЖЕТНОЕ ДОШКОЛЬНОЕ ОБРАЗОВАТЕЛЬНОЕ УЧРЕЖДЕНИЕ ДЕТСКИЙ САД ЧИШМЭКЭЙ С. СТАРОКУЧЕРБАЕВО МУНИЦИПАЛЬНОГО РАЙОНА БЛАГОВАРСКИЙ РАЙОН РЕСПУБЛИКИ БАШКОРТОСТАН</t>
  </si>
  <si>
    <t>МБДОУ ДЕТСКИЙ САД ЧИШМЭКЭЙ С. СТАРОКУЧЕРБАЕВО</t>
  </si>
  <si>
    <t>Харрасова Зумара Алфировна</t>
  </si>
  <si>
    <t>Заведующая детским с адом</t>
  </si>
  <si>
    <t>МУНИЦИПАЛЬНОЕ ОБЩЕОБРАЗОВАТЕЛЬНОЕ БЮДЖЕТНОЕ УЧРЕЖДЕНИЕ СРЕДНЯЯ ОБЩЕОБРАЗОВАТЕЛЬНАЯ ШКОЛА С.ТАН МУНИЦИПАЛЬНОГО РАЙОНА БЛАГОВАРСКИЙ РАЙОН РЕСПУБЛИКИ БАШКОРТОСТАН</t>
  </si>
  <si>
    <t>МОБУ СОШ С.ТАН</t>
  </si>
  <si>
    <t>Нигматуллин Ильнур Явитович</t>
  </si>
  <si>
    <t>МУНИЦИПАЛЬНОЕ ОБЩЕОБРАЗОВАТЕЛЬНОЕ БЮДЖЕТНОЕ УЧРЕЖДЕНИЕ СРЕДНЯЯ ОБЩЕОБРАЗОВАТЕЛЬНАЯ ШКОЛА С.ТРОИЦКИЙ МУНИЦИПАЛЬНОГО РАЙОНА БЛАГОВАРСКИЙ РАЙОН РЕСПУБЛИКИ БАШКОРТОСТАН</t>
  </si>
  <si>
    <t>МОБУ СОШ С.ТРОИЦКИЙ</t>
  </si>
  <si>
    <t>Харченко Антонина Федоровна</t>
  </si>
  <si>
    <t>МУНИЦИПАЛЬНОЕ ОБЩЕОБРАЗОВАТЕЛЬНОЕ БЮДЖЕТНОЕ УЧРЕЖДЕНИЕ СРЕДНЯЯ ОБЩЕОБРАЗОВАТЕЛЬНАЯ ШКОЛА С.УДРЯКБАШ МУНИЦИПАЛЬНОГО РАЙОНА БЛАГОВАРСКИЙ РАЙОН РЕСПУБЛИКИ БАШКОРТОСТАН</t>
  </si>
  <si>
    <t>МОБУ СОШ С.УДРЯКБАШ</t>
  </si>
  <si>
    <t>Рахматуллина Фанзиля Тимергалиевна</t>
  </si>
  <si>
    <t>МУНИЦИПАЛЬНОЕ ОБЩЕОБРАЗОВАТЕЛЬНОЕ БЮДЖЕТНОЕ УЧРЕЖДЕНИЕ СРЕДНЯЯ ОБЩЕОБРАЗОВАТЕЛЬНАЯ ШКОЛА СЕЛА БЕДЕЕВА ПОЛЯНА МУНИЦИПАЛЬНОГО РАЙОНА БЛАГОВЕЩЕНСКИЙ РАЙОН РЕСПУБЛИКИ БАШКОРТОСТАН</t>
  </si>
  <si>
    <t>МОБУ СОШ С. БЕДЕЕВА ПОЛЯНА</t>
  </si>
  <si>
    <t>Сафиуллина Альбина Зуфаровна</t>
  </si>
  <si>
    <t>МУНИЦИПАЛЬНОЕ ОБЩЕОБРАЗОВАТЕЛЬНОЕ БЮДЖЕТНОЕ УЧРЕЖДЕНИЕ СРЕДНЯЯ ОБЩЕОБРАЗОВАТЕЛЬНАЯ ШКОЛА СЕЛА ВЕРХНИЙ ИЗЯК МУНИЦИПАЛЬНОГО РАЙОНА БЛАГОВЕЩЕНСКИЙ РАЙОН РЕСПУБЛИКИ БАШКОРТОСТАН</t>
  </si>
  <si>
    <t>МОБУ СОШ С. ВЕРХНИЙ ИЗЯК</t>
  </si>
  <si>
    <t>Васина Наталья Владимировна</t>
  </si>
  <si>
    <t>МУНИЦИПАЛЬНОЕ ОБЩЕОБРАЗОВАТЕЛЬНОЕ БЮДЖЕТНОЕ УЧРЕЖДЕНИЕ СРЕДНЯЯ ОБЩЕОБРАЗОВАТЕЛЬНАЯ ШКОЛА ИМЕНИ И.Я.НЕЛЮБИНА СЕЛА ИЛЬИНО-ПОЛЯНА МУНИЦИПАЛЬНОГО РАЙОНА БЛАГОВЕЩЕНСКИЙ РАЙОН РЕСПУБЛИКИ БАШКОРТОСТАН</t>
  </si>
  <si>
    <t>МОБУ СОШ ИМЕНИ И.Я.НЕЛЮБИНА СЕЛА ИЛЬИНО-ПОЛЯНА</t>
  </si>
  <si>
    <t>Рахматуллин Тимур Замирович</t>
  </si>
  <si>
    <t>МУНИЦИПАЛЬНОЕ ОБЩЕОБРАЗОВАТЕЛЬНОЕ БЮДЖЕТНОЕ УЧРЕЖДЕНИЕ ОСНОВНАЯ ОБЩЕОБРАЗОВАТЕЛЬНАЯ ШКОЛА СЕЛА НИКОЛАЕВКА МУНИЦИПАЛЬНОГО РАЙОНА БЛАГОВЕЩЕНСКИЙ РАЙОН РЕСПУБЛИКИ БАШКОРТОСТАН</t>
  </si>
  <si>
    <t>МОБУ ООШ С.НИКОЛАЕВКА</t>
  </si>
  <si>
    <t>Орлова Ольга Сергеевна</t>
  </si>
  <si>
    <t>МУНИЦИПАЛЬНОЕ ОБЩЕОБРАЗОВАТЕЛЬНОЕ БЮДЖЕТНОЕ УЧРЕЖДЕНИЕ СРЕДНЯЯ ОБЩЕОБРАЗОВАТЕЛЬНАЯ ШКОЛА СЕЛА НОВОНАДЕЖДИНО МУНИЦИПАЛЬНОГО РАЙОНА БЛАГОВЕЩЕНСКИЙ РАЙОН РЕСПУБЛИКИ БАШКОРТОСТАН</t>
  </si>
  <si>
    <t>МОБУ СОШ С. НОВОНАДЕЖДИНО</t>
  </si>
  <si>
    <t>Шарипова Эльвира Саитовна</t>
  </si>
  <si>
    <t>МУНИЦИПАЛЬНОЕ ОБЩЕОБРАЗОВАТЕЛЬНОЕ БЮДЖЕТНОЕ УЧРЕЖДЕНИЕ ОСНОВНАЯ ОБЩЕОБРАЗОВАТЕЛЬНАЯ ШКОЛА СЕЛА ПОКРОВКА МУНИЦИПАЛЬНОГО РАЙОНА БЛАГОВЕЩЕНСКИЙ РАЙОН РЕСПУБЛИКИ БАШКОРТОСТАН</t>
  </si>
  <si>
    <t>МОБУ ООШ С. ПОКРОВКА</t>
  </si>
  <si>
    <t>Давлетшина Наталья Юрьевна</t>
  </si>
  <si>
    <t>МУНИЦИПАЛЬНОЕ ОБЩЕОБРАЗОВАТЕЛЬНОЕ БЮДЖЕТНОЕ УЧРЕЖДЕНИЕ ОСНОВНАЯ ОБЩЕОБРАЗОВАТЕЛЬНАЯ ШКОЛА СЕЛА САННИНСКОЕ МУНИЦИПАЛЬНОГО РАЙОНА БЛАГОВЕЩЕНСКИЙ РАЙОН РЕСПУБЛИКИ БАШКОРТОСТАН</t>
  </si>
  <si>
    <t>МОБУ ООШ С.САННИНСКОЕ</t>
  </si>
  <si>
    <t>Васильева Ольга Владимировна</t>
  </si>
  <si>
    <t>МУНИЦИПАЛЬНОЕ ОБЩЕОБРАЗОВАТЕЛЬНОЕ БЮДЖЕТНОЕ УЧРЕЖДЕНИЕ ОСНОВНАЯ ОБЩЕОБРАЗОВАТЕЛЬНАЯ ШКОЛА СЕЛА СТАРОИЛИКОВО МУНИЦИПАЛЬНОГО РАЙОНА БЛАГОВЕЩЕНСКИЙ РАЙОН РЕСПУБЛИКИ БАШКОРТОСТАН</t>
  </si>
  <si>
    <t>МОБУ ООШ С.СТАРОИЛИКОВО</t>
  </si>
  <si>
    <t>Гайсина Эльза Альфасовна</t>
  </si>
  <si>
    <t>МУНИЦИПАЛЬНОЕ ОБЩЕОБРАЗОВАТЕЛЬНОЕ БЮДЖЕТНОЕ УЧРЕЖДЕНИЕ ОСНОВНАЯ ОБЩЕОБРАЗОВАТЕЛЬНАЯ ШКОЛА СЕЛА ТУГАЙ МУНИЦИПАЛЬНОГО РАЙОНА БЛАГОВЕЩЕНСКИЙ РАЙОН РЕСПУБЛИКИ БАШКОРТОСТАН</t>
  </si>
  <si>
    <t>МОБУ ООШ С.ТУГАЙ</t>
  </si>
  <si>
    <t>Валиев Ильшат Гасимянович</t>
  </si>
  <si>
    <t>МУНИЦИПАЛЬНОЕ ОБЩЕОБРАЗОВАТЕЛЬНОЕ БЮДЖЕТНОЕ УЧРЕЖДЕНИЕ ГИМНАЗИЯ № 1 Г. БЛАГОВЕЩЕНСКА</t>
  </si>
  <si>
    <t>МОБУ ГИМНАЗИЯ № 1 Г. БЛАГОВЕЩЕНСКА</t>
  </si>
  <si>
    <t>Булавина Лилия Самигулловна</t>
  </si>
  <si>
    <t>МУНИЦИПАЛЬНОЕ ОБЩЕОБРАЗОВАТЕЛЬНОЕ БЮДЖЕТНОЕ УЧРЕЖДЕНИЕ СРЕДНЯЯ ОБЩЕОБРАЗОВАТЕЛЬНАЯ ШКОЛА № 4 ИМ. А.Я.ПЕРШИНА Г. БЛАГОВЕЩЕНСКА</t>
  </si>
  <si>
    <t>МОБУ СОШ № 4 ИМ. А.Я.ПЕРШИНА Г. БЛАГОВЕЩЕНСКА</t>
  </si>
  <si>
    <t>Титоренко Лариса Вениаминовна</t>
  </si>
  <si>
    <t>МУНИЦИПАЛЬНОЕ АВТОНОМНОЕ ДОШКОЛЬНОЕ ОБРАЗОВАТЕЛЬНОЕ УЧРЕЖДЕНИЕ ЦЕНТР РАЗВИТИЯ РЕБЕНКА - ДЕТСКИЙ САД № 14 Г.БЛАГОВЕЩЕНСКА РЕСПУБЛИКИ БАШКОРТОСТАН</t>
  </si>
  <si>
    <t>МАДОУ ЦРР - ДЕТСКИЙ САД № 14</t>
  </si>
  <si>
    <t>Фролова Оксана Владимировна</t>
  </si>
  <si>
    <t>МУНИЦИПАЛЬНОЕ ОБЩЕОБРАЗОВАТЕЛЬНОЕ БЮДЖЕТНОЕ УЧРЕЖДЕНИЕ СРЕДНЯЯ ОБЩЕОБРАЗОВАТЕЛЬНАЯ ШКОЛА №6 ИМЕНИ М.А.КИНЯШОВА ГОРОДА БЛАГОВЕЩЕНСКА РЕСПУБЛИКИ БАШКОРТОСТАН</t>
  </si>
  <si>
    <t>МОБУ СОШ №6 ИМ. М.А.КИНЯШОВА Г.БЛАГОВЕЩЕНСКА РБ</t>
  </si>
  <si>
    <t>Машкина Надежда Михайловна</t>
  </si>
  <si>
    <t>МУНИЦИПАЛЬНОЕ ОБЩЕОБРАЗОВАТЕЛЬНОЕ БЮДЖЕТНОЕ УЧРЕЖДЕНИЕ ОСНОВНАЯ ОБЩЕОБРАЗОВАТЕЛЬНАЯ ШКОЛА №2 Г. БЛАГОВЕЩЕНСКА</t>
  </si>
  <si>
    <t>МОБУ ООШ №2 Г. БЛАГОВЕЩЕНСКА</t>
  </si>
  <si>
    <t>Загитова Гузэль Сафуановна</t>
  </si>
  <si>
    <t>МУНИЦИПАЛЬНОЕ ОБЩЕОБРАЗОВАТЕЛЬНОЕ БЮДЖЕТНОЕ УЧРЕЖДЕНИЕ СРЕДНЯЯ ОБЩЕОБРАЗОВАТЕЛЬНАЯ ШКОЛА № 5 Г. БЛАГОВЕЩЕНСКА</t>
  </si>
  <si>
    <t>МОБУ СОШ № 5 Г. БЛАГОВЕЩЕНСКА</t>
  </si>
  <si>
    <t>Кузнецова Татьяна Николаевна</t>
  </si>
  <si>
    <t>МУНИЦИПАЛЬНОЕ АВТОНОМНОЕ ОБРАЗОВАТЕЛЬНОЕ УЧРЕЖДЕНИЕ ДОПОЛНИТЕЛЬНОГО ОБРАЗОВАНИЯ ДЕТСКАЯ ЮНОШЕСКАЯ СПОРТИВНАЯ ШКОЛА Г. БЛАГОВЕЩЕНСКА РЕСПУБЛИКИ БАШКОРТОСТАН</t>
  </si>
  <si>
    <t>МАОУ ДО ДЮСШ Г. БЛАГОВЕЩЕНСКА РБ</t>
  </si>
  <si>
    <t>Козлов Алексей Владимирович</t>
  </si>
  <si>
    <t>МУНИЦИПАЛЬНОЕ АВТОНОМНОЕ ДОШКОЛЬНОЕ ОБРАЗОВАТЕЛЬНОЕ УЧРЕЖДЕНИЕ ЦЕНТР РАЗВИТИЯ РЕБЕНКА - ДЕТСКИЙ САД № 11 ЯКОРЕК Г. БЛАГОВЕЩЕНСКА РЕСПУБЛИКИ БАШКОРТОСТАН</t>
  </si>
  <si>
    <t>МАДОУ ЦРР - ДЕТСКИЙ САД № 11 ЯКОРЕК</t>
  </si>
  <si>
    <t>Михеева Ирина Николаевна</t>
  </si>
  <si>
    <t>МУНИЦИПАЛЬНОЕ КАЗЕННОЕ УЧРЕЖДЕНИЕ УПРАВЛЕНИЕ ОБРАЗОВАНИЯ МУНИЦИПАЛЬНОГО РАЙОНА БЛАГОВЕЩЕНСКИЙ РАЙОН РЕСПУБЛИКИ БАШКОРТОСТАН</t>
  </si>
  <si>
    <t>МКУ УПРАВЛЕНИЕ ОБРАЗОВАНИЯ</t>
  </si>
  <si>
    <t>Зырянова Ольга Николаевна</t>
  </si>
  <si>
    <t>МУНИЦИПАЛЬНОЕ БЮДЖЕТНОЕ УЧРЕЖДЕНИЕ ДОПОЛНИТЕЛЬНОГО ОБРАЗОВАНИЯ ДЕТСКИЙ ОБРАЗОВАТЕЛЬНЫЙ ТЕХНОПАРК Г.БЛАГОВЕЩЕНСКА РЕСПУБЛИКИ БАШКОРТОСТАН</t>
  </si>
  <si>
    <t>МБУ ДО ДОТ Г.БЛАГОВЕЩЕНСКА</t>
  </si>
  <si>
    <t>Андреева Татьяна Сергеевна</t>
  </si>
  <si>
    <t>МУНИЦИПАЛЬНОЕ АВТОНОМНОЕ ДОШКОЛЬНОЕ ОБРАЗОВАТЕЛЬНОЕ УЧРЕЖДЕНИЕ ДЕТСКИЙ САД № 9 ПЕТУШОК КОМБИНИРОВАННОГО ВИДА Г.БЛАГОВЕЩЕНСКА РЕСПУБЛИКИ БАШКОРТОСТАН</t>
  </si>
  <si>
    <t>МАДОУ ДЕТСКИЙ САД № 9 ПЕТУШОК</t>
  </si>
  <si>
    <t>Старцева Марина Николаевна</t>
  </si>
  <si>
    <t>МУНИЦИПАЛЬНОЕ БЮДЖЕТНОЕ ДОШКОЛЬНОЕ ОБРАЗОВАТЕЛЬНОЕ УЧРЕЖДЕНИЕ ДЕТСКИЙ САД № 1 УЛЫБКА КОМПЕНСИРУЮЩЕГО ВИДА Г. БЛАГОВЕЩЕНСКА РЕСПУБЛИКИ БАШКОРТОСТАН</t>
  </si>
  <si>
    <t>МБДОУ ДЕТСКИЙ САД №1 УЛЫБКА Г. БЛАГОВЕЩЕНСКА</t>
  </si>
  <si>
    <t>Багаева Татьяна Сергеевна</t>
  </si>
  <si>
    <t>МУНИЦИПАЛЬНОЕ АВТОНОМНОЕ ДОШКОЛЬНОЕ ОБРАЗОВАТЕЛЬНОЕ УЧРЕЖДЕНИЕ ДЕТСКИЙ САД № 6 РОМАШКА Г. БЛАГОВЕЩЕНСКА РЕСПУБЛИКИ БАШКОРТОСТАН</t>
  </si>
  <si>
    <t>МАДОУ ДЕТСКИЙ САД № 6 РОМАШКА</t>
  </si>
  <si>
    <t>Кирьянова Лариса Васильевна</t>
  </si>
  <si>
    <t>МУНИЦИПАЛЬНОЕ БЮДЖЕТНОЕ ДОШКОЛЬНОЕ ОБРАЗОВАТЕЛЬНОЕ УЧРЕЖДЕНИЕ ДЕТСКИЙ САД № 2 Г. БЛАГОВЕЩЕНСКА РЕСПУБЛИКИ БАШКОРТОСТАН</t>
  </si>
  <si>
    <t>МБДОУ ДЕТСКИЙ САД № 2</t>
  </si>
  <si>
    <t>Березина Евгения Павловна</t>
  </si>
  <si>
    <t>МУНИЦИПАЛЬНОЕ АВТОНОМНОЕ ДОШКОЛЬНОЕ ОБРАЗОВАТЕЛЬНОЕ УЧРЕЖДЕНИЕ ЦЕНТР РАЗВИТИЯ РЕБЕНКА - ДЕТСКИЙ САД № 10 СОЛНЫШКО Г. БЛАГОВЕЩЕНСКА РЕСПУБЛИКИ БАШКОРТОСТАН</t>
  </si>
  <si>
    <t>МАДОУ ЦРР - ДЕТСКИЙ САД № 10 СОЛНЫШКО</t>
  </si>
  <si>
    <t>МУНИЦИПАЛЬНОЕ АВТОНОМНОЕ ДОШКОЛЬНОЕ ОБРАЗОВАТЕЛЬНОЕ УЧРЕЖДЕНИЕ ДЕТСКИЙ САД № 15 СКАЗКА КОМБИНИРОВАННОГО ВИДА Г. БЛАГОВЕЩЕНСКА РЕСПУБЛИКИ БАШКОРТОСТАН</t>
  </si>
  <si>
    <t>МАДОУ ДЕТСКИЙ САД № 15 СКАЗКА</t>
  </si>
  <si>
    <t>Галимуллина Луиза Венеровна</t>
  </si>
  <si>
    <t>заведующий</t>
  </si>
  <si>
    <t>МУНИЦИПАЛЬНОЕ АВТОНОМНОЕ ДОШКОЛЬНОЕ ОБРАЗОВАТЕЛЬНОЕ УЧРЕЖДЕНИЕ - ЦЕНТР РАЗВИТИЯ РЕБЕНКА - ДЕТСКИЙ САД № 16 РОСИНКА Г. БЛАГОВЕЩЕНСКА РЕСПУБЛИКИ БАШКОРТОСТАН</t>
  </si>
  <si>
    <t>МАДОУ ЦРР - ДЕТСКИЙ САД № 16 РОСИНКА</t>
  </si>
  <si>
    <t>Кислякова Светлана Александровна</t>
  </si>
  <si>
    <t>МУНИЦИПАЛЬНОЕ ОБРАЗОВАТЕЛЬНОЕ БЮДЖЕТНОЕ УЧРЕЖДЕНИЕ ДОПОЛНИТЕЛЬНОГО ОБРАЗОВАНИЯ ЦЕНТР ДЕТСКОГО ТВОРЧЕСТВА Г.БЛАГОВЕЩЕНСКА РЕСПУБЛИКИ БАШКОРТОСТАН</t>
  </si>
  <si>
    <t>МОБУ ДО ЦДТ Г.БЛАГОВЕЩЕНСКА</t>
  </si>
  <si>
    <t>Урамова Оксана Вадимовна</t>
  </si>
  <si>
    <t>МУНИЦИПАЛЬНОЕ АВТОНОМНОЕ ДОШКОЛЬНОЕ ОБРАЗОВАТЕЛЬНОЕ УЧРЕЖДЕНИЕ ДЕТСКИЙ САД № 12 РЯБИНКА КОМБИНИРОВАННОГО ВИДА Г.БЛАГОВЕЩЕНСКА РЕСПУБЛИКИ БАШКОРТОСТАН</t>
  </si>
  <si>
    <t>МАДОУ ДЕТСКИЙ САД № 12 РЯБИНКА</t>
  </si>
  <si>
    <t>Асмандиярова Ольга Петровна</t>
  </si>
  <si>
    <t>МУНИЦИПАЛЬНОЕ БЮДЖЕТНОЕ ДОШКОЛЬНОЕ ОБРАЗОВАТЕЛЬНОЕ УЧРЕЖДЕНИЕ ДЕТСКИЙ САД № 3 Г.БЛАГОВЕЩЕНСКА РЕСПУБЛИКИ БАШКОРТОСТАН</t>
  </si>
  <si>
    <t>МБДОУ ДЕТСКИЙ САД № 3</t>
  </si>
  <si>
    <t>Щеклеина Екатерина Анатольевна</t>
  </si>
  <si>
    <t>МУНИЦИПАЛЬНОЕ ОБЩЕОБРАЗОВАТЕЛЬНОЕ БЮДЖЕТНОЕ УЧРЕЖДЕНИЕ ОСНОВНАЯ ОБЩЕОБРАЗОВАТЕЛЬНАЯ ШКОЛА №3 Г.БЛАГОВЕЩЕНСКА</t>
  </si>
  <si>
    <t>МОБУ ООШ №3 Г.БЛАГОВЕЩЕНСКА</t>
  </si>
  <si>
    <t>Самойлова Ольга Анатольевна</t>
  </si>
  <si>
    <t>МУНИЦИПАЛЬНОЕ ОБЩЕОБРАЗОВАТЕЛЬНОЕ БЮДЖЕТНОЕ УЧРЕЖДЕНИЕ КАРАНСКАЯ СРЕДНЯЯ ОБЩЕОБРАЗОВАТЕЛЬНАЯ ШКОЛА МУНИЦИПАЛЬНОГО РАЙОНА БУЗДЯКСКИЙ РАЙОН РЕСПУБЛИКИ БАШКОРТОСТАН</t>
  </si>
  <si>
    <t>МОБУ КАРАНСКАЯ СОШ</t>
  </si>
  <si>
    <t>Мансуров Айрат Флюрович</t>
  </si>
  <si>
    <t>МУНИЦИПАЛЬНОЕ ОБЩЕОБРАЗОВАТЕЛЬНОЕ БЮДЖЕТНОЕ УЧРЕЖДЕНИЕ СРЕДНЯЯ ОБЩЕОБРАЗОВАТЕЛЬНАЯ ШКОЛА С ГАФУРИ МУНИЦИПАЛЬНОГО РАЙОНА БУЗДЯКСКИЙ РАЙОН РЕСПУБЛИКИ БАШКОРТОСТАН</t>
  </si>
  <si>
    <t>МОБУ СОШ С ГАФУРИ</t>
  </si>
  <si>
    <t>Юмадилов Альтаф Салимович</t>
  </si>
  <si>
    <t>МУНИЦИПАЛЬНОЕ АВТОНОМНОЕ ДОШКОЛЬНОЕ ОБРАЗОВАТЕЛЬНОЕ УЧРЕЖДЕНИЕ ГАФУРИЙСКИЙ ДЕТСКИЙ САД МУНИЦИПАЛЬНОГО РАЙОНА БУЗДЯКСКИЙ РАЙОН РЕСПУБЛИКИ БАШКОРТОСТАН</t>
  </si>
  <si>
    <t>МАДОУ ГАФУРИЙСКИЙ ДЕТСКИЙ САД</t>
  </si>
  <si>
    <t>Самсонова Екатерина Сергеевна</t>
  </si>
  <si>
    <t>МУНИЦИПАЛЬНОЕ ОБЩЕОБРАЗОВАТЕЛЬНОЕ БЮДЖЕТНОЕ УЧРЕЖДЕНИЕ СРЕДНЯЯ ОБЩЕОБРАЗОВАТЕЛЬНАЯ ШКОЛА ИМЕНИ ХАКИМА ГИЛЯЖЕВА С. КАНЛЫ-ТУРКЕЕВО МУНИЦИПАЛЬНОГО РАЙОНА БУЗДЯКСКИЙ РАЙОН РЕСПУБЛИКИ БАШКОРТОСТАН</t>
  </si>
  <si>
    <t>МОБУ СОШ ИМ. Х. ГИЛЯЖЕВА С. КАНЛЫ-ТУРКЕЕВО</t>
  </si>
  <si>
    <t>Адельгареева Гульзия Фанисовна</t>
  </si>
  <si>
    <t>МУНИЦИПАЛЬНОЕ ОБЩЕОБРАЗОВАТЕЛЬНОЕ БЮДЖЕТНОЕ УЧРЕЖДЕНИЕ СРЕДНЯЯ ОБЩЕОБРАЗОВАТЕЛЬНАЯ ШКОЛА С.КИЛИМОВО МУНИЦИПАЛЬНОГО РАЙОНА БУЗДЯКСКИЙ РАЙОН РЕСПУБЛИКИ БАШКОРТОСТАН</t>
  </si>
  <si>
    <t>МОБУ СОШ С. КИЛИМОВО</t>
  </si>
  <si>
    <t>Курбангалиева Энже Узбековна</t>
  </si>
  <si>
    <t>МУНИЦИПАЛЬНОЕ ОБЩЕОБРАЗОВАТЕЛЬНОЕ БЮДЖЕТНОЕ УЧРЕЖДЕНИЕ СРЕДНЯЯ ОБЩЕОБРАЗОВАТЕЛЬНАЯ ШКОЛА ИМЕНИ ХАТМУЛЛЫ СУЛТАНОВА СЕЛА КОПЕЙ-КУБОВО МУНИЦИПАЛЬНОГО РАЙОНА БУЗДЯКСКИЙ РАЙОН РЕСПУБЛИКИ БАШКОРТОСТАН</t>
  </si>
  <si>
    <t>МОБУ СОШ ИМ. Х.СУЛТАНОВА С. КОПЕЙ-КУБОВО МР БУЗДЯКСКИЙ РАЙОН РБ</t>
  </si>
  <si>
    <t>Габдрахманова Гюзель Шакирьяновна</t>
  </si>
  <si>
    <t>МУНИЦИПАЛЬНОЕ ОБЩЕОБРАЗОВАТЕЛЬНОЕ БЮДЖЕТНОЕ УЧРЕЖДЕНИЕ СРЕДНЯЯ ОБЩЕОБРАЗОВАТЕЛЬНАЯ ШКОЛА С.КУЗЕЕВО МУНИЦИПАЛЬНОГО РАЙОНА БУЗДЯКСКИЙ РАЙОН РЕСПУБЛИКИ БАШКОРТОСТАН</t>
  </si>
  <si>
    <t>МОБУ СОШ С. КУЗЕЕВО МР БУЗДЯКСКИЙ РАЙОН РБ</t>
  </si>
  <si>
    <t>Ахъяруллина Айгуль Фидаиловна</t>
  </si>
  <si>
    <t>МУНИЦИПАЛЬНОЕ ОБЩЕОБРАЗОВАТЕЛЬНОЕ БЮДЖЕТНОЕ УЧРЕЖДЕНИЕ СРЕДНЯЯ ОБЩЕОБРАЗОВАТЕЛЬНАЯ ШКОЛА ИМЕНИ РЕНАТА ШАРИПОВА С.САБАЕВО МУНИЦИПАЛЬНОГО РАЙОНА БУЗДЯКСКИЙ РАЙОН РЕСПУБЛИКИ БАШКОРТОСТАН</t>
  </si>
  <si>
    <t>МОБУ СОШ ИМ.Р.ШАРИПОВА С.САБАЕВО</t>
  </si>
  <si>
    <t>Арсланов Альберт Талгатович</t>
  </si>
  <si>
    <t>МУНИЦИПАЛЬНОЕ ОБЩЕОБРАЗОВАТЕЛЬНОЕ БЮДЖЕТНОЕ УЧРЕЖДЕНИЕ СРЕДНЯЯ ОБЩЕОБРАЗОВАТЕЛЬНАЯ ШКОЛА С. СТАРОТАВЛАРОВО МУНИЦИПАЛЬНОГО РАЙОНА БУЗДЯКСКИЙ РАЙОН РЕСПУБЛИКИ БАШКОРТОСТАН</t>
  </si>
  <si>
    <t>МОБУ СОШ С. СТАРОТАВЛАРОВО</t>
  </si>
  <si>
    <t>Багаутдинова Ризида Иршатовна</t>
  </si>
  <si>
    <t>МУНИЦИПАЛЬНОЕ ОБЩЕОБРАЗОВАТЕЛЬНОЕ БЮДЖЕТНОЕ УЧРЕЖДЕНИЕ СРЕДНЯЯ ОБЩЕОБРАЗОВАТЕЛЬНАЯ ШКОЛА С. СТАРЫЕ БОГАДЫ МУНИЦИПАЛЬНОГО РАЙОНА БУЗДЯКСКИЙ РАЙОН РЕСПУБЛИКИ БАШКОРТОСТАН</t>
  </si>
  <si>
    <t>МОБУ СОШ С. СТАРЫЕ БОГАДЫ</t>
  </si>
  <si>
    <t>Хисамутдинов Риф Зуфарович</t>
  </si>
  <si>
    <t>МУНИЦИПАЛЬНОЕ АВТОНОМНОЕ ДОШКОЛЬНОЕ ОБРАЗОВАТЕЛЬНОЕ УЧРЕЖДЕНИЕ УРЗАЙБАШСКИЙ ДЕТСКИЙ САД МУНИЦИПАЛЬНОГО РАЙОНА БУЗДЯКСКИЙ РАЙОН РЕСПУБЛИКИ БАШКОРТОСТАН</t>
  </si>
  <si>
    <t>МАДОУ УРЗАЙБАШСКИЙ ДЕТСКИЙ САД</t>
  </si>
  <si>
    <t>Хазеева Рина Рифатовна</t>
  </si>
  <si>
    <t>МУНИЦИПАЛЬНОЕ АВТОНОМНОЕ ДОШКОЛЬНОЕ ОБРАЗОВАТЕЛЬНОЕ УЧРЕЖДЕНИЕ ЦЕНТР РАЗВИТИЯ РЕБЕНКА-ДЕТСКИЙ САД №7 С.БУЗДЯК МУНИЦИПАЛЬНОГО РАЙОНА БУЗДЯКСКИЙ РАЙОН РЕСПУБЛИКИ БАШКОРТОСТАН</t>
  </si>
  <si>
    <t>МАДОУ ЦЕНТР РАЗВИТИЯ РЕБЕНКА-ДЕТСКИЙ САД №7 С.БУЗДЯК</t>
  </si>
  <si>
    <t>Багданурова Наталья Маратовна</t>
  </si>
  <si>
    <t>МУНИЦИПАЛЬНОЕ ОБЩЕОБРАЗОВАТЕЛЬНОЕ БЮДЖЕТНОЕ УЧРЕЖДЕНИЕ СРЕДНЯЯ ОБЩЕОБРАЗОВАТЕЛЬНАЯ ШКОЛА №2 С. БУЗДЯК МУНИЦИПАЛЬНОГО РАЙОНА БУЗДЯКСКИЙ РАЙОН РЕСПУБЛИКИ БАШКОРТОСТАН</t>
  </si>
  <si>
    <t>МОБУ СОШ №2 С. БУЗДЯК</t>
  </si>
  <si>
    <t>Даутова Альбина Александровна</t>
  </si>
  <si>
    <t>МУНИЦИПАЛЬНОЕ АВТОНОМНОЕ ОБРАЗОВАТЕЛЬНОЕ УЧРЕЖДЕНИЕ ДОПОЛНИТЕЛЬНОГО ОБРАЗОВАНИЯ ЦЕНТР ДОПОЛНИТЕЛЬНОГО ОБРАЗОВАНИЯ ОЛИМП МУНИЦИПАЛЬНОГО РАЙОНА БУЗДЯКСКИЙ РАЙОН РЕСПУБЛИКИ БАШКОРТОСТАН</t>
  </si>
  <si>
    <t>МАОУ ДО ЦЕНТР ДОПОЛНИТЕЛЬНОГО ОБРАЗОВАНИЯ ОЛИМП</t>
  </si>
  <si>
    <t>Амиров Вадим Ирекович</t>
  </si>
  <si>
    <t>МУНИЦИПАЛЬНОЕ КАЗЕННОЕ УЧРЕЖДЕНИЕ ОТДЕЛ ОБРАЗОВАНИЯ МУНИЦИПАЛЬНОГО РАЙОНА БУЗДЯКСКИЙ РАЙОН РЕСПУБЛИКИ БАШКОРТОСТАН</t>
  </si>
  <si>
    <t>МКУ БУЗДЯКСКИЙ ОТДЕЛ ОБРАЗОВАНИЯ</t>
  </si>
  <si>
    <t>Алимбеков Радмир Рамилевич</t>
  </si>
  <si>
    <t>МУНИЦИПАЛЬНОЕ АВТОНОМНОЕ ДОШКОЛЬНОЕ ОБРАЗОВАТЕЛЬНОЕ УЧРЕЖДЕНИЕ БУЗДЯКСКИЙ ДЕТСКИЙ САД №6 МУНИЦИПАЛЬНОГО РАЙОНА БУЗДЯКСКИЙ РАЙОН РЕСПУБЛИКИ БАШКОРТОСТАН</t>
  </si>
  <si>
    <t>МАДОУ БУЗДЯКСКИЙ ДЕТСКИЙ САД №6</t>
  </si>
  <si>
    <t>Надежкина Розалия Фидановна</t>
  </si>
  <si>
    <t>МУНИЦИПАЛЬНОЕ ОБЩЕОБРАЗОВАТЕЛЬНОЕ БЮДЖЕТНОЕ УЧРЕЖДЕНИЕ СРЕДНЯЯ ОБЩЕОБРАЗОВАТЕЛЬНАЯ ШКОЛА №1 С. БУЗДЯК МУНИЦИПАЛЬНОГО РАЙОНА БУЗДЯКСКИЙ РАЙОН РЕСПУБЛИКИ БАШКОРТОСТАН</t>
  </si>
  <si>
    <t>МОБУ СОШ № 1 С. БУЗДЯК</t>
  </si>
  <si>
    <t>Сакаев Ильдар Зуфарович</t>
  </si>
  <si>
    <t>МУНИЦИПАЛЬНОЕ АВТОНОМНОЕ ДОШКОЛЬНОЕ ОБРАЗОВАТЕЛЬНОЕ УЧРЕЖДЕНИЕ БУЗДЯКСКИЙ ДЕТСКИЙ САД № 8 МУНИЦИПАЛЬНОГО РАЙОНА БУЗДЯКСКИЙ РАЙОН РЕСПУБЛИКИ БАШКОРТОСТАН</t>
  </si>
  <si>
    <t>МАДОУ БУЗДЯКСКИЙ ДЕТСКИЙ САД № 8</t>
  </si>
  <si>
    <t>Нарьбекова Резида Фанировна</t>
  </si>
  <si>
    <t>МУНИЦИПАЛЬНОЕ АВТОНОМНОЕ УЧРЕЖДЕНИЕ ДОПОЛНИТЕЛЬНОГО ОБРАЗОВАНИЯ ДЕТСКО-ЮНОШЕСКАЯ СПОРТИВНАЯ ШКОЛА МУНИЦИПАЛЬНОГО РАЙОНА БУРЗЯНСКИЙ РАЙОН РЕСПУБЛИКИ БАШКОРТОСТАН</t>
  </si>
  <si>
    <t>МАУ ДО ДЮСШ МР БУРЗЯНСКИЙ РАЙОН РБ</t>
  </si>
  <si>
    <t>Ахметшин Ильгиз Раисович</t>
  </si>
  <si>
    <t>МУНИЦИПАЛЬНОЕ ОБЩЕОБРАЗОВАТЕЛЬНОЕ БЮДЖЕТНОЕ УЧРЕЖДЕНИЕ ДЛЯ ДЕТЕЙ ДОШКОЛЬНОГО И МЛАДШЕГО ШКОЛЬНОГО ВОЗРАСТА НАЧАЛЬНАЯ ШКОЛА-ДЕТСКИЙ САД Д. КУТАНОВО МУНИЦИПАЛЬНОГО РАЙОНА БУРЗЯНСКИЙ РАЙОН РЕСПУБЛИКИ БАШКОРТОСТАН</t>
  </si>
  <si>
    <t>МОБУ НШ-ДС Д. КУТАНОВО</t>
  </si>
  <si>
    <t>Галина Лилия Минигалиевна</t>
  </si>
  <si>
    <t>МУНИЦИПАЛЬНОЕ АВТОНОМНОЕ ДОШКОЛЬНОЕ ОБРАЗОВАТЕЛЬНОЕ УЧРЕЖДЕНИЕ ДЕТСКИЙ САД Д. АБДУЛЬМАМБЕТОВО МУНИЦИПАЛЬНОГО РАЙОНА БУРЗЯНСКИЙ РАЙОН РЕСПУБЛИКИ БАШКОРТОСТАН</t>
  </si>
  <si>
    <t>МАДОУ Д/С Д. АБДУЛЬМАМБЕТОВО МР БУРЗЯНСКИЙ РАЙОН РБ</t>
  </si>
  <si>
    <t>Карамышева Гузелия Газизовна</t>
  </si>
  <si>
    <t>МУНИЦИПАЛЬНОЕ ОБЩЕОБРАЗОВАТЕЛЬНОЕ БЮДЖЕТНОЕ УЧРЕЖДЕНИЕ СРЕДНЯЯ ОБЩЕОБРАЗОВАТЕЛЬНАЯ ШКОЛА Д.АБДУЛМАМБЕТОВО МУНИЦИПАЛЬНОГО РАЙОНА БУРЗЯНСКИЙ РАЙОН РЕСПУБЛИКИ БАШКОРТОСТАН</t>
  </si>
  <si>
    <t>МОБУ СОШ Д.АБДУЛМАМБЕТОВО</t>
  </si>
  <si>
    <t>Утябаев Инсур Рамилович</t>
  </si>
  <si>
    <t>МУНИЦИПАЛЬНОЕ ОБЩЕОБРАЗОВАТЕЛЬНОЕ БЮДЖЕТНОЕ УЧРЕЖДЕНИЕ СРЕДНЯЯ ОБЩЕОБРАЗОВАТЕЛЬНАЯ ШКОЛА Д. АСКАРОВО МУНИЦИПАЛЬНОГО РАЙОНА БУРЗЯНСКИЙ РАЙОН РЕСПУБЛИКИ БАШКОРТОСТАН</t>
  </si>
  <si>
    <t>МОБУ СОШ Д.АСКАРОВО</t>
  </si>
  <si>
    <t>Ярмухаметов Ильяс Ишмухаметович</t>
  </si>
  <si>
    <t>МУНИЦИПАЛЬНОЕ ОБЩЕОБРАЗОВАТЕЛЬНОЕ БЮДЖЕТНОЕ УЧРЕЖДЕНИЕ СРЕДНЯЯ ОБЩЕОБРАЗОВАТЕЛЬНАЯ ШКОЛА Д.БАЙНАЗАРОВО МУНИЦИПАЛЬНОГО РАЙОНА БУРЗЯНСКИЙ РАЙОН РЕСПУБЛИКИ БАШКОРТОСТАН</t>
  </si>
  <si>
    <t>МОБУ СОШ Д.БАЙНАЗАРОВО МР БУРЗЯНСКИЙ РАЙОН РБ</t>
  </si>
  <si>
    <t>МУНИЦИПАЛЬНОЕ АВТОНОМНОЕ ДОШКОЛЬНОЕ ОБРАЗОВАТЕЛЬНОЕ УЧРЕЖДЕНИЕ ДЕТСКИЙ САД Д.БАЙНАЗАРОВО МУНИЦИПАЛЬНОГО РАЙОНА БУРЗЯНСКИЙ РАЙОН РЕСПУБЛИКИ БАШКОРТОСТАН</t>
  </si>
  <si>
    <t>МАДОУ Д/С Д.БАЙНАЗАРОВО МР БУРЗЯНСКИЙ РАЙОН РБ</t>
  </si>
  <si>
    <t>Маликова Зулия Наиловна</t>
  </si>
  <si>
    <t>МУНИЦИПАЛЬНОЕ ОБЩЕОБРАЗОВАТЕЛЬНОЕ БЮДЖЕТНОЕ УЧРЕЖДЕНИЕ СРЕДНЯЯ ОБЩЕОБРАЗОВАТЕЛЬНАЯ ШКОЛА Д.ИРГИЗЛА МУНИЦИПАЛЬНОГО РАЙОНА БУРЗЯНСКИЙ РАЙОН РЕСПУБЛИКИ БАШКОРТОСТАН</t>
  </si>
  <si>
    <t>МОБУ СОШ Д.ИРГИЗЛА МР БУРЗЯНСКИЙ РАЙОН РБ</t>
  </si>
  <si>
    <t>Газина Айгуль Султановна</t>
  </si>
  <si>
    <t>МУНИЦИПАЛЬНОЕ ОБЩЕОБРАЗОВАТЕЛЬНОЕ БЮДЖЕТНОЕ УЧРЕЖДЕНИЕ ДЛЯ ДЕТЕЙ ДОШКОЛЬНОГО И МЛАДШЕГО ШКОЛЬНОГО ВОЗРАСТА НАЧАЛЬНАЯ ШКОЛА-ДЕТСКИЙ САД Д. КИЕКБАЕВО МУНИЦИПАЛЬНОГО РАЙОНА БУРЗЯНСКИЙ РАЙОН РЕСПУБЛИКИ БАШКОРТОСТАН</t>
  </si>
  <si>
    <t>МОБУ НШ-ДС Д. КИЕКБАЕВО</t>
  </si>
  <si>
    <t>Сафина Флюра Сабирьяновна</t>
  </si>
  <si>
    <t>МУНИЦИПАЛЬНОЕ ДОШКОЛЬНОЕ ОБРАЗОВАТЕЛЬНОЕ БЮДЖЕТНОЕ УЧРЕЖДЕНИЕ ДЕТСКИЙ САД Д.КИЛЬДИГУЛОВО МУНИЦИПАЛЬНОГО РАЙОНА БУРЗЯНСКИЙ РАЙОН РЕСПУБЛИКИ БАШКОРТОСТАН</t>
  </si>
  <si>
    <t>МДОБУ Д/С Д.КИЛЬДИГУЛОВО</t>
  </si>
  <si>
    <t>Билалова Айгуль Абукарамовна</t>
  </si>
  <si>
    <t>МУНИЦИПАЛЬНОЕ ОБЩЕОБРАЗОВАТЕЛЬНОЕ БЮДЖЕТНОЕ УЧРЕЖДЕНИЕ ДЛЯ ДЕТЕЙ ДОШКОЛЬНОГО И МЛАДШЕГО ШКОЛЬНОГО ВОЗРАСТА НАЧАЛЬНАЯ ШКОЛА-ДЕТСКИЙ САД Д. КУРГАШЛЫ МУНИЦИПАЛЬНОГО РАЙОНА БУРЗЯНСКИЙ РАЙОН РЕСПУБЛИКИ БАШКОРТОСТАН</t>
  </si>
  <si>
    <t>МОБУ НШ-ДС Д. КУРГАШЛЫ</t>
  </si>
  <si>
    <t>Исмагилова Илюза Ильгизовна</t>
  </si>
  <si>
    <t>МУНИЦИПАЛЬНОЕ ОБЩЕОБРАЗОВАТЕЛЬНОЕ БЮДЖЕТНОЕ УЧРЕЖДЕНИЕ ДЛЯ ДЕТЕЙ ДОШКОЛЬНОГО И МЛАДШЕГО ШКОЛЬНОГО ВОЗРАСТА НАЧАЛЬНАЯ ШКОЛА-ДЕТСКИЙ САД Д. НОВОМУНАСИПОВО МУНИЦИПАЛЬНОГО РАЙОНА БУРЗЯНСКИЙ РАЙОН РЕСПУБЛИКИ БАШКОРТОСТАН</t>
  </si>
  <si>
    <t>МОБУ НШ-ДС Д. НОВОМУНАСИПОВО</t>
  </si>
  <si>
    <t>Сагитова Лейла Нурисламовна</t>
  </si>
  <si>
    <t>МУНИЦИПАЛЬНОЕ ОБЩЕОБРАЗОВАТЕЛЬНОЕ БЮДЖЕТНОЕ УЧРЕЖДЕНИЕ ОСНОВНАЯ ОБЩЕОБРАЗОВАТЕЛЬНАЯ ШКОЛА Д. НОВОСУБХАНГУЛОВО МУНИЦИПАЛЬНОГО РАЙОНА БУРЗЯНСКИЙ РАЙОН РЕСПУБЛИКИ БАШКОРТОСТАН</t>
  </si>
  <si>
    <t>МОБУ ООШ Д. НОВОСУБХАНГУЛОВО</t>
  </si>
  <si>
    <t>Киньябаев Факил Фарзатович</t>
  </si>
  <si>
    <t>МУНИЦИПАЛЬНОЕ ОБЩЕОБРАЗОВАТЕЛЬНОЕ БЮДЖЕТНОЕ УЧРЕЖДЕНИЕ СРЕДНЯЯ ОБЩЕОБРАЗОВАТЕЛЬНАЯ ШКОЛА Д.СТАРОМУНАСИПОВО МУНИЦИПАЛЬНОГО РАЙОНА БУРЗЯНСКИЙ РАЙОН РЕСПУБЛИКИ БАШКОРТОСТАН</t>
  </si>
  <si>
    <t>МОБУ СОШ Д.СТАРОМУНАСИПОВО</t>
  </si>
  <si>
    <t>Кутлубаев Данил Камилович</t>
  </si>
  <si>
    <t>МУНИЦИПАЛЬНОЕ ДОШКОЛЬНОЕ ОБРАЗОВАТЕЛЬНОЕ БЮДЖЕТНОЕ УЧРЕЖДЕНИЕ ДЕТСКИЙ САД Д.СТАРОМУНАСИПОВО МУНИЦИПАЛЬНОГО РАЙОНА БУРЗЯНСКИЙ РАЙОН РЕСПУБЛИКИ БАШКОРТОСТАН</t>
  </si>
  <si>
    <t>МДОБУ Д/С Д.СТАРОМУНАСИПОВО</t>
  </si>
  <si>
    <t>Амирханова Миннур Абдулганиевна</t>
  </si>
  <si>
    <t>МУНИЦИПАЛЬНОЕ ДОШКОЛЬНОЕ ОБРАЗОВАТЕЛЬНОЕ БЮДЖЕТНОЕ УЧРЕЖДЕНИЕ ДЕТСКИЙ САД Д.ТИМИРОВО МУНИЦИПАЛЬНОГО РАЙОНА БУРЗЯНСКИЙ РАЙОН РЕСПУБЛИКИ БАШКОРТОСТАН</t>
  </si>
  <si>
    <t>МДОБУ Д/С Д.ТИМИРОВО</t>
  </si>
  <si>
    <t>Баймурзина Гульсира Тагировна</t>
  </si>
  <si>
    <t>ЗАВЕДУЩАЯ</t>
  </si>
  <si>
    <t>МУНИЦИПАЛЬНОЕ ОБЩЕОБРАЗОВАТЕЛЬНОЕ АВТОНОМНОЕ УЧРЕЖДЕНИЕ ОСНОВНАЯ ОБЩЕОБРАЗОВАТЕЛЬНАЯ ШКОЛА №5 Г. БАЙМАК МУНИЦИПАЛЬНОГО РАЙОНА БАЙМАКСКИЙ РАЙОН РЕСПУБЛИКИ БАШКОРТОСТАН</t>
  </si>
  <si>
    <t>МОАУ ООШ №5 Г. БАЙМАК</t>
  </si>
  <si>
    <t>МУНИЦИПАЛЬНОЕ БЮДЖЕТНОЕ ДОШКОЛЬНОЕ ОБРАЗОВАТЕЛЬНОЕ УЧРЕЖДЕНИЕ ДЕТСКИЙ САД № 10 КОЛОКОЛЬЧИК МУНИЦИПАЛЬНОГО РАЙОНА ДАВЛЕКАНОВСКИЙ РАЙОН РЕСПУБЛИКИ БАШКОРТОСТАН</t>
  </si>
  <si>
    <t>МБДОУ Д С № 10 КОЛОКОЛЬЧИК</t>
  </si>
  <si>
    <t>Александрова Наталья Ивановна</t>
  </si>
  <si>
    <t>МУНИЦИПАЛЬНОЕ ОБЩЕОБРАЗОВАТЕЛЬНОЕ БЮДЖЕТНОЕ УЧРЕЖДЕНИЕ БАШКИРСКАЯ ГИМНАЗИЯ ИНТЕРНАТ №3 МУНИЦИПАЛЬНОГО РАЙОНА ДАВЛЕКАНОВСКИЙ РАЙОН РЕСПУБЛИКИ БАШКОРТОСТАН</t>
  </si>
  <si>
    <t>МОБУ БГИ №3</t>
  </si>
  <si>
    <t>Гумерова Галия Ильсуровна</t>
  </si>
  <si>
    <t>МУНИЦИПАЛЬНАЯ БЮДЖЕТНАЯ ОБРАЗОВАТЕЛЬНАЯ ОРГАНИЗАЦИЯ ДОПОЛНИТЕЛЬНОГО ОБРАЗОВАНИЯ ДЕТСКО-ЮНОШЕСКАЯ СПОРТИВНАЯ ШКОЛА САМБО-75 МУНИЦИПАЛЬНОГО РАЙОНА ДАВЛЕКАНОВСКИЙ РАЙОН РЕСПУБЛИКИ БАШКОРТОСТАН</t>
  </si>
  <si>
    <t>МБОО ДО ДЮСШ САМБО-75</t>
  </si>
  <si>
    <t>Никитин Алексей Геннадьевич</t>
  </si>
  <si>
    <t>МУНИЦИПАЛЬНОЕ БЮДЖЕТНОЕ ДОШКОЛЬНОЕ ОБРАЗОВАТЕЛЬНОЕ УЧРЕЖДЕНИЕ ДЕТСКИЙ САД № 6 ТЕРЕМОК МУНИЦИПАЛЬНОГО РАЙОНА ДАВЛЕКАНОВСКИЙ РАЙОН РЕСПУБЛИКИ БАШКОРТОСТАН</t>
  </si>
  <si>
    <t>МБДОУ Д С № 6 ТЕРЕМОК</t>
  </si>
  <si>
    <t>Ахметзянова Роза Ракитовна</t>
  </si>
  <si>
    <t>МУНИЦИПАЛЬНОЕ БЮДЖЕТНОЕ ДОШКОЛЬНОЕ ОБРАЗОВАТЕЛЬНОЕ УЧРЕЖДЕНИЕ ЦЕНТР РАЗВИТИЯ РЕБЕНКА - ДЕТСКИЙ САД № 11 ДЮЙМОВОЧКА МУНИЦИПАЛЬНОГО РАЙОНА ДАВЛЕКАНОВСКИЙ РАЙОН РЕСПУБЛИКИ БАШКОРТОСТАН</t>
  </si>
  <si>
    <t>МБДОУ ЦРР - Д С № 11 ДЮЙМОВОЧКА</t>
  </si>
  <si>
    <t>Горяева Виктория Викторовна</t>
  </si>
  <si>
    <t>МУНИЦИПАЛЬНОЕ ОБЩЕОБРАЗОВАТЕЛЬНОЕ БЮДЖЕТНОЕ УЧРЕЖДЕНИЕ ГИМНАЗИЯ № 5 МУНИЦИПАЛЬНОГО РАЙОНА ДАВЛЕКАНОВСКИЙ РАЙОН РЕСПУБЛИКИ БАШКОРТОСТАН</t>
  </si>
  <si>
    <t>МОБУ ГИМНАЗИЯ № 5</t>
  </si>
  <si>
    <t>Суркова Наталья Борисовна</t>
  </si>
  <si>
    <t>МУНИЦИПАЛЬНОЕ БЮДЖЕТНОЕ ОБРАЗОВАТЕЛЬНОЕ УЧРЕЖДЕНИЕ ДОПОЛНИТЕЛЬНОГО ОБРАЗОВАНИЯ ДОМ ДЕТСКОГО ТВОРЧЕСТВА МУНИЦИПАЛЬНОГО РАИОНА ДАВЛЕКАНОВСКИИ РАИОН РЕСПУБЛИКИ БАШКОРТОСТАН</t>
  </si>
  <si>
    <t>МБОУ ДО ДДТ</t>
  </si>
  <si>
    <t>Петрова Наталья Владимировна</t>
  </si>
  <si>
    <t>МУНИЦИПАЛЬНОЕ КАЗЕННОЕ УЧРЕЖДЕНИЕ УПРАВЛЕНИЕ ОБРАЗОВАНИЯ МУНИЦИПАЛЬНОГО РАЙОНА ДАВЛЕКАНОВСКИЙ РАЙОН РЕСПУБЛИКИ БАШКОРТОСТАН</t>
  </si>
  <si>
    <t>Кузовова Наталья Викторовна</t>
  </si>
  <si>
    <t>МУНИЦИПАЛЬНОЕ БЮДЖЕТНОЕ ДОШКОЛЬНОЕ ОБРАЗОВАТЕЛЬНОЕ УЧРЕЖДЕНИЕ ЦЕНТР РАЗВИТИЯ РЕБЕНКА-ДЕТСКИЙ САД № 4 КОЛОСОК МУНИЦИПАЛЬНОГО РАЙОНА ДАВЛЕКАНОВСКИЙ РАЙОН РЕСПУБЛИКИ БАШКОРТОСТАН</t>
  </si>
  <si>
    <t>МБДОУ ЦРР-Д С № 4 КОЛОСОК</t>
  </si>
  <si>
    <t>Аминзянова Лира Киньябузовна</t>
  </si>
  <si>
    <t>МУНИЦИПАЛЬНОЕ БЮДЖЕТНОЕ ДОШКОЛЬНОЕ ОБРАЗОВАТЕЛЬНОЕ УЧРЕЖДЕНИЕ ДЕТСКИЙ САД № 1 РОМАШКА МУНИЦИПАЛЬНОГО РАЙОНА ДАВЛЕКАНОВСКИЙ РАЙОН РЕСПУБЛИКИ БАШКОРТОСТАН</t>
  </si>
  <si>
    <t>МБДОУ Д С №1 РОМАШКА</t>
  </si>
  <si>
    <t>Скорина Ирина Алексеевна</t>
  </si>
  <si>
    <t>МУНИЦИПАЛЬНОЕ ОБЩЕОБРАЗОВАТЕЛЬНОЕ БЮДЖЕТНОЕ УЧРЕЖДЕНИЕ ЛИЦЕЙ-ИНТЕРНАТ МУНИЦИПАЛЬНОГО РАЙОНА ДАВЛЕКАНОВСКИЙ РАЙОН РЕСПУБЛИКИ БАШКОРТОСТАН</t>
  </si>
  <si>
    <t>МОБУ ЛИЦЕЙ-ИНТЕРНАТ</t>
  </si>
  <si>
    <t>Султанов Артур Шайгарданович</t>
  </si>
  <si>
    <t>МУНИЦИПАЛЬНОЕ ОБЩЕОБРАЗОВАТЕЛЬНОЕ БЮДЖЕТНОЕ УЧРЕЖДЕНИЕ ЛИЦЕЙ № 4 МУНИЦИПАЛЬНОГО РАЙОНА ДАВЛЕКАНОВСКИЙ РАЙОН РЕСПУБЛИКИ БАШКОРТОСТАН</t>
  </si>
  <si>
    <t>МОБУ ЛИЦЕЙ № 4</t>
  </si>
  <si>
    <t>Ахунзянова Фируза Кунакбаевна</t>
  </si>
  <si>
    <t>МУНИЦИПАЛЬНОЕ БЮДЖЕТНОЕ ДОШКОЛЬНОЕ ОБРАЗОВАТЕЛЬНОЕ УЧРЕЖДЕНИЕ ДЕТСКИЙ САД №12 КАРЛУГАЧ МУНИЦИПАЛЬНОГО РАЙОНА ДАВЛЕКАНОВСКИЙ РАЙОН РЕСПУБЛИКИ БАШКОРТОСТАН</t>
  </si>
  <si>
    <t>МБДОУ Д С №12 КАРЛУГАЧ</t>
  </si>
  <si>
    <t>Затеева Юлия Валерьевна</t>
  </si>
  <si>
    <t>МУНИЦИПАЛЬНОЕ ОБЩЕОБРАЗОВАТЕЛЬНОЕ БЮДЖЕТНОЕ УЧРЕЖДЕНИЕ СРЕДНЯЯ ОБЩЕОБРАЗОВАТЕЛЬНАЯ ШКОЛА № 1 МУНИЦИПАЛЬНОГО РАЙОНА ДАВЛЕКАНОВСКИЙ РАЙОН РЕСПУБЛИКИ БАШКОРТОСТАН</t>
  </si>
  <si>
    <t>МОБУ СОШ №1</t>
  </si>
  <si>
    <t>Шестопалова Галина Николаевна</t>
  </si>
  <si>
    <t>МУНИЦИПАЛЬНОЕ ОБЩЕОБРАЗОВАТЕЛЬНОЕ БЮДЖЕТНОЕ УЧРЕЖДЕНИЕ СРЕДНЯЯ ОБЩЕОБРАЗОВАТЕЛЬНАЯ ШКОЛА № 7 МУНИЦИПАЛЬНОГО РАЙОНА ДАВЛЕКАНОВСКИЙ РАЙОН РЕСПУБЛИКИ БАШКОРТОСТАН</t>
  </si>
  <si>
    <t>МОБУ СОШ № 7</t>
  </si>
  <si>
    <t>Максютов Линар Фиргатович</t>
  </si>
  <si>
    <t>МУНИЦИПАЛЬНОЕ БЮДЖЕТНОЕ ДОШКОЛЬНОЕ ОБРАЗОВАТЕЛЬНОЕ УЧРЕЖДЕНИЕ ДЕТСКИЙ САД № 9 МАЛЫШКА КОМБИНИРОВАННОГО ВИДА МУНИЦИПАЛЬНОГО РАЙОНА ДАВЛЕКАНОВСКИЙ РАЙОН РЕСПУБЛИКИ БАШКОРТОСТАН</t>
  </si>
  <si>
    <t>МБДОУ Д С № 9 МАЛЫШКА</t>
  </si>
  <si>
    <t>Андреева Анастасия Сергеевна</t>
  </si>
  <si>
    <t>МУНИЦИПАЛЬНОЕ БЮДЖЕТНОЕ ДОШКОЛЬНОЕ ОБРАЗОВАТЕЛЬНОЕ УЧРЕЖДЕНИЕ ДЕТСКИЙ САД № 8 ЛАДУШКИ МУНИЦИПАЛЬНОГО РАЙОНА ДАВЛЕКАНОВСКИЙ РАЙОН РЕСПУБЛИКИ БАШКОРТОСТАН</t>
  </si>
  <si>
    <t>МБДОУ Д С № 8 ЛАДУШКИ</t>
  </si>
  <si>
    <t>Календарева Ольга Васильевна</t>
  </si>
  <si>
    <t>МУНИЦИПАЛЬНОЕ ОБЩЕОБРАЗОВАТЕЛЬНОЕ БЮДЖЕТНОЕ УЧРЕЖДЕНИЕ СРЕДНЯЯ ОБЩЕОБРАЗОВАТЕЛЬНАЯ ШКОЛА ИМЕНИ АХИЯРА ХАКИМОВА Д.НОВОЯНБЕКОВО МУНИЦИПАЛЬНОГО РАЙОНА ДАВЛЕКАНОВСКИЙ РАЙОН РЕСПУБЛИКИ БАШКОРТОСТАН</t>
  </si>
  <si>
    <t>МОБУ СОШ Д. НОВОЯНБЕКОВО</t>
  </si>
  <si>
    <t>Тукаева Эльвира Ришатовна</t>
  </si>
  <si>
    <t>МУНИЦИПАЛЬНОЕ БЮДЖЕТНОЕ ОБЩЕОБРАЗОВАТЕЛЬНОЕ УЧРЕЖДЕНИЕ ОСНОВНАЯ ОБЩЕОБРАЗОВАТЕЛЬНАЯ ШКОЛА Д.РАЕВО МУНИЦИПАЛЬНОГО РАИОНА ДАВЛЕКАНОВСКИИ РАИОН РЕСПУБЛИКИ БАШКОРТОСТАН</t>
  </si>
  <si>
    <t>МБОУ ООШ Д.РАЕВО</t>
  </si>
  <si>
    <t>Гизетдинова Гузалия Флоридовна</t>
  </si>
  <si>
    <t>МУНИЦИПАЛЬНОЕ ОБЩЕОБРАЗОВАТЕЛЬНОЕ БЮДЖЕТНОЕ УЧРЕЖДЕНИЕ СРЕДНЯЯ ОБЩЕОБРАЗОВАТЕЛЬНАЯ ШКОЛА Д.РОМАНОВКА МУНИЦИПАЛЬНОГО РАЙОНА ДАВЛЕКАНОВСКИЙ РАЙОН РЕСПУБЛИКИ БАШКОРТОСТАН</t>
  </si>
  <si>
    <t>МОБУ СОШ Д.РОМАНОВКА</t>
  </si>
  <si>
    <t>Глазкова Гульнара Варисовна</t>
  </si>
  <si>
    <t>МУНИЦИПАЛЬНОЕ ОБЩЕОБРАЗОВАТЕЛЬНОЕ БЮДЖЕТНОЕ УЧРЕЖДЕНИЕ СРЕДНЯЯ ОБЩЕОБРАЗОВАТЕЛЬНАЯ ШКОЛА Д. СЕРГИОПОЛЬ МУНИЦИПАЛЬНОГО РАЙОНА ДАВЛЕКАНОВСКИЙ РАЙОН РЕСПУБЛИКИ БАШКОРТОСТАН</t>
  </si>
  <si>
    <t>МОБУ СОШ Д. СЕРГИОПОЛЬ</t>
  </si>
  <si>
    <t>Шаймарданова Елена Владимировна</t>
  </si>
  <si>
    <t>МУНИЦИПАЛЬНОЕ БЮДЖЕТНОЕ ОБЩЕОБРАЗОВАТЕЛЬНОЕ УЧРЕЖДЕНИЕ НАЧАЛЬНАЯ ОБЩЕОБРАЗОВАТЕЛЬНАЯ ШКОЛА Д.СОКОЛОВКА МУНИЦИПАЛЬНОГО РАЙОНА ДАВЛЕКАНОВСКИЙ РАЙОН РЕСПУБЛИКИ БАШКОРТОСТАН</t>
  </si>
  <si>
    <t>МБОУ НОШ Д.СОКОЛОВКА</t>
  </si>
  <si>
    <t>Файзуллина Земфира Калимулловна</t>
  </si>
  <si>
    <t>МУНИЦИПАЛЬНОЕ ОБЩЕОБРАЗОВАТЕЛЬНОЕ БЮДЖЕТНОЕ УЧРЕЖДЕНИЕ СРЕДНЯЯ ОБЩЕОБРАЗОВАТЕЛЬНАЯ ШКОЛА С. ВПЕРЕД МУНИЦИПАЛЬНОГО РАЙОНА ДАВЛЕКАНОВСКИЙ РАЙОН РЕСПУБЛИКИ БАШКОРТОСТАН</t>
  </si>
  <si>
    <t>МОБУ СОШ С. ВПЕРЕД</t>
  </si>
  <si>
    <t>Степанов Андрей Викторович</t>
  </si>
  <si>
    <t>МУНИЦИПАЛЬНОЕ БЮДЖЕТНОЕ ДОШКОЛЬНОЕ ОБРАЗОВАТЕЛЬНОЕ УЧРЕЖДЕНИЕ ДЕТСКИЙ САД КОЛОСОК С. ВПЕРЕД МУНИЦИПАЛЬНОГО РАЙОНА ДАВЛЕКАНОВСКИЙ РАЙОН РЕСПУБЛИКИ БАШКОРТОСТАН</t>
  </si>
  <si>
    <t>МБДОУ Д С КОЛОСОК С. ВПЕРЕД</t>
  </si>
  <si>
    <t>Стороженко Светлана Владимировна</t>
  </si>
  <si>
    <t>МУНИЦИПАЛЬНОЕ ОБЩЕОБРАЗОВАТЕЛЬНОЕ БЮДЖЕТНОЕ УЧРЕЖДЕНИЕ СРЕДНЯЯ ОБЩЕОБРАЗОВАТЕЛЬНАЯ ШКОЛА ИМЕНИ ГЕРОЯ СОВЕТСКОГО СОЮЗА УТИНА ВАСИЛИЯ ИЛЬИЧА СЕЛА ИВАНОВКА МУНИЦИПАЛЬНОГО РАЙОНА ДАВЛЕКАНОВСКИЙ РАЙОН РЕСПУБЛИКИ БАШКОРТОСТАН</t>
  </si>
  <si>
    <t>МОБУ СОШ С. ИВАНОВКА</t>
  </si>
  <si>
    <t>Любцов Сергей Евгениевич</t>
  </si>
  <si>
    <t>МУНИЦИПАЛЬНОЕ ОБЩЕОБРАЗОВАТЕЛЬНОЕ БЮДЖЕТНОЕ УЧРЕЖДЕНИЕ СРЕДНЯЯ ОБЩЕОБРАЗОВАТЕЛЬНАЯ ШКОЛА С. ИМАЙ - КАРМАЛЫ МУНИЦИПАЛЬНОГО РАЙОНА ДАВЛЕКАНОВСКИЙ РАЙОН РЕСПУБЛИКИ БАШКОРТОСТАН</t>
  </si>
  <si>
    <t>МОБУ СОШ С. ИМАЙ - КАРМАЛЫ</t>
  </si>
  <si>
    <t>Гильмутдинова Разина Зигануровна</t>
  </si>
  <si>
    <t>МУНИЦИПАЛЬНОЕ БЮДЖЕТНОЕ ОБЩЕОБРАЗОВАТЕЛЬНОЕ УЧРЕЖДЕНИЕ НАЧАЛЬНАЯ ОБЩЕОБРАЗОВАТЕЛЬНАЯ ШКОЛА С.КАЗАНГУЛОВО МУНИЦИПАЛЬНОГО РАЙОНА ДАВЛЕКАНОВСКИЙ РАЙОН РЕСПУБЛИКИ БАШКОРТОСТАН</t>
  </si>
  <si>
    <t>МБОУ НОШ С.КАЗАНГУЛОВО</t>
  </si>
  <si>
    <t>Зарипова Гульнур Фанилевна</t>
  </si>
  <si>
    <t>МУНИЦИПАЛЬНОЕ ОБЩЕОБРАЗОВАТЕЛЬНОЕ БЮДЖЕТНОЕ УЧРЕЖДЕНИЕ СРЕДНЯЯ ОБЩЕОБРАЗОВАТЕЛЬНАЯ ШКОЛА С.КИДРЯЧЕВО МУНИЦИПАЛЬНОГО РАЙОНА ДАВЛЕКАНОВСКИЙ РАЙОН РЕСПУБЛИКИ БАШКОРТОСТАН</t>
  </si>
  <si>
    <t>МОБУ СОШ С.КИДРЯЧЕВО</t>
  </si>
  <si>
    <t>МУНИЦИПАЛЬНОЕ ОБЩЕОБРАЗОВАТЕЛЬНОЕ БЮДЖЕТНОЕ УЧРЕЖДЕНИЕ СРЕДНЯЯ ОБЩЕОБРАЗОВАТЕЛЬНАЯ ШКОЛА С.КУРЯТМАСОВО МУНИЦИПАЛЬНОГО РАЙОНА ДАВЛЕКАНОВСКИЙ РАЙОН РЕСПУБЛИКИ БАШКОРТОСТАН</t>
  </si>
  <si>
    <t>МОБУ СОШ С.КУРЯТМАСОВО</t>
  </si>
  <si>
    <t>Галяутдинова Гульнур Нурфаязовна</t>
  </si>
  <si>
    <t>МУНИЦИПАЛЬНОЕ БЮДЖЕТНОЕ ДОШКОЛЬНОЕ ОБРАЗОВАТЕЛЬНОЕ УЧРЕЖДЕНИЕ ДЕТСКИЙ САД СОЛНЫШКО С. ЛЕНИНСКИЙ МУНИЦИПАЛЬНОГО РАЙОНА ДАВЛЕКАНОВСКИЙ РАЙОН РЕСПУБЛИКИ БАШКОРТОСТАН</t>
  </si>
  <si>
    <t>МБДОУ Д С СОЛНЫШКО С. ЛЕНИНСКИЙ</t>
  </si>
  <si>
    <t>Имаева Роза Равиловна</t>
  </si>
  <si>
    <t>МУНИЦИПАЛЬНОЕ БЮДЖЕТНОЕ ОБЩЕОБРАЗОВАТЕЛЬНОЕ УЧРЕЖДЕНИЕ ОСНОВНАЯ ОБЩЕОБРАЗОВАТЕЛЬНАЯ ШКОЛА С.МИКЯШЕВО МУНИЦИПАЛЬНОГО РАЙОНА ДАВЛЕКАНОВСКИЙ РАЙОН РЕСПУБЛИКИ БАШКОРТОСТАН</t>
  </si>
  <si>
    <t>МБОУ ООШ С.МИКЯШЕВО</t>
  </si>
  <si>
    <t>Гайзуллина Лирида Сабитовна</t>
  </si>
  <si>
    <t>МУНИЦИПАЛЬНОЕ ОБЩЕОБРАЗОВАТЕЛЬНОЕ БЮДЖЕТНОЕ УЧРЕЖДЕНИЕ СРЕДНЯЯ ОБЩЕОБРАЗОВАТЕЛЬНАЯ ШКОЛА ИМЕНИ ГЕРОЯ СОЦИАЛИСТИЧЕСКОГО ТРУДА АХЪЯРУЛЛИНА ИСМАГИЛА АХЬЯРОВИЧА СЕЛА РАССВЕТ МУНИЦИПАЛЬНОГО РАЙОНА ДАВЛЕКАНОВСКИЙ РАЙОН РЕСПУБЛИКИ БАШКОРТОСТАН</t>
  </si>
  <si>
    <t>МОБУ СОШ С. РАССВЕТ</t>
  </si>
  <si>
    <t>Семикова Надежда Сергеевна</t>
  </si>
  <si>
    <t>МУНИЦИПАЛЬНОЕ ОБЩЕОБРАЗОВАТЕЛЬНОЕ БЮДЖЕТНОЕ УЧРЕЖДЕНИЕ ОСНОВНАЯ ОБЩЕОБРАЗОВАТЕЛЬНАЯ ШКОЛА С.СТАРОМРЯСОВО МУНИЦИПАЛЬНОГО РАЙОНА ДАВЛЕКАНОВСКИЙ РАЙОН РЕСПУБЛИКИ БАШКОРТОСТАН</t>
  </si>
  <si>
    <t>МОБУ ООШ С.СТАРОМРЯСОВО</t>
  </si>
  <si>
    <t>Магасумова Юлия Сафаровна</t>
  </si>
  <si>
    <t>МУНИЦИПАЛЬНОЕ ОБЩЕОБРАЗОВАТЕЛЬНОЕ БЮДЖЕТНОЕ УЧРЕЖДЕНИЕ СРЕДНЯЯ ОБЩЕОБРАЗОВАТЕЛЬНАЯ ШКОЛА С. ЧУЮНЧИ МУНИЦИПАЛЬНОГО РАЙОНА ДАВЛЕКАНОВСКИЙ РАЙОН РЕСПУБЛИКИ БАШКОРТОСТАН</t>
  </si>
  <si>
    <t>МОБУ СОШ С. ЧУЮНЧИ</t>
  </si>
  <si>
    <t>Фаизов Рамиль Вакилевич</t>
  </si>
  <si>
    <t>МУНИЦИПАЛЬНОЕ ОБЩЕОБРАЗОВАТЕЛЬНОЕ БЮДЖЕТНОЕ УЧРЕЖДЕНИЕ ОСНОВНАЯ ОБЩЕОБРАЗОВАТЕЛЬНАЯ ШКОЛА С.ЧУЮНЧИ-НИКОЛАЕВКА МУНИЦИПАЛЬНОГО РАЙОНА ДАВЛЕКАНОВСКИЙ РАЙОН РЕСПУБЛИКИ БАШКОРТОСТАН</t>
  </si>
  <si>
    <t>МОБУ ООШ С.ЧУЮНЧИ-НИКОЛАЕВКА</t>
  </si>
  <si>
    <t>Петрова Светлана Валериевна</t>
  </si>
  <si>
    <t>МУНИЦИПАЛЬНОЕ ОБЩЕОБРАЗОВАТЕЛЬНОЕ БЮДЖЕТНОЕ УЧРЕЖДЕНИЕ ОСНОВНАЯ ОБЩЕОБРАЗОВАТЕЛЬНАЯ ШКОЛА С. ЕЛАНЬ-ЧИШМА МУНИЦИПАЛЬНОГО РАЙОНА ЕРМЕКЕЕВСКИЙ РАЙОН РЕСПУБЛИКИ БАШКОРТОСТАН</t>
  </si>
  <si>
    <t>МОБУ ООШ С. ЕЛАНЬ-ЧИШМА</t>
  </si>
  <si>
    <t>Дмитриева Валентина Михайловна</t>
  </si>
  <si>
    <t>МУНИЦИПАЛЬНОЕ ОБЩЕОБРАЗОВАТЕЛЬНОЕ БЮДЖЕТНОЕ УЧРЕЖДЕНИЕ СРЕДНЯЯ ОБЩЕОБРАЗОВАТЕЛЬНАЯ ШКОЛА С. ИМЕНИ ВОСЬМОЕ МАРТА МУНИЦИПАЛЬНОГО РАЙОНА ЕРМЕКЕЕВСКИЙ РАЙОН РЕСПУБЛИКИ БАШКОРТОСТАН</t>
  </si>
  <si>
    <t>МОБУ СОШ С. ИМЕНИ ВОСЬМОЕ МАРТА</t>
  </si>
  <si>
    <t>Усманова Алия Загитовна</t>
  </si>
  <si>
    <t>МУНИЦИПАЛЬНОЕ ОБЩЕОБРАЗОВАТЕЛЬНОЕ БЮДЖЕТНОЕ УЧРЕЖДЕНИЕ СРЕДНЯЯ ОБЩЕОБРАЗОВАТЕЛЬНАЯ ШКОЛА С. НИЖНЕУЛУ-ЕЛГА МУНИЦИПАЛЬНОГО РАЙОНА ЕРМЕКЕЕВСКИЙ РАЙОН РЕСПУБЛИКИ БАШКОРТОСТАН</t>
  </si>
  <si>
    <t>МОБУ СОШ С. НИЖНЕУЛУ-ЕЛГА</t>
  </si>
  <si>
    <t>Корнилова Наталья Леонидовна</t>
  </si>
  <si>
    <t>МУНИЦИПАЛЬНОЕ ОБЩЕОБРАЗОВАТЕЛЬНОЕ БЮДЖЕТНОЕ УЧРЕЖДЕНИЕ СРЕДНЯЯ ОБЩЕОБРАЗОВАТЕЛЬНАЯ ШКОЛА С.РЯТАМАК МУНИЦИПАЛЬНОГО РАЙОНА ЕРМЕКЕЕВСКИЙ РАЙОН РЕСПУБЛИКИ БАШКОРТОСТАН</t>
  </si>
  <si>
    <t>МОБУ СОШ С.РЯТАМАК</t>
  </si>
  <si>
    <t>Сафиуллина Илира Нурисламовна</t>
  </si>
  <si>
    <t>МУНИЦИПАЛЬНОЕ ОБЩЕОБРАЗОВАТЕЛЬНОЕ БЮДЖЕТНОЕ УЧРЕЖДЕНИЕ СРЕДНЯЯ ОБЩЕОБРАЗОВАТЕЛЬНАЯ ШКОЛА С. СПАРТАК МУНИЦИПАЛЬНОГО РАЙОНА ЕРМЕКЕЕВСКИЙ РАЙОН РЕСПУБЛИКИ БАШКОРТОСТАН</t>
  </si>
  <si>
    <t>МОБУ СОШ С. СПАРТАК</t>
  </si>
  <si>
    <t>Воробей Светлана Анатолиевна</t>
  </si>
  <si>
    <t>МУНИЦИПАЛЬНОЕ ОБЩЕОБРАЗОВАТЕЛЬНОЕ БЮДЖЕТНОЕ УЧРЕЖДЕНИЕ ОСНОВНАЯ ОБЩЕОБРАЗОВАТЕЛЬНАЯ ШКОЛА С. СРЕДНИЕ КАРАМАЛЫ МУНИЦИПАЛЬНОГО РАЙОНА ЕРМЕКЕЕВСКИЙ РАЙОН РЕСПУБЛИКИ БАШКОРТОСТАН</t>
  </si>
  <si>
    <t>МОБУ ООШ С. СРЕДНИЕ КАРАМАЛЫ</t>
  </si>
  <si>
    <t>Тинякова Лидия Геннадьевна</t>
  </si>
  <si>
    <t>МУНИЦИПАЛЬНОЕ ОБЩЕОБРАЗОВАТЕЛЬНОЕ БЮДЖЕТНОЕ УЧРЕЖДЕНИЕ ОСНОВНАЯ ОБЩЕОБРАЗОВАТЕЛЬНАЯ ШКОЛА С.СТАРОТУРАЕВО МУНИЦИПАЛЬНОГО РАЙОНА ЕРМЕКЕЕВСКИЙ РАЙОН РЕСПУБЛИКИ БАШКОРТОСТАН</t>
  </si>
  <si>
    <t>МОБУ ООШ С.СТАРОТУРАЕВО</t>
  </si>
  <si>
    <t>Каримова Альмира Талгатовна</t>
  </si>
  <si>
    <t>МУНИЦИПАЛЬНОЕ ОБЩЕОБРАЗОВАТЕЛЬНОЕ БЮДЖЕТНОЕ УЧРЕЖДЕНИЕ СРЕДНЯЯ ОБЩЕОБРАЗОВАТЕЛЬНАЯ ШКОЛА С. СУККУЛОВО МУНИЦИПАЛЬНОГО РАЙОНА ЕРМЕКЕЕВСКИЙ РАЙОН РЕСПУБЛИКИ БАШКОРТОСТАН</t>
  </si>
  <si>
    <t>МОБУ СОШ С. СУККУЛОВО</t>
  </si>
  <si>
    <t>Чулпанова Фануза Мусифуллиновна</t>
  </si>
  <si>
    <t>МУНИЦИПАЛЬНОЕ ОБЩЕОБРАЗОВАТЕЛЬНОЕ БЮДЖЕТНОЕ УЧРЕЖДЕНИЕ СРЕДНЯЯ ОБЩЕОБРАЗОВАТЕЛЬНАЯ ШКОЛА С. ТАРКАЗЫ МУНИЦИПАЛЬНОГО РАЙОНА ЕРМЕКЕЕВСКИЙ РАЙОН РЕСПУБЛИКИ БАШКОРТОСТАН</t>
  </si>
  <si>
    <t>МОБУ СОШ С. ТАРКАЗЫ</t>
  </si>
  <si>
    <t>Мухтаруллин Айнур Аликович</t>
  </si>
  <si>
    <t>МУНИЦИПАЛЬНОЕ ОБЩЕОБРАЗОВАТЕЛЬНОЕ БЮДЖЕТНОЕ УЧРЕЖДЕНИЕ СРЕДНЯЯ ОБЩЕОБРАЗОВАТЕЛЬНАЯ ШКОЛА С.УСМАН-ТАШЛЫ МУНИЦИПАЛЬНОГО РАЙОНА ЕРМЕКЕЕВСКИЙ РАЙОН РЕСПУБЛИКИ БАШКОРТОСТАН</t>
  </si>
  <si>
    <t>МОБУ СОШ С.УСМАН-ТАШЛЫ</t>
  </si>
  <si>
    <t>Мухаметшина Айгуль Фатыховна</t>
  </si>
  <si>
    <t>МУНИЦИПАЛЬНОЕ ДОШКОЛЬНОЕ ОБРАЗОВАТЕЛЬНОЕ БЮДЖЕТНОЕ УЧРЕЖДЕНИЕ ДЕТСКИЙ САД СОЛНЫШКО С. ЕРМЕКЕЕВО МУНИЦИПАЛЬНОГО РАЙОНА ЕРМЕКЕЕВСКИЙ РАЙОН РЕСПУБЛИКИ БАШКОРТОСТАН</t>
  </si>
  <si>
    <t>МДОБУ ДЕТСКИЙ САД СОЛНЫШКО С. ЕРМЕКЕЕВО</t>
  </si>
  <si>
    <t>Галяутдинова Динара Адиповна</t>
  </si>
  <si>
    <t>МУНИЦИПАЛЬНОЕ КАЗЕННОЕ УЧРЕЖДЕНИЕ УПРАВЛЕНИЕ ОБРАЗОВАНИЯ МУНИЦИПАЛЬНОГО РАЙОНА ЕРМЕКЕЕВСКИЙ РАЙОН РЕСПУБЛИКИ БАШКОРТОСТАН</t>
  </si>
  <si>
    <t>МКУ УПРАВЛЕНИЕ ОБРАЗОВАНИЯ МР ЕРМЕКЕЕВСКИЙ РАЙОН РБ</t>
  </si>
  <si>
    <t>Сафин Азамат Радикович</t>
  </si>
  <si>
    <t>МУНИЦИПАЛЬНОЕ АВТОНОМНОЕ УЧРЕЖДЕНИЕ ДОПОЛНИТЕЛЬНОГО ОБРАЗОВАНИЯ ДЕТСКО-ЮНОШЕСКАЯ СПОРТИВНАЯ ШКОЛА МУНИЦИПАЛЬНОГО РАЙОНА ЕРМЕКЕЕВСКИЙ РАЙОН РЕСПУБЛИКИ БАШКОРТОСТАН</t>
  </si>
  <si>
    <t>МАУ ДО ДЮСШ</t>
  </si>
  <si>
    <t>Хабибуллин Ришат Азатович</t>
  </si>
  <si>
    <t>МУНИЦИПАЛЬНОЕ ОБЩЕОБРАЗОВАТЕЛЬНОЕ БЮДЖЕТНОЕ УЧРЕЖДЕНИЕ СРЕДНЯЯ ОБЩЕОБРАЗОВАТЕЛЬНАЯ ШКОЛА С. ЕРМЕКЕЕВО МУНИЦИПАЛЬНОГО РАЙОНА ЕРМЕКЕЕВСКИЙ РАЙОН РЕСПУБЛИКИ БАШКОРТОСТАН</t>
  </si>
  <si>
    <t>МОБУ СОШ С. ЕРМЕКЕЕВО</t>
  </si>
  <si>
    <t>Шамсуллин Филюз Фанович</t>
  </si>
  <si>
    <t>МУНИЦИПАЛЬНОЕ БЮДЖЕТНОЕ УЧРЕЖДЕНИЕ ДОПОЛНИТЕЛЬНОГО ОБРАЗОВАНИЯ ДОМ ДЕТСКОГО ТВОРЧЕСТВА МУНИЦИПАЛЬНОГО РАЙОНА ЕРМЕКЕЕВСКИЙ РАЙОН РЕСПУБЛИКИ БАШКОРТОСТАН</t>
  </si>
  <si>
    <t>МБУ ДО ДОМ ДЕТСКОГО ТВОРЧЕСТВА</t>
  </si>
  <si>
    <t>Иванова Алия Ахатовна</t>
  </si>
  <si>
    <t>МУНИЦИПАЛЬНОЕ БЮДЖЕТНОЕ ОБЩЕОБРАЗОВАТЕЛЬНОЕ УЧРЕЖДЕНИЕ СРЕДНЯЯ ОБЩЕОБРАЗОВАТЕЛЬНАЯ ШКОЛА С. АККУЗЕВО МУНИЦИПАЛЬНОГО РАЙОНА ИЛИШЕВСКИЙ РАЙОН РЕСПУБЛИКИ БАШКОРТОСТАН</t>
  </si>
  <si>
    <t>МБОУ СОШ С. АККУЗЕВО</t>
  </si>
  <si>
    <t>Гайнуллина Файруза Виловна</t>
  </si>
  <si>
    <t>МУНИЦИПАЛЬНОЕ БЮДЖЕТНОЕ ОБЩЕОБРАЗОВАТЕЛЬНОЕ УЧРЕЖДЕНИЕ СРЕДНЯЯ ОБЩЕОБРАЗОВАТЕЛЬНАЯ ШКОЛА С. АНДРЕЕВКА МУНИЦИПАЛЬНОГО РАЙОНА ИЛИШЕВСКИЙ РАЙОН РЕСПУБЛИКИ БАШКОРТОСТАН</t>
  </si>
  <si>
    <t>МБОУ СОШ С. АНДРЕЕВКА</t>
  </si>
  <si>
    <t>Ситдиков Филюс Фидаилович</t>
  </si>
  <si>
    <t>МУНИЦИПАЛЬНОЕ БЮДЖЕТНОЕ ОБЩЕОБРАЗОВАТЕЛЬНОЕ УЧРЕЖДЕНИЕ СРЕДНЯЯ ОБЩЕОБРАЗОВАТЕЛЬНАЯ ШКОЛА С.БАЗИТАМАК МУНИЦИПАЛЬНОГО РАЙОНА ИЛИШЕВСКИЙ РАЙОН РЕСПУБЛИКИ БАШКОРТОСТАН</t>
  </si>
  <si>
    <t>МБОУ СОШ С. БАЗИТАМАК</t>
  </si>
  <si>
    <t>Мусабиров Марат Айдарович</t>
  </si>
  <si>
    <t>МУНИЦИПАЛЬНОЕ БЮДЖЕТНОЕ ОБЩЕОБРАЗОВАТЕЛЬНОЕ УЧРЕЖДЕНИЕ СРЕДНЯЯ ОБЩЕОБРАЗОВАТЕЛЬНАЯ ШКОЛА ИМЕНИ ДВАЖДЫ ГЕРОЯ СОВЕТСКОГО СОЮЗА МУСЫ ГАЙСИНОВИЧА ГАРЕЕВА С. БИШКУРАЕВО МУНИЦИПАЛЬНОГО РАЙОНА ИЛИШЕВСКИЙ РАЙОН РЕСПУБЛИКИ БАШКОРТОСТАН</t>
  </si>
  <si>
    <t>МБОУ СОШ ИМ. М.ГАРЕЕВА С. БИШКУРАЕВО</t>
  </si>
  <si>
    <t>МУНИЦИПАЛЬНОЕ БЮДЖЕТНОЕ ОБЩЕОБРАЗОВАТЕЛЬНОЕ УЧРЕЖДЕНИЕ СРЕДНЯЯ ОБЩЕОБРАЗОВАТЕЛЬНАЯ ШКОЛА С. ВЕРХНЕМАНЧАРОВО МУНИЦИПАЛЬНОГО РАЙОНА ИЛИШЕВСКИЙ РАЙОН РЕСПУБЛИКИ БАШКОРТОСТАН</t>
  </si>
  <si>
    <t>МБОУ СОШ С. ВЕРХНЕМАНЧАРОВО</t>
  </si>
  <si>
    <t>Габидуллин Альбир Мирзагитович</t>
  </si>
  <si>
    <t>МУНИЦИПАЛЬНОЕ БЮДЖЕТНОЕ ОБРАЗОВАТЕЛЬНОЕ УЧРЕЖДЕНИЕ СРЕДНЯЯ ОБЩЕОБРАЗОВАТЕЛЬНАЯ ШКОЛА ИМЕНИ АНВАРА АБДУЛЛИНОВИЧА АБДУЛЛИНА С.ДЮМЕЕВО МУНИЦИПАЛЬНОГО РАЙОНА ИЛИШЕВСКИЙ РАЙОН РЕСПУБЛИКИ БАШКОРТОСТАН</t>
  </si>
  <si>
    <t>МБОУ СОШ ИМ.А.АБДУЛЛИНА С.ДЮМЕЕВО</t>
  </si>
  <si>
    <t>Насибуллин Ахсан Анисович</t>
  </si>
  <si>
    <t>МУНИЦИПАЛЬНОЕ БЮДЖЕТНОЕ ОБЩЕОБРАЗОВАТЕЛЬНОЕ УЧРЕЖДЕНИЕ СРЕДНЯЯ ОБЩЕОБРАЗОВАТЕЛЬНАЯ ШКОЛА С. ИСАМЕТОВО МУНИЦИПАЛЬНОГО РАЙОНА ИЛИШЕВСКИЙ РАЙОН РЕСПУБЛИКИ БАШКОРТОСТАН</t>
  </si>
  <si>
    <t>МБОУ СОШ С. ИСАМЕТОВО</t>
  </si>
  <si>
    <t>Миннеханова Ирина Рахимьяновна</t>
  </si>
  <si>
    <t>МУНИЦИПАЛЬНОЕ БЮДЖЕТНОЕ ОБЩЕОБРАЗОВАТЕЛЬНОЕ УЧРЕЖДЕНИЕ СРЕДНЯЯ ОБЩЕОБРАЗОВАТЕЛЬНАЯ ШКОЛА С. ИТЕЕВО МУНИЦИПАЛЬНОГО РАЙОНА ИЛИШЕВСКИЙ РАЙОН РЕСПУБЛИКИ БАШКОРТОСТАН</t>
  </si>
  <si>
    <t>МБОУ СОШ С. ИТЕЕВО</t>
  </si>
  <si>
    <t>Назаров Фирус Глусович</t>
  </si>
  <si>
    <t>МУНИЦИПАЛЬНОЕ БЮДЖЕТНОЕ ОБЩЕОБРАЗОВАТЕЛЬНОЕ УЧРЕЖДЕНИЕ СРЕДНЯЯ ОБЩЕОБРАЗОВАТЕЛЬНАЯ ШКОЛА С. ИШКАРОВО МУНИЦИПАЛЬНОГО РАЙОНА ИЛИШЕВСКИЙ РАЙОН РЕСПУБЛИКИ БАШКОРТОСТАН</t>
  </si>
  <si>
    <t>МБОУ СОШ С. ИШКАРОВО</t>
  </si>
  <si>
    <t>Валишин Илгиз Фанилович</t>
  </si>
  <si>
    <t>МУНИЦИПАЛЬНОЕ БЮДЖЕТНОЕ ОБЩЕОБРАЗОВАТЕЛЬНОЕ УЧРЕЖДЕНИЕ СРЕДНЯЯ ОБЩЕОБРАЗОВАТЕЛЬНАЯ ШКОЛА С. КАДЫРОВО МУНИЦИПАЛЬНОГО РАЙОНА ИЛИШЕВСКИЙ РАЙОН РЕСПУБЛИКИ БАШКОРТОСТАН</t>
  </si>
  <si>
    <t>МБОУ СОШ С. КАДЫРОВО</t>
  </si>
  <si>
    <t>Басырова Зилара Вакиловна</t>
  </si>
  <si>
    <t>МУНИЦИПАЛЬНОЕ БЮДЖЕТНОЕ ОБЩЕОБРАЗОВАТЕЛЬНОЕ УЧРЕЖДЕНИЕ СРЕДНЯЯ ОБЩЕОБРАЗОВАТЕЛЬНАЯ ШКОЛА С. КАРАБАШЕВО МУНИЦИПАЛЬНОГО РАЙОНА ИЛИШЕВСКИЙ РАЙОН РЕСПУБЛИКИ БАШКОРТОСТАН</t>
  </si>
  <si>
    <t>МБОУ СОШ С.КАРАБАШЕВО</t>
  </si>
  <si>
    <t>Мустафина Зиля Фавиловна</t>
  </si>
  <si>
    <t>МУНИЦИПАЛЬНОЕ БЮДЖЕТНОЕ ОБЩЕОБРАЗОВАТЕЛЬНОЕ УЧРЕЖДЕНИЕ СРЕДНЯЯ ОБЩЕОБРАЗОВАТЕЛЬНАЯ ШКОЛА С. НИЖНЕЧЕРЕКУЛЕВО МУНИЦИПАЛЬНОГО РАЙОНА ИЛИШЕВСКИЙ РАЙОН РЕСПУБЛИКИ БАШКОРТОСТАН</t>
  </si>
  <si>
    <t>МБОУ СОШ С. НИЖНЕЧЕРЕКУЛЕВО</t>
  </si>
  <si>
    <t>Латыпова Гульнара Разилевна</t>
  </si>
  <si>
    <t>МУНИЦИПАЛЬНОЕ БЮДЖЕТНОЕ ДОШКОЛЬНОЕ ОБРАЗОВАТЕЛЬНОЕ УЧРЕЖДЕНИЕ ЦЕНТР РАЗВИТИЯ РЕБЕНКА-ДЕТСКИЙ САД С. НИЖНЕЯРКЕЕВО МУНИЦИПАЛЬНОГО РАЙОНА ИЛИШЕВСКИЙ РАЙОН РЕСПУБЛИКИ БАШКОРТОСТАН</t>
  </si>
  <si>
    <t>МБДОУ ЦЕНТР РАЗВИТИЯ РЕБЕНКА-ДЕТСКИЙ САД С. НИЖНЕЯРКЕЕВО</t>
  </si>
  <si>
    <t>Фатхетдинова Альфия Альфредовна</t>
  </si>
  <si>
    <t>МУНИЦИПАЛЬНОЕ БЮДЖЕТНОЕ ОБЩЕОБРАЗОВАТЕЛЬНОЕ УЧРЕЖДЕНИЕ ЛИЦЕЙ С.НИЖНЕЯРКЕЕВО МУНИЦИПАЛЬНОГО РАЙОНА ИЛИШЕВСКИЙ РАЙОН РЕСПУБЛИКИ БАШКОРТОСТАН</t>
  </si>
  <si>
    <t>МБОУ ЛИЦЕЙ С.НИЖНЕЯРКЕЕВО</t>
  </si>
  <si>
    <t>Ганиев Алмаз Газинурович</t>
  </si>
  <si>
    <t>МУНИЦИПАЛЬНОЕ БЮДЖЕТНОЕ ОБЩЕОБРАЗОВАТЕЛЬНОЕ УЧРЕЖДЕНИЕ СРЕДНЯЯ ОБЩЕОБРАЗОВАТЕЛЬНАЯ ШКОЛА С. РСАЕВО МУНИЦИПАЛЬНОГО РАЙОНА ИЛИШЕВСКИЙ РАЙОН РЕСПУБЛИКИ БАШКОРТОСТАН</t>
  </si>
  <si>
    <t>МБОУ СОШ С. РСАЕВО</t>
  </si>
  <si>
    <t>Гимазов Азат Галимович</t>
  </si>
  <si>
    <t>МУНИЦИПАЛЬНОЕ БЮДЖЕТНОЕ ОБЩЕОБРАЗОВАТЕЛЬНОЕ УЧРЕЖДЕНИЕ СРЕДНЯЯ ОБЩЕОБРАЗОВАТЕЛЬНАЯ ШКОЛА С. СТАРОКИРГИЗОВО МУНИЦИПАЛЬНОГО РАЙОНА ИЛИШЕВСКИЙ РАЙОН РЕСПУБЛИКИ БАШКОРТОСТАН</t>
  </si>
  <si>
    <t>МБОУ СОШ С. СТАРОКИРГИЗОВО</t>
  </si>
  <si>
    <t>Гилемова Зулала Абударовна</t>
  </si>
  <si>
    <t>МУНИЦИПАЛЬНОЕ БЮДЖЕТНОЕ ОБЩЕОБРАЗОВАТЕЛЬНОЕ УЧРЕЖДЕНИЕ СРЕДНЯЯ ОБЩЕОБРАЗОВАТЕЛЬНАЯ ШКОЛА С. СТАРОКУКТОВО МУНИЦИПАЛЬНОГО РАЙОНА ИЛИШЕВСКИЙ РАЙОН РЕСПУБЛИКИ БАШКОРТОСТАН</t>
  </si>
  <si>
    <t>МБОУ СОШ С. СТАРОКУКТОВО</t>
  </si>
  <si>
    <t>Набиева Альбина Фанзиловна</t>
  </si>
  <si>
    <t>МУНИЦИПАЛЬНОЕ БЮДЖЕТНОЕ ОБЩЕОБРАЗОВАТЕЛЬНОЕ УЧРЕЖДЕНИЕ СРЕДНЯЯ ОБЩЕОБРАЗОВАТЕЛЬНАЯ ШКОЛА С. КУЖБАХТЫ МУНИЦИПАЛЬНОГО РАЙОНА ИЛИШЕВСКИЙ РАЙОН РЕСПУБЛИКИ БАШКОРТОСТАН</t>
  </si>
  <si>
    <t>МБОУ СОШ С. КУЖБАХТЫ</t>
  </si>
  <si>
    <t>Мухаметдинова Айгуль Рафаеловна</t>
  </si>
  <si>
    <t>МУНИЦИПАЛЬНОЕ БЮДЖЕТНОЕ ОБЩЕОБРАЗОВАТЕЛЬНОЕ УЧРЕЖДЕНИЕ ОСНОВНАЯ ОБЩЕОБРАЗОВАТЕЛЬНАЯ ШКОЛА С. ЮННЫ МУНИЦИПАЛЬНОГО РАЙОНА ИЛИШЕВСКИЙ РАЙОН РЕСПУБЛИКИ БАШКОРТОСТАН</t>
  </si>
  <si>
    <t>МБОУ ООШ С. ЮННЫ</t>
  </si>
  <si>
    <t>Миннигулова Фарида Амирьяновна</t>
  </si>
  <si>
    <t>МУНИЦИПАЛЬНОЕ БЮДЖЕТНОЕ ОБЩЕОБРАЗОВАТЕЛЬНОЕ УЧРЕЖДЕНИЕ СРЕДНЯЯ ОБЩЕОБРАЗОВАТЕЛЬНАЯ ШКОЛА ИМЕНИ ТИМЕРХАНА САФУАНОВИЧА НАЗМИЕВА С.ЯБАЛАКОВО МУНИЦИПАЛЬНОГО РАЙОНА ИЛИШЕВСКИЙ РАЙОН РЕСПУБЛИКИ БАШКОРТОСТАН</t>
  </si>
  <si>
    <t>МБОУ СОШ ИМ.Т.НАЗМИЕВА С.ЯБАЛАКОВО</t>
  </si>
  <si>
    <t>Гузаеров Альфред Хуснуллинович</t>
  </si>
  <si>
    <t>МУНИЦИПАЛЬНОЕ БЮДЖЕТНОЕ ОБЩЕОБРАЗОВАТЕЛЬНОЕ УЧРЕЖДЕНИЕ ГИМНАЗИЯ №1 Г. ИШИМБАЯ МУНИЦИПАЛЬНОГО РАЙОНА ИШИМБАЙСКИЙ РАЙОН РЕСПУБЛИКИ БАШКОРТОСТАН</t>
  </si>
  <si>
    <t>МБОУ ГИМНАЗИЯ №1 Г.ИШИМБАЯ МР ИШИМБАЙСКИЙ РАЙОН РБ</t>
  </si>
  <si>
    <t>Баканова Галина Ильинична</t>
  </si>
  <si>
    <t>МУНИЦИПАЛЬНОЕ БЮДЖЕТНОЕ ОБРАЗОВАТЕЛЬНОЕ УЧРЕЖДЕНИЕ ДОПОЛНИТЕЛЬНОГО ОБРАЗОВАНИЯ ДВОРЕЦ ДЕТСКОГО (ЮНОШЕСКОГО) ТВОРЧЕСТВА ГОРОДА ИШИМБАЯ МУНИЦИПАЛЬНОГО РАЙОНА ИШИМБАЙСКИЙ РАЙОН РЕСПУБЛИКИ БАШКОРТОСТАН</t>
  </si>
  <si>
    <t>МБОУ ДО ДД(Ю)Т Г. ИШИМБАЯ МР ИШИМБАЙСКИЙ РАЙОН РЕСПУБЛИКИ БАШКОРТОСТАН</t>
  </si>
  <si>
    <t>Богданова Людмила Викторовна</t>
  </si>
  <si>
    <t>МУНИЦИПАЛЬНОЕ АВТОНОМНОЕ ДОШКОЛЬНОЕ ОБРАЗОВАТЕЛЬНОЕ УЧРЕЖДЕНИЕ ДЕТСКИЙ САД № 27 РОСИНКА КОМБИНИРОВАННОГО ВИДА ГОРОДА ИШИМБАЯ МУНИЦИПАЛЬНОГО РАЙОНА ИШИМБАЙСКИЙ РАЙОН РЕСПУБЛИКИ БАШКОРТОСТАН</t>
  </si>
  <si>
    <t>МАДОУ ДЕТСКИЙ САД № 27 РОСИНКА КОМБИНИРОВАННОГО ВИДА Г.ИШИМБАЯ МР ИШИМБАЙСКИЙ РАЙОН РБ</t>
  </si>
  <si>
    <t>Кулясова Вера Васильевна</t>
  </si>
  <si>
    <t>МУНИЦИПАЛЬНОЕ БЮДЖЕТНОЕ ОБЩЕОБРАЗОВАТЕЛЬНОЕ УЧРЕЖДЕНИЕ СРЕДНЯЯ ОБЩЕОБРАЗОВАТЕЛЬНАЯ ШКОЛА № 11 С УГЛУБЛЕННЫМ ИЗУЧЕНИЕМ ОТДЕЛЬНЫХ ПРЕДМЕТОВ ИМЕНИ ГЕРОЯ СОВЕТСКОГО СОЮЗА РЯБОВА АНДРЕЯ ФЕДОРОВИЧА ГОРОДА ИШИМБАЯ МУНИЦИПАЛЬНОГО РАЙОНА ИШИМБАЙСКИЙ РАЙОН РЕСПУБЛИКИ БАШКОРТОСТАН</t>
  </si>
  <si>
    <t>МБОУ СОШ № 11 С УИОП ИМЕНИ ГЕРОЯ СОВЕТСКОГО СОЮЗА РЯБОВА А.Ф. Г. ИШИМБАЯ МР ИШИМБАЙСКИЙ РАЙОН РБ</t>
  </si>
  <si>
    <t>Михеева Наталия Владимировна</t>
  </si>
  <si>
    <t>МУНИЦИПАЛЬНОЕ АВТОНОМНОЕ ДОШКОЛЬНОЕ ОБРАЗОВАТЕЛЬНОЕ УЧРЕЖДЕНИЕ ДЕТСКИЙ САД № 18 РОМАШКА ОБЩЕРАЗВИВАЮЩЕГО ВИДА ГОРОДА ИШИМБАЯ МУНИЦИПАЛЬНОГО РАЙОНА ИШИМБАЙСКИЙ РАЙОН РЕСПУБЛИКИ БАШКОРТОСТАН</t>
  </si>
  <si>
    <t>МАДОУ ДЕТСКИЙ САД № 18 РОМАШКА ОБЩЕРАЗВИВАЮЩЕГО ВИДА Г. ИШИМБАЯ МР ИШИМБАЙСКИЙ РАЙОН РБ</t>
  </si>
  <si>
    <t>Зайнутдинова Венера Фахретдиновна</t>
  </si>
  <si>
    <t>РУКОВОДИТЕЛЬ (ЗАВЕДУЮЩИЙ)</t>
  </si>
  <si>
    <t>МУНИЦИПАЛЬНОЕ АВТОНОМНОЕ ДОШКОЛЬНОЕ ОБРАЗОВАТЕЛЬНОЕ УЧРЕЖДЕНИЕ ДЕТСКИЙ САД № 9 БЕЛОСНЕЖКА ОБЩЕРАЗВИВАЮЩЕГО ВИДА ГОРОДА ИШИМБАЯ МУНИЦИПАЛЬНОГО РАЙОНА ИШИМБАЙСКИЙ РАЙОН РЕСПУБЛИКИ БАШКОРТОСТАН</t>
  </si>
  <si>
    <t>МАДОУ ДЕТСКИЙ САД № 9 БЕЛОСНЕЖКА, ОБЩЕРАЗВИВАЮЩЕГО ВИДА Г. ИШИМБАЯ МР ИШИМБАЙСКИЙ РАЙОН, РБ</t>
  </si>
  <si>
    <t>Рябова Людмила Евгеньевна</t>
  </si>
  <si>
    <t>МУНИЦИПАЛЬНОЕ БЮДЖЕТНОЕ ОБЩЕОБРАЗОВАТЕЛЬНОЕ УЧРЕЖДЕНИЕ СРЕДНЯЯ ОБЩЕОБРАЗОВАТЕЛЬНАЯ ШКОЛА № 15 ГОРОДА ИШИМБАЯ МУНИЦИПАЛЬНОГО РАЙОНА ИШИМБАЙСКИЙ РАЙОН РЕСПУБЛИКИ БАШКОРТОСТАН</t>
  </si>
  <si>
    <t>МБОУ СОШ № 15 Г. ИШИМБАЯ МР ИШИМБАЙСКИЙ РАЙОН РБ</t>
  </si>
  <si>
    <t>Зайнуллина Милавша Маратовна</t>
  </si>
  <si>
    <t>МУНИЦИПАЛЬНОЕ БЮДЖЕТНОЕ ОБЩЕОБРАЗОВАТЕЛЬНОЕ УЧРЕЖДЕНИЕ ЛИЦЕЙ № 12 ГОРОДА ИШИМБАЯ МУНИЦИПАЛЬНОГО РАЙОНА ИШИМБАЙСКИЙ РАЙОН РЕСПУБЛИКИ БАШКОРТОСТАН</t>
  </si>
  <si>
    <t>МБОУ ЛИЦЕЙ № 12 Г. ИШИМБАЯ МР ИШИМБАЙСКИЙ РАЙОН РБ</t>
  </si>
  <si>
    <t>Винокурова Валентина Васильевна</t>
  </si>
  <si>
    <t>МУНИЦИПАЛЬНОЕ АВТОНОМНОЕ ДОШКОЛЬНОЕ ОБРАЗОВАТЕЛЬНОЕ УЧРЕЖДЕНИЕ ДЕТСКИЙ САД № 14 ТЕРЕМОК КОМБИНИРОВАННОГО ВИДА ГОРОДА ИШИМБАЯ МУНИЦИПАЛЬНОГО РАЙОНА ИШИМБАЙСКИЙ РАЙОН РЕСПУБЛИКИ БАШКОРТОСТАН</t>
  </si>
  <si>
    <t>МАДОУ ДЕТСКИЙ САД №14 ТЕРЕМОК КОМБИНИРОВАННОГО ВИДА Г. ИШИМБАЯ МР ИШИМБАЙСКИЙ РАЙОН РБ</t>
  </si>
  <si>
    <t>Барышова Оксана Геннадьевна</t>
  </si>
  <si>
    <t>МУНИЦИПАЛЬНОЕ АВТОНОМНОЕ ДОШКОЛЬНОЕ ОБРАЗОВАТЕЛЬНОЕ УЧРЕЖДЕНИЕ ДЕТСКИЙ САД № 31 АЛЁНУШКА КОМБИНИРОВАННОГО ВИДА ГОРОДА ИШИМБАЯ МУНИЦИПАЛЬНОГО РАЙОНА ИШИМБАЙСКИЙ РАЙОН РЕСПУБЛИКИ БАШКОРТОСТАН</t>
  </si>
  <si>
    <t>МАДОУ ДЕТСКИЙ САД № 31 АЛЁНУШКА КОМБИНИРОВАННОГО ВИДА Г. ИШИМБАЯ МР ИШИМБ АЙСКИЙ РАЙОН РБ</t>
  </si>
  <si>
    <t>Брайцева Татьяна Владимировна</t>
  </si>
  <si>
    <t>Заведующий</t>
  </si>
  <si>
    <t>МУНИЦИПАЛЬНОЕ БЮДЖЕТНОЕ ОБЩЕОБРАЗОВАТЕЛЬНОЕ УЧРЕЖДЕНИЕ ОСНОВНАЯ ОБЩЕОБРАЗОВАТЕЛЬНАЯ ШКОЛА №4 ГОРОДА ИШИМБАЯ МУНИЦИПАЛЬНОГО РАЙОНА ИШИМБАЙСКИЙ РАЙОН РЕСПУБЛИКИ БАШКОРТОСТАН</t>
  </si>
  <si>
    <t>МБОУ ООШ №4 Г.ИШИМБАЯ МР ИШИМБАЙСКИЙ РАЙОН РБ</t>
  </si>
  <si>
    <t>Железнова Светлана Александровна</t>
  </si>
  <si>
    <t>МУНИЦИПАЛЬНОЕ БЮДЖЕТНОЕ ОБЩЕОБРАЗОВАТЕЛЬНОЕ УЧРЕЖДЕНИЕ ОСНОВНАЯ ОБЩЕОБРАЗОВАТЕЛЬНАЯ ШКОЛА № 5 Г. ИШИМБАЯ МУНИЦИПАЛЬНОГО РАЙОНА ИШИМБАЙСКИЙ РАЙОН РЕСПУБЛИКИ БАШКОРТОСТАН</t>
  </si>
  <si>
    <t>МБОУ ООШ № 5 Г. ИШИМБАЯ МР ИШИМБАЙСКИЙ РАЙОН РБ</t>
  </si>
  <si>
    <t>Шарипова Ляля Зиннатулловна</t>
  </si>
  <si>
    <t>МУНИЦИПАЛЬНОЕ АВТОНОМНОЕ ДОШКОЛЬНОЕ ОБРАЗОВАТЕЛЬНОЕ УЧРЕЖДЕНИЕ ДЕТСКИЙ САД № 13 БЕРЕЗКА КОМБИНИРОВАННОГО ВИДА ГОРОДА ИШИМБАЯ МУНИЦИПАЛЬНОГО РАЙОНА ИШИМБАЙСКИЙ РАЙОН РЕСПУБЛИКИ БАШКОРТОСТАН</t>
  </si>
  <si>
    <t>МАДОУ ДЕТСКИЙ САД № 13 БЕРЕЗКА КОМБИНИРОВАННОГО ВИДА Г. ИШИМБАЯ МР ИШИМБАЙСКИЙ РАЙОН РБ</t>
  </si>
  <si>
    <t>Хисматуллина Светлана Сайфулловна</t>
  </si>
  <si>
    <t>МУНИЦИПАЛЬНОЕ АВТОНОМНОЕ ДОШКОЛЬНОЕ ОБРАЗОВАТЕЛЬНОЕ УЧРЕЖДЕНИЕ ЦЕНТР РАЗВИТИЯ РЕБЕНКА - ДЕТСКИЙ САД № 33 ЗОЛУШКА ГОРОДА ИШИМБАЯ МУНИЦИПАЛЬНОГО РАЙОНА ИШИМБАЙСКИЙ РАЙОН РЕСПУБЛИКИ БАШКОРТОСТАН</t>
  </si>
  <si>
    <t>МАДОУ ЦРР - ДЕТСКИЙ САД № 33 ЗОЛУШКА, Г. ИШИМБАЯ МР ИШИМБАЙСКИЙ РАЙОН РБ</t>
  </si>
  <si>
    <t>Горяйнова Алевтина Николаевна</t>
  </si>
  <si>
    <t>МУНИЦИПАЛЬНОЕ БЮДЖЕТНОЕ ОБЩЕОБРАЗОВАТЕЛЬНОЕ УЧРЕЖДЕНИЕ ОСНОВНАЯ ОБЩЕОБРАЗОВАТЕЛЬНАЯ ШКОЛА № 17 ГОРОДА ИШИМБАЙ МУНИЦИПАЛЬНОГО РАЙОНА ИШИМБАЙСКИЙ РАЙОН РЕСПУБЛИКИ БАШКОРТОСТАН</t>
  </si>
  <si>
    <t>МБОУ ООШ № 17 Г. ИШИМБАЙ МР ИШИМБАЙСКИЙ РАЙОН РБ</t>
  </si>
  <si>
    <t>Димитова Танзиля Аюповна</t>
  </si>
  <si>
    <t>МУНИЦИПАЛЬНОЕ АВТОНОМНОЕ ДОШКОЛЬНОЕ ОБРАЗОВАТЕЛЬНОЕ УЧРЕЖДЕНИЕ ДЕТСКИЙ САД № 29 АИСТ КОМБИНИРОВАННОГО ВИДА ГОРОДА ИШИМБАЯ МУНИЦИПАЛЬНОГО РАЙОНА ИШИМБАЙСКИЙ РАЙОН РЕСПУБЛИКИ БАШКОРТОСТАН</t>
  </si>
  <si>
    <t>МАДОУ ДЕТСКИЙ САД № 29 АИСТ КОМБИНИРОВАННОГО ВИДА Г.ИШИМБАЯ МР ИШИМБАЙСКИЙ РАЙОН РБ</t>
  </si>
  <si>
    <t>Грабцова Фаниса Шамсутдиновна</t>
  </si>
  <si>
    <t>МУНИЦИПАЛЬНОЕ БЮДЖЕТНОЕ ДОШКОЛЬНОЕ ОБРАЗОВАТЕЛЬНОЕ УЧРЕЖДЕНИЕ ДЕТСКИЙ САД № 21 СОЛНЫШКО КОМПЕНСИРУЮЩЕГО ВИДА ГОРОДА ИШИМБАЯ МУНИЦИПАЛЬНОГО РАЙОНА ИШИМБАЙСКИЙ РАЙОН РЕСПУБЛИКИ БАШКОРТОСТАН</t>
  </si>
  <si>
    <t>МБДОУ ДЕТСКИЙ САД № 21 СОЛНЫШКО КОМПЕНСИРУЮЩЕГО ВИДА Г.ИШИМБАЯ МР ИШИМБАЙСКИЙ РАЙОН РБ</t>
  </si>
  <si>
    <t>Усманова Светлана Рамиловна</t>
  </si>
  <si>
    <t>МУНИЦИПАЛЬНОЕ БЮДЖЕТНОЕ ОБЩЕОБРАЗОВАТЕЛЬНОЕ УЧРЕЖДЕНИЕ СРЕДНЯЯ ОБЩЕОБРАЗОВАТЕЛЬНАЯ ШКОЛА № 19 ГОРОДА ИШИМБАЯ МУНИЦИПАЛЬНОГО РАЙОНА ИШИМБАЙСКИЙ РАЙОН РЕСПУБЛИКИ БАШКОРТОСТАН</t>
  </si>
  <si>
    <t>МБОУ СОШ № 19 Г. ИШИМБАЯ МР ИШИМБАЙСКИЙ РАЙОН РБ</t>
  </si>
  <si>
    <t>Мухамадеев Ришат Миннигалямович</t>
  </si>
  <si>
    <t>МУНИЦИПАЛЬНОЕ АВТОНОМНОЕ ДОШКОЛЬНОЕ ОБРАЗОВАТЕЛЬНОЕ УЧРЕЖДЕНИЕ ЦЕНТР РАЗВИТИЯ РЕБЁНКА - ДЕТСКИЙ САД № 28 РОДНИЧОК ГОРОДА ИШИМБАЯ МУНИЦИПАЛЬНОГО РАЙОНА ИШИМБАЙСКИЙ РАЙОН РЕСПУБЛИКИ БАШКОРТОСТАН</t>
  </si>
  <si>
    <t>МАДОУ ЦРР - ДЕТСКИЙ САД № 28 РОДНИЧОК, Г. ИШИМБАЯ, МР ИШИМБАЙСКИЙ РАЙОН РБ</t>
  </si>
  <si>
    <t>Тарасова Лариса Валерьевна</t>
  </si>
  <si>
    <t>ГОСУДАРСТВЕННОЕ БЮДЖЕТНОЕ ОБЩЕОБРАЗОВАТЕЛЬНОЕ УЧРЕЖДЕНИЕ БАШКИРСКИЙ КАДЕТСКИЙ КОРПУС ПРИВОЛЖСКОГО ФЕДЕРАЛЬНОГО ОКРУГА ИМЕНИ ГЕРОЯ РОССИИ А.В.ДОСТАВАЛОВА</t>
  </si>
  <si>
    <t>ГБОУ БКК ПФО ИМ. А.В.ДОСТАВАЛОВА</t>
  </si>
  <si>
    <t>Медведев Александр Сергеевич</t>
  </si>
  <si>
    <t>МУНИЦИПАЛЬНОЕ БЮДЖЕТНОЕ ОБЩЕОБРАЗОВАТЕЛЬНОЕ УЧРЕЖДЕНИЕ СРЕДНЯЯ ОБЩЕОБРАЗОВАТЕЛЬНАЯ ШКОЛА № 2 ГОРОДА ИШИМБАЯ МУНИЦИПАЛЬНОГО РАЙОНА ИШИМБАЙСКИЙ РАЙОН РЕСПУБЛИКИ БАШКОРТОСТАН</t>
  </si>
  <si>
    <t>МБОУ СОШ № 2 Г.ИШИМБАЯ МР ИШИМБАЙСКИЙ РАЙОН РБ</t>
  </si>
  <si>
    <t>Емельянова Алевтина Ивановна</t>
  </si>
  <si>
    <t>МУНИЦИПАЛЬНОЕ БЮДЖЕТНОЕ ОБЩЕОБРАЗОВАТЕЛЬНОЕ УЧРЕЖДЕНИЕ СРЕДНЯЯ ОБЩЕОБРАЗОВАТЕЛЬНАЯ ШКОЛА № 16 ГОРОДА ИШИМБАЯ МУНИЦИПАЛЬНОГО РАЙОНА ИШИМБАЙСКИЙ РАЙОН РЕСПУБЛИКИ БАШКОРТОСТАН</t>
  </si>
  <si>
    <t>МБОУ СОШ № 16 Г.ИШИМБАЯ МР ИШИМБАЙСКИЙ РАЙОН РБ</t>
  </si>
  <si>
    <t>Бабичева Оксана Анатольевна</t>
  </si>
  <si>
    <t>МУНИЦИПАЛЬНОЕ БЮДЖЕТНОЕ ОБЩЕОБРАЗОВАТЕЛЬНОЕ УЧРЕЖДЕНИЕ СРЕДНЯЯ ОБЩЕОБРАЗОВАТЕЛЬНАЯ ШКОЛА № 18 ГОРОДА ИШИМБАЯ МУНИЦИПАЛЬНОГО РАЙОНА ИШИМБАЙСКИЙ РАЙОН РЕСПУБЛИКИ БАШКОРТОСТАН</t>
  </si>
  <si>
    <t>МБОУ СОШ № 18 Г. ИШИМБАЙ МР ИШИМБАЙСКИЙ РАЙОН РБ</t>
  </si>
  <si>
    <t>Шорина Татьяна Геннадьевна</t>
  </si>
  <si>
    <t>МУНИЦИПАЛЬНОЕ БЮДЖЕТНОЕ ОБРАЗОВАТЕЛЬНОЕ УЧРЕЖДЕНИЕ ДОПОЛНИТЕЛЬНОГО ОБРАЗОВАНИЯ СТАНЦИЯ ЮНЫХ ТЕХНИКОВ ГОРОДА ИШИМБАЯ МУНИЦИПАЛЬНОГО РАЙОНА ИШИМБАЙСКИЙ РАЙОН РЕСПУБЛИКИ БАШКОРТОСТАН</t>
  </si>
  <si>
    <t>МБОУ ДО СЮТ Г.ИШИМБАЯ МР ИШИМБАЙСКИЙ РАЙОН РБ</t>
  </si>
  <si>
    <t>Паличев Владимир Афанасьевич</t>
  </si>
  <si>
    <t>МУНИЦИПАЛЬНОЕ БЮДЖЕТНОЕ ОБРАЗОВАТЕЛЬНОЕ УЧРЕЖДЕНИЕ ДОПОЛНИТЕЛЬНОГО ОБРАЗОВАНИЯ ДЕТСКИЙ ЭКОЛОГО-БИОЛОГИЧЕСКИЙ ЦЕНТР ГОРОДА ИШИМБАЙ МУНИЦИПАЛЬНОГО РАЙОНА ИШИМБАЙСКИЙ РАЙОН РЕСПУБЛИКИ БАШКОРТОСТАН</t>
  </si>
  <si>
    <t>МБОУ ДО ДЭБЦ Г. ИШИМБАЙ МР ИШИМБАЙСКИЙ РАЙОН РБ</t>
  </si>
  <si>
    <t>Тимиргалин Азат Ахтямович</t>
  </si>
  <si>
    <t>МУНИЦИПАЛЬНОЕ АВТОНОМНОЕ ДОШКОЛЬНОЕ ОБРАЗОВАТЕЛЬНОЕ УЧРЕЖДЕНИЕ ДЕТСКИЙ САД № 30 ЛЕСОВИЧОК КОМБИНИРОВАННОГО ВИДА ГОРОДА ИШИМБАЯ МУНИЦИПАЛЬНОГО РАЙОНА ИШИМБАЙСКИЙ РАЙОН РЕСПУБЛИКИ БАШКОРТОСТАН</t>
  </si>
  <si>
    <t>МАДОУ ДЕТСКИЙ САД № 30 ЛЕСОВИЧОК КОМБИНИРОВАННОГО ВИДА Г.ИШИМБАЯ МР ИШИМБАЙСКИЙ РАЙОН РБ</t>
  </si>
  <si>
    <t>Никерина Ольга Владимировна</t>
  </si>
  <si>
    <t>МБДОУ ДЕТСКИЙ САД №7 ИСКОРКА Г.ИШИМБАЯ МР ИШИМБАЙСКИЙ РАЙОН РБ</t>
  </si>
  <si>
    <t>Хомякова Инна Викторовна</t>
  </si>
  <si>
    <t>МУНИЦИПАЛЬНОЕ БЮДЖЕТНОЕ ОБЩЕОБРАЗОВАТЕЛЬНОЕ УЧРЕЖДЕНИЕ СРЕДНЯЯ ОБЩЕОБРАЗОВАТЕЛЬНАЯ ШКОЛА № 14 ГОРОДА ИШИМБАЯ МУНИЦИПАЛЬНОГО РАЙОНА ИШИМБАЙСКИЙ РАЙОН РЕСПУБЛИКИ БАШКОРТОСТАН</t>
  </si>
  <si>
    <t>МБОУ СОШ № 14Г. ИШИМБАЯ МР ИШИМБАЙСКИЙ РАЙОН РБ</t>
  </si>
  <si>
    <t>Ибрагимов Азамат Наилович</t>
  </si>
  <si>
    <t>ГОСУДАРСТВЕННОЕ БЮДЖЕТНОЕ ОБЩЕОБРАЗОВАТЕЛЬНОЕ УЧРЕЖДЕНИЕ ИШИМБАЙСКАЯ КОРРЕКЦИОННАЯ ШКОЛА № 7 ДЛЯ ОБУЧАЮЩИХСЯ С ОГРАНИЧЕННЫМИ ВОЗМОЖНОСТЯМИ ЗДОРОВЬЯ</t>
  </si>
  <si>
    <t>ГБОУ ИШИМБАЙСКАЯ КОРРЕКЦИОННАЯ ШКОЛА № 7, ГБОУ ИКШ № 7</t>
  </si>
  <si>
    <t>Агзамова Альбина Галянуровна</t>
  </si>
  <si>
    <t>МУНИЦИПАЛЬНОЕ АВТОНОМНОЕ ДОШКОЛЬНОЕ ОБРАЗОВАТЕЛЬНОЕ УЧРЕЖДЕНИЕ ДЕТСКИЙ САД № 16 ВАСИЛЕК ОБЩЕРАЗВИВАЮЩЕГО ВИДА ГОРОДА ИШИМБАЯ МУНИЦИПАЛЬНОГО РАЙОНА ИШИМБАЙСКИЙ РАЙОН РЕСПУБЛИКИ БАШКОРТОСТАН</t>
  </si>
  <si>
    <t>МАДОУ ДЕТСКИЙ САД № 16 ВАСИЛЕК ОБЩЕРАЗВИВАЮЩЕГО ВИДА Г.ИШИМБАЯ МР ИШИМБАЙСКИЙ РАЙОН РБ</t>
  </si>
  <si>
    <t>Рябых Галина Михайловна</t>
  </si>
  <si>
    <t>МУНИЦИПАЛЬНОЕ АВТОНОМНОЕ ДОШКОЛЬНОЕ ОБРАЗОВАТЕЛЬНОЕ УЧРЕЖДЕНИЕ ДЕТСКИЙ САД № 23 СВЕТЛЯЧОК ОБЩЕРАЗВИВАЮЩЕГО ВИДА ГОРОДА ИШИМБАЯ МУНИЦИПАЛЬНОГО РАЙОНА ИШИМБАЙСКИЙ РАЙОН РЕСПУБЛИКИ БАШКОРТОСТАН</t>
  </si>
  <si>
    <t>МАДОУ ДЕТСКИЙ САД № 23 СВЕТЛЯЧОК ОБЩЕРАЗВИВАЮЩЕГО ВИДА Г.ИШИМБАЯ МР ИШИМБАЙСКИЙ РАЙОН РБ</t>
  </si>
  <si>
    <t>Минигулова Розалия Айратовна</t>
  </si>
  <si>
    <t>МУНИЦИПАЛЬНОЕ АВТОНОМНОЕ ДОШКОЛЬНОЕ ОБРАЗОВАТЕЛЬНОЕ УЧРЕЖДЕНИЕ ДЕТСКИЙ САД № 25 СКАЗКА КОМБИНИРОВАННОГО ВИДА ГОРОДА ИШИМБАЯ МУНИЦИПАЛЬНОГО РАЙОНА ИШИМБАЙСКИЙ РАЙОН РЕСПУБЛИКИ БАШКОРТОСТАН</t>
  </si>
  <si>
    <t>МАДОУ ДЕТСКИЙ САД № 25 СКАЗКА КОМБИНИРОВАННОГО ВИДА Г. ИШИМБАЯ МР ИШИМБАЙСКИЙ РАЙОН РБ</t>
  </si>
  <si>
    <t>Вахитова Гульчачак Фиратовна</t>
  </si>
  <si>
    <t>МУНИЦИПАЛЬНОЕ БЮДЖЕТНОЕ ОБЩЕОБРАЗОВАТЕЛЬНОЕ УЧРЕЖДЕНИЕ БАШКИРСКАЯ ГИМНАЗИЯ-ИНТЕРНАТ №2 ИМ. АХМЕТЗАКИ ВАЛИДИ МУНИЦИПАЛЬНОГО РАЙОНА ИШИМБАЙСКИЙ РАЙОН РЕСПУБЛИКИ БАШКОРТОСТАН</t>
  </si>
  <si>
    <t>МБОУ БГИ №2 ИМ. А. ВАЛИДИ МР ИШИМБАЙСКИЙ РАЙОН РБ</t>
  </si>
  <si>
    <t>МУНИЦИПАЛЬНОЕ КАЗЁННОЕ УЧРЕЖДЕНИЕ УПРАВЛЕНИЕ ОБРАЗОВАНИЯ МУНИЦИПАЛЬНОГО РАЙОНА ИШИМБАЙСКИЙ РАЙОН РЕСПУБЛИКИ БАШКОРТОСТАН</t>
  </si>
  <si>
    <t>МКУ УО МР ИШИМБАЙСКИЙ РАЙОН РБ</t>
  </si>
  <si>
    <t>Исмагилов Ильшат Идиятуллович</t>
  </si>
  <si>
    <t>МУНИЦИПАЛЬНОЕ АВТОНОМНОЕ ДОШКОЛЬНОЕ ОБРАЗОВАТЕЛЬНОЕ УЧРЕЖДЕНИЕ ДЕТСКИЙ САД №34 СОЛНЕЧНЫЙ ОБЩЕРАЗВИВАЮЩЕГО ВИДА ГОРОДА ИШИМБАЯ МУНИЦИПАЛЬНОГО РАЙОНА ИШИМБАЙСКИЙ РАЙОН РЕСПУБЛИКИ БАШКОРТОСТАН</t>
  </si>
  <si>
    <t>МАДОУ ДЕТСКИЙ САД №34 СОЛНЕЧНЫЙ ОБЩЕРАЗВИВАЮЩЕГО ВИДА Г. ИШИМБАЯ МР ИШИМБАЙСКИЙ РАЙОН РБ</t>
  </si>
  <si>
    <t>Стручалина Ольга Алексеевна</t>
  </si>
  <si>
    <t>МУНИЦИПАЛЬНОЕ АВТОНОМНОЕ ДОШКОЛЬНОЕ ОБРАЗОВАТЕЛЬНОЕ УЧРЕЖДЕНИЕ ДЕТСКИЙ САД № 26 РЯБИНКА КОМБИНИРОВАННОГО ВИДА ГОРОДА ИШИМБАЯ МУНИЦИПАЛЬНОГО РАЙОНА ИШИМБАЙСКИЙ РАЙОН РЕСПУБЛИКИ БАШКОРТОСТАН</t>
  </si>
  <si>
    <t>МАДОУ ДЕТСКИЙ САД №26 РЯБИНКА КОМБИНИРОВАННОГО ВИДА Г. ИШИМБАЯ МР ИШИМБАЙСКИЙ РАЙОН РБ</t>
  </si>
  <si>
    <t>Михайлова Елена Николаевна</t>
  </si>
  <si>
    <t>МУНИЦИПАЛЬНОЕ АВТОНОМНОЕ ДОШКОЛЬНОЕ ОБРАЗОВАТЕЛЬНОЕ УЧРЕЖДЕНИЕ ЦЕНТР РАЗВИТИЯ РЕБЁНКА - ДЕТСКИЙ САД № 32 РУСАЛОЧКА ГОРОДА ИШИМБАЯ МУНИЦИПАЛЬНОГО РАЙОНА ИШИМБАЙСКИЙ РАЙОН РЕСПУБЛИКИ БАШКОРТОСТАН</t>
  </si>
  <si>
    <t>МАДОУ ЦРР - ДЕТСКИЙ САД № 32 РУСАЛОЧКА Г. ИШИМБАЯ МР ИШИМБАЙСКИЙ РАЙОН РБ</t>
  </si>
  <si>
    <t>Назарова Татьяна Николаевна</t>
  </si>
  <si>
    <t>заведующая д/садом № 32</t>
  </si>
  <si>
    <t>МУНИЦИПАЛЬНОЕ БЮДЖЕТНОЕ ОБЩЕОБРАЗОВАТЕЛЬНОЕ УЧРЕЖДЕНИЕ СРЕДНЯЯ ОБЩЕОБРАЗОВАТЕЛЬНАЯ ШКОЛА № 3 ГОРОДА ИШИМБАЯ МУНИЦИПАЛЬНОГО РАЙОНА ИШИМБАЙСКИЙ РАЙОН РЕСПУБЛИКИ БАШКОРТОСТАН</t>
  </si>
  <si>
    <t>МБОУ СОШ № 3 Г. ИШИМБАЯ МР ИШИМБАЙСКИЙ РАЙОН РБ</t>
  </si>
  <si>
    <t>Султанмуратов Салават Гафурович</t>
  </si>
  <si>
    <t>МУНИЦИПАЛЬНОЕ БЮДЖЕТНОЕ ОБЩЕОБРАЗОВАТЕЛЬНОЕ УЧРЕЖДЕНИЕ СРЕДНЯЯ ОБЩЕОБРАЗОВАТЕЛЬНАЯ ШКОЛА ДЕРЕВНИ БИКСЯНОВО МУНИЦИПАЛЬНОГО РАЙОНА ИШИМБАЙСКИЙ РАЙОН РЕСПУБЛИКИ БАШКОРТОСТАН</t>
  </si>
  <si>
    <t>МБОУ СОШ Д. БИКСЯНОВО МР ИШИМБАЙСКИЙ РАЙОН РБ</t>
  </si>
  <si>
    <t>Исмагилова Раушания Идрисовна</t>
  </si>
  <si>
    <t>МУНИЦИПАЛЬНОЕ БЮДЖЕТНОЕ ОБЩЕОБРАЗОВАТЕЛЬНОЕ УЧРЕЖДЕНИЕ СРЕДНЯЯ ОБЩЕОБРАЗОВАТЕЛЬНАЯ ШКОЛА ИМЕНИ ЯКУПА КУЛМЫЯ ДЕРЕВНИ КАНАКАЕВО МУНИЦИПАЛЬНОГО РАЙОНА ИШИМБАЙСКИЙ РАЙОН РЕСПУБЛИКИ БАШКОРТОСТАН</t>
  </si>
  <si>
    <t>МБОУ СОШ ИМ. Я. КУЛМЫЯ Д.КАНАКАЕВО МР ИШИМБАЙСКИЙ РАЙОН РБ</t>
  </si>
  <si>
    <t>Акбулатова Зиля Миниахметовна</t>
  </si>
  <si>
    <t>МУНИЦИПАЛЬНОЕ БЮДЖЕТНОЕ ОБЩЕОБРАЗОВАТЕЛЬНОЕ УЧРЕЖДЕНИЕ ОСНОВНАЯ ОБЩЕОБРАЗОВАТЕЛЬНАЯ ШКОЛА ДЕРЕВНИ ТИМАШЕВКА МУНИЦИПАЛЬНОГО РАЙОНА ИШИМБАЙСКИЙ РАЙОН РЕСПУБЛИКИ БАШКОРТОСТАН</t>
  </si>
  <si>
    <t>МБОУ ООШ Д. ТИМАШЕВКА МР ИШИМБАЙСКИЙ РАЙОН РБ</t>
  </si>
  <si>
    <t>Хамова Зульхиза Мустафовна</t>
  </si>
  <si>
    <t>МУНИЦИПАЛЬНОЕ БЮДЖЕТНОЕ ОБЩЕОБРАЗОВАТЕЛЬНОЕ УЧРЕЖДЕНИЕ СРЕДНЯЯ ОБЩЕОБРАЗОВАТЕЛЬНАЯ ШКОЛА СЕЛА АХМЕРОВО МУНИЦИПАЛЬНОГО РАЙОНА ИШИМБАЙСКИЙ РАЙОН РЕСПУБЛИКИ БАШКОРТОСТАН</t>
  </si>
  <si>
    <t>МБОУ СОШ С. АХМЕРОВО МР ИШИМБАЙСКИЙ РАЙОН РБ</t>
  </si>
  <si>
    <t>Кутушева Гузалия Мударисовна</t>
  </si>
  <si>
    <t>МУНИЦИПАЛЬНОЕ БЮДЖЕТНОЕ ОБЩЕОБРАЗОВАТЕЛЬНОЕ УЧРЕЖДЕНИЕ СРЕДНЯЯ ОБЩЕОБРАЗОВАТЕЛЬНАЯ ШКОЛА СЕЛА ВАСИЛЬЕВКА МУНИЦИПАЛЬНОГО РАЙОНА ИШИМБАЙСКИЙ РАЙОН РЕСПУБЛИКИ БАШКОРТОСТАН</t>
  </si>
  <si>
    <t>МБОУ СОШ С.ВАСИЛЬЕВКА МР ИШИМБАЙСКИЙ РАЙОН РБ</t>
  </si>
  <si>
    <t>Жуков Николай Владимирович</t>
  </si>
  <si>
    <t>МУНИЦИПАЛЬНОЕ БЮДЖЕТНОЕ ОБЩЕОБРАЗОВАТЕЛЬНОЕ УЧРЕЖДЕНИЕ СРЕДНЯЯ ОБЩЕОБРАЗОВАТЕЛЬНАЯ ШКОЛА СЕЛА ВЕРХНЕИТКУЛОВО МУНИЦИПАЛЬНОГО РАЙОНА ИШИМБАЙСКИЙ РАЙОН РЕСПУБЛИКИ БАШКОРТОСТАН</t>
  </si>
  <si>
    <t>МБОУ СОШ СЕЛА ВЕРХНЕИТКУЛОВО МР ИШИМБАЙСКИЙ РАЙОН РБ</t>
  </si>
  <si>
    <t>Багаутдинов Дамир Сахиуллович</t>
  </si>
  <si>
    <t>МУНИЦИПАЛЬНОЕ БЮДЖЕТНОЕ ОБЩЕОБРАЗОВАТЕЛЬНОЕ УЧРЕЖДЕНИЕ СРЕДНЯЯ ОБЩЕОБРАЗОВАТЕЛЬНАЯ ШКОЛА СЕЛА ВЕРХОТОР МУНИЦИПАЛЬНОГО РАЙОНА ИШИМБАЙСКИЙ РАЙОН РЕСПУБЛИКИ БАШКОРТОСТАН</t>
  </si>
  <si>
    <t>МБОУ СОШ С. ВЕРХОТОР МР ИШИМБАЙСКИЙ РАЙОН РБ</t>
  </si>
  <si>
    <t>Попкова Татьяна Николаевна</t>
  </si>
  <si>
    <t>МУНИЦИПАЛЬНОЕ БЮДЖЕТНОЕ ОБЩЕОБРАЗОВАТЕЛЬНОЕ УЧРЕЖДЕНИЕ СРЕДНЯЯ ОБЩЕОБРАЗОВАТЕЛЬНАЯ ШКОЛА СЕЛА ИШЕЕВО МУНИЦИПАЛЬНОГО РАЙОНА ИШИМБАЙСКИЙ РАЙОН РЕСПУБЛИКИ БАШКОРТОСТАН</t>
  </si>
  <si>
    <t>МБОУ СОШ С.ИШЕЕВО МР ИШИМБАЙСКИЙ РАЙОН РБ</t>
  </si>
  <si>
    <t>Гиззатуллин Айнур Илдарович</t>
  </si>
  <si>
    <t>МУНИЦИПАЛЬНОЕ БЮДЖЕТНОЕ ОБЩЕОБРАЗОВАТЕЛЬНОЕ УЧРЕЖДЕНИЕ СРЕДНЯЯ ОБЩЕОБРАЗОВАТЕЛЬНАЯ ШКОЛА СЕЛА КИНЗЕБУЛАТОВО МУНИЦИПАЛЬНОГО РАЙОНА ИШИМБАЙСКИЙ РАЙОН РЕСПУБЛИКИ БАШКОРТОСТАН</t>
  </si>
  <si>
    <t>МБОУ СОШ С.КИНЗЕБУЛАТОВО МР ИШИМБАЙСКИЙ РАЙОН РБ</t>
  </si>
  <si>
    <t>Гиниятуллин Шаймурат Сайфуллович</t>
  </si>
  <si>
    <t>МУНИЦИПАЛЬНОЕ БЮДЖЕТНОЕ ОБЩЕОБРАЗОВАТЕЛЬНОЕ УЧРЕЖДЕНИЕ СРЕДНЯЯ ОБЩЕОБРАЗОВАТЕЛЬНАЯ ШКОЛА СЕЛА КУЗЯНОВО МУНИЦИПАЛЬНОГО РАЙОНА ИШИМБАЙСКИЙ РАЙОН РЕСПУБЛИКИ БАШКОРТОСТАН</t>
  </si>
  <si>
    <t>МБОУ СОШ С. КУЗЯНОВО МР ИШИМБАЙСКИЙ РАЙОН РБ</t>
  </si>
  <si>
    <t>Гимранова Расима Мажитовна</t>
  </si>
  <si>
    <t>МУНИЦИПАЛЬНОЕ БЮДЖЕТНОЕ ОБЩЕОБРАЗОВАТЕЛЬНОЕ УЧРЕЖДЕНИЕ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</si>
  <si>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МБОУ СОШ ИМ. МУСИНА Н.С. СЕЛА КУЛГУНИНО МР ИШИМБАЙСКИЙ РАЙОН РБ</t>
  </si>
  <si>
    <t>Исангулова Айгуль Фанавиевна</t>
  </si>
  <si>
    <t>МУНИЦИПАЛЬНОЕ БЮДЖЕТНОЕ ОБЩЕОБРАЗОВАТЕЛЬНОЕ УЧРЕЖДЕНИЕ СРЕДНЯЯ ОБЩЕОБРАЗОВАТЕЛЬНАЯ ШКОЛА СЕЛА МАКАРОВО МУНИЦИПАЛЬНОГО РАЙОНА ИШИМБАЙСКИЙ РАЙОН РЕСПУБЛИКИ БАШКОРТОСТАН</t>
  </si>
  <si>
    <t>МБОУ СОШ С. МАКАРОВО МР ИР РБ</t>
  </si>
  <si>
    <t>Хисматуллина Гульнара Римовна</t>
  </si>
  <si>
    <t>МУНИЦИПАЛЬНОЕ БЮДЖЕТНОЕ ОБЩЕОБРАЗОВАТЕЛЬНОЕ УЧРЕЖДЕНИЕ СРЕДНЯЯ ОБЩЕОБРАЗОВАТЕЛЬНАЯ ШКОЛА ИМЕНИ ИБРАГИМА ГИЗЗАТУЛЛИНА СЕЛА НИЖНЕАРМЕТОВО МУНИЦИПАЛЬНОГО РАЙОНА ИШИМБАЙСКИЙ РАЙОН РЕСПУБЛИКИ БАШКОРТОСТАН</t>
  </si>
  <si>
    <t>МБОУ СОШ ИМ. ГИЗЗАТУЛЛИНА С. НИЖНЕАРМЕТОВО МР ИШИМБАЙСКИЙ РАЙОН РБ</t>
  </si>
  <si>
    <t>Лутов Наиль Абрарович</t>
  </si>
  <si>
    <t>МУНИЦИПАЛЬНОЕ БЮДЖЕТНОЕ ОБЩЕОБРАЗОВАТЕЛЬНОЕ УЧРЕЖДЕНИЕ СРЕДНЯЯ ОБЩЕОБРАЗОВАТЕЛЬНАЯ ШКОЛА СЕЛА НОВОАПТИКОВО МУНИЦИПАЛЬНОГО РАЙОНА ИШИМБАЙСКИЙ РАЙОН РЕСПУБЛИКИ БАШКОРТОСТАН</t>
  </si>
  <si>
    <t>МБОУ СОШ С. НОВОАПТИКОВО МР ИШИМБАЙСКИЙ РАЙОН РБ</t>
  </si>
  <si>
    <t>МУНИЦИПАЛЬНОЕ БЮДЖЕТНОЕ ДОШКОЛЬНОЕ ОБРАЗОВАТЕЛЬНОЕ УЧРЕЖДЕНИЕ ДЕТСКИЙ САД ТЕРЕМОК ОБЩЕРАЗВИВАЮЩЕГО ВИДА СЕЛА ПЕТРОВСКОЕ МУНИЦИПАЛЬНОГО РАЙОНА ИШИМБАЙСКИЙ РАЙОН РЕСПУБЛИКИ БАШКОРТОСТАН</t>
  </si>
  <si>
    <t>МБДОУ ДЕТСКИЙ САД ТЕРЕМОК ОБЩЕРАЗВИВАЮЩЕГО ВИДА С. ПЕТРОВСКОЕ МР ИШИМБАЙСКИЙ РАЙОН РБ</t>
  </si>
  <si>
    <t>Сухова Ольга Николаевна</t>
  </si>
  <si>
    <t>МУНИЦИПАЛЬНОЕ БЮДЖЕТНОЕ ОБЩЕОБРАЗОВАТЕЛЬНОЕ УЧРЕЖДЕНИЕ СРЕДНЯЯ ОБЩЕОБРАЗОВАТЕЛЬНАЯ ШКОЛА СЕЛА ПЕТРОВСКОЕ МУНИЦИПАЛЬНОГО РАЙОНА ИШИМБАЙСКИЙ РАЙОН РЕСПУБЛИКИ БАШКОРТОСТАН</t>
  </si>
  <si>
    <t>МБОУ СОШ С.ПЕТРОВСКОЕ МР ИШИМБАЙСКИЙ РАЙОН РБ</t>
  </si>
  <si>
    <t>Соколова Светлана Сергеевна</t>
  </si>
  <si>
    <t>МУНИЦИПАЛЬНОЕ БЮДЖЕТНОЕ ОБЩЕОБРАЗОВАТЕЛЬНОЕ УЧРЕЖДЕНИЕ СРЕДНЯЯ ОБЩЕОБРАЗОВАТЕЛЬНАЯ ШКОЛА СЕЛА САЙРАНОВО МУНИЦИПАЛЬНОГО РАЙОНА ИШИМБАЙСКИЙ РАЙОН РЕСПУБЛИКИ БАШКОРТОСТАН</t>
  </si>
  <si>
    <t>МБОУ СОШ С. САЙРАНОВО МР ИШИМБАЙСКИЙ РАЙОН РБ</t>
  </si>
  <si>
    <t>МУНИЦИПАЛЬНОЕ БЮДЖЕТНОЕ ОБЩЕОБРАЗОВАТЕЛЬНОЕ УЧРЕЖДЕНИЕ ОСНОВНАЯ ОБЩЕОБРАЗОВАТЕЛЬНАЯ ШКОЛА СЕЛА САЛИХОВО МУНИЦИПАЛЬНОГО РАЙОНА ИШИМБАЙСКИЙ РАЙОН РЕСПУБЛИКИ БАШКОРТОСТАН</t>
  </si>
  <si>
    <t>МБОУ ООШ С.САЛИХОВО МР ИШИМБАЙСКИЙ РАЙОН РБ</t>
  </si>
  <si>
    <t>Галеев Вали Хабибуллович</t>
  </si>
  <si>
    <t>МУНИЦИПАЛЬНОЕ БЮДЖЕТНОЕ ОБЩЕОБРАЗОВАТЕЛЬНОЕ УЧРЕЖДЕНИЕ СРЕДНЯЯ ОБЩЕОБРАЗОВАТЕЛЬНАЯ ШКОЛА СЕЛА СКВОРЧИХА МУНИЦИПАЛЬНОГО РАЙОНА ИШИМБАЙСКИЙ РАЙОН РЕСПУБЛИКИ БАШКОРТОСТАН</t>
  </si>
  <si>
    <t>МБОУ СОШ С.СКВОРЧИХА МР ИШИМБАЙСКИЙ РАЙОН РБ</t>
  </si>
  <si>
    <t>Бардовская Гузалия Фаритовна</t>
  </si>
  <si>
    <t>МУНИЦИПАЛЬНОЕ БЮДЖЕТНОЕ ОБЩЕОБРАЗОВАТЕЛЬНОЕ УЧРЕЖДЕНИЕ СРЕДНЯЯ ОБЩЕОБРАЗОВАТЕЛЬНАЯ ШКОЛА СЕЛА УРМАН-БИШКАДАК МУНИЦИПАЛЬНОГО РАЙОНА ИШИМБАЙСКИЙ РАЙОН РЕСПУБЛИКИ БАШКОРТОСТАН</t>
  </si>
  <si>
    <t>МБОУ СОШ СЕЛА УРМАН-БИШКАДАК МР ИШИМБАЙСКИЙ РАЙОН РБ</t>
  </si>
  <si>
    <t>Галина Лилия Равиловна</t>
  </si>
  <si>
    <t>МУНИЦИПАЛЬНОЕ БЮДЖЕТНОЕ УЧРЕЖДЕНИЕ ДОПОЛНИТЕЛЬНОГО ОБРАЗОВАНИЯ ДОМ ДЕТСКОГО ТВОРЧЕСТВА РАДУГА МУНИЦИПАЛЬНОГО РАЙОНА КАЛТАСИНСКИЙ РАЙОН РЕСПУБЛИКИ БАШКОРТОСТАН</t>
  </si>
  <si>
    <t>МБУ ДО ДДТ РАДУГА МР КАЛТАСИНСКИЙ РАЙОН РБ</t>
  </si>
  <si>
    <t>Самойлова Екатерина Александровна</t>
  </si>
  <si>
    <t>МУНИЦИПАЛЬНОЕ ОБЩЕОБРАЗОВАТЕЛЬНОЕ БЮДЖЕТНОЕ УЧРЕЖДЕНИЕ АМЗИБАШЕВСКАЯ СРЕДНЯЯ ОБЩЕОБРАЗОВАТЕЛЬНАЯ ШКОЛА МУНИЦИПАЛЬНОГО РАЙОНА КАЛТАСИНСКИЙ РАЙОН РЕСПУБЛИКИ БАШКОРТОСТАН</t>
  </si>
  <si>
    <t>МОБУ АМЗИБАШЕВСКАЯ СОШ МР КАЛТАСИНСКИЙ РАЙОН РБ</t>
  </si>
  <si>
    <t>Васильев Сергей Геннадиевич</t>
  </si>
  <si>
    <t>МУНИЦИПАЛЬНОЕ ОБЩЕОБРАЗОВАТЕЛЬНОЕ БЮДЖЕТНОЕ УЧРЕЖДЕНИЕ БАБАЕВСКАЯ СРЕДНЯЯ ОБЩЕОБРАЗОВАТЕЛЬНАЯ ШКОЛА МУНИЦИПАЛЬНОГО РАЙОНА КАЛТАСИНСКИЙ РАЙОН РЕСПУБЛИКИ БАШКОРТОСТАН</t>
  </si>
  <si>
    <t>МОБУ БАБАЕВСКАЯ СОШ МР КАЛТАСИНСКИЙ РАЙОН РБ</t>
  </si>
  <si>
    <t>Гараева Дина Валентиновна</t>
  </si>
  <si>
    <t>МУНИЦИПАЛЬНОЕ ОБЩЕОБРАЗОВАТЕЛЬНОЕ БЮДЖЕТНОЕ УЧРЕЖДЕНИЕ БОЛЬШЕКАЧАКОВСКАЯ СРЕДНЯЯ ОБЩЕОБРАЗОВАТЕЛЬНАЯ ШКОЛА МУНИЦИПАЛЬНОГО РАЙОНА КАЛТАСИНСКИЙ РАЙОН РЕСПУБЛИКИ БАШКОРТОСТАН</t>
  </si>
  <si>
    <t>МОБУ БОЛЬШЕКАЧАКОВСКАЯ СОШ МР КАЛТАСИНСКИЙ РАЙОН РБ</t>
  </si>
  <si>
    <t>Насипуллина Екатерина Уразбаевна</t>
  </si>
  <si>
    <t>МУНИЦИПАЛЬНОЕ ОБЩЕОБРАЗОВАТЕЛЬНОЕ БЮДЖЕТНОЕ УЧРЕЖДЕНИЕ КЕЛЬТЕЕВСКАЯ СРЕДНЯЯ ОБЩЕОБРАЗОВАТЕЛЬНАЯ ШКОЛА МУНИЦИПАЛЬНОГО РАЙОНА КАЛТАСИНСКИЙ РАЙОН РЕСПУБЛИКИ БАШКОРТОСТАН</t>
  </si>
  <si>
    <t>МОБУ КЕЛЬТЕЕВСКАЯ СОШ МР КАЛТАСИНСКИЙ РАЙОН РБ</t>
  </si>
  <si>
    <t>Нагимова Рабига Абдулловна</t>
  </si>
  <si>
    <t>МУНИЦИПАЛЬНОЕ ОБЩЕОБРАЗОВАТЕЛЬНОЕ БЮДЖЕТНОЕ УЧРЕЖДЕНИЕ КИЕБАКОВСКАЯ ОСНОВНАЯ ОБЩЕОБРАЗОВАТЕЛЬНАЯ ШКОЛА МУНИЦИПАЛЬНОГО РАЙОНА КАЛТАСИНСКИЙ РАЙОН РЕСПУБЛИКИ БАШКОРТОСТАН</t>
  </si>
  <si>
    <t>МОБУ КИЕБАКОВСКАЯ ООШ МР КАЛТАСИНСКИЙ РАЙОН РБ</t>
  </si>
  <si>
    <t>Исламова Анжела Вячеславовна</t>
  </si>
  <si>
    <t>ПРЕДСЕДАТЕЛЬ ЛИКВИДАЦИОННОЙ КОМИССИИ</t>
  </si>
  <si>
    <t>МУНИЦИПАЛЬНОЕ ОБЩЕОБРАЗОВАТЕЛЬНОЕ БЮДЖЕТНОЕ УЧРЕЖДЕНИЕ НИЖНЕКАЧМАШЕВСКАЯ СРЕДНЯЯ ОБЩЕОБРАЗОВАТЕЛЬНАЯ ШКОЛА МУНИЦИПАЛЬНОГО РАЙОНА КАЛТАСИНСКИЙ РАЙОН РЕСПУБЛИКИ БАШКОРТОСТАН</t>
  </si>
  <si>
    <t>МОБУ НИЖНЕКАЧМАШЕВСКАЯ СОШ МР КАЛТАСИНСКИЙ РАЙОН РБ</t>
  </si>
  <si>
    <t>ГОСУДАРСТВЕННОЕ БЮДЖЕТНОЕ ОБЩЕОБРАЗОВАТЕЛЬНОЕ УЧРЕЖДЕНИЕ КАЛТАСИНСКАЯ КОРРЕКЦИОННАЯ ШКОЛА-ИНТЕРНАТ ДЛЯ ОБУЧАЮЩИХСЯ С ОГРАНИЧЕННЫМИ ВОЗМОЖНОСТЯМИ ЗДОРОВЬЯ</t>
  </si>
  <si>
    <t>ГБОУ КАЛТАСИНСКАЯ КШИ</t>
  </si>
  <si>
    <t>Шамсутдинова Ангелина Генадиевна</t>
  </si>
  <si>
    <t>МУНИЦИПАЛЬНОЕ ОБЩЕОБРАЗОВАТЕЛЬНОЕ БЮДЖЕТНОЕ УЧРЕЖДЕНИЕ АКТУГАНОВСКАЯ ОСНОВНАЯ ОБЩЕОБРАЗОВАТЕЛЬНАЯ ШКОЛА МУНИЦИПАЛЬНОГО РАЙОНА КАЛТАСИНСКИЙ РАЙОН РЕСПУБЛИКИ БАШКОРТОСТАН</t>
  </si>
  <si>
    <t>МОБУ АКТУГАНОВСКАЯ ООШ МР КАЛТАСИНСКИЙ Р-Н РБ</t>
  </si>
  <si>
    <t>Яманаева Лира Семеновна</t>
  </si>
  <si>
    <t>МУНИЦИПАЛЬНОЕ БЮДЖЕТНОЕ ДОШКОЛЬНОЕ ОБРАЗОВАТЕЛЬНОЕ УЧРЕЖДЕНИЕ КРАСНОХОЛМСКИЙ ДЕТСКИЙ САД №4 УЛЫБКА МУНИЦИПАЛЬНОГО РАЙОНА КАЛТАСИНСКИЙ РАЙОН РЕСПУБЛИКИ БАШКОРТОСТАН</t>
  </si>
  <si>
    <t>МБДОУ КРАСНОХОЛМСКИЙ ДЕТСКИЙ САД №4 УЛЫБКА МР КАЛТАСИНСКИЙ РАЙОН РБ</t>
  </si>
  <si>
    <t>Артемьева Ольга Валерьевна</t>
  </si>
  <si>
    <t>МУНИЦИПАЛЬНОЕ БЮДЖЕТНОЕ ДОШКОЛЬНОЕ ОБРАЗОВАТЕЛЬНОЕ УЧРЕЖДЕНИЕ КРАСНОХОЛМСКИЙ ДЕТСКИЙ САД №3 ПЕТУШОК МУНИЦИПАЛЬНОГО РАЙОНА КАЛТАСИНСКИЙ РАЙОН РЕСПУБЛИКИ БАШКОРТОСТАН</t>
  </si>
  <si>
    <t>МБДОУ КРАСНОХОЛМСКИЙ ДЕТСКИЙ САД №3 ПЕТУШОК МР КАЛТАСИНСКИЙ РАЙОН РБ</t>
  </si>
  <si>
    <t>Садрисламова Гульнара Фаитовна</t>
  </si>
  <si>
    <t>МУНИЦИПАЛЬНОЕ БЮДЖЕТНОЕ ДОШКОЛЬНОЕ ОБРАЗОВАТЕЛЬНОЕ УЧРЕЖДЕНИЕ КРАСНОХОЛМСКИЙ ДЕТСКИЙ САД № 1 ТЕРЕМОК МУНИЦИПАЛЬНОГО РАЙОНА КАЛТАСИНСКИЙ РАЙОН РЕСПУБЛИКИ БАШКОРТОСТАН</t>
  </si>
  <si>
    <t>МБДОУ КРАСНОХОЛМСКИЙ ДЕТСКИЙ САД № 1 ТЕРЕМОК МР КАЛТАСИНСКИЙ РАЙОН РБ</t>
  </si>
  <si>
    <t>Лиховских Надежда Евгеньевна</t>
  </si>
  <si>
    <t>МУНИЦИПАЛЬНОЕ БЮДЖЕТНОЕ ДОШКОЛЬНОЕ ОБРАЗОВАТЕЛЬНОЕ УЧРЕЖДЕНИЕ КРАСНОХОЛМСКИЙ ДЕТСКИЙ САД № 2 ЗОЛОТОЙ КЛЮЧИК МУНИЦИПАЛЬНОГО РАЙОНА КАЛТАСИНСКИЙ РАЙОН РЕСПУБЛИКИ БАШКОРТОСТАН</t>
  </si>
  <si>
    <t>МБДОУ КРАСНОХОЛМСКИЙ ДЕТСКИЙ САД № 2 ЗОЛОТОЙ КЛЮЧИК МР КАЛТАСИНСКИЙ РАЙОН РБ</t>
  </si>
  <si>
    <t>Бусыгина Светлана Владимировна</t>
  </si>
  <si>
    <t>МУНИЦИПАЛЬНОЕ БЮДЖЕТНОЕ УЧРЕЖДЕНИЕ ДОПОЛНИТЕЛЬНОГО ОБРАЗОВАНИЯ КРАСНОХОЛМСКАЯ ДЕТСКО-ЮНОШЕСКАЯ СПОРТИВНАЯ ШКОЛА ЛИДЕР МУНИЦИПАЛЬНОГО РАЙОНА КАЛТАСИНСКИЙ РАЙОН РЕСПУБЛИКИ БАШКОРТОСТАН</t>
  </si>
  <si>
    <t>МБУ ДО КРАСНОХОЛМСКАЯ ДЮСШ ЛИДЕР МР КАЛТАСИНСКИЙ РАЙОН РБ</t>
  </si>
  <si>
    <t>Мадиев Валерий Гаврилович</t>
  </si>
  <si>
    <t>МУНИЦИПАЛЬНОЕ ОБЩЕОБРАЗОВАТЕЛЬНОЕ БЮДЖЕТНОЕ УЧРЕЖДЕНИЕ КРАСНОХОЛМСКАЯ СРЕДНЯЯ ОБЩЕОБРАЗОВАТЕЛЬНАЯ ШКОЛА № 1 МУНИЦИПАЛЬНОГО РАЙОНА КАЛТАСИНСКИЙ РАЙОН РЕСПУБЛИКИ БАШКОРТОСТАН</t>
  </si>
  <si>
    <t>МОБУ КРАСНОХОЛМСКАЯ СОШ № 1 МР КАЛТАСИНСКИЙ РАЙОН РБ</t>
  </si>
  <si>
    <t>Шакирова Лилия Гайнановна</t>
  </si>
  <si>
    <t>МУНИЦИПАЛЬНОЕ ОБЩЕОБРАЗОВАТЕЛЬНОЕ БЮДЖЕТНОЕ УЧРЕЖДЕНИЕ КРАСНОХОЛМСКАЯ СРЕДНЯЯ ОБЩЕОБРАЗОВАТЕЛЬНАЯ ШКОЛА №2 МУНИЦИПАЛЬНОГО РАЙОНА КАЛТАСИНСКИЙ РАЙОН РЕСПУБЛИКИ БАШКОРТОСТАН</t>
  </si>
  <si>
    <t>МОБУ КРАСНОХОЛМСКАЯ СОШ №2 МР КАЛТАСИНСКИЙ РАЙОН РБ</t>
  </si>
  <si>
    <t>Никитина Марина Владимировна</t>
  </si>
  <si>
    <t>МУНИЦИПАЛЬНОЕ ОБЩЕОБРАЗОВАТЕЛЬНОЕ БЮДЖЕТНОЕ УЧРЕЖДЕНИЕ КРАСНОХОЛМСКАЯ СРЕДНЯЯ ОБЩЕОБРАЗОВАТЕЛЬНАЯ ШКОЛА №3 МУНИЦИПАЛЬНОГО РАЙОНА КАЛТАСИНСКИЙ РАЙОН РЕСПУБЛИКИ БАШКОРТОСТАН</t>
  </si>
  <si>
    <t>МОБУ КРАСНОХОЛМСКАЯ СОШ №3 МР КАЛТАСИНСКИЙ РАЙОН РБ</t>
  </si>
  <si>
    <t>Сиразев Роберт Зайкатович</t>
  </si>
  <si>
    <t>МУНИЦИПАЛЬНОЕ БЮДЖЕТНОЕ ДОШКОЛЬНОЕ ОБРАЗОВАТЕЛЬНОЕ УЧРЕЖДЕНИЕ КУТЕРЕМСКИЙ ДЕТСКИЙ САД ВАСИЛЁК МУНИЦИПАЛЬНОГО РАЙОНА КАЛТАСИНСКИЙ РАЙОН РЕСПУБЛИКИ БАШКОРТОСТАН</t>
  </si>
  <si>
    <t>МБДОУ КУТЕРЕМСКИЙ ДЕТСКИЙ САД ВАСИЛЁК МР КАЛТАСИНСКИЙ РАЙОН РБ</t>
  </si>
  <si>
    <t>Сюткина Ольга Александровна</t>
  </si>
  <si>
    <t>МУНИЦИПАЛЬНОЕ ОБЩЕОБРАЗОВАТЕЛЬНОЕ БЮДЖЕТНОЕ УЧРЕЖДЕНИЕ КУТЕРЕМСКАЯ СРЕДНЯЯ ОБЩЕОБРАЗОВАТЕЛЬНАЯ ШКОЛА МУНИЦИПАЛЬНОГО РАЙОНА КАЛТАСИНСКИЙ РАЙОН РЕСПУБЛИКИ БАШКОРТОСТАН</t>
  </si>
  <si>
    <t>МОБУ КУТЕРЕМСКАЯ СОШ МР КАЛТАСИНСКИЙ РАЙОН РБ</t>
  </si>
  <si>
    <t>Бараш Татьяна Михайловна</t>
  </si>
  <si>
    <t>МУНИЦИПАЛЬНОЕ КАЗЕННОЕ УЧРЕЖДЕНИЕ ОТДЕЛ ОБРАЗОВАНИЯ АДМИНИСТРАЦИИ МУНИЦИПАЛЬНОГО РАЙОНА КАРАИДЕЛЬСКИЙ РАЙОН РЕСПУБЛИКИ БАШКОРТОСТАН</t>
  </si>
  <si>
    <t>МКУ ОТДЕЛ ОБРАЗОВАНИЯ АДМИНИСТРАЦИИ МУНИЦИПАЛЬНОГО РАЙОНА КАРАИДЕЛЬСКИЙ РАЙОН РБ</t>
  </si>
  <si>
    <t>МУНИЦИПАЛЬНОЕ ОБЩЕОБРАЗОВАТЕЛЬНОЕ БЮДЖЕТНОЕ УЧРЕЖДЕНИЕ КУРТЛЫКУЛЬСКАЯ СРЕДНЯЯ ОБЩЕОБРАЗОВАТЕЛЬНАЯ ШКОЛА МУНИЦИПАЛЬНОГО РАЙОНА КАРАИДЕЛЬСКИЙ РАЙОН РЕСПУБЛИКИ БАШКОРТОСТАН</t>
  </si>
  <si>
    <t>МОБУ КУРТЛЫКУЛЬСКАЯ СОШ МУНИЦИПАЛЬНОГО РАЙОНА КАРАИДЕЛЬСКИЙ РАЙОН РБ</t>
  </si>
  <si>
    <t>Галимзянов Нафис Гаттарович</t>
  </si>
  <si>
    <t>МУНИЦИПАЛЬНОЕ ОБЩЕОБРАЗОВАТЕЛЬНОЕ БЮДЖЕТНОЕ УЧРЕЖДЕНИЕ НОВОБЕРДЯШСКАЯ СРЕДНЯЯ ОБЩЕОБРАЗОВАТЕЛЬНАЯ ШКОЛА МУНИЦИПАЛЬНОГО РАЙОНА КАРАИДЕЛЬСКИЙ РАЙОН РЕСПУБЛИКИ БАШКОРТОСТАН</t>
  </si>
  <si>
    <t>МОБУ НОВОБЕРДЯШСКАЯ СОШ МУНИЦИПАЛЬНОГО РАЙОНА КАРАИДЕЛЬСКИЙ РАЙОН РБ</t>
  </si>
  <si>
    <t>Сафиева Фарзана Мударисовна</t>
  </si>
  <si>
    <t>МУНИЦИПАЛЬНОЕ ОБЩЕОБРАЗОВАТЕЛЬНОЕ БЮДЖЕТНОЕ УЧРЕЖДЕНИЕ ОЗЕРКИНСКАЯ СРЕДНЯЯ ОБЩЕОБРАЗОВАТЕЛЬНАЯ ШКОЛА МУНИЦИПАЛЬНОГО РАЙОНА КАРАИДЕЛЬСКИЙ РАЙОН РЕСПУБЛИКИ БАШКОРТОСТАН</t>
  </si>
  <si>
    <t>МОБУ ОЗЕРКИНСКАЯ СОШ МУНИЦИПАЛЬНОГО РАЙОНА КАРАИДЕЛЬСКИЙ РАЙОН РБ</t>
  </si>
  <si>
    <t>МУНИЦИПАЛЬНОЕ ОБЩЕОБРАЗОВАТЕЛЬНОЕ БЮДЖЕТНОЕ УЧРЕЖДЕНИЕ ВЕРХНЕСУЯНСКАЯ ОСНОВНАЯ ОБЩЕОБРАЗОВАТЕЛЬНАЯ ШКОЛА МУНИЦИПАЛЬНОГО РАЙОНА КАРАИДЕЛЬСКИЙ РАЙОН РЕСПУБЛИКИ БАШКОРТОСТАН</t>
  </si>
  <si>
    <t>МОБУ ВЕРХНЕСУЯНСКАЯ ООШ МУНИЦИПАЛЬНОГО РАЙОНА КАРАИДЕЛЬСКИЙ РАЙОН РБ</t>
  </si>
  <si>
    <t>Гиндуллина Эльвира Фанисовна</t>
  </si>
  <si>
    <t>МУНИЦИПАЛЬНОЕ ОБЩЕОБРАЗОВАТЕЛЬНОЕ БЮДЖЕТНОЕ УЧРЕЖДЕНИЕ СТАРООТКУСТИНСКАЯ ОСНОВНАЯ ОБЩЕОБРАЗОВАТЕЛЬНАЯ ШКОЛА МУНИЦИПАЛЬНОГО РАЙОНА КАРАИДЕЛЬСКИЙ РАЙОН РЕСПУБЛИКИ БАШКОРТОСТАН</t>
  </si>
  <si>
    <t>МОБУ СТАРООТКУСТИНСКАЯ ООШ МУНИЦИПАЛЬНОГО РАЙОНА КАРАИДЕЛЬСКИЙ РАЙОН РБ</t>
  </si>
  <si>
    <t>Янибекова Ольга Сергеевна</t>
  </si>
  <si>
    <t>МУНИЦИПАЛЬНОЕ ОБЩЕОБРАЗОВАТЕЛЬНОЕ БЮДЖЕТНОЕ УЧРЕЖДЕНИЕ СТАРОАКБУЛЯКОВСКАЯ ОСНОВНАЯ ОБЩЕОБРАЗОВАТЕЛЬНАЯ ШКОЛА МУНИЦИПАЛЬНОГО РАЙОНА КАРАИДЕЛЬСКИЙ РАЙОН РЕСПУБЛИКИ БАШКОРТОСТАН</t>
  </si>
  <si>
    <t>МОБУ СТАРОАКБУЛЯКОВСКАЯ ООШ МР КАРАИДЕЛЬСКИЙ РАЙОН РБ</t>
  </si>
  <si>
    <t>Хайдарова Разина Минниагзамовна</t>
  </si>
  <si>
    <t>МУНИЦИПАЛЬНОЕ ОБЩЕОБРАЗОВАТЕЛЬНОЕ БЮДЖЕТНОЕ УЧРЕЖДЕНИЕ УРАЗАЕВСКАЯ ОСНОВНАЯ ОБЩЕОБРАЗОВАТЕЛЬНАЯ ШКОЛА МУНИЦИПАЛЬНОГО РАЙОНА КАРАИДЕЛЬСКИЙ РАЙОН РЕСПУБЛИКИ БАШКОРТОСТАН</t>
  </si>
  <si>
    <t>МОБУ УРАЗАЕВСКАЯ ООШ МУНИЦИПАЛЬНОГО РАЙОНА КАРАИДЕЛЬСКИЙ РАЙОН РБ</t>
  </si>
  <si>
    <t>Пайзулина Снежана Алексеевна</t>
  </si>
  <si>
    <t>МУНИЦИПАЛЬНОЕ ОБЩЕОБРАЗОВАТЕЛЬНОЕ БЮДЖЕТНОЕ УЧРЕЖДЕНИЕ ХАЛИЛОВСКАЯ СРЕДНЯЯ ОБЩЕОБРАЗОВАТЕЛЬНАЯ ШКОЛА МУНИЦИПАЛЬНОГО РАЙОНА КАРАИДЕЛЬСКИЙ РАЙОН РЕСПУБЛИКИ БАШКОРТОСТАН</t>
  </si>
  <si>
    <t>МОБУ ХАЛИЛОВСКАЯ СОШ МУНИЦИПАЛЬНОГО РАЙОНА КАРАИДЕЛЬСКИЙ РАЙОН РБ</t>
  </si>
  <si>
    <t>Сафиева Венера Агзамовна</t>
  </si>
  <si>
    <t>МУНИЦИПАЛЬНОЕ ОБЩЕОБРАЗОВАТЕЛЬНОЕ БЮДЖЕТНОЕ УЧРЕЖДЕНИЕ ЯВГИЛЬДИНСКАЯ ОСНОВНАЯ ОБЩЕОБРАЗОВАТЕЛЬНАЯ ШКОЛА МУНИЦИПАЛЬНОГО РАЙОНА КАРАИДЕЛЬСКИЙ РАЙОН РЕСПУБЛИКИ БАШКОРТОСТАН</t>
  </si>
  <si>
    <t>МОБУ ЯВГИЛЬДИНСКАЯ ООШ МР КАРАИДЕЛЬСКИЙ РАЙОН РБ</t>
  </si>
  <si>
    <t>Андерзянов Ирек Раисович</t>
  </si>
  <si>
    <t>МУНИЦИПАЛЬНОЕ ОБЩЕОБРАЗОВАТЕЛЬНОЕ БЮДЖЕТНОЕ УЧРЕЖДЕНИЕ АБЫЗОВСКАЯ ОСНОВНАЯ ОБЩЕОБРАЗОВАТЕЛЬНАЯ ШКОЛА МУНИЦИПАЛЬНОГО РАЙОНА КАРАИДЕЛЬСКИЙ РАЙОН РЕСПУБЛИКИ БАШКОРТОСТАН</t>
  </si>
  <si>
    <t>МОБУ АБЫЗОВСКАЯ ООШ МУНИЦИПАЛЬНЫЙ РАЙОН КАРАИДЕЛЬСКИЙ РАЙОН РБ</t>
  </si>
  <si>
    <t>Лутфуллин Ришат Минимухаматович</t>
  </si>
  <si>
    <t>МУНИЦИПАЛЬНОЕ ОБЩЕОБРАЗОВАТЕЛЬНОЕ БЮДЖЕТНОЕ УЧРЕЖДЕНИЕ АРТАКУЛЬСКАЯ СРЕДНЯЯ ОБЩЕОБРАЗОВАТЕЛЬНАЯ ШКОЛА МУНИЦИПАЛЬНОГО РАЙОНА КАРАИДЕЛЬСКИЙ РАЙОН РЕСПУБЛИКИ БАШКОРТОСТАН</t>
  </si>
  <si>
    <t>МОБУ АРТАКУЛЬСКАЯ СОШ МР КАРАИДЕЛЬСКИЙ РАЙОН РБ</t>
  </si>
  <si>
    <t>Зараев Разяп Галимханович</t>
  </si>
  <si>
    <t>МУНИЦИПАЛЬНОЕ ОБЩЕОБРАЗОВАТЕЛЬНОЕ БЮДЖЕТНОЕ УЧРЕЖДЕНИЕ АТНЯШСКАЯ ОСНОВНАЯ ОБЩЕОБРАЗОВАТЕЛЬНАЯ ШКОЛА МУНИЦИПАЛЬНОГО РАЙОНА КАРАИДЕЛЬСКИЙ РАЙОН РЕСПУБЛИКИ БАШКОРТОСТАН</t>
  </si>
  <si>
    <t>МОБУ АТНЯШСКАЯ ООШ МР КАРАИДЕЛЬСКИЙ РАЙОН РБ</t>
  </si>
  <si>
    <t>Мирзаева Татьяна Канафеевна</t>
  </si>
  <si>
    <t>МУНИЦИПАЛЬНОЕ БЮДЖЕТНОЕ ДОШКОЛЬНОЕ ОБРАЗОВАТЕЛЬНОЕ УЧРЕЖДЕНИЕ БАЙКИНСКИЙ ДЕТСКИЙ САД МУНИЦИПАЛЬНОГО РАЙОНА КАРАИДЕЛЬСКИЙ РАЙОН РЕСПУБЛИКИ БАШКОРТОСТАН</t>
  </si>
  <si>
    <t>МБДОУ БАЙКИНСКИЙ ДЕТСКИЙ САД МР КАРАИДЕЛЬСКИЙ РАЙОН РБ</t>
  </si>
  <si>
    <t>Алешкова Альфия Габдельсаматовна</t>
  </si>
  <si>
    <t>МУНИЦИПАЛЬНОЕ ОБЩЕОБРАЗОВАТЕЛЬНОЕ БЮДЖЕТНОЕ УЧРЕЖДЕНИЕ БАЙКИНСКАЯ СРЕДНЯЯ ОБЩЕОБРАЗОВАТЕЛЬНАЯ ШКОЛА МУНИЦИПАЛЬНОГО РАЙОНА КАРАИДЕЛЬСКИЙ РАЙОН РЕСПУБЛИКИ БАШКОРТОСТАН</t>
  </si>
  <si>
    <t>МОБУ БАЙКИНСКАЯ СОШ МР КАРАИДЕЛЬСКИЙ РАЙОН РБ</t>
  </si>
  <si>
    <t>Габдуллина Эльвира Аданисовна</t>
  </si>
  <si>
    <t>МУНИЦИПАЛЬНОЕ ОБЩЕОБРАЗОВАТЕЛЬНОЕ БЮДЖЕТНОЕ УЧРЕЖДЕНИЕ БАЙКИБАШЕВСКАЯ СРЕДНЯЯ ОБЩЕОБРАЗОВАТЕЛЬНАЯ ШКОЛА МУНИЦИПАЛЬНОГО РАЙОНА КАРАИДЕЛЬСКИЙ РАЙОН РЕСПУБЛИКИ БАШКОРТОСТАН</t>
  </si>
  <si>
    <t>МОБУ БАЙКИБАШЕВСКАЯ СОШ МУНИЦИПАЛЬНОГО РАЙОНА КАРАИДЕЛЬСКИЙ РАЙОН РБ</t>
  </si>
  <si>
    <t>Сафина Раушания Зарифовна</t>
  </si>
  <si>
    <t>МУНИЦИПАЛЬНОЕ БЮДЖЕТНОЕ ДОШКОЛЬНОЕ ОБРАЗОВАТЕЛЬНОЕ УЧРЕЖДЕНИЕ БАЙКИБАШЕВСКИЙ ДЕТСКИЙ САД РОМАШКА МУНИЦИПАЛЬНОГО РАЙОНА КАРАИДЕЛЬСКИЙ РАЙОН РЕСПУБЛИКИ БАШКОРТОСТАН</t>
  </si>
  <si>
    <t>МБДОУ БАЙКИБАШЕВСКИЙ ДЕТСКИЙ САД РОМАШКА МР КАРАИДЕЛЬСКИЙ РАЙОН РБ</t>
  </si>
  <si>
    <t>Хаертдинова Гульфира Рамиловна</t>
  </si>
  <si>
    <t>МУНИЦИПАЛЬНОЕ БЮДЖЕТНОЕ ДОШКОЛЬНОЕ ОБРАЗОВАТЕЛЬНОЕ УЧРЕЖДЕНИЕ КАРАЯРСКИЙ ДЕТСКИЙ САД МУНИЦИПАЛЬНОГО РАЙОНА КАРАИДЕЛЬСКИЙ РАЙОН РЕСПУБЛИКИ БАШКОРТОСТАН</t>
  </si>
  <si>
    <t>МБДОУ КАРАЯРСКИЙ ДЕТСКИЙ САД МУНИЦИПАЛЬНОГО РАЙОНА КАРАИДЕЛЬСКИЙ РАЙОН РБ</t>
  </si>
  <si>
    <t>Шаниязов Надир Нафисович</t>
  </si>
  <si>
    <t>МУНИЦИПАЛЬНОЕ ОБЩЕОБРАЗОВАТЕЛЬНОЕ БЮДЖЕТНОЕ УЧРЕЖДЕНИЕ КАРАЯРСКАЯ СРЕДНЯЯ ОБЩЕОБРАЗОВАТЕЛЬНАЯ ШКОЛА МУНИЦИПАЛЬНОГО РАЙОНА КАРАИДЕЛЬСКИЙ РАЙОН РЕСПУБЛИКИ БАШКОРТОСТАН</t>
  </si>
  <si>
    <t>МОБУ КАРАЯРСКАЯ СОШ МУНИЦИПАЛЬНОГО РАЙОНА КАРАИДЕЛЬСКИЙ РАЙОН РБ</t>
  </si>
  <si>
    <t>Минибаева Раушания Рифгатовна</t>
  </si>
  <si>
    <t>МУНИЦИПАЛЬНОЕ ОБЩЕОБРАЗОВАТЕЛЬНОЕ БЮДЖЕТНОЕ УЧРЕЖДЕНИЕ КИРЗИНСКАЯ СРЕДНЯЯ ОБЩЕОБРАЗОВАТЕЛЬНАЯ ШКОЛА МУНИЦИПАЛЬНОГО РАЙОНА КАРАИДЕЛЬСКИЙ РАЙОН РЕСПУБЛИКИ БАШКОРТОСТАН</t>
  </si>
  <si>
    <t>МОБУ КИРЗИНСКАЯ СОШ МУНИЦИПАЛЬНОГО РАЙОНА КАРАИДЕЛЬСКИЙ РАЙОН РБ</t>
  </si>
  <si>
    <t>Камалтдинова Резида Ранифовна</t>
  </si>
  <si>
    <t>МУНИЦИПАЛЬНОЕ ОБЩЕОБРАЗОВАТЕЛЬНОЕ БЮДЖЕТНОЕ УЧРЕЖДЕНИЕ МАГИНСКАЯ СРЕДНЯЯ ОБЩЕОБРАЗОВАТЕЛЬНАЯ ШКОЛА МУНИЦИПАЛЬНОГО РАЙОНА КАРАИДЕЛЬСКИЙ РАЙОН РЕСПУБЛИКИ БАШКОРТОСТАН</t>
  </si>
  <si>
    <t>МОБУ МАГИНСКАЯ СОШ МР КАРАИДЕЛЬСКИЙ РАЙОН РБ</t>
  </si>
  <si>
    <t>Белоусова Вера Николаевна</t>
  </si>
  <si>
    <t>МУНИЦИПАЛЬНОЕ ОБЩЕОБРАЗОВАТЕЛЬНОЕ БЮДЖЕТНОЕ УЧРЕЖДЕНИЕ МУЛЛАКАЕВСКАЯ ОСНОВНАЯ ОБЩЕОБРАЗОВАТЕЛЬНАЯ ШКОЛА МУНИЦИПАЛЬНОГО РАЙОНА КАРАИДЕЛЬСКИЙ РАЙОН РЕСПУБЛИКИ БАШКОРТОСТАН</t>
  </si>
  <si>
    <t>МОБУ МУЛЛАКАЕВСКАЯ ООШ МР КАРАИДЕЛЬСКИЙ РАЙОН РБ</t>
  </si>
  <si>
    <t>Айдушева Рауфана Хурматулловна</t>
  </si>
  <si>
    <t>МУНИЦИПАЛЬНОЕ ОБЩЕОБРАЗОВАТЕЛЬНОЕ БЮДЖЕТНОЕ УЧРЕЖДЕНИЕ УРГУШЕВСКАЯ СРЕДНЯЯ ОБЩЕОБРАЗОВАТЕЛЬНАЯ ШКОЛА МУНИЦИПАЛЬНОГО РАЙОНА КАРАИДЕЛЬСКИЙ РАЙОН РЕСПУБЛИКИ БАШКОРТОСТАН</t>
  </si>
  <si>
    <t>МОБУ УРГУШЕВСКАЯ СОШ МР КАРАИДЕЛЬСКИЙ РАЙОН РБ</t>
  </si>
  <si>
    <t>Миниахметова Рамзия Раисовна</t>
  </si>
  <si>
    <t>МУНИЦИПАЛЬНОЕ ОБЩЕОБРАЗОВАТЕЛЬНОЕ БЮДЖЕТНОЕ УЧРЕЖДЕНИЕ КАРАИДЕЛЬСКАЯ СРЕДНЯЯ ОБЩЕОБРАЗОВАТЕЛЬНАЯ ШКОЛА № 1 МУНИЦИПАЛЬНОГО РАЙОНА КАРАИДЕЛЬСКИЙ РАЙОН РЕСПУБЛИКИ БАШКОРТОСТАН</t>
  </si>
  <si>
    <t>МОБУ КАРАИДЕЛЬСКАЯ СОШ № 1 МУНИЦИПАЛЬНОГО РАЙОНА КАРАИДЕЛЬСКИЙ РАЙОН РЕСПУБЛИКИ БАШКОРТОСТАН</t>
  </si>
  <si>
    <t>Ильясов Рустам Марселевич</t>
  </si>
  <si>
    <t>МБДОУ КАРАИДЕЛЬСКИЙ ДЕТСКИЙ САД №2 МР КАРАИДЕЛЬСКИЙ РАЙОН РБ</t>
  </si>
  <si>
    <t>Бариева Фанизя Магруфовна</t>
  </si>
  <si>
    <t>МУНИЦИПАЛЬНОЕ АВТОНОМНОЕ ДОШКОЛЬНОЕ ОБРАЗОВАТЕЛЬНОЕ УЧРЕЖДЕНИЕ ДЕТСКИЙ САД № 1 ОБЩЕРАЗВИВАЮЩЕГО ВИДА С.КАРАИДЕЛЬ МУНИЦИПАЛЬНОГО РАЙОНА КАРАИДЕЛЬСКИЙ РАЙОН РЕСПУБЛИКИ БАШКОРТОСТАН</t>
  </si>
  <si>
    <t>МАДОУ ДЕТСКИЙ САД № 1 ОБЩЕРАЗВИВАЮЩЕГО ВИДА С.КАРАИДЕЛЬ</t>
  </si>
  <si>
    <t>Галиева Оксана Николаевна</t>
  </si>
  <si>
    <t>МУНИЦИПАЛЬНОЕ БЮДЖЕТНОЕ УЧРЕЖДЕНИЕ ДОПОЛНИТЕЛЬНОГО ОБРАЗОВАНИЯ КАРАИДЕЛЬСКИЙ ЦЕНТР ДЕТСКОГО И ЮНОШЕСКОГО ТВОРЧЕСТВА МУНИЦИПАЛЬНОГО РАЙОНА КАРАИДЕЛЬСКИЙ РАЙОН РЕСПУБЛИКИ БАШКОРТОСТАН</t>
  </si>
  <si>
    <t>МБУ ДО КАРАИДЕЛЬСКИЙ ЦДИЮТ МР КАРАИДЕЛЬСКИЙ РАЙОН РБ</t>
  </si>
  <si>
    <t>Гибадуллина Елена Сергеевна</t>
  </si>
  <si>
    <t>МУНИЦИПАЛЬНОЕ АВТОНОМНОЕ ОБРАЗОВАТЕЛЬНОЕ УЧРЕЖДЕНИЕ ДОПОЛНИТЕЛЬНОГО ОБРАЗОВАНИЯ ДЕТСКО-ЮНОШЕСКАЯ СПОРТИВНАЯ ШКОЛА МУНИЦИПАЛЬНОГО РАЙОНА КАРАИДЕЛЬСКИЙ РАЙОН РЕСПУБЛИКИ БАШКОРТОСТАН</t>
  </si>
  <si>
    <t>МАОУ ДО ДЮСШ МР КАРАИДЕЛЬСКИЙ РАЙОН РБ</t>
  </si>
  <si>
    <t>Муллаяров Раушан Ульфатович</t>
  </si>
  <si>
    <t>МУНИЦИПАЛЬНОЕ ОБЩЕОБРАЗОВАТЕЛЬНОЕ БЮДЖЕТНОЕ УЧРЕЖДЕНИЕ КАРАИДЕЛЬСКАЯ СРЕДНЯЯ ОБЩЕОБРАЗОВАТЕЛЬНАЯ ШКОЛА № 2 МУНИЦИПАЛЬНОГО РАЙОНА КАРАИДЕЛЬСКИЙ РАЙОН РЕСПУБЛИКИ БАШКОРТОСТАН</t>
  </si>
  <si>
    <t>МОБУ КАРАИДЕЛЬСКАЯ СОШ № 2 МУНИЦИПАЛЬНОГО РАЙОНА КАРАИДЕЛЬСКИЙ РАЙОН РБ</t>
  </si>
  <si>
    <t>Харипов Илдус Маслухатович</t>
  </si>
  <si>
    <t>МУНИЦИПАЛЬНОЕ БЮДЖЕТНОЕ ДОШКОЛЬНОЕ ОБРАЗОВАТЕЛЬНОЕ УЧРЕЖДЕНИЕ КАРАИДЕЛЬСКИЙ ДЕТСКИЙ САД №4 МУНИЦИПАЛЬНОГО РАЙОНА КАРАИДЕЛЬСКИЙ РАЙОН РЕСПУБЛИКИ БАШКОРТОСТАН</t>
  </si>
  <si>
    <t>МБДОУ КАРАИДЕЛЬСКИЙ ДЕТСКИЙ САД № 4 МР КАРАИДЕЛЬСКИЙ РАЙОН РБ</t>
  </si>
  <si>
    <t>Галиева Явгара Гаяновна</t>
  </si>
  <si>
    <t>МУНИЦИПАЛЬНОЕ ОБЩЕОБРАЗОВАТЕЛЬНОЕ БЮДЖЕТНОЕ УЧРЕЖДЕНИЕ ОСНОВНАЯ ОБЩЕОБРАЗОВАТЕЛЬНАЯ ШКОЛА Д. ВАКИЯРОВО МУНИЦИПАЛЬНОГО РАЙОНА КИГИНСКИЙ РАЙОН РЕСПУБЛИКИ БАШКОРТОСТАН</t>
  </si>
  <si>
    <t>МОБУ ООШ Д. ВАКИЯРОВО МР КИГИНСКИЙ РАЙОН РБ</t>
  </si>
  <si>
    <t>Нуркаева Гульнур Рафаеловна</t>
  </si>
  <si>
    <t>МУНИЦИПАЛЬНОЕ ОБЩЕОБРАЗОВАТЕЛЬНОЕ БЮДЖЕТНОЕ УЧРЕЖДЕНИЕ ОСНОВНАЯ ОБЩЕОБРАЗОВАТЕЛЬНАЯ ШКОЛА Д. КУРГАШЕВО МУНИЦИПАЛЬНОГО РАЙОНА КИГИНСКИЙ РАЙОН РЕСПУБЛИКИ БАШКОРТОСТАН</t>
  </si>
  <si>
    <t>МОБУ ООШ Д. КУРГАШЕВО МР КИГИНСКИЙ РАЙОН РБ</t>
  </si>
  <si>
    <t>Ахмедьянова Гульнара Янтимеровна</t>
  </si>
  <si>
    <t>МУНИЦИПАЛЬНОЕ ОБЩЕОБРАЗОВАТЕЛЬНОЕ БЮДЖЕТНОЕ УЧРЕЖДЕНИЕ СРЕДНЯЯ ОБЩЕОБРАЗОВАТЕЛЬНАЯ ШКОЛА Д. СТАРОМУХАМЕТОВО МУНИЦИПАЛЬНОГО РАЙОНА КИГИНСКИЙ РАЙОН РЕСПУБЛИКИ БАШКОРТОСТАН</t>
  </si>
  <si>
    <t>МОБУ СОШ Д. СТАРОМУХАМЕТОВО МР КИГИНСКИЙ РАЙОН РБ</t>
  </si>
  <si>
    <t>Фахретдинова Гульнур Фларитовна</t>
  </si>
  <si>
    <t>МУНИЦИПАЛЬНОЕ ОБЩЕОБРАЗОВАТЕЛЬНОЕ БЮДЖЕТНОЕ УЧРЕЖДЕНИЕ СРЕДНЯЯ ОБЩЕОБРАЗОВАТЕЛЬНАЯ ШКОЛА С. АБЗАЕВО МУНИЦИПАЛЬНОГО РАЙОНА КИГИНСКИЙ РАЙОН РЕСПУБЛИКИ БАШКОРТОСТАН</t>
  </si>
  <si>
    <t>МОБУ СОШ С. АБЗАЕВО МР КИГИНСКИЙ РАЙОН РБ</t>
  </si>
  <si>
    <t>Миндиярова Валия Ульмасовна</t>
  </si>
  <si>
    <t>МУНИЦИПАЛЬНОЕ ОБЩЕОБРАЗОВАТЕЛЬНОЕ БЮДЖЕТНОЕ УЧРЕЖДЕНИЕ СРЕДНЯЯ ОБЩЕОБРАЗОВАТЕЛЬНАЯ ШКОЛА С.АРСЛАНОВО МУНИЦИПАЛЬНОГО РАЙОНА КИГИНСКИЙ РАЙОН РЕСПУБЛИКИ БАШКОРТОСТАН</t>
  </si>
  <si>
    <t>МОБУ СОШ С.АРСЛАНОВО МР КИГИНСКИЙ РАЙОН РБ</t>
  </si>
  <si>
    <t>Идрисова Найля Гиндулловна</t>
  </si>
  <si>
    <t>МУНИЦИПАЛЬНОЕ БЮДЖЕТНОЕ ДОШКОЛЬНОЕ ОБРАЗОВАТЕЛЬНОЕ УЧРЕЖДЕНИЕ ДЕТСКИЙ САД АК КАЕН С.ДУШАНБЕКОВО МУНИЦИПАЛЬНОГО РАЙОНА КИГИНСКИЙ РАЙОН РЕСПУБЛИКИ БАШКОРТОСТАН</t>
  </si>
  <si>
    <t>МБДОУ ДЕТСКИЙ САД АК КАЕН С.ДУШАНБЕКОВО МР КИГИНСКИЙ РАЙОН РБ</t>
  </si>
  <si>
    <t>Хафизова Луиза Мазгаровна</t>
  </si>
  <si>
    <t>МУНИЦИПАЛЬНОЕ ОБЩЕОБРАЗОВАТЕЛЬНОЕ БЮДЖЕТНОЕ УЧРЕЖДЕНИЕ СРЕДНЯЯ ОБЩЕОБРАЗОВАТЕЛЬНАЯ ШКОЛА С.ЕЛАНЛИНО МУНИЦИПАЛЬНОГО РАЙОНА КИГИНСКИЙ РАЙОН РЕСПУБЛИКИ БАШКОРТОСТАН</t>
  </si>
  <si>
    <t>МОБУ СОШ С.ЕЛАНЛИНО МР КИГИНСКИЙ РАЙОН РБ</t>
  </si>
  <si>
    <t>Шаихова Руфина Рафаильевна</t>
  </si>
  <si>
    <t>МУНИЦИПАЛЬНОЕ ОБЩЕОБРАЗОВАТЕЛЬНОЕ БЮДЖЕТНОЕ УЧРЕЖДЕНИЕ ОСНОВНАЯ ОБЩЕОБРАЗОВАТЕЛЬНАЯ ШКОЛА С. ИБРАЕВО МУНИЦИПАЛЬНОГО РАЙОНА КИГИНСКИЙ РАЙОН РЕСПУБЛИКИ БАШКОРТОСТАН</t>
  </si>
  <si>
    <t>МОБУ ООШ С. ИБРАЕВО МР КИГИНСКИЙ РАЙОН РБ</t>
  </si>
  <si>
    <t>Низамова Светлана Набиулловна</t>
  </si>
  <si>
    <t>МУНИЦИПАЛЬНОЕ ОБЩЕОБРАЗОВАТЕЛЬНОЕ БЮДЖЕТНОЕ УЧРЕЖДЕНИЕ СРЕДНЯЯ ОБЩЕОБРАЗОВАТЕЛЬНАЯ ШКОЛА ИМЕНИ ГЕРОЯ СОВЕТСКОГО СОЮЗА РАКШИНА ДМИТРИЯ СЕРГЕЕВИЧА С. ЛЕУЗА МУНИЦИПАЛЬНОГО РАЙОНА КИГИНСКИЙ РАЙОН РЕСПУБЛИКИ БАШКОРТОСТАН</t>
  </si>
  <si>
    <t>МОБУ СОШ ИМЕНИ ГЕРОЯ СОВЕТСКОГО СОЮЗА РАКШИНА Д.С. С. ЛЕУЗА МР КИГИНСКИЙ РАЙОН РБ</t>
  </si>
  <si>
    <t>Силко Евгений Алексеевич</t>
  </si>
  <si>
    <t>МУНИЦИПАЛЬНОЕ БЮДЖЕТНОЕ ДОШКОЛЬНОЕ ОБРАЗОВАТЕЛЬНОЕ УЧРЕЖДЕНИЕ ДЕТСКИЙ САД УМЫРЗАЯ С.НИЖНИЕ КИГИ МУНИЦИПАЛЬНОГО РАЙОНА КИГИНСКИЙ РАЙОН РЕСПУБЛИКИ БАШКОРТОСТАН</t>
  </si>
  <si>
    <t>МБДОУ ДЕТСКИЙ САД УМЫРЗАЯ С.НИЖНИЕ КИГИ МР КИГИНСКИЙ РАЙОН РБ</t>
  </si>
  <si>
    <t>Валиева Рита Дамировна</t>
  </si>
  <si>
    <t>МУНИЦИПАЛЬНОЕ ОБЩЕОБРАЗОВАТЕЛЬНОЕ БЮДЖЕТНОЕ УЧРЕЖДЕНИЕ СРЕДНЯЯ ОБЩЕОБРАЗОВАТЕЛЬНАЯ ШКОЛА С. НИЖНИЕ КИГИ МУНИЦИПАЛЬНОГО РАЙОНА КИГИНСКИЙ РАЙОН РЕСПУБЛИКИ БАШКОРТОСТАН</t>
  </si>
  <si>
    <t>МОБУ СОШ С.НИЖНИЕ КИГИ МР КИГИНСКИЙ РАЙОН РБ</t>
  </si>
  <si>
    <t>Богданова Нурзида Рауфовна</t>
  </si>
  <si>
    <t>МУНИЦИПАЛЬНОЕ БЮДЖЕТНОЕ ОБЩЕОБРАЗОВАТЕЛЬНОЕ УЧРЕЖДЕНИЕ НАЧАЛЬНАЯ ОБЩЕОБРАЗОВАТЕЛЬНАЯ ШКОЛА Д.ВОРОБЬЕВО МУНИЦИПАЛЬНОГО РАЙОНА КРАСНОКАМСКИЙ РАЙОН РЕСПУБЛИКИ БАШКОРТОСТАН</t>
  </si>
  <si>
    <t>МБОУ НОШ Д.ВОРОБЬЕВО</t>
  </si>
  <si>
    <t>Нигматуллина Инзиля Ахнафовна</t>
  </si>
  <si>
    <t>МУНИЦИПАЛЬНОЕ БЮДЖЕТНОЕ ОБЩЕОБРАЗОВАТЕЛЬНОЕ УЧРЕЖДЕНИЕ НАЧАЛЬНАЯ ОБЩЕОБРАЗОВАТЕЛЬНАЯ ШКОЛА Д.КУТЛИНКА МУНИЦИПАЛЬНОГО РАЙОНА КРАСНОКАМСКИЙ РАЙОН РЕСПУБЛИКИ БАШКОРТОСТАН</t>
  </si>
  <si>
    <t>МБОУ НОШ Д. КУТЛИНКА</t>
  </si>
  <si>
    <t>Петрушкина Людмила Анатольевна</t>
  </si>
  <si>
    <t>МУНИЦИПАЛЬНОЕ БЮДЖЕТНОЕ ОБЩЕОБРАЗОВАТЕЛЬНОЕ УЧРЕЖДЕНИЕ ОСНОВНАЯ ОБЩЕОБРАЗОВАТЕЛЬНАЯ ШКОЛА Д.МАНЯК МУНИЦИПАЛЬНОГО РАЙОНА КРАСНОКАМСКИЙ РАЙОН РЕСПУБЛИКИ БАШКОРТОСТАН</t>
  </si>
  <si>
    <t>МБОУ ООШ Д. МАНЯК</t>
  </si>
  <si>
    <t>Садыкова Лиана Тимирбаевна</t>
  </si>
  <si>
    <t>МУНИЦИПАЛЬНОЕ БЮДЖЕТНОЕ ОБЩЕОБРАЗОВАТЕЛЬНОЕ УЧРЕЖДЕНИЕ СРЕДНЯЯ ОБЩЕОБРАЗОВАТЕЛЬНАЯ ШКОЛА Д.НОВАЯ БУРА МУНИЦИПАЛЬНОГО РАЙОНА КРАСНОКАМСКИЙ РАЙОН РЕСПУБЛИКИ БАШКОРТОСТАН</t>
  </si>
  <si>
    <t>МБОУ СОШ Д.НОВАЯ БУРА</t>
  </si>
  <si>
    <t>Петровичева Залифа Сабирьяновна</t>
  </si>
  <si>
    <t>МУНИЦИПАЛЬНОЕ БЮДЖЕТНОЕ ОБЩЕОБРАЗОВАТЕЛЬНОЕ УЧРЕЖДЕНИЕ НАЧАЛЬНАЯ ОБЩЕОБРАЗОВАТЕЛЬНАЯ ШКОЛА Д.НОВЫЙ ЯНЗИГИТ МУНИЦИПАЛЬНОГО РАЙОНА КРАСНОКАМСКИЙ РАЙОН РЕСПУБЛИКИ БАШКОРТОСТАН</t>
  </si>
  <si>
    <t>МБОУ НОШ Д. НОВЫЙ ЯНЗИГИТ</t>
  </si>
  <si>
    <t>Галямова Гульназ Равитовна</t>
  </si>
  <si>
    <t>МУНИЦИПАЛЬНОЕ БЮДЖЕТНОЕ ОБЩЕОБРАЗОВАТЕЛЬНОЕ УЧРЕЖДЕНИЕ ОСНОВНАЯ ОБЩЕОБРАЗОВАТЕЛЬНАЯ ШКОЛА Д.САУЗБАШ МУНИЦИПАЛЬНОГО РАЙОНА КРАСНОКАМСКИЙ РАЙОН РЕСПУБЛИКИ БАШКОРТОСТАН</t>
  </si>
  <si>
    <t>МБОУ ООШ Д.САУЗБАШ</t>
  </si>
  <si>
    <t>Талипова Флюра Нурмухаметовна</t>
  </si>
  <si>
    <t>МУНИЦИПАЛЬНОЕ БЮДЖЕТНОЕ ОБЩЕОБРАЗОВАТЕЛЬНОЕ УЧРЕЖДЕНИЕ НАЧАЛЬНАЯ ОБЩЕОБРАЗОВАТЕЛЬНАЯ ШКОЛА Д.СТАРЫЙ КАИНЛЫК МУНИЦИПАЛЬНОГО РАЙОНА КРАСНОКАМСКИЙ РАЙОН РЕСПУБЛИКИ БАШКОРТОСТАН</t>
  </si>
  <si>
    <t>МБОУ НОШ Д.СТАРЫЙ КАИНЛЫК</t>
  </si>
  <si>
    <t>Ахметова Эльмира Мухаматнуровна</t>
  </si>
  <si>
    <t>МУНИЦИПАЛЬНОЕ БЮДЖЕТНОЕ ОБЩЕОБРАЗОВАТЕЛЬНОЕ УЧРЕЖДЕНИЕ ШКОЛА-ИНТЕРНАТ СРЕДНЕГО (ПОЛНОГО) ОБЩЕГО ОБРАЗОВАНИЯ С.АРЛАН МУНИЦИПАЛЬНОГО РАЙОНА КРАСНОКАМСКИЙ РАЙОН РЕСПУБЛИКИ БАШКОРТОСТАН</t>
  </si>
  <si>
    <t>МБОУ ШКОЛА-ИНТЕРНАТ С(П)ОО С. АРЛАН</t>
  </si>
  <si>
    <t>Шапиева Татьяна Михайловна</t>
  </si>
  <si>
    <t>МУНИЦИПАЛЬНОЕ АВТОНОМНОЕ ДОШКОЛЬНОЕ ОБРАЗОВАТЕЛЬНОЕ УЧРЕЖДЕНИЕ ДЕТСКИЙ САД №15 ТЕРЕМОК С.КУЯНОВО МУНИЦИПАЛЬНОГО РАЙОНА КРАСНОКАМСКИЙ РАЙОН РЕСПУБЛИКИ БАШКОРТОСТАН</t>
  </si>
  <si>
    <t>МАДОУ ДЕТСКИЙ САД №15 ТЕРЕМОК С.КУЯНОВО</t>
  </si>
  <si>
    <t>Рахимова Тазкира Мухаматсалиховна</t>
  </si>
  <si>
    <t>заведующая</t>
  </si>
  <si>
    <t>МУНИЦИПАЛЬНОЕ БЮДЖЕТНОЕ ОБЩЕОБРАЗОВАТЕЛЬНОЕ УЧРЕЖДЕНИЕ СРЕДНЯЯ ОБЩЕОБРАЗОВАТЕЛЬНАЯ ШКОЛА С. КУЯНОВО МУНИЦИПАЛЬНОГО РАЙОНА КРАСНОКАМСКИЙ РАЙОН РЕСПУБЛИКИ БАШКОРТОСТАН</t>
  </si>
  <si>
    <t>МБОУ СОШ С. КУЯНОВО</t>
  </si>
  <si>
    <t>Хайдарова Ильфрида Наиловна</t>
  </si>
  <si>
    <t>МУНИЦИПАЛЬНОЕ БЮДЖЕТНОЕ ОБЩЕОБРАЗОВАТЕЛЬНОЕ УЧРЕЖДЕНИЕ СРЕДНЯЯ ОБЩЕОБРАЗОВАТЕЛЬНАЯ ШКОЛА С.МУЗЯК МУНИЦИПАЛЬНОГО РАЙОНА КРАСНОКАМСКИЙ РАЙОН РЕСПУБЛИКИ БАШКОРТОСТАН</t>
  </si>
  <si>
    <t>МБОУ СОШ С.МУЗЯК МУНИЦИПАЛЬНОГО РАЙОНА КРАСНОКАМСКИЙ РАЙОН РЕСПУБЛИКИ БАШКОРТОСТАН</t>
  </si>
  <si>
    <t>Гареев Валерий Ипаевич</t>
  </si>
  <si>
    <t>МУНИЦИПАЛЬНОЕ БЮДЖЕТНОЕ ОБЩЕОБРАЗОВАТЕЛЬНОЕ УЧРЕЖДЕНИЕ ШКОЛА-ИНТЕРНАТ СРЕДНЕГО (ПОЛНОГО) ОБЩЕГО ОБРАЗОВАНИЯ С. НОВОКАБАНОВО МУНИЦИПАЛЬНОГО РАЙОНА КРАСНОКАМСКИЙ РАЙОН РЕСПУБЛИКИ БАШКОРТОСТАН</t>
  </si>
  <si>
    <t>МБОУ ШКОЛА-ИНТЕРНАТ С. НОВОКАБАНОВО</t>
  </si>
  <si>
    <t>Башарова Гузалия Гависовна</t>
  </si>
  <si>
    <t>МУНИЦИПАЛЬНОЕ БЮДЖЕТНОЕ ОБЩЕОБРАЗОВАТЕЛЬНОЕ УЧРЕЖДЕНИЕ СРЕДНЯЯ ОБЩЕОБРАЗОВАТЕЛЬНАЯ ШКОЛА С.НОВОНАГАЕВО МУНИЦИПАЛЬНОГО РАЙОНА КРАСНОКАМСКИЙ РАЙОН РЕСПУБЛИКИ БАШКОРТОСТАН</t>
  </si>
  <si>
    <t>МБОУ СОШ С.НОВОНАГАЕВО</t>
  </si>
  <si>
    <t>Галиева Аниса Хатиповна</t>
  </si>
  <si>
    <t>МУНИЦИПАЛЬНОЕ БЮДЖЕТНОЕ ОБЩЕОБРАЗОВАТЕЛЬНОЕ УЧРЕЖДЕНИЕ СРЕДНЯЯ ОБЩЕОБРАЗОВАТЕЛЬНАЯ ШКОЛА ИМЕНИ УЧАСТНИКА ВЕЛИКОЙ ОТЕЧЕСТВЕННОЙ ВОЙНЫ НУРГАЛИЕВА ХАНАФА НУРГАЛИЕВИЧА С. НОВЫЙ АКТАНЫШБАШ МУНИЦИПАЛЬНОГО РАЙОНА КРАСНОКАМСКИЙ РАЙОН РЕСПУБЛИКИ БАШКОРТОСТАН</t>
  </si>
  <si>
    <t>МБОУ СОШ С. НОВЫЙ АКТАНЫШБАШ</t>
  </si>
  <si>
    <t>Ахмаров Ильфак Гависович</t>
  </si>
  <si>
    <t>МУНИЦИПАЛЬНОЕ БЮДЖЕТНОЕ ОБЩЕОБРАЗОВАТЕЛЬНОЕ УЧРЕЖДЕНИЕ ШКОЛА-ИНТЕРНАТ СРЕДНЕГО (ПОЛНОГО) ОБЩЕГО ОБРАЗОВАНИЯ ИМЕНИ ГЕРОЯ СОВЕТСКОГО СОЮЗА Ш.С.СУЛЕЙМАНОВА С. НОВЫЙ КАИНЛЫК МУНИЦИПАЛЬНОГО РАЙОНА КРАСНОКАМСКИЙ РАЙОН РЕСПУБЛИКИ БАШКОРТОСТАН</t>
  </si>
  <si>
    <t>МБОУ ШКОЛА-ИНТЕРНАТ С. НОВЫЙ КАИНЛЫК</t>
  </si>
  <si>
    <t>Сабирьянова Гульфина Миратовна</t>
  </si>
  <si>
    <t>МУНИЦИПАЛЬНОЕ БЮДЖЕТНОЕ ОБЩЕОБРАЗОВАТЕЛЬНОЕ УЧРЕЖДЕНИЕ ОСНОВНАЯ ОБЩЕОБРАЗОВАТЕЛЬНАЯ ШКОЛА С.САКЛОВО МУНИЦИПАЛЬНОГО РАЙОНА КРАСНОКАМСКИЙ РАЙОН РЕСПУБЛИКИ БАШКОРТОСТАН</t>
  </si>
  <si>
    <t>МБОУ ООШ С.САКЛОВО</t>
  </si>
  <si>
    <t>Газиев Ринат Мирсалихович</t>
  </si>
  <si>
    <t>МУНИЦИПАЛЬНОЕ БЮДЖЕТНОЕ ОБЩЕОБРАЗОВАТЕЛЬНОЕ УЧРЕЖДЕНИЕ ОСНОВНАЯ ОБЩЕОБРАЗОВАТЕЛЬНАЯ ШКОЛА С.СТАРАЯ МУШТА МУНИЦИПАЛЬНОГО РАЙОНА КРАСНОКАМСКИЙ РАЙОН РЕСПУБЛИКИ БАШКОРТОСТАН</t>
  </si>
  <si>
    <t>МБОУ ООШ С.СТАРАЯ МУШТА</t>
  </si>
  <si>
    <t>Нуртдинова Алсу Ниязовна</t>
  </si>
  <si>
    <t>МУНИЦИПАЛЬНОЕ БЮДЖЕТНОЕ ОБЩЕОБРАЗОВАТЕЛЬНОЕ УЧРЕЖДЕНИЕ СРЕДНЯЯ ОБЩЕОБРАЗОВАТЕЛЬНАЯ ШКОЛА С.СТАРОЯНЗИГИТОВО МУНИЦИПАЛЬНОГО РАЙОНА КРАСНОКАМСКИЙ РАЙОН РЕСПУБЛИКИ БАШКОРТОСТАН</t>
  </si>
  <si>
    <t>МБОУ СОШ С.СТАРОЯНЗИГИТОВО</t>
  </si>
  <si>
    <t>Нуриахметова Дилара Тимергалиевна</t>
  </si>
  <si>
    <t>МУНИЦИПАЛЬНОЕ БЮДЖЕТНОЕ ОБЩЕОБРАЗОВАТЕЛЬНОЕ УЧРЕЖДЕНИЕ СРЕДНЯЯ ОБЩЕОБРАЗОВАТЕЛЬНАЯ ШКОЛА С.ШУШНУР МУНИЦИПАЛЬНОГО РАЙОНА КРАСНОКАМСКИЙ РАЙОН РЕСПУБЛИКИ БАШКОРТОСТАН</t>
  </si>
  <si>
    <t>МБОУ СОШ С.ШУШНУР</t>
  </si>
  <si>
    <t>Соина Римма Мансуровна</t>
  </si>
  <si>
    <t>МУНИЦИПАЛЬНОЕ БЮДЖЕТНОЕ ОБЩЕОБРАЗОВАТЕЛЬНОЕ УЧРЕЖДЕНИЕ ОСНОВНАЯ ОБЩЕОБРАЗОВАТЕЛЬНАЯ ШКОЛА Д. ВЕРХНЕСЮРЮБАЕВО МУНИЦИПАЛЬНОГО РАЙОНА КУГАРЧИНСКИЙ РАЙОН РЕСПУБЛИКИ БАШКОРТОСТАН</t>
  </si>
  <si>
    <t>МБОУ ООШ Д. ВЕРХНЕСЮРЮБАЕВО МР КУГАРЧИНСКИЙ РАЙОН РБ</t>
  </si>
  <si>
    <t>Якупов Радмир Мухаматович</t>
  </si>
  <si>
    <t>МУНИЦИПАЛЬНОЕ АВТОНОМНОЕ ДОШКОЛЬНОЕ ОБРАЗОВАТЕЛЬНОЕ УЧРЕЖДЕНИЕ ДЕТСКИЙ САД БЕРЁЗКА Д. ВОСКРЕСЕНСКОЕ МУНИЦИПАЛЬНОГО РАЙОНА КУГАРЧИНСКИЙ РАЙОН РЕСПУБЛИКИ БАШКОРТОСТАН</t>
  </si>
  <si>
    <t>МАДОУ ДЕТСКИЙ САД БЕРЁЗКА</t>
  </si>
  <si>
    <t>Седова Любовь Геннадьевна</t>
  </si>
  <si>
    <t>МУНИЦИПАЛЬНОЕ БЮДЖЕТНОЕ ОБЩЕОБРАЗОВАТЕЛЬНОЕ УЧРЕЖДЕНИЕ СРЕДНЯЯ ОБЩЕОБРАЗОВАТЕЛЬНАЯ ШКОЛА ИМЕНИ ГЕРОЯ СОВЕТСКОГО СОЮЗА БЕКЕТОВА ВАСИЛИЯ СЕМЕНОВИЧА Д. ВОСКРЕСЕНСКОЕ МУНИЦИПАЛЬНОГО РАЙОНА КУГАРЧИНСКИЙ РАЙОН РЕСПУБЛИКИ БАШКОРТОСТАН</t>
  </si>
  <si>
    <t>МБОУ СОШ ИМ. БЕКЕТОВА В.С. Д. ВОСКРЕСЕНСКОЕ</t>
  </si>
  <si>
    <t>Аллабердин Фаниль Ахметович</t>
  </si>
  <si>
    <t>МУНИЦИПАЛЬНОЕ БЮДЖЕТНОЕ ОБЩЕОБРАЗОВАТЕЛЬНОЕ УЧРЕЖДЕНИЕ СРЕДНЯЯ ОБЩЕОБРАЗОВАТЕЛЬНАЯ ШКОЛА Д.КАЛДАРОВО МУНИЦИПАЛЬНОГО РАЙОНА КУГАРЧИНСКИЙ РАЙОН РЕСПУБЛИКИ БАШКОРТОСТАН</t>
  </si>
  <si>
    <t>МБОУ СОШ Д. КАЛДАРОВО</t>
  </si>
  <si>
    <t>Юскаева Расима Фаритовна</t>
  </si>
  <si>
    <t>МУНИЦИПАЛЬНОЕ АВТОНОМНОЕ ДОШКОЛЬНОЕ ОБРАЗОВАТЕЛЬНОЕ УЧРЕЖДЕНИЕ ДЕТСКИЙ САД АЙСЫЛУ Д. НИЖНЕСАПАШЕВО МУНИЦИПАЛЬНОГО РАЙОНА КУГАРЧИНСКИЙ РАЙОН РЕСПУБЛИКИ БАШКОРТОСТАН</t>
  </si>
  <si>
    <t>МАДОУ ДЕТСКИЙ САД АЙСЫЛУ</t>
  </si>
  <si>
    <t>Юмакаева Разиля Фахритдиновна</t>
  </si>
  <si>
    <t>МУНИЦИПАЛЬНОЕ АВТОНОМНОЕ ДОШКОЛЬНОЕ ОБРАЗОВАТЕЛЬНОЕ УЧРЕЖДЕНИЕ ДЕТСКИЙ САД ОДУВАНЧИК Д. ТАВАКАНОВО МУНИЦИПАЛЬНОГО РАЙОНА КУГАРЧИНСКИЙ РАЙОН РЕСПУБЛИКИ БАШКОРТОСТАН</t>
  </si>
  <si>
    <t>МАДОУ ДЕТСКИЙ САД ОДУВАНЧИК</t>
  </si>
  <si>
    <t>Абдрахимова Ильгиза Мирасовна</t>
  </si>
  <si>
    <t>МУНИЦИПАЛЬНОЕ БЮДЖЕТНОЕ ОБЩЕОБРАЗОВАТЕЛЬНОЕ УЧРЕЖДЕНИЕ СРЕДНЯЯ ОБЩЕОБРАЗОВАТЕЛЬНАЯ ШКОЛА Д. ТАВАКАНОВО МУНИЦИПАЛЬНОГО РАЙОНА КУГАРЧИНСКИЙ РАЙОН РЕСПУБЛИКИ БАШКОРТОСТАН</t>
  </si>
  <si>
    <t>МБОУ СОШ Д. ТАВАКАНОВО</t>
  </si>
  <si>
    <t>Каразбаева Альбина Фанисовна</t>
  </si>
  <si>
    <t>МУНИЦИПАЛЬНОЕ БЮДЖЕТНОЕ ОБЩЕОБРАЗОВАТЕЛЬНОЕ УЧРЕЖДЕНИЕ СРЕДНЯЯ ОБЩЕОБРАЗОВАТЕЛЬНАЯ ШКОЛА Д. ТЛЯУМБЕТОВО МУНИЦИПАЛЬНОГО РАЙОНА КУГАРЧИНСКИЙ РАЙОН РЕСПУБЛИКИ БАШКОРТОСТАН</t>
  </si>
  <si>
    <t>МБОУ СОШ Д. ТЛЯУМБЕТОВО</t>
  </si>
  <si>
    <t>Идельбаев Халиль Хамитович</t>
  </si>
  <si>
    <t>МУНИЦИПАЛЬНОЕ АВТОНОМНОЕ ДОШКОЛЬНОЕ ОБРАЗОВАТЕЛЬНОЕ УЧРЕЖДЕНИЕ ДЕТСКИЙ САД ЛЕЙСАН Д. ХУДАЙБЕРДИНО МУНИЦИПАЛЬНОГО РАЙОНА КУГАРЧИНСКИЙ РАЙОН РЕСПУБЛИКИ БАШКОРТОСТАН</t>
  </si>
  <si>
    <t>МАДОУ ДЕТСКИЙ САД ЛЕЙСАН</t>
  </si>
  <si>
    <t>МУНИЦИПАЛЬНОЕ БЮДЖЕТНОЕ ОБЩЕОБРАЗОВАТЕЛЬНОЕ УЧРЕЖДЕНИЕ СРЕДНЯЯ ОБЩЕОБРАЗОВАТЕЛЬНАЯ ШКОЛА Д. ХУДАЙБЕРДИНО МУНИЦИПАЛЬНОГО РАЙОНА КУГАРЧИНСКИЙ РАЙОН РЕСПУБЛИКИ БАШКОРТОСТАН</t>
  </si>
  <si>
    <t>МБОУ СОШ Д. ХУДАЙБЕРДИНО</t>
  </si>
  <si>
    <t>Ишкинина Алсу Хисматулловна</t>
  </si>
  <si>
    <t>МУНИЦИПАЛЬНОЕ БЮДЖЕТНОЕ ОБЩЕОБРАЗОВАТЕЛЬНОЕ УЧРЕЖДЕНИЕ ОСНОВНАЯ ОБЩЕОБРАЗОВАТЕЛЬНАЯ ШКОЛА ИМЕНИ ГЕРОЯ СОВЕТСКОГО СОЮЗА ЕЖОВА НИКОЛАЯ ГЕРАСИМОВИЧА С. ВОЛОСТНОВКА МУНИЦИПАЛЬНОГО РАЙОНА КУГАРЧИНСКИЙ РАЙОН РЕСПУБЛИКИ БАШКОРТОСТАН</t>
  </si>
  <si>
    <t>МБОУ ООШ ИМ. ЕЖОВА Н. Г. С. ВОЛОСТНОВКА</t>
  </si>
  <si>
    <t>Варнавская Расима Фиргатовна</t>
  </si>
  <si>
    <t>МУНИЦИПАЛЬНОЕ АВТОНОМНОЕ ДОШКОЛЬНОЕ ОБРАЗОВАТЕЛЬНОЕ УЧРЕЖДЕНИЕ ДЕТСКИЙ САД ЗОЛОТАЯ РЫБКА С. ИСИМОВО МУНИЦИПАЛЬНОГО РАЙОНА КУГАРЧИНСКИЙ РАЙОН РЕСПУБЛИКИ БАШКОРТОСТАН</t>
  </si>
  <si>
    <t>МАДОУ ДЕТСКИЙ САД ЗОЛОТАЯ РЫБКА</t>
  </si>
  <si>
    <t>Кусукбаева Альфия Фаритовна</t>
  </si>
  <si>
    <t>МУНИЦИПАЛЬНОЕ БЮДЖЕТНОЕ ОБЩЕОБРАЗОВАТЕЛЬНОЕ УЧРЕЖДЕНИЕ СРЕДНЯЯ ОБЩЕОБРАЗОВАТЕЛЬНАЯ ШКОЛА С. ИСИМОВО МУНИЦИПАЛЬНОГО РАЙОНА КУГАРЧИНСКИЙ РАЙОН РЕСПУБЛИКИ БАШКОРТОСТАН</t>
  </si>
  <si>
    <t>МБОУ СОШ С. ИСИМОВО</t>
  </si>
  <si>
    <t>Кусукбаев Ринат Карамкулуевич</t>
  </si>
  <si>
    <t>МУНИЦИПАЛЬНОЕ БЮДЖЕТНОЕ ОБЩЕОБРАЗОВАТЕЛЬНОЕ УЧРЕЖДЕНИЕ СРЕДНЯЯ ОБЩЕОБРАЗОВАТЕЛЬНАЯ ШКОЛА С. КУГАРЧИ МУНИЦИПАЛЬНОГО РАЙОНА КУГАРЧИНСКИЙ РАЙОН РЕСПУБЛИКИ БАШКОРТОСТАН</t>
  </si>
  <si>
    <t>МБОУ СОШ С. КУГАРЧИ</t>
  </si>
  <si>
    <t>Абдуллина Эльвира Сибагатулловна</t>
  </si>
  <si>
    <t>МУНИЦИПАЛЬНОЕ АВТОНОМНОЕ ДОШКОЛЬНОЕ ОБРАЗОВАТЕЛЬНОЕ УЧРЕЖДЕНИЕ ДЕТСКИЙ САД ЛЯЙСАН С.КУГАРЧИ МУНИЦИПАЛЬНОГО РАЙОНА КУГАРЧИНСКИЙ РАЙОН РЕСПУБЛИКИ БАШКОРТОСТАН</t>
  </si>
  <si>
    <t>МАДОУ ДЕТСКИЙ САД ЛЯЙСАН</t>
  </si>
  <si>
    <t>Валитова Гузель Гаязовна</t>
  </si>
  <si>
    <t>МУНИЦИПАЛЬНОЕ АВТОНОМНОЕ ДОШКОЛЬНОЕ ОБРАЗОВАТЕЛЬНОЕ УЧРЕЖДЕНИЕ ДЕТСКИЙ САД АЙГУЛЬ С. МАКСЮТОВО</t>
  </si>
  <si>
    <t>МАДОУ ДЕТСКИЙ САД АЙГУЛЬ С. МАКСЮТОВО</t>
  </si>
  <si>
    <t>Салдайкина Раиля Алековна</t>
  </si>
  <si>
    <t>МУНИЦИПАЛЬНОЕ БЮДЖЕТНОЕ ОБЩЕОБРАЗОВАТЕЛЬНОЕ УЧРЕЖДЕНИЕ СРЕДНЯЯ ОБЩЕОБРАЗОВАТЕЛЬНАЯ ШКОЛА С. МАКСЮТОВО МУНИЦИПАЛЬНОГО РАЙОНА КУГАРЧИНСКИЙ РАЙОН РЕСПУБЛИКИ БАШКОРТОСТАН</t>
  </si>
  <si>
    <t>МБОУ СОШ С. МАКСЮТОВО</t>
  </si>
  <si>
    <t>Гилязов Ильгиз Илдарович</t>
  </si>
  <si>
    <t>МУНИЦИПАЛЬНОЕ АВТОНОМНОЕ ДОШКОЛЬНОЕ ОБРАЗОВАТЕЛЬНОЕ УЧРЕЖДЕНИЕ ДЕТСКИЙ САД УЛЫБКА С. ПОДГОРНОЕ МУНИЦИПАЛЬНОГО РАЙОНА КУГАРЧИНСКИЙ РАЙОН РЕСПУБЛИКИ БАШКОРТОСТАН</t>
  </si>
  <si>
    <t>МАДОУ ДЕТСКИЙ САД УЛЫБКА С.ПОДГОРНОЕ</t>
  </si>
  <si>
    <t>МУНИЦИПАЛЬНОЕ АВТОНОМНОЕ ДОШКОЛЬНОЕ ОБРАЗОВАТЕЛЬНОЕ УЧРЕЖДЕНИЕ ДЕТСКИЙ САД АКБУЗАТ С. САИТКУЛОВО МУНИЦИПАЛЬНОГО РАЙОНА КУГАРЧИНСКИЙ РАЙОН РЕСПУБЛИКИ БАШКОРТОТСТАН</t>
  </si>
  <si>
    <t>МАДОУ ДЕТСКИЙ САД АКБУЗАТ С. САИТКУЛОВО</t>
  </si>
  <si>
    <t>Усарова Назифа Салиховна</t>
  </si>
  <si>
    <t>МУНИЦИПАЛЬНОЕ АВТОНОМНОЕ ДОШКОЛЬНОЕ ОБРАЗОВАТЕЛЬНОЕ УЧРЕЖДЕНИЕ ДЕТСКИЙ САД КОЛОБОК С. СЕМЁНО-ПЕТРОВСКОЕ МУНИЦИПАЛЬНОГО РАЙОНА КУГАРЧИНСКИЙ РАЙОН РЕСПУБЛИКИ БАШКОРТОСТАН</t>
  </si>
  <si>
    <t>МАДОУ ДЕТСКИЙ САД КОЛОБОК</t>
  </si>
  <si>
    <t>Тельгина Светлана Николаевна</t>
  </si>
  <si>
    <t>МУНИЦИПАЛЬНОЕ АВТОНОМНОЕ ДОШКОЛЬНОЕ ОБРАЗОВАТЕЛЬНОЕ УЧРЕЖДЕНИЕ ДЕТСКИЙ САД СОЛНЫШКО С.ЮМАГУЗИНО МУНИЦИПАЛЬНОГО РАЙОНА КУГАРЧИНСКИЙ РАЙОН РЕСПУБЛИКИ БАШКОРТОСТАН</t>
  </si>
  <si>
    <t>МАДОУ ДЕТСКИЙ САД СОЛНЫШКО С.ЮМАГУЗИНО</t>
  </si>
  <si>
    <t>Латыпова Гульназ Мухаметвалиевна</t>
  </si>
  <si>
    <t>МУНИЦИПАЛЬНОЕ БЮДЖЕТНОЕ ОБЩЕОБРАЗОВАТЕЛЬНОЕ УЧРЕЖДЕНИЕ СРЕДНЯЯ ОБЩЕОБРАЗОВАТЕЛЬНАЯ ШКОЛА №2 С.ЮМАГУЗИНО МУНИЦИПАЛЬНОГО РАЙОНА КУГАРЧИНСКИЙ РАЙОН РЕСПУБЛИКИ БАШКОРТОСТАН</t>
  </si>
  <si>
    <t>МБОУ СОШ №2 С.ЮМАГУЗИНО</t>
  </si>
  <si>
    <t>Исхаков Фанис Минулович</t>
  </si>
  <si>
    <t>МУНИЦИПАЛЬНОЕ БЮДЖЕТНОЕ ОБЩЕОБРАЗОВАТЕЛЬНОЕ УЧРЕЖДЕНИЕ СРЕДНЯЯ ОБЩЕОБРАЗОВАТЕЛЬНАЯ ШКОЛА № 1 ИМЕНИ НАРОДНОГО ПОЭТА РЕСПУБЛИКИ БАШКОРТОСТАН ФИЛИППОВА АЛЕКСАНДРА ПАВЛОВИЧА С. ЮМАГУЗИНО МУНИЦИПАЛЬНОГО РАЙОНА КУГАРЧИНСКИЙ РАЙОН РЕСПУБЛИКИ БАШКОРТОСТАН</t>
  </si>
  <si>
    <t>МБОУ СОШ № 1 ИМ. ФИЛИППОВА А.П. С. ЮМАГУЗИНО</t>
  </si>
  <si>
    <t>Даутов Руслан Фаритович</t>
  </si>
  <si>
    <t>МУНИЦИПАЛЬНОЕ БЮДЖЕТНОЕ ОБЩЕОБРАЗОВАТЕЛЬНОЕ УЧРЕЖДЕНИЕ СРЕДНЯЯ ОБЩЕОБРАЗОВАТЕЛЬНАЯ ШКОЛА Х. НОВОХВАЛЫНСКИЙ МУНИЦИПАЛЬНОГО РАЙОНА КУГАРЧИНСКИЙ РАЙОН РЕСПУБЛИКИ БАШКОРТОСТАН</t>
  </si>
  <si>
    <t>МБОУ СОШ Х. НОВОХВАЛЫНСКИЙ</t>
  </si>
  <si>
    <t>Кильсенбаева Айгуль Алмеровна</t>
  </si>
  <si>
    <t>МУНИЦИПАЛЬНОЕ ОБЩЕОБРАЗОВАТЕЛЬНОЕ БЮДЖЕТНОЕ УЧРЕЖДЕНИЕ НАЧАЛЬНАЯ ШКОЛА - ДЕТСКИЙ САД Д. БУГУРУСЛАНОВКА МУНИЦИПАЛЬНОГО РАЙОНА СТЕРЛИТАМАКСКИЙ РАЙОН РЕСПУБЛИКИ БАШКОРТОСТАН</t>
  </si>
  <si>
    <t>МОБУ НАЧАЛЬНАЯ ШКОЛА - ДЕТСКИЙ САД Д. БУГУРУСЛАНОВКА</t>
  </si>
  <si>
    <t>Данилова Виктория Андреевна</t>
  </si>
  <si>
    <t>МУНИЦИПАЛЬНОЕ ОБЩЕОБРАЗОВАТЕЛЬНОЕ БЮДЖЕТНОЕ УЧРЕЖДЕНИЕ СРЕДНЯЯ ОБЩЕОБРАЗОВАТЕЛЬНАЯ ШКОЛА Д. ДЕРГАЧЕВКА МУНИЦИПАЛЬНОГО РАЙОНА СТЕРЛИТАМАКСКИЙ РАЙОН РЕСПУБЛИКИ БАШКОРТОСТАН</t>
  </si>
  <si>
    <t>МОБУ СОШ Д. ДЕРГАЧЕВКА</t>
  </si>
  <si>
    <t>МУНИЦИПАЛЬНОЕ ОБЩЕОБРАЗОВАТЕЛЬНОЕ БЮДЖЕТНОЕ УЧРЕЖДЕНИЕ СРЕДНЯЯ ОБЩЕОБРАЗОВАТЕЛЬНАЯ ШКОЛА ИМЕНИ ГЕРОЯ СОВЕТСКОГО СОЮЗА ТКАЧЕНКО ЯКОВА ТАРАСОВИЧА Д. ЗОЛОТОНОШКА МУНИЦИПАЛЬНОГО РАЙОНА СТЕРЛИТАМАКСКИЙ РАЙОН РЕСПУБЛИКИ БАШКОРТОСТАН</t>
  </si>
  <si>
    <t>МОБУ СОШ Д. ЗОЛОТОНОШКА ИМ. Я.Т. ТКАЧЕНКО</t>
  </si>
  <si>
    <t>Коваленко Ольга Александровна</t>
  </si>
  <si>
    <t>МУНИЦИПАЛЬНОЕ ОБЩЕОБРАЗОВАТЕЛЬНОЕ БЮДЖЕТНОЕ УЧРЕЖДЕНИЕ СРЕДНЯЯ ОБЩЕОБРАЗОВАТЕЛЬНАЯ ШКОЛА Д. КОНСТАНТИНОГРАДОВКА МУНИЦИПАЛЬНОГО РАЙОНА СТЕРЛИТАМАКСКИЙ РАЙОН РЕСПУБЛИКИ БАШКОРТОСТАН</t>
  </si>
  <si>
    <t>МОБУ СОШ Д. КОНСТАНТИНОГРАДОВКА</t>
  </si>
  <si>
    <t>Калимуллин Марат Юнирович</t>
  </si>
  <si>
    <t>МУНИЦИПАЛЬНОЕ ОБЩЕОБРАЗОВАТЕЛЬНОЕ БЮДЖЕТНОЕ УЧРЕЖДЕНИЕ НАЧАЛЬНАЯ ОБЩЕОБРАЗОВАТЕЛЬНАЯ ШКОЛА Д. КУЧЕРБАЕВО МУНИЦИПАЛЬНОГО РАЙОНА СТЕРЛИТАМАКСКИЙ РАЙОН РЕСПУБЛИКИ БАШКОРТОСТАН</t>
  </si>
  <si>
    <t>МОБУ НОШ Д. КУЧЕРБАЕВО</t>
  </si>
  <si>
    <t>Мусина Гульфина Тимербакона</t>
  </si>
  <si>
    <t>МУНИЦИПАЛЬНОЕ ОБЩЕОБРАЗОВАТЕЛЬНОЕ БЮДЖЕТНОЕ УЧРЕЖДЕНИЕ СРЕДНЯЯ ОБЩЕОБРАЗОВАТЕЛЬНАЯ ШКОЛА Д. МАКСИМОВКА МУНИЦИПАЛЬНОГО РАЙОНА СТЕРЛИТАМАКСКИЙ РАЙОН РЕСПУБЛИКИ БАШКОРТОСТАН</t>
  </si>
  <si>
    <t>МОБУ СОШ Д. МАКСИМОВКА</t>
  </si>
  <si>
    <t>Яхин Амур Фаритович</t>
  </si>
  <si>
    <t>МУНИЦИПАЛЬНОЕ БЮДЖЕТНОЕ ДОШКОЛЬНОЕ ОБРАЗОВАТЕЛЬНОЕ УЧРЕЖДЕНИЕ ДЕТСКИЙ САД Д. НОВАЯ ВАСИЛЬЕВКА МУНИЦИПАЛЬНОГО РАЙОНА СТЕРЛИТАМАКСКИЙ РАЙОН РЕСПУБЛИКИ БАШКОРТОСТАН</t>
  </si>
  <si>
    <t>МБДОУ ДЕТСКИЙ САД Д. НОВАЯ ВАСИЛЬЕВКА</t>
  </si>
  <si>
    <t>МУНИЦИПАЛЬНОЕ БЮДЖЕТНОЕ ДОШКОЛЬНОЕ ОБРАЗОВАТЕЛЬНОЕ УЧРЕЖДЕНИЕ ДЕТСКИЙ САД Д. ПОДЛЕСНОЕ МУНИЦИПАЛЬНОГО РАЙОНА СТЕРЛИТАМАКСКИЙ РАЙОН РЕСПУБЛИКИ БАШКОРТОСТАН</t>
  </si>
  <si>
    <t>МБДОУ ДЕТСКИЙ САД Д. ПОДЛЕСНОЕ</t>
  </si>
  <si>
    <t>Никитина Федосия Витальевна</t>
  </si>
  <si>
    <t>МУНИЦИПАЛЬНОЕ ОБЩЕОБРАЗОВАТЕЛЬНОЕ БЮДЖЕТНОЕ УЧРЕЖДЕНИЕ СРЕДНЯЯ ОБЩЕОБРАЗОВАТЕЛЬНАЯ ШКОЛА Д. РЯЗАНОВКА МУНИЦИПАЛЬНОГО РАЙОНА СТЕРЛИТАМАКСКИЙ РАЙОН РЕСПУБЛИКИ БАШКОРТОСТАН</t>
  </si>
  <si>
    <t>МОБУ СОШ Д. РЯЗАНОВКА</t>
  </si>
  <si>
    <t>Черномырдин Алексей Владимирович</t>
  </si>
  <si>
    <t>МУНИЦИПАЛЬНОЕ ОБЩЕОБРАЗОВАТЕЛЬНОЕ БЮДЖЕТНОЕ УЧРЕЖДЕНИЕ СРЕДНЯЯ ОБЩЕОБРАЗОВАТЕЛЬНАЯ ШКОЛА Д. ЧУРТАН МУНИЦИПАЛЬНОГО РАЙОНА СТЕРЛИТАМАКСКИЙ РАЙОН РЕСПУБЛИКИ БАШКОРТОСТАН</t>
  </si>
  <si>
    <t>МОБУ СОШ Д. ЧУРТАН</t>
  </si>
  <si>
    <t>Биктимеров Гамир Гафурович</t>
  </si>
  <si>
    <t>МУНИЦИПАЛЬНОЕ БЮДЖЕТНОЕ ДОШКОЛЬНОЕ ОБРАЗОВАТЕЛЬНОЕ УЧРЕЖДЕНИЕ ДЕТСКИЙ САД С. АЙГУЛЕВО МУНИЦИПАЛЬНОГО РАЙОНА СТЕРЛИТАМАКСКИЙ РАЙОН РЕСПУБЛИКИ БАШКОРТОСТАН</t>
  </si>
  <si>
    <t>МБДОУ ДЕТСКИЙ САД С. АЙГУЛЕВО</t>
  </si>
  <si>
    <t>Федотова Наталья Николаевна</t>
  </si>
  <si>
    <t>МУНИЦИПАЛЬНОЕ ОБЩЕОБРАЗОВАТЕЛЬНОЕ БЮДЖЕТНОЕ УЧРЕЖДЕНИЕ СРЕДНЯЯ ОБЩЕОБРАЗОВАТЕЛЬНАЯ ШКОЛА С. АЮЧЕВО ИМЕНИ РИМА ЯНГУЗИНА МУНИЦИПАЛЬНОГО РАЙОНА СТЕРЛИТАМАКСКИЙ РАЙОН РЕСПУБЛИКИ БАШКОРТОСТАН</t>
  </si>
  <si>
    <t>МОБУ СОШ С. АЮЧЕВО ИМ. РИМА ЯНГУЗИНА</t>
  </si>
  <si>
    <t>Урманцева Аниса Ахметовна</t>
  </si>
  <si>
    <t>МУНИЦИПАЛЬНОЕ ОБЩЕОБРАЗОВАТЕЛЬНОЕ БЮДЖЕТНОЕ УЧРЕЖДЕНИЕ СРЕДНЯЯ ОБЩЕОБРАЗОВАТЕЛЬНАЯ ШКОЛА С. БЕЛЬСКОЕ МУНИЦИПАЛЬНОГО РАЙОНА СТЕРЛИТАМАКСКИЙ РАЙОН РЕСПУБЛИКИ БАШКОРТОСТАН</t>
  </si>
  <si>
    <t>МОБУ СОШ С. БЕЛЬСКОЕ</t>
  </si>
  <si>
    <t>МУНИЦИПАЛЬНОЕ БЮДЖЕТНОЕ ДОШКОЛЬНОЕ ОБРАЗОВАТЕЛЬНОЕ УЧРЕЖДЕНИЕ ДЕТСКИЙ САД С. БОЛЬШОЙ КУГАНАК МУНИЦИПАЛЬНОГО РАЙОНА СТЕРЛИТАМАКСКИЙ РАЙОН РЕСПУБЛИКИ БАШКОРТОСТАН</t>
  </si>
  <si>
    <t>МБДОУ ДЕТСКИЙ САД С. БОЛЬШОЙ КУГАНАК</t>
  </si>
  <si>
    <t>Горина Людмила Владимировна</t>
  </si>
  <si>
    <t>МУНИЦИПАЛЬНОЕ ОБРАЗОВАТЕЛЬНОЕ БЮДЖЕТНОЕ УЧРЕЖДЕНИЕ ДОПОЛНИТЕЛЬНОГО ОБРАЗОВАНИЯ ДОМ ДЕТСКОГО ТВОРЧЕСТВА РАДУГА МУНИЦИПАЛЬНОГО РАЙОНА СТЕРЛИТАМАКСКИЙ РАЙОН РЕСПУБЛИКИ БАШКОРТОСТАН</t>
  </si>
  <si>
    <t>МОБУ ДО ДДТ РАДУГА СТЕРЛИТАМАКСКОГО РАЙОНА</t>
  </si>
  <si>
    <t>МУНИЦИПАЛЬНОЕ ОБЩЕОБРАЗОВАТЕЛЬНОЕ БЮДЖЕТНОЕ УЧРЕЖДЕНИЕ СРЕДНЯЯ ОБЩЕОБРАЗОВАТЕЛЬНАЯ ШКОЛА С. БОЛЬШОЙ КУГАНАК МУНИЦИПАЛЬНОГО РАЙОНА СТЕРЛИТАМАКСКИЙ РАЙОН РЕСПУБЛИКИ БАШКОРТОСТАН</t>
  </si>
  <si>
    <t>МОБУ СОШ С. БОЛЬШОЙ КУГАНАК</t>
  </si>
  <si>
    <t>Калиниченко Елена Александровна</t>
  </si>
  <si>
    <t>ВРЕМЕННО ИСПОЛНЯЮЩИЙ ОБЯЗАННОСТИ ДИРЕКТОРА</t>
  </si>
  <si>
    <t>МУНИЦИПАЛЬНОЕ ОБЩЕОБРАЗОВАТЕЛЬНОЕ БЮДЖЕТНОЕ УЧРЕЖДЕНИЕ СРЕДНЯЯ ОБЩЕОБРАЗОВАТЕЛЬНАЯ ШКОЛА С. БУРИКАЗГАНОВО МУНИЦИПАЛЬНОГО РАЙОНА СТЕРЛИТАМАКСКИЙ РАЙОН РЕСПУБЛИКИ БАШКОРТОСТАН</t>
  </si>
  <si>
    <t>МОБУ СОШ С. БУРИКАЗГАНОВО</t>
  </si>
  <si>
    <t>Габитова Гузель Раисовна</t>
  </si>
  <si>
    <t>МУНИЦИПАЛЬНОЕ ОБЩЕОБРАЗОВАТЕЛЬНОЕ БЮДЖЕТНОЕ УЧРЕЖДЕНИЕ СРЕДНЯЯ ОБЩЕОБРАЗОВАТЕЛЬНАЯ ШКОЛА С. ВАСИЛЬЕВКА МУНИЦИПАЛЬНОГО РАЙОНА СТЕРЛИТАМАКСКИЙ РАЙОН РЕСПУБЛИКИ БАШКОРТОСТАН</t>
  </si>
  <si>
    <t>МОБУ СОШ С. ВАСИЛЬЕВКА</t>
  </si>
  <si>
    <t>Набиева Дилара Зияфатовна</t>
  </si>
  <si>
    <t>МУНИЦИПАЛЬНОЕ БЮДЖЕТНОЕ ДОШКОЛЬНОЕ ОБРАЗОВАТЕЛЬНОЕ УЧРЕЖДЕНИЕ ДЕТСКИЙ САД С. ВЕРХНИЕ УСЛЫ МУНИЦИПАЛЬНОГО РАЙОНА СТЕРЛИТАМАКСКИЙ РАЙОН РЕСПУБЛИКИ БАШКОРТОСТАН</t>
  </si>
  <si>
    <t>МБДОУ ДЕТСКИЙ САД С. ВЕРХНИЕ УСЛЫ</t>
  </si>
  <si>
    <t>Фаткуллина Рамиля Анваровна</t>
  </si>
  <si>
    <t>МУНИЦИПАЛЬНОЕ ОБЩЕОБРАЗОВАТЕЛЬНОЕ БЮДЖЕТНОЕ УЧРЕЖДЕНИЕ СРЕДНЯЯ ОБЩЕОБРАЗОВАТЕЛЬНАЯ ШКОЛА С. ВЕРХНИЕ УСЛЫ МУНИЦИПАЛЬНОГО РАЙОНА СТЕРЛИТАМАКСКИЙ РАЙОН РЕСПУБЛИКИ БАШКОРТОСТАН</t>
  </si>
  <si>
    <t>МОБУ СОШ С. ВЕРХНИЕ УСЛЫ</t>
  </si>
  <si>
    <t>Мусакаев Нияз Биктимирович</t>
  </si>
  <si>
    <t>МУНИЦИПАЛЬНОЕ ОБЩЕОБРАЗОВАТЕЛЬНОЕ БЮДЖЕТНОЕ УЧРЕЖДЕНИЕ СРЕДНЯЯ ОБЩЕОБРАЗОВАТЕЛЬНАЯ ШКОЛА С. АЛАТАНА МУНИЦИПАЛЬНОГО РАЙОНА СТЕРЛИТАМАКСКИЙ РАЙОН РЕСПУБЛИКИ БАШКОРТОСТАН</t>
  </si>
  <si>
    <t>МОБУ СОШ С. АЛАТАНА</t>
  </si>
  <si>
    <t>МУНИЦИПАЛЬНОЕ ДОШКОЛЬНОЕ ОБРАЗОВАТЕЛЬНОЕ АВТОНОМНОЕ УЧРЕЖДЕНИЕ ДЕТСКИЙ САД ОБЩЕРАЗВИВАЮЩЕГО ВИДА С. ЗАГОРОДНЫЙ МУНИЦИПАЛЬНОГО РАЙОНА СТЕРЛИТАМАКСКИЙ РАЙОН РЕСПУБЛИКИ БАШКОРТОСТАН</t>
  </si>
  <si>
    <t>МДОАУ ДЕТСКИЙ САД С. ЗАГОРОДНЫЙ</t>
  </si>
  <si>
    <t>Тукаева Лилия Юнировна</t>
  </si>
  <si>
    <t>МУНИЦИПАЛЬНОЕ ОБЩЕОБРАЗОВАТЕЛЬНОЕ БЮДЖЕТНОЕ УЧРЕЖДЕНИЕ СРЕДНЯЯ ОБЩЕОБРАЗОВАТЕЛЬНАЯ ШКОЛА С. ИШПАРСОВО МУНИЦИПАЛЬНОГО РАЙОНА СТЕРЛИТАМАКСКИЙ РАЙОН РЕСПУБЛИКИ БАШКОРТОСТАН</t>
  </si>
  <si>
    <t>МОБУ СОШ С. ИШПАРСОВО</t>
  </si>
  <si>
    <t>Евдокимова Надежда Юрьевна</t>
  </si>
  <si>
    <t>МУНИЦИПАЛЬНОЕ БЮДЖЕТНОЕ ДОШКОЛЬНОЕ ОБРАЗОВАТЕЛЬНОЕ УЧРЕЖДЕНИЕ ДЕТСКИЙ САД С. КОСЯКОВКА МУНИЦИПАЛЬНОГО РАЙОНА СТЕРЛИТАМАКСКИЙ РАЙОН РЕСПУБЛИКИ БАШКОРТОСТАН</t>
  </si>
  <si>
    <t>МБДОУ ДЕТСКИЙ САД С. КОСЯКОВКА</t>
  </si>
  <si>
    <t>Мичурина Екатерина Митрофановна</t>
  </si>
  <si>
    <t>МУНИЦИПАЛЬНОЕ ОБЩЕОБРАЗОВАТЕЛЬНОЕ БЮДЖЕТНОЕ УЧРЕЖДЕНИЕ ОСНОВНАЯ ОБЩЕОБРАЗОВАТЕЛЬНАЯ ШКОЛА С. МАРИИНСКИЙ МУНИЦИПАЛЬНОГО РАЙОНА СТЕРЛИТАМАКСКИЙ РАЙОН РЕСПУБЛИКИ БАШКОРТОСТАН</t>
  </si>
  <si>
    <t>МОБУ ООШ С. МАРИИНСКИЙ</t>
  </si>
  <si>
    <t>Файзуллина Рида Хайдаровна</t>
  </si>
  <si>
    <t>МУНИЦИПАЛЬНОЕ ОБЩЕОБРАЗОВАТЕЛЬНОЕ БЮДЖЕТНОЕ УЧРЕЖДЕНИЕ СРЕДНЯЯ ОБЩЕОБРАЗОВАТЕЛЬНАЯ ШКОЛА С. НАУМОВКА МУНИЦИПАЛЬНОГО РАЙОНА СТЕРЛИТАМАКСКИЙ РАЙОН РЕСПУБЛИКИ БАШКОРТОСТАН</t>
  </si>
  <si>
    <t>МОБУ СОШ С. НАУМОВКА</t>
  </si>
  <si>
    <t>Сергеев Алексей Петрович</t>
  </si>
  <si>
    <t>МУНИЦИПАЛЬНОЕ ОБРАЗОВАТЕЛЬНОЕ БЮДЖЕТНОЕ УЧРЕЖДЕНИЕ ДОПОЛНИТЕЛЬНОГО ОБРАЗОВАНИЯ СТАНЦИЯ ЮНЫХ ТЕХНИКОВ МУНИЦИПАЛЬНОГО РАЙОНА СТЕРЛИТАМАКСКИЙ РАЙОН РЕСПУБЛИКИ БАШКОРТОСТАН</t>
  </si>
  <si>
    <t>МОБУ ДО СЮТ СТЕРЛИТАМАКСКОГО РАЙОНА</t>
  </si>
  <si>
    <t>Исмагилов Фаниль Абдулхаевич</t>
  </si>
  <si>
    <t>МУНИЦИПАЛЬНОЕ ДОШКОЛЬНОЕ ОБРАЗОВАТЕЛЬНОЕ АВТОНОМНОЕ УЧРЕЖДЕНИЕ ДЕТСКИЙ САД ОБЩЕРАЗВИВАЮЩЕГО ВИДА С. НАУМОВКА МУНИЦИПАЛЬНОГО РАЙОНА СТЕРЛИТАМАКСКИЙ РАЙОН РЕСПУБЛИКИ БАШКОРТОСТАН</t>
  </si>
  <si>
    <t>МДОАУ ДЕТСКИЙ САД С. НАУМОВКА</t>
  </si>
  <si>
    <t>Табулдина Зайтуна Равильевна</t>
  </si>
  <si>
    <t>МУНИЦИПАЛЬНОЕ БЮДЖЕТНОЕ ДОШКОЛЬНОЕ ОБРАЗОВАТЕЛЬНОЕ УЧРЕЖДЕНИЕ ДЕТСКИЙ САД С. НИЖНИЕ УСЛЫ МУНИЦИПАЛЬНОГО РАЙОНА СТЕРЛИТАМАКСКИЙ РАЙОН РЕСПУБЛИКИ БАШКОРТОСТАН</t>
  </si>
  <si>
    <t>МБДОУ ДЕТСКИЙ САД С. НИЖНИЕ УСЛЫ</t>
  </si>
  <si>
    <t>Аскарова Гузель Хисапкулловна</t>
  </si>
  <si>
    <t>Заведующий детского сада</t>
  </si>
  <si>
    <t>МУНИЦИПАЛЬНОЕ ОБЩЕОБРАЗОВАТЕЛЬНОЕ БЮДЖЕТНОЕ УЧРЕЖДЕНИЕ СРЕДНЯЯ ОБЩЕОБРАЗОВАТЕЛЬНАЯ ШКОЛА ИМЕНИ ГЕРОЯ СОВЕТСКОГО СОЮЗА УШАКОВА ПЕТРА АЛЕКСЕЕВИЧА С. НИКОЛАЕВКА МУНИЦИПАЛЬНОГО РАЙОНА СТЕРЛИТАМАКСКИЙ РАЙОН РЕСПУБЛИКИ БАШКОРТОСТАН</t>
  </si>
  <si>
    <t>МОБУ СОШ С. НИКОЛАЕВКА ИМ. П.А. УШАКОВА</t>
  </si>
  <si>
    <t>Гречко Ольга Петровна</t>
  </si>
  <si>
    <t>МУНИЦИПАЛЬНОЕ ОБЩЕОБРАЗОВАТЕЛЬНОЕ БЮДЖЕТНОЕ УЧРЕЖДЕНИЕ СРЕДНЯЯ ОБЩЕОБРАЗОВАТЕЛЬНАЯ ШКОЛА С. НОВАЯ ОТРАДОВКА МУНИЦИПАЛЬНОГО РАЙОНА СТЕРЛИТАМАКСКИЙ РАЙОН РЕСПУБЛИКИ БАШКОРТОСТАН</t>
  </si>
  <si>
    <t>МОБУ СОШ С. НОВАЯ ОТРАДОВКА</t>
  </si>
  <si>
    <t>Булгакова Лариса Викторовна</t>
  </si>
  <si>
    <t>МУНИЦИПАЛЬНОЕ УЧРЕЖДЕНИЕ ОТДЕЛ ОБРАЗОВАНИЯ АДМИНИСТРАЦИИ МУНИЦИПАЛЬНОГО РАЙОНА СТЕРЛИТАМАКСКИЙ РАЙОН РЕСПУБЛИКИ БАШКОРТОСТАН</t>
  </si>
  <si>
    <t>МУ ОТДЕЛ ОБРАЗОВАНИЯ АДМИНИСТРАЦИИ СТЕРЛИТАМАКСКОГО РАЙОНА</t>
  </si>
  <si>
    <t>Буяновская Татьяна Сергеевна</t>
  </si>
  <si>
    <t>МУНИЦИПАЛЬНОЕ БЮДЖЕТНОЕ ДОШКОЛЬНОЕ ОБРАЗОВАТЕЛЬНОЕ УЧРЕЖДЕНИЕ ДЕТСКИЙ САД С. НОВОЕ БАРЯТИНО МУНИЦИПАЛЬНОГО РАЙОНА СТЕРЛИТАМАКСКИЙ РАЙОН РЕСПУБЛИКИ БАШКОРТОСТАН</t>
  </si>
  <si>
    <t>МБДОУ ДЕТСКИЙ САД С. НОВОЕ БАРЯТИНО</t>
  </si>
  <si>
    <t>ВРЕМЕННО ИСПОЛНЯЮЩИЙ ОБЯЗАННОСТИ ЗАВЕДУЮЩЕГО</t>
  </si>
  <si>
    <t>МУНИЦИПАЛЬНОЕ ОБЩЕОБРАЗОВАТЕЛЬНОЕ БЮДЖЕТНОЕ УЧРЕЖДЕНИЕ СРЕДНЯЯ ОБЩЕОБРАЗОВАТЕЛЬНАЯ ШКОЛА С. НОВОЕ БАРЯТИНО МУНИЦИПАЛЬНОГО РАЙОНА СТЕРЛИТАМАКСКИЙ РАЙОН РЕСПУБЛИКИ БАШКОРТОСТАН</t>
  </si>
  <si>
    <t>МОБУ СОШ С. НОВОЕ БАРЯТИНО</t>
  </si>
  <si>
    <t>Иванова Ирина Владимировна</t>
  </si>
  <si>
    <t>МУНИЦИПАЛЬНОЕ БЮДЖЕТНОЕ ДОШКОЛЬНОЕ ОБРАЗОВАТЕЛЬНОЕ УЧРЕЖДЕНИЕ ДЕТСКИЙ САД С. НОВЫЙ КРАСНОЯР МУНИЦИПАЛЬНОГО РАЙОНА СТЕРЛИТАМАКСКИЙ РАЙОН РЕСПУБЛИКИ БАШКОРТОСТАН</t>
  </si>
  <si>
    <t>МБДОУ ДЕТСКИЙ САД С. НОВЫЙ КРАСНОЯР</t>
  </si>
  <si>
    <t>Кираева Рафиля Альфритовна</t>
  </si>
  <si>
    <t>МУНИЦИПАЛЬНОЕ ДОШКОЛЬНОЕ ОБРАЗОВАТЕЛЬНОЕ АВТОНОМНОЕ УЧРЕЖДЕНИЕ ДЕТСКИЙ САД ОБЩЕРАЗВИВАЮЩЕГО ВИДА С. ОКТЯБРЬСКОЕ МУНИЦИПАЛЬНОГО РАЙОНА СТЕРЛИТАМАКСКИЙ РАЙОН РЕСПУБЛИКИ БАШКОРТОСТАН</t>
  </si>
  <si>
    <t>МДОАУ ДЕТСКИЙ САД С. ОКТЯБРЬСКОЕ</t>
  </si>
  <si>
    <t>МУНИЦИПАЛЬНОЕ ОБЩЕОБРАЗОВАТЕЛЬНОЕ БЮДЖЕТНОЕ УЧРЕЖДЕНИЕ СРЕДНЯЯ ОБЩЕОБРАЗОВАТЕЛЬНАЯ ШКОЛА С. ОКТЯБРЬСКОЕ МУНИЦИПАЛЬНОГО РАЙОНА СТЕРЛИТАМАКСКИЙ РАЙОН РЕСПУБЛИКИ БАШКОРТОСТАН</t>
  </si>
  <si>
    <t>МОБУ СОШ С. ОКТЯБРЬСКОЕ</t>
  </si>
  <si>
    <t>Скачков Сергей Николаевич</t>
  </si>
  <si>
    <t>МУНИЦИПАЛЬНОЕ БЮДЖЕТНОЕ ДОШКОЛЬНОЕ ОБРАЗОВАТЕЛЬНОЕ УЧРЕЖДЕНИЕ ДЕТСКИЙ САД С. ПЕРВОМАЙСКОЕ МУНИЦИПАЛЬНОГО РАЙОНА СТЕРЛИТАМАКСКИЙ РАЙОН РЕСПУБЛИКИ БАШКОРТОСТАН</t>
  </si>
  <si>
    <t>МБДОУ ДЕТСКИЙ САД С. ПЕРВОМАЙСКОЕ</t>
  </si>
  <si>
    <t>Зайнуллова Гулюза Ураловна</t>
  </si>
  <si>
    <t>МУНИЦИПАЛЬНОЕ ОБЩЕОБРАЗОВАТЕЛЬНОЕ БЮДЖЕТНОЕ УЧРЕЖДЕНИЕ СРЕДНЯЯ ОБЩЕОБРАЗОВАТЕЛЬНАЯ ШКОЛА С. ПЕРВОМАЙСКОЕ МУНИЦИПАЛЬНОГО РАЙОНА СТЕРЛИТАМАКСКИЙ РАЙОН РЕСПУБЛИКИ БАШКОРТОСТАН</t>
  </si>
  <si>
    <t>МОБУ СОШ С. ПЕРВОМАЙСКОЕ</t>
  </si>
  <si>
    <t>Иванова Людмила Васильевна</t>
  </si>
  <si>
    <t>МУНИЦИПАЛЬНОЕ ОБЩЕОБРАЗОВАТЕЛЬНОЕ БЮДЖЕТНОЕ УЧРЕЖДЕНИЕ СРЕДНЯЯ ОБЩЕОБРАЗОВАТЕЛЬНАЯ ШКОЛА С. ПОКРОВКА МУНИЦИПАЛЬНОГО РАЙОНА СТЕРЛИТАМАКСКИЙ РАЙОН РЕСПУБЛИКИ БАШКОРТОСТАН</t>
  </si>
  <si>
    <t>МОБУ СОШ С. ПОКРОВКА</t>
  </si>
  <si>
    <t>Потапова Анна Алексеевна</t>
  </si>
  <si>
    <t>МУНИЦИПАЛЬНОЕ ДОШКОЛЬНОЕ ОБРАЗОВАТЕЛЬНОЕ АВТОНОМНОЕ УЧРЕЖДЕНИЕ ЦЕНТР РАЗВИТИЯ РЕБЕНКА ДЕТСКИЙ САД С. РОЩИНСКИЙ МУНИЦИПАЛЬНОГО РАЙОНА СТЕРЛИТАМАКСКИЙ РАЙОН РЕСПУБЛИКИ БАШКОРТОСТАН</t>
  </si>
  <si>
    <t>МДОАУ ЦРР ДЕТСКИЙ САД С. РОЩИНСКИЙ</t>
  </si>
  <si>
    <t>Салимьянова Гузял Фаритовна</t>
  </si>
  <si>
    <t>МУНИЦИПАЛЬНОЕ ОБЩЕОБРАЗОВАТЕЛЬНОЕ БЮДЖЕТНОЕ УЧРЕЖДЕНИЕ СРЕДНЯЯ ОБЩЕОБРАЗОВАТЕЛЬНАЯ ШКОЛА С. РОЩИНСКИЙ МУНИЦИПАЛЬНОГО РАЙОНА СТЕРЛИТАМАКСКИЙ РАЙОН РЕСПУБЛИКИ БАШКОРТОСТАН</t>
  </si>
  <si>
    <t>МОБУ СОШ С. РОЩИНСКИЙ</t>
  </si>
  <si>
    <t>Салимьянов Алмаз Ахметович</t>
  </si>
  <si>
    <t>МУНИЦИПАЛЬНОЕ ОБЩЕОБРАЗОВАТЕЛЬНОЕ БЮДЖЕТНОЕ УЧРЕЖДЕНИЕ СРЕДНЯЯ ОБЩЕОБРАЗОВАТЕЛЬНАЯ ШКОЛА С. ТАЛАЛАЕВКА МУНИЦИПАЛЬНОГО РАЙОНА СТЕРЛИТАМАКСКИЙ РАЙОН РЕСПУБЛИКИ БАШКОРТОСТАН</t>
  </si>
  <si>
    <t>МОБУ СОШ С. ТАЛАЛАЕВКА</t>
  </si>
  <si>
    <t>МУНИЦИПАЛЬНОЕ ОБЩЕОБРАЗОВАТЕЛЬНОЕ БЮДЖЕТНОЕ УЧРЕЖДЕНИЕ СРЕДНЯЯ ОБЩЕОБРАЗОВАТЕЛЬНАЯ ШКОЛА С. ТАЛАЧЕВО МУНИЦИПАЛЬНОГО РАЙОНА СТЕРЛИТАМАКСКИЙ РАЙОН РЕСПУБЛИКИ БАШКОРТОСТАН</t>
  </si>
  <si>
    <t>МОБУ СОШ С. ТАЛАЧЕВО</t>
  </si>
  <si>
    <t>Рахматуллина Зиля Маратовна</t>
  </si>
  <si>
    <t>МУНИЦИПАЛЬНОЕ ОБРАЗОВАТЕЛЬНОЕ БЮДЖЕТНОЕ УЧРЕЖДЕНИЕ ДОПОЛНИТЕЛЬНОГО ОБРАЗОВАНИЯ ДЕТСКО-ЮНОШЕСКАЯ СПОРТИВНАЯ ШКОЛА МУНИЦИПАЛЬНОГО РАЙОНА СТЕРЛИТАМАКСКИЙ РАЙОН РЕСПУБЛИКИ БАШКОРТОСТАН</t>
  </si>
  <si>
    <t>МОБУ ДО ДЮСШ СТЕРЛИТАМАКСКОГО РАЙОНА</t>
  </si>
  <si>
    <t>Мурзабаев Редик Ринатович</t>
  </si>
  <si>
    <t>МУНИЦИПАЛЬНОЕ ОБЩЕОБРАЗОВАТЕЛЬНОЕ БЮДЖЕТНОЕ УЧРЕЖДЕНИЕ СРЕДНЯЯ ОБЩЕОБРАЗОВАТЕЛЬНАЯ ШКОЛА С. ТЮРЮШЛЯ МУНИЦИПАЛЬНОГО РАЙОНА СТЕРЛИТАМАКСКИЙ РАЙОН РЕСПУБЛИКИ БАШКОРТОСТАН</t>
  </si>
  <si>
    <t>МОБУ СОШ С. ТЮРЮШЛЯ</t>
  </si>
  <si>
    <t>Занин Дмитрий Александрович</t>
  </si>
  <si>
    <t>МУНИЦИПАЛЬНОЕ БЮДЖЕТНОЕ ДОШКОЛЬНОЕ ОБРАЗОВАТЕЛЬНОЕ УЧРЕЖДЕНИЕ ДЕТСКИЙ САД С. ТЮРЮШЛЯ МУНИЦИПАЛЬНОГО РАЙОНА СТЕРЛИТАМАКСКИЙ РАЙОН РЕСПУБЛИКИ БАШКОРТОСТАН</t>
  </si>
  <si>
    <t>МБДОУ ДЕТСКИЙ САД С. ТЮРЮШЛЯ</t>
  </si>
  <si>
    <t>Биктимерова Ненси Халиловна</t>
  </si>
  <si>
    <t>МУНИЦИПАЛЬНОЕ БЮДЖЕТНОЕ ОБЩЕОБРАЗОВАТЕЛЬНОЕ УЧРЕЖДЕНИЕ СРЕДНЯЯ ОБЩЕОБРАЗОВАТЕЛЬНАЯ ШКОЛА ДЕРЕВНИ АБЗАКОВО МУНИЦИПАЛЬНОГО РАЙОНА УЧАЛИНСКИЙ РАЙОН РЕСПУБЛИКИ БАШКОРТОСТАН</t>
  </si>
  <si>
    <t>МБОУ СОШ Д. АБЗАКОВО МР УЧАЛИНСКИЙ РАЙОН РБ</t>
  </si>
  <si>
    <t>Зарипов Ислам Иршатович</t>
  </si>
  <si>
    <t>МУНИЦИПАЛЬНОЕ БЮДЖЕТНОЕ ДОШКОЛЬНОЕ ОБРАЗОВАТЕЛЬНОЕ УЧРЕЖДЕНИЕ ДЕТСКИЙ САД ДЕРЕВНИ ИЛЬЧИГУЛОВО МУНИЦИПАЛЬНОГО РАЙОНА УЧАЛИНСКИЙ РАЙОН РЕСПУБЛИКИ БАШКОРТОСТАН</t>
  </si>
  <si>
    <t>МБДОУ Д/С Д. ИЛЬЧИГУЛОВО МР УЧАЛИНСКИЙ РАЙОН РБ</t>
  </si>
  <si>
    <t>Хакимьянова Раушания Даутовна</t>
  </si>
  <si>
    <t>МУНИЦИПАЛЬНОЕ БЮДЖЕТНОЕ ОБЩЕОБРАЗОВАТЕЛЬНОЕ УЧРЕЖДЕНИЕ СРЕДНЯЯ ОБЩЕОБРАЗОВАТЕЛЬНАЯ ШКОЛА ДЕРЕВНИ МУЛДАКАЕВО МУНИЦИПАЛЬНОГО РАЙОНА УЧАЛИНСКИЙ РАЙОН РЕСПУБЛИКИ БАШКОРТОСТАН</t>
  </si>
  <si>
    <t>МБОУ СОШ Д. МУЛДАКАЕВО МР УЧАЛИНСКИЙ РАЙОН РБ</t>
  </si>
  <si>
    <t>Абубакирова Гузель Алмасовна</t>
  </si>
  <si>
    <t>МУНИЦИПАЛЬНОЕ БЮДЖЕТНОЕ ОБЩЕОБРАЗОВАТЕЛЬНОЕ УЧРЕЖДЕНИЕ ОСНОВНАЯ ОБЩЕОБРАЗОВАТЕЛЬНАЯ ШКОЛА ДЕРЕВНИ КУРАМА МУНИЦИПАЛЬНОГО РАЙОНА УЧАЛИНСКИЙ РАЙОН РЕСПУБЛИКИ БАШКОРТОСТАН</t>
  </si>
  <si>
    <t>МБОУ ООШ Д. КУРАМА МР УЧАЛИНСКИЙ РАЙОН РБ</t>
  </si>
  <si>
    <t>Ибрагимова Гуллей Мирзаевна</t>
  </si>
  <si>
    <t>МУНИЦИПАЛЬНОЕ БЮДЖЕТНОЕ ОБЩЕОБРАЗОВАТЕЛЬНОЕ УЧРЕЖДЕНИЕ ОСНОВНАЯ ОБЩЕОБРАЗОВАТЕЛЬНАЯ ШКОЛА ДЕРЕВНИ МАЛОКАЗАККУЛОВО МУНИЦИПАЛЬНОГО РАЙОНА УЧАЛИНСКИЙ РАЙОН РЕСПУБЛИКИ БАШКОРТОСТАН</t>
  </si>
  <si>
    <t>МБОУ ООШ Д. МАЛОКАЗАККУЛОВО МР УЧАЛИНСКИЙ РАЙОН РБ</t>
  </si>
  <si>
    <t>Фаткуллин Дим Юмабаевич</t>
  </si>
  <si>
    <t>МУНИЦИПАЛЬНОЕ БЮДЖЕТНОЕ ДОШКОЛЬНОЕ ОБРАЗОВАТЕЛЬНОЕ УЧРЕЖДЕНИЕ ДЕТСКИЙ САД ДЕРЕВНИ МАЛОКАЗАККУЛОВО МУНИЦИПАЛЬНОГО РАЙОНА УЧАЛИНСКИЙ РАЙОН РЕСПУБЛИКИ БАШКОРТОСТАН</t>
  </si>
  <si>
    <t>МБДОУ Д/С Д. МАЛОКАЗАККУЛОВО МР УЧАЛИНСКИЙ РАЙОН РБ</t>
  </si>
  <si>
    <t>Камалова Зифа Гайнетдиновна</t>
  </si>
  <si>
    <t>МУНИЦИПАЛЬНОЕ БЮДЖЕТНОЕ ДОШКОЛЬНОЕ ОБРАЗОВАТЕЛЬНОЕ УЧРЕЖДЕНИЕ ДЕТСКИЙ САД ДЕРЕВНИ МАНСУРОВО МУНИЦИПАЛЬНОГО РАЙОНА УЧАЛИНСКИЙ РАЙОН РЕСПУБЛИКИ БАШКОРТОСТАН</t>
  </si>
  <si>
    <t>МБДОУ Д/С Д. МАНСУРОВО МР УЧАЛИНСКИЙ РАЙОН РБ</t>
  </si>
  <si>
    <t>Мухамадиева Гузель Рахимжановна</t>
  </si>
  <si>
    <t>МУНИЦИПАЛЬНОЕ БЮДЖЕТНОЕ ОБЩЕОБРАЗОВАТЕЛЬНОЕ УЧРЕЖДЕНИЕ СРЕДНЯЯ ОБЩЕОБРАЗОВАТЕЛЬНАЯ ШКОЛА ДЕРЕВНИ МОСКОВО МУНИЦИПАЛЬНОГО РАЙОНА УЧАЛИНСКИЙ РАЙОН РЕСПУБЛИКИ БАШКОРТОСТАН</t>
  </si>
  <si>
    <t>МБОУ СОШ Д. МОСКОВО МР УЧАЛИНСКИЙ РАЙОН РБ</t>
  </si>
  <si>
    <t>Буляков Наиль Фаляхович</t>
  </si>
  <si>
    <t>МУНИЦИПАЛЬНОЕ АВТОНОМНОЕ ДОШКОЛЬНОЕ ОБРАЗОВАТЕЛЬНОЕ УЧРЕЖДЕНИЕ ДЕТСКИЙ САД № 1 СЕЛА АХУНОВО МУНИЦИПАЛЬНОГО РАЙОНА УЧАЛИНСКИЙ РАЙОН РЕСПУБЛИКИ БАШКОРТОСТАН</t>
  </si>
  <si>
    <t>МАДОУ ДЕТСКИЙ САД № 1 СЕЛА АХУНОВО МР УЧАЛИНСКИЙ РАЙОН РБ</t>
  </si>
  <si>
    <t>Ахмерова Гульнара Сайфулловна</t>
  </si>
  <si>
    <t>МУНИЦИПАЛЬНОЕ БЮДЖЕТНОЕ ОБЩЕОБРАЗОВАТЕЛЬНОЕ УЧРЕЖДЕНИЕ СРЕДНЯЯ ОБЩЕОБРАЗОВАТЕЛЬНАЯ ШКОЛА ИМЕНИ УСМАНОВА ГАЙСЫ МУРТАЗОВИЧА СЕЛА АХУНОВО МУНИЦИПАЛЬНОГО РАЙОНА УЧАЛИНСКИЙ РАЙОН РЕСПУБЛИКИ БАШКОРТОСТАН</t>
  </si>
  <si>
    <t>МБОУ СОШ ИМ. УСМАНОВА Г.М. С. АХУНОВО МР УЧАЛИНСКИЙ РАЙОН РБ</t>
  </si>
  <si>
    <t>Янгличева Лилия Талгатовна</t>
  </si>
  <si>
    <t>МУНИЦИПАЛЬНОЕ АВТОНОМНОЕ ДОШКОЛЬНОЕ ОБРАЗОВАТЕЛЬНОЕ УЧРЕЖДЕНИЕ ДЕТСКИЙ САД № 14 СЕЛА БУЙДА МУНИЦИПАЛЬНОГО РАЙОНА УЧАЛИНСКИЙ РАЙОН РЕСПУБЛИКИ БАШКОРТОСТАН</t>
  </si>
  <si>
    <t>МАДОУ ДЕТСКИЙ САД №14 СЕЛА БУЙДА МР УЧАЛИНСКИЙ РАЙОН РБ</t>
  </si>
  <si>
    <t>Зарипова Гульназ Нургалиевна</t>
  </si>
  <si>
    <t>МУНИЦИПАЛЬНОЕ БЮДЖЕТНОЕ ОБЩЕОБРАЗОВАТЕЛЬНОЕ УЧРЕЖДЕНИЕ СРЕДНЯЯ ОБЩЕОБРАЗОВАТЕЛЬНАЯ ШКОЛА СЕЛА ИЛЬЧИНО МУНИЦИПАЛЬНОГО РАЙОНА УЧАЛИНСКИЙ РАЙОН РЕСПУБЛИКИ БАШКОРТОСТАН</t>
  </si>
  <si>
    <t>МБОУ СОШ СЕЛА ИЛЬЧИНО МР УЧАЛИНСКИЙ РАЙОН РБ</t>
  </si>
  <si>
    <t>Батыршина Зухра Галимьяновна</t>
  </si>
  <si>
    <t>МУНИЦИПАЛЬНОЕ БЮДЖЕТНОЕ ДОШКОЛЬНОЕ ОБРАЗОВАТЕЛЬНОЕ УЧРЕЖДЕНИЕ ДЕТСКИЙ САД СЕЛА ИЛЬЧИНО МУНИЦИПАЛЬНОГО РАЙОНА УЧАЛИНСКИЙ РАЙОН РЕСПУБЛИКИ БАШКОРТОСТАН</t>
  </si>
  <si>
    <t>МБДОУ Д/С С. ИЛЬЧИНО МР УЧАЛИНСКИЙ РАЙОН РБ</t>
  </si>
  <si>
    <t>Яппарова Рамзия Зайнулловна</t>
  </si>
  <si>
    <t>МУНИЦИПАЛЬНОЕ БЮДЖЕТНОЕ ОБЩЕОБРАЗОВАТЕЛЬНОЕ УЧРЕЖДЕНИЕ СРЕДНЯЯ ОБЩЕОБРАЗОВАТЕЛЬНАЯ ШКОЛА ИМЕНИ ГЕРОЯ СОВЕТСКОГО СОЮЗА СУНАГАТУЛЛИНА ЖАВДАТА ГУМУРЗАКОВИЧА СЕЛА ИМАНГУЛОВО МУНИЦИПАЛЬНОГО РАЙОНА УЧАЛИНСКИЙ РАЙОН РЕСПУБЛИКИ БАШКОРТОСТАН</t>
  </si>
  <si>
    <t>МБОУ СОШ ИМ. СУНАГАТУЛЛИНА Ж.Г. С. ИМАНГУЛОВО МР УЧАЛИНСКИЙ РАЙОН РБ</t>
  </si>
  <si>
    <t>Ахмедьянов Дамир Рамилович</t>
  </si>
  <si>
    <t>МУНИЦИПАЛЬНОЕ БЮДЖЕТНОЕ ДОШКОЛЬНОЕ ОБРАЗОВАТЕЛЬНОЕ УЧРЕЖДЕНИЕ ДЕТСКИЙ САД СЕЛА ИМАНГУЛОВО МУНИЦИПАЛЬНОГО РАЙОНА УЧАЛИНСКИЙ РАЙОН РЕСПУБЛИКИ БАШКОРТОСТАН</t>
  </si>
  <si>
    <t>МБДОУ Д/С С. ИМАНГУЛОВО МР УЧАЛИНСКИЙ РАЙОН РБ</t>
  </si>
  <si>
    <t>МУНИЦИПАЛЬНОЕ БЮДЖЕТНОЕ ДОШКОЛЬНОЕ ОБРАЗОВАТЕЛЬНОЕ УЧРЕЖДЕНИЕ ДЕТСКИЙ САД СЕЛА КИРЯБИНСКОЕ МУНИЦИПАЛЬНОГО РАЙОНА УЧАЛИНСКИЙ РАЙОН РЕСПУБЛИКИ БАШКОРТОСТАН</t>
  </si>
  <si>
    <t>МБДОУ Д/С С. КИРЯБИНСКОЕ МР УЧАЛИНСКИЙ РАЙОН РБ</t>
  </si>
  <si>
    <t>Нургалина Светлана Алмасовна</t>
  </si>
  <si>
    <t>МУНИЦИПАЛЬНОЕ БЮДЖЕТНОЕ ДОШКОЛЬНОЕ ОБРАЗОВАТЕЛЬНОЕ УЧРЕЖДЕНИЕ ДЕТСКИЙ САД СЕЛА КОМСОМОЛЬСК МУНИЦИПАЛЬНОГО РАЙОНА УЧАЛИНСКИЙ РАЙОН РЕСПУБЛИКИ БАШКОРТОСТАН</t>
  </si>
  <si>
    <t>МБДОУ Д/С С. КОМСОМОЛЬСК МР УЧАЛИНСКИЙ РАЙОН РБ</t>
  </si>
  <si>
    <t>Байрамгулова Гульзар Авсатовна</t>
  </si>
  <si>
    <t>МУНИЦИПАЛЬНОЕ БЮДЖЕТНОЕ ОБЩЕОБРАЗОВАТЕЛЬНОЕ УЧРЕЖДЕНИЕ СРЕДНЯЯ ОБЩЕОБРАЗОВАТЕЛЬНАЯ ШКОЛА СЕЛА КОМСОМОЛЬСК МУНИЦИПАЛЬНОГО РАЙОНА УЧАЛИНСКИЙ РАЙОН РЕСПУБЛИКИ БАШКОРТОСТАН</t>
  </si>
  <si>
    <t>МБОУ СОШ С. КОМСОМОЛЬСК МР УЧАЛИНСКИЙ РАЙОН РБ</t>
  </si>
  <si>
    <t>Вильданова Гульшат Закирьяновна</t>
  </si>
  <si>
    <t>МУНИЦИПАЛЬНОЕ БЮДЖЕТНОЕ ОБЩЕОБРАЗОВАТЕЛЬНОЕ УЧРЕЖДЕНИЕ СРЕДНЯЯ ОБЩЕОБРАЗОВАТЕЛЬНАЯ ШКОЛА СЕЛА КУНАКБАЕВО МУНИЦИПАЛЬНОГО РАЙОНА УЧАЛИНСКИЙ РАЙОН РЕСПУБЛИКИ БАШКОРТОСТАН</t>
  </si>
  <si>
    <t>Ямалиева Эльвина Салауатовна</t>
  </si>
  <si>
    <t>МУНИЦИПАЛЬНОЕ БЮДЖЕТНОЕ ДОШКОЛЬНОЕ ОБРАЗОВАТЕЛЬНОЕ УЧРЕЖДЕНИЕ ДЕТСКИЙ САД СЕЛА КУНАКБАЕВО МУНИЦИПАЛЬНОГО РАЙОНА УЧАЛИНСКИЙ РАЙОН РЕСПУБЛИКИ БАШКОРТОСТАН</t>
  </si>
  <si>
    <t>МБДОУ Д/С С. КУНАКБАЕВО МР УЧАЛИНСКИЙ РАЙОН РБ</t>
  </si>
  <si>
    <t>Сагитова Саруара Файзрахмановна</t>
  </si>
  <si>
    <t>МУНИЦИПАЛЬНОЕ БЮДЖЕТНОЕ ДОШКОЛЬНОЕ ОБРАЗОВАТЕЛЬНОЕ УЧРЕЖДЕНИЕ ДЕТСКИЙ САД СЕЛА МИНДЯК МУНИЦИПАЛЬНОГО РАЙОНА УЧАЛИНСКИЙ РАЙОН РЕСПУБЛИКИ БАШКОРТОСТАН</t>
  </si>
  <si>
    <t>МБДОУ Д/С С.МИНДЯК МР УЧАЛИНСКИЙ РАЙОН РБ</t>
  </si>
  <si>
    <t>Вагнер Светлана Павловна</t>
  </si>
  <si>
    <t>МУНИЦИПАЛЬНОЕ БЮДЖЕТНОЕ ОБЩЕОБРАЗОВАТЕЛЬНОЕ УЧРЕЖДЕНИЕ СРЕДНЯЯ ОБЩЕОБРАЗОВАТЕЛЬНАЯ ШКОЛА № 6 СЕЛА МИНДЯК МУНИЦИПАЛЬНОГО РАЙОНА УЧАЛИНСКИЙ РАЙОН РЕСПУБЛИКИ БАШКОРТОСТАН</t>
  </si>
  <si>
    <t>МБОУ СОШ № 6 С. МИНДЯК МР УЧАЛИНСКИЙ РАЙОН РБ</t>
  </si>
  <si>
    <t>Ильгамова Гузель Расиховна</t>
  </si>
  <si>
    <t>МУНИЦИПАЛЬНОЕ БЮДЖЕТНОЕ ОБЩЕОБРАЗОВАТЕЛЬНОЕ УЧРЕЖДЕНИЕ СРЕДНЯЯ ОБЩЕОБРАЗОВАТЕЛЬНАЯ ШКОЛА № 7 СЕЛА МИНДЯК МУНИЦИПАЛЬНОГО РАЙОНА УЧАЛИНСКИЙ РАЙОН РЕСПУБЛИКИ БАШКОРТОСТАН</t>
  </si>
  <si>
    <t>МБОУ СОШ № 7 С. МИНДЯК МР УЧАЛИНСКИЙ РАЙОН РБ</t>
  </si>
  <si>
    <t>Шугаюпов Камиль Кабирович</t>
  </si>
  <si>
    <t>МУНИЦИПАЛЬНОЕ БЮДЖЕТНОЕ ОБЩЕОБРАЗОВАТЕЛЬНОЕ УЧРЕЖДЕНИЕ СРЕДНЯЯ ОБЩЕОБРАЗОВАТЕЛЬНАЯ ШКОЛА СЕЛА НАУРУЗОВО МУНИЦИПАЛЬНОГО РАЙОНА УЧАЛИНСКИЙ РАЙОН РЕСПУБЛИКИ БАШКОРТОСТАН</t>
  </si>
  <si>
    <t>МБОУ СОШ С. НАУРУЗОВО МР УЧАЛИНСКИЙ РАЙОН РБ</t>
  </si>
  <si>
    <t>Кагарманова Фируза Рифкатовна</t>
  </si>
  <si>
    <t>МУНИЦИПАЛЬНОЕ БЮДЖЕТНОЕ ОБЩЕОБРАЗОВАТЕЛЬНОЕ УЧРЕЖДЕНИЕ СРЕДНЯЯ ОБЩЕОБРАЗОВАТЕЛЬНАЯ ШКОЛА СЕЛА ОЗЕРНЫЙ МУНИЦИПАЛЬНОГО РАЙОНА УЧАЛИНСКИЙ РАЙОН РЕСПУБЛИКИ БАШКОРТОСТАН</t>
  </si>
  <si>
    <t>МБОУ СОШ С. ОЗЕРНЫЙ МР УЧАЛИНСКИЙ РАЙОН РБ</t>
  </si>
  <si>
    <t>Сулейманов Раян Ильдарович</t>
  </si>
  <si>
    <t>МУНИЦИПАЛЬНОЕ БЮДЖЕТНОЕ ОБЩЕОБРАЗОВАТЕЛЬНОЕ УЧРЕЖДЕНИЕ СРЕДНЯЯ ОБЩЕОБРАЗОВАТЕЛЬНАЯ ШКОЛА СЕЛА ПОЛЯКОВКА МУНИЦИПАЛЬНОГО РАЙОНА УЧАЛИНСКИЙ РАЙОН РЕСПУБЛИКИ БАШКОРТОСТАН</t>
  </si>
  <si>
    <t>МБОУ СОШ С. ПОЛЯКОВКА МР УЧАЛИНСКИЙ РАЙОН РБ</t>
  </si>
  <si>
    <t>Рахимова Рафиля Садиковна</t>
  </si>
  <si>
    <t>МУНИЦИПАЛЬНОЕ БЮДЖЕТНОЕ ОБЩЕОБРАЗОВАТЕЛЬНОЕ УЧРЕЖДЕНИЕ СРЕДНЯЯ ОБЩЕОБРАЗОВАТЕЛЬНАЯ ШКОЛА СЕЛА РЫСАЕВО МУНИЦИПАЛЬНОГО РАЙОНА УЧАЛИНСКИЙ РАЙОН РЕСПУБЛИКИ БАШКОРТОСТАН</t>
  </si>
  <si>
    <t>МБОУ СОШ С. РЫСАЕВО МР УЧАЛИНСКИЙ РАЙОН РБ</t>
  </si>
  <si>
    <t>Гильманов Денис Талгатович</t>
  </si>
  <si>
    <t>МУНИЦИПАЛЬНОЕ АВТОНОМНОЕ ДОШКОЛЬНОЕ ОБРАЗОВАТЕЛЬНОЕ УЧРЕЖДЕНИЕ ДЕТСКИЙ САД СЕЛА САФАРОВО МУНИЦИПАЛЬНОГО РАЙОНА УЧАЛИНСКИЙ РАЙОН РЕСПУБЛИКИ БАШКОРТОСТАН</t>
  </si>
  <si>
    <t>МАДОУ ДЕТСКИЙ САД СЕЛА САФАРОВО МР УЧАЛИНСКИЙ РАЙОН РБ</t>
  </si>
  <si>
    <t>Мухаматдинова Айгуль Дамировна</t>
  </si>
  <si>
    <t>МУНИЦИПАЛЬНОЕ БЮДЖЕТНОЕ ОБЩЕОБРАЗОВАТЕЛЬНОЕ УЧРЕЖДЕНИЕ СРЕДНЯЯ ОБЩЕОБРАЗОВАТЕЛЬНАЯ ШКОЛА СЕЛА САФАРОВО МУНИЦИПАЛЬНОГО РАЙОНА УЧАЛИНСКИЙ РАЙОН РЕСПУБЛИКИ БАШКОРТОСТАН</t>
  </si>
  <si>
    <t>МБОУ СОШ С. САФАРОВО МР УЧАЛИНСКИЙ РАЙОН РБ</t>
  </si>
  <si>
    <t>Киньякаев Ильшат Валиевич</t>
  </si>
  <si>
    <t>МУНИЦИПАЛЬНОЕ БЮДЖЕТНОЕ ОБЩЕОБРАЗОВАТЕЛЬНОЕ УЧРЕЖДЕНИЕ УРАЗОВСКИЙ ЛИЦЕЙ ИМЕНИ ГИНИЯТУЛЛИНА ТАЛХИ ЮМАБАЕВИЧА МУНИЦИПАЛЬНОГО РАЙОНА УЧАЛИНСКИЙ РАЙОН РЕСПУБЛИКИ БАШКОРТОСТАН</t>
  </si>
  <si>
    <t>МБОУ УРАЗОВСКИЙ ЛИЦЕЙ ИМ. ГИНИЯТУЛЛИНА Т.Ю. МР УЧАЛИНСКИЙ РАЙОН РБ</t>
  </si>
  <si>
    <t>Гайфуллин Ильнур Ринатович</t>
  </si>
  <si>
    <t>МУНИЦИПАЛЬНОЕ АВТОНОМНОЕ ДОШКОЛЬНОЕ ОБРАЗОВАТЕЛЬНОЕ УЧРЕЖДЕНИЕ ДЕТСКИЙ САД СЕЛА УРАЛЬСК МУНИЦИПАЛЬНОГО РАЙОНА УЧАЛИНСКИЙ РАЙОН РЕСПУБЛИКИ БАШКОРТОСТАН</t>
  </si>
  <si>
    <t>МАДОУ ДЕТСКИЙ САД СЕЛА УРАЛЬСК МР УЧАЛИНСКИЙ РАЙОН РБ</t>
  </si>
  <si>
    <t>Халфитдинова Урания Габдулхаевна</t>
  </si>
  <si>
    <t>МУНИЦИПАЛЬНОЕ БЮДЖЕТНОЕ ОБЩЕОБРАЗОВАТЕЛЬНОЕ УЧРЕЖДЕНИЕ СРЕДНЯЯ ОБЩЕОБРАЗОВАТЕЛЬНАЯ ШКОЛА ИМЕНИ ИСХАКОВА АЛМАЗА САЛИМОВИЧА СЕЛА УРАЛЬСК МУНИЦИПАЛЬНОГО РАЙОНА УЧАЛИНСКИЙ РАЙОН РЕСПУБЛИКИ БАШКОРТОСТАН</t>
  </si>
  <si>
    <t>МБОУ СОШ ИМ. ИСХАКОВА А.С. С. УРАЛЬСК МР УЧАЛИНСКИЙ РАЙОН РБ</t>
  </si>
  <si>
    <t>Етимбаева Алия Расулевна</t>
  </si>
  <si>
    <t>МУНИЦИПАЛЬНОЕ АВТОНОМНОЕ ДОШКОЛЬНОЕ ОБРАЗОВАТЕЛЬНОЕ УЧРЕЖДЕНИЕ ДЕТСКИЙ САД № 1 СЕЛА УЧАЛЫ МУНИЦИПАЛЬНОГО РАЙОНА УЧАЛИНСКИЙ РАЙОН РЕСПУБЛИКИ БАШКОРТОСТАН</t>
  </si>
  <si>
    <t>МАДОУ ДЕТСКИЙ САД № 1 СЕЛА УЧАЛЫ МР УЧАЛИНСКИЙ РАЙОН РБ</t>
  </si>
  <si>
    <t>Ярмухаметова Эльвира Ураловна</t>
  </si>
  <si>
    <t>МУНИЦИПАЛЬНОЕ АВТОНОМНОЕ ДОШКОЛЬНОЕ ОБРАЗОВАТЕЛЬНОЕ УЧРЕЖДЕНИЕ ДЕТСКИЙ САД № 72 СЕЛА УЧАЛЫ МУНИЦИПАЛЬНОГО РАЙОНА УЧАЛИНСКИЙ РАЙОН РЕСПУБЛИКИ БАШКОРТОСТАН</t>
  </si>
  <si>
    <t>МАДОУ ДЕТСКИЙ САД № 72 СЕЛА УЧАЛЫ МР УЧАЛИНСКИЙ РАЙОН РБ</t>
  </si>
  <si>
    <t>Камалетдинова Галия Галибовна</t>
  </si>
  <si>
    <t>МУНИЦИПАЛЬНОЕ АВТОНОМНОЕ ДОШКОЛЬНОЕ ОБРАЗОВАТЕЛЬНОЕ УЧРЕЖДЕНИЕ ДЕТСКИЙ САД № 3 С. УЧАЛЫ МУНИЦИПАЛЬНОГО РАЙОНА УЧАЛИНСКИЙ РАЙОН РЕСПУБЛИКИ БАШКОРТОСТАН</t>
  </si>
  <si>
    <t>МАДОУ ДЕТСКИЙ САД № 3 С. УЧАЛЫ МР УЧАЛИНСКИЙ РАЙОН РБ</t>
  </si>
  <si>
    <t>МУНИЦИПАЛЬНОЕ БЮДЖЕТНОЕ ОБЩЕОБРАЗОВАТЕЛЬНОЕ УЧРЕЖДЕНИЕ БАШКИРСКАЯ ГИМНАЗИЯ СЕЛА УЧАЛЫ МУНИЦИПАЛЬНОГО РАЙОНА УЧАЛИНСКИЙ РАЙОН РЕСПУБЛИКИ БАШКОРТОСТАН</t>
  </si>
  <si>
    <t>МБОУ БГ С. УЧАЛЫ МР УЧАЛИНСКИЙ РАЙОН РБ</t>
  </si>
  <si>
    <t>Загидуллина Альбина Важетдиновна</t>
  </si>
  <si>
    <t>МУНИЦИПАЛЬНОЕ БЮДЖЕТНОЕ ОБЩЕОБРАЗОВАТЕЛЬНОЕ УЧРЕЖДЕНИЕ СРЕДНЯЯ ОБЩЕОБРАЗОВАТЕЛЬНАЯ ШКОЛА ИМЕНИ ХУСНУТДИНОВА А.Г. СЕЛА УЧАЛЫ МУНИЦИПАЛЬНОГО РАЙОНА УЧАЛИНСКИЙ РАЙОН РЕСПУБЛИКИ БАШКОРТОСТАН</t>
  </si>
  <si>
    <t>МБОУ СОШ ИМ. ХУСНУТДИНОВА А.Г. С. УЧАЛЫ МР УЧАЛИНСКИЙ РАЙОН РБ</t>
  </si>
  <si>
    <t>Киреева Гульназ Асгатовна</t>
  </si>
  <si>
    <t>МУНИЦИПАЛЬНОЕ БЮДЖЕТНОЕ ОБЩЕОБРАЗОВАТЕЛЬНОЕ УЧРЕЖДЕНИЕ СРЕДНЯЯ ОБЩЕОБРАЗОВАТЕЛЬНАЯ ШКОЛА Д. ЛЕВАЛИ МУНИЦИПАЛЬНОГО РАЙОНА БЕЛОКАТАЙСКИЙ РАЙОН РЕСПУБЛИКИ БАШКОРТОСТАН</t>
  </si>
  <si>
    <t>МБОУ СОШ Д. ЛЕВАЛИ</t>
  </si>
  <si>
    <t>Глушкова Татьяна Николаевна</t>
  </si>
  <si>
    <t>МУНИЦИПАЛЬНОЕ БЮДЖЕТНОЕ ОБЩЕОБРАЗОВАТЕЛЬНОЕ УЧРЕЖДЕНИЕ СРЕДНЯЯ ОБЩЕОБРАЗОВАТЕЛЬНАЯ ШКОЛА Д.АБДУЛМАМБЕТОВО МУНИЦИПАЛЬНОГО РАЙОНА АБЗЕЛИЛОВСКИЙ РАЙОН РЕСПУБЛИКИ БАШКОРТОСТАН</t>
  </si>
  <si>
    <t>МБОУ СОШ Д.АБДУЛМАМБЕТОВО</t>
  </si>
  <si>
    <t>Гибадатов Илдар Раисович</t>
  </si>
  <si>
    <t>МУНИЦИПАЛЬНОЕ БЮДЖЕТНОЕ ОБЩЕОБРАЗОВАТЕЛЬНОЕ УЧРЕЖДЕНИЕ СРЕДНЯЯ ОБЩЕОБРАЗОВАТЕЛЬНАЯ ШКОЛА Д. ТАШТИМЕРОВО МУНИЦИПАЛЬНОГО РАЙОНА АБЗЕЛИЛОВСКИЙ РАЙОН РЕСПУБЛИКИ БАШКОРТОСТАН</t>
  </si>
  <si>
    <t>МБОУ СОШ Д. ТАШТИМЕРОВО</t>
  </si>
  <si>
    <t>Хайруллин Нуриман Раисович</t>
  </si>
  <si>
    <t>МУНИЦИПАЛЬНОЕ БЮДЖЕТНОЕ ДОШКОЛЬНОЕ ОБРАЗОВАТЕЛЬНОЕ УЧРЕЖДЕНИЕ ДЕТСКИЙ САД КОЯШКАЙ Д. АБЗЕЛИЛОВО МУНИЦИПАЛЬНОГО РАЙОНА АБЗЕЛИЛОВСКИЙ РАЙОН РЕСПУБЛИКИ БАШКОРТОСТАН</t>
  </si>
  <si>
    <t>МБДОУ Д-С КОЯШКАЙ Д. АБЗЕЛИЛОВО</t>
  </si>
  <si>
    <t>Харисова Гульшат Халидаровна</t>
  </si>
  <si>
    <t>МУНИЦИПАЛЬНОЕ БЮДЖЕТНОЕ ОБЩЕОБРАЗОВАТЕЛЬНОЕ УЧРЕЖДЕНИЕ СРЕДНЯЯ ОБЩЕОБРАЗОВАТЕЛЬНАЯ ШКОЛА Д.КАЗМАШЕВО МУНИЦИПАЛЬНОГО РАЙОНА АБЗЕЛИЛОВСКИЙ РАЙОН РЕСПУБЛИКИ БАШКОРТОСТАН</t>
  </si>
  <si>
    <t>МБОУ СОШ Д.КАЗМАШЕВО</t>
  </si>
  <si>
    <t>Атауллин Зариф Вакилович</t>
  </si>
  <si>
    <t>МУНИЦИПАЛЬНОЕ БЮДЖЕТНОЕ ОБЩЕОБРАЗОВАТЕЛЬНОЕ УЧРЕЖДЕНИЕ СРЕДНЯЯ ОБЩЕОБРАЗОВАТЕЛЬНАЯ ШКОЛА Д.НОВОБАЛАПАНОВО МУНИЦИПАЛЬНОГО РАЙОНА АБЗЕЛИЛОВСКИЙ РАЙОН РЕСПУБЛИКИ БАШКОРТОСТАН</t>
  </si>
  <si>
    <t>МБОУ СОШ Д.НОВОБАЛАПАНОВО</t>
  </si>
  <si>
    <t>Зайтунова Гульназ Хуснитдиновна</t>
  </si>
  <si>
    <t>МУНИЦИПАЛЬНОЕ БЮДЖЕТНОЕ ОБЩЕОБРАЗОВАТЕЛЬНОЕ УЧРЕЖДЕНИЕ СРЕДНЯЯ ОБЩЕОБРАЗОВАТЕЛЬНАЯ ШКОЛА С.АМАНГИЛЬДИНО МУНИЦИПАЛЬНОГО РАЙОНА АБЗЕЛИЛОВСКИЙ РАЙОН РЕСПУБЛИКИ БАШКОРТОСТАН</t>
  </si>
  <si>
    <t>МБОУ СОШ С.АМАНГИЛЬДИНО</t>
  </si>
  <si>
    <t>МУНИЦИПАЛЬНОЕ БЮДЖЕТНОЕ ОБЩЕОБРАЗОВАТЕЛЬНОЕ УЧРЕЖДЕНИЕ СРЕДНЯЯ ОБЩЕОБРАЗОВАТЕЛЬНАЯ ШКОЛА С.БАИМОВО МУНИЦИПАЛЬНОГО РАЙОНА АБЗЕЛИЛОВСКИЙ РАЙОН РЕСПУБЛИКИ БАШКОРТОСТАН</t>
  </si>
  <si>
    <t>СОШ С.БАИМОВО</t>
  </si>
  <si>
    <t>Зарипова Зиля Шагалиевна</t>
  </si>
  <si>
    <t>МУНИЦИПАЛЬНОЕ БЮДЖЕТНОЕ ОБЩЕОБРАЗОВАТЕЛЬНОЕ УЧРЕЖДЕНИЕ СРЕДНЯЯ ОБЩЕОБРАЗОВАТЕЛЬНАЯ ШКОЛА С. БУРАНГУЛОВО МУНИЦИПАЛЬНОГО РАЙОНА АБЗЕЛИЛОВСКИЙ РАЙОН РЕСПУБЛИКИ БАШКОРТОСТАН</t>
  </si>
  <si>
    <t>МБОУ СОШ С. БУРАНГУЛОВО</t>
  </si>
  <si>
    <t>Фахрисламов Юлай Асгатович</t>
  </si>
  <si>
    <t>МУНИЦИПАЛЬНОЕ БЮДЖЕТНОЕ ОБЩЕОБРАЗОВАТЕЛЬНОЕ УЧРЕЖДЕНИЕ СРЕДНЯЯ ОБЩЕОБРАЗОВАТЕЛЬНАЯ ШКОЛА С. ГУСЕВО МУНИЦИПАЛЬНОГО РАЙОНА АБЗЕЛИЛОВСКИЙ РАЙОН РЕСПУБЛИКИ БАШКОРТОСТАН</t>
  </si>
  <si>
    <t>МБОУ СОШ С. ГУСЕВО МР АБЗЕЛИЛОВСКИЙ РАЙОН РБ</t>
  </si>
  <si>
    <t>Бахтияров Ирек Ахмедьянович</t>
  </si>
  <si>
    <t>МУНИЦИПАЛЬНОЕ АВТОНОМНОЕ ДОШКОЛЬНОЕ ОБРАЗОВАТЕЛЬНОЕ УЧРЕЖДЕНИЕ ДЕТСКИЙ САД ТЫЛСЫМ С. ДАВЛЕТОВО МУНИЦИПАЛЬНОГО РАЙОНА АБЗЕЛИЛОВСКИЙ РАЙОН РЕСПУБЛИКИ БАШКОРТОСТАН</t>
  </si>
  <si>
    <t>МАДОУ Д-С ТЫЛСЫМ С. ДАВЛЕТОВО</t>
  </si>
  <si>
    <t>Сабитова Рашида Раилевна</t>
  </si>
  <si>
    <t>МУНИЦИПАЛЬНОЕ БЮДЖЕТНОЕ ОБЩЕОБРАЗОВАТЕЛЬНОЕ УЧРЕЖДЕНИЕ СРЕДНЯЯ ОБЩЕОБРАЗОВАТЕЛЬНАЯ ШКОЛА С.ДАВЛЕТОВО МУНИЦИПАЛЬНОГО РАЙОНА АБЗЕЛИЛОВСКИЙ РАЙОН РЕСПУБЛИКИ БАШКОРТОСТАН</t>
  </si>
  <si>
    <t>МБОУ СОШ С. ДАВЛЕТОВО</t>
  </si>
  <si>
    <t>Салихов Ислам Ибрагимович</t>
  </si>
  <si>
    <t>МУНИЦИПАЛЬНОЕ БЮДЖЕТНОЕ ОБЩЕОБРАЗОВАТЕЛЬНОЕ УЧРЕЖДЕНИЕ СРЕДНЯЯ ОБЩЕОБРАЗОВАТЕЛЬНАЯ ШКОЛА С.ИШКУЛОВО МУНИЦИПАЛЬНОГО РАЙОНА АБЗЕЛИЛОВСКИЙ РАЙОН РЕСПУБЛИКИ БАШКОРТОСТАН</t>
  </si>
  <si>
    <t>МБОУ СОШ С.ИШКУЛОВО</t>
  </si>
  <si>
    <t>Махиянов Азат Рафкатович</t>
  </si>
  <si>
    <t>МУНИЦИПАЛЬНОЕ БЮДЖЕТНОЕ ОБЩЕОБРАЗОВАТЕЛЬНОЕ УЧРЕЖДЕНИЕ СРЕДНЯЯ ОБЩЕОБРАЗОВАТЕЛЬНАЯ ШКОЛА С.КИРДАСОВО МУНИЦИПАЛЬНОГО РАЙОНА АБЗЕЛИЛОВСКИЙ РАЙОН РЕСПУБЛИКИ БАШКОРТОСТАН</t>
  </si>
  <si>
    <t>МБОУ СОШ С.КИРДАСОВО</t>
  </si>
  <si>
    <t>Ильясов Мансур Иргалеевич</t>
  </si>
  <si>
    <t>директор школы</t>
  </si>
  <si>
    <t>МУНИЦИПАЛЬНОЕ АВТОНОМНОЕ ДОШКОЛЬНОЕ ОБРАЗОВАТЕЛЬНОЕ УЧРЕЖДЕНИЕ ДЕТСКИЙ САД ТЕРЕМОК С. КРАСНАЯ БАШКИРИЯ МУНИЦИПАЛЬНОГО РАЙОНА АБЗЕЛИЛОВСКИЙ РАЙОН РЕСПУБЛИКИ БАШКОРТОСТАН</t>
  </si>
  <si>
    <t>МАДОУ Д-С ТЕРЕМОК С. КРАСНАЯ БАШКИРИЯ</t>
  </si>
  <si>
    <t>Муратшина Фируза Ахтямовна</t>
  </si>
  <si>
    <t>МУНИЦИПАЛЬНОЕ БЮДЖЕТНОЕ ОБЩЕОБРАЗОВАТЕЛЬНОЕ УЧРЕЖДЕНИЕ СРЕДНЯЯ ОБЩЕОБРАЗОВАТЕЛЬНАЯ ШКОЛА С.КРАСНАЯ БАШКИРИЯ МУНИЦИПАЛЬНОГО РАЙОНА АБЗЕЛИЛОВСКИЙ РАЙОН РЕСПУБЛИКИ БАШКОРТОСТАН</t>
  </si>
  <si>
    <t>МБОУ СОШ С. КРАСНАЯ БАШКИРИЯ</t>
  </si>
  <si>
    <t>Абдуллина Наиля Минигалимовна</t>
  </si>
  <si>
    <t>МУНИЦИПАЛЬНОЕ БЮДЖЕТНОЕ ОБЩЕОБРАЗОВАТЕЛЬНОЕ УЧРЕЖДЕНИЕ СРЕДНЯЯ ОБЩЕОБРАЗОВАТЕЛЬНАЯ ШКОЛА С.КУСИМОВСКОГО РУДНИКА МУНИЦИПАЛЬНОГО РАЙОНА АБЗЕЛИЛОВСКИЙ РАЙОН РЕСПУБЛИКИ БАШКОРТОСТАН</t>
  </si>
  <si>
    <t>МБОУ СОШ С.КУСИМОВСКОГО РУДНИКА</t>
  </si>
  <si>
    <t>Умуткужина Гузял Юмадиловна</t>
  </si>
  <si>
    <t>МУНИЦИПАЛЬНОЕ БЮДЖЕТНОЕ ОБЩЕОБРАЗОВАТЕЛЬНОЕ УЧРЕЖДЕНИЕ СРЕДНЯЯ ОБЩЕОБРАЗОВАТЕЛЬНАЯ ШКОЛА ИМЕНИ ГЕРОЯ СОВЕТСКОГО СОЮЗА ВАСЕВА ГРИГОРИЯ ТИМОФЕЕВИЧА С. МИХАЙЛОВКА МУНИЦИПАЛЬНОГО РАЙОНА АБЗЕЛИЛОВСКИЙ РАЙОН РЕСПУБЛИКИ БАШКОРТОСТАН</t>
  </si>
  <si>
    <t>МБОУ СОШ ИМ. ВАСЕВА Г.Т. С. МИХАЙЛОВКА</t>
  </si>
  <si>
    <t>Гильманова Елена Рамилевна</t>
  </si>
  <si>
    <t>МУНИЦИПАЛЬНОЕ АВТОНОМНОЕ ДОШКОЛЬНОЕ ОБРАЗОВАТЕЛЬНОЕ УЧРЕЖДЕНИЕ ДЕТСКИЙ САД ШАТЛЫК С. ТАШБУЛАТОВО МУНИЦИПАЛЬНОГО РАЙОНА АБЗЕЛИЛОВСКИЙ РАЙОН РЕСПУБЛИКИ БАШКОРТОСТАН</t>
  </si>
  <si>
    <t>МАДОУ Д-С ШАТЛЫК С. ТАШБУЛАТОВО</t>
  </si>
  <si>
    <t>Ишкильдина Айгуль Рафаэловна</t>
  </si>
  <si>
    <t>МУНИЦИПАЛЬНОЕ БЮДЖЕТНОЕ ОБЩЕОБРАЗОВАТЕЛЬНОЕ УЧРЕЖДЕНИЕ СРЕДНЯЯ ОБЩЕОБРАЗОВАТЕЛЬНАЯ ШКОЛА С. ТАШБУЛАТОВО МУНИЦИПАЛЬНОГО РАЙОНА АБЗЕЛИЛОВСКИЙ РАЙОН РЕСПУБЛИКИ БАШКОРТОСТАН</t>
  </si>
  <si>
    <t>МБОУ СОШ С. ТАШБУЛАТОВО</t>
  </si>
  <si>
    <t>Зайтунов Басир Шагимуратович</t>
  </si>
  <si>
    <t>МУНИЦИПАЛЬНОЕ БЮДЖЕТНОЕ ОБЩЕОБРАЗОВАТЕЛЬНОЕ УЧРЕЖДЕНИЕ СРЕДНЯЯ ОБЩЕОБРАЗОВАТЕЛЬНАЯ ШКОЛА С.ХАЛИЛОВО МУНИЦИПАЛЬНОГО РАЙОНА АБЗЕЛИЛОВСКИЙ РАЙОН РЕСПУБЛИКИ БАШКОРТОСТАН</t>
  </si>
  <si>
    <t>МБОУ СОШ С.ХАЛИЛОВО</t>
  </si>
  <si>
    <t>Алибаева Эльза Ильдаровна</t>
  </si>
  <si>
    <t>МУНИЦИПАЛЬНОЕ БЮДЖЕТНОЕ ОБЩЕОБРАЗОВАТЕЛЬНОЕ УЧРЕЖДЕНИЕ СРЕДНЯЯ ОБЩЕОБРАЗОВАТЕЛЬНАЯ ШКОЛА С.ХАМИТОВО МУНИЦИПАЛЬНОГО РАЙОНА АБЗЕЛИЛОВСКИЙ РАЙОН РЕСПУБЛИКИ БАШКОРТОСТАН</t>
  </si>
  <si>
    <t>МБОУ СОШ С.ХАМИТОВО</t>
  </si>
  <si>
    <t>Гафарова Наиля Араслановна</t>
  </si>
  <si>
    <t>МУНИЦИПАЛЬНОЕ АВТОНОМНОЕ ДОШКОЛЬНОЕ ОБРАЗОВАТЕЛЬНОЕ УЧРЕЖДЕНИЕ ДЕТСКИЙ САД ЧЕБУРАШКА С. ЦЕЛИННЫЙ МУНИЦИПАЛЬНОГО РАЙОНА АБЗЕЛИЛОВСКИЙ РАЙОН РЕСПУБЛИКИ БАШКОРТОСТАН</t>
  </si>
  <si>
    <t>МАДОУ Д-С ЧЕБУРАШКА С. ЦЕЛИННЫЙ</t>
  </si>
  <si>
    <t>Хамитова Гульсина Аслямовна</t>
  </si>
  <si>
    <t>МУНИЦИПАЛЬНОЕ БЮДЖЕТНОЕ ОБЩЕОБРАЗОВАТЕЛЬНОЕ УЧРЕЖДЕНИЕ СРЕДНЯЯ ОБЩЕОБРАЗОВАТЕЛЬНАЯ ШКОЛА С.ЦЕЛИННЫЙ МУНИЦИПАЛЬНОГО РАЙОНА АБЗЕЛИЛОВСКИЙ РАЙОН РЕСПУБЛИКИ БАШКОРТОСТАН</t>
  </si>
  <si>
    <t>МБОУ СОШ С. ЦЕЛИННЫЙ</t>
  </si>
  <si>
    <t>Мусина Люция Мунировна</t>
  </si>
  <si>
    <t>МУНИЦИПАЛЬНОЕ АВТОНОМНОЕ ДОШКОЛЬНОЕ ОБРАЗОВАТЕЛЬНОЕ УЧРЕЖДЕНИЕ ДЕТСКИЙ САД СОЛНЫШКО С. ЯНГЕЛЬСКОЕ МУНИЦИПАЛЬНОГО РАЙОНА АБЗЕЛИЛОВСКИЙ РАЙОН РЕСПУБЛИКИ БАШКОРТОСТАН</t>
  </si>
  <si>
    <t>МАДОУ Д-С СОЛНЫШКО С. ЯНГЕЛЬСКОЕ</t>
  </si>
  <si>
    <t>Баязитова Гульнара Амировна</t>
  </si>
  <si>
    <t>МУНИЦИПАЛЬНОЕ БЮДЖЕТНОЕ ОБЩЕОБРАЗОВАТЕЛЬНОЕ УЧРЕЖДЕНИЕ СРЕДНЯЯ ОБЩЕОБРАЗОВАТЕЛЬНАЯ ШКОЛА С.ЯНГЕЛЬСКОЕ МУНИЦИПАЛЬНОГО РАЙОНА АБЗЕЛИЛОВСКИЙ РАЙОН РЕСПУБЛИКИ БАШКОРТОСТАН</t>
  </si>
  <si>
    <t>МБОУ СОШ С. ЯНГЕЛЬСКОЕ</t>
  </si>
  <si>
    <t>Габбасов Ильдар Мансурович</t>
  </si>
  <si>
    <t>МУНИЦИПАЛЬНОЕ БЮДЖЕТНОЕ ДОШКОЛЬНОЕ ОБРАЗОВАТЕЛЬНОЕ УЧРЕЖДЕНИЕ ДЕТСКИЙ САД №2 ОБЩЕРАЗВИВАЮЩЕГО ВИДА СЕЛА АСКИНО МУНИЦИПАЛЬНОГО РАЙОНА АСКИНСКИЙ РАЙОН РЕСПУБЛИКИ БАШКОРТОСТАН</t>
  </si>
  <si>
    <t>МБДОУ ДЕТСКИЙ САД №2 С.АСКИНО</t>
  </si>
  <si>
    <t>Мухаматшина Лариса Фаридовна</t>
  </si>
  <si>
    <t>МУНИЦИПАЛЬНОЕ БЮДЖЕТНОЕ ОБЩЕОБРАЗОВАТЕЛЬНОЕ УЧРЕЖДЕНИЕ СРЕДНЯЯ ОБЩЕОБРАЗОВАТЕЛЬНАЯ ШКОЛА № 2 С.АСКИНО МУНИЦИПАЛЬНОГО РАЙОНА АСКИНСКИЙ РАЙОН РЕСПУБЛИКИ БАШКОРТОСТАН</t>
  </si>
  <si>
    <t>МБОУ СОШ №2 С.АСКИНО</t>
  </si>
  <si>
    <t>Галяутдинов Ильгам Гайнуллович</t>
  </si>
  <si>
    <t>МУНИЦИПАЛЬНОЕ БЮДЖЕТНОЕ ОБЩЕОБРАЗОВАТЕЛЬНОЕ УЧРЕЖДЕНИЕ СРЕДНЯЯ ОБЩЕОБРАЗОВАТЕЛЬНАЯ ШКОЛА С. ТУКАЕВО МУНИЦИПАЛЬНОГО РАЙОНА АУРГАЗИНСКИЙ РАЙОН РЕСПУБЛИКИ БАШКОРТОСТАН</t>
  </si>
  <si>
    <t>МБОУ СОШ С. ТУКАЕВО</t>
  </si>
  <si>
    <t>Мухаметзянова Гульнара Филаритовна</t>
  </si>
  <si>
    <t>МУНИЦИПАЛЬНОЕ БЮДЖЕТНОЕ ОБЩЕОБРАЗОВАТЕЛЬНОЕ УЧРЕЖДЕНИЕ КАЛЬЧИРОВСКАЯ ОСНОВНАЯ ОБЩЕОБРАЗОВАТЕЛЬНАЯ ШКОЛА МУНИЦИПАЛЬНОГО РАЙОНА АУРГАЗИНСКИЙ РАЙОН РЕСПУБЛИКИ БАШКОРТОСТАН</t>
  </si>
  <si>
    <t>МБОУ КАЛЬЧИРОВСКАЯ ООШ</t>
  </si>
  <si>
    <t>Исламгулова Эльвира Габдулхаевна</t>
  </si>
  <si>
    <t>МУНИЦИПАЛЬНОЕ БЮДЖЕТНОЕ ОБЩЕОБРАЗОВАТЕЛЬНОЕ УЧРЕЖДЕНИЕ СРЕДНЯЯ ОБЩЕОБРАЗОВАТЕЛЬНАЯ ШКОЛА Д. КУРМАНАЕВО МУНИЦИПАЛЬНОГО РАЙОНА АУРГАЗИНСКИЙ РАЙОН РЕСПУБЛИКИ БАШКОРТОСТАН</t>
  </si>
  <si>
    <t>МБОУ СОШ Д. КУРМАНАЕВО</t>
  </si>
  <si>
    <t>МУНИЦИПАЛЬНОЕ БЮДЖЕТНОЕ ОБЩЕОБРАЗОВАТЕЛЬНОЕ УЧРЕЖДЕНИЕ СРЕДНЯЯ ОБЩЕОБРАЗОВАТЕЛЬНАЯ ШКОЛА Д.МУРАДЫМ МУНИЦИПАЛЬНОГО РАЙОНА АУРГАЗИНСКИЙ РАЙОН РЕСПУБЛИКИ БАШКОРТОСТАН</t>
  </si>
  <si>
    <t>МБОУ СОШ Д.МУРАДЫМ</t>
  </si>
  <si>
    <t>Сатлыкова Айгуль Фарвазовна</t>
  </si>
  <si>
    <t>МУНИЦИПАЛЬНОЕ БЮДЖЕТНОЕ ОБЩЕОБРАЗОВАТЕЛЬНОЕ УЧРЕЖДЕНИЕ СРЕДНЯЯ ОБЩЕОБРАЗОВАТЕЛЬНАЯ ШКОЛА Д. НОВОФЕДОРОВКА МУНИЦИПАЛЬНОГО РАЙОНА АУРГАЗИНСКИЙ РАЙОН РЕСПУБЛИКИ БАШКОРТОСТАН</t>
  </si>
  <si>
    <t>МБОУ СОШ Д. НОВОФЕДОРОВКА</t>
  </si>
  <si>
    <t>Глухов Николай Михайлович</t>
  </si>
  <si>
    <t>МУНИЦИПАЛЬНОЕ БЮДЖЕТНОЕ ОБЩЕОБРАЗОВАТЕЛЬНОЕ УЧРЕЖДЕНИЕ НАГАДАКСКАЯ СРЕДНЯЯ ОБЩЕОБРАЗОВАТЕЛЬНАЯ ШКОЛА МУНИЦИПАЛЬНОГО РАЙОНА АУРГАЗИНСКИЙ РАЙОН РЕСПУБЛИКИ БАШКОРТОСТАН</t>
  </si>
  <si>
    <t>МБОУ НАГАДАКСКАЯ СОШ</t>
  </si>
  <si>
    <t>Мухаметова Наркас Асхатовна</t>
  </si>
  <si>
    <t>МУНИЦИПАЛЬНОЕ БЮДЖЕТНОЕ ОБЩЕОБРАЗОВАТЕЛЬНОЕ УЧРЕЖДЕНИЕ СРЕДНЯЯ ОБЩЕОБРАЗОВАТЕЛЬНАЯ ШКОЛА Д. ТАШТАМАК МУНИЦИПАЛЬНОГО РАЙОНА АУРГАЗИНСКИЙ РАЙОН РЕСПУБЛИКИ БАШКОРТОСТАН</t>
  </si>
  <si>
    <t>МБОУ СОШ Д. ТАШТАМАК</t>
  </si>
  <si>
    <t>Степанова Светлана Юрьевна</t>
  </si>
  <si>
    <t>МУНИЦИПАЛЬНОЕ БЮДЖЕТНОЕ ОБЩЕОБРАЗОВАТЕЛЬНОЕ УЧРЕЖДЕНИЕ СРЕДНЯЯ ОБЩЕОБРАЗОВАТЕЛЬНАЯ ШКОЛА С. БИШКАИН МУНИЦИПАЛЬНОГО РАЙОНА АУРГАЗИНСКИЙ РАЙОН РЕСПУБЛИКИ БАШКОРТОСТАН</t>
  </si>
  <si>
    <t>МБОУ СОШ С. БИШКАИН</t>
  </si>
  <si>
    <t>Яковлева Луиза Николаевна</t>
  </si>
  <si>
    <t>МУНИЦИПАЛЬНОЕ БЮДЖЕТНОЕ ОБЩЕОБРАЗОВАТЕЛЬНОЕ УЧРЕЖДЕНИЕ СРЕДНЯЯ ОБЩЕОБРАЗОВАТЕЛЬНАЯ ШКОЛА С.ИСМАГИЛОВО МУНИЦИПАЛЬНОГО РАЙОНА АУРГАЗИНСКИЙ РАЙОН РЕСПУБЛИКИ БАШКОРТОСТАН</t>
  </si>
  <si>
    <t>МБОУ СОШ С.ИСМАГИЛОВО</t>
  </si>
  <si>
    <t>Нагаев Ильшат Филхатович</t>
  </si>
  <si>
    <t>МУНИЦИПАЛЬНОЕ БЮДЖЕТНОЕ ОБЩЕОБРАЗОВАТЕЛЬНОЕ УЧРЕЖДЕНИЕ СРЕДНЯЯ ОБЩЕОБРАЗОВАТЕЛЬНАЯ ШКОЛА С. ИШЛЫ МУНИЦИПАЛЬНОГО РАЙОНА АУРГАЗИНСКИЙ РАЙОН РЕСПУБЛИКИ БАШКОРТОСТАН</t>
  </si>
  <si>
    <t>МБОУ СОШ С. ИШЛЫ</t>
  </si>
  <si>
    <t>Зубаирова Зульфа Сахибьяновна</t>
  </si>
  <si>
    <t>МУНИЦИПАЛЬНОЕ БЮДЖЕТНОЕ ОБЩЕОБРАЗОВАТЕЛЬНОЕ УЧРЕЖДЕНИЕ СРЕДНЯЯ ОБЩЕОБРАЗОВАТЕЛЬНАЯ ШКОЛА С. КУЕЗБАШЕВО МУНИЦИПАЛЬНОГО РАЙОНА АУРГАЗИНСКИЙ РАЙОН РЕСПУБЛИКИ БАШКОРТОСТАН</t>
  </si>
  <si>
    <t>МБОУ СОШ С. КУЕЗБАШЕВО</t>
  </si>
  <si>
    <t>Галиева Елена Владимировна</t>
  </si>
  <si>
    <t>МУНИЦИПАЛЬНОЕ БЮДЖЕТНОЕ ОБЩЕОБРАЗОВАТЕЛЬНОЕ УЧРЕЖДЕНИЕ СРЕДНЯЯ ОБЩЕОБРАЗОВАТЕЛЬНАЯ ШКОЛА С.МЕСЕЛИ МУНИЦИПАЛЬНОГО РАЙОНА АУРГАЗИНСКИЙ РАЙОН РЕСПУБЛИКИ БАШКОРТОСТАН</t>
  </si>
  <si>
    <t>МБОУ СОШ С.МЕСЕЛИ</t>
  </si>
  <si>
    <t>Иванов Николай Андреевич</t>
  </si>
  <si>
    <t>МУНИЦИПАЛЬНОЕ БЮДЖЕТНОЕ ОБЩЕОБРАЗОВАТЕЛЬНОЕ УЧРЕЖДЕНИЕ СРЕДНЯЯ ОБЩЕОБРАЗОВАТЕЛЬНАЯ ШКОЛА С.СЕМЕНКИНО МУНИЦИПАЛЬНОГО РАЙОНА АУРГАЗИНСКИЙ РАЙОН РЕСПУБЛИКИ БАШКОРТОСТАН</t>
  </si>
  <si>
    <t>МБОУ СОШ С.СЕМЕНКИНО</t>
  </si>
  <si>
    <t>Даутов Азат Мухаметович</t>
  </si>
  <si>
    <t>МУНИЦИПАЛЬНОЕ БЮДЖЕТНОЕ ОБЩЕОБРАЗОВАТЕЛЬНОЕ УЧРЕЖДЕНИЕ СРЕДНЯЯ ОБЩЕОБРАЗОВАТЕЛЬНАЯ ШКОЛА С. СТЕПАНОВКА МУНИЦИПАЛЬНОГО РАЙОНА АУРГАЗИНСКИЙ РАЙОН РЕСПУБЛИКИ БАШКОРТОСТАН</t>
  </si>
  <si>
    <t>МБОУ СОШ С. СТЕПАНОВКА</t>
  </si>
  <si>
    <t>Шевченко Евгения Юрьевна</t>
  </si>
  <si>
    <t>МУНИЦИПАЛЬНОЕ БЮДЖЕТНОЕ ОБЩЕОБРАЗОВАТЕЛЬНОЕ УЧРЕЖДЕНИЕ СРЕДНЯЯ ОБЩЕОБРАЗОВАТЕЛЬНАЯ ШКОЛА ИМЕНИ ВАСИЛИЯ ВАСИЛЬЕВИЧА НИКОЛАЕВА СЕЛА ЧУВАШ-КАРАМАЛЫ МУНИЦИПАЛЬНОГО РАЙОНА АУРГАЗИНСКИЙ РАЙОН РЕСПУБЛИКИ БАШКОРТОСТАН</t>
  </si>
  <si>
    <t>МБОУ СОШ ИМ. В.В.НИКОЛАЕВА С. ЧУВАШ-КАРАМАЛЫ</t>
  </si>
  <si>
    <t>Пашкин Владимир Харитонович</t>
  </si>
  <si>
    <t>МУНИЦИПАЛЬНОЕ БЮДЖЕТНОЕ ОБЩЕОБРАЗОВАТЕЛЬНОЕ УЧРЕЖДЕНИЕ СРЕДНЯЯ ОБЩЕОБРАЗОВАТЕЛЬНАЯ ШКОЛА С.ШЛАНЛЫ МУНИЦИПАЛЬНОГО РАЙОНА АУРГАЗИНСКИЙ РАЙОН РЕСПУБЛИКИ БАШКОРТОСТАН</t>
  </si>
  <si>
    <t>МБОУ СОШ С.ШЛАНЛЫ</t>
  </si>
  <si>
    <t>Алексеев Андрей Михайлович</t>
  </si>
  <si>
    <t>МУНИЦИПАЛЬНОЕ ОБЩЕОБРАЗОВАТЕЛЬНОЕ БЮДЖЕТНОЕ УЧРЕЖДЕНИЕ СРЕДНЯЯ ОБЩЕОБРАЗОВАТЕЛЬНАЯ ШКОЛА Д. УМЕТБАЕВО МУНИЦИПАЛЬНОГО РАЙОНА БАЙМАКСКИЙ РАЙОН РЕСПУБЛИКИ БАШКОРТОСТАН</t>
  </si>
  <si>
    <t>МОБУ СОШ Д. УМЕТБАЕВО</t>
  </si>
  <si>
    <t>Зайнуллина Валима Хальфетдиновна</t>
  </si>
  <si>
    <t>МУНИЦИПАЛЬНОЕ ОБЩЕОБРАЗОВАТЕЛЬНОЕ БЮДЖЕТНОЕ УЧРЕЖДЕНИЕ СРЕДНЯЯ ОБЩЕОБРАЗОВАТЕЛЬНАЯ ШКОЛА Д. САЙГАФАР МУНИЦИПАЛЬНОГО РАЙОНА БАЙМАКСКИЙ РАЙОН РЕСПУБЛИКИ БАШКОРТОСТАН</t>
  </si>
  <si>
    <t>МОБУ СОШ Д. САЙГАФАР</t>
  </si>
  <si>
    <t>Мурзабулатов Ражап Расулевич</t>
  </si>
  <si>
    <t>МУНИЦИПАЛЬНОЕ ОБЩЕОБРАЗОВАТЕЛЬНОЕ БЮДЖЕТНОЕ УЧРЕЖДЕНИЕ ОСНОВНАЯ ОБЩЕОБРАЗОВАТЕЛЬНАЯ ШКОЛА ИМ. М. А. БАИМОВА Д. БАИМОВО МУНИЦИПАЛЬНОГО РАЙОНА БАЙМАКСКИЙ РАЙОН РЕСПУБЛИКИ БАШКОРТОСТАН</t>
  </si>
  <si>
    <t>МОБУ ООШ ИМ. М. А. БАИМОВА Д. БАИМОВО</t>
  </si>
  <si>
    <t>Валитов Ахияр Ахмедьянович</t>
  </si>
  <si>
    <t>МУНИЦИПАЛЬНОЕ ОБЩЕОБРАЗОВАТЕЛЬНОЕ БЮДЖЕТНОЕ УЧРЕЖДЕНИЕ ОСНОВНАЯ ОБЩЕОБРАЗОВАТЕЛЬНАЯ ШКОЛА Д. БАИШЕВО МУНИЦИПАЛЬНОГО РАЙОНА БАЙМАКСКИЙ РАЙОН РЕСПУБЛИКИ БАШКОРТОСТАН</t>
  </si>
  <si>
    <t>МОБУ ООШ Д. БАИШЕВО</t>
  </si>
  <si>
    <t>Муртазин Фаниль Идрисович</t>
  </si>
  <si>
    <t>МУНИЦИПАЛЬНОЕ ОБЩЕОБРАЗОВАТЕЛЬНОЕ БЮДЖЕТНОЕ УЧРЕЖДЕНИЕ ОСНОВНАЯ ОБЩЕОБРАЗОВАТЕЛЬНАЯ ШКОЛА Д. КАРЫШКИНО МУНИЦИПАЛЬНОГО РАЙОНА БАЙМАКСКИЙ РАЙОН РЕСПУБЛИКИ БАШКОРТОСТАН</t>
  </si>
  <si>
    <t>МОБУ ООШ Д. КАРЫШКИНО</t>
  </si>
  <si>
    <t>Кагарманов Урал Ахмадеевич</t>
  </si>
  <si>
    <t>МУНИЦИПАЛЬНОЕ ОБЩЕОБРАЗОВАТЕЛЬНОЕ БЮДЖЕТНОЕ УЧРЕЖДЕНИЕ СРЕДНЯЯ ОБЩЕОБРАЗОВАТЕЛЬНАЯ ШКОЛА С.1-Е ИТКУЛОВО ИМ. Б. ЮЛЫЕВА МУНИЦИПАЛЬНОГО РАЙОНА БАЙМАКСКИЙ РАЙОН РЕСПУБЛИКИ БАШКОРТОСТАН</t>
  </si>
  <si>
    <t>МОБУ СОШ С.1-Е ИТКУЛОВО ИМ. Б. ЮЛЫЕВА</t>
  </si>
  <si>
    <t>Махмутов Шамиль Азатович</t>
  </si>
  <si>
    <t>МУНИЦИПАЛЬНОЕ АВТОНОМНОЕ ДОШКОЛЬНОЕ ОБРАЗОВАТЕЛЬНОЕ УЧРЕЖДЕНИЕ ДЕТСКИЙ САД ЯЗГУЛЬ С. 1-Е ИТКУЛОВО МУНИЦИПАЛЬНОГО РАЙОНА БАЙМАКСКИЙ РАЙОН РЕСПУБЛИКИ БАШКОРТОСТАН</t>
  </si>
  <si>
    <t>МАДОУ Д С ЯЗГУЛЬ С. 1-Е ИТКУЛОВО</t>
  </si>
  <si>
    <t>Хасанова Гульфия Закировна</t>
  </si>
  <si>
    <t>МУНИЦИПАЛЬНОЕ ОБЩЕОБРАЗОВАТЕЛЬНОЕ БЮДЖЕТНОЕ УЧРЕЖДЕНИЕ СРЕДНЯЯ ОБЩЕОБРАЗОВАТЕЛЬНАЯ ШКОЛА С. 1-Е ТУРКМЕНЕВО МУНИЦИПАЛЬНОГО РАЙОНА БАЙМАКСКИЙ РАЙОН РЕСПУБЛИКИ БАШКОРТОСТАН</t>
  </si>
  <si>
    <t>МОБУ СОШ С. 1-Е ТУРКМЕНЕВО</t>
  </si>
  <si>
    <t>Кагарманова Загура Сагадатовна</t>
  </si>
  <si>
    <t>МУНИЦИПАЛЬНОЕ ОБЩЕОБРАЗОВАТЕЛЬНОЕ АВТОНОМНОЕ УЧРЕЖДЕНИЕ СРЕДНЯЯ ОБЩЕОБРАЗОВАТЕЛЬНАЯ ШКОЛА ИМЕНИ ТАЖИТДИНОВА АЗАМАТА АГЗАМОВИЧА С. 2-Е ИТКУЛОВО МУНИЦИПАЛЬНОГО РАЙОНА БАЙМАКСКИЙ РАЙОН РЕСПУБЛИКИ БАШКОРТОСТАН</t>
  </si>
  <si>
    <t>МОАУ СОШ С. 2-Е ИТКУЛОВО</t>
  </si>
  <si>
    <t>Ишмурзина Гульемеш Хурматовна</t>
  </si>
  <si>
    <t>МУНИЦИПАЛЬНОЕ ОБЩЕОБРАЗОВАТЕЛЬНОЕ АВТОНОМНОЕ УЧРЕЖДЕНИЕ СРЕДНЯЯ ОБЩЕОБРАЗОВАТЕЛЬНАЯ ШКОЛА С. АБДУЛКАРИМОВО МУНИЦИПАЛЬНОГО РАЙОНА БАЙМАКСКИЙ РАЙОН РЕСПУБЛИКИ БАШКОРТОСТАН</t>
  </si>
  <si>
    <t>МОАУ СОШ С. АБДУЛКАРИМОВО</t>
  </si>
  <si>
    <t>Муратова Альбина Шагитовна</t>
  </si>
  <si>
    <t>МУНИЦИПАЛЬНОЕ ОБЩЕОБРАЗОВАТЕЛЬНОЕ БЮДЖЕТНОЕ УЧРЕЖДЕНИЕ СРЕДНЯЯ ОБЩЕОБРАЗОВАТЕЛЬНАЯ ШКОЛА С. АКМУРУН МУНИЦИПАЛЬНОГО РАЙОНА БАЙМАКСКИЙ РАЙОН РЕСПУБЛИКИ БАШКОРТОСТАН</t>
  </si>
  <si>
    <t>МОБУ СОШ С. АКМУРУН</t>
  </si>
  <si>
    <t>МУНИЦИПАЛЬНОЕ ДОШКОЛЬНОЕ ОБРАЗОВАТЕЛЬНОЕ БЮДЖЕТНОЕ УЧРЕЖДЕНИЕ ДЕТСКИЙ САД АЙГУЛЬ С. АКМУРУН МУНИЦИПАЛЬНОГО РАЙОНА БАЙМАКСКИЙ РАЙОН РЕСПУБЛИКИ БАШКОРТОСТАН</t>
  </si>
  <si>
    <t>МДОБУ Д С АЙГУЛЬ С. АКМУРУН МР БАЙМАКСКИЙ РАЙОН РБ</t>
  </si>
  <si>
    <t>Мамыкина Рита Рашитовна</t>
  </si>
  <si>
    <t>РУКОВОДИТЕЛЬ ЛИКВИДАЦИОННОЙ КОМИССИИ</t>
  </si>
  <si>
    <t>МУНИЦИПАЛЬНОЕ ОБЩЕОБРАЗОВАТЕЛЬНОЕ БЮДЖЕТНОЕ УЧРЕЖДЕНИЕ СРЕДНЯЯ ОБЩЕОБРАЗОВАТЕЛЬНАЯ ШКОЛА С. БИЛЯЛОВО МУНИЦИПАЛЬНОГО РАЙОНА БАЙМАКСКИЙ РАЙОН РЕСПУБЛИКИ БАШКОРТОСТАН</t>
  </si>
  <si>
    <t>МОБУ СОШ С. БИЛЯЛОВО</t>
  </si>
  <si>
    <t>Аминев Айнур Иршатович</t>
  </si>
  <si>
    <t>МУНИЦИПАЛЬНОЕ ОБЩЕОБРАЗОВАТЕЛЬНОЕ БЮДЖЕТНОЕ УЧРЕЖДЕНИЕ ОСНОВНАЯ ОБЩЕОБРАЗОВАТЕЛЬНАЯ ШКОЛА С. ВЕРХНЕТАВЛЫКАЕВО МУНИЦИПАЛЬНОГО РАЙОНА БАЙМАКСКИЙ РАЙОН РЕСПУБЛИКИ БАШКОРТОСТАН</t>
  </si>
  <si>
    <t>МОБУ ООШ С. ВЕРХНЕТАВЛЫКАЕВО</t>
  </si>
  <si>
    <t>Имамбаев Рифат Рашитович</t>
  </si>
  <si>
    <t>МУНИЦИПАЛЬНОЕ ОБЩЕОБРАЗОВАТЕЛЬНОЕ БЮДЖЕТНОЕ УЧРЕЖДЕНИЕ ОСНОВНАЯ ОБЩЕОБРАЗОВАТЕЛЬНАЯ ШКОЛА С. ИШБЕРДА МУНИЦИПАЛЬНОГО РАЙОНА БАЙМАКСКИЙ РАЙОН РЕСПУБЛИКИ БАШКОРТОСТАН</t>
  </si>
  <si>
    <t>МОБУ ООШ С.ИШБЕРДА</t>
  </si>
  <si>
    <t>Давлеткильдина Лейсан Сафаргалеевна</t>
  </si>
  <si>
    <t>МУНИЦИПАЛЬНОЕ ОБЩЕОБРАЗОВАТЕЛЬНОЕ БЮДЖЕТНОЕ УЧРЕЖДЕНИЕ ОСНОВНАЯ ОБЩЕОБРАЗОВАТЕЛЬНАЯ ШКОЛА С. ИШМУРЗИНО МУНИЦИПАЛЬНОГО РАЙОНА БАЙМАКСКИЙ РАЙОН РЕСПУБЛИКИ БАШКОРТОСТАН</t>
  </si>
  <si>
    <t>МОБУ ООШ С. ИШМУРЗИНО</t>
  </si>
  <si>
    <t>Салихов Рамиль Янузакович</t>
  </si>
  <si>
    <t>МУНИЦИПАЛЬНОЕ ОБЩЕОБРАЗОВАТЕЛЬНОЕ БЮДЖЕТНОЕ УЧРЕЖДЕНИЕ СРЕДНЯЯ ОБЩЕОБРАЗОВАТЕЛЬНАЯ ШКОЛА С. КУЛЬЧУРОВО МУНИЦИПАЛЬНОГО РАЙОНА БАЙМАКСКИЙ РАЙОН РЕСПУБЛИКИ БАШКОРТОСТАН</t>
  </si>
  <si>
    <t>МОБУ СОШ С. КУЛЬЧУРОВО</t>
  </si>
  <si>
    <t>Латыпова Лилия Ахатовна</t>
  </si>
  <si>
    <t>МУНИЦИПАЛЬНОЕ ОБЩЕОБРАЗОВАТЕЛЬНОЕ БЮДЖЕТНОЕ УЧРЕЖДЕНИЕ ОСНОВНАЯ ОБЩЕОБРАЗОВАТЕЛЬНАЯ ШКОЛА ИМЕНИ ГЕРОЯ СОВЕТСКОГО СОЮЗА МИНДИГУЛОВА ТАФТИЗАНА ТАГИРОВИЧА С. КУСЕЕВО МУНИЦИПАЛЬНОГО РАЙОНА БАЙМАКСКИЙ РАЙОН РЕСПУБЛИКИ БАШКОРТОСТАН</t>
  </si>
  <si>
    <t>МОБУ ООШ С. КУСЕЕВО</t>
  </si>
  <si>
    <t>Уелданов Кунакбай Шарифович</t>
  </si>
  <si>
    <t>МУНИЦИПАЛЬНОЕ ДОШКОЛЬНОЕ ОБРАЗОВАТЕЛЬНОЕ БЮДЖЕТНОЕ УЧРЕЖДЕНИЕ ДЕТСКИЙ САД КОЯШКАЙ С. КУЯНТАЕВО МУНИЦИПАЛЬНОГО РАЙОНА БАЙМАКСКИЙ РАЙОН РЕСПУБЛИКИ БАШКОРТОСТАН</t>
  </si>
  <si>
    <t>МДОБУ Д С КОЯШКАЙ С. КУЯНТАЕВО МР БАЙМАКСКИЙ РАЙОН РБ</t>
  </si>
  <si>
    <t>Исянова Нажия Юсуповна</t>
  </si>
  <si>
    <t>МУНИЦИПАЛЬНОЕ ОБЩЕОБРАЗОВАТЕЛЬНОЕ АВТОНОМНОЕ УЧРЕЖДЕНИЕ СРЕДНЯЯ ОБЩЕОБРАЗОВАТЕЛЬНАЯ ШКОЛА С. КУЯНТАЕВО МУНИЦИПАЛЬНОГО РАЙОНА БАЙМАКСКИЙ РАЙОН РЕСПУБЛИКИ БАШКОРТОСТАН</t>
  </si>
  <si>
    <t>МОАУ СОШ С. КУЯНТАЕВО</t>
  </si>
  <si>
    <t>Ямалетдинова Лариса Ахтямовна</t>
  </si>
  <si>
    <t>МУНИЦИПАЛЬНОЕ ОБЩЕОБРАЗОВАТЕЛЬНОЕ БЮДЖЕТНОЕ УЧРЕЖДЕНИЕ ДЕТСКИЙ САД - НАЧАЛЬНАЯ ОБЩЕОБРАЗОВАТЕЛЬНАЯ ШКОЛА С. МЕРЯСОВО МУНИЦИПАЛЬНОГО РАЙОНА БАЙМАКСКИЙ РАЙОН РЕСПУБЛИКИ БАШКОРТОСТАН</t>
  </si>
  <si>
    <t>МОБУ Д/С-НОШ С. МЕРЯСОВО</t>
  </si>
  <si>
    <t>Надербаева Камария Арслановна</t>
  </si>
  <si>
    <t>МУНИЦИПАЛЬНОЕ ОБЩЕОБРАЗОВАТЕЛЬНОЕ БЮДЖЕТНОЕ УЧРЕЖДЕНИЕ СРЕДНЯЯ ОБЩЕОБРАЗОВАТЕЛЬНАЯ ШКОЛА С. НИГАМАТОВО МУНИЦИПАЛЬНОГО РАЙОНА БАЙМАКСКИЙ РАЙОН РЕСПУБЛИКИ БАШКОРТОСТАН</t>
  </si>
  <si>
    <t>МОБУ СОШ С. НИГАМАТОВО</t>
  </si>
  <si>
    <t>Исянбаев Наиль Ахмадуллович</t>
  </si>
  <si>
    <t>МУНИЦИПАЛЬНОЕ АВТОНОМНОЕ ДОШКОЛЬНОЕ ОБРАЗОВАТЕЛЬНОЕ УЧРЕЖДЕНИЕ ЦЕНТР РАЗВИТИЯ РЕБЕНКА ДЕТСКИЙ САД СУЛПЫЛАР С. СТ. СИБАЙ МУНИЦИПАЛЬНОГО РАЙОНА БАЙМАКСКИЙ РАЙОН РЕСПУБЛИКИ БАШКОРТОСТАН</t>
  </si>
  <si>
    <t>МАДОУ ЦРР Д С СУЛПЫЛАР С. СТ. СИБАЙ МР БАЙМАКСКИЙ РАЙОН РБ</t>
  </si>
  <si>
    <t>Тулыбаева Гульшат Зиннуровна</t>
  </si>
  <si>
    <t>МУНИЦИПАЛЬНОЕ ОБЩЕОБРАЗОВАТЕЛЬНОЕ БЮДЖЕТНОЕ УЧРЕЖДЕНИЕ СРЕДНЯЯ ОБЩЕОБРАЗОВАТЕЛЬНАЯ ШКОЛА С. СТАРЫЙ СИБАЙ МУНИЦИПАЛЬНОГО РАЙОНА БАЙМАКСКИЙ РАЙОН РЕСПУБЛИКИ БАШКОРТОСТАН</t>
  </si>
  <si>
    <t>МОБУ СОШ С. СТАРЫЙ СИБАЙ</t>
  </si>
  <si>
    <t>Рафиков Салих Мухитдинович</t>
  </si>
  <si>
    <t>МУНИЦИПАЛЬНОЕ ДОШКОЛЬНОЕ ОБРАЗОВАТЕЛЬНОЕ БЮДЖЕТНОЕ УЧРЕЖДЕНИЕ ДЕТСКИЙ САД РАДУГА С. ТЕМЯСОВО МУНИЦИПАЛЬНОГО РАЙОНА БАЙМАКСКИЙ РАЙОН РЕСПУБЛИКИ БАШКОРТОСТАН</t>
  </si>
  <si>
    <t>МДОБУ ДЕТСКИЙ САД РАДУГА С. ТЕМЯСОВО</t>
  </si>
  <si>
    <t>Салихова Газима Сабирьяновна</t>
  </si>
  <si>
    <t>МУНИЦИПАЛЬНОЕ ОБЩЕОБРАЗОВАТЕЛЬНОЕ БЮДЖЕТНОЕ УЧРЕЖДЕНИЕ СРЕДНЯЯ ОБЩЕОБРАЗОВАТЕЛЬНАЯ ШКОЛА С.ТЕМЯСОВО МУНИЦИПАЛЬНОГО РАЙОНА БАЙМАКСКИЙ РАЙОН РЕСПУБЛИКИ БАШКОРТОСТАН</t>
  </si>
  <si>
    <t>МОБУ СОШ С.ТЕМЯСОВО</t>
  </si>
  <si>
    <t>Абсалямов Ильсур Хасанович</t>
  </si>
  <si>
    <t>МУНИЦИПАЛЬНОЕ ОБЩЕОБРАЗОВАТЕЛЬНОЕ БЮДЖЕТНОЕ УЧРЕЖДЕНИЕ СРЕДНЯЯ ОБЩЕОБРАЗОВАТЕЛЬНАЯ ШКОЛА С. ТУБИНСКИЙ МУНИЦИПАЛЬНОГО РАЙОНА БАЙМАКСКИЙ РАЙОН РЕСПУБЛИКИ БАШКОРТОСТАН</t>
  </si>
  <si>
    <t>МОБУ СОШ С.ТУБИНСКИЙ</t>
  </si>
  <si>
    <t>Байназарова Диля Ишбулдовна</t>
  </si>
  <si>
    <t>МУНИЦИПАЛЬНОЕ ДОШКОЛЬНОЕ ОБРАЗОВАТЕЛЬНОЕ БЮДЖЕТНОЕ УЧРЕЖДЕНИЕ ДЕТСКИЙ САД ГУЛЬНАЗИРА С. УРГАЗА МУНИЦИПАЛЬНОГО РАЙОНА БАЙМАКСКИЙ РАЙОН РЕСПУБЛИКИ БАШКОРТОСТАН</t>
  </si>
  <si>
    <t>МДОБУ Д С ГУЛЬНАЗИРА С. УРГАЗА МР БАЙМАКСКИЙ РАЙОН РБ</t>
  </si>
  <si>
    <t>Султангареева Наркас Ильдаровна</t>
  </si>
  <si>
    <t>МУНИЦИПАЛЬНОЕ ОБЩЕОБРАЗОВАТЕЛЬНОЕ БЮДЖЕТНОЕ УЧРЕЖДЕНИЕ СРЕДНЯЯ ОБЩЕОБРАЗОВАТЕЛЬНАЯ ШКОЛА С. УРГАЗА МУНИЦИПАЛЬНОГО РАЙОНА БАЙМАКСКИЙ РАЙОН РЕСПУБЛИКИ БАШКОРТОСТАН</t>
  </si>
  <si>
    <t>МОБУ СОШ С. УРГАЗА</t>
  </si>
  <si>
    <t>Хасьянова Гульнара Маратовна</t>
  </si>
  <si>
    <t>МУНИЦИПАЛЬНОЕ ОБЩЕОБРАЗОВАТЕЛЬНОЕ БЮДЖЕТНОЕ УЧРЕЖДЕНИЕ СРЕДНЯЯ ОБЩЕОБРАЗОВАТЕЛЬНАЯ ШКОЛА ИМ. А.АЛИБАЕВА С. ЮМАШЕВО МУНИЦИПАЛЬНОГО РАЙОНА БАЙМАКСКИЙ РАЙОН РЕСПУБЛИКИ БАШКОРТОСТАН</t>
  </si>
  <si>
    <t>МОБУ СОШ ИМ. А.АЛИБАЕВА С. ЮМАШЕВО</t>
  </si>
  <si>
    <t>Миннибаев Барый Файрузович</t>
  </si>
  <si>
    <t>МУНИЦИПАЛЬНОЕ ОБЩЕОБРАЗОВАТЕЛЬНОЕ БЮДЖЕТНОЕ УЧРЕЖДЕНИЕ СРЕДНЯЯ ОБЩЕОБРАЗОВАТЕЛЬНАЯ ШКОЛА С. ЯРАТОВО МУНИЦИПАЛЬНОГО РАЙОНА БАЙМАКСКИЙ РАЙОН РЕСПУБЛИКИ БАШКОРТОСТАН</t>
  </si>
  <si>
    <t>МОБУ СОШ С. ЯРАТОВО</t>
  </si>
  <si>
    <t>Юлдашбаева Миляуша Азаматовна</t>
  </si>
  <si>
    <t>МУНИЦИПАЛЬНОЕ АВТОНОМНОЕ ДОШКОЛЬНОЕ ОБРАЗОВАТЕЛЬНОЕ УЧРЕЖДЕНИЕ ДЕТСКИЙ САД МИЛЯШ Г. БАЙМАК МУНИЦИПАЛЬНОГО РАЙОНА БАЙМАКСКИЙ РАЙОН РЕСПУБЛИКИ БАШКОРТОСТАН</t>
  </si>
  <si>
    <t>МАДОУ Д С МИЛЯШ Г. БАЙМАК</t>
  </si>
  <si>
    <t>Бикьянова Зиля Маратовна</t>
  </si>
  <si>
    <t>МУНИЦИПАЛЬНОЕ ОБЩЕОБРАЗОВАТЕЛЬНОЕ БЮДЖЕТНОЕ УЧРЕЖДЕНИЕ СРЕДНЯЯ ОБЩЕОБРАЗОВАТЕЛЬНАЯ ШКОЛА Д.ВЕРХНЕКАРЫШЕВО МУНИЦИПАЛЬНОГО РАЙОНА БАЛТАЧЕВСКИЙ РАЙОН РЕСПУБЛИКИ БАШКОРТОСТАН</t>
  </si>
  <si>
    <t>МОБУ СОШ Д.ВЕРХНЕКАРЫШЕВО</t>
  </si>
  <si>
    <t>Кашфуллина Рита Мавлиевна</t>
  </si>
  <si>
    <t>МУНИЦИПАЛЬНОЕ ОБЩЕОБРАЗОВАТЕЛЬНОЕ БЮДЖЕТНОЕ УЧРЕЖДЕНИЕ СРЕДНЯЯ ОБЩЕОБРАЗОВАТЕЛЬНАЯ ШКОЛА Д.КУНДАШЛЫ МУНИЦИПАЛЬНОГО РАЙОНА БАЛТАЧЕВСКИЙ РАЙОН РЕСПУБЛИКИ БАШКОРТОСТАН</t>
  </si>
  <si>
    <t>МОБУ СОШ Д.КУНДАШЛЫ</t>
  </si>
  <si>
    <t>Сабирьянова Лариса Газизяновна</t>
  </si>
  <si>
    <t>МУНИЦИПАЛЬНОЕ ОБЩЕОБРАЗОВАТЕЛЬНОЕ БЮДЖЕТНОЕ УЧРЕЖДЕНИЕ СРЕДНЯЯ ОБЩЕОБРАЗОВАТЕЛЬНАЯ ШКОЛА Д.НИЖНЕИВАНАЕВО МУНИЦИПАЛЬНОГО РАЙОНА БАЛТАЧЕВСКИЙ РАЙОН РЕСПУБЛИКИ БАШКОРТОСТАН</t>
  </si>
  <si>
    <t>МОБУ СОШ Д.НИЖНЕИВАНАЕВО</t>
  </si>
  <si>
    <t>Асылкаев Юрий Миръямович</t>
  </si>
  <si>
    <t>МУНИЦИПАЛЬНОЕ ОБЩЕОБРАЗОВАТЕЛЬНОЕ БЮДЖЕТНОЕ УЧРЕЖДЕНИЕ СРЕДНЯЯ ОБЩЕОБРАЗОВАТЕЛЬНАЯ ШКОЛА Д. НОРКИНО МУНИЦИПАЛЬНОГО РАЙОНА БАЛТАЧЕВСКИЙ РАЙОН РЕСПУБЛИКИ БАШКОРТОСТАН</t>
  </si>
  <si>
    <t>МОБУ СОШ Д. НОРКИНО</t>
  </si>
  <si>
    <t>Фаридонов Наиль Кавиевич</t>
  </si>
  <si>
    <t>МУНИЦИПАЛЬНОЕ ОБЩЕОБРАЗОВАТЕЛЬНОЕ БЮДЖЕТНОЕ УЧРЕЖДЕНИЕ СРЕДНЯЯ ОБЩЕОБРАЗОВАТЕЛЬНАЯ ШКОЛА Д. СТАРОТИМКИНО МУНИЦИПАЛЬНОГО РАЙОНА БАЛТАЧЕВСКИЙ РАЙОН РЕСПУБЛИКИ БАШКОРТОСТАН</t>
  </si>
  <si>
    <t>МОБУ СОШ Д. СТАРОТИМКИНО</t>
  </si>
  <si>
    <t>Хурматова Эльвера Магдановна</t>
  </si>
  <si>
    <t>МУНИЦИПАЛЬНОЕ ОБЩЕОБРАЗОВАТЕЛЬНОЕ БЮДЖЕТНОЕ УЧРЕЖДЕНИЕ СРЕДНЯЯ ОБЩЕОБРАЗОВАТЕЛЬНАЯ ШКОЛА Д.УРАЗАЕВО МУНИЦИПАЛЬНОГО РАЙОНА БАЛТАЧЕВСКИЙ РАЙОН РЕСПУБЛИКИ БАШКОРТОСТАН</t>
  </si>
  <si>
    <t>МОБУ СОШ Д.УРАЗАЕВО</t>
  </si>
  <si>
    <t>МУНИЦИПАЛЬНОЕ ОБЩЕОБРАЗОВАТЕЛЬНОЕ БЮДЖЕТНОЕ УЧРЕЖДЕНИЕ ОСНОВНАЯ ОБЩЕОБРАЗОВАТЕЛЬНАЯ ШКОЛА Д.ШАВЪЯДЫ МУНИЦИПАЛЬНОГО РАЙОНА БАЛТАЧЕВСКИЙ РАЙОН РЕСПУБЛИКИ БАШКОРТОСТАН</t>
  </si>
  <si>
    <t>МОБУ ООШ Д.ШАВЪЯДЫ</t>
  </si>
  <si>
    <t>Наймушина Альбина Шамилевна</t>
  </si>
  <si>
    <t>МУНИЦИПАЛЬНОЕ ОБЩЕОБРАЗОВАТЕЛЬНОЕ БЮДЖЕТНОЕ УЧРЕЖДЕНИЕ СРЕДНЯЯ ОБЩЕОБРАЗОВАТЕЛЬНАЯ ШКОЛА ИМЕНИ АКРАМОВА АНИФА АКРАМОВИЧА Д.ШТАНДЫ МУНИЦИПАЛЬНОГО РАЙОНА БАЛТАЧЕВСКИЙ РАЙОН РЕСПУБЛИКИ БАШКОРТОСТАН</t>
  </si>
  <si>
    <t>МОБУ СОШ Д.ШТАНДЫ</t>
  </si>
  <si>
    <t>Нуртдинова Линеза Фидусовна</t>
  </si>
  <si>
    <t>МУНИЦИПАЛЬНОЕ ОБЩЕОБРАЗОВАТЕЛЬНОЕ БЮДЖЕТНОЕ УЧРЕЖДЕНИЕ ОСНОВНАЯ ОБЩЕОБРАЗОВАТЕЛЬНАЯ ШКОЛА Д.ЯЛАНГАЧЕВО МУНИЦИПАЛЬНОГО РАЙОНА БАЛТАЧЕВСКИЙ РАЙОН РЕСПУБЛИКИ БАШКОРТОСТАН</t>
  </si>
  <si>
    <t>МОБУ ООШ Д.ЯЛАНГАЧЕВО</t>
  </si>
  <si>
    <t>Ахметханова Мадина Саетхановна</t>
  </si>
  <si>
    <t>МУНИЦИПАЛЬНОЕ ОБЩЕОБРАЗОВАТЕЛЬНОЕ БЮДЖЕТНОЕ УЧРЕЖДЕНИЕ СРЕДНЯЯ ОБЩЕОБРАЗОВАТЕЛЬНАЯ ШКОЛА С.НИЖНЕСИКИЯЗОВО МУНИЦИПАЛЬНОГО РАЙОНА БАЛТАЧЕВСКИЙ РАЙОН РЕСПУБЛИКИ БАШКОРТОСТАН</t>
  </si>
  <si>
    <t>МОБУ СОШ С.НИЖНЕСИКИЯЗОВО</t>
  </si>
  <si>
    <t>Арсланов Разиф Назифович</t>
  </si>
  <si>
    <t>МУНИЦИПАЛЬНОЕ ОБЩЕОБРАЗОВАТЕЛЬНОЕ БЮДЖЕТНОЕ УЧРЕЖДЕНИЕ СРЕДНЯЯ ОБЩЕОБРАЗОВАТЕЛЬНАЯ ШКОЛА С.СЕЙТЯКОВО МУНИЦИПАЛЬНОГО РАЙОНА БАЛТАЧЕВСКИЙ РАЙОН РЕСПУБЛИКИ БАШКОРТОСТАН</t>
  </si>
  <si>
    <t>МОБУ СОШ С.СЕЙТЯКОВО</t>
  </si>
  <si>
    <t>Ибрагимова Руфина Вадимовна</t>
  </si>
  <si>
    <t>МУНИЦИПАЛЬНОЕ ОБЩЕОБРАЗОВАТЕЛЬНОЕ БЮДЖЕТНОЕ УЧРЕЖДЕНИЕ СРЕДНЯЯ ОБЩЕОБРАЗОВАТЕЛЬНАЯ ШКОЛА С.ТУЧУБАЕВО МУНИЦИПАЛЬНОГО РАЙОНА БАЛТАЧЕВСКИЙ РАЙОН РЕСПУБЛИКИ БАШКОРТСТАН</t>
  </si>
  <si>
    <t>МОБУ СОШ С.ТУЧУБАЕВО</t>
  </si>
  <si>
    <t>Зулькаров Ришат Фирдависович</t>
  </si>
  <si>
    <t>МУНИЦИПАЛЬНОЕ АВТОНОМНОЕ ОБЩЕОБРАЗОВАТЕЛЬНОЕ УЧРЕЖДЕНИЕ СРЕДНЯЯ ОБЩЕОБРАЗОВАТЕЛЬНАЯ ШКОЛА С.ЦЕНТРАЛЬНОЙ УСАДЬБЫ ПЛЕМЗАВОДА ИМ.МАКСИМА ГОРЬКОГО МУНИЦИПАЛЬНОГО РАЙОНА БЕЛЕБЕЕВСКИЙ РАЙОН РЕСПУБЛИКИ БАШКОРТОСТАН</t>
  </si>
  <si>
    <t>МАОУ СОШ С.ЦУП ИМ.М.ГОРЬКОГО</t>
  </si>
  <si>
    <t>Игнатьева Нина Дмитриевна</t>
  </si>
  <si>
    <t>МУНИЦИПАЛЬНОЕ ОБЩЕОБРАЗОВАТЕЛЬНОЕ БЮДЖЕТНОЕ УЧРЕЖДЕНИЕ СРЕДНЯЯ ОБЩЕОБРАЗОВАТЕЛЬНАЯ ШКОЛА №3 С УГЛУБЛЕННЫМ ИЗУЧЕНИЕМ ОТДЕЛЬНЫХ ПРЕДМЕТОВ С.БИЖБУЛЯК МУНИЦИПАЛЬНОГО РАЙОНА БИЖБУЛЯКСКИЙ РАЙОН РЕСПУБЛИКИ БАШКОРТОСТАН</t>
  </si>
  <si>
    <t>МОБУ СОШ №3 С УГЛУБЛЕННЫМ ИЗУЧЕНИЕМ ОТДЕЛЬНЫХ ПРЕДМЕТОВ С.БИЖБУЛЯК</t>
  </si>
  <si>
    <t>Петров Владислав Иосифович</t>
  </si>
  <si>
    <t>МУНИЦИПАЛЬНОЕ БЮДЖЕТНОЕ ДОШКОЛЬНОЕ ОБРАЗОВАТЕЛЬНОЕ УЧРЕЖДЕНИЕ ДЕТСКИЙ САД ЛЯЙСАН СЕЛА АИТОВО МУНИЦИПАЛЬНОГО РАЙОНА БИЖБУЛЯКСКИЙ РАЙОН РЕСПУБЛИКИ БАШКОРТОСТАН</t>
  </si>
  <si>
    <t>МБДОУ ДЕТСКИЙ САД ЛЯЙСАН СЕЛА АИТОВО</t>
  </si>
  <si>
    <t>Асылгареева Нафиса Мухаметовна</t>
  </si>
  <si>
    <t>МУНИЦИПАЛЬНОЕ ОБЩЕОБРАЗОВАТЕЛЬНОЕ БЮДЖЕТНОЕ УЧРЕЖДЕНИЕ СРЕДНЯЯ ОБЩЕОБРАЗОВАТЕЛЬНАЯ ШКОЛА ИМЕНИ ФАТИХА КАРИМА С. АИТОВО МУНИЦИПАЛЬНОГО РАЙОНА БИЖБУЛЯКСКИЙ РАЙОН РЕСПУБЛИКИ БАШКОРТОСТАН</t>
  </si>
  <si>
    <t>МОБУ СОШ ИМЕНИ ФАТИХА КАРИМА С. АИТОВО</t>
  </si>
  <si>
    <t>Мухтасимова Гульнара Наилевна</t>
  </si>
  <si>
    <t>МУНИЦИПАЛЬНОЕ ОБЩЕОБРАЗОВАТЕЛЬНОЕ БЮДЖЕТНОЕ УЧРЕЖДЕНИЕ СРЕДНЯЯ ОБЩЕОБРАЗОВАТЕЛЬНАЯ ШКОЛА ИМ. К.ИВАНОВА С.БАЗЛЫК МУНИЦИПАЛЬНОГО РАЙОНА БИЖБУЛЯКСКИЙ РАЙОН РЕСПУБЛИКИ БАШКОРТОСТАН</t>
  </si>
  <si>
    <t>МОБУ СОШ ИМ. К.ИВАНОВА С.БАЗЛЫК</t>
  </si>
  <si>
    <t>Афанасьева Людмила Николаевна</t>
  </si>
  <si>
    <t>МУНИЦИПАЛЬНОЕ ОБЩЕОБРАЗОВАТЕЛЬНОЕ БЮДЖЕТНОЕ УЧРЕЖДЕНИЕ СРЕДНЯЯ ОБЩЕОБРАЗОВАТЕЛЬНАЯ ШКОЛА С.ДЕМСКИЙ МУНИЦИПАЛЬНОГО РАЙОНА БИЖБУЛЯКСКИЙ РАЙОН РЕСПУБЛИКИ БАШКОРТОСТАН</t>
  </si>
  <si>
    <t>МОБУ СОШ С.ДЕМСКИЙ</t>
  </si>
  <si>
    <t>Тихонова Раушания Салаватовна</t>
  </si>
  <si>
    <t>МУНИЦИПАЛЬНОЕ ОБЩЕОБРАЗОВАТЕЛЬНОЕ БЮДЖЕТНОЕ УЧРЕЖДЕНИЕ СРЕДНЯЯ ОБЩЕОБРАЗОВАТЕЛЬНАЯ ШКОЛА С.ЕЛБУЛАКТАМАК МУНИЦИПАЛЬНОГО РАЙОНА БИЖБУЛЯКСКИЙ РАЙОН РЕСПУБЛИКИ БАШКОРТОСТАН</t>
  </si>
  <si>
    <t>МОБУ СОШ С.ЕЛБУЛАКТАМАК</t>
  </si>
  <si>
    <t>Нигметзянова Гузелия Наилевна</t>
  </si>
  <si>
    <t>МУНИЦИПАЛЬНОЕ ОБЩЕОБРАЗОВАТЕЛЬНОЕ БЮДЖЕТНОЕ УЧРЕЖДЕНИЕ СРЕДНЯЯ ОБЩЕОБРАЗОВАТЕЛЬНАЯ ШКОЛА С. КАМЕНКА МУНИЦИПАЛЬНОГО РАЙОНА БИЖБУЛЯКСКИЙ РАЙОН РЕСПУБЛИКИ БАШКОРТОСТАН</t>
  </si>
  <si>
    <t>МОБУ СОШ С. КАМЕНКА</t>
  </si>
  <si>
    <t>Попова Ирина Викторовна</t>
  </si>
  <si>
    <t>МУНИЦИПАЛЬНОЕ ОБЩЕОБРАЗОВАТЕЛЬНОЕ БЮДЖЕТНОЕ УЧРЕЖДЕНИЕ СРЕДНЯЯ ОБЩЕОБРАЗОВАТЕЛЬНАЯ ШКОЛА С. КАНЫКАЕВО МУНИЦИПАЛЬНОГО РАЙОНА БИЖБУЛЯКСКИЙ РАЙОН РЕСПУБЛИКИ БАШКОРТОСТАН</t>
  </si>
  <si>
    <t>МОБУ СОШ С.КАНЫКАЕВО</t>
  </si>
  <si>
    <t>Гилязетдинова Фануза Амерьяновна</t>
  </si>
  <si>
    <t>ИСПОЛНЕНИЕ ОБЯЗАННОСТЕЙ ДИРЕКТОРА</t>
  </si>
  <si>
    <t>МУНИЦИПАЛЬНОЕ ОБЩЕОБРАЗОВАТЕЛЬНОЕ БЮДЖЕТНОЕ УЧРЕЖДЕНИЕ СРЕДНЯЯ ОБЩЕОБРАЗОВАТЕЛЬНАЯ ШКОЛА С. КЕНГЕР-МЕНЕУЗ МУНИЦИПАЛЬНОГО РАЙОНА БИЖБУЛЯКСКИЙ РАЙОН РЕСПУБЛИКИ БАШКОРТОСТАН</t>
  </si>
  <si>
    <t>МОБУ СОШ С. КЕНГЕР-МЕНЕУЗ</t>
  </si>
  <si>
    <t>Ахметова Римма Индусовна</t>
  </si>
  <si>
    <t>МУНИЦИПАЛЬНОЕ ОБЩЕОБРАЗОВАТЕЛЬНОЕ БЮДЖЕТНОЕ УЧРЕЖДЕНИЕ СРЕДНЯЯ ОБЩЕОБРАЗОВАТЕЛЬНАЯ ШКОЛА СЕЛА КИСТЕНЛИ-БОГДАНОВО МУНИЦИПАЛЬНОГО РАЙОНА БИЖБУЛЯКСКИЙ РАЙОН РЕСПУБЛИКИ БАШКОРТОСТАН</t>
  </si>
  <si>
    <t>МОБУ СОШ С. КИСТЕНЛИ-БОГДАНОВО</t>
  </si>
  <si>
    <t>Максимова Антонида Федоровна</t>
  </si>
  <si>
    <t>МУНИЦИПАЛЬНОЕ ОБЩЕОБРАЗОВАТЕЛЬНОЕ БЮДЖЕТНОЕ УЧРЕЖДЕНИЕ СРЕДНЯЯ ОБЩЕОБРАЗОВАТЕЛЬНАЯ ШКОЛА СЕЛА КОШ-ЕЛГА МУНИЦИПАЛЬНОГО РАЙОНА БИЖБУЛЯКСКИЙ РАЙОН РЕСПУБЛИКИ БАШКОРТОСТАН</t>
  </si>
  <si>
    <t>МОБУ СОШ С. КОШ-ЕЛГА</t>
  </si>
  <si>
    <t>Газизова Альбина Самгутовна</t>
  </si>
  <si>
    <t>МУНИЦИПАЛЬНОЕ БЮДЖЕТНОЕ ДОШКОЛЬНОЕ ОБРАЗОВАТЕЛЬНОЕ УЧРЕЖДЕНИЕ ДЕТСКИЙ САД МАЛЫШ С. МИХАЙЛОВКА МУНИЦИПАЛЬНОГО РАЙОНА БИЖБУЛЯКСКИЙ РАЙОН РЕСПУБЛИКИ БАШКОРТОСТАН</t>
  </si>
  <si>
    <t>МБДОУ ДЕТСКИЙ САД МАЛЫШ С.МИХАЙЛОВКА</t>
  </si>
  <si>
    <t>Кириллова Гульназ Альфритовна</t>
  </si>
  <si>
    <t>ГОСУДАРСТВЕННОЕ БЮДЖЕТНОЕ ОБЩЕОБРАЗОВАТЕЛЬНОЕ УЧРЕЖДЕНИЕ МИХАЙЛОВСКАЯ КОРРЕКЦИОННАЯ ШКОЛА-ИНТЕРНАТ ДЛЯ ОБУЧАЮЩИХСЯ С ОГРАНИЧЕННЫМИ ВОЗМОЖНОСТЯМИ ЗДОРОВЬЯ</t>
  </si>
  <si>
    <t>ГБОУ МИХАЙЛОВСКАЯ КШИ, ГБОУ МКШИ</t>
  </si>
  <si>
    <t>Шишкина Галина Федоровна</t>
  </si>
  <si>
    <t>МУНИЦИПАЛЬНОЕ ОБЩЕОБРАЗОВАТЕЛЬНОЕ БЮДЖЕТНОЕ УЧРЕЖДЕНИЕ СРЕДНЯЯ ОБЩЕОБРАЗОВАТЕЛЬНАЯ ШКОЛА СЕЛА МИХАЙЛОВКА МУНИЦИПАЛЬНОГО РАЙОНА БИЖБУЛЯКСКИЙ РАЙОН РЕСПУБЛИКИ БАШКОРТОСТАН</t>
  </si>
  <si>
    <t>МОБУ СОШ С. МИХАЙЛОВКА</t>
  </si>
  <si>
    <t>Урьялова Елена Владимировна</t>
  </si>
  <si>
    <t>МУНИЦИПАЛЬНОЕ ОБЩЕОБРАЗОВАТЕЛЬНОЕ БЮДЖЕТНОЕ УЧРЕЖДЕНИЕ СРЕДНЯЯ ОБЩЕОБРАЗОВАТЕЛЬНАЯ ШКОЛА С. СУХОРЕЧКА МУНИЦИПАЛЬНОГО РАЙОНА БИЖБУЛЯКСКИЙ РАЙОН РЕСПУБЛИКИ БАШКОРТОСТАН</t>
  </si>
  <si>
    <t>МОБУ СОШ С. СУХОРЕЧКА</t>
  </si>
  <si>
    <t>Исаева Светлана Давуровна</t>
  </si>
  <si>
    <t>МУНИЦИПАЛЬНОЕ ОБЩЕОБРАЗОВАТЕЛЬНОЕ БЮДЖЕТНОЕ УЧРЕЖДЕНИЕ СРЕДНЯЯ ОБЩЕОБРАЗОВАТЕЛЬНАЯ ШКОЛА С. УСАК - КИЧУ МУНИЦИПАЛЬНОГО РАЙОНА БИЖБУЛЯКСКИЙ РАЙОН РЕСПУБЛИКИ БАШКОРТОСТАН</t>
  </si>
  <si>
    <t>МОБУ СОШ С.УСАК-КИЧУ</t>
  </si>
  <si>
    <t>Лутфуллина Ануза Камилевна</t>
  </si>
  <si>
    <t>МУНИЦИПАЛЬНОЕ КАЗЕННОЕ УЧРЕЖДЕНИЕ ЦЕНТРАЛИЗОВАННАЯ БУХГАЛТЕРИЯ МУНИЦИПАЛЬНЫХ ОБРАЗОВАТЕЛЬНЫХ ОРГАНИЗАЦИЙ МУНИЦИПАЛЬНОГО РАЙОНА БИЖБУЛЯКСКИЙ РАЙОН РЕСПУБЛИКИ БАШКОРТОСТАН</t>
  </si>
  <si>
    <t>МКУ ЦБ МОО МР БИЖБУЛЯКСКИЙ РАЙОН РБ</t>
  </si>
  <si>
    <t>Зинатуллина Ляйсан Рафистовна</t>
  </si>
  <si>
    <t>ИСПОЛНЯЮЩИЙ ОБЯЗАННОСТИ РУКОВОДИТЕЛЯ</t>
  </si>
  <si>
    <t>МУНИЦИПАЛЬНОЕ БЮДЖЕТНОЕ ДОШКОЛЬНОЕ ОБРАЗОВАТЕЛЬНОЕ УЧРЕЖДЕНИЕ ДЕТСКИЙ САД ЖУРАВУШКА СЕЛА БИЖБУЛЯК МУНИЦИПАЛЬНОГО РАЙОНА БИЖБУЛЯКСКИЙ РАЙОН РЕСПУБЛИКИ БАШКОРТОСТАН</t>
  </si>
  <si>
    <t>МБДОУ ДЕТСКИЙ САД ЖУРАВУШКА С. БИЖБУЛЯК</t>
  </si>
  <si>
    <t>МУНИЦИПАЛЬНОЕ БЮДЖЕТНОЕ ОБРАЗОВАТЕЛЬНОЕ УЧРЕЖДЕНИЕ ДОПОЛНИТЕЛЬНОГО ОБРАЗОВАНИЯ ЦЕНТР ДЕТСКОГО ТВОРЧЕСТВА МУНИЦИПАЛЬНОГО РАЙОНА БИЖБУЛЯКСКИЙ РАЙОН РЕСПУБЛИКИ БАШКОРТОСТАН</t>
  </si>
  <si>
    <t>МБОУ ДО ЦДТ МР БИЖБУЛЯКСКИЙ РАЙОН РБ</t>
  </si>
  <si>
    <t>Набиуллина Ирина Юльевна</t>
  </si>
  <si>
    <t>МУНИЦИПАЛЬНОЕ БЮДЖЕТНОЕ ДОШКОЛЬНОЕ ОБРАЗОВАТЕЛЬНОЕ УЧРЕЖДЕНИЕ ДЕТСКИЙ САД УЛЫБКА СЕЛА БИЖБУЛЯК МУНИЦИПАЛЬНОГО РАЙОНА БИЖБУЛЯКСКИЙ РАЙОН РЕСПУБЛИКИ БАШКОРТОСТАН</t>
  </si>
  <si>
    <t>МБДОУ ДЕТСКИЙ САД УЛЫБКА СЕЛА БИЖБУЛЯК</t>
  </si>
  <si>
    <t>Бакиева Гульназ Муллаяновна</t>
  </si>
  <si>
    <t>МУНИЦИПАЛЬНОЕ ОБЩЕОБРАЗОВАТЕЛЬНОЕ БЮДЖЕТНОЕ УЧРЕЖДЕНИЕ СРЕДНЯЯ ОБЩЕОБРАЗОВАТЕЛЬНАЯ ШКОЛА № 1 С. БИЖБУЛЯК МУНИЦИПАЛЬНОГО РАЙОНА БИЖБУЛЯКСКИЙ РАЙОН РЕСПУБЛИКИ БАШКОРТОСТАН</t>
  </si>
  <si>
    <t>МОБУ СОШ №1 С.БИЖБУЛЯК</t>
  </si>
  <si>
    <t>Гатауллин Урал Ризаевич</t>
  </si>
  <si>
    <t>МУНИЦИПАЛЬНОЕ БЮДЖЕТНОЕ ДОШКОЛЬНОЕ ОБРАЗОВАТЕЛЬНОЕ УЧРЕЖДЕНИЕ ДЕТСКИЙ САД ДЮЙМОВОЧКА СЕЛА БИЖБУЛЯК МУНИЦИПАЛЬНОГО РАЙОНА БИЖБУЛЯКСКИЙ РАЙОН РЕСПУБЛИКИ БАШКОРТОСТАН</t>
  </si>
  <si>
    <t>МБДОУ ДЕТСКИЙ САД ДЮЙМОВОЧКА С. БИЖБУЛЯК</t>
  </si>
  <si>
    <t>Латыпова Ляйсан Минигалеевна</t>
  </si>
  <si>
    <t>МУНИЦИПАЛЬНОЕ БЮДЖЕТНОЕ ДОШКОЛЬНОЕ ОБРАЗОВАТЕЛЬНОЕ УЧРЕЖДЕНИЕ ДЕТСКИЙ САД УМКА СЕЛА БИЖБУЛЯК МУНИЦИПАЛЬНОГО РАЙОНА БИЖБУЛЯКСКИЙ РАЙОН РЕСПУБЛИКИ БАШКОРТОСТАН</t>
  </si>
  <si>
    <t>МБДОУ ДЕТСКИЙ САД УМКА С. БИЖБУЛЯК</t>
  </si>
  <si>
    <t>Валиева Флюра Марсовна</t>
  </si>
  <si>
    <t>МУНИЦИПАЛЬНОЕ ОБЩЕОБРАЗОВАТЕЛЬНОЕ БЮДЖЕТНОЕ УЧРЕЖДЕНИЕ СРЕДНЯЯ ОБЩЕОБРАЗОВАТЕЛЬНАЯ ШКОЛА № 2 С. БИЖБУЛЯК МУНИЦИПАЛЬНОГО РАЙОНА БИЖБУЛЯКСКИЙ РАЙОН РЕСПУБЛИКИ БАШКОРТОСТАН</t>
  </si>
  <si>
    <t>МОБУ СОШ №2 С. БИЖБУЛЯК</t>
  </si>
  <si>
    <t>МУНИЦИПАЛЬНОЕ АВТОНОМНОЕ ДОШКОЛЬНОЕ ОБРАЗОВАТЕЛЬНОЕ УЧРЕЖДЕНИЕ КОМБИНИРОВАННОГО ВИДА ДЕТСКИЙ САД № 9 АЛЕНУШКА ГОРОДА БИРСКА МУНИЦИПАЛЬНОГО РАЙОНА БИРСКИЙ РАЙОН РЕСПУБЛИКИ БАШКОРТОСТАН</t>
  </si>
  <si>
    <t>МАДОУ ДЕТСКИЙ САД № 9 АЛЕНУШКА Г. БИРСКА</t>
  </si>
  <si>
    <t>Васянина Наталья Рамилевна</t>
  </si>
  <si>
    <t>МУНИЦИПАЛЬНОЕ ОБЩЕОБРАЗОВАТЕЛЬНОЕ БЮДЖЕТНОЕ УЧРЕЖДЕНИЕ СРЕДНЯЯ ОБЩЕОБРАЗОВАТЕЛЬНАЯ ШКОЛА ИМЕНИ ГИЛЯЗЕТДИНОВА ТАЗЕТДИНА БАГАУТДИНОВИЧА Д.БОЛЬШЕБАДРАКОВО МУНИЦИПАЛЬНОГО РАЙОНА БУРАЕВСКИЙ РАЙОН РЕСПУБЛИКИ БАШКОРТОСТАН</t>
  </si>
  <si>
    <t>МОБУ СОШ ИМ.Т.Б.ГИЛЯЗЕТДИНОВА Д.БОЛЬШЕБАДРАКОВО</t>
  </si>
  <si>
    <t>Нугманов Ильмир Салихович</t>
  </si>
  <si>
    <t>МУНИЦИПАЛЬНОЕ ОБЩЕОБРАЗОВАТЕЛЬНОЕ БЮДЖЕТНОЕ УЧРЕЖДЕНИЕ СРЕДНЯЯ ОБЩЕОБРАЗОВАТЕЛЬНАЯ ШКОЛА Д.ВАНЫШ-АЛПАУТОВО МУНИЦИПАЛЬНОГО РАЙОНА БУРАЕВСКИЙ РАЙОН РЕСПУБЛИКИ БАШКОРТОСТАН</t>
  </si>
  <si>
    <t>МОБУ СОШ Д.ВАНЫШ-АЛПАУТОВО</t>
  </si>
  <si>
    <t>Сафин Ильнур Разифович</t>
  </si>
  <si>
    <t>МУНИЦИПАЛЬНОЕ ОБЩЕОБРАЗОВАТЕЛЬНОЕ БЮДЖЕТНОЕ УЧРЕЖДЕНИЕ СРЕДНЯЯ ОБЩЕОБРАЗОВАТЕЛЬНАЯ ШКОЛА Д.КАИНЛЫКОВО МУНИЦИПАЛЬНОГО РАЙОНА БУРАЕВСКИЙ РАЙОН РЕСПУБЛИКИ БАШКОРТОСТАН</t>
  </si>
  <si>
    <t>МОБУ СОШ Д.КАИНЛЫКОВО</t>
  </si>
  <si>
    <t>Юзлекаев Ранис Наркисович</t>
  </si>
  <si>
    <t>МУНИЦИПАЛЬНОЕ ОБЩЕОБРАЗОВАТЕЛЬНОЕ БЮДЖЕТНОЕ УЧРЕЖДЕНИЕ ОСНОВНАЯ ОБЩЕОБРАЗОВАТЕЛЬНАЯ ШКОЛА ИМЕНИ МУСАЛИИ ГАЛЕЕВНЫ ХАЙРУЛЛИНОЙ Д.КАШКАЛЕВО МУНИЦИПАЛЬНОГО РАЙОНА БУРАЕВСКИЙ РАЙОН РЕСПУБЛИКИ БАШКОРТОСТАН</t>
  </si>
  <si>
    <t>МОБУ ООШ ИМ.М.Г. ХАЙРУЛЛИНОЙ Д.КАШКАЛЕВО</t>
  </si>
  <si>
    <t>Шайдуллин Илфир Фаритович</t>
  </si>
  <si>
    <t>МУНИЦИПАЛЬНОЕ ОБЩЕОБРАЗОВАТЕЛЬНОЕ БЮДЖЕТНОЕ УЧРЕЖДЕНИЕ ОСНОВНАЯ ОБЩЕОБРАЗОВАТЕЛЬНАЯ ШКОЛА Д.КУДАШЕВО МУНИЦИПАЛЬНОГО РАЙОНА БУРАЕВСКИЙ РАЙОН РЕСПУБЛИКИ БАШКОРТОСТАН</t>
  </si>
  <si>
    <t>МОБУ ООШ Д.КУДАШЕВО</t>
  </si>
  <si>
    <t>Мавлиева Миляуша Хайрисламовна</t>
  </si>
  <si>
    <t>МУНИЦИПАЛЬНОЕ ОБЩЕОБРАЗОВАТЕЛЬНОЕ БЮДЖЕТНОЕ УЧРЕЖДЕНИЕ СРЕДНЯЯ ОБЩЕОБРАЗОВАТЕЛЬНАЯ ШКОЛА Д. НОВОТАЗЛАРОВО МУНИЦИПАЛЬНОГО РАЙОНА БУРАЕВСКИЙ РАЙОН РЕСПУБЛИКИ БАШКОРТОСТАН</t>
  </si>
  <si>
    <t>МОБУ СОШ Д. НОВОТАЗЛАРОВО</t>
  </si>
  <si>
    <t>Якупова Ляйсан Рифовна</t>
  </si>
  <si>
    <t>ИСПОЛНЯЮЩИЙ ОБЯЗАННОСТИ</t>
  </si>
  <si>
    <t>МУНИЦИПАЛЬНОЕ ОБРАЗОВАТЕЛЬНОЕ БЮДЖЕТНОЕ УЧРЕЖДЕНИЕ ДЛЯ ДЕТЕЙ ДОШКОЛЬНОГО И МЛАДШЕГО ШКОЛЬНОГО ВОЗРАСТА НАЧАЛЬНАЯ ШКОЛА - ДЕТСКИЙ САД Д.СИЛОСОВО МУНИЦИПАЛЬНОГО РАЙОНА БУРАЕВСКИЙ РАЙОН РЕСПУБЛИКИ БАШКОРТОСТАН</t>
  </si>
  <si>
    <t>МОБУ НШ - ДЕТСКИЙ САД Д.СИЛОСОВО</t>
  </si>
  <si>
    <t>Хайруллина Эльвира Идрисовна</t>
  </si>
  <si>
    <t>МУНИЦИПАЛЬНОЕ ОБЩЕОБРАЗОВАТЕЛЬНОЕ БЮДЖЕТНОЕ УЧРЕЖДЕНИЕ НАЧАЛЬНАЯ ОБЩЕОБРАЗОВАТЕЛЬНАЯ ШКОЛА Д.СТАРОБИКМЕТОВО МУНИЦИПАЛЬНОГО РАЙОНА БУРАЕВСКИЙ РАЙОН РЕСПУБЛИКИ БАШКОРТОСТАН</t>
  </si>
  <si>
    <t>МОБУ НОШ Д.СТАРОБИКМЕТОВО</t>
  </si>
  <si>
    <t>Гарипова Эльза Винеровна</t>
  </si>
  <si>
    <t>МУНИЦИПАЛЬНОЕ ОБЩЕОБРАЗОВАТЕЛЬНОЕ БЮДЖЕТНОЕ УЧРЕЖДЕНИЕ ОСНОВНАЯ ОБЩЕОБРАЗОВАТЕЛЬНАЯ ШКОЛА Д.ТАНГАТАРОВО МУНИЦИПАЛЬНОГО РАЙОНА БУРАЕВСКИЙ РАЙОН РЕСПУБЛИКИ БАШКОРТОСТАН</t>
  </si>
  <si>
    <t>МОБУ ООШ Д.ТАНГАТАРОВО</t>
  </si>
  <si>
    <t>Галкова Гульсина Раудатовна</t>
  </si>
  <si>
    <t>МУНИЦИПАЛЬНОЕ ОБЩЕОБРАЗОВАТЕЛЬНОЕ БЮДЖЕТНОЕ УЧРЕЖДЕНИЕ ОСНОВНАЯ ОБЩЕОБРАЗОВАТЕЛЬНАЯ ШКОЛА Д.ШАБАЕВО МУНИЦИПАЛЬНОГО РАЙОНА БУРАЕВСКИЙ РАЙОН РЕСПУБЛИКИ БАШКОРТОСТАН</t>
  </si>
  <si>
    <t>МОБУ ООШ Д.ШАБАЕВО</t>
  </si>
  <si>
    <t>Камильянов Ралис Муллаянович</t>
  </si>
  <si>
    <t>МУНИЦИПАЛЬНОЕ ОБЩЕОБРАЗОВАТЕЛЬНОЕ БЮДЖЕТНОЕ УЧРЕЖДЕНИЕ СРЕДНЯЯ ОБЩЕОБРАЗОВАТЕЛЬНАЯ ШКОЛА С.ЧЕЛКАКОВО МУНИЦИПАЛЬНОГО РАЙОНА БУРАЕВСКИЙ РАЙОН РЕСПУБЛИКИ БАШКОРТОСТАН</t>
  </si>
  <si>
    <t>МОБУ СОШ С.ЧЕЛКАКОВО</t>
  </si>
  <si>
    <t>Нигаматьянова Индира Ринатовна</t>
  </si>
  <si>
    <t>МУНИЦИПАЛЬНОЕ АВТОНОМНОЕ ДОШКОЛЬНОЕ ОБРАЗОВАТЕЛЬНОЕ УЧРЕЖДЕНИЕ ДЕТСКИЙ САД №3 СОЛНЫШКО С.БУРАЕВО МУНИЦИПАЛЬНОГО РАЙОНА БУРАЕВСКИЙ РАЙОН РЕСПУБЛИКИ БАШКОРТОСТАН</t>
  </si>
  <si>
    <t>МАДОУ ДЕТСКИЙ САД №3 СОЛНЫШКО С.БУРАЕВО</t>
  </si>
  <si>
    <t>Янгирова Ралия Ралитовна</t>
  </si>
  <si>
    <t>МУНИЦИПАЛЬНОЕ БЮДЖЕТНОЕ ДОШКОЛЬНОЕ ОБРАЗОВАТЕЛЬНОЕ УЧРЕЖДЕНИЕ ЦЕНТР РАЗВИТИЯ РЕБЕНКА-ДЕТСКИЙ САД №1 ГУЗЕЛЬ С.БУРАЕВО МУНИЦИПАЛЬНОГО РАЙОНА БУРАЕВСКИЙ РАЙОН РЕСПУБЛИКИ БАШКОРТОСТАН</t>
  </si>
  <si>
    <t>МБДОУ ЦРР-ДЕТСКИЙ САД №1 С.БУРАЕВО</t>
  </si>
  <si>
    <t>Юсупова Лэйсен Борисовна</t>
  </si>
  <si>
    <t>МУНИЦИПАЛЬНОЕ КАЗЕННОЕ УЧРЕЖДЕНИЕ ОТДЕЛ ОБРАЗОВАНИЯ АДМИНИСТРАЦИИ МУНИЦИПАЛЬНОГО РАЙОНА БУРАЕВСКИЙ РАЙОН РЕСПУБЛИКИ БАШКОРТОСТАН</t>
  </si>
  <si>
    <t>МКУ ОТДЕЛ ОБРАЗОВАНИЯ АМР БР РБ</t>
  </si>
  <si>
    <t>Мустафин Ильдус Наильевич</t>
  </si>
  <si>
    <t>МУНИЦИПАЛЬНОЕ ОБЩЕОБРАЗОВАТЕЛЬНОЕ БЮДЖЕТНОЕ УЧРЕЖДЕНИЕ ГИМНАЗИЯ №2 С.БУРАЕВО МУНИЦИПАЛЬНОГО РАЙОНА БУРАЕВСКИЙ РАЙОН РЕСПУБЛИКИ БАШКОРТОСТАН</t>
  </si>
  <si>
    <t>МОБУ ГИМНАЗИЯ №2 С.БУРАЕВО</t>
  </si>
  <si>
    <t>Усаев Алик Рамилевич</t>
  </si>
  <si>
    <t>МУНИЦИПАЛЬНОЕ ОБЩЕОБРАЗОВАТЕЛЬНОЕ БЮДЖЕТНОЕ УЧРЕЖДЕНИЕ СРЕДНЯЯ ОБЩЕОБРАЗОВАТЕЛЬНАЯ ШКОЛА №1 С.БУРАЕВО МУНИЦИПАЛЬНОГО РАЙОНА БУРАЕВСКИЙ РАЙОН РЕСПУБЛИКИ БАШКОРТОСТАН</t>
  </si>
  <si>
    <t>МОБУ СОШ №1 С. БУРАЕВО</t>
  </si>
  <si>
    <t>Арсланов Азат Касимович</t>
  </si>
  <si>
    <t>МУНИЦИПАЛЬНОЕ БЮДЖЕТНОЕ ДОШКОЛЬНОЕ ОБРАЗОВАТЕЛЬНОЕ УЧРЕЖДЕНИЕ ДЕТСКИЙ САД ОБЩЕРАЗВИВАЮЩЕГО ВИДА №5 С.БУРАЕВО МУНИЦИПАЛЬНОГО РАЙОНА БУРАЕВСКИЙ РАЙОН РЕСПУБЛИКИ БАШКОРТОСТАН</t>
  </si>
  <si>
    <t>МБДОУ ДЕТСКИЙ САД №5 С.БУРАЕВО</t>
  </si>
  <si>
    <t>Тимерьянова Светлана Юрьевна</t>
  </si>
  <si>
    <t>МУНИЦИПАЛЬНОЕ ОБЩЕОБРАЗОВАТЕЛЬНОЕ АВТОНОМНОЕ УЧРЕЖДЕНИЕ СРЕДНЯЯ ОБЩЕОБРАЗОВАТЕЛЬНАЯ ШКОЛА №3 С.БУРАЕВО МУНИЦИПАЛЬНОГО РАЙОНА БУРАЕВСКИЙ РАЙОН РЕСПУБЛИКИ БАШКОРТОСТАН</t>
  </si>
  <si>
    <t>МОАУ СОШ №3 С.БУРАЕВО</t>
  </si>
  <si>
    <t>Камильянова Ирина Варисовна</t>
  </si>
  <si>
    <t>МУНИЦИПАЛЬНОЕ БЮДЖЕТНОЕ ОБРАЗОВАТЕЛЬНОЕ УЧРЕЖДЕНИЕ ДОПОЛНИТЕЛЬНОГО ОБРАЗОВАНИЯ ДОМ ДЕТСКОГО ТВОРЧЕСТВА С.БУРАЕВО МУНИЦИПАЛЬНОГО РАЙОНА БУРАЕВСКИЙ РАЙОН РЕСПУБЛИКИ БАШКОРТОСТАН</t>
  </si>
  <si>
    <t>МБОУ ДО ДДТ С.БУРАЕВО</t>
  </si>
  <si>
    <t>Сахибгараева Фильзина Фаизовна</t>
  </si>
  <si>
    <t>МУНИЦИПАЛЬНОЕ АВТОНОМНОЕ ОБРАЗОВАТЕЛЬНОЕ УЧРЕЖДЕНИЕ ДОПОЛНИТЕЛЬНОГО ОБРАЗОВАНИЯ ДЕТСКО - ЮНОШЕСКАЯ СПОРТИВНАЯ ШКОЛА МУНИЦИПАЛЬНОГО РАЙОНА БУРАЕВСКИЙ РАЙОН РЕСПУБЛИКИ БАШКОРТОСТАН</t>
  </si>
  <si>
    <t>МАОУ ДО ДЮСШ МР БР РБ</t>
  </si>
  <si>
    <t>Муллагалиев Рустам Рамилович</t>
  </si>
  <si>
    <t>МУНИЦИПАЛЬНОЕ АВТОНОМНОЕ ДОШКОЛЬНОЕ ОБРАЗОВАТЕЛЬНОЕ УЧРЕЖДЕНИЕ ДЕТСКИЙ САД №2 ЙЭЙГОР С.БУРАЕВО МУНИЦИПАЛЬНОГО РАЙОНА БУРАЕВСКИЙ РАЙОН РЕСПУБЛИКИ БАШКОРТОСТАН</t>
  </si>
  <si>
    <t>МАДОУ ДЕТСКИЙ САД №2 ЙЭЙГОР С.БУРАЕВО</t>
  </si>
  <si>
    <t>Тимергалеева Гузель Фидарисовна</t>
  </si>
  <si>
    <t>МУНИЦИПАЛЬНОЕ БЮДЖЕТНОЕ ОБЩЕОБРАЗОВАТЕЛЬНОЕ УЧРЕЖДЕНИЕ СРЕДНЯЯ ОБЩЕОБРАЗОВАТЕЛЬНАЯ ШКОЛА С. ИРА ГОРОДСКОГО ОКРУГА ГОРОД КУМЕРТАУ РЕСПУБЛИКИ БАШКОРТОСТАН</t>
  </si>
  <si>
    <t>МБОУ СОШ С. ИРА</t>
  </si>
  <si>
    <t>Белявцева Анастасия Витальевна</t>
  </si>
  <si>
    <t>МУНИЦИПАЛЬНОЕ БЮДЖЕТНОЕ ОБЩЕОБРАЗОВАТЕЛЬНОЕ УЧРЕЖДЕНИЕ СРЕДНЯЯ ОБЩЕОБРАЗОВАТЕЛЬНАЯ ШКОЛА № 8 ГОРОДСКОГО ОКРУГА ГОРОД КУМЕРТАУ РЕСПУБЛИКИ БАШКОРТОСТАН</t>
  </si>
  <si>
    <t>МБОУ СОШ № 8</t>
  </si>
  <si>
    <t>Чеботаева Юлия Ракетовна</t>
  </si>
  <si>
    <t>МУНИЦИПАЛЬНОЕ БЮДЖЕТНОЕ ДОШКОЛЬНОЕ ОБРАЗОВАТЕЛЬНОЕ УЧРЕЖДЕНИЕ ДЕТСКИЙ САД № 15 МАЯЧОК КОМБИНИРОВАННОГО ВИДА ГОРОДСКОГО ОКРУГА ГОРОД КУМЕРТАУ РЕСПУБЛИКИ БАШКОРТОСТАН</t>
  </si>
  <si>
    <t>МБДОУ Д С № 15 МАЯЧОК</t>
  </si>
  <si>
    <t>Мокроусова Ирина Валерьевна</t>
  </si>
  <si>
    <t>МУНИЦИПАЛЬНОЕ АВТОНОМНОЕ ДОШКОЛЬНОЕ ОБРАЗОВАТЕЛЬНОЕ УЧРЕЖДЕНИЕ ДЕТСКИЙ САД № 27 КОЛОКОЛЬЧИК КОМБИНИРОВАННОГО ВИДА ГОРОДСКОГО ОКРУГА ГОРОД КУМЕРТАУ РЕСПУБЛИКИ БАШКОРТОСТАН</t>
  </si>
  <si>
    <t>МАДОУ Д С № 27 КОЛОКОЛЬЧИК</t>
  </si>
  <si>
    <t>Башлыкова Анна Ивановна</t>
  </si>
  <si>
    <t>МУНИЦИПАЛЬНОЕ БЮДЖЕТНОЕ ОБЩЕОБРАЗОВАТЕЛЬНОЕ УЧРЕЖДЕНИЕ ГИМНАЗИЯ № 1 ИМЕНИ ГЕРОЯ СОВЕТСКОГО СОЮЗА Н.Т. АНТОШКИНА ГОРОДСКОГО ОКРУГА ГОРОД КУМЕРТАУ РЕСПУБЛИКИ БАШКОРТОСТАН</t>
  </si>
  <si>
    <t>МБОУ ГИМНАЗИЯ № 1 ИМ. Н.Т. АНТОШКИНА</t>
  </si>
  <si>
    <t>Музюкина Ольга Юрьевна</t>
  </si>
  <si>
    <t>ГОСУДАРСТВЕННОЕ БЮДЖЕТНОЕ ОБЩЕОБРАЗОВАТЕЛЬНОЕ УЧРЕЖДЕНИЕ РЕСПУБЛИКАНСКИЙ ПОЛИТЕХНИЧЕСКИЙ ЛИЦЕЙ-ИНТЕРНАТ</t>
  </si>
  <si>
    <t>ГБОУ РПЛИ</t>
  </si>
  <si>
    <t>Сабанчин Венер Ришатович</t>
  </si>
  <si>
    <t>МУНИЦИПАЛЬНОЕ АВТОНОМНОЕ ДОШКОЛЬНОЕ ОБРАЗОВАТЕЛЬНОЕ УЧРЕЖДЕНИЕ ДЕТСКИЙ САД № 14 РОМАШКА КОМБИНИРОВАННОГО ВИДА ГОРОДСКОГО ОКРУГА ГОРОД КУМЕРТАУ РЕСПУБЛИКИ БАШКОРТОСТАН</t>
  </si>
  <si>
    <t>МАДОУ Д С № 14 РОМАШКА</t>
  </si>
  <si>
    <t>Халикова Ольга Валерьевна</t>
  </si>
  <si>
    <t>МУНИЦИПАЛЬНОЕ БЮДЖЕТНОЕ ДОШКОЛЬНОЕ ОБРАЗОВАТЕЛЬНОЕ УЧРЕЖДЕНИЕ ДЕТСКИЙ САД № 1 ЗЕМЛЯНИЧКА КОМПЕНСИРУЮЩЕГО ВИДА ГОРОДСКОГО ОКРУГА ГОРОД КУМЕРТАУ РЕСПУБЛИКИ БАШКОРТОСТАН</t>
  </si>
  <si>
    <t>МБДОУ Д С № 1 ЗЕМЛЯНИЧКА</t>
  </si>
  <si>
    <t>Кутуева Ольга Васильевна</t>
  </si>
  <si>
    <t>МУНИЦИПАЛЬНОЕ БЮДЖЕТНОЕ ОБЩЕОБРАЗОВАТЕЛЬНОЕ УЧРЕЖДЕНИЕ ОБРАЗОВАТЕЛЬНЫЙ КОМПЛЕКС ПЕРСПЕКТИВА ГОРОДСКОГО ОКРУГА ГОРОД КУМЕРТАУ РЕСПУБЛИКИ БАШКОРТОСТАН</t>
  </si>
  <si>
    <t>МБОУ ОК ПЕРСПЕКТИВА</t>
  </si>
  <si>
    <t>Крикля Татьяна Владимировна</t>
  </si>
  <si>
    <t>МУНИЦИПАЛЬНОЕ АВТОНОМНОЕ ДОШКОЛЬНОЕ ОБРАЗОВАТЕЛЬНОЕ УЧРЕЖДЕНИЕ ДЕТСКИЙ САД № 21 РОСИНКА КОМБИНИРОВАННОГО ВИДА ГОРОДСКОГО ОКРУГА ГОРОД КУМЕРТАУ РЕСПУБЛИКИ БАШКОРТОСТАН</t>
  </si>
  <si>
    <t>МАДОУ Д С № 21 РОСИНКА</t>
  </si>
  <si>
    <t>Кряжева Надежда Владимировна</t>
  </si>
  <si>
    <t>МУНИЦИПАЛЬНОЕ АВТОНОМНОЕ ДОШКОЛЬНОЕ ОБРАЗОВАТЕЛЬНОЕ УЧРЕЖДЕНИЕ ЦЕНТР РАЗВИТИЯ РЕБЕНКА - ДЕТСКИЙ САД № 18 СВЕТЛЯЧОК ПЕРВОЙ КАТЕГОРИИ ГОРОДСКОГО ОКРУГА ГОРОД КУМЕРТАУ РЕСПУБЛИКИ БАШКОРТОСТАН</t>
  </si>
  <si>
    <t>МАДОУ ЦРР - Д С № 18 СВЕТЛЯЧОК</t>
  </si>
  <si>
    <t>Тулякова Альбина Алфировна</t>
  </si>
  <si>
    <t>МУНИЦИПАЛЬНОЕ АВТОНОМНОЕ ДОШКОЛЬНОЕ ОБРАЗОВАТЕЛЬНОЕ УЧРЕЖДЕНИЕ ДЕТСКИЙ САД № 19 СОЛНЫШКО КОМБИНИРОВАННОГО ВИДА ГОРОДСКОГО ОКРУГА ГОРОД КУМЕРТАУ РЕСПУБЛИКИ БАШКОРТОСТАН</t>
  </si>
  <si>
    <t>МАДОУ Д С № 19 СОЛНЫШКО</t>
  </si>
  <si>
    <t>Филиппова Юлия Юрьевна</t>
  </si>
  <si>
    <t>МУНИЦИПАЛЬНОЕ БЮДЖЕТНОЕ ДОШКОЛЬНОЕ ОБРАЗОВАТЕЛЬНОЕ УЧРЕЖДЕНИЕ ДЕТСКИЙ САД № 3 РАДУГА КОМБИНИРОВАННОГО ВИДА ГОРОДСКОГО ОКРУГА ГОРОД КУМЕРТАУ РЕСПУБЛИКИ БАШКОРТОСТАН</t>
  </si>
  <si>
    <t>МБДОУ Д С № 3 РАДУГА</t>
  </si>
  <si>
    <t>Шахова Алла Геннадьевна</t>
  </si>
  <si>
    <t>МУНИЦИПАЛЬНОЕ АВТОНОМНОЕ ОБРАЗОВАТЕЛЬНОЕ УЧРЕЖДЕНИЕ ДОПОЛНИТЕЛЬНОГО ОБРАЗОВАНИЯ ЦЕНТР ДЕТСКОГО ТВОРЧЕСТВА ГОРОДСКОГО ОКРУГА ГОРОД КУМЕРТАУ РЕСПУБЛИКИ БАШКОРТОСТАН</t>
  </si>
  <si>
    <t>МАОУ ДО ЦДТ Г.О. Г.КУМЕРТАУ РБ</t>
  </si>
  <si>
    <t>Докукин Алексей Николаевич</t>
  </si>
  <si>
    <t>МУНИЦИПАЛЬНОЕ БЮДЖЕТНОЕ ОБЩЕОБРАЗОВАТЕЛЬНОЕ УЧРЕЖДЕНИЕ СРЕДНЯЯ ОБЩЕОБРАЗОВАТЕЛЬНАЯ ШКОЛА № 3 С УГЛУБЛЕННЫМ ИЗУЧЕНИЕМ ОТДЕЛЬНЫХ ПРЕДМЕТОВ ИМЕНИ СЕРГЕЯ АЛЕКСАНДРОВИЧА ПОГРЕБАЧА ГОРОДСКОГО ОКРУГА ГОРОД КУМЕРТАУ РЕСПУБЛИКИ БАШКОРТОСТАН</t>
  </si>
  <si>
    <t>МБОУ СОШ № 3 ИМ. С. А. ПОГРЕБАЧА</t>
  </si>
  <si>
    <t>Чепелюк Валентина Алексеевна</t>
  </si>
  <si>
    <t>МУНИЦИПАЛЬНОЕ АВТОНОМНОЕ ДОШКОЛЬНОЕ ОБРАЗОВАТЕЛЬНОЕ УЧРЕЖДЕНИЕ ДЕТСКИЙ САД № 24 КРАСНАЯ ШАПОЧКА ГОРОДСКОГО ОКРУГА ГОРОД КУМЕРТАУ РЕСПУБЛИКИ БАШКОРТОСТАН</t>
  </si>
  <si>
    <t>МАДОУ Д С № 24 КРАСНАЯ ШАПОЧКА</t>
  </si>
  <si>
    <t>Баянова Ольга Ивановна</t>
  </si>
  <si>
    <t>ГОСУДАРСТВЕННОЕ БЮДЖЕТНОЕ ОБЩЕОБРАЗОВАТЕЛЬНОЕ УЧРЕЖДЕНИЕ БАШКИРСКАЯ РЕСПУБЛИКАНСКАЯ ГИМНАЗИЯ-ИНТЕРНАТ №3 ИМЕНИ ПЕРВОГО ПРЕЗИДЕНТА РЕСПУБЛИКИ БАШКОРТОСТАН МУРТАЗЫ ГУБАЙДУЛЛОВИЧА РАХИМОВА</t>
  </si>
  <si>
    <t>ГБОУ БРГИ №3 ИМ. М.Г. РАХИМОВА</t>
  </si>
  <si>
    <t>Тимербулатов Шаймурат Азаматович</t>
  </si>
  <si>
    <t>МУНИЦИПАЛЬНОЕ БЮДЖЕТНОЕ ОБЩЕОБРАЗОВАТЕЛЬНОЕ УЧРЕЖДЕНИЕ СРЕДНЯЯ ОБЩЕОБРАЗОВАТЕЛЬНАЯ ШКОЛА № 6 ГОРОДСКОГО ОКРУГА ГОРОД КУМЕРТАУ РЕСПУБЛИКИ БАШКОРТОСТАН</t>
  </si>
  <si>
    <t>МБОУ СОШ № 6 ГО Г.КУМЕРТАУ РБ</t>
  </si>
  <si>
    <t>Дерягина Марина Владимировна</t>
  </si>
  <si>
    <t>МУНИЦИПАЛЬНОЕ АВТОНОМНОЕ ДОШКОЛЬНОЕ ОБРАЗОВАТЕЛЬНОЕ УЧРЕЖДЕНИЕ ЦЕНТР РАЗВИТИЯ РЕБЕНКА - ДЕТСКИЙ САД ПЕРВОЙ КАТЕГОРИИ № 8 АЙГУЛЬ ГОРОДСКОГО ОКРУГА ГОРОД КУМЕРТАУ РЕСПУБЛИКИ БАШКОРТОСТАН</t>
  </si>
  <si>
    <t>МАДОУ ЦРР № 8 АЙГУЛЬ</t>
  </si>
  <si>
    <t>Шарипова Альфия Фариховна</t>
  </si>
  <si>
    <t>МУНИЦИПАЛЬНОЕ БЮДЖЕТНОЕ ОБРАЗОВАТЕЛЬНОЕ УЧРЕЖДЕНИЕ ДОПОЛНИТЕЛЬНОГО ОБРАЗОВАНИЯ СТАНЦИЯ ЮНЫХ НАТУРАЛИСТОВ ГОРОДСКОГО ОКРУГА ГОРОД КУМЕРТАУ РЕСПУБЛИКИ БАШКОРТОСТАН</t>
  </si>
  <si>
    <t>МБОУ ДО СЮН</t>
  </si>
  <si>
    <t>Ильясова Раиса Раисовна</t>
  </si>
  <si>
    <t>МУНИЦИПАЛЬНОЕ АВТОНОМНОЕ ДОШКОЛЬНОЕ ОБРАЗОВАТЕЛЬНОЕ УЧРЕЖДЕНИЕ ДЕТСКИЙ САД №30 ЖУРАВУШКА КОМБИНИРОВАННОГО ВИДА ГОРОДСКОГО ОКРУГА ГОРОД КУМЕРТАУ РЕСПУБЛИКИ БАШКОРТОСТАН</t>
  </si>
  <si>
    <t>МАДОУ Д С № 30 ЖУРАВУШКА</t>
  </si>
  <si>
    <t>Туктарова Фануза Рафаиловна</t>
  </si>
  <si>
    <t>КАЗЕННОЕ УЧРЕЖДЕНИЕ УПРАВЛЕНИЕ ОБРАЗОВАНИЯ ГОРОДСКОГО ОКРУГА ГОРОД КУМЕРТАУ РЕСПУБЛИКИ БАШКОРТОСТАН</t>
  </si>
  <si>
    <t>КУ УПРАВЛЕНИЕ ОБРАЗОВАНИЯ Г.О. Г. КУМЕРТАУ РБ</t>
  </si>
  <si>
    <t>Юлусова Татьяна Николаевна</t>
  </si>
  <si>
    <t>МУНИЦИПАЛЬНОЕ АВТОНОМНОЕ ДОШКОЛЬНОЕ ОБРАЗОВАТЕЛЬНОЕ УЧРЕЖДЕНИЕ ДЕТСКИЙ САД № 26 ЗОЛОТАЯ РЫБКА КОМБИНИРОВАННОГО ВИДА ГОРОДСКОГО ОКРУГА ГОРОД КУМЕРТАУ РЕСПУБЛИКИ БАШКОРТОСТАН</t>
  </si>
  <si>
    <t>МАДОУ Д С № 26 ЗОЛОТАЯ РЫБКА</t>
  </si>
  <si>
    <t>Мухамедьярова Зиля Аликовна</t>
  </si>
  <si>
    <t>МУНИЦИПАЛЬНОЕ АВТОНОМНОЕ ДОШКОЛЬНОЕ ОБРАЗОВАТЕЛЬНОЕ УЧРЕЖДЕНИЕ ДЕТСКИЙ САД № 11 СКАЗКА КОМБИНИРОВАННОГО ВИДА ГОРОДСКОГО ОКРУГА ГОРОД КУМЕРТАУ РЕСПУБЛИКИ БАШКОРТОСТАН</t>
  </si>
  <si>
    <t>МАДОУ ДЕТСКИЙ САД № 11</t>
  </si>
  <si>
    <t>Андреева Анна Васильевна</t>
  </si>
  <si>
    <t>МУНИЦИПАЛЬНОЕ БЮДЖЕТНОЕ ОБЩЕОБРАЗОВАТЕЛЬНОЕ УЧРЕЖДЕНИЕ СРЕДНЯЯ ОБЩЕОБРАЗОВАТЕЛЬНАЯ ШКОЛА №5 ГОРОДСКОГО ОКРУГА ГОРОД КУМЕРТАУ РЕСПУБЛИКИ БАШКОРТОСТАН</t>
  </si>
  <si>
    <t>МБОУ СОШ №5</t>
  </si>
  <si>
    <t>Оспищева Ольга Анатольевна</t>
  </si>
  <si>
    <t>МУНИЦИПАЛЬНОЕ БЮДЖЕТНОЕ ОБЩЕОБРАЗОВАТЕЛЬНОЕ УЧРЕЖДЕНИЕ СРЕДНЯЯ ОБЩЕОБРАЗОВАТЕЛЬНАЯ ШКОЛА № 1 С УГЛУБЛЕННЫМ ИЗУЧЕНИЕМ АНГЛИЙСКОГО ЯЗЫКА ГАРМОНИЯ ГОРОДСКОГО ОКРУГА ГОРОД КУМЕРТАУ РЕСПУБЛИКИ БАШКОРТОСТАН</t>
  </si>
  <si>
    <t>МБОУ СОШ № 1 ГАРМОНИЯ Г.О. Г. КУМЕРТАУ РБ</t>
  </si>
  <si>
    <t>Канунникова Елена Александровна</t>
  </si>
  <si>
    <t>МУНИЦИПАЛЬНОЕ БЮДЖЕТНОЕ ОБЩЕОБРАЗОВАТЕЛЬНОЕ УЧРЕЖДЕНИЕ СРЕДНЯЯ ОБЩЕОБРАЗОВАТЕЛЬНАЯ ШКОЛА № 10 ГОРОДСКОГО ОКРУГА ГОРОД КУМЕРТАУ РЕСПУБЛИКИ БАШКОРТОСТАН</t>
  </si>
  <si>
    <t>МБОУ СОШ № 10</t>
  </si>
  <si>
    <t>Корепина Альфия Ринатовна</t>
  </si>
  <si>
    <t>МУНИЦИПАЛЬНОЕ БЮДЖЕТНОЕ ОБЩЕОБРАЗОВАТЕЛЬНОЕ УЧРЕЖДЕНИЕ СРЕДНЯЯ ОБЩЕОБРАЗОВАТЕЛЬНАЯ ШКОЛА № 12 ГОРОДСКОГО ОКРУГА ГОРОД КУМЕРТАУ РЕСПУБЛИКИ БАШКОРТОСТАН</t>
  </si>
  <si>
    <t>МБОУ СОШ № 12</t>
  </si>
  <si>
    <t>Митченкова Оксана Викторовна</t>
  </si>
  <si>
    <t>МУНИЦИПАЛЬНОЕ БЮДЖЕТНОЕ ОБЩЕОБРАЗОВАТЕЛЬНОЕ УЧРЕЖДЕНИЕ ВЕЧЕРНЯЯ (СМЕННАЯ) ОБЩЕОБРАЗОВАТЕЛЬНАЯ ШКОЛА № 1 ГОРОДСКОГО ОКРУГА ГОРОД КУМЕРТАУ РЕСПУБЛИКИ БАШКОРТОСТАН</t>
  </si>
  <si>
    <t>МБОУ ВСОШ № 1</t>
  </si>
  <si>
    <t>Харрасов Фидан Фатихович</t>
  </si>
  <si>
    <t>МУНИЦИПАЛЬНОЕ БЮДЖЕТНОЕ ДОШКОЛЬНОЕ ОБРАЗОВАТЕЛЬНОЕ УЧРЕЖДЕНИЕ ДЕТСКИЙ САД №25 ДЮЙМОВОЧКА КОМПЕНСИРУЮЩЕГО ВИДА ГОРОДСКОГО ОКРУГА ГОРОД КУМЕРТАУ РЕСПУБЛИКИ БАШКОРТОСТАН</t>
  </si>
  <si>
    <t>МБДОУ Д С №25 ДЮЙМОВОЧКА</t>
  </si>
  <si>
    <t>Гупалова Ольга Викторовна</t>
  </si>
  <si>
    <t>МУНИЦИПАЛЬНОЕ БЮДЖЕТНОЕ ДОШКОЛЬНОЕ ОБРАЗОВАТЕЛЬНОЕ УЧРЕЖДЕНИЕ ДЕТСКИЙ САД №17 АЛЕНЬКИЙ ЦВЕТОЧЕК КОМБИНИРОВАННОГО ВИДА ГОРОДСКОГО ОКРУГА ГОРОД КУМЕРТАУ РЕСПУБЛИКИ БАШКОРТОСТАН</t>
  </si>
  <si>
    <t>МБДОУ Д С №17 АЛЕНЬКИЙ ЦВЕТОЧЕК</t>
  </si>
  <si>
    <t>Карзанова Лилия Шамилевна</t>
  </si>
  <si>
    <t>МУНИЦИПАЛЬНОЕ БЮДЖЕТНОЕ ОБРАЗОВАТЕЛЬНОЕ УЧРЕЖДЕНИЕ ДОПОЛНИТЕЛЬНОГО ОБРАЗОВАНИЯ ДЕТСКО-ЮНОШЕСКАЯ СПОРТИВНАЯ ШКОЛА ГОРОДСКОГО ОКРУГА ГОРОД КУМЕРТАУ РЕСПУБЛИКИ БАШКОРТОСТАН</t>
  </si>
  <si>
    <t>МБОУДО ДЮСШ</t>
  </si>
  <si>
    <t>Андрюшин Сергей Анатольевич</t>
  </si>
  <si>
    <t>МУНИЦИПАЛЬНОЕ БЮДЖЕТНОЕ ОБЩЕОБРАЗОВАТЕЛЬНОЕ УЧРЕЖДЕНИЕ ПРОГИМНАЗИЯ ИМЕНИ МУХАМЕТА ИСКУЖИНА ГОРОДСКОГО ОКРУГА ГОРОД КУМЕРТАУ РЕСПУБЛИКИ БАШКОРТОСТАН</t>
  </si>
  <si>
    <t>ПРОГИМНАЗИЯ ИМЕНИ М. ИСКУЖИНА ГОРОДА КУМЕРТАУ</t>
  </si>
  <si>
    <t>Тулеганова Аниса Сагитовна</t>
  </si>
  <si>
    <t>ОТДЕЛ ОБРАЗОВАНИЯ, КУЛЬТУРЫ, МОЛОДЕЖНОЙ ПОЛИТИКИ И СПОРТА АДМИНИСТРАЦИИ ГОРОДСКОГО ОКРУГА ЗАКРЫТОЕ АДМИНИСТРАТИВНО-ТЕРРИТОРИАЛЬНОЕ ОБРАЗОВАНИЕ ГОРОД МЕЖГОРЬЕ РЕСПУБЛИКИ БАШКОРТОСТАН</t>
  </si>
  <si>
    <t>ОТДЕЛ ОБРАЗОВАНИЯ, КУЛЬТУРЫ, МОЛОДЕЖНОЙ ПОЛИТИКИ И СПОРТА АДМИНИСТРАЦИИ ЗАТО МЕЖГОРЬЕ РЕСПУБЛИКИ БАШКОРТОСТАН</t>
  </si>
  <si>
    <t>Шерстнева Наталья Игоревна</t>
  </si>
  <si>
    <t>ИСПОЛНЯЮЩИЙ ОБЯЗАННОСТИ НАЧАЛЬНИКА</t>
  </si>
  <si>
    <t>МУНИЦИПАЛЬНОЕ БЮДЖЕТНОЕ УЧРЕЖДЕНИЕ ДОПОЛНИТЕЛЬНОГО ОБРАЗОВАНИЯ ЦЕНТР ВНЕШКОЛЬНОЙ РАБОТЫ ГОРОДСКОГО ОКРУГА ЗАКРЫТОЕ АДМИНИСТРАТИВНО-ТЕРРИТОРИАЛЬНОЕ ОБРАЗОВАНИЕ ГОРОД МЕЖГОРЬЕ РЕСПУБЛИКИ БАШКОРТОСТАН</t>
  </si>
  <si>
    <t>МБУДО ЦВР ЗАТО МЕЖГОРЬЕ РЕСПУБЛИКИ БАШКОРТОСТАН</t>
  </si>
  <si>
    <t>Горелова Наталья Хатиповна</t>
  </si>
  <si>
    <t>МУНИЦИПАЛЬНОЕ АВТОНОМНОЕ ОБЩЕОБРАЗОВАТЕЛЬНОЕ УЧРЕЖДЕНИЕ СРЕДНЯЯ ОБЩЕОБРАЗОВАТЕЛЬНАЯ ШКОЛА № 3 ГОРОДСКОГО ОКРУГА ЗАКРЫТОЕ АДМИНИСТРАТИВНО-ТЕРРИТОРИАЛЬНОЕ ОБРАЗОВАНИЕ ГОРОД МЕЖГОРЬЕ РЕСПУБЛИКИ БАШКОРТОСТАН</t>
  </si>
  <si>
    <t>МАОУ СОШ № 3 ЗАТО МЕЖГОРЬЕ РЕСПУБЛИКИ БАШКОРТОСТАН</t>
  </si>
  <si>
    <t>Снегирева Инна Николаевна</t>
  </si>
  <si>
    <t>МУНИЦИПАЛЬНОЕ БЮДЖЕТНОЕ УЧРЕЖДЕНИЕ ДОПОЛНИТЕЛЬНОГО ОБРАЗОВАНИЯ ДЕТСКАЯ ШКОЛА ИСКУССТВ № 1 ГОРОДСКОГО ОКРУГА ЗАКРЫТОЕ АДМИНИСТРАТИВНО-ТЕРРИТОРИАЛЬНОЕ ОБРАЗОВАНИЕ ГОРОД МЕЖГОРЬЕ РЕСПУБЛИКИ БАШКОРТОСТАН</t>
  </si>
  <si>
    <t>МБУДО ДШИ № 1 ЗАТО МЕЖГОРЬЕ РЕСПУБЛИКИ БАШКОРТОСТАН</t>
  </si>
  <si>
    <t>Максимова Наталья Сергеевна</t>
  </si>
  <si>
    <t>МУНИЦИПАЛЬНОЕ АВТОНОМНОЕ ДОШКОЛЬНОЕ ОБРАЗОВАТЕЛЬНОЕ УЧРЕЖДЕНИЕ ДЕТСКИЙ САД № 2 ГОРОДСКОГО ОКРУГА ЗАКРЫТОЕ АДМИНИСТРАТИВНО-ТЕРРИТОРИАЛЬНОЕ ОБРАЗОВАНИЕ ГОРОД МЕЖГОРЬЕ РЕСПУБЛИКИ БАШКОРТОСТАН</t>
  </si>
  <si>
    <t>МАДОУ Д/С № 2 ЗАТО МЕЖГОРЬЕ РЕСПУБЛИКИ БАШКОРТОСТАН</t>
  </si>
  <si>
    <t>Щелокова Светлана Николаевна</t>
  </si>
  <si>
    <t>МУНИЦИПАЛЬНОЕ АВТОНОМНОЕ ДОШКОЛЬНОЕ ОБРАЗОВАТЕЛЬНОЕ УЧРЕЖДЕНИЕ ДЕТСКИЙ САД № 3 ГОРОДСКОГО ОКРУГА ЗАКРЫТОЕ АДМИНИСТРАТИВНО-ТЕРРИТОРИАЛЬНОЕ ОБРАЗОВАНИЕ ГОРОД МЕЖГОРЬЕ РЕСПУБЛИКИ БАШКОРТОСТАН</t>
  </si>
  <si>
    <t>МАДОУ Д/С № 3 ЗАТО МЕЖГОРЬЕ РЕСПУБЛИКИ БАШКОРТОСТАН</t>
  </si>
  <si>
    <t>Полякова Наталья Александровна</t>
  </si>
  <si>
    <t>МУНИЦИПАЛЬНОЕ АВТОНОМНОЕ ДОШКОЛЬНОЕ ОБРАЗОВАТЕЛЬНОЕ УЧРЕЖДЕНИЕ ЦЕНТР РАЗВИТИЯ РЕБЕНКА-ДЕТСКИЙ САД № 4 ГОРОДСКОГО ОКРУГА ЗАКРЫТОЕ АДМИНИСТРАТИВНО-ТЕРРИТОРИАЛЬНОЕ ОБРАЗОВАНИЕ ГОРОД МЕЖГОРЬЕ РЕСПУБЛИКИ БАШКОРТОСТАН</t>
  </si>
  <si>
    <t>МАДОУ ЦРР-Д/С № 4 ЗАТО МЕЖГОРЬЕ РЕСПУБЛИКИ БАШКОРТОСТАН</t>
  </si>
  <si>
    <t>Якимович Светлана Николаевна</t>
  </si>
  <si>
    <t>МУНИЦИПАЛЬНОЕ АВТОНОМНОЕ ОБЩЕОБРАЗОВАТЕЛЬНОЕ УЧРЕЖДЕНИЕ СРЕДНЯЯ ОБЩЕОБРАЗОВАТЕЛЬНАЯ ШКОЛА № 2 ГОРОДСКОГО ОКРУГА ЗАКРЫТОЕ АДМИНИСТРАТИВНО-ТЕРРИТОРИАЛЬНОЕ ОБРАЗОВАНИЕ ГОРОД МЕЖГОРЬЕ РЕСПУБЛИКИ БАШКОРТОСТАН</t>
  </si>
  <si>
    <t>МАОУ СОШ № 2 ЗАТО МЕЖГОРЬЕ РЕСПУБЛИКИ БАШКОРТОСТАН</t>
  </si>
  <si>
    <t>Головина Анна Ивановна</t>
  </si>
  <si>
    <t>МУНИЦИПАЛЬНОЕ АВТОНОМНОЕ ДОШКОЛЬНОЕ ОБРАЗОВАТЕЛЬНОЕ УЧРЕЖДЕНИЕ ДЕТСКИЙ САД № 5 ГОРОДСКОГО ОКРУГА ЗАКРЫТОЕ АДМИНИСТРАТИВНО-ТЕРРИТОРИАЛЬНОЕ ОБРАЗОВАНИЕ ГОРОД МЕЖГОРЬЕ РЕСПУБЛИКИ БАШКОРТОСТАН</t>
  </si>
  <si>
    <t>МАДОУ Д/С № 5 ЗАТО МЕЖГОРЬЕ РЕСПУБЛИКИ БАШКОРТОСТАН</t>
  </si>
  <si>
    <t>Шварц Елена Николаевна</t>
  </si>
  <si>
    <t>МУНИЦИПАЛЬНОЕ АВТОНОМНОЕ УЧРЕЖДЕНИЕ ДОПОЛНИТЕЛЬНОГО ОБРАЗОВАНИЯ СПОРТИВНАЯ ШКОЛА ЮНОСТЬ ГОРОДСКОГО ОКРУГА ЗАКРЫТОЕ АДМИНИСТРАТИВНО-ТЕРРИТОРИАЛЬНОЕ ОБРАЗОВАНИЕ ГОРОД МЕЖГОРЬЕ РЕСПУБЛИКИ БАШКОРТОСТАН</t>
  </si>
  <si>
    <t>МАУДО СШ МЕЖГОРЬЕ</t>
  </si>
  <si>
    <t>Прусаков Михаил Сергеевич</t>
  </si>
  <si>
    <t>МУНИЦИПАЛЬНОЕ АВТОНОМНОЕ ОБЩЕОБРАЗОВАТЕЛЬНОЕ УЧРЕЖДЕНИЕ СРЕДНЯЯ ОБЩЕОБРАЗОВАТЕЛЬНАЯ ШКОЛА № 1 ИМЕНИ АБДРАХМАНОВА БАРЕЯ АБДРАХМАНОВИЧА ГОРОДСКОГО ОКРУГА ЗАКРЫТОЕ АДМИНИСТРАТИВНО - ТЕРРИТОРИАЛЬНОЕ ОБРАЗОВАНИЕ ГОРОД МЕЖГОРЬЕ РЕСПУБЛИКИ БАШКОРТОСТАН</t>
  </si>
  <si>
    <t>МАОУ СОШ № 1 ИМЕНИ Б.АБДРАХМАНОВА ЗАТО МЕЖГОРЬЕ РЕСПУБЛИКИ БАШКОРТОСТАН</t>
  </si>
  <si>
    <t>Лебедев Сергей Анатольевич</t>
  </si>
  <si>
    <t>МУНИЦИПАЛЬНОЕ АВТОНОМНОЕ ДОШКОЛЬНОЕ ОБРАЗОВАТЕЛЬНОЕ УЧРЕЖДЕНИЕ ДЕТСКИЙ САД № 1 ГОРОДСКОГО ОКРУГА ЗАКРЫТОЕ АДМИНИСТРАТИВНО-ТЕРРИТОРИАЛЬНОЕ ОБРАЗОВАНИЕ ГОРОД МЕЖГОРЬЕ РЕСПУБЛИКИ БАШКОРТОСТАН</t>
  </si>
  <si>
    <t>МАДОУ Д/С № 1 ЗАТО МЕЖГОРЬЕ РЕСПУБЛИКИ БАШКОРТОСТАН</t>
  </si>
  <si>
    <t>Деревцова Ирина Николаевна</t>
  </si>
  <si>
    <t>МУНИЦИПАЛЬНОЕ АВТОНОМНОЕ ДОШКОЛЬНОЕ ОБРАЗОВАТЕЛЬНОЕ УЧРЕЖДЕНИЕ ДЕТСКИЙ САД № 32 ЗОЛУШКА ГОРОДСКОГО ОКРУГА ГОРОД ОКТЯБРЬСКИЙ РЕСПУБЛИКИ БАШКОРТОСТАН</t>
  </si>
  <si>
    <t>МАДОУ ДЕТСКИЙ САД № 32</t>
  </si>
  <si>
    <t>Хисматуллина Гульнара Миннеримовна</t>
  </si>
  <si>
    <t>МУНИЦИПАЛЬНОЕ АВТОНОМНОЕ ДОШКОЛЬНОЕ ОБРАЗОВАТЕЛЬНОЕ УЧРЕЖДЕНИЕ ЦЕНТР РАЗВИТИЯ РЕБЕНКА - ДЕТСКИЙ САД № 30 УЛЫБКА ГОРОДСКОГО ОКРУГА ГОРОД ОКТЯБРЬСКИЙ РЕСПУБЛИКИ БАШКОРТОСТАН</t>
  </si>
  <si>
    <t>МАДОУ ДЕТСКИЙ САД № 30</t>
  </si>
  <si>
    <t>Полунина Людмила Анатольевна</t>
  </si>
  <si>
    <t>МУНИЦИПАЛЬНОЕ БЮДЖЕТНОЕ ОБЩЕОБРАЗОВАТЕЛЬНОЕ УЧРЕЖДЕНИЕ СРЕДНЯЯ ОБЩЕОБРАЗОВАТЕЛЬНАЯ ШКОЛА № 8 ГОРОДСКОГО ОКРУГА ГОРОД ОКТЯБРЬСКИЙ РЕСПУБЛИКИ БАШКОРТОСТАН</t>
  </si>
  <si>
    <t>Старшинова Ольга Ивановна</t>
  </si>
  <si>
    <t>МУНИЦИПАЛЬНОЕ БЮДЖЕТНОЕ ОБЩЕОБРАЗОВАТЕЛЬНОЕ УЧРЕЖДЕНИЕ СРЕДНЯЯ ОБЩЕОБРАЗОВАТЕЛЬНАЯ ШКОЛА №22 ГОРОДСКОГО ОКРУГА ГОРОД ОКТЯБРЬСКИЙ РЕСПУБЛИКИ БАШКОРТОСТАН</t>
  </si>
  <si>
    <t>МБОУ СОШ №22</t>
  </si>
  <si>
    <t>Кашапова Лина Александровна</t>
  </si>
  <si>
    <t>МУНИЦИПАЛЬНОЕ АВТОНОМНОЕ ДОШКОЛЬНОЕ ОБРАЗОВАТЕЛЬНОЕ УЧРЕЖДЕНИЕ ЦЕНТР РАЗВИТИЯ РЕБЕНКА - ДЕТСКИЙ САД № 34 РАДУГА ГОРОДСКОГО ОКРУГА ГОРОД ОКТЯБРЬСКИЙ РЕСПУБЛИКИ БАШКОРТОСТАН</t>
  </si>
  <si>
    <t>МАДОУ ДЕТСКИЙ САД № 34</t>
  </si>
  <si>
    <t>Сорокина Людмила Ивановна</t>
  </si>
  <si>
    <t>МУНИЦИПАЛЬНОЕ БЮДЖЕТНОЕ ДОШКОЛЬНОЕ ОБРАЗОВАТЕЛЬНОЕ УЧРЕЖДЕНИЕ ДЕТСКИЙ САД №5 ПЧЕЛКА ГОРОДСКОГО ОКРУГА ГОРОД ОКТЯБРЬСКИЙ РЕСПУБЛИКИ БАШКОРТОСТАН</t>
  </si>
  <si>
    <t>МБДОУ ДЕТСКИЙ САД №5</t>
  </si>
  <si>
    <t>Закирова Асия Вазыхановна</t>
  </si>
  <si>
    <t>МУНИЦИПАЛЬНОЕ БЮДЖЕТНОЕ ОБЩЕОБРАЗОВАТЕЛЬНОЕ УЧРЕЖДЕНИЕ СРЕДНЯЯ ОБЩЕОБРАЗОВАТЕЛЬНАЯ ШКОЛА №20 ГОРОДСКОГО ОКРУГА ГОРОД ОКТЯБРЬСКИЙ РЕСПУБЛИКИ БАШКОРТОСТАН</t>
  </si>
  <si>
    <t>МБОУ СОШ № 20</t>
  </si>
  <si>
    <t>МУНИЦИПАЛЬНОЕ АВТОНОМНОЕ ДОШКОЛЬНОЕ ОБРАЗОВАТЕЛЬНОЕ УЧРЕЖДЕНИЕ ДЕТСКИЙ САД № 27 НАДЕЖДА ГОРОДСКОГО ОКРУГА ГОРОД ОКТЯБРЬСКИЙ РЕСПУБЛИКИ БАШКОРТОСТАН</t>
  </si>
  <si>
    <t>МАДОУ ДЕТСКИЙ САД № 27</t>
  </si>
  <si>
    <t>МУНИЦИПАЛЬНОЕ АВТОНОМНОЕ ДОШКОЛЬНОЕ ОБРАЗОВАТЕЛЬНОЕ УЧРЕЖДЕНИЕ ДЕТСКИЙ САД № 37 ВЕСНЯНКА ГОРОДСКОГО ОКРУГА ГОРОД ОКТЯБРЬСКИЙ РЕСПУБЛИКИ БАШКОРТОСТАН</t>
  </si>
  <si>
    <t>МАДОУ ДЕТСКИЙ САД № 37</t>
  </si>
  <si>
    <t>Нуртдинова Зульфия Наиловна</t>
  </si>
  <si>
    <t>МУНИЦИПАЛЬНОЕ БЮДЖЕТНОЕ ОБЩЕОБРАЗОВАТЕЛЬНОЕ УЧРЕЖДЕНИЕ СРЕДНЯЯ ОБЩЕОБРАЗОВАТЕЛЬНАЯ ШКОЛА №12 ГОРОДСКОГО ОКРУГА ГОРОД ОКТЯБРЬСКИЙ РЕСПУБЛИКИ БАШКОРТОСТАН</t>
  </si>
  <si>
    <t>МБОУ СОШ №12</t>
  </si>
  <si>
    <t>Малова Елена Ивановна</t>
  </si>
  <si>
    <t>МУНИЦИПАЛЬНОЕ БЮДЖЕТНОЕ ОБЩЕОБРАЗОВАТЕЛЬНОЕ УЧРЕЖДЕНИЕ ГИМНАЗИЯ №3 ГОРОДСКОГО ОКРУГА ГОРОД ОКТЯБРЬСКИЙ РЕСПУБЛИКИ БАШКОРТОСТАН</t>
  </si>
  <si>
    <t>МБОУ ГИМНАЗИЯ №3</t>
  </si>
  <si>
    <t>Мазина Галина Валерьевна</t>
  </si>
  <si>
    <t>МУНИЦИПАЛЬНОЕ БЮДЖЕТНОЕ ДОШКОЛЬНОЕ ОБРАЗОВАТЕЛЬНОЕ УЧРЕЖДЕНИЕ ДЕТСКИЙ САД № 10 СНЕЖИНКА ГОРОДСКОГО ОКРУГА ГОРОД ОКТЯБРЬСКИЙ РЕСПУБЛИКИ БАШКОРТОСТАН</t>
  </si>
  <si>
    <t>МБДОУ ДЕТСКИЙ САД № 10</t>
  </si>
  <si>
    <t>Босова Светлана Борисовна</t>
  </si>
  <si>
    <t>МУНИЦИПАЛЬНОЕ БЮДЖЕТНОЕ УЧРЕЖДЕНИЕ ДОПОЛНИТЕЛЬНОГО ОБРАЗОВАНИЯ СТАНЦИЯ ДЕТСКОГО И ЮНОШЕСКОГО ТУРИЗМА И ЭКСКУРСИЙ ГОРОДСКОГО ОКРУГА ГОРОД ОКТЯБРЬСКИЙ РЕСПУБЛИКИ БАШКОРТОСТАН</t>
  </si>
  <si>
    <t>МБУ ДО СДИЮТИЭ</t>
  </si>
  <si>
    <t>Ушаева Анна Павловна</t>
  </si>
  <si>
    <t>МУНИЦИПАЛЬНОЕ АВТОНОМНОЕ ДОШКОЛЬНОЕ ОБРАЗОВАТЕЛЬНОЕ УЧРЕЖДЕНИЕ ДЕТСКИЙ САД № 36 ВАСИЛЬКИ ГОРОДСКОГО ОКРУГА ГОРОД ОКТЯБРЬСКИЙ РЕСПУБЛИКИ БАШКОРТОСТАН</t>
  </si>
  <si>
    <t>МАДОУ ДЕТСКИЙ САД № 36</t>
  </si>
  <si>
    <t>Фаррахова Наталья Борисовна</t>
  </si>
  <si>
    <t>МУНИЦИПАЛЬНОЕ БЮДЖЕТНОЕ ДОШКОЛЬНОЕ ОБРАЗОВАТЕЛЬНОЕ УЧРЕЖДЕНИЕ ДЕТСКИЙ САД № 2 ЗВЁЗДОЧКА ГОРОДСКОГО ОКРУГА ГОРОД ОКТЯБРЬСКИЙ РЕСПУБЛИКИ БАШКОРТОСТАН</t>
  </si>
  <si>
    <t>Зайдуллина Анжелика Нурисламовна</t>
  </si>
  <si>
    <t>МУНИЦИПАЛЬНОЕ БЮДЖЕТНОЕ ОБЩЕОБРАЗОВАТЕЛЬНОЕ УЧРЕЖДЕНИЕ СРЕДНЯЯ ОБЩЕОБРАЗОВАТЕЛЬНАЯ ШКОЛА №18 ГОРОДСКОГО ОКРУГА ГОРОД ОКТЯБРЬСКИЙ РЕСПУБЛИКИ БАШКОРТОСТАН</t>
  </si>
  <si>
    <t>МБОУ СОШ №18</t>
  </si>
  <si>
    <t>Попова Татьяна Алексеевна</t>
  </si>
  <si>
    <t>МУНИЦИПАЛЬНОЕ БЮДЖЕТНОЕ УЧРЕЖДЕНИЕ ДОПОЛНИТЕЛЬНОГО ОБРАЗОВАНИЯ ДВОРЕЦ ДЕТСКОГО И ЮНОШЕСКОГО ТВОРЧЕСТВА ГОРОДСКОГО ОКРУГА ГОРОД ОКТЯБРЬСКИЙ РЕСПУБЛИКИ БАШКОРТОСТАН</t>
  </si>
  <si>
    <t>МБУ ДО ДДИЮТ</t>
  </si>
  <si>
    <t>Ульянова Вера Павловна</t>
  </si>
  <si>
    <t>МУНИЦИПАЛЬНОЕ БЮДЖЕТНОЕ ДОШКОЛЬНОЕ ОБРАЗОВАТЕЛЬНОЕ УЧРЕЖДЕНИЕ ДЕТСКИЙ САД №6 ЛАДУШКИ ГОРОДСКОГО ОКРУГА ГОРОД ОКТЯБРЬСКИЙ РЕСПУБЛИКИ БАШКОРТОСТАН</t>
  </si>
  <si>
    <t>МБДОУ ДЕТСКИЙ САД №6</t>
  </si>
  <si>
    <t>Бубнова Елена Алексеевна</t>
  </si>
  <si>
    <t>МУНИЦИПАЛЬНОЕ АВТОНОМНОЕ ДОШКОЛЬНОЕ ОБРАЗОВАТЕЛЬНОЕ УЧРЕЖДЕНИЕ ДЕТСКИЙ САД № 20 СОЛНЫШКО ГОРОДСКОГО ОКРУГА ГОРОД ОКТЯБРЬСКИЙ РЕСПУБЛИКИ БАШКОРТОСТАН</t>
  </si>
  <si>
    <t>МАДОУ ДЕТСКИЙ САД № 20</t>
  </si>
  <si>
    <t>Ханипова Алина Айратовна</t>
  </si>
  <si>
    <t>МУНИЦИПАЛЬНОЕ БЮДЖЕТНОЕ ДОШКОЛЬНОЕ ОБРАЗОВАТЕЛЬНОЕ УЧРЕЖДЕНИЕ ДЕТСКИЙ САД №22 ЖУРАВЛЕНОК ГОРОДСКОГО ОКРУГА ГОРОД ОКТЯБРЬСКИЙ РЕСПУБЛИКИ БАШКОРТОСТАН</t>
  </si>
  <si>
    <t>МБДОУ ДЕТСКИЙ САД №22</t>
  </si>
  <si>
    <t>Фахразеева Гульфия Вильдановна</t>
  </si>
  <si>
    <t>Заведующая д/с №22</t>
  </si>
  <si>
    <t>МУНИЦИПАЛЬНОЕ БЮДЖЕТНОЕ ДОШКОЛЬНОЕ ОБРАЗОВАТЕЛЬНОЕ УЧРЕЖДЕНИЕ ДЕТСКИЙ САД №17 МАЛЮТКА ГОРОДСКОГО ОКРУГА ГОРОД ОКТЯБРЬСКИЙ РЕСПУБЛИКИ БАШКОРТОСТАН</t>
  </si>
  <si>
    <t>МБДОУ ДЕТСКИЙ САД №17</t>
  </si>
  <si>
    <t>Маркова Ульяна Николаевна</t>
  </si>
  <si>
    <t>МУНИЦИПАЛЬНОЕ БЮДЖЕТНОЕ ДОШКОЛЬНОЕ ОБРАЗОВАТЕЛЬНОЕ УЧРЕЖДЕНИЕ ДЕТСКИЙ САД №18 ЗДОРОВЬЕ ГОРОДСКОГО ОКРУГА ГОРОД ОКТЯБРЬСКИЙ РЕСПУБЛИКИ БАШКОРТОСТАН</t>
  </si>
  <si>
    <t>МБДОУ ДЕТСКИЙ САД №18</t>
  </si>
  <si>
    <t>Шишкова Наталья Александровна</t>
  </si>
  <si>
    <t>МУНИЦИПАЛЬНОЕ БЮДЖЕТНОЕ ОБЩЕОБРАЗОВАТЕЛЬНОЕ УЧРЕЖДЕНИЕ СРЕДНЯЯ ОБЩЕОБРАЗОВАТЕЛЬНАЯ ШКОЛА №1 ГОРОДСКОГО ОКРУГА ГОРОД ОКТЯБРЬСКИЙ РЕСПУБЛИКИ БАШКОРТОСТАН</t>
  </si>
  <si>
    <t>МБОУ СОШ №1</t>
  </si>
  <si>
    <t>Кондрашова Ирина Николаевна</t>
  </si>
  <si>
    <t>МУНИЦИПАЛЬНОЕ БЮДЖЕТНОЕ ДОШКОЛЬНОЕ ОБРАЗОВАТЕЛЬНОЕ УЧРЕЖДЕНИЕ ДЕТСКИЙ САД №1 АЛЕНУШКА ГОРОДСКОГО ОКРУГА ГОРОД ОКТЯБРЬСКИЙ РЕСПУБЛИКИ БАШКОРТОСТАН</t>
  </si>
  <si>
    <t>МБДОУ ДЕТСКИЙ САД №1 АЛЕНУШКА</t>
  </si>
  <si>
    <t>Масленникова Светлана Сергеевна</t>
  </si>
  <si>
    <t>МУНИЦИПАЛЬНОЕ БЮДЖЕТНОЕ ОБЩЕОБРАЗОВАТЕЛЬНОЕ УЧРЕЖДЕНИЕ СРЕДНЯЯ ОБЩЕОБРАЗОВАТЕЛЬНАЯ ШКОЛА №9 ГОРОДСКОГО ОКРУГА ГОРОД ОКТЯБРЬСКИЙ РЕСПУБЛИКИ БАШКОРТОСТАН</t>
  </si>
  <si>
    <t>МБОУ СОШ №9</t>
  </si>
  <si>
    <t>Саяхова Зульфия Зайтуновна</t>
  </si>
  <si>
    <t>МУНИЦИПАЛЬНОЕ АВТОНОМНОЕ ДОШКОЛЬНОЕ ОБРАЗОВАТЕЛЬНОЕ УЧРЕЖДЕНИЕ ДЕТСКИЙ САД № 26 ПОЧЕМУЧКА ГОРОДСКОГО ОКРУГА ГОРОД ОКТЯБРЬСКИЙ РЕСПУБЛИКИ БАШКОРТОСТАН</t>
  </si>
  <si>
    <t>МАДОУ ДЕТСКИЙ САД № 26</t>
  </si>
  <si>
    <t>Хачева Светлана Леонидовна</t>
  </si>
  <si>
    <t>МУНИЦИПАЛЬНОЕ АВТОНОМНОЕ ДОШКОЛЬНОЕ ОБРАЗОВАТЕЛЬНОЕ УЧРЕЖДЕНИЕ ДЕТСКИЙ САД КОМБИНИРОВАННОГО ВИДА № 35 СКАЗКА ГОРОДСКОГО ОКРУГА ГОРОД ОКТЯБРЬСКИЙ РЕСПУБЛИКИ БАШКОРТОСТАН</t>
  </si>
  <si>
    <t>МАДОУ ДЕТСКИЙ САД КОМБИНИРОВАННОГО ВИДА № 35</t>
  </si>
  <si>
    <t>Алексеева Татьяна Николаевна</t>
  </si>
  <si>
    <t>МУНИЦИПАЛЬНОЕ БЮДЖЕТНОЕ ДОШКОЛЬНОЕ ОБРАЗОВАТЕЛЬНОЕ УЧРЕЖДЕНИЕ ДЕТСКИЙ САД №33 РОДНИЧОК ГОРОДСКОГО ОКРУГА ГОРОД ОКТЯБРЬСКИЙ РЕСПУБЛИКИ БАШКОРТОСТАН</t>
  </si>
  <si>
    <t>МБДОУ ДЕТСКИЙ САД №33</t>
  </si>
  <si>
    <t>Шокурова Елена Юрьевна</t>
  </si>
  <si>
    <t>МУНИЦИПАЛЬНОЕ БЮДЖЕТНОЕ ОБЩЕОБРАЗОВАТЕЛЬНОЕ УЧРЕЖДЕНИЕ БАШКИРСКАЯ ГИМНАЗИЯ №4 ГОРОДСКОГО ОКРУГА ГОРОД ОКТЯБРЬСКИЙ РЕСПУБЛИКИ БАШКОРТОСТАН</t>
  </si>
  <si>
    <t>МБОУ БАШКИРСКАЯ ГИМНАЗИЯ №4</t>
  </si>
  <si>
    <t>Усманова Расима Минибаевна</t>
  </si>
  <si>
    <t>МУНИЦИПАЛЬНОЕ АВТОНОМНОЕ ДОШКОЛЬНОЕ ОБРАЗОВАТЕЛЬНОЕ УЧРЕЖДЕНИЕ ЦЕНТР РАЗВИТИЯ РЕБЕНКА - ДЕТСКИЙ САД № 14 ШАТЛЫК ГОРОДСКОГО ОКРУГА ГОРОД ОКТЯБРЬСКИЙ РЕСПУБЛИКИ БАШКОРТОСТАН</t>
  </si>
  <si>
    <t>Кудратова Алия Амировна</t>
  </si>
  <si>
    <t>МУНИЦИПАЛЬНОЕ БЮДЖЕТНОЕ ДОШКОЛЬНОЕ ОБРАЗОВАТЕЛЬНОЕ УЧРЕЖДЕНИЕ ДЕТСКИЙ САД № 4 ЛЕЙСАН ГОРОДСКОГО ОКРУГА ГОРОД ОКТЯБРЬСКИЙ РЕСПУБЛИКИ БАШКОРТОСТАН</t>
  </si>
  <si>
    <t>МБДОУ ДЕТСКИЙ САД № 4</t>
  </si>
  <si>
    <t>Баширова Гульчачак Зинуровна</t>
  </si>
  <si>
    <t>МУНИЦИПАЛЬНОЕ БЮДЖЕТНОЕ ОБЩЕОБРАЗОВАТЕЛЬНОЕ УЧРЕЖДЕНИЕ СРЕДНЯЯ ОБЩЕОБРАЗОВАТЕЛЬНАЯ ШКОЛА №17 ГОРОДСКОГО ОКРУГА ГОРОД ОКТЯБРЬСКИЙ РЕСПУБЛИКИ БАШКОРТОСТАН</t>
  </si>
  <si>
    <t>МБОУ СОШ №17</t>
  </si>
  <si>
    <t>Муратов Леонид Сапаргалиевич</t>
  </si>
  <si>
    <t>МУНИЦИПАЛЬНОЕ БЮДЖЕТНОЕ ДОШКОЛЬНОЕ ОБРАЗОВАТЕЛЬНОЕ УЧРЕЖДЕНИЕ ДЕТСКИЙ САД № 28 КОЛОКОЛЬЧИК ГОРОДСКОГО ОКРУГА ГОРОД ОКТЯБРЬСКИЙ РЕСПУБЛИКИ БАШКОРТОСТАН</t>
  </si>
  <si>
    <t>МБДОУ ДЕТСКИЙ САД № 28</t>
  </si>
  <si>
    <t>Сергеева Оксана Викторовна</t>
  </si>
  <si>
    <t>МУНИЦИПАЛЬНОЕ БЮДЖЕТНОЕ ДОШКОЛЬНОЕ ОБРАЗОВАТЕЛЬНОЕ УЧРЕЖДЕНИЕ ДЕТСКИЙ САД №16 ТЕРЕМОК ГОРОДСКОГО ОКРУГА ГОРОД ОКТЯБРЬСКИЙ РЕСПУБЛИКИ БАШКОРТОСТАН</t>
  </si>
  <si>
    <t>МБДОУ ДЕТСКИЙ САД №16</t>
  </si>
  <si>
    <t>Жукова Наталья Бекировна</t>
  </si>
  <si>
    <t>МУНИЦИПАЛЬНОЕ БЮДЖЕТНОЕ ДОШКОЛЬНОЕ ОБРАЗОВАТЕЛЬНОЕ УЧРЕЖДЕНИЕ ДЕТСКИЙ САД №15 БЕРЕЗКА ГОРОДСКОГО ОКРУГА ГОРОД ОКТЯБРЬСКИЙ РЕСПУБЛИКИ БАШКОРТОСТАН</t>
  </si>
  <si>
    <t>МБДОУ ДЕТСКИЙ САД №15</t>
  </si>
  <si>
    <t>Мюристая Татьяна Викторовна</t>
  </si>
  <si>
    <t>МУНИЦИПАЛЬНОЕ БЮДЖЕТНОЕ ОБЩЕОБРАЗОВАТЕЛЬНОЕ УЧРЕЖДЕНИЕ СРЕДНЯЯ ОБЩЕОБРАЗОВАТЕЛЬНАЯ ШКОЛА № 10 ГОРОДСКОГО ОКРУГА ГОРОД ОКТЯБРЬСКИЙ РЕСПУБЛИКИ БАШКОРТОСТАН</t>
  </si>
  <si>
    <t>Давыдова Ольга Николаевна</t>
  </si>
  <si>
    <t>МУНИЦИПАЛЬНОЕ БЮДЖЕТНОЕ ОБЩЕОБРАЗОВАТЕЛЬНОЕ УЧРЕЖДЕНИЕ СРЕДНЯЯ ОБЩЕОБРАЗОВАТЕЛЬНАЯ ШКОЛА №13 ГОРОДСКОГО ОКРУГА ГОРОД ОКТЯБРЬСКИЙ РЕСПУБЛИКИ БАШКОРТОСТАН</t>
  </si>
  <si>
    <t>МБОУ СОШ № 13</t>
  </si>
  <si>
    <t>Богданова Марина Сергеевна</t>
  </si>
  <si>
    <t>МУНИЦИПАЛЬНОЕ БЮДЖЕТНОЕ ДОШКОЛЬНОЕ ОБРАЗОВАТЕЛЬНОЕ УЧРЕЖДЕНИЕ ДЕТСКИЙ САД №7 ЧЕБУРАШКА ГОРОДСКОГО ОКРУГА ГОРОД ОКТЯБРЬСКИЙ РЕСПУБЛИКИ БАШКОРТОСТАН</t>
  </si>
  <si>
    <t>МБДОУ ДЕТСКИЙ САД №7</t>
  </si>
  <si>
    <t>Зиганшина Наталья Вячеславовна</t>
  </si>
  <si>
    <t>МУНИЦИПАЛЬНОЕ БЮДЖЕТНОЕ ДОШКОЛЬНОЕ ОБРАЗОВАТЕЛЬНОЕ УЧРЕЖДЕНИЕ ДЕТСКИЙ САД №9 ЧАЙКА ГОРОДСКОГО ОКРУГА ГОРОД ОКТЯБРЬСКИЙ РЕСПУБЛИКИ БАШКОРТОСТАН</t>
  </si>
  <si>
    <t>МБДОУ ДЕТСКИЙ САД №9</t>
  </si>
  <si>
    <t>Исламова Регина Венеровна</t>
  </si>
  <si>
    <t>МУНИЦИПАЛЬНОЕ БЮДЖЕТНОЕ ОБЩЕОБРАЗОВАТЕЛЬНОЕ УЧРЕЖДЕНИЕ ТАТАРСКАЯ ГИМНАЗИЯ №11 ИМЕНИ ГЕРОЯ СОВЕТСКОГО СОЮЗА ГАТИАТУЛЛИНА ШАКИРЬЯНА ЮСУПОВИЧА ГОРОДСКОГО ОКРУГА ГОРОД ОКТЯБРЬСКИЙ РЕСПУБЛИКИ БАШКОРТОСТАН</t>
  </si>
  <si>
    <t>МБОУ ТГ№11</t>
  </si>
  <si>
    <t>Нафиков Рустем Камилович</t>
  </si>
  <si>
    <t>МУНИЦИПАЛЬНОЕ БЮДЖЕТНОЕ ОБЩЕОБРАЗОВАТЕЛЬНОЕ УЧРЕЖДЕНИЕ ГИМНАЗИЯ №2 ИМЕНИ ГЕРОЯ СОВЕТСКОГО СОЮЗА НУРКАЕВА ТАЛИПА ЛАТЫПОВИЧА ГОРОДСКОГО ОКРУГА ГОРОД ОКТЯБРЬСКИЙ РЕСПУБЛИКИ БАШКОРТОСТАН</t>
  </si>
  <si>
    <t>МБОУ ГИМНАЗИЯ №2</t>
  </si>
  <si>
    <t>Войтко Ирина Степановна</t>
  </si>
  <si>
    <t>МУНИЦИПАЛЬНОЕ БЮДЖЕТНОЕ ДОШКОЛЬНОЕ ОБРАЗОВАТЕЛЬНОЕ УЧРЕЖДЕНИЕ ДЕТСКИЙ САД №8 ЗОЛОТАЯ РЫБКА ГОРОДСКОГО ОКРУГА ГОРОД ОКТЯБРЬСКИЙ РЕСПУБЛИКИ БАШКОРТОСТАН</t>
  </si>
  <si>
    <t>МБДОУ ДЕТСКИЙ САД №8</t>
  </si>
  <si>
    <t>Хатмуллина Эльвира Камилевна</t>
  </si>
  <si>
    <t>ОТДЕЛ ОБРАЗОВАНИЯ АДМИНИСТРАЦИИ ГОРОДСКОГО ОКРУГА ГОРОД ОКТЯБРЬСКИЙ РЕСПУБЛИКИ БАШКОРТОСТАН</t>
  </si>
  <si>
    <t>ОТДЕЛ ОБРАЗОВАНИЯ</t>
  </si>
  <si>
    <t>Косаринов Александр Петрович</t>
  </si>
  <si>
    <t>ГОСУДАРСТВЕННОЕ БЮДЖЕТНОЕ ОБЩЕОБРАЗОВАТЕЛЬНОЕ УЧРЕЖДЕНИЕ ОКТЯБРЬСКАЯ КОРРЕКЦИОННАЯ ШКОЛА № 19 ДЛЯ ОБУЧАЮЩИХСЯ С ОГРАНИЧЕННЫМИ ВОЗМОЖНОСТЯМИ ЗДОРОВЬЯ</t>
  </si>
  <si>
    <t>ГБОУ ОКТЯБРЬСКАЯ КШ № 19, ГБОУ ОКШ № 19</t>
  </si>
  <si>
    <t>Имамеева Светлана Витальевна</t>
  </si>
  <si>
    <t>МУНИЦИПАЛЬНОЕ БЮДЖЕТНОЕ ДОШКОЛЬНОЕ ОБРАЗОВАТЕЛЬНОЕ УЧРЕЖДЕНИЕ ДЕТСКИЙ САД №29 РОСИНКА ГОРОДСКОГО ОКРУГА ГОРОД ОКТЯБРЬСКИЙ РЕСПУБЛИКИ БАШКОРТОСТАН</t>
  </si>
  <si>
    <t>МБДОУ ДЕТСКИЙ САД №29</t>
  </si>
  <si>
    <t>Гибадуллина Лилия Асгатовна</t>
  </si>
  <si>
    <t>МУНИЦИПАЛЬНОЕ АВТОНОМНОЕ ДОШКОЛЬНОЕ ОБРАЗОВАТЕЛЬНОЕ УЧРЕЖДЕНИЕ ДЕТСКИЙ САД № 44 ГОРОДСКОГО ОКРУГА ГОРОД СТЕРЛИТАМАК РЕСПУБЛИКИ БАШКОРТОСТАН</t>
  </si>
  <si>
    <t>МАДОУ ДЕТСКИЙ САД № 44 Г. СТЕРЛИТАМАК РБ</t>
  </si>
  <si>
    <t>Шамсутдинова Наталия Алексеевна</t>
  </si>
  <si>
    <t>МУНИЦИПАЛЬНОЕ АВТОНОМНОЕ ОБЩЕОБРАЗОВАТЕЛЬНОЕ УЧРЕЖДЕНИЕ СРЕДНЯЯ ОБЩЕОБРАЗОВАТЕЛЬНАЯ ШКОЛА № 7 ГОРОДСКОГО ОКРУГА ГОРОД СТЕРЛИТАМАК РЕСПУБЛИКИ БАШКОРТОСТАН</t>
  </si>
  <si>
    <t>МАОУ СОШ № 7 ГОРОДСКОГО ОКРУГА Г.СТЕРЛИТАМАК РБ</t>
  </si>
  <si>
    <t>Кутлушин Ильшат Мансафович</t>
  </si>
  <si>
    <t>МУНИЦИПАЛЬНОЕ АВТОНОМНОЕ УЧРЕЖДЕНИЕ ДОПОЛНИТЕЛЬНОГО ОБРАЗОВАНИЯ ДВОРЕЦ ПИОНЕРОВ И ШКОЛЬНИКОВ ИМ. А.П. ГАЙДАРА ГОРОДСКОГО ОКРУГА ГОРОД СТЕРЛИТАМАК РЕСПУБЛИКИ БАШКОРТОСТАН</t>
  </si>
  <si>
    <t>МАУ ДО ДВОРЕЦ ПИОНЕРОВ И ШКОЛЬНИКОВ ИМ. А.П. ГАЙДАРА Г. СТЕРЛИТАМАК РБ</t>
  </si>
  <si>
    <t>Баянова Зульфия Муллагараевна</t>
  </si>
  <si>
    <t>МУНИЦИПАЛЬНОЕ АВТОНОМНОЕ ОБЩЕОБРАЗОВАТЕЛЬНОЕ УЧРЕЖДЕНИЕ СРЕДНЯЯ ОБЩЕОБРАЗОВАТЕЛЬНАЯ ШКОЛА № 26 ГОРОДСКОГО ОКРУГА ГОРОД СТЕРЛИТАМАК РЕСПУБЛИКИ БАШКОРТОСТАН</t>
  </si>
  <si>
    <t>МАОУ СОШ № 26 Г. СТЕРЛИТАМАК РБ</t>
  </si>
  <si>
    <t>Пырова Лариса Николаевна</t>
  </si>
  <si>
    <t>МУНИЦИПАЛЬНОЕ АВТОНОМНОЕ ОБЩЕОБРАЗОВАТЕЛЬНОЕ УЧРЕЖДЕНИЕ ЛИЦЕЙ № 1 ИМЕНИ КУЛИКОВА ВЛАДИМИРА ИВАНОВИЧА ГОРОДСКОГО ОКРУГА ГОРОД СТЕРЛИТАМАК РЕСПУБЛИКИ БАШКОРТОСТАН</t>
  </si>
  <si>
    <t>МАОУ ЛИЦЕЙ № 1 ИМ. КУЛИКОВА В.И. Г. СТЕРЛИТАМАК РБ</t>
  </si>
  <si>
    <t>Агаева Лидия Николаевна</t>
  </si>
  <si>
    <t>МУНИЦИПАЛЬНОЕ АВТОНОМНОЕ ДОШКОЛЬНОЕ ОБРАЗОВАТЕЛЬНОЕ УЧРЕЖДЕНИЕ ДЕТСКИЙ САД №82 ГОРОДСКОГО ОКРУГА ГОРОД СТЕРЛИТАМАК РЕСПУБЛИКИ БАШКОРТОСТАН</t>
  </si>
  <si>
    <t>МАДОУ ДЕТСКИЙ САД №82 Г.СТЕРЛИТАМАК РБ</t>
  </si>
  <si>
    <t>МУНИЦИПАЛЬНОЕ АВТОНОМНОЕ ДОШКОЛЬНОЕ ОБРАЗОВАТЕЛЬНОЕ УЧРЕЖДЕНИЕ ДЕТСКИЙ САД №73 ГОРОДСКОГО ОКРУГА ГОРОД СТЕРЛИТАМАК РЕСПУБЛИКИ БАШКОРТОСТАН</t>
  </si>
  <si>
    <t>МАДОУ ДЕТСКИЙ САД №73 Г. СТЕРЛИТАМАК РБ</t>
  </si>
  <si>
    <t>Вихляева Людмила Сергеевна</t>
  </si>
  <si>
    <t>МУНИЦИПАЛЬНОЕ АВТОНОМНОЕ ДОШКОЛЬНОЕ ОБРАЗОВАТЕЛЬНОЕ УЧРЕЖДЕНИЕ ДЕТСКИЙ САД №76 ГОРОДСКОГО ОКРУГА ГОРОД СТЕРЛИТАМАК РЕСПУБЛИКИ БАШКОРТОСТАН</t>
  </si>
  <si>
    <t>МАДОУ ДЕТСКИЙ САД №76 Г. СТЕРЛИТАМАК РБ</t>
  </si>
  <si>
    <t>МУНИЦИПАЛЬНОЕ АВТОНОМНОЕ ОБЩЕОБРАЗОВАТЕЛЬНОЕ УЧРЕЖДЕНИЕ СРЕДНЯЯ ОБЩЕОБРАЗОВАТЕЛЬНАЯ ШКОЛА № 14 ГОРОДСКОГО ОКРУГА ГОРОД СТЕРЛИТАМАК РЕСПУБЛИКИ БАШКОРТОСТАН</t>
  </si>
  <si>
    <t>МАОУ СОШ № 14 ГОРОДСКОГО ОКРУГА Г. СТЕРЛИТАМАК РБ</t>
  </si>
  <si>
    <t>Нагаева Зиля Закировна</t>
  </si>
  <si>
    <t>МУНИЦИПАЛЬНОЕ АВТОНОМНОЕ ДОШКОЛЬНОЕ ОБРАЗОВАТЕЛЬНОЕ УЧРЕЖДЕНИЕ ДЕТСКИЙ САД №2 ГОРОДСКОГО ОКРУГА ГОРОД СТЕРЛИТАМАК РЕСПУБЛИКИ БАШКОРТОСТАН</t>
  </si>
  <si>
    <t>МАДОУ ДЕТСКИЙ САД №2 Г. СТЕРЛИТАМАК РБ</t>
  </si>
  <si>
    <t>Алкина Дильбар Манжуровна</t>
  </si>
  <si>
    <t>МУНИЦИПАЛЬНОЕ АВТОНОМНОЕ ОБЩЕОБРАЗОВАТЕЛЬНОЕ УЧРЕЖДЕНИЕ СРЕДНЯЯ ОБЩЕОБРАЗОВАТЕЛЬНАЯ ШКОЛА № 11 ГОРОДСКОГО ОКРУГА ГОРОД СТЕРЛИТАМАК РЕСПУБЛИКИ БАШКОРТОСТАН</t>
  </si>
  <si>
    <t>МАОУ СОШ № 11 ГОРОДСКОГО ОКРУГА Г. СТЕРЛИТАМАК РБ</t>
  </si>
  <si>
    <t>Кириллова Татьяна Валерьевна</t>
  </si>
  <si>
    <t>МУНИЦИПАЛЬНОЕ АВТОНОМНОЕ ДОШКОЛЬНОЕ ОБРАЗОВАТЕЛЬНОЕ УЧРЕЖДЕНИЕ ДЕТСКИЙ САД №33 ГОРОДСКОГО ОКРУГА ГОРОД СТЕРЛИТАМАК РЕСПУБЛИКИ БАШКОРТОСТАН</t>
  </si>
  <si>
    <t>МАДОУ ДЕТСКИЙ САД №33 Г. СТЕРЛИТАМАК РБ</t>
  </si>
  <si>
    <t>Градусова Ольга Владимировна</t>
  </si>
  <si>
    <t>МУНИЦИПАЛЬНОЕ АВТОНОМНОЕ ДОШКОЛЬНОЕ ОБРАЗОВАТЕЛЬНОЕ УЧРЕЖДЕНИЕ ДЕТСКИЙ САД №31 ГОРОДСКОГО ОКРУГА ГОРОД СТЕРЛИТАМАК РЕСПУБЛИКИ БАШКОРТОСТАН</t>
  </si>
  <si>
    <t>МАДОУ ДЕТСКИЙ САД №31 Г. СТЕРЛИТАМАК РБ</t>
  </si>
  <si>
    <t>Платунова Лариса Михайловна</t>
  </si>
  <si>
    <t>МУНИЦИПАЛЬНОЕ АВТОНОМНОЕ ОБЩЕОБРАЗОВАТЕЛЬНОЕ УЧРЕЖДЕНИЕ СРЕДНЯЯ ОБЩЕОБРАЗОВАТЕЛЬНАЯ ШКОЛА № 1 ГОРОДСКОГО ОКРУГА ГОРОД СТЕРЛИТАМАК РЕСПУБЛИКИ БАШКОРТОСТАН</t>
  </si>
  <si>
    <t>МАОУ СОШ № 1 Г. СТЕРЛИТАМАК РБ</t>
  </si>
  <si>
    <t>Муратова Наталья Ринатовна</t>
  </si>
  <si>
    <t>МУНИЦИПАЛЬНОЕ АВТОНОМНОЕ ДОШКОЛЬНОЕ ОБРАЗОВАТЕЛЬНОЕ УЧРЕЖДЕНИЕ ДЕТСКИЙ САД №41 ГОРОДСКОГО ОКРУГА ГОРОД СТЕРЛИТАМАК РЕСПУБЛИКИ БАШКОРТОСТАН</t>
  </si>
  <si>
    <t>МАДОУ ДЕТСКИЙ САД №41 Г. СТЕРЛИТАМАК РБ</t>
  </si>
  <si>
    <t>Кутлиахметова Светлана Галинуровна</t>
  </si>
  <si>
    <t>МУНИЦИПАЛЬНОЕ АВТОНОМНОЕ ОБЩЕОБРАЗОВАТЕЛЬНОЕ УЧРЕЖДЕНИЕ ГИМНАЗИЯ №5 ГОРОДСКОГО ОКРУГА ГОРОД СТЕРЛИТАМАК РЕСПУБЛИКИ БАШКОРТОСТАН</t>
  </si>
  <si>
    <t>МАОУ ГИМНАЗИЯ №5 ГОРОДСКОГО ОКРУГА Г. СТЕРЛИТАМАК РБ</t>
  </si>
  <si>
    <t>Мурзагареева Гульнара Рамиловна</t>
  </si>
  <si>
    <t>МУНИЦИПАЛЬНОЕ АВТОНОМНОЕ ОБЩЕОБРАЗОВАТЕЛЬНОЕ УЧРЕЖДЕНИЕ СРЕДНЯЯ ОБЩЕОБРАЗОВАТЕЛЬНАЯ ШКОЛА №17 ГОРОДСКОГО ОКРУГА ГОРОД СТЕРЛИТАМАК РЕСПУБЛИКИ БАШКОРТОСТАН</t>
  </si>
  <si>
    <t>МАОУ СОШ №17 ГОРОДСКОГО ОКРУГА Г. СТЕРЛИТАМАК РБ</t>
  </si>
  <si>
    <t>Сагадеева Юлия Дамировна</t>
  </si>
  <si>
    <t>МУНИЦИПАЛЬНОЕ АВТОНОМНОЕ ДОШКОЛЬНОЕ ОБРАЗОВАТЕЛЬНОЕ УЧРЕЖДЕНИЕ ДЕТСКИЙ САД №74 ГОРОДСКОГО ОКРУГА ГОРОД СТЕРЛИТАМАК РЕСПУБЛИКИ БАШКОРТОСТАН</t>
  </si>
  <si>
    <t>МАДОУ ДЕТСКИЙ САД №74 Г.СТЕРЛИТАМАК РБ</t>
  </si>
  <si>
    <t>Мустапаева Алина Аксановна</t>
  </si>
  <si>
    <t>МУНИЦИПАЛЬНОЕ АВТОНОМНОЕ ДОШКОЛЬНОЕ ОБРАЗОВАТЕЛЬНОЕ УЧРЕЖДЕНИЕ ДЕТСКИЙ САД №24 ГОРОДСКОГО ОКРУГА ГОРОД СТЕРЛИТАМАК РЕСПУБЛИКИ БАШКОРТОСТАН</t>
  </si>
  <si>
    <t>МАДОУ ДЕТСКИЙ САД №24 Г. СТЕРЛИТАМАК РБ</t>
  </si>
  <si>
    <t>Курбангалеева Наталья Валентиновна</t>
  </si>
  <si>
    <t>МУНИЦИПАЛЬНОЕ АВТОНОМНОЕ ОБЩЕОБРАЗОВАТЕЛЬНОЕ УЧРЕЖДЕНИЕ СРЕДНЯЯ ОБЩЕОБРАЗОВАТЕЛЬНАЯ ШКОЛА №33 ИМЕНИ СУХАНОВА НИКОЛАЯ ИВАНОВИЧА ГОРОДСКОГО ОКРУГА ГОРОД СТЕРЛИТАМАК РЕСПУБЛИКИ БАШКОРТОСТАН</t>
  </si>
  <si>
    <t>МАОУ СОШ №33 ИМ. Н.И. СУХАНОВА Г. СТЕРЛИТАМАК РБ</t>
  </si>
  <si>
    <t>Кустова Инна Владимировна</t>
  </si>
  <si>
    <t>МУНИЦИПАЛЬНОЕ АВТОНОМНОЕ ОБЩЕОБРАЗОВАТЕЛЬНОЕ УЧРЕЖДЕНИЕ СРЕДНЯЯ ОБЩЕОБРАЗОВАТЕЛЬНАЯ ШКОЛА № 19 ГОРОДСКОГО ОКРУГА ГОРОД СТЕРЛИТАМАК РЕСПУБЛИКИ БАШКОРТОСТАН</t>
  </si>
  <si>
    <t>МАОУ СОШ № 19 ГОРОДСКОГО ОКРУГА Г. СТЕРЛИТАМАК РБ</t>
  </si>
  <si>
    <t>Марченко Алена Александровна</t>
  </si>
  <si>
    <t>МУНИЦИПАЛЬНОЕ АВТОНОМНОЕ ДОШКОЛЬНОЕ ОБРАЗОВАТЕЛЬНОЕ УЧРЕЖДЕНИЕ ДЕТСКИЙ САД № 85 ГОРОДСКОГО ОКРУГА ГОРОД СТЕРЛИТАМАК РЕСПУБЛИКИ БАШКОРТОСТАН</t>
  </si>
  <si>
    <t>МАДОУ ДЕТСКИЙ САД № 85 Г. СТЕРЛИТАМАК РБ</t>
  </si>
  <si>
    <t>Латыпова Расима Рифовна</t>
  </si>
  <si>
    <t>МУНИЦИПАЛЬНОЕ АВТОНОМНОЕ ОБЩЕОБРАЗОВАТЕЛЬНОЕ УЧРЕЖДЕНИЕ СРЕДНЯЯ ОБЩЕОБРАЗОВАТЕЛЬНАЯ ШКОЛА № 35 ГОРОДСКОГО ОКРУГА ГОРОД СТЕРЛИТАМАК РЕСПУБЛИКИ БАШКОРТОСТАН</t>
  </si>
  <si>
    <t>МАОУ СОШ № 35 ГОРОДСКОГО ОКРУГА Г. СТЕРЛИТАМАК РБ</t>
  </si>
  <si>
    <t>Тюлегенов Рафаэль Радикович</t>
  </si>
  <si>
    <t>МУНИЦИПАЛЬНОЕ АВТОНОМНОЕ ОБЩЕОБРАЗОВАТЕЛЬНОЕ УЧРЕЖДЕНИЕ СРЕДНЯЯ ОБЩЕОБРАЗОВАТЕЛЬНАЯ ШКОЛА № 10 ГОРОДСКОГО ОКРУГА ГОРОД СТЕРЛИТАМАК РЕСПУБЛИКИ БАШКОРТОСТАН</t>
  </si>
  <si>
    <t>МАОУ СОШ № 10</t>
  </si>
  <si>
    <t>Аксаева Ольга Анатольевна</t>
  </si>
  <si>
    <t>МУНИЦИПАЛЬНОЕ АВТОНОМНОЕ ДОШКОЛЬНОЕ ОБРАЗОВАТЕЛЬНОЕ УЧРЕЖДЕНИЕ ДЕТСКИЙ САД № 29 ГОРОДСКОГО ОКРУГА ГОРОД СТЕРЛИТАМАК РЕСПУБЛИКИ БАШКОРТОСТАН</t>
  </si>
  <si>
    <t>МАДОУ ДЕТСКИЙ САД № 29 Г. СТЕРЛИТАМАК РБ</t>
  </si>
  <si>
    <t>Патрасенко Лариса Александровна</t>
  </si>
  <si>
    <t>МУНИЦИПАЛЬНОЕ АВТОНОМНОЕ ДОШКОЛЬНОЕ ОБРАЗОВАТЕЛЬНОЕ УЧРЕЖДЕНИЕ ДЕТСКИЙ САД №88 ГОРОДСКОГО ОКРУГА ГОРОД СТЕРЛИТАМАК РЕСПУБЛИКИ БАШКОРТОСТАН</t>
  </si>
  <si>
    <t>МАДОУ ДЕТСКИЙ САД №88 Г. СТЕРЛИТАМАК РБ</t>
  </si>
  <si>
    <t>Галимова Наталия Ивановна</t>
  </si>
  <si>
    <t>МУНИЦИПАЛЬНОЕ АВТОНОМНОЕ ДОШКОЛЬНОЕ ОБРАЗОВАТЕЛЬНОЕ УЧРЕЖДЕНИЕ ДЕТСКИЙ САД №90 ГОРОДСКОГО ОКРУГА ГОРОД СТЕРЛИТАМАК РЕСПУБЛИКИ БАШКОРТОСТАН</t>
  </si>
  <si>
    <t>МАДОУ ДЕТСКИЙ САД №90 Г.СТЕРЛИТАМАК РБ</t>
  </si>
  <si>
    <t>Ахметзянова Ирина Ринатовна</t>
  </si>
  <si>
    <t>МУНИЦИПАЛЬНОЕ АВТОНОМНОЕ ОБЩЕОБРАЗОВАТЕЛЬНОЕ УЧРЕЖДЕНИЕ СРЕДНЯЯ ОБЩЕОБРАЗОВАТЕЛЬНАЯ ШКОЛА №21 ГОРОДСКОГО ОКРУГА ГОРОД СТЕРЛИТАМАК РЕСПУБЛИКИ БАШКОРТОСТАН</t>
  </si>
  <si>
    <t>МАОУ СОШ №21 Г. СТЕРЛИТАМАК РБ</t>
  </si>
  <si>
    <t>Сиротина Татьяна Геннадьевна</t>
  </si>
  <si>
    <t>МУНИЦИПАЛЬНОЕ АВТОНОМНОЕ ДОШКОЛЬНОЕ ОБРАЗОВАТЕЛЬНОЕ УЧРЕЖДЕНИЕ ДЕТСКИЙ САД №87 ГОРОДСКОГО ОКРУГА ГОРОД СТЕРЛИТАМАК РЕСПУБЛИКИ БАШКОРТОСТАН</t>
  </si>
  <si>
    <t>МАДОУ ДЕТСКИЙ САД №87 Г. СТЕРЛИТАМАК РБ</t>
  </si>
  <si>
    <t>Ротач Светлана Николаевна</t>
  </si>
  <si>
    <t>МУНИЦИПАЛЬНОЕ АВТОНОМНОЕ ДОШКОЛЬНОЕ ОБРАЗОВАТЕЛЬНОЕ УЧРЕЖДЕНИЕ ДЕТСКИЙ САД № 93 ГОРОДСКОГО ОКРУГА ГОРОД СТЕРЛИТАМАК РЕСПУБЛИКИ БАШКОРТОСТАН</t>
  </si>
  <si>
    <t>МАДОУ ДЕТСКИЙ САД № 93 Г.СТЕРЛИТАМАК РБ</t>
  </si>
  <si>
    <t>Плисецкая Наталия Анатольевна</t>
  </si>
  <si>
    <t>МУНИЦИПАЛЬНОЕ АВТОНОМНОЕ ДОШКОЛЬНОЕ ОБРАЗОВАТЕЛЬНОЕ УЧРЕЖДЕНИЕ ДЕТСКИЙ САД №62 ГОРОДСКОГО ОКРУГА ГОРОД СТЕРЛИТАМАК РЕСПУБЛИКИ БАШКОРТОСТАН</t>
  </si>
  <si>
    <t>МАДОУ ДЕТСКИЙ САД №62 Г. СТЕРЛИТАМАК РБ</t>
  </si>
  <si>
    <t>Субхангулова Гульшат Мансуровна</t>
  </si>
  <si>
    <t>МУНИЦИПАЛЬНОЕ АВТОНОМНОЕ ДОШКОЛЬНОЕ ОБРАЗОВАТЕЛЬНОЕ УЧРЕЖДЕНИЕ ДЕТСКИЙ САД №45 ГОРОДСКОГО ОКРУГА ГОРОД СТЕРЛИТАМАК РЕСПУБЛИКИ БАШКОРТОСТАН</t>
  </si>
  <si>
    <t>МАДОУ ДЕТСКИЙ САД №45 Г.СТЕРЛИТАМАК РБ</t>
  </si>
  <si>
    <t>Насырова Лидия Фидаиловна</t>
  </si>
  <si>
    <t>МУНИЦИПАЛЬНОЕ АВТОНОМНОЕ ОБЩЕОБРАЗОВАТЕЛЬНОЕ УЧРЕЖДЕНИЕ ГИМНАЗИЯ №2 ГОРОДСКОГО ОКРУГА ГОРОД СТЕРЛИТАМАК РЕСПУБЛИКИ БАШКОРТОСТАН</t>
  </si>
  <si>
    <t>МАОУ ГИМНАЗИЯ №2 Г. СТЕРЛИТАМАК РБ</t>
  </si>
  <si>
    <t>Мушарапов Рустам Рашидович</t>
  </si>
  <si>
    <t>МУНИЦИПАЛЬНОЕ АВТОНОМНОЕ ДОШКОЛЬНОЕ ОБРАЗОВАТЕЛЬНОЕ УЧРЕЖДЕНИЕ ДЕТСКИЙ САД № 14 ГОРОДСКОГО ОКРУГА ГОРОД СТЕРЛИТАМАК РЕСПУБЛИКИ БАШКОРТОСТАН</t>
  </si>
  <si>
    <t>МАДОУ ДЕТСКИЙ САД № 14 Г. СТЕРЛИТАМАК РБ</t>
  </si>
  <si>
    <t>Мушарапова Зимфира Баязитовна</t>
  </si>
  <si>
    <t>МУНИЦИПАЛЬНОЕ АВТОНОМНОЕ ДОШКОЛЬНОЕ ОБРАЗОВАТЕЛЬНОЕ УЧРЕЖДЕНИЕ ДЕТСКИЙ САД №55 ГОРОДСКОГО ОКРУГА ГОРОД СТЕРЛИТАМАК РЕСПУБЛИКИ БАШКОРТОСТАН</t>
  </si>
  <si>
    <t>МАДОУ ДЕТСКИЙ САД №55 Г.СТЕРЛИТАМАК РБ</t>
  </si>
  <si>
    <t>Кузбекова Лилия Наркисовна</t>
  </si>
  <si>
    <t>МУНИЦИПАЛЬНОЕ АВТОНОМНОЕ ДОШКОЛЬНОЕ ОБРАЗОВАТЕЛЬНОЕ УЧРЕЖДЕНИЕ ДЕТСКИЙ САД №36 ГОРОДСКОГО ОКРУГА ГОРОД СТЕРЛИТАМАК РЕСПУБЛИКИ БАШКОРТОСТАН</t>
  </si>
  <si>
    <t>МАДОУ ДЕТСКИЙ САД №36 Г. СТЕРЛИТАМАК РБ</t>
  </si>
  <si>
    <t>Лёвкина Наталья Валентиновна</t>
  </si>
  <si>
    <t>МУНИЦИПАЛЬНОЕ АВТОНОМНОЕ ДОШКОЛЬНОЕ ОБРАЗОВАТЕЛЬНОЕ УЧРЕЖДЕНИЕ ДЕТСКИЙ САД №81 ГОРОДСКОГО ОКРУГА ГОРОД СТЕРЛИТАМАК РЕСПУБЛИКИ БАШКОРТОСТАН</t>
  </si>
  <si>
    <t>МАДОУ ДЕТСКИЙ САД №81 Г. СТЕРЛИТАМАК РБ</t>
  </si>
  <si>
    <t>Акаева Алеся Васильевна</t>
  </si>
  <si>
    <t>МУНИЦИПАЛЬНОЕ АВТОНОМНОЕ ДОШКОЛЬНОЕ ОБРАЗОВАТЕЛЬНОЕ УЧРЕЖДЕНИЕ ДЕТСКИЙ САД №69 ГОРОДСКОГО ОКРУГА ГОРОД СТЕРЛИТАМАК РЕСПУБЛИКИ БАШКОРТОСТАН</t>
  </si>
  <si>
    <t>МАДОУ ДЕТСКИЙ САД №69 Г.СТЕРЛИТАМАК РБ</t>
  </si>
  <si>
    <t>Шулепова Светлана Маратовна</t>
  </si>
  <si>
    <t>МУНИЦИПАЛЬНОЕ АВТОНОМНОЕ ДОШКОЛЬНОЕ ОБРАЗОВАТЕЛЬНОЕ УЧРЕЖДЕНИЕ ДЕТСКИЙ САД №20 ГОРОДСКОГО ОКРУГА ГОРОД СТЕРЛИТАМАК РЕСПУБЛИКИ БАШКОРТОСТАН</t>
  </si>
  <si>
    <t>МАДОУ ДЕТСКИЙ САД №20 Г.СТЕРЛИТАМАК РБ</t>
  </si>
  <si>
    <t>Шакирова Гюзель Разиловна</t>
  </si>
  <si>
    <t>МУНИЦИПАЛЬНОЕ АВТОНОМНОЕ ОБЩЕОБРАЗОВАТЕЛЬНОЕ УЧРЕЖДЕНИЕ СРЕДНЯЯ ОБЩЕОБРАЗОВАТЕЛЬНАЯ ШКОЛА № 9 ГОРОДСКОГО ОКРУГА ГОРОД СТЕРЛИТАМАК РЕСПУБЛИКИ БАШКОРТОСТАН</t>
  </si>
  <si>
    <t>МАОУ СОШ № 9 ГОРОДСКОГО ОКРУГА Г. СТЕРЛИТАМАК РБ</t>
  </si>
  <si>
    <t>Касимова Насима Хантимеровна</t>
  </si>
  <si>
    <t>МУНИЦИПАЛЬНОЕ АВТОНОМНОЕ ОБЩЕОБРАЗОВАТЕЛЬНОЕ УЧРЕЖДЕНИЕ СРЕДНЯЯ ОБЩЕОБРАЗОВАТЕЛЬНАЯ ШКОЛА №4 С КАДЕТСКИМИ КЛАССАМИ ИМЕНИ ГЕРОЯ СОВЕТСКОГО СОЮЗА НАГУМАНОВА ДАЙЛЯГАЯ СИРАЕВИЧА ГОРОДСКОГО ОКРУГА ГОРОД СТЕРЛИТАМАК РЕСПУБЛИКИ БАШКОРТОСТАН</t>
  </si>
  <si>
    <t>МАОУ СОШ №4 С КАДЕТСКИМИ КЛАССАМИ ИМ. Д.С. НАГУМАНОВА</t>
  </si>
  <si>
    <t>Зиннатуллина Роза Ринатовна</t>
  </si>
  <si>
    <t>МУНИЦИПАЛЬНОЕ АВТОНОМНОЕ УЧРЕЖДЕНИЕ ДОПОЛНИТЕЛЬНОГО ОБРАЗОВАНИЯ ДЕТСКИЙ ЭКОЛОГИЧЕСКИЙ ЦЕНТР ГОРОДСКОГО ОКРУГА ГОРОД СТЕРЛИТАМАК РЕСПУБЛИКИ БАШКОРТОСТАН</t>
  </si>
  <si>
    <t>МАУ ДО ДЭЦ ГОРОДСКОГО ОКРУГА Г. СТЕРЛИТАМАК РБ</t>
  </si>
  <si>
    <t>Рахматуллина Нина Васильевна</t>
  </si>
  <si>
    <t>ГОСУДАРСТВЕННОЕ БЮДЖЕТНОЕ ОБЩЕОБРАЗОВАТЕЛЬНОЕ УЧРЕЖДЕНИЕ СТЕРЛИТАМАКСКИЙ ЛИЦЕЙ-ИНТЕРНАТ №2 ИМ. В.И. ЛЕНИНА</t>
  </si>
  <si>
    <t>ГБОУ СЛИ №2</t>
  </si>
  <si>
    <t>Галимуллин Салават Фердинантович</t>
  </si>
  <si>
    <t>МУНИЦИПАЛЬНОЕ АВТОНОМНОЕ ДОШКОЛЬНОЕ ОБРАЗОВАТЕЛЬНОЕ УЧРЕЖДЕНИЕ ДЕТСКИЙ САД №8 ГОРОДСКОГО ОКРУГА ГОРОД СТЕРЛИТАМАК РЕСПУБЛИКИ БАШКОРТОСТАН</t>
  </si>
  <si>
    <t>МАДОУ ДЕТСКИЙ САД №8 Г.СТЕРЛИТАМАК РБ</t>
  </si>
  <si>
    <t>Хиценко Вероника Винидиктовна</t>
  </si>
  <si>
    <t>МУНИЦИПАЛЬНОЕ АВТОНОМНОЕ ОБЩЕОБРАЗОВАТЕЛЬНОЕ УЧРЕЖДЕНИЕ СРЕДНЯЯ ОБЩЕОБРАЗОВАТЕЛЬНАЯ ШКОЛА №30 ГОРОДСКОГО ОКРУГА ГОРОД СТЕРЛИТАМАК РЕСПУБЛИКИ БАШКОРТОСТАН</t>
  </si>
  <si>
    <t>МАОУ СОШ №30 Г. СТЕРЛИТАМАК РЕСПУБЛИКИ БАШКОРТОСТАН</t>
  </si>
  <si>
    <t>Валикова Ольга Александровна</t>
  </si>
  <si>
    <t>МУНИЦИПАЛЬНОЕ АВТОНОМНОЕ ОБЩЕОБРАЗОВАТЕЛЬНОЕ УЧРЕЖДЕНИЕ СРЕДНЯЯ ОБЩЕОБРАЗОВАТЕЛЬНАЯ ШКОЛА №32 ГОРОДСКОГО ОКРУГА ГОРОД СТЕРЛИТАМАК РЕСПУБЛИКИ БАШКОРТОСТАН</t>
  </si>
  <si>
    <t>МАОУ СОШ №32 ГОРОДСКОГО ОКРУГА Г.СТЕРЛИТАМАК РБ</t>
  </si>
  <si>
    <t>Александрова Елена Витальевна</t>
  </si>
  <si>
    <t>МУНИЦИПАЛЬНОЕ АВТОНОМНОЕ УЧРЕЖДЕНИЕ ДОПОЛНИТЕЛЬНОГО ОБРАЗОВАНИЯ ЦЕНТР ДЕТСКОГО (ЮНОШЕСКОГО) ТЕХНИЧЕСКОГО ТВОРЧЕСТВА ГОРОДСКОГО ОКРУГА ГОРОД СТЕРЛИТАМАК РЕСПУБЛИКИ БАШКОРТОСТАН</t>
  </si>
  <si>
    <t>МАУ ДО ЦДЮТТ Г.СТЕРЛИТАМАК РБ</t>
  </si>
  <si>
    <t>Васильева Гузель Ришатовна</t>
  </si>
  <si>
    <t>МУНИЦИПАЛЬНОЕ АВТОНОМНОЕ ДОШКОЛЬНОЕ ОБРАЗОВАТЕЛЬНОЕ УЧРЕЖДЕНИЕ ДЕТСКИЙ САД №78 ГОРОДСКОГО ОКРУГА ГОРОД СТЕРЛИТАМАК РЕСПУБЛИКИ БАШКОРТОСТАН</t>
  </si>
  <si>
    <t>МАДОУ ДЕТСКИЙ САД №78 Г. СТЕРЛИТАМАК РБ</t>
  </si>
  <si>
    <t>Субботина Наталья Петровна</t>
  </si>
  <si>
    <t>МУНИЦИПАЛЬНОЕ АВТОНОМНОЕ ДОШКОЛЬНОЕ ОБРАЗОВАТЕЛЬНОЕ УЧРЕЖДЕНИЕ ДЕТСКИЙ САД №10 ГОРОДСКОГО ОКРУГА ГОРОД СТЕРЛИТАМАК РЕСПУБЛИКИ БАШКОРТОСТАН</t>
  </si>
  <si>
    <t>МАДОУ ДЕТСКИЙ САД №10 Г. СТЕРЛИТАМАК РБ</t>
  </si>
  <si>
    <t>Бакиева Гульшат Явдатовна</t>
  </si>
  <si>
    <t>МУНИЦИПАЛЬНОЕ АВТОНОМНОЕ ОБЩЕОБРАЗОВАТЕЛЬНОЕ УЧРЕЖДЕНИЕ СРЕДНЯЯ ОБЩЕОБРАЗОВАТЕЛЬНАЯ ШКОЛА №31 ГОРОДСКОГО ОКРУГА ГОРОД СТЕРЛИТАМАК РЕСПУБЛИКИ БАШКОРТОСТАН</t>
  </si>
  <si>
    <t>МАОУ СОШ №31 Г. СТЕРЛИТАМАК РБ</t>
  </si>
  <si>
    <t>Ануфриев Николай Геннадьевич</t>
  </si>
  <si>
    <t>МУНИЦИПАЛЬНОЕ АВТОНОМНОЕ ДОШКОЛЬНОЕ ОБРАЗОВАТЕЛЬНОЕ УЧРЕЖДЕНИЕ ДЕТСКИЙ САД № 94 ГОРОДСКОГО ОКРУГА ГОРОД СТЕРЛИТАМАК РЕСПУБЛИКИ БАШКОРТОСТАН</t>
  </si>
  <si>
    <t>МАДОУ ДЕТСКИЙ САД № 94 Г. СТЕРЛИТАМАК РБ</t>
  </si>
  <si>
    <t>Сафронова Алла Анатольевна</t>
  </si>
  <si>
    <t>МУНИЦИПАЛЬНОЕ АВТОНОМНОЕ ДОШКОЛЬНОЕ ОБРАЗОВАТЕЛЬНОЕ УЧРЕЖДЕНИЕ ДЕТСКИЙ САД №92 ГОРОДСКОГО ОКРУГА ГОРОД СТЕРЛИТАМАК РЕСПУБЛИКИ БАШКОРТОСТАН</t>
  </si>
  <si>
    <t>МАДОУ ДЕТСКИЙ САД №92 Г. СТЕРЛИТАМАК РБ</t>
  </si>
  <si>
    <t>Ахтямова Азалия Мухамадеевна</t>
  </si>
  <si>
    <t>МУНИЦИПАЛЬНОЕ АВТОНОМНОЕ УЧРЕЖДЕНИЕ ДОПОЛНИТЕЛЬНОГО ОБРАЗОВАНИЯ ДЕТСКО-ЮНОШЕСКАЯ СПОРТИВНАЯ ШКОЛА №2 ГОРОДСКОГО ОКРУГА ГОРОД СТЕРЛИТАМАК РЕСПУБЛИКИ БАШКОРТОСТАН</t>
  </si>
  <si>
    <t>МАУ ДО ДЮСШ №2 Г. СТЕРЛИТАМАК РБ</t>
  </si>
  <si>
    <t>Живаев Александр Николаевич</t>
  </si>
  <si>
    <t>МУНИЦИПАЛЬНОЕ АВТОНОМНОЕ ДОШКОЛЬНОЕ ОБРАЗОВАТЕЛЬНОЕ УЧРЕЖДЕНИЕ ДЕТСКИЙ САД №58 ГОРОДСКОГО ОКРУГА ГОРОД СТЕРЛИТАМАК РЕСПУБЛИКИ БАШКОРТОСТАН</t>
  </si>
  <si>
    <t>МАДОУ ДЕТСКИЙ САД №58 Г. СТЕРЛИТАМАК РБ</t>
  </si>
  <si>
    <t>Бутенко Лариса Дмитриевна</t>
  </si>
  <si>
    <t>МУНИЦИПАЛЬНОЕ АВТОНОМНОЕ ДОШКОЛЬНОЕ ОБРАЗОВАТЕЛЬНОЕ УЧРЕЖДЕНИЕ ДЕТСКИЙ САД № 54 ГОРОДСКОГО ОКРУГА ГОРОД СТЕРЛИТАМАК РЕСПУБЛИКИ БАШКОРТОСТАН</t>
  </si>
  <si>
    <t>МАДОУ ДЕТСКИЙ САД № 54 Г. СТЕРЛИТАМАК РБ</t>
  </si>
  <si>
    <t>МУНИЦИПАЛЬНОЕ АВТОНОМНОЕ ДОШКОЛЬНОЕ ОБРАЗОВАТЕЛЬНОЕ УЧРЕЖДЕНИЕ ДЕТСКИЙ САД №6 ГОРОДСКОГО ОКРУГА ГОРОД СТЕРЛИТАМАК РЕСПУБЛИКИ БАШКОРТОСТАН</t>
  </si>
  <si>
    <t>МАДОУ ДЕТСКИЙ САД №6 Г.СТЕРЛИТАМАК РБ</t>
  </si>
  <si>
    <t>Юлдашева Лена Сабитовна</t>
  </si>
  <si>
    <t>ГОСУДАРСТВЕННОЕ БЮДЖЕТНОЕ ОБЩЕОБРАЗОВАТЕЛЬНОЕ УЧРЕЖДЕНИЕ СТЕРЛИТАМАКСКАЯ КОРРЕКЦИОННАЯ ШКОЛА-ИНТЕРНАТ ДЛЯ ГЛУХИХ И СЛАБОСЛЫШАЩИХ ОБУЧАЮЩИХСЯ</t>
  </si>
  <si>
    <t>ГБОУ СТЕРЛИТАМАКСКАЯ КШИ</t>
  </si>
  <si>
    <t>Бацулин Александр Олегович</t>
  </si>
  <si>
    <t>МУНИЦИПАЛЬНОЕ АВТОНОМНОЕ ОБЩЕОБРАЗОВАТЕЛЬНОЕ УЧРЕЖДЕНИЕ СРЕДНЯЯ ОБЩЕОБРАЗОВАТЕЛЬНАЯ ШКОЛА №29 ГОРОДСКОГО ОКРУГА ГОРОД СТЕРЛИТАМАК РЕСПУБЛИКИ БАШКОРТОСТАН</t>
  </si>
  <si>
    <t>МАОУ СОШ №29 ГОРОДСКОГО ОКРУГА Г.СТЕРЛИТАМАК РБ</t>
  </si>
  <si>
    <t>Богатырев Дмитрий Сергеевич</t>
  </si>
  <si>
    <t>МУНИЦИПАЛЬНОЕ АВТОНОМНОЕ ОБЩЕОБРАЗОВАТЕЛЬНОЕ УЧРЕЖДЕНИЕ СРЕДНЯЯ ОБЩЕОБРАЗОВАТЕЛЬНАЯ ШКОЛА № 8 ГОРОДСКОГО ОКРУГА ГОРОД СТЕРЛИТАМАК РЕСПУБЛИКИ БАШКОРТОСТАН</t>
  </si>
  <si>
    <t>МАОУ СОШ № 8 ГОРОДСКОГО ОКРУГА Г. СТЕРЛИТАМАК РБ</t>
  </si>
  <si>
    <t>Мусин Хамит Халилович</t>
  </si>
  <si>
    <t>МУНИЦИПАЛЬНОЕ АВТОНОМНОЕ ОБЩЕОБРАЗОВАТЕЛЬНОЕ УЧРЕЖДЕНИЕ ЛИЦЕЙ №3 ИМЕНИ СЕКИНА ВЛАДИМИРА АЛЕКСЕЕВИЧА ГОРОДСКОГО ОКРУГА ГОРОД СТЕРЛИТАМАК РЕСПУБЛИКИ БАШКОРТОСТАН</t>
  </si>
  <si>
    <t>МАОУ ЛИЦЕЙ №3 ИМ. СЕКИНА В.А. Г. СТЕРЛИТАМАК РБ</t>
  </si>
  <si>
    <t>Тагирова Людмила Владимировна</t>
  </si>
  <si>
    <t>МУНИЦИПАЛЬНОЕ АВТОНОМНОЕ ДОШКОЛЬНОЕ ОБРАЗОВАТЕЛЬНОЕ УЧРЕЖДЕНИЕ ДЕТСКИЙ САД № 86 ГОРОДСКОГО ОКРУГА ГОРОД СТЕРЛИТАМАК РЕСПУБЛИКИ БАШКОРТОСТАН</t>
  </si>
  <si>
    <t>МАДОУ ДЕТСКИЙ САД № 86 Г. СТЕРЛИТАМАК РБ</t>
  </si>
  <si>
    <t>Литвиненко Елена Дмитриевна</t>
  </si>
  <si>
    <t>МУНИЦИПАЛЬНОЕ АВТОНОМНОЕ ДОШКОЛЬНОЕ ОБРАЗОВАТЕЛЬНОЕ УЧРЕЖДЕНИЕ ДЕТСКИЙ САД № 22 ГОРОДСКОГО ОКРУГА ГОРОД СТЕРЛИТАМАК РЕСПУБЛИКИ БАШКОРТОСТАН</t>
  </si>
  <si>
    <t>МАДОУ ДЕТСКИЙ САД № 22 Г. СТЕРЛИТАМАК РБ</t>
  </si>
  <si>
    <t>Насырова Альбина Галиевна</t>
  </si>
  <si>
    <t>ИСПОЛНЯЮЩАЯ ОБЯЗАННОСТИ ЗАВЕДУЮЩЕГО</t>
  </si>
  <si>
    <t>ГОСУДАРСТВЕННОЕ БЮДЖЕТНОЕ ОБЩЕОБРАЗОВАТЕЛЬНОЕ УЧРЕЖДЕНИЕ СТЕРЛИТАМАКСКАЯ КОРРЕКЦИОННАЯ ШКОЛА №25 ДЛЯ ОБУЧАЮЩИХСЯ С ОГРАНИЧЕННЫМИ ВОЗМОЖНОСТЯМИ ЗДОРОВЬЯ</t>
  </si>
  <si>
    <t>ГБОУ СТЕРЛИТАМАКСКАЯ КШ №25</t>
  </si>
  <si>
    <t>Усманов Раиль Рифкатович</t>
  </si>
  <si>
    <t>МУНИЦИПАЛЬНОЕ АВТОНОМНОЕ ОБЩЕОБРАЗОВАТЕЛЬНОЕ УЧРЕЖДЕНИЕ ШКОЛА-ИНТЕРНАТ №1 СРЕДНЕГО ОБЩЕГО ОБРАЗОВАНИЯ ГОРОДСКОГО ОКРУГА ГОРОД СТЕРЛИТАМАК РЕСПУБЛИКИ БАШКОРТОСТАН</t>
  </si>
  <si>
    <t>МАОУ ШКОЛА-ИНТЕРНАТ №1 СОО ГО Г. СТЕРЛИТАМАК РБ</t>
  </si>
  <si>
    <t>Козлова Галина Николаевна</t>
  </si>
  <si>
    <t>МУНИЦИПАЛЬНОЕ АВТОНОМНОЕ ДОШКОЛЬНОЕ ОБРАЗОВАТЕЛЬНОЕ УЧРЕЖДЕНИЕ ДЕТСКИЙ САД №91 ГОРОДСКОГО ОКРУГА ГОРОД СТЕРЛИТАМАК РЕСПУБЛИКИ БАШКОРТОСТАН</t>
  </si>
  <si>
    <t>МАДОУ ДЕТСКИЙ САД №91 Г. СТЕРЛИТАМАК РБ</t>
  </si>
  <si>
    <t>Иванцова Светлана Владимировна</t>
  </si>
  <si>
    <t>МУНИЦИПАЛЬНОЕ АВТОНОМНОЕ ДОШКОЛЬНОЕ ОБРАЗОВАТЕЛЬНОЕ УЧРЕЖДЕНИЕ ДЕТСКИЙ САД № 35 ГОРОДСКОГО ОКРУГА ГОРОД СТЕРЛИТАМАК РЕСПУБЛИКИ БАШКОРТОСТАН</t>
  </si>
  <si>
    <t>МАДОУ ДЕТСКИЙ САД № 35 Г. СТЕРЛИТАМАК РБ</t>
  </si>
  <si>
    <t>Панченко Ольга Ивановна</t>
  </si>
  <si>
    <t>МУНИЦИПАЛЬНОЕ АВТОНОМНОЕ ОБЩЕОБРАЗОВАТЕЛЬНОЕ УЧРЕЖДЕНИЕ СРЕДНЯЯ ОБЩЕОБРАЗОВАТЕЛЬНАЯ ШКОЛА №5 ГОРОДСКОГО ОКРУГА ГОРОД СТЕРЛИТАМАК РЕСПУБЛИКИ БАШКОРТОСТАН</t>
  </si>
  <si>
    <t>МАОУ СОШ №5 ГОРОДСКОГО ОКРУГА Г.СТЕРЛИТАМАК РБ</t>
  </si>
  <si>
    <t>Ефремова Светлана Евгеньевна</t>
  </si>
  <si>
    <t>МУНИЦИПАЛЬНОЕ КАЗЕННОЕ УЧРЕЖДЕНИЕ ОТДЕЛ ОБРАЗОВАНИЯ АДМИНИСТРАЦИИ ГОРОДСКОГО ОКРУГА ГОРОД СТЕРЛИТАМАК РЕСПУБЛИКИ БАШКОРТОСТАН</t>
  </si>
  <si>
    <t>МКУ ОТДЕЛ ОБРАЗОВАНИЯ Г.СТЕРЛИТАМАК</t>
  </si>
  <si>
    <t>Ишбаев Зигангир Яганшиевич</t>
  </si>
  <si>
    <t>МУНИЦИПАЛЬНОЕ АВТОНОМНОЕ УЧРЕЖДЕНИЕ ДОПОЛНИТЕЛЬНОГО ОБРАЗОВАНИЯ ИНФОРМАЦИОННО-МЕТОДИЧЕСКИЙ ЦЕНТР ГОРОДСКОГО ОКРУГА ГОРОД СТЕРЛИТАМАК РЕСПУБЛИКИ БАШКОРТОСТАН</t>
  </si>
  <si>
    <t>МАУ ДО ИМЦ ГО Г.СТЕРЛИТАМАК РБ</t>
  </si>
  <si>
    <t>Иванова Наталия Борисовна</t>
  </si>
  <si>
    <t>МУНИЦИПАЛЬНОЕ АВТОНОМНОЕ ДОШКОЛЬНОЕ ОБРАЗОВАТЕЛЬНОЕ УЧРЕЖДЕНИЕ ДЕТСКИЙ САД №64 ГОРОДСКОГО ОКРУГА ГОРОД СТЕРЛИТАМАК РЕСПУБЛИКИ БАШКОРТОСТАН</t>
  </si>
  <si>
    <t>МАДОУ ДЕТСКИЙ САД №64 Г. СТЕРЛИТАМАК РБ</t>
  </si>
  <si>
    <t>Тихонова Лиана Сергеевна</t>
  </si>
  <si>
    <t>МУНИЦИПАЛЬНОЕ АВТОНОМНОЕ ОБЩЕОБРАЗОВАТЕЛЬНОЕ УЧРЕЖДЕНИЕ СРЕДНЯЯ ОБЩЕОБРАЗОВАТЕЛЬНАЯ ШКОЛА №2 ГОРОДСКОГО ОКРУГА ГОРОД СТЕРЛИТАМАК РЕСПУБЛИКИ БАШКОРТОСТАН</t>
  </si>
  <si>
    <t>МАОУ СОШ №2 ГОРОДСКОГО ОКРУГА Г. СТЕРЛИТАМАК РБ</t>
  </si>
  <si>
    <t>Ильёв Дмитрий Владимирович</t>
  </si>
  <si>
    <t>МУНИЦИПАЛЬНОЕ АВТОНОМНОЕ ОБЩЕОБРАЗОВАТЕЛЬНОЕ УЧРЕЖДЕНИЕ СРЕДНЯЯ ОБЩЕОБРАЗОВАТЕЛЬНАЯ ШКОЛА №24 ГОРОДСКОГО ОКРУГА ГОРОД СТЕРЛИТАМАК РЕСПУБЛИКИ БАШКОРТОСТАН</t>
  </si>
  <si>
    <t>МАОУ СОШ №24 Г. СТЕРЛИТАМАК РЕСПУБЛИКИ БАШКОРТОСТАН</t>
  </si>
  <si>
    <t>МУНИЦИПАЛЬНОЕ АВТОНОМНОЕ ДОШКОЛЬНОЕ ОБРАЗОВАТЕЛЬНОЕ УЧРЕЖДЕНИЕ ДЕТСКИЙ САД №34 ГОРОДСКОГО ОКРУГА ГОРОД СТЕРЛИТАМАК РЕСПУБЛИКИ БАШКОРТОСТАН</t>
  </si>
  <si>
    <t>МАДОУ ДЕТСКИЙ САД №34 Г.СТЕРЛИТАМАК РБ</t>
  </si>
  <si>
    <t>Ишкильдина Лира Рухулбаяновна</t>
  </si>
  <si>
    <t>МУНИЦИПАЛЬНОЕ АВТОНОМНОЕ ДОШКОЛЬНОЕ ОБРАЗОВАТЕЛЬНОЕ УЧРЕЖДЕНИЕ ДЕТСКИЙ САД №21 ГОРОДСКОГО ОКРУГА ГОРОД СТЕРЛИТАМАК РЕСПУБЛИКИ БАШКОРТОСТАН</t>
  </si>
  <si>
    <t>МАДОУ ДЕТСКИЙ САД №21 Г.СТЕРЛИТАМАК РБ</t>
  </si>
  <si>
    <t>Салимова Марина Владимировна</t>
  </si>
  <si>
    <t>МУНИЦИПАЛЬНОЕ АВТОНОМНОЕ ОБЩЕОБРАЗОВАТЕЛЬНОЕ УЧРЕЖДЕНИЕ ГИМНАЗИЯ №1</t>
  </si>
  <si>
    <t>МАОУ ГИМНАЗИЯ №1</t>
  </si>
  <si>
    <t>Тажиев Риф Рахимович</t>
  </si>
  <si>
    <t>МУНИЦИПАЛЬНОЕ АВТОНОМНОЕ ДОШКОЛЬНОЕ ОБРАЗОВАТЕЛЬНОЕ УЧРЕЖДЕНИЕ ДЕТСКИЙ САД №47 ГОРОДСКОГО ОКРУГА ГОРОД СТЕРЛИТАМАК РЕСПУБЛИКИ БАШКОРТОСТАН</t>
  </si>
  <si>
    <t>МАДОУ ДЕТСКИЙ САД №47 Г.СТЕРЛИТАМАК РБ</t>
  </si>
  <si>
    <t>Сатвалова Фануза Амировна</t>
  </si>
  <si>
    <t>МУНИЦИПАЛЬНОЕ АВТОНОМНОЕ ОБЩЕОБРАЗОВАТЕЛЬНОЕ УЧРЕЖДЕНИЕ ПОЛИЛИНГВАЛЬНАЯ МНОГОПРОФИЛЬНАЯ ШКОЛА №23 ГОРОДСКОГО ОКРУГА ГОРОД СТЕРЛИТАМАК РЕСПУБЛИКИ БАШКОРТОСТАН</t>
  </si>
  <si>
    <t>МАОУ ПМШ №23 Г.СТЕРЛИТАМАК РБ</t>
  </si>
  <si>
    <t>Самойлова Оксана Васильевна</t>
  </si>
  <si>
    <t>МУНИЦИПАЛЬНОЕ АВТОНОМНОЕ ДОШКОЛЬНОЕ ОБРАЗОВАТЕЛЬНОЕ УЧРЕЖДЕНИЕ ДЕТСКИЙ САД № 43 ГОРОДСКОГО ОКРУГА ГОРОД СТЕРЛИТАМАК РЕСПУБЛИКИ БАШКОРТОСТАН</t>
  </si>
  <si>
    <t>МАДОУ ДЕТСКИЙ САД № 43 Г. СТЕРЛИТАМАК РБ</t>
  </si>
  <si>
    <t>Мусина Клара Карамовна</t>
  </si>
  <si>
    <t>МУНИЦИПАЛЬНОЕ АВТОНОМНОЕ ДОШКОЛЬНОЕ ОБРАЗОВАТЕЛЬНОЕ УЧРЕЖДЕНИЕ ДЕТСКИЙ САД № 5 ГОРОДСКОГО ОКРУГА ГОРОД СТЕРЛИТАМАК РЕСПУБЛИКИ БАШКОРТОСТАН</t>
  </si>
  <si>
    <t>МАДОУ ДЕТСКИЙ САД № 5 Г. СТЕРЛИТАМАК РБ</t>
  </si>
  <si>
    <t>Попкова Наталья Владимировна</t>
  </si>
  <si>
    <t>МУНИЦИПАЛЬНОЕ АВТОНОМНОЕ ДОШКОЛЬНОЕ ОБРАЗОВАТЕЛЬНОЕ УЧРЕЖДЕНИЕ ДЕТСКИЙ САД №77 ГОРОДСКОГО ОКРУГА ГОРОД СТЕРЛИТАМАК РЕСПУБЛИКИ БАШКОРТОСТАН</t>
  </si>
  <si>
    <t>МАДОУ ДЕТСКИЙ САД №77 Г. СТЕРЛИТАМАК РБ</t>
  </si>
  <si>
    <t>Рогожкина Ирина Аркадьевна</t>
  </si>
  <si>
    <t>МУНИЦИПАЛЬНОЕ АВТОНОМНОЕ ОБЩЕОБРАЗОВАТЕЛЬНОЕ УЧРЕЖДЕНИЕ ГИМНАЗИЯ № 6 ГОРОДСКОГО ОКРУГА ГОРОД СТЕРЛИТАМАК РЕСПУБЛИКИ БАШКОРТОСТАН</t>
  </si>
  <si>
    <t>МАОУ ГИМНАЗИЯ № 6 ГОРОДСКОГО ОКРУГА Г. СТЕРЛИТАМАК РБ</t>
  </si>
  <si>
    <t>Ныркова Ольга Борисовна</t>
  </si>
  <si>
    <t>МУНИЦИПАЛЬНОЕ АВТОНОМНОЕ ОБЩЕОБРАЗОВАТЕЛЬНОЕ УЧРЕЖДЕНИЕ ЛИЦЕЙ №12 ГОРОДСКОГО ОКРУГА ГОРОД СТЕРЛИТАМАК РЕСПУБЛИКИ БАШКОРТОСТАН</t>
  </si>
  <si>
    <t>МАОУ ЛИЦЕЙ №12 Г. СТЕРЛИТАМАК РБ</t>
  </si>
  <si>
    <t>Маркелова Евгения Николаевна</t>
  </si>
  <si>
    <t>МУНИЦИПАЛЬНОЕ АВТОНОМНОЕ ДОШКОЛЬНОЕ ОБРАЗОВАТЕЛЬНОЕ УЧРЕЖДЕНИЕ ДЕТСКИЙ САД № 67 ГОРОДСКОГО ОКРУГА ГОРОД СТЕРЛИТАМАК РЕСПУБЛИКИ БАШКОРТОСТАН</t>
  </si>
  <si>
    <t>МАДОУ ДЕТСКИЙ САД № 67 Г. СТЕРЛИТАМАК РБ</t>
  </si>
  <si>
    <t>Мочалова Оксана Вениаминовна</t>
  </si>
  <si>
    <t>МУНИЦИПАЛЬНОЕ АВТОНОМНОЕ ДОШКОЛЬНОЕ ОБРАЗОВАТЕЛЬНОЕ УЧРЕЖДЕНИЕ ДЕТСКИЙ САД № 4 ГОРОДСКОГО ОКРУГА ГОРОД СТЕРЛИТАМАК РЕСПУБЛИКИ БАШКОРТОСТАН</t>
  </si>
  <si>
    <t>МАДОУ ДЕТСКИЙ САД № 4 Г. СТЕРЛИТАМАК РБ</t>
  </si>
  <si>
    <t>МУНИЦИПАЛЬНОЕ АВТОНОМНОЕ ОБЩЕОБРАЗОВАТЕЛЬНОЕ УЧРЕЖДЕНИЕ СРЕДНЯЯ ОБЩЕОБРАЗОВАТЕЛЬНАЯ ШКОЛА №16 ГОРОДСКОГО ОКРУГА ГОРОД СТЕРЛИТАМАК РЕСПУБЛИКИ БАШКОРТОСТАН</t>
  </si>
  <si>
    <t>МАОУ СОШ №16 ГОРОДСКОГО ОКРУГА Г. СТЕРЛИТАМАК РБ</t>
  </si>
  <si>
    <t>Субботин Михаил Александрович</t>
  </si>
  <si>
    <t>МУНИЦИПАЛЬНОЕ АВТОНОМНОЕ ДОШКОЛЬНОЕ ОБРАЗОВАТЕЛЬНОЕ УЧРЕЖДЕНИЕ ДЕТСКИЙ САД №3 ГОРОДСКОГО ОКРУГА ГОРОД СТЕРЛИТАМАК РЕСПУБЛИКИ БАШКОРТОСТАН</t>
  </si>
  <si>
    <t>МАДОУ ДЕТСКИЙ САД №3 Г. СТЕРЛИТАМАК РБ</t>
  </si>
  <si>
    <t>Зубкова Маргарита Владиславовна</t>
  </si>
  <si>
    <t>МУНИЦИПАЛЬНОЕ АВТОНОМНОЕ ДОШКОЛЬНОЕ ОБРАЗОВАТЕЛЬНОЕ УЧРЕЖДЕНИЕ ДЕТСКИЙ САД № 49 ГОРОДСКОГО ОКРУГА ГОРОД СТЕРЛИТАМАК РЕСПУБЛИКИ БАШКОРТОСТАН</t>
  </si>
  <si>
    <t>МАДОУ ДЕТСКИЙ САД № 49 Г. СТЕРЛИТАМАК РБ</t>
  </si>
  <si>
    <t>Масагутова Регина Суфиахметовна</t>
  </si>
  <si>
    <t>МУНИЦИПАЛЬНОЕ АВТОНОМНОЕ ДОШКОЛЬНОЕ ОБРАЗОВАТЕЛЬНОЕ УЧРЕЖДЕНИЕ ДЕТСКИЙ САД №83 ГОРОДСКОГО ОКРУГА ГОРОД СТЕРЛИТАМАК РЕСПУБЛИКИ БАШКОРТОСТАН</t>
  </si>
  <si>
    <t>МАДОУ ДЕТСКИЙ САД №83 Г. СТЕРЛИТАМАК РБ</t>
  </si>
  <si>
    <t>Власова Ольга Геннадьевна</t>
  </si>
  <si>
    <t>МУНИЦИПАЛЬНОЕ АВТОНОМНОЕ ДОШКОЛЬНОЕ ОБРАЗОВАТЕЛЬНОЕ УЧРЕЖДЕНИЕ ДЕТСКИЙ САД №56 ГОРОДСКОГО ОКРУГА ГОРОД СТЕРЛИТАМАК РЕСПУБЛИКИ БАШКОРТОСТАН</t>
  </si>
  <si>
    <t>МАДОУ ДЕТСКИЙ САД №56 Г. СТЕРЛИТАМАК РБ</t>
  </si>
  <si>
    <t>Файзуллина Эльвира Курбангалиевна</t>
  </si>
  <si>
    <t>МУНИЦИПАЛЬНОЕ АВТОНОМНОЕ ДОШКОЛЬНОЕ ОБРАЗОВАТЕЛЬНОЕ УЧРЕЖДЕНИЕ ДЕТСКИЙ САД №32 ГОРОДСКОГО ОКРУГА ГОРОД СТЕРЛИТАМАК РЕСПУБЛИКИ БАШКОРТОСТАН</t>
  </si>
  <si>
    <t>МАДОУ ДЕТСКИЙ САД №32 Г. СТЕРЛИТАМАК РБ</t>
  </si>
  <si>
    <t>Матвеева Светлана Анатольевна</t>
  </si>
  <si>
    <t>МУНИЦИПАЛЬНОЕ АВТОНОМНОЕ ДОШКОЛЬНОЕ ОБРАЗОВАТЕЛЬНОЕ УЧРЕЖДЕНИЕ ДЕТСКИЙ САД №79 ГОРОДСКОГО ОКРУГА ГОРОД СТЕРЛИТАМАК РЕСПУБЛИКИ БАШКОРТОСТАН</t>
  </si>
  <si>
    <t>МАДОУ ДЕТСКИЙ САД №79 Г. СТЕРЛИТАМАК РБ</t>
  </si>
  <si>
    <t>Абдрахманова Гульназ Ильдаровна</t>
  </si>
  <si>
    <t>МУНИЦИПАЛЬНОЕ АВТОНОМНОЕ УЧРЕЖДЕНИЕ ДОПОЛНИТЕЛЬНОГО ОБРАЗОВАНИЯ - ЦЕНТР ВНЕШКОЛЬНОЙ РАБОТЫ НАДЕЖДА ГОРОДСКОГО ОКРУГА ГОРОД СТЕРЛИТАМАК РЕСПУБЛИКИ БАШКОРТОСТАН</t>
  </si>
  <si>
    <t>МАУ ДО - ЦВР НАДЕЖДА ГОРОДСКОГО ОКРУГА Г. СТЕРЛИТАМАК РБ</t>
  </si>
  <si>
    <t>Краснов Роман Андреевич</t>
  </si>
  <si>
    <t>МУНИЦИПАЛЬНОЕ АВТОНОМНОЕ УЧРЕЖДЕНИЕ ДОПОЛНИТЕЛЬНОГО ОБРАЗОВАНИЯ СТАНЦИЯ ДЕТСКОГО И ЮНОШЕСКОГО ТУРИЗМА И ЭКСКУРСИЙ ГОРОДСКОГО ОКРУГА ГОРОД СТЕРЛИТАМАК РЕСПУБЛИКИ БАШКОРТОСТАН</t>
  </si>
  <si>
    <t>МАУ ДО СДЮТ И Э ГОРОДСКОГО ОКРУГА Г. СТЕРЛИТАМАК РБ</t>
  </si>
  <si>
    <t>Воронин Сергей Борисович</t>
  </si>
  <si>
    <t>МУНИЦИПАЛЬНОЕ АВТОНОМНОЕ ДОШКОЛЬНОЕ ОБРАЗОВАТЕЛЬНОЕ УЧРЕЖДЕНИЕ ДЕТСКИЙ САД №1 ГОРОДСКОГО ОКРУГА ГОРОД СТЕРЛИТАМАК РЕСПУБЛИКИ БАШКОРТОСТАН</t>
  </si>
  <si>
    <t>МАДОУ ДЕТСКИЙ САД №1 Г.СТЕРЛИТАМАК РБ</t>
  </si>
  <si>
    <t>Видягина Ирина Евгеньевна</t>
  </si>
  <si>
    <t>МУНИЦИПАЛЬНОЕ АВТОНОМНОЕ ОБЩЕОБРАЗОВАТЕЛЬНОЕ УЧРЕЖДЕНИЕ ГИМНАЗИЯ №3 ИМЕНИ ДЖАЛИЛЯ КИЕКБАЕВА ГОРОДСКОГО ОКРУГА ГОРОД СТЕРЛИТАМАК РЕСПУБЛИКИ БАШКОРТОСТАН</t>
  </si>
  <si>
    <t>МАОУ ГИМНАЗИЯ №3 ИМЕНИ ДЖАЛИЛЯ КИЕКБАЕВА ГОРОДСКОГО ОКРУГА Г. СТЕРЛИТАМАК РБ</t>
  </si>
  <si>
    <t>Шагисултанова Айгуль Басыровна</t>
  </si>
  <si>
    <t>МУНИЦИПАЛЬНОЕ АВТОНОМНОЕ ОБЩЕОБРАЗОВАТЕЛЬНОЕ УЧРЕЖДЕНИЕ БАШКИРСКИЙ ЛИЦЕЙ-ИНТЕРНАТ №3 ГОРОДСКОГО ОКРУГА ГОРОД СТЕРЛИТАМАК РЕСПУБЛИКИ БАШКОРТОСТАН</t>
  </si>
  <si>
    <t>МАОУ БЛИ №3 ГОРОДСКОГО ОКРУГА Г. СТЕРЛИТАМАК РБ</t>
  </si>
  <si>
    <t>Ахметова Гульшат Авхадиевна</t>
  </si>
  <si>
    <t>МУНИЦИПАЛЬНОЕ АВТОНОМНОЕ ДОШКОЛЬНОЕ ОБРАЗОВАТЕЛЬНОЕ УЧРЕЖДЕНИЕ ДЕТСКИЙ САД №11 ГОРОДСКОГО ОКРУГА ГОРОД СТЕРЛИТАМАК РЕСПУБЛИКИ БАШКОРТОСТАН</t>
  </si>
  <si>
    <t>МАДОУ ДЕТСКИЙ САД №11 Г.СТЕРЛИТАМАК РБ</t>
  </si>
  <si>
    <t>Баронина Галина Абухарисовна</t>
  </si>
  <si>
    <t>МУНИЦИПАЛЬНОЕ АВТОНОМНОЕ ДОШКОЛЬНОЕ ОБРАЗОВАТЕЛЬНОЕ УЧРЕЖДЕНИЕ ДЕТСКИЙ САД №70 ГОРОДСКОГО ОКРУГА ГОРОД СТЕРЛИТАМАК РЕСПУБЛИКИ БАШКОРТОСТАН</t>
  </si>
  <si>
    <t>МАДОУ ДЕТСКИЙ САД №70 Г.СТЕРЛИТАМАК РБ</t>
  </si>
  <si>
    <t>Семенова Людмила Павловна</t>
  </si>
  <si>
    <t>МУНИЦИПАЛЬНОЕ АВТОНОМНОЕ ДОШКОЛЬНОЕ ОБРАЗОВАТЕЛЬНОЕ УЧРЕЖДЕНИЕ ДЕТСКИЙ САД № 37 ГОРОДСКОГО ОКРУГА ГОРОД СТЕРЛИТАМАК РЕСПУБЛИКИ БАШКОРТОСТАН</t>
  </si>
  <si>
    <t>МАДОУ ДЕТСКИЙ САД № 37 Г. СТЕРЛИТАМАК РБ</t>
  </si>
  <si>
    <t>Мустафина Эльвира Халитовна</t>
  </si>
  <si>
    <t>МУНИЦИПАЛЬНОЕ АВТОНОМНОЕ ДОШКОЛЬНОЕ ОБРАЗОВАТЕЛЬНОЕ УЧРЕЖДЕНИЕ ДЕТСКИЙ САД №19 ГОРОДСКОГО ОКРУГА ГОРОД СТЕРЛИТАМАК РЕСПУБЛИКИ БАШКОРТОСТАН</t>
  </si>
  <si>
    <t>МАДОУ ДЕТСКИЙ САД №19 Г.СТЕРЛИТАМАК РБ</t>
  </si>
  <si>
    <t>Морозова Ольга Анатольевна</t>
  </si>
  <si>
    <t>МУНИЦИПАЛЬНОЕ АВТОНОМНОЕ ОБЩЕОБРАЗОВАТЕЛЬНОЕ УЧРЕЖДЕНИЕ СРЕДНЯЯ ОБЩЕОБРАЗОВАТЕЛЬНАЯ ШКОЛА №34 ГОРОДСКОГО ОКРУГА ГОРОД СТЕРЛИТАМАК РЕСПУБЛИКИ БАШКОРТОСТАН</t>
  </si>
  <si>
    <t>МАОУ СОШ №34 ГОРОДСКОГО ОКРУГА Г. СТЕРЛИТАМАК РБ</t>
  </si>
  <si>
    <t>Мурашев Ирек Минигалеевич</t>
  </si>
  <si>
    <t>МУНИЦИПАЛЬНОЕ АВТОНОМНОЕ ДОШКОЛЬНОЕ ОБРАЗОВАТЕЛЬНОЕ УЧРЕЖДЕНИЕ ДЕТСКИЙ САД № 61 ГОРОДСКОГО ОКРУГА ГОРОД СТЕРЛИТАМАК РЕСПУБЛИКИ БАШКОРТОСТАН</t>
  </si>
  <si>
    <t>МАДОУ ДЕТСКИЙ САД № 61 Г. СТЕРЛИТАМАК РБ</t>
  </si>
  <si>
    <t>Акбашева Анастасия Николаевна</t>
  </si>
  <si>
    <t>ИСПОЛНЯЮЩАЯ ОБЯЗАННОСТИ ЗАВЕДУЮЩЕЙ</t>
  </si>
  <si>
    <t>МУНИЦИПАЛЬНОЕ АВТОНОМНОЕ ОБЩЕОБРАЗОВАТЕЛЬНОЕ УЧРЕЖДЕНИЕ СРЕДНЯЯ ОБЩЕОБРАЗОВАТЕЛЬНАЯ ШКОЛА № 15 ГОРОДСКОГО ОКРУГА ГОРОД СТЕРЛИТАМАК РЕСПУБЛИКИ БАШКОРТОСТАН</t>
  </si>
  <si>
    <t>МАОУ СОШ № 15 ГОРОДСКОГО ОКРУГА Г. СТЕРЛИТАМАК РБ</t>
  </si>
  <si>
    <t>Шарипов Ильгиз Фанисович</t>
  </si>
  <si>
    <t>МУНИЦИПАЛЬНОЕ АВТОНОМНОЕ ОБЩЕОБРАЗОВАТЕЛЬНОЕ УЧРЕЖДЕНИЕ ГИМНАЗИЯ №4 ГОРОДСКОГО ОКРУГА ГОРОД СТЕРЛИТАМАК РЕСПУБЛИКИ БАШКОРТОСТАН</t>
  </si>
  <si>
    <t>МАОУ ГИМНАЗИЯ №4 ГОРОДСКОГО ОКРУГА Г. СТЕРЛИТАМАК РБ</t>
  </si>
  <si>
    <t>Силантьева Инна Александровна</t>
  </si>
  <si>
    <t>МУНИЦИПАЛЬНОЕ АВТОНОМНОЕ ДОШКОЛЬНОЕ ОБРАЗОВАТЕЛЬНОЕ УЧРЕЖДЕНИЕ ДЕТСКИЙ САД №13 ГОРОДСКОГО ОКРУГА ГОРОД СТЕРЛИТАМАК РЕСПУБЛИКИ БАШКОРТОСТАН</t>
  </si>
  <si>
    <t>МАДОУ ДЕТСКИЙ САД №13 Г. СТЕРЛИТАМАК РБ</t>
  </si>
  <si>
    <t>Николаева Ольга Николаевна</t>
  </si>
  <si>
    <t>МУНИЦИПАЛЬНОЕ АВТОНОМНОЕ ДОШКОЛЬНОЕ ОБРАЗОВАТЕЛЬНОЕ УЧРЕЖДЕНИЕ ДЕТСКИЙ САД №51 ГОРОДСКОГО ОКРУГА ГОРОД СТЕРЛИТАМАК РЕСПУБЛИКИ БАШКОРТОСТАН</t>
  </si>
  <si>
    <t>МАДОУ ДЕТСКИЙ САД №51 Г.СТЕРЛИТАМАК РБ</t>
  </si>
  <si>
    <t>Симакова Наталья Ивановна</t>
  </si>
  <si>
    <t>МУНИЦИПАЛЬНОЕ АВТОНОМНОЕ ДОШКОЛЬНОЕ ОБРАЗОВАТЕЛЬНОЕ УЧРЕЖДЕНИЕ ДЕТСКИЙ САД № 59 ГОРОДСКОГО ОКРУГА ГОРОД СТЕРЛИТАМАК РЕСПУБЛИКИ БАШКОРТОСТАН</t>
  </si>
  <si>
    <t>МАДОУ ДЕТСКИЙ САД № 59 Г. СТЕРЛИТАМАК РБ</t>
  </si>
  <si>
    <t>Галиева Светлана Радиковна</t>
  </si>
  <si>
    <t>МУНИЦИПАЛЬНОЕ АВТОНОМНОЕ ОБЩЕОБРАЗОВАТЕЛЬНОЕ УЧРЕЖДЕНИЕ СРЕДНЯЯ ОБЩЕОБРАЗОВАТЕЛЬНАЯ ШКОЛА № 18 ГОРОДСКОГО ОКРУГА ГОРОД СТЕРЛИТАМАК РЕСПУБЛИКИ БАШКОРТОСТАН</t>
  </si>
  <si>
    <t>МАОУ СОШ № 18 Г. СТЕРЛИТАМАК РБ</t>
  </si>
  <si>
    <t>Кузнецова Ольга Николаевна</t>
  </si>
  <si>
    <t>МУНИЦИПАЛЬНОЕ АВТОНОМНОЕ ОБЩЕОБРАЗОВАТЕЛЬНОЕ УЧРЕЖДЕНИЕ СРЕДНЯЯ ОБЩЕОБРАЗОВАТЕЛЬНАЯ ШКОЛА №20 ГОРОДСКОГО ОКРУГА ГОРОД СТЕРЛИТАМАК РЕСПУБЛИКИ БАШКОРТОСТАН</t>
  </si>
  <si>
    <t>МАОУ СОШ №20 ГОРОДСКОГО ОКРУГА Г. СТЕРЛИТАМАК РБ</t>
  </si>
  <si>
    <t>Семенова Наталья Петровна</t>
  </si>
  <si>
    <t>МУНИЦИПАЛЬНОЕ АВТОНОМНОЕ ДОШКОЛЬНОЕ ОБРАЗОВАТЕЛЬНОЕ УЧРЕЖДЕНИЕ ДЕТСКИЙ САД №7 ГОРОДСКОГО ОКРУГА ГОРОД СТЕРЛИТАМАК РЕСПУБЛИКИ БАШКОРТОСТАН</t>
  </si>
  <si>
    <t>МАДОУ ДЕТСКИЙ САД №7 Г.СТЕРЛИТАМАК РБ</t>
  </si>
  <si>
    <t>Абдуллина Зульфия Ураловна</t>
  </si>
  <si>
    <t>МУНИЦИПАЛЬНОЕ АВТОНОМНОЕ ОБЩЕОБРАЗОВАТЕЛЬНОЕ УЧРЕЖДЕНИЕ СРЕДНЯЯ ОБЩЕОБРАЗОВАТЕЛЬНАЯ ШКОЛА № 2 ГОРОДСКОГО ОКРУГА ГОРОД АГИДЕЛЬ РЕСПУБЛИКИ БАШКОРТОСТАН</t>
  </si>
  <si>
    <t>МАОУ СОШ № 2 Г. АГИДЕЛЬ</t>
  </si>
  <si>
    <t>Шашкина Лилия Наиловна</t>
  </si>
  <si>
    <t>МУНИЦИПАЛЬНОЕ АВТОНОМНОЕ УЧРЕЖДЕНИЕ ДОПОЛНИТЕЛЬНОГО ОБРАЗОВАНИЯ ЦЕНТР ДОПОЛНИТЕЛЬНОГО ОБРАЗОВАНИЯ САВИТАР ГОРОДСКОГО ОКРУГА ГОРОД АГИДЕЛЬ РЕСПУБЛИКИ БАШКОРТОСТАН</t>
  </si>
  <si>
    <t>МАУ ДО ЦДО САВИТАР Г. АГИДЕЛЬ</t>
  </si>
  <si>
    <t>Шугаепов Руслан Насимович</t>
  </si>
  <si>
    <t>МУНИЦИПАЛЬНОЕ АВТОНОМНОЕ ДОШКОЛЬНОЕ ОБРАЗОВАТЕЛЬНОЕ УЧРЕЖДЕНИЕ ДЕТСКИЙ САД № 1 РАДУГА ГОРОДСКОГО ОКРУГА ГОРОД АГИДЕЛЬ РЕСПУБЛИКИ БАШКОРТОСТАН</t>
  </si>
  <si>
    <t>МАДОУ ДЕТСКИЙ САД № 1 РАДУГА ГО Г. АГИДЕЛЬ РБ</t>
  </si>
  <si>
    <t>Холбан Любовь Александровна</t>
  </si>
  <si>
    <t>МУНИЦИПАЛЬНОЕ АВТОНОМНОЕ ДОШКОЛЬНОЕ ОБРАЗОВАТЕЛЬНОЕ УЧРЕЖДЕНИЕ ЦЕНТР РАЗВИТИЯ РЕБЕНКА - ДЕТСКИЙ САД № 4 ГОРОДСКОГО ОКРУГА ГОРОД АГИДЕЛЬ РЕСПУБЛИКИ БАШКОРТОСТАН</t>
  </si>
  <si>
    <t>МАДОУ ЦРР - Д/С № 4</t>
  </si>
  <si>
    <t>Салихова Айгуль Халитовна</t>
  </si>
  <si>
    <t>МУНИЦИПАЛЬНОЕ КАЗЕННОЕ УЧРЕЖДЕНИЕ ОТДЕЛ ОБРАЗОВАНИЯ АДМИНИСТРАЦИИ ГОРОДСКОГО ОКРУГА ГОРОД АГИДЕЛЬ РЕСПУБЛИКИ БАШКОРТОСТАН</t>
  </si>
  <si>
    <t>МКУ ОТДЕЛ ОБРАЗОВАНИЯ АДМИНИСТРАЦИИ ГО Г. АГИДЕЛЬ РБ</t>
  </si>
  <si>
    <t>Шурупова Ирина Вячеславовна</t>
  </si>
  <si>
    <t>МУНИЦИПАЛЬНОЕ АВТОНОМНОЕ УЧРЕЖДЕНИЕ ДОПОЛНИТЕЛЬНОГО ОБРАЗОВАНИЯ ДЕТСКО-ЮНОШЕСКАЯ СПОРТИВНАЯ ШКОЛА ГОРОДСКОГО ОКРУГА ГОРОД АГИДЕЛЬ РЕСПУБЛИКИ БАШКОРТОСТАН</t>
  </si>
  <si>
    <t>МАУ ДО ДЮСШ ГОРОДСКОГО ОКРУГА Г.АГИДЕЛЬ РБ</t>
  </si>
  <si>
    <t>Уразбахтин Радик Хамзаевич</t>
  </si>
  <si>
    <t>МУНИЦИПАЛЬНОЕ АВТОНОМНОЕ ОБЩЕОБРАЗОВАТЕЛЬНОЕ УЧРЕЖДЕНИЕ БАШКИРСКАЯ ГИМНАЗИЯ ГОРОДСКОГО ОКРУГА ГОРОД АГИДЕЛЬ РЕСПУБЛИКИ БАШКОРТОСТАН</t>
  </si>
  <si>
    <t>МАОУ БАШКИРСКАЯ ГИМНАЗИЯ Г. АГИДЕЛЬ</t>
  </si>
  <si>
    <t>МУНИЦИПАЛЬНОЕ АВТОНОМНОЕ ОБЩЕОБРАЗОВАТЕЛЬНОЕ УЧРЕЖДЕНИЕ СРЕДНЯЯ ОБЩЕОБРАЗОВАТЕЛЬНАЯ ШКОЛА №1 ГОРОДСКОГО ОКРУГА ГОРОД АГИДЕЛЬ РЕСПУБЛИКИ БАШКОРТОСТАН ИМЕНИ РУСЛАНА КОНСТАНТИНОВИЧА ХОЛБАНА</t>
  </si>
  <si>
    <t>МАОУ СОШ №1 Г.АГИДЕЛЬ ИМ.Р.К.ХОЛБАНА</t>
  </si>
  <si>
    <t>Башарова Люция Масновиевна</t>
  </si>
  <si>
    <t>МУНИЦИПАЛЬНОЕ АВТОНОМНОЕ ДОШКОЛЬНОЕ ОБРАЗОВАТЕЛЬНОЕ УЧРЕЖДЕНИЕ ДЕТСКИЙ САД № 5 ПИН И ГВИН ГОРОДСКОГО ОКРУГА ГОРОД АГИДЕЛЬ РЕСПУБЛИКИ БАШКОРТОСТАН</t>
  </si>
  <si>
    <t>МАДОУ ДЕТСКИЙ САД № 5 ПИН И ГВИН ГО Г. АГИДЕЛЬ РБ</t>
  </si>
  <si>
    <t>Биктимирова Екатерина Владимировна</t>
  </si>
  <si>
    <t>МУНИЦИПАЛЬНОЕ АВТОНОМНОЕ ДОШКОЛЬНОЕ ОБРАЗОВАТЕЛЬНОЕ УЧРЕЖДЕНИЕ ДЕТСКИЙ САД № 4 ОБЩЕРАЗВИВАЮЩЕГО ВИДА ГОРОДСКОГО ОКРУГА ГОРОД НЕФТЕКАМСК РЕСПУБЛИКИ БАШКОРТОСТАН</t>
  </si>
  <si>
    <t>МАДОУ ДЕТСКИЙ САД № 4</t>
  </si>
  <si>
    <t>Хайруллина Рима Галимьяновна</t>
  </si>
  <si>
    <t>МУНИЦИПАЛЬНОЕ ОБЩЕОБРАЗОВАТЕЛЬНОЕ АВТОНОМНОЕ УЧРЕЖДЕНИЕ СРЕДНЯЯ ОБЩЕОБРАЗОВАТЕЛЬНАЯ ШКОЛА № 3 ГОРОДСКОГО ОКРУГА ГОРОД НЕФТЕКАМСК РЕСПУБЛИКИ БАШКОРТОСТАН</t>
  </si>
  <si>
    <t>МОАУ СОШ № 3</t>
  </si>
  <si>
    <t>МУНИЦИПАЛЬНОЕ АВТОНОМНОЕ ДОШКОЛЬНОЕ ОБРАЗОВАТЕЛЬНОЕ УЧРЕЖДЕНИЕ ДЕТСКИЙ САД № 6 ГОРОДСКОГО ОКРУГА ГОРОД НЕФТЕКАМСК РЕСПУБЛИКИ БАШКОРТОСТАН</t>
  </si>
  <si>
    <t>МАДОУ ДЕТСКИЙ САД № 6</t>
  </si>
  <si>
    <t>Мунирова Эльмира Расульевна</t>
  </si>
  <si>
    <t>МУНИЦИПАЛЬНОЕ ОБЩЕОБРАЗОВАТЕЛЬНОЕ АВТОНОМНОЕ УЧРЕЖДЕНИЕ СРЕДНЯЯ ОБЩЕОБРАЗОВАТЕЛЬНАЯ ШКОЛА № 4 ГОРОДСКОГО ОКРУГА ГОРОД НЕФТЕКАМСК РЕСПУБЛИКИ БАШКОРТОСТАН</t>
  </si>
  <si>
    <t>МОАУ СОШ № 4 Г. НЕФТЕКАМСК</t>
  </si>
  <si>
    <t>Юсупова Любовь Юрьевна</t>
  </si>
  <si>
    <t>МУНИЦИПАЛЬНОЕ АВТОНОМНОЕ ДОШКОЛЬНОЕ ОБРАЗОВАТЕЛЬНОЕ УЧРЕЖДЕНИЕ ДЕТСКИЙ САД № 32 ОБЩЕРАЗВИВАЮЩЕГО ВИДА ГОРОДСКОГО ОКРУГА ГОРОД НЕФТЕКАМСК РЕСПУБЛИКИ БАШКОРТОСТАН</t>
  </si>
  <si>
    <t>Волкова Марина Владимировна</t>
  </si>
  <si>
    <t>МУНИЦИПАЛЬНОЕ ОБЩЕОБРАЗОВАТЕЛЬНОЕ АВТОНОМНОЕ УЧРЕЖДЕНИЕ ГИМНАЗИЯ № 1 ГОРОДСКОГО ОКРУГА ГОРОД НЕФТЕКАМСК РЕСПУБЛИКИ БАШКОРТОСТАН</t>
  </si>
  <si>
    <t>МОАУ ГИМНАЗИЯ № 1 Г. НЕФТЕКАМСК</t>
  </si>
  <si>
    <t>Мусина Гульнара Альбертовна</t>
  </si>
  <si>
    <t>МУНИЦИПАЛЬНОЕ БЮДЖЕТНОЕ УЧРЕЖДЕНИЕ ДОПОЛНИТЕЛЬНОГО ОБРАЗОВАНИЯ ДЕТСКО-ЮНОШЕСКАЯ СПОРТИВНАЯ ШКОЛА ГОРОДСКОГО ОКРУГА ГОРОД НЕФТЕКАМСК РЕСПУБЛИКИ БАШКОРТОСТАН</t>
  </si>
  <si>
    <t>МБУ ДО ДЮСШ</t>
  </si>
  <si>
    <t>Кильдияров Данияр Раисович</t>
  </si>
  <si>
    <t>ГОСУДАРСТВЕННОЕ БЮДЖЕТНОЕ ОБЩЕОБРАЗОВАТЕЛЬНОЕ УЧРЕЖДЕНИЕ НЕФТЕКАМСКАЯ КОРРЕКЦИОННАЯ ШКОЛА-ИНТЕРНАТ ДЛЯ ОБУЧАЮЩИХСЯ С ОГРАНИЧЕННЫМИ ВОЗМОЖНОСТЯМИ ЗДОРОВЬЯ</t>
  </si>
  <si>
    <t>ГБОУ НЕФТЕКАМСКАЯ КШИ</t>
  </si>
  <si>
    <t>Хабибуллина Зифина Абсаховна</t>
  </si>
  <si>
    <t>МУНИЦИПАЛЬНОЕ ОБЩЕОБРАЗОВАТЕЛЬНОЕ АВТОНОМНОЕ УЧРЕЖДЕНИЕ СРЕДНЯЯ ОБЩЕОБРАЗОВАТЕЛЬНАЯ ШКОЛА № 17 ГОРОДСКОГО ОКРУГА ГОРОД НЕФТЕКАМСК РЕСПУБЛИКИ БАШКОРТОСТАН</t>
  </si>
  <si>
    <t>МОАУ СОШ № 17</t>
  </si>
  <si>
    <t>Ганиев Роман Тагирович</t>
  </si>
  <si>
    <t>МУНИЦИПАЛЬНОЕ ОБЩЕОБРАЗОВАТЕЛЬНОЕ АВТОНОМНОЕ УЧРЕЖДЕНИЕ СРЕДНЯЯ ОБЩЕОБРАЗОВАТЕЛЬНАЯ ШКОЛА СЕЛА АМЗЯ ГОРОДСКОГО ОКРУГА ГОРОД НЕФТЕКАМСК РЕСПУБЛИКИ БАШКОРТОСТАН</t>
  </si>
  <si>
    <t>МОАУ СОШ СЕЛА АМЗЯ</t>
  </si>
  <si>
    <t>Ялашева Альбина Мидхатовна</t>
  </si>
  <si>
    <t>МУНИЦИПАЛЬНОЕ ОБЩЕОБРАЗОВАТЕЛЬНОЕ АВТОНОМНОЕ УЧРЕЖДЕНИЕ СРЕДНЯЯ ОБЩЕОБРАЗОВАТЕЛЬНАЯ ШКОЛА СЕЛА ТАШКИНОВО ГОРОДСКОГО ОКРУГА ГОРОД НЕФТЕКАМСК РЕСПУБЛИКИ БАШКОРТОСТАН</t>
  </si>
  <si>
    <t>МОАУ СОШ С. ТАШКИНОВО</t>
  </si>
  <si>
    <t>Бурханова Рудания Маратовна</t>
  </si>
  <si>
    <t>МУНИЦИПАЛЬНОЕ ОБЩЕОБРАЗОВАТЕЛЬНОЕ АВТОНОМНОЕ УЧРЕЖДЕНИЕ СРЕДНЯЯ ОБЩЕОБРАЗОВАТЕЛЬНАЯ ШКОЛА № 15 ГОРОДСКОГО ОКРУГА ГОРОД НЕФТЕКАМСК РЕСПУБЛИКИ БАШКОРТОСТАН</t>
  </si>
  <si>
    <t>МОАУ СОШ № 15</t>
  </si>
  <si>
    <t>Давлетгареева Ирина Нарсимовна</t>
  </si>
  <si>
    <t>МУНИЦИПАЛЬНОЕ ОБЩЕОБРАЗОВАТЕЛЬНОЕ АВТОНОМНОЕ УЧРЕЖДЕНИЕ СРЕДНЯЯ ОБЩЕОБРАЗОВАТЕЛЬНАЯ ШКОЛА № 14 ГОРОДСКОГО ОКРУГА ГОРОД НЕФТЕКАМСК РЕСПУБЛИКИ БАШКОРТОСТАН</t>
  </si>
  <si>
    <t>МОАУ СОШ № 14</t>
  </si>
  <si>
    <t>Нуртдинов Рустам Рамилевич</t>
  </si>
  <si>
    <t>МУНИЦИПАЛЬНОЕ АВТОНОМНОЕ ДОШКОЛЬНОЕ ОБРАЗОВАТЕЛЬНОЕ УЧРЕЖДЕНИЕ ДЕТСКИЙ САД № 17 ОБЩЕРАЗВИВАЮЩЕГО ВИДА ГОРОДСКОГО ОКРУГА ГОРОД НЕФТЕКАМСК РЕСПУБЛИКИ БАШКОРТОСТАН</t>
  </si>
  <si>
    <t>МАДОУ ДЕТСКИЙ САД № 17</t>
  </si>
  <si>
    <t>Мугинова Ирания Фанинуровна</t>
  </si>
  <si>
    <t>МУНИЦИПАЛЬНОЕ ОБЩЕОБРАЗОВАТЕЛЬНОЕ АВТОНОМНОЕ УЧРЕЖДЕНИЕ СРЕДНЯЯ ОБЩЕОБРАЗОВАТЕЛЬНАЯ ШКОЛА № 12 ГОРОДСКОГО ОКРУГА ГОРОД НЕФТЕКАМСК РЕСПУБЛИКИ БАШКОРТОСТАН</t>
  </si>
  <si>
    <t>МОАУ СОШ № 12 Г. НЕФТЕКАМСК</t>
  </si>
  <si>
    <t>Зарипова Лилиана Рафаильевна</t>
  </si>
  <si>
    <t>МУНИЦИПАЛЬНОЕ ДОШКОЛЬНОЕ ОБРАЗОВАТЕЛЬНОЕ АВТОНОМНОЕ УЧРЕЖДЕНИЕ ДЕТСКИЙ САД № 28 ОБЩЕРАЗВИВАЮЩЕГО ВИДА ГОРОДСКОГО ОКРУГА ГОРОД НЕФТЕКАМСК РЕСПУБЛИКИ БАШКОРТОСТАН</t>
  </si>
  <si>
    <t>МДОАУ ДЕТСКИЙ САД № 28</t>
  </si>
  <si>
    <t>Гамилова Гульнара Даимовна</t>
  </si>
  <si>
    <t>МУНИЦИПАЛЬНОЕ ОБЩЕОБРАЗОВАТЕЛЬНОЕ АВТОНОМНОЕ УЧРЕЖДЕНИЕ СРЕДНЯЯ ОБЩЕОБРАЗОВАТЕЛЬНАЯ ШКОЛА № 10 ЦЕНТР ОБРАЗОВАНИЯ ГОРОДСКОГО ОКРУГА ГОРОД НЕФТЕКАМСК РЕСПУБЛИКИ БАШКОРТОСТАН</t>
  </si>
  <si>
    <t>МОАУ СОШ № 10 ЦЕНТР ОБРАЗОВАНИЯ</t>
  </si>
  <si>
    <t>Акмалтдинова Наиля Халимовна</t>
  </si>
  <si>
    <t>МУНИЦИПАЛЬНОЕ АВТОНОМНОЕ ДОШКОЛЬНОЕ ОБРАЗОВАТЕЛЬНОЕ УЧРЕЖДЕНИЕ ДЕТСКИЙ САД № 43 ГОРОДСКОГО ОКРУГА ГОРОД НЕФТЕКАМСК РЕСПУБЛИКИ БАШКОРТОСТАН</t>
  </si>
  <si>
    <t>МАДОУ ДЕТСКИЙ САД № 43</t>
  </si>
  <si>
    <t>Мухамедзянова Ирина Ринатовна</t>
  </si>
  <si>
    <t>МУНИЦИПАЛЬНОЕ ДОШКОЛЬНОЕ ОБРАЗОВАТЕЛЬНОЕ АВТОНОМНОЕ УЧРЕЖДЕНИЕ ДЕТСКИЙ САД № 10 ЦЕНТР РАЗВИТИЯ РЕБЕНКА - ДЕТСКИЙ САД ГОРОДСКОГО ОКРУГА ГОРОД НЕФТЕКАМСК РЕСПУБЛИКИ БАШКОРТОСТАН</t>
  </si>
  <si>
    <t>МДОАУ ДЕТСКИЙ САД № 10</t>
  </si>
  <si>
    <t>Минабутдинова Евгения Сергеевна</t>
  </si>
  <si>
    <t>МУНИЦИПАЛЬНОЕ АВТОНОМНОЕ УЧРЕЖДЕНИЕ ДОПОЛНИТЕЛЬНОГО ОБРАЗОВАНИЯ ДВОРЕЦ ТВОРЧЕСТВА ДЕТЕЙ И МОЛОДЕЖИ ГОРОДСКОГО ОКРУГА ГОРОД НЕФТЕКАМСК РЕСПУБЛИКИ БАШКОРТОСТАН</t>
  </si>
  <si>
    <t>МАУДО ДВОРЕЦ ТВОРЧЕСТВА</t>
  </si>
  <si>
    <t>Набиуллин Адиль Ильдарович</t>
  </si>
  <si>
    <t>МУНИЦИПАЛЬНОЕ АВТОНОМНОЕ ДОШКОЛЬНОЕ ОБРАЗОВАТЕЛЬНОЕ УЧРЕЖДЕНИЕ ДЕТСКИЙ САД № 38 ГОРОДСКОГО ОКРУГА ГОРОД НЕФТЕКАМСК РЕСПУБЛИКИ БАШКОРТОСТАН</t>
  </si>
  <si>
    <t>МАДОУ ДЕТСКИЙ САД № 38</t>
  </si>
  <si>
    <t>Тимошевская Ольга Александровна</t>
  </si>
  <si>
    <t>МУНИЦИПАЛЬНОЕ АВТОНОМНОЕ ДОШКОЛЬНОЕ ОБРАЗОВАТЕЛЬНОЕ УЧРЕЖДЕНИЕ ДЕТСКИЙ САД № 20 КОМБИНИРОВАННОГО ВИДА ГОРОДСКОГО ОКРУГА ГОРОД НЕФТЕКАМСК РЕСПУБЛИКИ БАШКОРТОСТАН</t>
  </si>
  <si>
    <t>Кильдиярова Минзия Зиннатовна</t>
  </si>
  <si>
    <t>МУНИЦИПАЛЬНОЕ АВТОНОМНОЕ ДОШКОЛЬНОЕ ОБРАЗОВАТЕЛЬНОЕ УЧРЕЖДЕНИЕ ДЕТСКИЙ САД № 44 ГОРОДСКОГО ОКРУГА ГОРОД НЕФТЕКАМСК РЕСПУБЛИКИ БАШКОРТОСТАН</t>
  </si>
  <si>
    <t>МАДОУ ДЕТСКИЙ САД № 44</t>
  </si>
  <si>
    <t>Дунаева Елена Аслахеттиновна</t>
  </si>
  <si>
    <t>МУНИЦИПАЛЬНОЕ ОБЩЕОБРАЗОВАТЕЛЬНОЕ АВТОНОМНОЕ УЧРЕЖДЕНИЕ ЛИЦЕЙ № 1 ГОРОДСКОГО ОКРУГА ГОРОД НЕФТЕКАМСК РЕСПУБЛИКИ БАШКОРТОСТАН</t>
  </si>
  <si>
    <t>МОАУ ЛИЦЕЙ № 1</t>
  </si>
  <si>
    <t>Гареев Вячеслав Юрьевич</t>
  </si>
  <si>
    <t>МУНИЦИПАЛЬНОЕ ОБЩЕОБРАЗОВАТЕЛЬНОЕ АВТОНОМНОЕ УЧРЕЖДЕНИЕ СРЕДНЯЯ ОБЩЕОБРАЗОВАТЕЛЬНАЯ ШКОЛА №7 ГОРОДСКОГО ОКРУГА ГОРОД НЕФТЕКАМСК РЕСПУБЛИКИ БАШКОРТОСТАН</t>
  </si>
  <si>
    <t>МОАУ СОШ №7</t>
  </si>
  <si>
    <t>Байрузова Наталья Леонидовна</t>
  </si>
  <si>
    <t>МУНИЦИПАЛЬНОЕ ОБЩЕОБРАЗОВАТЕЛЬНОЕ АВТОНОМНОЕ УЧРЕЖДЕНИЕ БАШКИРСКАЯ ГИМНАЗИЯ ГОРОДСКОГО ОКРУГА ГОРОД НЕФТЕКАМСК РЕСПУБЛИКИ БАШКОРТОСТАН</t>
  </si>
  <si>
    <t>МОАУ БАШКИРСКАЯ ГИМНАЗИЯ Г. НЕФТЕКАМСК</t>
  </si>
  <si>
    <t>Каримова Альфия Ишмухаметовна</t>
  </si>
  <si>
    <t>МУНИЦИПАЛЬНОЕ АВТОНОМНОЕ ДОШКОЛЬНОЕ ОБРАЗОВАТЕЛЬНОЕ УЧРЕЖДЕНИЕ ДЕТСКИЙ САД № 42 ГОРОДСКОГО ОКРУГА ГОРОД НЕФТЕКАМСК РЕСПУБЛИКИ БАШКОРТОСТАН</t>
  </si>
  <si>
    <t>МАДОУ ДЕТСКИЙ САД № 42</t>
  </si>
  <si>
    <t>Никитина Юлия Денисовна</t>
  </si>
  <si>
    <t>МУНИЦИПАЛЬНОЕ АВТОНОМНОЕ УЧРЕЖДЕНИЕ ДОПОЛНИТЕЛЬНОГО ОБРАЗОВАНИЯ ДЕТСКО-ЮНОШЕСКИЙ ЦЕНТР СПОРТА И ТУРИЗМА ГОРОДСКОГО ОКРУГА ГОРОД НЕФТЕКАМСК РЕСПУБЛИКИ БАШКОРТОСТАН</t>
  </si>
  <si>
    <t>МАУ ДО ДЮЦ СТ</t>
  </si>
  <si>
    <t>Ременникова Инна Сергеевна</t>
  </si>
  <si>
    <t>МУНИЦИПАЛЬНОЕ АВТОНОМНОЕ ДОШКОЛЬНОЕ ОБРАЗОВАТЕЛЬНОЕ УЧРЕЖДЕНИЕ ДЕТСКИЙ САД № 40 ОБЩЕРАЗВИВАЮЩЕГО ВИДА ГОРОДСКОГО ОКРУГА ГОРОД НЕФТЕКАМСК РЕСПУБЛИКИ БАШКОРТОСТАН</t>
  </si>
  <si>
    <t>МАДОУ ДЕТСКИЙ САД № 40</t>
  </si>
  <si>
    <t>Килина Вера Григорьевна</t>
  </si>
  <si>
    <t>МУНИЦИПАЛЬНОЕ КАЗЕННОЕ УЧРЕЖДЕНИЕ УПРАВЛЕНИЕ ОБРАЗОВАНИЯ АДМИНИСТРАЦИИ ГОРОДСКОГО ОКРУГА ГОРОД НЕФТЕКАМСК РЕСПУБЛИКИ БАШКОРТОСТАН</t>
  </si>
  <si>
    <t>МКУ УО</t>
  </si>
  <si>
    <t>Уразаев Рустам Айратович</t>
  </si>
  <si>
    <t>МУНИЦИПАЛЬНОЕ АВТОНОМНОЕ ДОШКОЛЬНОЕ ОБРАЗОВАТЕЛЬНОЕ УЧРЕЖДЕНИЕ ДЕТСКИЙ САД № 2 КОМБИНИРОВАННОГО ВИДА ГОРОДСКОГО ОКРУГА ГОРОД НЕФТЕКАМСК РЕСПУБЛИКИ БАШКОРТОСТАН</t>
  </si>
  <si>
    <t>МАДОУ ДЕТСКИЙ САД № 2</t>
  </si>
  <si>
    <t>Хаматнурова Ирина Эдуардовна</t>
  </si>
  <si>
    <t>МУНИЦИПАЛЬНОЕ ОБЩЕОБРАЗОВАТЕЛЬНОЕ АВТОНОМНОЕ УЧРЕЖДЕНИЕ ПОЛИЛИНГВАЛЬНАЯ МНОГОПРОФИЛЬНАЯ ШКОЛА-ИНТЕРНАТ ГОРОДСКОГО ОКРУГА ГОРОД НЕФТЕКАМСК РЕСПУБЛИКИ БАШКОРТОСТАН</t>
  </si>
  <si>
    <t>МОАУ ПОЛИЛИНГВАЛЬНАЯ МНОГОПРОФИЛЬНАЯ ШКОЛА-ИНТЕРНАТ</t>
  </si>
  <si>
    <t>Муртазин Ильдар Разилович</t>
  </si>
  <si>
    <t>МУНИЦИПАЛЬНОЕ АВТОНОМНОЕ ДОШКОЛЬНОЕ ОБРАЗОВАТЕЛЬНОЕ УЧРЕЖДЕНИЕ ДЕТСКИЙ САД № 31 КОМБИНИРОВАННОГО ВИДА ГОРОДСКОГО ОКРУГА ГОРОД НЕФТЕКАМСК РЕСПУБЛИКИ БАШКОРТОСТАН</t>
  </si>
  <si>
    <t>МАДОУ ДЕТСКИЙ САД № 31</t>
  </si>
  <si>
    <t>Яфаева Елена Алексеевна</t>
  </si>
  <si>
    <t>МУНИЦИПАЛЬНОЕ АВТОНОМНОЕ ДОШКОЛЬНОЕ ОБРАЗОВАТЕЛЬНОЕ УЧРЕЖДЕНИЕ ДЕТСКИЙ САД № 25 ГОРОДСКОГО ОКРУГА ГОРОД НЕФТЕКАМСК РЕСПУБЛИКИ БАШКОРТОСТАН</t>
  </si>
  <si>
    <t>МАДОУ ДЕТСКИЙ САД № 25</t>
  </si>
  <si>
    <t>Чекина Елена Александровна</t>
  </si>
  <si>
    <t>МУНИЦИПАЛЬНОЕ ДОШКОЛЬНОЕ ОБРАЗОВАТЕЛЬНОЕ АВТОНОМНОЕ УЧРЕЖДЕНИЕ ДЕТСКИЙ САД № 5 ГОРОДСКОГО ОКРУГА ГОРОД НЕФТЕКАМСК РЕСПУБЛИКИ БАШКОРТОСТАН</t>
  </si>
  <si>
    <t>МДОАУ ДЕТСКИЙ САД № 5</t>
  </si>
  <si>
    <t>Фазлыева Зальбира Наиловна</t>
  </si>
  <si>
    <t>МУНИЦИПАЛЬНОЕ ДОШКОЛЬНОЕ ОБРАЗОВАТЕЛЬНОЕ АВТОНОМНОЕ УЧРЕЖДЕНИЕ ДЕТСКИЙ САД № 23 ОБЩЕРАЗВИВАЮЩЕГО ВИДА ГОРОДСКОГО ОКРУГА ГОРОД НЕФТЕКАМСК РЕСПУБЛИКИ БАШКОРТОСТАН</t>
  </si>
  <si>
    <t>МДОАУ ДЕТСКИЙ САД № 23</t>
  </si>
  <si>
    <t>Анварова Фаниса Кадировна</t>
  </si>
  <si>
    <t>МУНИЦИПАЛЬНОЕ АВТОНОМНОЕ ДОШКОЛЬНОЕ ОБРАЗОВАТЕЛЬНОЕ УЧРЕЖДЕНИЕ ДЕТСКИЙ САД № 7 ГОРОДСКОГО ОКРУГА ГОРОД НЕФТЕКАМСК РЕСПУБЛИКИ БАШКОРТОСТАН</t>
  </si>
  <si>
    <t>МАДОУ ДЕТСКИЙ САД № 7</t>
  </si>
  <si>
    <t>Зимина Наталья Дмитриевна</t>
  </si>
  <si>
    <t>МУНИЦИПАЛЬНОЕ ОБЩЕОБРАЗОВАТЕЛЬНОЕ АВТОНОМНОЕ УЧРЕЖДЕНИЕ СРЕДНЯЯ ОБЩЕОБРАЗОВАТЕЛЬНАЯ ШКОЛА № 16 ГОРОДСКОГО ОКРУГА ГОРОД НЕФТЕКАМСК РЕСПУБЛИКИ БАШКОРТОСТАН</t>
  </si>
  <si>
    <t>МОАУ СОШ № 16</t>
  </si>
  <si>
    <t>Разорвина Ольга Викторовна</t>
  </si>
  <si>
    <t>МУНИЦИПАЛЬНОЕ АВТОНОМНОЕ ДОШКОЛЬНОЕ ОБРАЗОВАТЕЛЬНОЕ УЧРЕЖДЕНИЕ ДЕТСКИЙ САД № 11 КОМБИНИРОВАННОГО ВИДА ГОРОДСКОГО ОКРУГА ГОРОД НЕФТЕКАМСК РЕСПУБЛИКИ БАШКОРТОСТАН</t>
  </si>
  <si>
    <t>Климина Юлия Владимировна</t>
  </si>
  <si>
    <t>МУНИЦИПАЛЬНОЕ АВТОНОМНОЕ ДОШКОЛЬНОЕ ОБРАЗОВАТЕЛЬНОЕ УЧРЕЖДЕНИЕ ДЕТСКИЙ САД № 1 ГОРОДСКОГО ОКРУГА ГОРОД НЕФТЕКАМСК РЕСПУБЛИКИ БАШКОРТОСТАН</t>
  </si>
  <si>
    <t>МАДОУ ДЕТСКИЙ САД № 1</t>
  </si>
  <si>
    <t>Апкаримова Анна Александровна</t>
  </si>
  <si>
    <t>МУНИЦИПАЛЬНОЕ АВТОНОМНОЕ ДОШКОЛЬНОЕ ОБРАЗОВАТЕЛЬНОЕ УЧРЕЖДЕНИЕ ДЕТСКИЙ САД № 8 ГОРОДСКОГО ОКРУГА ГОРОД НЕФТЕКАМСК РЕСПУБЛИКИ БАШКОРТОСТАН</t>
  </si>
  <si>
    <t>МАДОУ ДЕТСКИЙ САД № 8</t>
  </si>
  <si>
    <t>Мазмаева Светлана Николаевна</t>
  </si>
  <si>
    <t>МУНИЦИПАЛЬНОЕ БЮДЖЕТНОЕ УЧРЕЖДЕНИЕ ДОПОЛНИТЕЛЬНОГО ОБРАЗОВАНИЯ ЦЕНТР ТЕХНИЧЕСКОГО ТВОРЧЕСТВА ДЕТЕЙ И ЮНОШЕСТВА ТЕХНОПАРК ГОРОДСКОГО ОКРУГА ГОРОД НЕФТЕКАМСК РЕСПУБЛИКИ БАШКОРТОСТАН</t>
  </si>
  <si>
    <t>МБУ ДО ЦТТДИЮ ТЕХНОПАРК</t>
  </si>
  <si>
    <t>Порозов Антон Николаевич</t>
  </si>
  <si>
    <t>МУНИЦИПАЛЬНОЕ ОБЩЕОБРАЗОВАТЕЛЬНОЕ АВТОНОМНОЕ УЧРЕЖДЕНИЕ СРЕДНЯЯ ОБЩЕОБРАЗОВАТЕЛЬНАЯ ШКОЛА № 2 ГОРОДСКОГО ОКРУГА ГОРОД НЕФТЕКАМСК РЕСПУБЛИКИ БАШКОРТОСТАН</t>
  </si>
  <si>
    <t>МОАУ СОШ № 2</t>
  </si>
  <si>
    <t>Чередник Елена Анатольевна</t>
  </si>
  <si>
    <t>МУНИЦИПАЛЬНОЕ ОБЩЕОБРАЗОВАТЕЛЬНОЕ АВТОНОМНОЕ УЧРЕЖДЕНИЕ СРЕДНЯЯ ОБЩЕОБРАЗОВАТЕЛЬНАЯ ШКОЛА № 6 ГОРОДСКОГО ОКРУГА ГОРОД НЕФТЕКАМСК РЕСПУБЛИКИ БАШКОРТОСТАН</t>
  </si>
  <si>
    <t>МОАУ СОШ № 6</t>
  </si>
  <si>
    <t>Гайсина Лариса Юрьевна</t>
  </si>
  <si>
    <t>МУНИЦИПАЛЬНОЕ АВТОНОМНОЕ ДОШКОЛЬНОЕ ОБРАЗОВАТЕЛЬНОЕ УЧРЕЖДЕНИЕ ДЕТСКИЙ САД №30 КОМБИНИРОВАННОГО ВИДА ГОРОДСКОГО ОКРУГА ГОРОД НЕФТЕКАМСК РЕСПУБЛИКИ БАШКОРТОСТАН</t>
  </si>
  <si>
    <t>МАДОУ ДЕТСКИЙ САД №30</t>
  </si>
  <si>
    <t>Мулюкова Альбина Данифовна</t>
  </si>
  <si>
    <t>МУНИЦИПАЛЬНОЕ ОБЩЕОБРАЗОВАТЕЛЬНОЕ АВТОНОМНОЕ УЧРЕЖДЕНИЕ СРЕДНЯЯ ОБЩЕОБРАЗОВАТЕЛЬНАЯ ШКОЛА № 11 ГОРОДСКОГО ОКРУГА ГОРОД НЕФТЕКАМСК РЕСПУБЛИКИ БАШКОРТОСТАН</t>
  </si>
  <si>
    <t>МОАУ СОШ № 11</t>
  </si>
  <si>
    <t>Аллаяров Илдар Габидович</t>
  </si>
  <si>
    <t>МУНИЦИПАЛЬНОЕ АВТОНОМНОЕ ДОШКОЛЬНОЕ ОБРАЗОВАТЕЛЬНОЕ УЧРЕЖДЕНИЕ ДЕТСКИЙ САД № 39 КОМБИНИРОВАННОГО ВИДА ГОРОДСКОГО ОКРУГА ГОРОД НЕФТЕКАМСК РЕСПУБЛИКИ БАШКОРТОСТАН</t>
  </si>
  <si>
    <t>МАДОУ ДЕТСКИЙ САД №39</t>
  </si>
  <si>
    <t>Низамутдинова Лейла Ниловна</t>
  </si>
  <si>
    <t>МУНИЦИПАЛЬНОЕ ОБЩЕОБРАЗОВАТЕЛЬНОЕ АВТОНОМНОЕ УЧРЕЖДЕНИЕ СРЕДНЯЯ ОБЩЕОБРАЗОВАТЕЛЬНАЯ ШКОЛА № 13 ГОРОДСКОГО ОКРУГА ГОРОД НЕФТЕКАМСК РЕСПУБЛИКИ БАШКОРТОСТАН</t>
  </si>
  <si>
    <t>МОАУ СОШ № 13</t>
  </si>
  <si>
    <t>Ирдуганова Надежда Салековна</t>
  </si>
  <si>
    <t>МУНИЦИПАЛЬНОЕ АВТОНОМНОЕ ДОШКОЛЬНОЕ ОБРАЗОВАТЕЛЬНОЕ УЧРЕЖДЕНИЕ ДЕТСКИЙ САД № 36 ГОРОДСКОГО ОКРУГА ГОРОД НЕФТЕКАМСК РЕСПУБЛИКИ БАШКОРТОСТАН</t>
  </si>
  <si>
    <t>Гарипова Илиза Салихяновна</t>
  </si>
  <si>
    <t>МУНИЦИПАЛЬНОЕ АВТОНОМНОЕ ДОШКОЛЬНОЕ ОБРАЗОВАТЕЛЬНОЕ УЧРЕЖДЕНИЕ ДЕТСКИЙ САД № 35 ГОРОДСКОГО ОКРУГА ГОРОД НЕФТЕКАМСК РЕСПУБЛИКИ БАШКОРТОСТАН</t>
  </si>
  <si>
    <t>МАДОУ ДЕТСКИЙ САД № 35</t>
  </si>
  <si>
    <t>Бережная Светлана Владимировна</t>
  </si>
  <si>
    <t>МУНИЦИПАЛЬНОЕ АВТОНОМНОЕ ДОШКОЛЬНОЕ ОБРАЗОВАТЕЛЬНОЕ УЧРЕЖДЕНИЕ ДЕТСКИЙ САД № 29 ГОРОДСКОГО ОКРУГА ГОРОД НЕФТЕКАМСК РЕСПУБЛИКИ БАШКОРТОСТАН</t>
  </si>
  <si>
    <t>МАДОУ ДЕТСКИЙ САД № 29</t>
  </si>
  <si>
    <t>Акрамова Лариса Лируновна</t>
  </si>
  <si>
    <t>МУНИЦИПАЛЬНОЕ АВТОНОМНОЕ ДОШКОЛЬНОЕ ОБРАЗОВАТЕЛЬНОЕ УЧРЕЖДЕНИЕ ДЕТСКИЙ САД № 34 КОМБИНИРОВАННОГО ВИДА ГОРОДСКОГО ОКРУГА ГОРОД НЕФТЕКАМСК РЕСПУБЛИКИ БАШКОРТОСТАН</t>
  </si>
  <si>
    <t>Шестакова Алла Георгиевна</t>
  </si>
  <si>
    <t>МУНИЦИПАЛЬНОЕ ОБЩЕОБРАЗОВАТЕЛЬНОЕ АВТОНОМНОЕ УЧРЕЖДЕНИЕ СРЕДНЯЯ ОБЩЕОБРАЗОВАТЕЛЬНАЯ ШКОЛА № 9 ГОРОДСКОГО ОКРУГА ГОРОД НЕФТЕКАМСК РЕСПУБЛИКИ БАШКОРТОСТАН</t>
  </si>
  <si>
    <t>МОАУ СОШ № 9 Г. НЕФТЕКАМСК</t>
  </si>
  <si>
    <t>Габдрахманова Резида Давлетхановна</t>
  </si>
  <si>
    <t>МУНИЦИПАЛЬНОЕ АВТОНОМНОЕ ДОШКОЛЬНОЕ ОБРАЗОВАТЕЛЬНОЕ УЧРЕЖДЕНИЕ ДЕТСКИЙ САД № 41 ГОРОДСКОГО ОКРУГА ГОРОД НЕФТЕКАМСК РЕСПУБЛИКИ БАШКОРТОСТАН</t>
  </si>
  <si>
    <t>МАДОУ ДЕТСКИЙ САД № 41</t>
  </si>
  <si>
    <t>Маликова Занфира Ахнафовна</t>
  </si>
  <si>
    <t>МУНИЦИПАЛЬНОЕ ДОШКОЛЬНОЕ ОБРАЗОВАТЕЛЬНОЕ АВТОНОМНОЕ УЧРЕЖДЕНИЕ ДЕТСКИЙ САД № 22 ОБЩЕРАЗВИВАЮЩЕГО ВИДА ГОРОДСКОГО ОКРУГА ГОРОД НЕФТЕКАМСК РЕСПУБЛИКИ БАШКОРТОСТАН</t>
  </si>
  <si>
    <t>МДОАУ ДЕТСКИЙ САД № 22</t>
  </si>
  <si>
    <t>Габсалямова Лилия Римовна</t>
  </si>
  <si>
    <t>МУНИЦИПАЛЬНОЕ АВТОНОМНОЕ ДОШКОЛЬНОЕ ОБРАЗОВАТЕЛЬНОЕ УЧРЕЖДЕНИЕ ЦЕНТР РАЗВИТИЯ РЕБЕНКА - ДЕТСКИЙ САД № 19 ГОРОДСКОГО ОКРУГА ГОРОД НЕФТЕКАМСК РЕСПУБЛИКИ БАШКОРТОСТАН</t>
  </si>
  <si>
    <t>МАДОУ ЦРР - ДЕТСКИЙ САД № 19</t>
  </si>
  <si>
    <t>Зигангирова Римма Фанисовна</t>
  </si>
  <si>
    <t>МУНИЦИПАЛЬНОЕ БЮДЖЕТНОЕ ОБЩЕОБРАЗОВАТЕЛЬНОЕ УЧРЕЖДЕНИЕ СРЕДНЯЯ ОБЩЕОБРАЗОВАТЕЛЬНАЯ ШКОЛА №15 ГОРОДСКОГО ОКРУГА ГОРОД САЛАВАТ РЕСПУБЛИКИ БАШКОРТОСТАН</t>
  </si>
  <si>
    <t>МБОУ СОШ №15 Г.САЛАВАТА</t>
  </si>
  <si>
    <t>Борисова Ирина Александровна</t>
  </si>
  <si>
    <t>МУНИЦИПАЛЬНОЕ БЮДЖЕТНОЕ ОБЩЕОБРАЗОВАТЕЛЬНОЕ УЧРЕЖДЕНИЕ ГИМНАЗИЯ № 2 ГОРОДСКОГО ОКРУГА ГОРОД САЛАВАТ РЕСПУБЛИКИ БАШКОРТОСТАН</t>
  </si>
  <si>
    <t>МБОУ ГИМНАЗИЯ № 2 Г. САЛАВАТА</t>
  </si>
  <si>
    <t>Булавин Дмитрий Геннадьевич</t>
  </si>
  <si>
    <t>МУНИЦИПАЛЬНОЕ БЮДЖЕТНОЕ УЧРЕЖДЕНИЕ ДОПОЛНИТЕЛЬНОГО ОБРАЗОВАНИЯ ЦЕНТР ЯЗЫКОВ И КУЛЬТУР НАРОДОВ РЕСПУБЛИКИ БАШКОРТОСТАН ГОРОДСКОГО ОКРУГА ГОРОД САЛАВАТ РЕСПУБЛИКИ БАШКОРТОСТАН</t>
  </si>
  <si>
    <t>МБУ ДО ЦЕНТР ЯЗЫКОВ И КУЛЬТУР НАРОДОВ РБ Г. САЛАВАТА</t>
  </si>
  <si>
    <t>Фахретдинова Альбина Рамилевна</t>
  </si>
  <si>
    <t>МУНИЦИПАЛЬНОЕ БЮДЖЕТНОЕ ОБЩЕОБРАЗОВАТЕЛЬНОЕ УЧРЕЖДЕНИЕ СРЕДНЯЯ ОБЩЕОБРАЗОВАТЕЛЬНАЯ ШКОЛА № 7 ГОРОДСКОГО ОКРУГА ГОРОД САЛАВАТ РЕСПУБЛИКИ БАШКОРТОСТАН</t>
  </si>
  <si>
    <t>МБОУ СОШ №7 Г. САЛАВАТА</t>
  </si>
  <si>
    <t>Вяхирева Елена Викторовна</t>
  </si>
  <si>
    <t>МУНИЦИПАЛЬНОЕ БЮДЖЕТНОЕ ДОШКОЛЬНОЕ ОБРАЗОВАТЕЛЬНОЕ УЧРЕЖДЕНИЕ ДЕТСКИЙ САД №15 ГОРОДСКОГО ОКРУГА ГОРОД САЛАВАТ РЕСПУБЛИКИ БАШКОРТОСТАН</t>
  </si>
  <si>
    <t>МБДОУ №15 Г.САЛАВАТА</t>
  </si>
  <si>
    <t>Кулмухаметова Алия Дивкатовна</t>
  </si>
  <si>
    <t>МУНИЦИПАЛЬНОЕ БЮДЖЕТНОЕ ОБЩЕОБРАЗОВАТЕЛЬНОЕ УЧРЕЖДЕНИЕ ГИМНАЗИЯ № 1 ГОРОДСКОГО ОКРУГА ГОРОД САЛАВАТ РЕСПУБЛИКИ БАШКОРТОСТАН</t>
  </si>
  <si>
    <t>МБОУ ГИМНАЗИЯ № 1 Г.САЛАВАТА</t>
  </si>
  <si>
    <t>Давыдова Лариса Владимировна</t>
  </si>
  <si>
    <t>МУНИЦИПАЛЬНОЕ АВТОНОМНОЕ ДОШКОЛЬНОЕ ОБРАЗОВАТЕЛЬНОЕ УЧРЕЖДЕНИЕ ДЕТСКИЙ САД КОМБИНИРОВАННОГО ВИДА № 10 ГОРОДСКОГО ОКРУГА ГОРОД САЛАВАТ РЕСПУБЛИКИ БАШКОРТОСТАН</t>
  </si>
  <si>
    <t>МАДОУ № 10 Г. САЛАВАТА</t>
  </si>
  <si>
    <t>Хафизова Аиса Насибулловна</t>
  </si>
  <si>
    <t>МУНИЦИПАЛЬНОЕ АВТОНОМНОЕ ДОШКОЛЬНОЕ ОБРАЗОВАТЕЛЬНОЕ УЧРЕЖДЕНИЕ ДЕТСКИЙ САД КОМБИНИРОВАННОГО ВИДА №51 ГОРОДСКОГО ОКРУГА ГОРОД САЛАВАТ РЕСПУБЛИКИ БАШКОРТОСТАН</t>
  </si>
  <si>
    <t>МАДОУ №51 Г. САЛАВАТА</t>
  </si>
  <si>
    <t>Галынская Мария Александровна</t>
  </si>
  <si>
    <t>МУНИЦИПАЛЬНОЕ БЮДЖЕТНОЕ УЧРЕЖДЕНИЕ ДОПОЛНИТЕЛЬНОГО ОБРАЗОВАНИЯ ДВОРЕЦ ДЕТСКОГО (ЮНОШЕСКОГО) ТВОРЧЕСТВА ГОРОДСКОГО ОКРУГА ГОРОД САЛАВАТ РЕСПУБЛИКИ БАШКОРТОСТАН</t>
  </si>
  <si>
    <t>МБУ ДО ДД(Ю)Т Г. САЛАВАТА</t>
  </si>
  <si>
    <t>Иванова Мария Клавдиевна</t>
  </si>
  <si>
    <t>МУНИЦИПАЛЬНОЕ БЮДЖЕТНОЕ ОБЩЕОБРАЗОВАТЕЛЬНОЕ УЧРЕЖДЕНИЕ СРЕДНЯЯ ОБЩЕОБРАЗОВАТЕЛЬНАЯ ШКОЛА № 20 ГОРОДСКОГО ОКРУГА ГОРОД САЛАВАТ РЕСПУБЛИКИ БАШКОРТОСТАН</t>
  </si>
  <si>
    <t>МБОУ СОШ №20 Г. САЛАВАТА</t>
  </si>
  <si>
    <t>Усатенко Сергей Владимирович</t>
  </si>
  <si>
    <t>МУНИЦИПАЛЬНОЕ БЮДЖЕТНОЕ ДОШКОЛЬНОЕ ОБРАЗОВАТЕЛЬНОЕ УЧРЕЖДЕНИЕ ДЕТСКИЙ САД КОМБИНИРОВАННОГО ВИДА №52 ГОРОДСКОГО ОКРУГА ГОРОД САЛАВАТ РЕСПУБЛИКИ БАШКОРТОСТАН</t>
  </si>
  <si>
    <t>МБДОУ №52 Г. САЛАВАТА</t>
  </si>
  <si>
    <t>Акбашева Лилия Мубараковна</t>
  </si>
  <si>
    <t>МУНИЦИПАЛЬНОЕ БЮДЖЕТНОЕ ОБЩЕОБРАЗОВАТЕЛЬНОЕ УЧРЕЖДЕНИЕ СРЕДНЯЯ ОБЩЕОБРАЗОВАТЕЛЬНАЯ ШКОЛА № 21 ГОРОДСКОГО ОКРУГА ГОРОД САЛАВАТ РЕСПУБЛИКИ БАШКОРТОСТАН</t>
  </si>
  <si>
    <t>МБОУ СОШ №21 Г. САЛАВАТА</t>
  </si>
  <si>
    <t>Урванцева Ольга Александровна</t>
  </si>
  <si>
    <t>МУНИЦИПАЛЬНОЕ БЮДЖЕТНОЕ ОБЩЕОБРАЗОВАТЕЛЬНОЕ УЧРЕЖДЕНИЕ СРЕДНЯЯ ОБЩЕОБРАЗОВАТЕЛЬНАЯ ШКОЛА № 18 ГОРОДСКОГО ОКРУГА ГОРОД САЛАВАТ РЕСПУБЛИКИ БАШКОРТОСТАН</t>
  </si>
  <si>
    <t>МБОУ СОШ №18 Г. САЛАВАТА</t>
  </si>
  <si>
    <t>Гареева Залия Фаритовна</t>
  </si>
  <si>
    <t>МУНИЦИПАЛЬНОЕ АВТОНОМНОЕ ДОШКОЛЬНОЕ ОБРАЗОВАТЕЛЬНОЕ УЧРЕЖДЕНИЕ ДЕТСКИЙ САД КОМБИНИРОВАННОГО ВИДА № 49 ГОРОДСКОГО ОКРУГА ГОРОД САЛАВАТ РЕСПУБЛИКИ БАШКОРТОСТАН</t>
  </si>
  <si>
    <t>МАДОУ №49 Г.САЛАВАТА</t>
  </si>
  <si>
    <t>Дмитриева Ольга Александровна</t>
  </si>
  <si>
    <t>МУНИЦИПАЛЬНОЕ БЮДЖЕТНОЕ ДОШКОЛЬНОЕ ОБРАЗОВАТЕЛЬНОЕ УЧРЕЖДЕНИЕ ДЕТСКИЙ САД КОМБИНИРОВАННОГО ВИДА № 47 ГОРОДСКОГО ОКРУГА ГОРОД САЛАВАТ РЕСПУБЛИКИ БАШКОРТОСТАН</t>
  </si>
  <si>
    <t>МБДОУ № 47 Г. САЛАВАТА</t>
  </si>
  <si>
    <t>Вагапова Эльвира Фазлинуровна</t>
  </si>
  <si>
    <t>МУНИЦИПАЛЬНОЕ БЮДЖЕТНОЕ ДОШКОЛЬНОЕ ОБРАЗОВАТЕЛЬНОЕ УЧРЕЖДЕНИЕ ДЕТСКИЙ САД № 22 ГОРОДСКОГО ОКРУГА ГОРОД САЛАВАТ РЕСПУБЛИКИ БАШКОРТОСТАН</t>
  </si>
  <si>
    <t>МБДОУ № 22 Г. САЛАВАТА</t>
  </si>
  <si>
    <t>Мартынова Гульнара Мусаевна</t>
  </si>
  <si>
    <t>МУНИЦИПАЛЬНОЕ БЮДЖЕТНОЕ ДОШКОЛЬНОЕ ОБРАЗОВАТЕЛЬНОЕ УЧРЕЖДЕНИЕ ДЕТСКИЙ САД № 25 ГОРОДСКОГО ОКРУГА ГОРОД САЛАВАТ РЕСПУБЛИКИ БАШКОРТОСТАН</t>
  </si>
  <si>
    <t>МБДОУ № 25 Г.САЛАВАТА</t>
  </si>
  <si>
    <t>Климкова Ирина Александровна</t>
  </si>
  <si>
    <t>МУНИЦИПАЛЬНОЕ БЮДЖЕТНОЕ ДОШКОЛЬНОЕ ОБРАЗОВАТЕЛЬНОЕ УЧРЕЖДЕНИЕ ДЕТСКИЙ САД КОМБИНИРОВАННОГО ВИДА №28 ГОРОДСКОГО ОКРУГА ГОРОД САЛАВАТ РЕСПУБЛИКИ БАШКОРТОСТАН</t>
  </si>
  <si>
    <t>МБДОУ № 28 Г. САЛАВАТА</t>
  </si>
  <si>
    <t>Привалова Лариса Вольдемаровна</t>
  </si>
  <si>
    <t>ГОСУДАРСТВЕННОЕ БЮДЖЕТНОЕ ОБЩЕОБРАЗОВАТЕЛЬНОЕ УЧРЕЖДЕНИЕ ВЕЧЕРНЯЯ (СМЕННАЯ) ОБЩЕОБРАЗОВАТЕЛЬНАЯ ШКОЛА</t>
  </si>
  <si>
    <t>ГБОУ ВСОШ</t>
  </si>
  <si>
    <t>Сибагатов Салават Исангильдыевич</t>
  </si>
  <si>
    <t>МУНИЦИПАЛЬНОЕ БЮДЖЕТНОЕ ОБЩЕОБРАЗОВАТЕЛЬНОЕ УЧРЕЖДЕНИЕ СРЕДНЯЯ ОБЩЕОБРАЗОВАТЕЛЬНАЯ ШКОЛА № 17 ГОРОДСКОГО ОКРУГА ГОРОД САЛАВАТ РЕСПУБЛИКИ БАШКОРТОСТАН</t>
  </si>
  <si>
    <t>МБОУ СОШ № 17 Г. САЛАВАТА</t>
  </si>
  <si>
    <t>Фахретдинова Ильвира Гильметдиновна</t>
  </si>
  <si>
    <t>МУНИЦИПАЛЬНОЕ БЮДЖЕТНОЕ ОБЩЕОБРАЗОВАТЕЛЬНОЕ УЧРЕЖДЕНИЕ СРЕДНЯЯ ОБЩЕОБРАЗОВАТЕЛЬНАЯ ШКОЛА № 23 ГОРОДСКОГО ОКРУГА ГОРОД САЛАВАТ РЕСПУБЛИКИ БАШКОРТОСТАН</t>
  </si>
  <si>
    <t>МБОУ СОШ № 23 Г. САЛАВАТА</t>
  </si>
  <si>
    <t>Шорин Андрей Константинович</t>
  </si>
  <si>
    <t>УПРАВЛЕНИЕ ОБРАЗОВАНИЯ АДМИНИСТРАЦИИ ГОРОДСКОГО ОКРУГА ГОРОД САЛАВАТ РЕСПУБЛИКИ БАШКОРТОСТАН</t>
  </si>
  <si>
    <t>УПРАВЛЕНИЕ ОБРАЗОВАНИЯ Г.САЛАВАТА</t>
  </si>
  <si>
    <t>Вишева Марина Васильевна</t>
  </si>
  <si>
    <t>МУНИЦИПАЛЬНОЕ БЮДЖЕТНОЕ ДОШКОЛЬНОЕ ОБРАЗОВАТЕЛЬНОЕ УЧРЕЖДЕНИЕ ДЕТСКИЙ САД ОБЩЕРАЗВИВАЮЩЕГО ВИДА № 21 ГОРОДСКОГО ОКРУГА ГОРОД САЛАВАТ РЕСПУБЛИКИ БАШКОРТОСТАН</t>
  </si>
  <si>
    <t>МБДОУ № 21 Г. САЛАВАТА</t>
  </si>
  <si>
    <t>Тиссен Наталья Николаевна</t>
  </si>
  <si>
    <t>МУНИЦИПАЛЬНОЕ АВТОНОМНОЕ УЧРЕЖДЕНИЕ ДОПОЛНИТЕЛЬНОГО ОБРАЗОВАНИЯ ДЕТСКИЙ ОЗДОРОВИТЕЛЬНО-ОБРАЗОВАТЕЛЬНЫЙ ЦЕНТР ТУРИЗМА И КРАЕВЕДЕНИЯ ГОРОДСКОГО ОКРУГА ГОРОД САЛАВАТ РЕСПУБЛИКИ БАШКОРТОСТАН</t>
  </si>
  <si>
    <t>МАУ ДО ДООЦТК Г. САЛАВАТА</t>
  </si>
  <si>
    <t>Мусалимов Ильдус Кимович</t>
  </si>
  <si>
    <t>МУНИЦИПАЛЬНОЕ БЮДЖЕТНОЕ УЧРЕЖДЕНИЕ ДОПОЛНИТЕЛЬНОГО ОБРАЗОВАНИЯ ЦЕНТР ИСКУССТВ ГОРОДСКОГО ОКРУГА ГОРОД САЛАВАТ РЕСПУБЛИКИ БАШКОРТОСТАН</t>
  </si>
  <si>
    <t>МБУДО ЦЕНТР ИСКУССТВ Г.САЛАВАТА</t>
  </si>
  <si>
    <t>Сергеева Елена Владимировна</t>
  </si>
  <si>
    <t>МУНИЦИПАЛЬНОЕ БЮДЖЕТНОЕ ОБЩЕОБРАЗОВАТЕЛЬНОЕ УЧРЕЖДЕНИЕ СРЕДНЯЯ ОБЩЕОБРАЗОВАТЕЛЬНАЯ ШКОЛА № 22 ГОРОДСКОГО ОКРУГА ГОРОД САЛАВАТ РЕСПУБЛИКИ БАШКОРТОСТАН</t>
  </si>
  <si>
    <t>МБОУ СОШ № 22 Г. САЛАВАТА</t>
  </si>
  <si>
    <t>Туманин Сергей Николаевич</t>
  </si>
  <si>
    <t>МУНИЦИПАЛЬНОЕ БЮДЖЕТНОЕ ОБЩЕОБРАЗОВАТЕЛЬНОЕ УЧРЕЖДЕНИЕ БАШКИРСКАЯ ГИМНАЗИЯ №25 ГОРОДСКОГО ОКРУГА ГОРОД САЛАВАТ РЕСПУБЛИКИ БАШКОРТОСТАН</t>
  </si>
  <si>
    <t>МБОУ БГ №25 Г.САЛАВАТА</t>
  </si>
  <si>
    <t>Хисматуллина Фирдаус Амировна</t>
  </si>
  <si>
    <t>МУНИЦИПАЛЬНОЕ БЮДЖЕТНОЕ ОБЩЕОБРАЗОВАТЕЛЬНОЕ УЧРЕЖДЕНИЕ СРЕДНЯЯ ОБЩЕОБРАЗОВАТЕЛЬНАЯ ШКОЛА №24 С УГЛУБЛЕННЫМ ИЗУЧЕНИЕМ ИНОСТРАННОГО ЯЗЫКА ГОРОДСКОГО ОКРУГА ГОРОД САЛАВАТ РЕСПУБЛИКИ БАШКОРТОСТАН</t>
  </si>
  <si>
    <t>МБОУ СОШ №24 Г.САЛАВАТА</t>
  </si>
  <si>
    <t>Сырова Ольга Ивановна</t>
  </si>
  <si>
    <t>МУНИЦИПАЛЬНОЕ БЮДЖЕТНОЕ ДОШКОЛЬНОЕ ОБРАЗОВАТЕЛЬНОЕ УЧРЕЖДЕНИЕ ДЕТСКИЙ САД КОМБИНИРОВАННОГО ВИДА № 38 ГОРОДСКОГО ОКРУГА ГОРОД САЛАВАТ РЕСПУБЛИКИ БАШКОРТОСТАН</t>
  </si>
  <si>
    <t>МБДОУ № 38 Г. САЛАВАТА</t>
  </si>
  <si>
    <t>Кусмаева Фирюза Зиннуровна</t>
  </si>
  <si>
    <t>МУНИЦИПАЛЬНОЕ БЮДЖЕТНОЕ ДОШКОЛЬНОЕ ОБРАЗОВАТЕЛЬНОЕ УЧРЕЖДЕНИЕ ЦЕНТР РАЗВИТИЯ РЕБЕНКА - ДЕТСКИЙ САД №42 ГОРОДСКОГО ОКРУГА ГОРОД САЛАВАТ РЕСПУБЛИКИ БАШКОРТОСТАН</t>
  </si>
  <si>
    <t>МБДОУ №42 Г. САЛАВАТА</t>
  </si>
  <si>
    <t>Петренко Гюзель Разяповна</t>
  </si>
  <si>
    <t>МУНИЦИПАЛЬНОЕ БЮДЖЕТНОЕ ДОШКОЛЬНОЕ ОБРАЗОВАТЕЛЬНОЕ УЧРЕЖДЕНИЕ ДЕТСКИЙ САД ОБЩЕРАЗВИВАЮЩЕГО ВИДА № 37 ГОРОДСКОГО ОКРУГА ГОРОД САЛАВАТ РЕСПУБЛИКИ БАШКОРТОСТАН</t>
  </si>
  <si>
    <t>МБДОУ № 37 Г. САЛАВАТА</t>
  </si>
  <si>
    <t>Антипина Елена Витальевна</t>
  </si>
  <si>
    <t>МУНИЦИПАЛЬНОЕ АВТОНОМНОЕ ДОШКОЛЬНОЕ ОБРАЗОВАТЕЛЬНОЕ УЧРЕЖДЕНИЕ ДЕТСКИЙ САД ОБЩЕРАЗВИВАЮЩЕГО ВИДА № 7 ГОРОДСКОГО ОКРУГА ГОРОД САЛАВАТ РЕСПУБЛИКИ БАШКОРТОСТАН</t>
  </si>
  <si>
    <t>МАДОУ № 7 Г. САЛАВАТА</t>
  </si>
  <si>
    <t>Халимова Лилия Сагитовна</t>
  </si>
  <si>
    <t>МУНИЦИПАЛЬНОЕ АВТОНОМНОЕ ДОШКОЛЬНОЕ ОБРАЗОВАТЕЛЬНОЕ УЧРЕЖДЕНИЕ ДЕТСКИЙ САД ОБЩЕРАЗВИВАЮЩЕГО ВИДА № 40 ГОРОДСКОГО ОКРУГА ГОРОД САЛАВАТ РЕСПУБЛИКИ БАШКОРТОСТАН</t>
  </si>
  <si>
    <t>МАДОУ № 40 Г. САЛАВАТА</t>
  </si>
  <si>
    <t>Котова Людмила Николаевна</t>
  </si>
  <si>
    <t>МУНИЦИПАЛЬНОЕ БЮДЖЕТНОЕ УЧРЕЖДЕНИЕ ДОПОЛНИТЕЛЬНОГО ОБРАЗОВАНИЯ ДЕТСКО-ЮНОШЕСКИЙ ЦЕНТР ЮНОСТЬ ГОРОДСКОГО ОКРУГА ГОРОД САЛАВАТ РЕСПУБЛИКИ БАШКОРТОСТАН</t>
  </si>
  <si>
    <t>МБУ ДЮЦ ЮНОСТЬ Г.САЛАВАТ</t>
  </si>
  <si>
    <t>Багаутдинова Ксения Александровна</t>
  </si>
  <si>
    <t>МУНИЦИПАЛЬНОЕ БЮДЖЕТНОЕ ДОШКОЛЬНОЕ ОБРАЗОВАТЕЛЬНОЕ УЧРЕЖДЕНИЕ ДЕТСКИЙ САД КОМПЕНСИРУЮЩЕГО ВИДА № 9 ГОРОДСКОГО ОКРУГА ГОРОД САЛАВАТ РЕСПУБЛИКИ БАШКОРТОСТАН</t>
  </si>
  <si>
    <t>МБДОУ № 9 Г. САЛАВАТА</t>
  </si>
  <si>
    <t>Бикмухаметов Юлай Раисович</t>
  </si>
  <si>
    <t>МУНИЦИПАЛЬНОЕ БЮДЖЕТНОЕ ДОШКОЛЬНОЕ ОБРАЗОВАТЕЛЬНОЕ УЧРЕЖДЕНИЕ ДЕТСКИЙ САД № 59 ГОРОДСКОГО ОКРУГА ГОРОД САЛАВАТ РЕСПУБЛИКИ БАШКОРТОСТАН</t>
  </si>
  <si>
    <t>МБДОУ № 59 Г. САЛАВАТА</t>
  </si>
  <si>
    <t>Бабушкина Людмила Михайловна</t>
  </si>
  <si>
    <t>МУНИЦИПАЛЬНОЕ БЮДЖЕТНОЕ УЧРЕЖДЕНИЕ ДОПОЛНИТЕЛЬНОГО ОБРАЗОВАНИЯ ЦЕНТР ДЕТСКОГО (ЮНОШЕСКОГО) ТЕХНИЧЕСКОГО ТВОРЧЕСТВА ГОРОДСКОГО ОКРУГА ГОРОД САЛАВАТ РЕСПУБЛИКИ БАШКОРТОСТАН</t>
  </si>
  <si>
    <t>МБУ ДО ЦД(Ю)ТТ Г.САЛАВАТА</t>
  </si>
  <si>
    <t>Габитова Светлана Фирусовна</t>
  </si>
  <si>
    <t>МУНИЦИПАЛЬНОЕ БЮДЖЕТНОЕ УЧРЕЖДЕНИЕ ДОПОЛНИТЕЛЬНОГО ОБРАЗОВАНИЯ ДЕТСКАЯ ЭКОЛОГО-БИОЛОГИЧЕСКАЯ СТАНЦИЯ ГОРОДСКОГО ОКРУГА ГОРОД САЛАВАТ РЕСПУБЛИКИ БАШКОРТОСТАН</t>
  </si>
  <si>
    <t>МБУ ДО ДЭБС Г. САЛАВАТА</t>
  </si>
  <si>
    <t>Кинденьязова Аклима Габдулхамитовна</t>
  </si>
  <si>
    <t>И.О.ДИРЕКТОРА</t>
  </si>
  <si>
    <t>МУНИЦИПАЛЬНОЕ БЮДЖЕТНОЕ ОБЩЕОБРАЗОВАТЕЛЬНОЕ УЧРЕЖДЕНИЕ ЛИЦЕЙ №1 ГОРОДСКОГО ОКРУГА ГОРОД САЛАВАТ РЕСПУБЛИКИ БАШКОРТОСТАН</t>
  </si>
  <si>
    <t>МБОУ ЛИЦЕЙ №1 Г.САЛАВАТА</t>
  </si>
  <si>
    <t>Абдуллина Эльвира Расулевна</t>
  </si>
  <si>
    <t>МУНИЦИПАЛЬНОЕ БЮДЖЕТНОЕ ДОШКОЛЬНОЕ ОБРАЗОВАТЕЛЬНОЕ УЧРЕЖДЕНИЕ ДЕТСКИЙ САД ОБЩЕРАЗВИВАЮЩЕГО ВИДА № 36 ГОРОДСКОГО ОКРУГА ГОРОД САЛАВАТ РЕСПУБЛИКИ БАШКОРТОСТАН</t>
  </si>
  <si>
    <t>МБДОУ № 36 Г.САЛАВАТА</t>
  </si>
  <si>
    <t>Чугунникова Вера Владимировна</t>
  </si>
  <si>
    <t>МУНИЦИПАЛЬНОЕ БЮДЖЕТНОЕ ДОШКОЛЬНОЕ ОБРАЗОВАТЕЛЬНОЕ УЧРЕЖДЕНИЕ ДЕТСКИЙ САД ОБЩЕРАЗВИВАЮЩЕГО ВИДА № 53 ГОРОДСКОГО ОКРУГА ГОРОД САЛАВАТ РЕСПУБЛИКИ БАШКОРТОСТАН</t>
  </si>
  <si>
    <t>МБДОУ № 53 Г. САЛАВАТА</t>
  </si>
  <si>
    <t>Сергеева Анна Анатольевна</t>
  </si>
  <si>
    <t>МУНИЦИПАЛЬНОЕ БЮДЖЕТНОЕ ДОШКОЛЬНОЕ ОБРАЗОВАТЕЛЬНОЕ УЧРЕЖДЕНИЕ ДЕТСКИЙ САД КОМБИНИРОВАННОГО ВИДА № 45 ГОРОДСКОГО ОКРУГА ГОРОД САЛАВАТ РЕСПУБЛИКИ БАШКОРТОСТАН</t>
  </si>
  <si>
    <t>МБДОУ № 45 Г. САЛАВАТА</t>
  </si>
  <si>
    <t>Азнабаева Айгуль Равилевна</t>
  </si>
  <si>
    <t>МУНИЦИПАЛЬНОЕ БЮДЖЕТНОЕ ДОШКОЛЬНОЕ ОБРАЗОВАТЕЛЬНОЕ УЧРЕЖДЕНИЕ ДЕТСКИЙ САД ОБЩЕРАЗВИВАЮЩЕГО ВИДА № 46 ГОРОДСКОГО ОКРУГА ГОРОД САЛАВАТ РЕСПУБЛИКИ БАШКОРТОСТАН</t>
  </si>
  <si>
    <t>МБДОУ № 46 Г. САЛАВАТА</t>
  </si>
  <si>
    <t>Иванова Вероника Петровна</t>
  </si>
  <si>
    <t>МУНИЦИПАЛЬНОЕ АВТОНОМНОЕ ДОШКОЛЬНОЕ ОБРАЗОВАТЕЛЬНОЕ УЧРЕЖДЕНИЕ ДЕТСКИЙ САД КОМБИНИРОВАННОГО ВИДА № 18 ГОРОДСКОГО ОКРУГА ГОРОД САЛАВАТ РЕСПУБЛИКИ БАШКОРТОСТАН</t>
  </si>
  <si>
    <t>МАДОУ № 18 Г. САЛАВАТА</t>
  </si>
  <si>
    <t>Бичерова Елена Валерьевна</t>
  </si>
  <si>
    <t>МУНИЦИПАЛЬНОЕ БЮДЖЕТНОЕ ДОШКОЛЬНОЕ ОБРАЗОВАТЕЛЬНОЕ УЧРЕЖДЕНИЕ ДЕТСКИЙ САД КОМБИНИРОВАННОГО ВИДА № 17 ГОРОДСКОГО ОКРУГА ГОРОД САЛАВАТ РЕСПУБЛИКИ БАШКОРТОСТАН</t>
  </si>
  <si>
    <t>МБДОУ № 17 Г. САЛАВАТА</t>
  </si>
  <si>
    <t>Казакова Елена Сергеевна</t>
  </si>
  <si>
    <t>МУНИЦИПАЛЬНОЕ БЮДЖЕТНОЕ ОБЩЕОБРАЗОВАТЕЛЬНОЕ УЧРЕЖДЕНИЕ КАДЕТСКАЯ ШКОЛА №2 ГОРОДСКОГО ОКРУГА ГОРОД САЛАВАТ РЕСПУБЛИКИ БАШКОРТОСТАН</t>
  </si>
  <si>
    <t>МБОУ КАДЕТСКАЯ ШКОЛА №2 Г. САЛАВАТА</t>
  </si>
  <si>
    <t>Панявина Ирина Петровна</t>
  </si>
  <si>
    <t>МУНИЦИПАЛЬНОЕ БЮДЖЕТНОЕ ДОШКОЛЬНОЕ ОБРАЗОВАТЕЛЬНОЕ УЧРЕЖДЕНИЕ ДЕТСКИЙ САД ОБЩЕРАЗВИВАЮЩЕГО ВИДА № 27 ГОРОДСКОГО ОКРУГА ГОРОД САЛАВАТ РЕСПУБЛИКИ БАШКОРТОСТАН</t>
  </si>
  <si>
    <t>МБДОУ № 27 Г. САЛАВАТА</t>
  </si>
  <si>
    <t>Абдрахманова Фирдаусия Фаргатовна</t>
  </si>
  <si>
    <t>Титова Ирина Анатольевна</t>
  </si>
  <si>
    <t>МУНИЦИПАЛЬНОЕ БЮДЖЕТНОЕ ДОШКОЛЬНОЕ ОБРАЗОВАТЕЛЬНОЕ УЧРЕЖДЕНИЕ ДЕТСКИЙ САД КОМБИНИРОВАННОГО ВИДА № 32 ГОРОДСКОГО ОКРУГА ГОРОД САЛАВАТ РЕСПУБЛИКИ БАШКОРТОСТАН</t>
  </si>
  <si>
    <t>МБДОУ № 32 Г. САЛАВАТА</t>
  </si>
  <si>
    <t>Тарасова Ирина Яковлевна</t>
  </si>
  <si>
    <t>МУНИЦИПАЛЬНОЕ БЮДЖЕТНОЕ ДОШКОЛЬНОЕ ОБРАЗОВАТЕЛЬНОЕ УЧРЕЖДЕНИЕ ДЕТСКИЙ САД № 23 ГОРОДСКОГО ОКРУГА ГОРОД САЛАВАТ РЕСПУБЛИКИ БАШКОРТОСТАН</t>
  </si>
  <si>
    <t>МБДОУ № 23 Г. САЛАВАТА</t>
  </si>
  <si>
    <t>Головина Лариса Александровна</t>
  </si>
  <si>
    <t>МУНИЦИПАЛЬНОЕ АВТОНОМНОЕ ДОШКОЛЬНОЕ ОБРАЗОВАТЕЛЬНОЕ УЧРЕЖДЕНИЕ ЦЕНТР РАЗВИТИЯ РЕБЕНКА - ДЕТСКИЙ САД № 54 ГОРОДСКОГО ОКРУГА ГОРОД САЛАВАТ РЕСПУБЛИКИ БАШКОРТОСТАН</t>
  </si>
  <si>
    <t>МАДОУ № 54 Г.САЛАВАТА</t>
  </si>
  <si>
    <t>Хисматуллина Гульнара Рафисовна</t>
  </si>
  <si>
    <t>МУНИЦИПАЛЬНОЕ АВТОНОМНОЕ ДОШКОЛЬНОЕ ОБРАЗОВАТЕЛЬНОЕ УЧРЕЖДЕНИЕ ДЕТСКИЙ САД ОБЩЕРАЗВИВАЮЩЕГО ВИДА № 58 ГОРОДСКОГО ОКРУГА ГОРОД САЛАВАТ РЕСПУБЛИКИ БАШКОРТОСТАН</t>
  </si>
  <si>
    <t>МАДОУ № 58 Г. САЛАВАТА</t>
  </si>
  <si>
    <t>Фатыхова Наталья Владимировна</t>
  </si>
  <si>
    <t>МУНИЦИПАЛЬНОЕ АВТОНОМНОЕ ДОШКОЛЬНОЕ ОБРАЗОВАТЕЛЬНОЕ УЧРЕЖДЕНИЕ ЦЕНТР РАЗВИТИЯ РЕБЕНКА - ДЕТСКИЙ САД № 44 ГОРОДСКОГО ОКРУГА ГОРОД САЛАВАТ РЕСПУБЛИКИ БАШКОРТОСТАН</t>
  </si>
  <si>
    <t>МАДОУ №44 Г.САЛАВАТА</t>
  </si>
  <si>
    <t>Краснолобова Наталья Васильевна</t>
  </si>
  <si>
    <t>МУНИЦИПАЛЬНОЕ БЮДЖЕТНОЕ ДОШКОЛЬНОЕ ОБРАЗОВАТЕЛЬНОЕ УЧРЕЖДЕНИЕ ДЕТСКИЙ САД ОБЩЕРАЗВИВАЮЩЕГО ВИДА №41 ГОРОДСКОГО ОКРУГА ГОРОД САЛАВАТ РЕСПУБЛИКИ БАШКОРТОСТАН</t>
  </si>
  <si>
    <t>МБДОУ №41 Г.САЛАВАТА</t>
  </si>
  <si>
    <t>Рахимова Татьяна Ивановна</t>
  </si>
  <si>
    <t>МУНИЦИПАЛЬНОЕ БЮДЖЕТНОЕ ДОШКОЛЬНОЕ ОБРАЗОВАТЕЛЬНОЕ УЧРЕЖДЕНИЕ ДЕТСКИЙ САД КОМБИНИРОВАННОГО ВИДА № 55 ГОРОДСКОГО ОКРУГА ГОРОД САЛАВАТ РЕСПУБЛИКИ БАШКОРТОСТАН</t>
  </si>
  <si>
    <t>МБДОУ № 55 Г. САЛАВАТА</t>
  </si>
  <si>
    <t>Исламова Гульнара Рифовна</t>
  </si>
  <si>
    <t>МУНИЦИПАЛЬНОЕ БЮДЖЕТНОЕ ОБЩЕОБРАЗОВАТЕЛЬНОЕ УЧРЕЖДЕНИЕ СРЕДНЯЯ ОБЩЕОБРАЗОВАТЕЛЬНАЯ ШКОЛА № 4 ГОРОДСКОГО ОКРУГА ГОРОД САЛАВАТ РЕСПУБЛИКИ БАШКОРТОСТАН</t>
  </si>
  <si>
    <t>МБОУ СОШ №4 Г. САЛАВАТА</t>
  </si>
  <si>
    <t>Турченкова Светлана Валерьевна</t>
  </si>
  <si>
    <t>МУНИЦИПАЛЬНОЕ БЮДЖЕТНОЕ ДОШКОЛЬНОЕ ОБРАЗОВАТЕЛЬНОЕ УЧРЕЖДЕНИЕ ЦЕНТР РАЗВИТИЯ РЕБЕНКА - ДЕТСКИЙ САД №19 ГОРОДСКОГО ОКРУГА ГОРОД САЛАВАТ РЕСПУБЛИКИ БАШКОРТОСТАН</t>
  </si>
  <si>
    <t>МБДОУ № 19 Г. САЛАВАТА</t>
  </si>
  <si>
    <t>Бикбулатова Розалия Сабировна</t>
  </si>
  <si>
    <t>МУНИЦИПАЛЬНОЕ БЮДЖЕТНОЕ ДОШКОЛЬНОЕ ОБРАЗОВАТЕЛЬНОЕ УЧРЕЖДЕНИЕ ДЕТСКИЙ САД КОМПЕНСИРУЮЩЕГО ВИДА № 1 ГОРОДСКОГО ОКРУГА ГОРОД САЛАВАТ РЕСПУБЛИКИ БАШКОРТОСТАН</t>
  </si>
  <si>
    <t>МБДОУ № 1 Г. САЛАВАТА</t>
  </si>
  <si>
    <t>Пищикова Оксана Владимировна</t>
  </si>
  <si>
    <t>МУНИЦИПАЛЬНОЕ БЮДЖЕТНОЕ ОБЩЕОБРАЗОВАТЕЛЬНОЕ УЧРЕЖДЕНИЕ СРЕДНЯЯ ОБЩЕОБРАЗОВАТЕЛЬНАЯ ШКОЛА № 19 ГОРОДСКОГО ОКРУГА ГОРОД САЛАВАТ РЕСПУБЛИКИ БАШКОРТОСТАН</t>
  </si>
  <si>
    <t>МБОУ СОШ №19 Г. САЛАВАТА</t>
  </si>
  <si>
    <t>Шарапов Виталий Сергеевич</t>
  </si>
  <si>
    <t>МУНИЦИПАЛЬНОЕ БЮДЖЕТНОЕ ДОШКОЛЬНОЕ ОБРАЗОВАТЕЛЬНОЕ УЧРЕЖДЕНИЕ ДЕТСКИЙ САД ОБЩЕРАЗВИВАЮЩЕГО ВИДА № 57 ГОРОДСКОГО ОКРУГА ГОРОД САЛАВАТ РЕСПУБЛИКИ БАШКОРТОСТАН</t>
  </si>
  <si>
    <t>МБДОУ № 57 Г. САЛАВАТА</t>
  </si>
  <si>
    <t>Набиева Лилия Фаритовна</t>
  </si>
  <si>
    <t>МУНИЦИПАЛЬНОЕ БЮДЖЕТНОЕ ОБЩЕОБРАЗОВАТЕЛЬНОЕ УЧРЕЖДЕНИЕ ЛИЦЕЙ № 8 ГОРОДСКОГО ОКРУГА ГОРОД САЛАВАТ РЕСПУБЛИКИ БАШКОРТОСТАН</t>
  </si>
  <si>
    <t>МБОУ ЛИЦЕЙ № 8 Г. САЛАВАТА</t>
  </si>
  <si>
    <t>Михайлов Игорь Васильевич</t>
  </si>
  <si>
    <t>МУНИЦИПАЛЬНОЕ АВТОНОМНОЕ ДОШКОЛЬНОЕ ОБРАЗОВАТЕЛЬНОЕ УЧРЕЖДЕНИЕ ДЕТСКИЙ САД ОБЩЕРАЗВИВАЮЩЕГО ВИДА № 29 ГОРОДСКОГО ОКРУГА ГОРОД САЛАВАТ РЕСПУБЛИКИ БАШКОРТОСТАН</t>
  </si>
  <si>
    <t>МАДОУ № 29 Г. САЛАВАТА</t>
  </si>
  <si>
    <t>Шишкова Наталья Викторовна</t>
  </si>
  <si>
    <t>МУНИЦИПАЛЬНОЕ АВТОНОМНОЕ ДОШКОЛЬНОЕ ОБРАЗОВАТЕЛЬНОЕ УЧРЕЖДЕНИЕ ДЕТСКИЙ САД КОМБИНИРОВАННОГО ВИДА № 35 ГОРОДСКОГО ОКРУГА ГОРОД САЛАВАТ РЕСПУБЛИКИ БАШКОРТОСТАН</t>
  </si>
  <si>
    <t>МАДОУ № 35 Г. САЛАВАТА</t>
  </si>
  <si>
    <t>Власова Валентина Алексеевна</t>
  </si>
  <si>
    <t>ГОСУДАРСТВЕННОЕ БЮДЖЕТНОЕ ОБЩЕОБРАЗОВАТЕЛЬНОЕ УЧРЕЖДЕНИЕ САЛАВАТСКАЯ КОРРЕКЦИОННАЯ ШКОЛА ДЛЯ ОБУЧАЮЩИХСЯ С ОГРАНИЧЕННЫМИ ВОЗМОЖНОСТЯМИ ЗДОРОВЬЯ</t>
  </si>
  <si>
    <t>ГБОУ САЛАВАТСКАЯ КШ</t>
  </si>
  <si>
    <t>Турбина Татьяна Петровна</t>
  </si>
  <si>
    <t>МУНИЦИПАЛЬНОЕ БЮДЖЕТНОЕ ДОШКОЛЬНОЕ ОБРАЗОВАТЕЛЬНОЕ УЧРЕЖДЕНИЕ ДЕТСКИЙ САД ОБЩЕРАЗВИВАЮЩЕГО ВИДА № 5 ГОРОДСКОГО ОКРУГА ГОРОД САЛАВАТ РЕСПУБЛИКИ БАШКОРТОСТАН</t>
  </si>
  <si>
    <t>МБДОУ № 5 Г. САЛАВАТА</t>
  </si>
  <si>
    <t>Абдуллина Роза Рамильевна</t>
  </si>
  <si>
    <t>Свечникова Светлана Николаевна</t>
  </si>
  <si>
    <t>МУНИЦИПАЛЬНОЕ ДОШКОЛЬНОЕ ОБРАЗОВАТЕЛЬНОЕ БЮДЖЕТНОЕ УЧРЕЖДЕНИЕ ЦЕНТР РАЗВИТИЯ РЕБЕНКА - ДЕТСКИЙ САД СКАЗКА ГОРОДСКОГО ОКРУГА ГОРОД СИБАЙ РЕСПУБЛИКИ БАШКОРТОСТАН</t>
  </si>
  <si>
    <t>МДОБУ ЦРР Д С СКАЗКА</t>
  </si>
  <si>
    <t>Фаттахова Наталья Алексеевна</t>
  </si>
  <si>
    <t>МУНИЦИПАЛЬНОЕ ДОШКОЛЬНОЕ ОБРАЗОВАТЕЛЬНОЕ БЮДЖЕТНОЕ УЧРЕЖДЕНИЕ ЦЕНТР РАЗВИТИЯ РЕБЕНКА - ДЕТСКИЙ САД СВЕТЛЯЧОК ГОРОДСКОГО ОКРУГА ГОРОД СИБАЙ РЕСПУБЛИКИ БАШКОРТОСТАН</t>
  </si>
  <si>
    <t>МДОБУ ЦРР Д С СВЕТЛЯЧОК</t>
  </si>
  <si>
    <t>Асмандиярова Альбина Рифовна</t>
  </si>
  <si>
    <t>МУНИЦИПАЛЬНОЕ ОБЩЕОБРАЗОВАТЕЛЬНОЕ БЮДЖЕТНОЕ УЧРЕЖДЕНИЕ ЛИЦЕЙ ИРАНДЫК ГОРОДСКОГО ОКРУГА ГОРОД СИБАЙ РЕСПУБЛИКИ БАШКОРТОСТАН</t>
  </si>
  <si>
    <t>МОБУ ЛИЦЕЙ ИРАНДЫК</t>
  </si>
  <si>
    <t>Герасимова Оксана Михайловна</t>
  </si>
  <si>
    <t>МДОБУ Д С СНЕГУРОЧКА</t>
  </si>
  <si>
    <t>Бикбова Светлана Рашитовна</t>
  </si>
  <si>
    <t>МУНИЦИПАЛЬНОЕ ОБЩЕОБРАЗОВАТЕЛЬНОЕ БЮДЖЕТНОЕ УЧРЕЖДЕНИЕ ГИМНАЗИЯ ГОРОДСКОГО ОКРУГА ГОРОД СИБАЙ РЕСПУБЛИКИ БАШКОРТОСТАН</t>
  </si>
  <si>
    <t>МОБУ ГИМНАЗИЯ</t>
  </si>
  <si>
    <t>Варламова Ирина Ивановна</t>
  </si>
  <si>
    <t>МУНИЦИПАЛЬНОЕ ОБЩЕОБРАЗОВАТЕЛЬНОЕ БЮДЖЕТНОЕ УЧРЕЖДЕНИЕ СРЕДНЯЯ ОБЩЕОБРАЗОВАТЕЛЬНАЯ ШКОЛА №11 СЕЛА ТУЯЛЯС ГОРОДСКОГО ОКРУГА ГОРОД СИБАЙ РЕСПУБЛИКИ БАШКОРТОСТАН</t>
  </si>
  <si>
    <t>МОБУ СОШ №11</t>
  </si>
  <si>
    <t>Валитова Зиля Айдаровна</t>
  </si>
  <si>
    <t>МУНИЦИПАЛЬНОЕ ДОШКОЛЬНОЕ ОБРАЗОВАТЕЛЬНОЕ БЮДЖЕТНОЕ УЧРЕЖДЕНИЕ ДЕТСКИЙ САД ЛАСТОЧКА СЕЛА ТУЯЛЯС ГОРОДСКОГО ОКРУГА ГОРОД СИБАЙ РЕСПУБЛИКИ БАШКОРТОСТАН</t>
  </si>
  <si>
    <t>МДОБУ Д С ЛАСТОЧКА</t>
  </si>
  <si>
    <t>Тулякова Аделина Игоревна</t>
  </si>
  <si>
    <t>ГОСУДАРСТВЕННОЕ БЮДЖЕТНОЕ ОБЩЕОБРАЗОВАТЕЛЬНОЕ УЧРЕЖДЕНИЕ СИБАЙСКАЯ КОРРЕКЦИОННАЯ ШКОЛА ДЛЯ ОБУЧАЮЩИХСЯ С ОГРАНИЧЕННЫМИ ВОЗМОЖНОСТЯМИ ЗДОРОВЬЯ</t>
  </si>
  <si>
    <t>ГБОУ СИБАЙСКАЯ КШ</t>
  </si>
  <si>
    <t>Янбекова Диана Янузаковна</t>
  </si>
  <si>
    <t>МУНИЦИПАЛЬНОЕ ДОШКОЛЬНОЕ ОБРАЗОВАТЕЛЬНОЕ БЮДЖЕТНОЕ УЧРЕЖДЕНИЕ ДЕТСКИЙ САД КОМБИНИРОВАННОГО ВИДА АЛТЫНАЙ ГОРОДСКОГО ОКРУГА ГОРОД СИБАЙ РЕСПУБЛИКИ БАШКОРТОСТАН</t>
  </si>
  <si>
    <t>МДОБУ Д С АЛТЫНАЙ</t>
  </si>
  <si>
    <t>Забирова Айгуль Халяфовна</t>
  </si>
  <si>
    <t>МУНИЦИПАЛЬНОЕ ОБЩЕОБРАЗОВАТЕЛЬНОЕ БЮДЖЕТНОЕ УЧРЕЖДЕНИЕ СРЕДНЯЯ ОБЩЕОБРАЗОВАТЕЛЬНАЯ ШКОЛА №12 ГОРОДСКОГО ОКРУГА ГОРОД СИБАЙ РЕСПУБЛИКИ БАШКОРТОСТАН</t>
  </si>
  <si>
    <t>МОБУ СОШ №12</t>
  </si>
  <si>
    <t>Гайнуллина Гильминур Яганшовна</t>
  </si>
  <si>
    <t>МУНИЦИПАЛЬНОЕ ОБЩЕОБРАЗОВАТЕЛЬНОЕ БЮДЖЕТНОЕ УЧРЕЖДЕНИЕ СРЕДНЯЯ ОБЩЕОБРАЗОВАТЕЛЬНАЯ ШКОЛА № 10 ГОРОДСКОГО ОКРУГА ГОРОД СИБАЙ РЕСПУБЛИКИ БАШКОРТОСТАН</t>
  </si>
  <si>
    <t>МОБУ СОШ № 10</t>
  </si>
  <si>
    <t>Галиуллина Лилия Айратовна</t>
  </si>
  <si>
    <t>ГОСУДАРСТВЕННОЕ БЮДЖЕТНОЕ ОБЩЕОБРАЗОВАТЕЛЬНОЕ УЧРЕЖДЕНИЕ РЕСПУБЛИКАНСКАЯ ПОЛИЛИНГВАЛЬНАЯ МНОГОПРОФИЛЬНАЯ ГИМНАЗИЯ-ИНТЕРНАТ № 3 СИБАЙ</t>
  </si>
  <si>
    <t>ГБОУ РПМГИ № 3 СИБАЙ</t>
  </si>
  <si>
    <t>Бикбова Роза Хамматовна</t>
  </si>
  <si>
    <t>МУНИЦИПАЛЬНОЕ ОБЩЕОБРАЗОВАТЕЛЬНОЕ БЮДЖЕТНОЕ УЧРЕЖДЕНИЕ СРЕДНЯЯ ОБЩЕОБРАЗОВАТЕЛЬНАЯ ШКОЛА №5 ГОРОДСКОГО ОКРУГА ГОРОД СИБАЙ РЕСПУБЛИКИ БАШКОРТОСТАН</t>
  </si>
  <si>
    <t>МОБУ СОШ №5</t>
  </si>
  <si>
    <t>МУНИЦИПАЛЬНОЕ ДОШКОЛЬНОЕ ОБРАЗОВАТЕЛЬНОЕ БЮДЖЕТНОЕ УЧРЕЖДЕНИЕ ДЕТСКИЙ САД КОМБИНИРОВАННОГО ВИДА ЛЯЙСАН ГОРОДСКОГО ОКРУГА ГОРОД СИБАЙ РЕСПУБЛИКИ БАШКОРТОСТАН</t>
  </si>
  <si>
    <t>МДОБУ Д С ЛЯЙСАН</t>
  </si>
  <si>
    <t>Кумушкулова Наиля Ириковна</t>
  </si>
  <si>
    <t>МУНИЦИПАЛЬНОЕ ОБЩЕОБРАЗОВАТЕЛЬНОЕ БЮДЖЕТНОЕ УЧРЕЖДЕНИЕ СРЕДНЯЯ ОБЩЕОБРАЗОВАТЕЛЬНАЯ ШКОЛА №1 ГОРОДСКОГО ОКРУГА ГОРОД СИБАЙ РЕСПУБЛИКИ БАШКОРТОСТАН</t>
  </si>
  <si>
    <t>Лыкова Татьяна Николаевна</t>
  </si>
  <si>
    <t>МУНИЦИПАЛЬНОЕ ОБЩЕОБРАЗОВАТЕЛЬНОЕ БЮДЖЕТНОЕ УЧРЕЖДЕНИЕ СРЕДНЯЯ ОБЩЕОБРАЗОВАТЕЛЬНАЯ ШКОЛА №14 ГОРОДСКОГО ОКРУГА ГОРОД СИБАЙ РЕСПУБЛИКИ БАШКОРТОСТАН</t>
  </si>
  <si>
    <t>МОБУ СОШ №14</t>
  </si>
  <si>
    <t>Салаватова Фазиля Ахмедьяновна</t>
  </si>
  <si>
    <t>МУНИЦИПАЛЬНОЕ ДОШКОЛЬНОЕ ОБРАЗОВАТЕЛЬНОЕ БЮДЖЕТНОЕ УЧРЕЖДЕНИЕ ДЕТСКИЙ САД КОМБИНИРОВАННОГО ВИДА ТЕРЕМОК ГОРОДСКОГО ОКРУГА ГОРОД СИБАЙ РЕСПУБЛИКИ БАШКОРТОСТАН</t>
  </si>
  <si>
    <t>МДОБУ Д С ТЕРЕМОК</t>
  </si>
  <si>
    <t>Магасумова Гульфия Фаритовна</t>
  </si>
  <si>
    <t>МУНИЦИПАЛЬНОЕ БЮДЖЕТНОЕ УЧРЕЖДЕНИЕ ДОПОЛНИТЕЛЬНОГО ОБРАЗОВАНИЯ СИБАЙСКИЙ ДЕТСКИЙ ТЕХНОПАРК ТЕХНОТЕРРА ГОРОДСКОГО ОКРУГА ГОРОД СИБАЙ РЕСПУБЛИКИ БАШКОРТОСТАН</t>
  </si>
  <si>
    <t>МБУ ДО СИБАЙСКИЙ ДЕТСКИЙ ТЕХНОПАРК ТЕХНОТЕРРА ГО.Г.СИБАЙ РБ.</t>
  </si>
  <si>
    <t>Малкина Аида Ирековна</t>
  </si>
  <si>
    <t>МУНИЦИПАЛЬНОЕ ДОШКОЛЬНОЕ ОБРАЗОВАТЕЛЬНОЕ БЮДЖЕТНОЕ УЧРЕЖДЕНИЕ ЦЕНТР РАЗВИТИЯ РЕБЕНКА - ДЕТСКИЙ САД БЕЛОЧКА ГОРОДСКОГО ОКРУГА ГОРОД СИБАЙ РЕСПУБЛИКИ БАШКОРТОСТАН</t>
  </si>
  <si>
    <t>МДОБУ ЦРР Д С БЕЛОЧКА</t>
  </si>
  <si>
    <t>Чиннова Светлана Александровна</t>
  </si>
  <si>
    <t>МУНИЦИПАЛЬНОЕ ДОШКОЛЬНОЕ ОБРАЗОВАТЕЛЬНОЕ БЮДЖЕТНОЕ УЧРЕЖДЕНИЕ ДЕТСКИЙ САД КОМБИНИРОВАННОГО ВИДА СОЛНЫШКО ГОРОДСКОГО ОКРУГА ГОРОД СИБАЙ РЕСПУБЛИКИ БАШКОРТОСТАН</t>
  </si>
  <si>
    <t>МДОБУ Д С СОЛНЫШКО</t>
  </si>
  <si>
    <t>Пономарева Екатерина Сергеевна</t>
  </si>
  <si>
    <t>МУНИЦИПАЛЬНОЕ ОБЩЕОБРАЗОВАТЕЛЬНОЕ БЮДЖЕТНОЕ УЧРЕЖДЕНИЕ БАШКИРСКИЙ ЛИЦЕЙ ИМЕНИ РАМАЗАНА УМЕТБАЕВА ГОРОДСКОГО ОКРУГА ГОРОД СИБАЙ РЕСПУБЛИКИ БАШКОРТОСТАН</t>
  </si>
  <si>
    <t>МОБУ БАШКИРСКИЙ ЛИЦЕЙ</t>
  </si>
  <si>
    <t>Фаткуллина Диля Ураловна</t>
  </si>
  <si>
    <t>МУНИЦИПАЛЬНОЕ ДОШКОЛЬНОЕ ОБРАЗОВАТЕЛЬНОЕ БЮДЖЕТНОЕ УЧРЕЖДЕНИЕ ЦЕНТР РАЗВИТИЯ РЕБЕНКА-ДЕТСКИЙ САД КУРАЙ ГОРОДСКОГО ОКРУГА ГОРОД СИБАЙ РЕСПУБЛИКИ БАШКОРТОСТАН</t>
  </si>
  <si>
    <t>МДОБУ ЦРР Д С КУРАЙ</t>
  </si>
  <si>
    <t>Аргимбаева Алсу Фаниловна</t>
  </si>
  <si>
    <t>МУНИЦИПАЛЬНОЕ КАЗЕННОЕ УЧРЕЖДЕНИЕ УПРАВЛЕНИЕ ОБРАЗОВАНИЯ АДМИНИСТРАЦИИ ГОРОДСКОГО ОКРУГА ГОРОД СИБАЙ РЕСПУБЛИКИ БАШКОРТОСТАН</t>
  </si>
  <si>
    <t>Дияров Рушан Нурмухаметович</t>
  </si>
  <si>
    <t>МУНИЦИПАЛЬНОЕ ДОШКОЛЬНОЕ ОБРАЗОВАТЕЛЬНОЕ БЮДЖЕТНОЕ УЧРЕЖДЕНИЕ ЦЕНТР РАЗВИТИЯ РЕБЕНКА - ДЕТСКИЙ САД БЕРЕЗКА ГОРОДСКОГО ОКРУГА ГОРОД СИБАЙ РЕСПУБЛИКИ БАШКОРТОСТАН</t>
  </si>
  <si>
    <t>МДОБУ ЦРР Д С БЕРЕЗКА</t>
  </si>
  <si>
    <t>Тукаева Зулия Ильдаровна</t>
  </si>
  <si>
    <t>МУНИЦИПАЛЬНОЕ ОБЩЕОБРАЗОВАТЕЛЬНОЕ БЮДЖЕТНОЕ УЧРЕЖДЕНИЕ СРЕДНЯЯ ОБЩЕОБРАЗОВАТЕЛЬНАЯ ШКОЛА №6 ГОРОДСКОГО ОКРУГА ГОРОД СИБАЙ РЕСПУБЛИКИ БАШКОРТОСТАН</t>
  </si>
  <si>
    <t>МОБУ СОШ №6</t>
  </si>
  <si>
    <t>Галимова Зиля Гизатовна</t>
  </si>
  <si>
    <t>МУНИЦИПАЛЬНОЕ ОБЩЕОБРАЗОВАТЕЛЬНОЕ БЮДЖЕТНОЕ УЧРЕЖДЕНИЕ ЛИЦЕЙ №9 ГОРОДСКОГО ОКРУГА ГОРОД СИБАЙ РЕСПУБЛИКИ БАШКОРТОСТАН</t>
  </si>
  <si>
    <t>МОБУ ЛИЦЕЙ №9</t>
  </si>
  <si>
    <t>Габдюшева Гульнара Ришатовна</t>
  </si>
  <si>
    <t>МУНИЦИПАЛЬНОЕ ОБЩЕОБРАЗОВАТЕЛЬНОЕ БЮДЖЕТНОЕ УЧРЕЖДЕНИЕ СРЕДНЯЯ ОБЩЕОБРАЗОВАТЕЛЬНАЯ ШКОЛА №7 ГОРОДСКОГО ОКРУГА ГОРОД СИБАЙ РЕСПУБЛИКИ БАШКОРТОСТАН</t>
  </si>
  <si>
    <t>МОБУ СОШ №7</t>
  </si>
  <si>
    <t>Байзигитов Гаяр Гайсарович</t>
  </si>
  <si>
    <t>МУНИЦИПАЛЬНОЕ БЮДЖЕТНОЕ УЧРЕЖДЕНИЕ ДОПОЛНИТЕЛЬНОГО ОБРАЗОВАНИЯ СПОРТИВНОЙ НАПРАВЛЕННОСТИ ДЕТСКО-ЮНОШЕСКАЯ СПОРТИВНАЯ ШКОЛА ГОРОДСКОГО ОКРУГА ГОРОД СИБАЙ РЕСПУБЛИКИ БАШКОРТОСТАН</t>
  </si>
  <si>
    <t>МБУ ДОСН ДЮСШ</t>
  </si>
  <si>
    <t>Шарафутдинов Ришат Аликович</t>
  </si>
  <si>
    <t>МУНИЦИПАЛЬНОЕ ОБЩЕОБРАЗОВАТЕЛЬНОЕ БЮДЖЕТНОЕ УЧРЕЖДЕНИЕ СРЕДНЯЯ ОБЩЕОБРАЗОВАТЕЛЬНАЯ ШКОЛА № 8 ГОРОДСКОГО ОКРУГА ГОРОД СИБАЙ РЕСПУБЛИКИ БАШКОРТОСТАН</t>
  </si>
  <si>
    <t>МОБУ СОШ № 8</t>
  </si>
  <si>
    <t>Ахтямгалиев Динар Рамилевич</t>
  </si>
  <si>
    <t>МУНИЦИПАЛЬНОЕ ДОШКОЛЬНОЕ ОБРАЗОВАТЕЛЬНОЕ БЮДЖЕТНОЕ УЧРЕЖДЕНИЕ ЦЕНТР РАЗВИТИЯ РЕБЕНКА - ДЕТСКИЙ САД АКБУЗАТ ГОРОДСКОГО ОКРУГА ГОРОД СИБАЙ РЕСПУБЛИКИ БАШКОРТОСТАН</t>
  </si>
  <si>
    <t>МДОБУ ЦРР Д С АКБУЗАТ</t>
  </si>
  <si>
    <t>Идрисова Розалия Галияновна</t>
  </si>
  <si>
    <t>МУНИЦИПАЛЬНОЕ БЮДЖЕТНОЕ УЧРЕЖДЕНИЕ ДОПОЛНИТЕЛЬНОГО ОБРАЗОВАНИЯ ЦЕНТР ДЕТСКОГО ТВОРЧЕСТВА ГОРОДСКОГО ОКРУГА ГОРОД СИБАЙ РЕСПУБЛИКИ БАШКОРТОСТАН</t>
  </si>
  <si>
    <t>МБУ ДО ЦДТ</t>
  </si>
  <si>
    <t>Рафиков Фаруаз Фаритович</t>
  </si>
  <si>
    <t>МУНИЦИПАЛЬНОЕ ДОШКОЛЬНОЕ ОБРАЗОВАТЕЛЬНОЕ БЮДЖЕТНОЕ УЧРЕЖДЕНИЕ ДЕТСКИЙ САД КОМБИНИРОВАННОГО ВИДА СУЛПЫЛАР ГОРОДСКОГО ОКРУГА ГОРОД СИБАЙ РЕСПУБЛИКИ БАШКОРТОСТАН</t>
  </si>
  <si>
    <t>МДОБУ Д С СУЛПЫЛАР</t>
  </si>
  <si>
    <t>Баймуратова Назиля Гайсаровна</t>
  </si>
  <si>
    <t>МУНИЦИПАЛЬНОЕ ДОШКОЛЬНОЕ ОБРАЗОВАТЕЛЬНОЕ БЮДЖЕТНОЕ УЧРЕЖДЕНИЕ ЦЕНТР РАЗВИТИЯ РЕБЕНКА - ДЕТСКИЙ САД АЙГУЛЬ ГОРОДСКОГО ОКРУГА ГОРОД СИБАЙ РЕСПУБЛИКИ БАШКОРТОСТАН</t>
  </si>
  <si>
    <t>МДОБУ ЦРР Д С АЙГУЛЬ</t>
  </si>
  <si>
    <t>Бердигулова Эльвира Ринатовна</t>
  </si>
  <si>
    <t>МУНИЦИПАЛЬНОЕ ДОШКОЛЬНОЕ ОБРАЗОВАТЕЛЬНОЕ БЮДЖЕТНОЕ УЧРЕЖДЕНИЕ ЦЕНТР РАЗВИТИЯ РЕБЕНКА - ДЕТСКИЙ САД БЕЛОСНЕЖКА ГОРОДСКОГО ОКРУГА ГОРОД СИБАЙ РЕСПУБЛИКИ БАШКОРТОСТАН</t>
  </si>
  <si>
    <t>МДОБУ ЦРР - Д С БЕЛОСНЕЖКА</t>
  </si>
  <si>
    <t>Пудовкина Марина Александровна</t>
  </si>
  <si>
    <t>МУНИЦИПАЛЬНОЕ БЮДЖЕТНОЕ УЧРЕЖДЕНИЕ ДОПОЛНИТЕЛЬНОГО ОБРАЗОВАНИЯ ДЕТСКИЙ ЭКОЛОГО-БИОЛОГИЧЕСКИЙ ЦЕНТР ГОРОДСКОГО ОКРУГА ГОРОД СИБАЙ РЕСПУБЛИКИ БАШКОРТОСТАН</t>
  </si>
  <si>
    <t>МБУ ДО ДЭБЦ</t>
  </si>
  <si>
    <t>Сафин Ильдар Фазуллович</t>
  </si>
  <si>
    <t>МУНИЦИПАЛЬНОЕ ДОШКОЛЬНОЕ ОБРАЗОВАТЕЛЬНОЕ БЮДЖЕТНОЕ УЧРЕЖДЕНИЕ ЦЕНТР РАЗВИТИЯ РЕБЕНКА - ДЕТСКИЙ САД АЛЕНУШКА ГОРОДСКОГО ОКРУГА ГОРОД СИБАЙ РЕСПУБЛИКИ БАШКОРТОСТАН</t>
  </si>
  <si>
    <t>МДОБУ ЦРР Д С АЛЕНУШКА</t>
  </si>
  <si>
    <t>Худайбердина Сажида Раисовна</t>
  </si>
  <si>
    <t>Малышева Мария Юрьевна</t>
  </si>
  <si>
    <t>МУНИЦИПАЛЬНОЕ АВТОНОМНОЕ ОБЩЕОБРАЗОВАТЕЛЬНОЕ УЧРЕЖДЕНИЕ ШКОЛА № 101 С УГЛУБЛЕННЫМ ИЗУЧЕНИЕМ ЭКОНОМИКИ ГОРОДСКОГО ОКРУГА ГОРОД УФА РЕСПУБЛИКИ БАШКОРТОСТАН</t>
  </si>
  <si>
    <t>МАОУ ШКОЛА № 101 С УГЛУБЛЕННЫМ ИЗУЧЕНИЕМ ЭКОНОМИКИ</t>
  </si>
  <si>
    <t>Нугаманов Иштуган Раисович</t>
  </si>
  <si>
    <t>МУНИЦИПАЛЬНОЕ АВТОНОМНОЕ ОБЩЕОБРАЗОВАТЕЛЬНОЕ УЧРЕЖДЕНИЕ БАШКИРСКАЯ ГИМНАЗИЯ № 102 ИМЕНИ РАВИЛЯ ТУХВАТОВИЧА БИКБАЕВА ГОРОДСКОГО ОКРУГА ГОРОД УФА РЕСПУБЛИКИ БАШКОРТОСТАН</t>
  </si>
  <si>
    <t>МАОУ БГ № 102 ИМ. Р.Т. БИКБАЕВА</t>
  </si>
  <si>
    <t>Дильмухаметов Рустам Ришатович</t>
  </si>
  <si>
    <t>МУНИЦИПАЛЬНОЕ АВТОНОМНОЕ ОБЩЕОБРАЗОВАТЕЛЬНОЕ УЧРЕЖДЕНИЕ ШКОЛА № 103 С УГЛУБЛЕННЫМ ИЗУЧЕНИЕМ ИНОСТРАННОГО ЯЗЫКА ГОРОДСКОГО ОКРУГА ГОРОД УФА РЕСПУБЛИКИ БАШКОРТОСТАН</t>
  </si>
  <si>
    <t>МАОУ ШКОЛА № 103 Г. УФЫ</t>
  </si>
  <si>
    <t>Нафикова Альмира Раилевна</t>
  </si>
  <si>
    <t>МУНИЦИПАЛЬНОЕ АВТОНОМНОЕ ОБЩЕОБРАЗОВАТЕЛЬНОЕ УЧРЕЖДЕНИЕ ШКОЛА № 104 ИМ. М. ШАЙМУРАТОВА ГОРОДСКОГО ОКРУГА ГОРОД УФА РЕСПУБЛИКИ БАШКОРТОСТАН</t>
  </si>
  <si>
    <t>МАОУ ШКОЛА № 104 ИМ. М. ШАЙМУРАТОВА</t>
  </si>
  <si>
    <t>Павлова Елена Владимировна</t>
  </si>
  <si>
    <t>МУНИЦИПАЛЬНОЕ АВТОНОМНОЕ ОБЩЕОБРАЗОВАТЕЛЬНОЕ УЧРЕЖДЕНИЕ ШКОЛА № 113 ИМЕНИ ГЕРОЯ СОВЕТСКОГО СОЮЗА РЫБАЛКО ИВАНА ИГНАТЬЕВИЧА ГОРОДСКОГО ОКРУГА ГОРОД УФА РЕСПУБЛИКИ БАШКОРТОСТАН</t>
  </si>
  <si>
    <t>МАОУ ШКОЛА № 113 ИМ. И.И. РЫБАЛКО</t>
  </si>
  <si>
    <t>Желтова Олеся Владимировна</t>
  </si>
  <si>
    <t>МУНИЦИПАЛЬНОЕ АВТОНОМНОЕ ОБЩЕОБРАЗОВАТЕЛЬНОЕ УЧРЕЖДЕНИЕ ЛИЦЕЙ № 123 ГОРОДСКОГО ОКРУГА ГОРОД УФА РЕСПУБЛИКИ БАШКОРТОСТАН</t>
  </si>
  <si>
    <t>МАОУ ЛИЦЕЙ № 123</t>
  </si>
  <si>
    <t>Фаизов Рамиль Фагимович</t>
  </si>
  <si>
    <t>МУНИЦИПАЛЬНОЕ АВТОНОМНОЕ ОБЩЕОБРАЗОВАТЕЛЬНОЕ УЧРЕЖДЕНИЕ ШКОЛА № 132 ГОРОДСКОГО ОКРУГА ГОРОД УФА РЕСПУБЛИКИ БАШКОРТОСТАН</t>
  </si>
  <si>
    <t>МАОУ ШКОЛА № 132</t>
  </si>
  <si>
    <t>Вильман Станислав Викторович</t>
  </si>
  <si>
    <t>ГОСУДАРСТВЕННОЕ БЮДЖЕТНОЕ ОБЩЕОБРАЗОВАТЕЛЬНОЕ УЧРЕЖДЕНИЕ УФИМСКАЯ КОРРЕКЦИОННАЯ ШКОЛА-ИНТЕРНАТ ДЛЯ ГЛУХИХ ОБУЧАЮЩИХСЯ</t>
  </si>
  <si>
    <t>ГБОУ УФИМСКАЯ КШИ ДЛЯ ГЛУХИХ ОБУЧАЮЩИХСЯ</t>
  </si>
  <si>
    <t>Кашапова Альбина Анваровна</t>
  </si>
  <si>
    <t>МУНИЦИПАЛЬНОЕ АВТОНОМНОЕ ОБЩЕОБРАЗОВАТЕЛЬНОЕ УЧРЕЖДЕНИЕ ЛИЦЕЙ № 161 ГОРОДСКОГО ОКРУГА ГОРОД УФА РЕСПУБЛИКИ БАШКОРТОСТАН</t>
  </si>
  <si>
    <t>МАОУ ЛИЦЕЙ № 161</t>
  </si>
  <si>
    <t>Гимазетдинова Гульнара Ринатовна</t>
  </si>
  <si>
    <t>МУНИЦИПАЛЬНОЕ АВТОНОМНОЕ ОБЩЕОБРАЗОВАТЕЛЬНОЕ УЧРЕЖДЕНИЕ ШКОЛА-ИНТЕРНАТ № 3 ГОРОДСКОГО ОКРУГА ГОРОД УФА РЕСПУБЛИКИ БАШКОРТОСТАН</t>
  </si>
  <si>
    <t>МАОУ ШКОЛА-ИНТЕРНАТ № 3</t>
  </si>
  <si>
    <t>Галимов Дамир Забирович</t>
  </si>
  <si>
    <t>ГОСУДАРСТВЕННОЕ БЮДЖЕТНОЕ ОБЩЕОБРАЗОВАТЕЛЬНОЕ УЧРЕЖДЕНИЕ УФИМСКАЯ КОРРЕКЦИОННАЯ ШКОЛА-ИНТЕРНАТ №30 ДЛЯ ГЛУХИХ И СЛАБОСЛЫШАЩИХ ОБУЧАЮЩИХСЯ</t>
  </si>
  <si>
    <t>ГБОУ УКШИ №30 ДЛЯ ГЛУХИХ И СЛАБОСЛЫШАЩИХ ОБУЧАЮЩИХСЯ</t>
  </si>
  <si>
    <t>Саликаева Оксана Юрьевна</t>
  </si>
  <si>
    <t>Николаева Ирина Николаевна</t>
  </si>
  <si>
    <t>МУНИЦИПАЛЬНОЕ АВТОНОМНОЕ ОБЩЕОБРАЗОВАТЕЛЬНОЕ УЧРЕЖДЕНИЕ ЛИЦЕЙ № 52 ГОРОДСКОГО ОКРУГА ГОРОД УФА РЕСПУБЛИКИ БАШКОРТОСТАН</t>
  </si>
  <si>
    <t>МАОУ ЛИЦЕЙ № 52</t>
  </si>
  <si>
    <t>Исхакова Лилия Данифовна</t>
  </si>
  <si>
    <t>МУНИЦИПАЛЬНОЕ АВТОНОМНОЕ ОБЩЕОБРАЗОВАТЕЛЬНОЕ УЧРЕЖДЕНИЕ ЦЕНТР ОБРАЗОВАНИЯ № 53 ИМЕНИ МАКСИМЧА ИВАНА ВАСИЛЬЕВИЧА ГОРОДСКОГО ОКРУГА ГОРОД УФА РЕСПУБЛИКИ БАШКОРТОСТАН</t>
  </si>
  <si>
    <t>МАОУ ЦЕНТР ОБРАЗОВАНИЯ № 53 ИМ. И.В. МАКСИМЧА</t>
  </si>
  <si>
    <t>Танцура Ольга Васильевна</t>
  </si>
  <si>
    <t>МУНИЦИПАЛЬНОЕ АВТОНОМНОЕ ОБЩЕОБРАЗОВАТЕЛЬНОЕ УЧРЕЖДЕНИЕ ШКОЛА №55 ГОРОДСКОГО ОКРУГА ГОРОД УФА РЕСПУБЛИКА БАШКОРТОСТАН</t>
  </si>
  <si>
    <t>МАОУ ШКОЛА №55</t>
  </si>
  <si>
    <t>МУНИЦИПАЛЬНОЕ АВТОНОМНОЕ ОБЩЕОБРАЗОВАТЕЛЬНОЕ УЧРЕЖДЕНИЕ ШКОЛА № 56 ИМЕНИ ОВЧИННИКОВА ГРИГОРИЯ СЕМЕНОВИЧА ГОРОДСКОГО ОКРУГА ГОРОД УФА РЕСПУБЛИКИ БАШКОРТОСТАН</t>
  </si>
  <si>
    <t>МАОУ ШКОЛА № 56 ИМ. Г.С. ОВЧИННИКОВА.</t>
  </si>
  <si>
    <t>Федорова Анна Васильевна</t>
  </si>
  <si>
    <t>МУНИЦИПАЛЬНОЕ АВТОНОМНОЕ ОБЩЕОБРАЗОВАТЕЛЬНОЕ УЧРЕЖДЕНИЕ ЛИЦЕЙ № 58 ГОРОДСКОГО ОКРУГА ГОРОД УФА РЕСПУБЛИКИ БАШКОРТОСТАН</t>
  </si>
  <si>
    <t>МАОУ ЛИЦЕЙ № 58</t>
  </si>
  <si>
    <t>Ронжина Рима Равилевна</t>
  </si>
  <si>
    <t>МУНИЦИПАЛЬНОЕ АВТОНОМНОЕ ОБЩЕОБРАЗОВАТЕЛЬНОЕ УЧРЕЖДЕНИЕ ЛИЦЕЙ № 60 ИМЕНИ МИХАИЛА АЛЕКСЕЕВИЧА ФЕРИНА ГОРОДСКОГО ОКРУГА ГОРОД УФА РЕСПУБЛИКИ БАШКОРТОСТАН</t>
  </si>
  <si>
    <t>МАОУ ЛИЦЕЙ № 60 ИМ. М.А. ФЕРИНА</t>
  </si>
  <si>
    <t>Винокуров Дмитрий Александрович</t>
  </si>
  <si>
    <t>МУНИЦИПАЛЬНОЕ АВТОНОМНОЕ ОБЩЕОБРАЗОВАТЕЛЬНОЕ УЧРЕЖДЕНИЕ ЛИЦЕЙ № 68 ГОРОДСКОГО ОКРУГА ГОРОД УФА РЕСПУБЛИКИ БАШКОРТОСТАН</t>
  </si>
  <si>
    <t>МАОУ ЛИЦЕЙ № 68</t>
  </si>
  <si>
    <t>Стрелкова Светлана Александровна</t>
  </si>
  <si>
    <t>МУНИЦИПАЛЬНОЕ АВТОНОМНОЕ ОБЩЕОБРАЗОВАТЕЛЬНОЕ УЧРЕЖДЕНИЕ ШКОЛА № 70 ИМЕНИ ПОДДЕНЕЖНОГО ГРИГОРИЯ МАКСИМОВИЧА ГОРОДСКОГО ОКРУГА ГОРОД УФА РЕСПУБЛИКИ БАШКОРТОСТАН</t>
  </si>
  <si>
    <t>МАОУ ШКОЛА № 70 ИМ. Г.М. ПОДДЕНЕЖНОГО.</t>
  </si>
  <si>
    <t>Милейко Екатерина Анатольевна</t>
  </si>
  <si>
    <t>МАОУ ШКОЛА № 74 ИМ. Г.И. МУШНИКОВА</t>
  </si>
  <si>
    <t>Мансуров Рустем Рифович</t>
  </si>
  <si>
    <t>МУНИЦИПАЛЬНОЕ АВТОНОМНОЕ ОБЩЕОБРАЗОВАТЕЛЬНОЕ УЧРЕЖДЕНИЕ ШКОЛА № 75 ГОРОДСКОГО ОКРУГА ГОРОД УФА РЕСПУБЛИКИ БАШКОРТОСТАН</t>
  </si>
  <si>
    <t>МАОУ ШКОЛА № 75</t>
  </si>
  <si>
    <t>Гусев Евгений Борисович</t>
  </si>
  <si>
    <t>МУНИЦИПАЛЬНОЕ АВТОНОМНОЕ ОБЩЕОБРАЗОВАТЕЛЬНОЕ УЧРЕЖДЕНИЕ ШКОЛА № 78 ИМЕНИ ГЕРОЯ РОССИЙСКОЙ ФЕДЕРАЦИИ САФРОНОВА АНАТОЛИЯ АЛЕКСАНДРОВИЧА ГОРОДСКОГО ОКРУГА ГОРОД УФА РЕСПУБЛИКИ БАШКОРТОСТАН</t>
  </si>
  <si>
    <t>МАОУ ШКОЛА № 78 ИМ. ГЕРОЯ РФ САФРОНОВА А.А.</t>
  </si>
  <si>
    <t>Ращепкина Жанна Анатольевна</t>
  </si>
  <si>
    <t>МУНИЦИПАЛЬНОЕ АВТОНОМНОЕ ОБЩЕОБРАЗОВАТЕЛЬНОЕ УЧРЕЖДЕНИЕ ШКОЛА № 87 ГОРОДСКОГО ОКРУГА ГОРОД УФА РЕСПУБЛИКИ БАШКОРТОСТАН</t>
  </si>
  <si>
    <t>МАОУ ШКОЛА № 87</t>
  </si>
  <si>
    <t>Камышлова Екатерина Петровна</t>
  </si>
  <si>
    <t>МУНИЦИПАЛЬНОЕ АВТОНОМНОЕ ОБЩЕОБРАЗОВАТЕЛЬНОЕ УЧРЕЖДЕНИЕ ГИМНАЗИЯ № 105 ИМЕНИ ГЕРОЯ СОВЕТСКОГО СОЮЗА КУЗНЕЦОВА НИКОЛАЯ ИВАНОВИЧА ГОРОДСКОГО ОКРУГА ГОРОД УФА РЕСПУБЛИКИ БАШКОРТОСТАН</t>
  </si>
  <si>
    <t>МАОУ ГИМНАЗИЯ № 105 ИМ. Н.И. КУЗНЕЦОВА</t>
  </si>
  <si>
    <t>Казаков Юрий Васильевич</t>
  </si>
  <si>
    <t>МУНИЦИПАЛЬНОЕ АВТОНОМНОЕ ОБЩЕОБРАЗОВАТЕЛЬНОЕ УЧРЕЖДЕНИЕ ГИМНАЗИЯ № 111 ГОРОДСКОГО ОКРУГА ГОРОД УФА РЕСПУБЛИКИ БАШКОРТОСТАН</t>
  </si>
  <si>
    <t>МАОУ ГИМНАЗИЯ № 111</t>
  </si>
  <si>
    <t>Зидиханова Антонина Михайловна</t>
  </si>
  <si>
    <t>МУНИЦИПАЛЬНОЕ АВТОНОМНОЕ ОБЩЕОБРАЗОВАТЕЛЬНОЕ УЧРЕЖДЕНИЕ ШКОЛА № 112 ГОРОДСКОГО ОКРУГА ГОРОД УФА РЕСПУБЛИКИ БАШКОРТОСТАН</t>
  </si>
  <si>
    <t>МАОУ ШКОЛА № 112</t>
  </si>
  <si>
    <t>Перфилова Наталья Юрьевна</t>
  </si>
  <si>
    <t>МУНИЦИПАЛЬНОЕ АВТОНОМНОЕ ОБЩЕОБРАЗОВАТЕЛЬНОЕ УЧРЕЖДЕНИЕ ШКОЛА № 118 ГОРОДСКОГО ОКРУГА ГОРОД УФА РЕСПУБЛИКИ БАШКОРТОСТАН</t>
  </si>
  <si>
    <t>МАОУ ШКОЛА № 118</t>
  </si>
  <si>
    <t>МУНИЦИПАЛЬНОЕ АВТОНОМНОЕ ОБЩЕОБРАЗОВАТЕЛЬНОЕ УЧРЕЖДЕНИЕ ГИМНАЗИЯ №121 ГОРОДСКОГО ОКРУГА ГОРОД УФА РЕСПУБЛИКИ БАШКОРТОСТАН</t>
  </si>
  <si>
    <t>МАОУ ГИМНАЗИЯ №121</t>
  </si>
  <si>
    <t>Шагина Эльвира Мазгаровна</t>
  </si>
  <si>
    <t>МУНИЦИПАЛЬНОЕ АВТОНОМНОЕ ОБЩЕОБРАЗОВАТЕЛЬНОЕ УЧРЕЖДЕНИЕ БАШКИРСКАЯ ГИМНАЗИЯ № 122 ГОРОДСКОГО ОКРУГА ГОРОД УФА РЕСПУБЛИКИ БАШКОРТОСТАН</t>
  </si>
  <si>
    <t>МАОУ БАШКИРСКАЯ ГИМНАЗИЯ № 122</t>
  </si>
  <si>
    <t>Гиниятова Гузель Мугалимовна</t>
  </si>
  <si>
    <t>МУНИЦИПАЛЬНОЕ АВТОНОМНОЕ ОБЩЕОБРАЗОВАТЕЛЬНОЕ УЧРЕЖДЕНИЕ ШКОЛА № 131 ГОРОДСКОГО ОКРУГА ГОРОД УФА РЕСПУБЛИКИ БАШКОРТОСТАН</t>
  </si>
  <si>
    <t>МАОУ ШКОЛА № 131</t>
  </si>
  <si>
    <t>Чернова Алевтина Алексеевна</t>
  </si>
  <si>
    <t>МУНИЦИПАЛЬНОЕ АВТОНОМНОЕ ОБЩЕОБРАЗОВАТЕЛЬНОЕ УЧРЕЖДЕНИЕ ШКОЛА № 137 ГОРОДСКОГО ОКРУГА ГОРОД УФА РЕСПУБЛИКИ БАШКОРТОСТАН</t>
  </si>
  <si>
    <t>МАОУ ШКОЛА № 137</t>
  </si>
  <si>
    <t>Алескерова Танзиля Алексеевна</t>
  </si>
  <si>
    <t>МУНИЦИПАЛЬНОЕ АВТОНОМНОЕ ОБЩЕОБРАЗОВАТЕЛЬНОЕ УЧРЕЖДЕНИЕ БАШКИРСКАЯ ГИМНАЗИЯ № 140 ИМЕНИ ЗАЙНАБ БИИШЕВОЙ ГОРОДСКОГО ОКРУГА ГОРОД УФА РЕСПУБЛИКИ БАШКОРТОСТАН</t>
  </si>
  <si>
    <t>МАОУ БАШКИРСКАЯ ГИМНАЗИЯ №140 ИМ.З.БИИШЕВОЙ</t>
  </si>
  <si>
    <t>Буляков Фаниль Нилович</t>
  </si>
  <si>
    <t>МУНИЦИПАЛЬНОЕ АВТОНОМНОЕ ОБЩЕОБРАЗОВАТЕЛЬНОЕ УЧРЕЖДЕНИЕ ШКОЛА № 157 ИМЕНИ СУФЬЯНОВА СУФИЯ ХАЗИЕВИЧА ГОРОДСКОГО ОКРУГА ГОРОД УФА РЕСПУБЛИКИ БАШКОРТОСТАН</t>
  </si>
  <si>
    <t>МАОУ ШКОЛА № 157 ИМ.С.Х.СУФЬЯНОВА</t>
  </si>
  <si>
    <t>Ракаева Лилия Рифовна</t>
  </si>
  <si>
    <t>МУНИЦИПАЛЬНОЕ АВТОНОМНОЕ ОБЩЕОБРАЗОВАТЕЛЬНОЕ УЧРЕЖДЕНИЕ ОРДЕНА ДРУЖБЫ НАРОДОВ ГИМНАЗИЯ №3 ИМ. А.М. ГОРЬКОГО ГОРОДСКОГО ОКРУГА ГОРОД УФА РЕСПУБЛИКИ БАШКОРТОСТАН</t>
  </si>
  <si>
    <t>МАОУ ГИМНАЗИЯ №3</t>
  </si>
  <si>
    <t>Вяткина Юлия Федоровна</t>
  </si>
  <si>
    <t>МУНИЦИПАЛЬНОЕ АВТОНОМНОЕ ОБЩЕОБРАЗОВАТЕЛЬНОЕ УЧРЕЖДЕНИЕ ЛИЦЕЙ № 5 ГОРОДСКОГО ОКРУГА ГОРОД УФА РЕСПУБЛИКИ БАШКОРТОСТАН</t>
  </si>
  <si>
    <t>МАОУ ЛИЦЕЙ № 5</t>
  </si>
  <si>
    <t>Зарипова Альмира Идрисовна</t>
  </si>
  <si>
    <t>МУНИЦИПАЛЬНОЕ АВТОНОМНОЕ ОБЩЕОБРАЗОВАТЕЛЬНОЕ УЧРЕЖДЕНИЕ ШКОЛА № 9 ГОРОДСКОГО ОКРУГА ГОРОД УФА РЕСПУБЛИКИ БАШКОРТОСТАН</t>
  </si>
  <si>
    <t>МАОУ ШКОЛА № 9</t>
  </si>
  <si>
    <t>Мулюков Ауфат Зинфирович</t>
  </si>
  <si>
    <t>МУНИЦИПАЛЬНОЕ АВТОНОМНОЕ ОБЩЕОБРАЗОВАТЕЛЬНОЕ УЧРЕЖДЕНИЕ АКСАКОВСКАЯ ГИМНАЗИЯ № 11 ГОРОДСКОГО ОКРУГА ГОРОД УФА РЕСПУБЛИКИ БАШКОРТОСТАН</t>
  </si>
  <si>
    <t>МАОУ АКСАКОВСКАЯ ГИМНАЗИЯ № 11</t>
  </si>
  <si>
    <t>Ганеева Насима Рафаиловна</t>
  </si>
  <si>
    <t>МУНИЦИПАЛЬНОЕ АВТОНОМНОЕ ОБЩЕОБРАЗОВАТЕЛЬНОЕ УЧРЕЖДЕНИЕ ШКОЛА № 14 ГОРОДСКОГО ОКРУГА ГОРОД УФА РЕСПУБЛИКИ БАШКОРТОСТАН</t>
  </si>
  <si>
    <t>МАОУ ШКОЛА №14</t>
  </si>
  <si>
    <t>Ротару Ирина Николаевна</t>
  </si>
  <si>
    <t>МУНИЦИПАЛЬНОЕ АВТОНОМНОЕ ОБЩЕОБРАЗОВАТЕЛЬНОЕ УЧРЕЖДЕНИЕ ГИМНАЗИЯ № 16 ГОРОДСКОГО ОКРУГА ГОРОД УФА РЕСПУБЛИКИ БАШКОРТОСТАН</t>
  </si>
  <si>
    <t>МАОУ ГИМНАЗИЯ № 16</t>
  </si>
  <si>
    <t>Камалова Марина Николаевна</t>
  </si>
  <si>
    <t>МУНИЦИПАЛЬНОЕ АВТОНОМНОЕ ОБЩЕОБРАЗОВАТЕЛЬНОЕ УЧРЕЖДЕНИЕ ШКОЛА № 18 ГОРОДСКОГО ОКРУГА ГОРОД УФА РЕСПУБЛИКИ БАШКОРТОСТАН</t>
  </si>
  <si>
    <t>МАОУ ШКОЛА №18</t>
  </si>
  <si>
    <t>Тимерханов Амирхан Шамильевич</t>
  </si>
  <si>
    <t>МУНИЦИПАЛЬНОЕ АВТОНОМНОЕ ОБЩЕОБРАЗОВАТЕЛЬНОЕ УЧРЕЖДЕНИЕ ШКОЛА № 19 ИМЕНИ Б.И. СЕВЕРИНОВА ГОРОДСКОГО ОКРУГА ГОРОД УФА РЕСПУБЛИКИ БАШКОРТОСТАН</t>
  </si>
  <si>
    <t>МАОУ ШКОЛА № 19 ИМ. Б.И. СЕВЕРИНОВА</t>
  </si>
  <si>
    <t>Идрисова Илюса Фидаиловна</t>
  </si>
  <si>
    <t>МУНИЦИПАЛЬНОЕ АВТОНОМНОЕ ОБЩЕОБРАЗОВАТЕЛЬНОЕ УЧРЕЖДЕНИЕ ЛИЦЕЙ № 21 ГОРОДСКОГО ОКРУГА ГОРОД УФА РЕСПУБЛИКИ БАШКОРТОСТАН</t>
  </si>
  <si>
    <t>МАОУ ЛИЦЕЙ № 21</t>
  </si>
  <si>
    <t>Гаязова Мария Сергеевна</t>
  </si>
  <si>
    <t>МУНИЦИПАЛЬНОЕ АВТОНОМНОЕ ОБЩЕОБРАЗОВАТЕЛЬНОЕ УЧРЕЖДЕНИЕ ШКОЛА № 22 ГОРОДСКОГО ОКРУГА ГОРОД УФА РЕСПУБЛИКИ БАШКОРТОСТАН</t>
  </si>
  <si>
    <t>МАОУ ШКОЛА № 22</t>
  </si>
  <si>
    <t>Сафиуллина Азалия Батыровна</t>
  </si>
  <si>
    <t>МУНИЦИПАЛЬНОЕ АВТОНОМНОЕ ОБЩЕОБРАЗОВАТЕЛЬНОЕ УЧРЕЖДЕНИЕ ШКОЛА № 34 ГОРОДСКОГО ОКРУГА ГОРОД УФА РЕСПУБЛИКИ БАШКОРТОСТАН</t>
  </si>
  <si>
    <t>МАОУ ШКОЛА № 34</t>
  </si>
  <si>
    <t>Яковлев Алексей Сергеевич</t>
  </si>
  <si>
    <t>МУНИЦИПАЛЬНОЕ АВТОНОМНОЕ ОБЩЕОБРАЗОВАТЕЛЬНОЕ УЧРЕЖДЕНИЕ ШКОЛА № 41 ГОРОДСКОГО ОКРУГА ГОРОД УФА РЕСПУБЛИКИ БАШКОРТОСТАН</t>
  </si>
  <si>
    <t>МАОУ ШКОЛА № 41</t>
  </si>
  <si>
    <t>Сафуанова Зульфия Аглямовна</t>
  </si>
  <si>
    <t>МУНИЦИПАЛЬНОЕ АВТОНОМНОЕ ОБЩЕОБРАЗОВАТЕЛЬНОЕ УЧРЕЖДЕНИЕ ШКОЛА № 45 С УГЛУБЛЕННЫМ ИЗУЧЕНИЕМ ОТДЕЛЬНЫХ ПРЕДМЕТОВ ГОРОДСКОГО ОКРУГА ГОРОД УФА РЕСПУБЛИКИ БАШКОРТОСТАН</t>
  </si>
  <si>
    <t>МАОУ ШКОЛА № 45 С УГЛУБЛЕННЫМ ИЗУЧЕНИЕМ ОТДЕЛЬНЫХ ПРЕДМЕТОВ</t>
  </si>
  <si>
    <t>Рамазанов Раиль Рифгатович</t>
  </si>
  <si>
    <t>МУНИЦИПАЛЬНОЕ АВТОНОМНОЕ ОБЩЕОБРАЗОВАТЕЛЬНОЕ УЧРЕЖДЕНИЕ ШКОЛА № 119 ГОРОДСКОГО ОКРУГА ГОРОД УФА РЕСПУБЛИКИ БАШКОРТОСТАН</t>
  </si>
  <si>
    <t>МАОУ ШКОЛА №119</t>
  </si>
  <si>
    <t>Нигматуллин Альберт Мухарамович</t>
  </si>
  <si>
    <t>МУНИЦИПАЛЬНОЕ АВТОНОМНОЕ ОБЩЕОБРАЗОВАТЕЛЬНОЕ УЧРЕЖДЕНИЕ ШКОЛА № 126 ГОРОДСКОГО ОКРУГА ГОРОД УФА РЕСПУБЛИКИ БАШКОРТОСТАН</t>
  </si>
  <si>
    <t>МАОУ ШКОЛА №126</t>
  </si>
  <si>
    <t>Исаева Лилия Мунировна</t>
  </si>
  <si>
    <t>МУНИЦИПАЛЬНОЕ БЮДЖЕТНОЕ ДОШКОЛЬНОЕ ОБРАЗОВАТЕЛЬНОЕ УЧРЕЖДЕНИЕ ДЕТСКИЙ САД № 141 ГОРОДСКОГО ОКРУГА ГОРОД УФА РЕСПУБЛИКИ БАШКОРТОСТАН</t>
  </si>
  <si>
    <t>МБДОУ ДЕТСКИЙ САД № 141</t>
  </si>
  <si>
    <t>Вирфель Людмила Алексеевна</t>
  </si>
  <si>
    <t>АНО ОБЩЕОБРАЗОВАТЕЛЬНАЯ ОРГАНИЗАЦИЯ ШКОЛА-ДЕТСКИЙ САД Я-ГЕНИЙ</t>
  </si>
  <si>
    <t>АНОО ШКОЛА-ДЕТСКИЙ САД Я-ГЕНИЙ</t>
  </si>
  <si>
    <t>Исламова Лилия Агдамовна</t>
  </si>
  <si>
    <t>МУНИЦИПАЛЬНОЕ АВТОНОМНОЕ ДОШКОЛЬНОЕ ОБРАЗОВАТЕЛЬНОЕ УЧРЕЖДЕНИЕ ДЕТСКИЙ САД № 167 ГОРОДСКОГО ОКРУГА ГОРОД УФА РЕСПУБЛИКИ БАШКОРТОСТАН</t>
  </si>
  <si>
    <t>МАДОУ ДЕТСКИЙ САД № 167</t>
  </si>
  <si>
    <t>Шкурапет Миляуша Минияновна</t>
  </si>
  <si>
    <t>МУНИЦИПАЛЬНОЕ АВТОНОМНОЕ ДОШКОЛЬНОЕ ОБРАЗОВАТЕЛЬНОЕ УЧРЕЖДЕНИЕ ДЕТСКИЙ САД № 59 ГОРОДСКОГО ОКРУГА ГОРОД УФА РЕСПУБЛИКИ БАШКОРТОСТАН</t>
  </si>
  <si>
    <t>МАДОУ ДЕТСКИЙ САД № 59</t>
  </si>
  <si>
    <t>Осипова Гульшат Мухаметшиновна</t>
  </si>
  <si>
    <t>МУНИЦИПАЛЬНОЕ БЮДЖЕТНОЕ ДОШКОЛЬНОЕ ОБРАЗОВАТЕЛЬНОЕ УЧРЕЖДЕНИЕ ДЕТСКИЙ САД № 169 ГОРОДСКОГО ОКРУГА ГОРОД УФА РЕСПУБЛИКИ БАШКОРТОСТАН</t>
  </si>
  <si>
    <t>МБДОУ ДЕТСКИЙ САД № 169</t>
  </si>
  <si>
    <t>Шаяхметова Регина Рафальевна</t>
  </si>
  <si>
    <t>МУНИЦИПАЛЬНОЕ БЮДЖЕТНОЕ ДОШКОЛЬНОЕ ОБРАЗОВАТЕЛЬНОЕ УЧРЕЖДЕНИЕ ДЕТСКИЙ САД № 109 ГОРОДСКОГО ОКРУГА ГОРОД УФА РЕСПУБЛИКИ БАШКОРТОСТАН</t>
  </si>
  <si>
    <t>МБДОУ ДЕТСКИЙ САД № 109</t>
  </si>
  <si>
    <t>Еременко Ирина Викторовна</t>
  </si>
  <si>
    <t>МУНИЦИПАЛЬНОЕ БЮДЖЕТНОЕ ДОШКОЛЬНОЕ ОБРАЗОВАТЕЛЬНОЕ УЧРЕЖДЕНИЕ ДЕТСКИЙ САД № 322 ГОРОДСКОГО ОКРУГА ГОРОД УФА РЕСПУБЛИКИ БАШКОРТОСТАН</t>
  </si>
  <si>
    <t>МБДОУ ДЕТСКИЙ САД № 322</t>
  </si>
  <si>
    <t>Шеина Александра Павловна</t>
  </si>
  <si>
    <t>МУНИЦИПАЛЬНОЕ БЮДЖЕТНОЕ ДОШКОЛЬНОЕ ОБРАЗОВАТЕЛЬНОЕ УЧРЕЖДЕНИЕ ДЕТСКИЙ САД № 56 ГОРОДСКОГО ОКРУГА ГОРОД УФА РЕСПУБЛИКИ БАШКОРТОСТАН</t>
  </si>
  <si>
    <t>МБДОУ ДЕТСКИЙ САД № 56</t>
  </si>
  <si>
    <t>Уткина Надежда Александровна</t>
  </si>
  <si>
    <t>МУНИЦИПАЛЬНОЕ АВТОНОМНОЕ ДОШКОЛЬНОЕ ОБРАЗОВАТЕЛЬНОЕ УЧРЕЖДЕНИЕ ДЕТСКИЙ САД № 53 ГОРОДСКОГО ОКРУГА ГОРОД УФА РЕСПУБЛИКИ БАШКОРТОСТАН</t>
  </si>
  <si>
    <t>МАДОУ ДЕТСКИЙ САД № 53</t>
  </si>
  <si>
    <t>МУНИЦИПАЛЬНОЕ БЮДЖЕТНОЕ ДОШКОЛЬНОЕ ОБРАЗОВАТЕЛЬНОЕ УЧРЕЖДЕНИЕ ПОЛИЛИНГВАЛЬНЫЙ ДЕТСКИЙ САД № 202 ГОРОДСКОГО ОКРУГА ГОРОД УФА РЕСПУБЛИКИ БАШКОРТОСТАН</t>
  </si>
  <si>
    <t>МБДОУ ПОЛИЛИНГВАЛЬНЫЙ ДЕТСКИЙ САД № 202</t>
  </si>
  <si>
    <t>Шайхисламова Альбина Ранисовна</t>
  </si>
  <si>
    <t>МУНИЦИПАЛЬНОЕ АВТОНОМНОЕ ДОШКОЛЬНОЕ ОБРАЗОВАТЕЛЬНОЕ УЧРЕЖДЕНИЕ ДЕТСКИЙ САД № 254 ГОРОДСКОГО ОКРУГА ГОРОД УФА РЕСПУБЛИКИ БАШКОРТОСТАН</t>
  </si>
  <si>
    <t>МАДОУ ДЕТСКИЙ САД № 254</t>
  </si>
  <si>
    <t>Рыкунова Наталья Анатольевна</t>
  </si>
  <si>
    <t>МУНИЦИПАЛЬНОЕ БЮДЖЕТНОЕ ДОШКОЛЬНОЕ ОБРАЗОВАТЕЛЬНОЕ УЧРЕЖДЕНИЕ ДЕТСКИЙ САД № 120 ГОРОДСКОГО ОКРУГА ГОРОД УФА РЕСПУБЛИКИ БАШКОРТОСТАН</t>
  </si>
  <si>
    <t>МБДОУ ДЕТСКИЙ САД № 120</t>
  </si>
  <si>
    <t>Терехина Ольга Геннадьевна</t>
  </si>
  <si>
    <t>МУНИЦИПАЛЬНОЕ БЮДЖЕТНОЕ ДОШКОЛЬНОЕ ОБРАЗОВАТЕЛЬНОЕ УЧРЕЖДЕНИЕ ДЕТСКИЙ САД № 133 ГОРОДСКОГО ОКРУГА ГОРОД УФА РЕСПУБЛИКИ БАШКОРТОСТАН</t>
  </si>
  <si>
    <t>МБДОУ ДЕТСКИЙ САД № 133</t>
  </si>
  <si>
    <t>Зиннатуллина Гузалия Талгатовна</t>
  </si>
  <si>
    <t>МУНИЦИПАЛЬНОЕ БЮДЖЕТНОЕ ДОШКОЛЬНОЕ ОБРАЗОВАТЕЛЬНОЕ УЧРЕЖДЕНИЕ ДЕТСКИЙ САД № 77 ГОРОДСКОГО ОКРУГА ГОРОД УФА РЕСПУБЛИКИ БАШКОРТОСТАН</t>
  </si>
  <si>
    <t>МБДОУ ДЕТСКИЙ САД № 77</t>
  </si>
  <si>
    <t>Гуляева Валентина Михайловна</t>
  </si>
  <si>
    <t>МУНИЦИПАЛЬНОЕ АВТОНОМНОЕ ОБЩЕОБРАЗОВАТЕЛЬНОЕ УЧРЕЖДЕНИЕ ШКОЛА № 125 ГОРОДСКОГО ОКРУГА ГОРОД УФА РЕСПУБЛИКИ БАШКОРТОСТАН</t>
  </si>
  <si>
    <t>МАОУ ШКОЛА № 125</t>
  </si>
  <si>
    <t>Абдразаков Азамат Миртимерович</t>
  </si>
  <si>
    <t>МУНИЦИПАЛЬНОЕ АВТОНОМНОЕ ДОШКОЛЬНОЕ ОБРАЗОВАТЕЛЬНОЕ УЧРЕЖДЕНИЕ ДЕТСКИЙ САД № 113 ГОРОДСКОГО ОКРУГА ГОРОД УФА РЕСПУБЛИКИ БАШКОРТОСТАН</t>
  </si>
  <si>
    <t>МАДОУ ДЕТСКИЙ САД № 113</t>
  </si>
  <si>
    <t>Латыпова Ольга Юрьевна</t>
  </si>
  <si>
    <t>МУНИЦИПАЛЬНОЕ БЮДЖЕТНОЕ ДОШКОЛЬНОЕ ОБРАЗОВАТЕЛЬНОЕ УЧРЕЖДЕНИЕ ДЕТСКИЙ САД № 60 ГОРОДСКОГО ОКРУГА ГОРОД УФА РЕСПУБЛИКИ БАШКОРТОСТАН</t>
  </si>
  <si>
    <t>МБДОУ ДЕТСКИЙ САД № 60</t>
  </si>
  <si>
    <t>Бикзигитова Гульнара Амирхановна</t>
  </si>
  <si>
    <t>МУНИЦИПАЛЬНОЕ БЮДЖЕТНОЕ ДОШКОЛЬНОЕ ОБРАЗОВАТЕЛЬНОЕ УЧРЕЖДЕНИЕ БАШКИРСКИЙ ДЕТСКИЙ САД № 221 ГОРОДСКОГО ОКРУГА ГОРОД УФА РЕСПУБЛИКИ БАШКОРТОСТАН</t>
  </si>
  <si>
    <t>МБДОУ БАШКИРСКИЙ ДЕТСКИЙ САД № 221</t>
  </si>
  <si>
    <t>Бикмухаметова Эльвира Расуловна</t>
  </si>
  <si>
    <t>МУНИЦИПАЛЬНОЕ БЮДЖЕТНОЕ ДОШКОЛЬНОЕ ОБРАЗОВАТЕЛЬНОЕ УЧРЕЖДЕНИЕ ДЕТСКИЙ САД № 165 ГОРОДСКОГО ОКРУГА ГОРОД УФА РЕСПУБЛИКИ БАШКОРТОСТАН</t>
  </si>
  <si>
    <t>МБДОУ ДЕТСКИЙ САД № 165</t>
  </si>
  <si>
    <t>Валиева Гульназ Вакифовна</t>
  </si>
  <si>
    <t>МУНИЦИПАЛЬНОЕ БЮДЖЕТНОЕ ДОШКОЛЬНОЕ ОБРАЗОВАТЕЛЬНОЕ УЧРЕЖДЕНИЕ ДЕТСКИЙ САД № 227 ГОРОДСКОГО ОКРУГА ГОРОД УФА РЕСПУБЛИКИ БАШКОРТОСТАН</t>
  </si>
  <si>
    <t>МБДОУ ДЕТСКИЙ САД № 227</t>
  </si>
  <si>
    <t>Бакиева Елена Николаевна</t>
  </si>
  <si>
    <t>ГОСУДАРСТВЕННОЕ КАЗЕННОЕ ОБЩЕОБРАЗОВАТЕЛЬНОЕ УЧРЕЖДЕНИЕ ДЛЯ ДЕТЕЙ, НУЖДАЮЩИХСЯ В ДЛИТЕЛЬНОМ ЛЕЧЕНИИ, УФИМСКАЯ САНАТОРНАЯ ШКОЛА-ИНТЕРНАТ № 2</t>
  </si>
  <si>
    <t>ГКОУ УСШИ № 2</t>
  </si>
  <si>
    <t>Хабибуллина Айгуль Рафкатовна</t>
  </si>
  <si>
    <t>МУНИЦИПАЛЬНОЕ АВТОНОМНОЕ ОБЩЕОБРАЗОВАТЕЛЬНОЕ УЧРЕЖДЕНИЕ ГИМНАЗИЯ № 115 ГОРОДСКОГО ОКРУГА ГОРОД УФА РЕСПУБЛИКИ БАШКОРТОСТАН</t>
  </si>
  <si>
    <t>МАОУ ГИМНАЗИЯ № 115</t>
  </si>
  <si>
    <t>Соловьева Ирина Евгеньевна</t>
  </si>
  <si>
    <t>МУНИЦИПАЛЬНОЕ АВТОНОМНОЕ ДОШКОЛЬНОЕ ОБРАЗОВАТЕЛЬНОЕ УЧРЕЖДЕНИЕ ДЕТСКИЙ САД № 239 ГОРОДСКОГО ОКРУГА ГОРОД УФА РЕСПУБЛИКИ БАШКОРТОСТАН</t>
  </si>
  <si>
    <t>МАДОУ ДЕТСКИЙ САД № 239</t>
  </si>
  <si>
    <t>Айдагулова Эльвира Раилевна</t>
  </si>
  <si>
    <t>МУНИЦИПАЛЬНОЕ АВТОНОМНОЕ ДОШКОЛЬНОЕ ОБРАЗОВАТЕЛЬНОЕ УЧРЕЖДЕНИЕ ДЕТСКИЙ САД № 84 ГОРОДСКОГО ОКРУГА ГОРОД УФА РЕСПУБЛИКИ БАШКОРТОСТАН</t>
  </si>
  <si>
    <t>МАДОУ ДЕТСКИЙ САД № 84</t>
  </si>
  <si>
    <t>Плотникова Оксана Валерьевна</t>
  </si>
  <si>
    <t>МУНИЦИПАЛЬНОЕ АВТОНОМНОЕ ДОШКОЛЬНОЕ ОБРАЗОВАТЕЛЬНОЕ УЧРЕЖДЕНИЕ ДЕТСКИЙ САД № 214 ГОРОДСКОГО ОКРУГА ГОРОД УФА РЕСПУБЛИКИ БАШКОРТОСТАН</t>
  </si>
  <si>
    <t>МАДОУ ДЕТСКИЙ САД № 214</t>
  </si>
  <si>
    <t>Валеева Светлана Шамилевна</t>
  </si>
  <si>
    <t>МУНИЦИПАЛЬНОЕ АВТОНОМНОЕ ДОШКОЛЬНОЕ ОБРАЗОВАТЕЛЬНОЕ УЧРЕЖДЕНИЕ ДЕТСКИЙ САД № 198 ГОРОДСКОГО ОКРУГА ГОРОД УФА РЕСПУБЛИКИ БАШКОРТОСТАН</t>
  </si>
  <si>
    <t>МАДОУ ДЕТСКИЙ САД № 198</t>
  </si>
  <si>
    <t>Бессмертнова Ольга Валерьевна</t>
  </si>
  <si>
    <t>МУНИЦИПАЛЬНОЕ АВТОНОМНОЕ ДОШКОЛЬНОЕ ОБРАЗОВАТЕЛЬНОЕ УЧРЕЖДЕНИЕ ДЕТСКИЙ САД №197 ГОРОДСКОГО ОКРУГА ГОРОД УФА РЕСПУБЛИКИ БАШКОРТОСТАН</t>
  </si>
  <si>
    <t>МАДОУ ДЕТСКИЙ САД № 197</t>
  </si>
  <si>
    <t>Мурзагаянова Гульнара Анваровна</t>
  </si>
  <si>
    <t>МУНИЦИПАЛЬНОЕ БЮДЖЕТНОЕ ДОШКОЛЬНОЕ ОБРАЗОВАТЕЛЬНОЕ УЧРЕЖДЕНИЕ ДЕТСКИЙ САД № 257 ГОРОДСКОГО ОКРУГА ГОРОД УФА РЕСПУБЛИКИ БАШКОРТОСТАН</t>
  </si>
  <si>
    <t>МБДОУ ДЕТСКИЙ САД № 257</t>
  </si>
  <si>
    <t>Саяпина Ирина Викторовна</t>
  </si>
  <si>
    <t>МУНИЦИПАЛЬНОЕ БЮДЖЕТНОЕ ДОШКОЛЬНОЕ ОБРАЗОВАТЕЛЬНОЕ УЧРЕЖДЕНИЕ ДЕТСКИЙ САД № 54 ГОРОДСКОГО ОКРУГА ГОРОД УФА РЕСПУБЛИКИ БАШКОРТОСТАН</t>
  </si>
  <si>
    <t>МБДОУ ДЕТСКИЙ САД № 54</t>
  </si>
  <si>
    <t>Зверс Ольга Борисовна</t>
  </si>
  <si>
    <t>МУНИЦИПАЛЬНОЕ АВТОНОМНОЕ ОБЩЕОБРАЗОВАТЕЛЬНОЕ УЧРЕЖДЕНИЕ ЛИЦЕЙ № 106 СОДРУЖЕСТВО ГОРОДСКОГО ОКРУГА ГОРОД УФА РЕСПУБЛИКИ БАШКОРТОСТАН</t>
  </si>
  <si>
    <t>МАОУ ЛИЦЕЙ № 106 СОДРУЖЕСТВО Г. УФА</t>
  </si>
  <si>
    <t>Пескина Светлана Завилевна</t>
  </si>
  <si>
    <t>МУНИЦИПАЛЬНОЕ БЮДЖЕТНОЕ ДОШКОЛЬНОЕ ОБРАЗОВАТЕЛЬНОЕ УЧРЕЖДЕНИЕ ДЕТСКИЙ САД № 182 ГОРОДСКОГО ОКРУГА ГОРОД УФА РЕСПУБЛИКИ БАШКОРТОСТАН</t>
  </si>
  <si>
    <t>МБДОУ ДЕТСКИЙ САД № 182</t>
  </si>
  <si>
    <t>Кужлева Татьяна Леонидовна</t>
  </si>
  <si>
    <t>МУНИЦИПАЛЬНОЕ БЮДЖЕТНОЕ ОБРАЗОВАТЕЛЬНОЕ УЧРЕЖДЕНИЕ ДОПОЛНИТЕЛЬНОГО ОБРАЗОВАНИЯ ЦЕНТР ДЕТСКОГО ТВОРЧЕСТВА ДЕБЮТ ГОРОДСКОГО ОКРУГА ГОРОД УФА РЕСПУБЛИКИ БАШКОРТОСТАН</t>
  </si>
  <si>
    <t>МБОУ ДО ЦДТ ДЕБЮТ</t>
  </si>
  <si>
    <t>Зайцева Элина Зуфаровна</t>
  </si>
  <si>
    <t>МУНИЦИПАЛЬНОЕ БЮДЖЕТНОЕ ОБРАЗОВАТЕЛЬНОЕ УЧРЕЖДЕНИЕ ДОПОЛНИТЕЛЬНОГО ОБРАЗОВАНИЯ СТАНЦИЯ ЮНЫХ НАТУРАЛИСТОВ ЭДЕЛЬВЕЙС ГОРОДСКОГО ОКРУГА ГОРОД УФА РЕСПУБЛИКИ БАШКОРТОСТАН</t>
  </si>
  <si>
    <t>МБОУ ДО СЮН ЭДЕЛЬВЕЙС</t>
  </si>
  <si>
    <t>Гусарова Алла Юрьевна</t>
  </si>
  <si>
    <t>МУНИЦИПАЛЬНОЕ АВТОНОМНОЕ ОБЩЕОБРАЗОВАТЕЛЬНОЕ УЧРЕЖДЕНИЕ ШКОЛА № 147 ГОРОДСКОГО ОКРУГА ГОРОД УФА РЕСПУБЛИКИ БАШКОРТОСТАН</t>
  </si>
  <si>
    <t>МАОУ ШКОЛА № 147</t>
  </si>
  <si>
    <t>Силина Наталья Михайловна</t>
  </si>
  <si>
    <t>МУНИЦИПАЛЬНОЕ БЮДЖЕТНОЕ ДОШКОЛЬНОЕ ОБРАЗОВАТЕЛЬНОЕ УЧРЕЖДЕНИЕ ДЕТСКИЙ САД № 37 ГОРОДСКОГО ОКРУГА ГОРОД УФА РЕСПУБЛИКИ БАШКОРТОСТАН</t>
  </si>
  <si>
    <t>МБДОУ ДЕТСКИЙ САД № 37</t>
  </si>
  <si>
    <t>Насырова Анна Александровна</t>
  </si>
  <si>
    <t>МУНИЦИПАЛЬНОЕ АВТОНОМНОЕ ОБЩЕОБРАЗОВАТЕЛЬНОЕ УЧРЕЖДЕНИЕ ШКОЛА № 145 ГОРОДСКОГО ОКРУГА ГОРОД УФА РЕСПУБЛИКИ БАШКОРТОСТАН</t>
  </si>
  <si>
    <t>МАОУ ШКОЛА № 145</t>
  </si>
  <si>
    <t>Зайцев Андрей Борисович</t>
  </si>
  <si>
    <t>МУНИЦИПАЛЬНОЕ БЮДЖЕТНОЕ ДОШКОЛЬНОЕ ОБРАЗОВАТЕЛЬНОЕ УЧРЕЖДЕНИЕ БАШКИРСКИЙ ДЕТСКИЙ САД № 152 ГОРОДСКОГО ОКРУГА ГОРОД УФА РЕСПУБЛИКИ БАШКОРТОСТАН</t>
  </si>
  <si>
    <t>МБДОУ БАШКИРСКИЙ ДЕТСКИЙ САД № 152</t>
  </si>
  <si>
    <t>Хасанова Земфира Рашитовна</t>
  </si>
  <si>
    <t>МУНИЦИПАЛЬНОЕ АВТОНОМНОЕ ОБЩЕОБРАЗОВАТЕЛЬНОЕ УЧРЕЖДЕНИЕ ШКОЛА № 117 С УГЛУБЛЕННЫМ ИЗУЧЕНИЕМ ИНОСТРАННЫХ ЯЗЫКОВ ИМЕНИ АСКИНА ГАЙФУТДИНА ГАФИЯТОВИЧА ГОРОДСКОГО ОКРУГА ГОРОД УФА РЕСПУБЛИКИ БАШКОРТОСТАН</t>
  </si>
  <si>
    <t>МАОУ ШКОЛА №117 С УИИЯ</t>
  </si>
  <si>
    <t>Кабирова Оксана Валентиновна</t>
  </si>
  <si>
    <t>МУНИЦИПАЛЬНОЕ АВТОНОМНОЕ ДОШКОЛЬНОЕ ОБРАЗОВАТЕЛЬНОЕ УЧРЕЖДЕНИЕ ДЕТСКИЙ САД № 157 ГОРОДСКОГО ОКРУГА ГОРОД УФА РЕСПУБЛИКИ БАШКОРТОСТАН</t>
  </si>
  <si>
    <t>МАДОУ ДЕТСКИЙ САД № 157</t>
  </si>
  <si>
    <t>Шамсиева Гульнара Самигулловна</t>
  </si>
  <si>
    <t>МУНИЦИПАЛЬНОЕ АВТОНОМНОЕ ОБЩЕОБРАЗОВАТЕЛЬНОЕ УЧРЕЖДЕНИЕ ЛИЦЕЙ № 96 ГОРОДСКОГО ОКРУГА ГОРОД УФА РЕСПУБЛИКИ БАШКОРТОСТАН</t>
  </si>
  <si>
    <t>МАОУ ЛИЦЕЙ №96</t>
  </si>
  <si>
    <t>Евстифеева Татьяна Александровна</t>
  </si>
  <si>
    <t>МУНИЦИПАЛЬНОЕ БЮДЖЕТНОЕ ДОШКОЛЬНОЕ ОБРАЗОВАТЕЛЬНОЕ УЧРЕЖДЕНИЕ ДЕТСКИЙ САД № 194 ГОРОДСКОГО ОКРУГА ГОРОД УФА РЕСПУБЛИКИ БАШКОРТОСТАН</t>
  </si>
  <si>
    <t>МБДОУ ДЕТСКИЙ САД № 194</t>
  </si>
  <si>
    <t>Разяпова Ляйсан Сабировна</t>
  </si>
  <si>
    <t>МУНИЦИПАЛЬНОЕ БЮДЖЕТНОЕ ДОШКОЛЬНОЕ ОБРАЗОВАТЕЛЬНОЕ УЧРЕЖДЕНИЕ ДЕТСКИЙ САД № 31 ГОРОДСКОГО ОКРУГА ГОРОД УФА РЕСПУБЛИКИ БАШКОРТОСТАН</t>
  </si>
  <si>
    <t>МБДОУ ДЕТСКИЙ САД № 31</t>
  </si>
  <si>
    <t>Коваль Руфина Габдрашитовна</t>
  </si>
  <si>
    <t>МУНИЦИПАЛЬНОЕ АВТОНОМНОЕ ДОШКОЛЬНОЕ ОБРАЗОВАТЕЛЬНОЕ УЧРЕЖДЕНИЕ ДЕТСКИЙ САД № 292 ГОРОДСКОГО ОКРУГА ГОРОД УФА РЕСПУБЛИКИ БАШКОРТОСТАН</t>
  </si>
  <si>
    <t>МАДОУ ДЕТСКИЙ САД № 292</t>
  </si>
  <si>
    <t>Гуменная Светлана Александровна</t>
  </si>
  <si>
    <t>МУНИЦИПАЛЬНОЕ БЮДЖЕТНОЕ ДОШКОЛЬНОЕ ОБРАЗОВАТЕЛЬНОЕ УЧРЕЖДЕНИЕ ДЕТСКИЙ САД № 24 ГОРОДСКОГО ОКРУГА ГОРОД УФА РЕСПУБЛИКИ БАШКОРТОСТАН</t>
  </si>
  <si>
    <t>МБДОУ ДЕТСКИЙ САД № 24</t>
  </si>
  <si>
    <t>Ганиева Алия Даяновна</t>
  </si>
  <si>
    <t>МУНИЦИПАЛЬНОЕ АВТОНОМНОЕ ОБЩЕОБРАЗОВАТЕЛЬНОЕ УЧРЕЖДЕНИЕ ШКОЛА № 156 ГОРОДСКОГО ОКРУГА ГОРОД УФА РЕСПУБЛИКИ БАШКОРТОСТАН</t>
  </si>
  <si>
    <t>МАОУ ШКОЛА № 156</t>
  </si>
  <si>
    <t>Тойкеева Галина Николаевна</t>
  </si>
  <si>
    <t>МУНИЦИПАЛЬНОЕ БЮДЖЕТНОЕ ДОШКОЛЬНОЕ ОБРАЗОВАТЕЛЬНОЕ УЧРЕЖДЕНИЕ ДЕТСКИЙ САД № 267 ГОРОДСКОГО ОКРУГА ГОРОД УФА РЕСПУБЛИКИ БАШКОРТОСТАН</t>
  </si>
  <si>
    <t>МБДОУ ДЕТСКИЙ САД № 267</t>
  </si>
  <si>
    <t>Гибадуллина Ильназ Мансуровна</t>
  </si>
  <si>
    <t>МУНИЦИПАЛЬНОЕ БЮДЖЕТНОЕ ОБРАЗОВАТЕЛЬНОЕ УЧРЕЖДЕНИЕ ДОПОЛНИТЕЛЬНОГО ОБРАЗОВАНИЯ СТАНЦИЯ ЮНЫХ ТЕХНИКОВ ГОРОДСКОГО ОКРУГА ГОРОД УФА РЕСПУБЛИКИ БАШКОРТОСТАН</t>
  </si>
  <si>
    <t>МБОУ ДО СЮТ</t>
  </si>
  <si>
    <t>Сарманов Арсен Акрамович</t>
  </si>
  <si>
    <t>МУНИЦИПАЛЬНОЕ БЮДЖЕТНОЕ ДОШКОЛЬНОЕ ОБРАЗОВАТЕЛЬНОЕ УЧРЕЖДЕНИЕ ДЕТСКИЙ САД № 100 ГОРОДСКОГО ОКРУГА ГОРОД УФА РЕСПУБЛИКИ БАШКОРТОСТАН</t>
  </si>
  <si>
    <t>МБДОУ ДЕТСКИЙ САД № 100</t>
  </si>
  <si>
    <t>Курамшина Рида Фанилевна</t>
  </si>
  <si>
    <t>МУНИЦИПАЛЬНОЕ АВТОНОМНОЕ ОБЩЕОБРАЗОВАТЕЛЬНОЕ УЧРЕЖДЕНИЕ ШКОЛА № 38 ИМЕНИ КОРОЛЕВОЙ ГУЛИ ВЛАДИМИРОВНЫ ГОРОДСКОГО ОКРУГА ГОРОД УФА РЕСПУБЛИКИ БАШКОРТОСТАН</t>
  </si>
  <si>
    <t>МАОУ ШКОЛА № 38 ИМЕНИ Г.В. КОРОЛЕВОЙ</t>
  </si>
  <si>
    <t>Николайчук Елена Анатольевна</t>
  </si>
  <si>
    <t>МУНИЦИПАЛЬНОЕ БЮДЖЕТНОЕ ДОШКОЛЬНОЕ ОБРАЗОВАТЕЛЬНОЕ УЧРЕЖДЕНИЕ ДЕТСКИЙ САД № 65 ГОРОДСКОГО ОКРУГА ГОРОД УФА РЕСПУБЛИКИ БАШКОРТОСТАН</t>
  </si>
  <si>
    <t>МБДОУ ДЕТСКИЙ САД № 65</t>
  </si>
  <si>
    <t>Шавалеева Елена Владимировна</t>
  </si>
  <si>
    <t>МУНИЦИПАЛЬНОЕ АВТОНОМНОЕ ОБРАЗОВАТЕЛЬНОЕ УЧРЕЖДЕНИЕ ДОПОЛНИТЕЛЬНОГО ОБРАЗОВАНИЯ ДЕТСКО-ЮНОШЕСКИЙ ЦЕНТР САЛЯМ ГОРОДСКОГО ОКРУГА ГОРОД УФА РЕСПУБЛИКИ БАШКОРТОСТАН</t>
  </si>
  <si>
    <t>МАОУ ДО САЛЯМ</t>
  </si>
  <si>
    <t>Арсланова Эмилия Наильевна</t>
  </si>
  <si>
    <t>МУНИЦИПАЛЬНОЕ БЮДЖЕТНОЕ ДОШКОЛЬНОЕ ОБРАЗОВАТЕЛЬНОЕ УЧРЕЖДЕНИЕ ДЕТСКИЙ САД № 235 ГОРОДСКОГО ОКРУГА ГОРОД УФА РЕСПУБЛИКИ БАШКОРТОСТАН</t>
  </si>
  <si>
    <t>МБДОУ ДЕТСКИЙ САД № 235</t>
  </si>
  <si>
    <t>Фаизова Валентина Петровна</t>
  </si>
  <si>
    <t>МУНИЦИПАЛЬНОЕ БЮДЖЕТНОЕ ДОШКОЛЬНОЕ ОБРАЗОВАТЕЛЬНОЕ УЧРЕЖДЕНИЕ ДЕТСКИЙ САД № 8 ГОРОДСКОГО ОКРУГА ГОРОД УФА РЕСПУБЛИКИ БАШКОРТОСТАН</t>
  </si>
  <si>
    <t>МБДОУ ДЕТСКИЙ САД № 8</t>
  </si>
  <si>
    <t>Кажефорова-Алексеева Елена Анатольевна</t>
  </si>
  <si>
    <t>МУНИЦИПАЛЬНОЕ АВТОНОМНОЕ ДОШКОЛЬНОЕ ОБРАЗОВАТЕЛЬНОЕ УЧРЕЖДЕНИЕ ДЕТСКИЙ САД № 21 ГОРОДСКОГО ОКРУГА ГОРОД УФА РЕСПУБЛИКИ БАШКОРТОСТАН</t>
  </si>
  <si>
    <t>МАДОУ ДЕТСКИЙ САД № 21</t>
  </si>
  <si>
    <t>Кохан Марина Геннадьевна</t>
  </si>
  <si>
    <t>МУНИЦИПАЛЬНОЕ АВТОНОМНОЕ ДОШКОЛЬНОЕ ОБРАЗОВАТЕЛЬНОЕ УЧРЕЖДЕНИЕ ДЕТСКИЙ САД № 158 ГОРОДСКОГО ОКРУГА ГОРОД УФА РЕСПУБЛИКИ БАШКОРТОСТАН</t>
  </si>
  <si>
    <t>МАДОУ ДЕТСКИЙ САД № 158</t>
  </si>
  <si>
    <t>Горшенина Ира Фаритовна</t>
  </si>
  <si>
    <t>МУНИЦИПАЛЬНОЕ АВТОНОМНОЕ ОБЩЕОБРАЗОВАТЕЛЬНОЕ УЧРЕЖДЕНИЕ ШКОЛА № 4 ГОРОДСКОГО ОКРУГА ГОРОД УФА РЕСПУБЛИКИ БАШКОРТОСТАН</t>
  </si>
  <si>
    <t>МАОУ ШКОЛА №4</t>
  </si>
  <si>
    <t>Фомичёва Татьяна Владимировна</t>
  </si>
  <si>
    <t>МУНИЦИПАЛЬНОЕ БЮДЖЕТНОЕ ОБРАЗОВАТЕЛЬНОЕ УЧРЕЖДЕНИЕ ДОПОЛНИТЕЛЬНОГО ОБРАЗОВАНИЯ ЦЕНТР ДЕТСКОГО ТВОРЧЕСТВА ПАРУС ГОРОДСКОГО ОКРУГА ГОРОД УФА РЕСПУБЛИКИ БАШКОРТОСТАН</t>
  </si>
  <si>
    <t>МБОУ ДО ЦДТ ПАРУС</t>
  </si>
  <si>
    <t>Ибрагимова Альбина Рафитовна</t>
  </si>
  <si>
    <t>МУНИЦИПАЛЬНОЕ АВТОНОМНОЕ ОБЩЕОБРАЗОВАТЕЛЬНОЕ УЧРЕЖДЕНИЕ ЛИЦЕЙ № 46 ИМЕНИ ПОЛНОГО КАВАЛЕРА ОРДЕНА СЛАВЫ ЗОТОВА ВИКТОРА НИКИФОРОВИЧА ГОРОДСКОГО ОКРУГА ГОРОД УФА РЕСПУБЛИКИ БАШКОРТОСТАН</t>
  </si>
  <si>
    <t>МАОУ ЛИЦЕЙ №46</t>
  </si>
  <si>
    <t>Калимуллина Лиля Фанильевна</t>
  </si>
  <si>
    <t>МУНИЦИПАЛЬНОЕ АВТОНОМНОЕ ДОШКОЛЬНОЕ ОБРАЗОВАТЕЛЬНОЕ УЧРЕЖДЕНИЕ БАШКИРСКИЙ ДЕТСКИЙ САД № 18 ГОРОДСКОГО ОКРУГА ГОРОД УФА РЕСПУБЛИКИ БАШКОРТОСТАН</t>
  </si>
  <si>
    <t>МАДОУ БАШКИРСКИЙ ДЕТСКИЙ САД № 18</t>
  </si>
  <si>
    <t>Хисамова Эльмира Бариевна</t>
  </si>
  <si>
    <t>МУНИЦИПАЛЬНОЕ АВТОНОМНОЕ ОБЩЕОБРАЗОВАТЕЛЬНОЕ УЧРЕЖДЕНИЕ ШКОЛА № 100 ИМЕНИ АБДУЛЛИНА АНВАРА АБДУЛЛИНОВИЧА ГОРОДСКОГО ОКРУГА ГОРОД УФА РЕСПУБЛИКИ БАШКОРТОСТАН</t>
  </si>
  <si>
    <t>МАОУ ШКОЛА № 100</t>
  </si>
  <si>
    <t>Ширганова Виалетта Байкаловна</t>
  </si>
  <si>
    <t>МУНИЦИПАЛЬНОЕ БЮДЖЕТНОЕ ДОШКОЛЬНОЕ ОБРАЗОВАТЕЛЬНОЕ УЧРЕЖДЕНИЕ ДЕТСКИЙ САД № 105 ГОРОДСКОГО ОКРУГА ГОРОД УФА РЕСПУБЛИКИ БАШКОРТОСТАН</t>
  </si>
  <si>
    <t>МБДОУ ДЕТСКИЙ САД № 105</t>
  </si>
  <si>
    <t>Сабитова Элина Рифовна</t>
  </si>
  <si>
    <t>ГОСУДАРСТВЕННОЕ БЮДЖЕТНОЕ ОБЩЕОБРАЗОВАТЕЛЬНОЕ УЧРЕЖДЕНИЕ УФИМСКАЯ КОРРЕКЦИОННАЯ ШКОЛА-ИНТЕРНАТ № 13 ДЛЯ ОБУЧАЮЩИХСЯ С НАРУШЕНИЯМИ ОПОРНО-ДВИГАТЕЛЬНОГО АППАРАТА</t>
  </si>
  <si>
    <t>ГБОУ УФИМСКАЯ ШКОЛА-ИНТЕРНАТ № 13</t>
  </si>
  <si>
    <t>Кириллова Альфия Миннифаритовна</t>
  </si>
  <si>
    <t>ГОСУДАРСТВЕННОЕ БЮДЖЕТНОЕ ОБЩЕОБРАЗОВАТЕЛЬНОЕ УЧРЕЖДЕНИЕ РЕСПУБЛИКАНСКИЙ ЦЕНТР ДИСТАНЦИОННОГО ОБРАЗОВАНИЯ ДЕТЕЙ-ИНВАЛИДОВ</t>
  </si>
  <si>
    <t>ГБОУ РЦДО</t>
  </si>
  <si>
    <t>Нуриев Фаниль Жамилевич</t>
  </si>
  <si>
    <t>МУНИЦИПАЛЬНОЕ АВТОНОМНОЕ ДОШКОЛЬНОЕ ОБРАЗОВАТЕЛЬНОЕ УЧРЕЖДЕНИЕ ДЕТСКИЙ САД № 301 ГОРОДСКОГО ОКРУГА ГОРОД УФА РЕСПУБЛИКИ БАШКОРТОСТАН</t>
  </si>
  <si>
    <t>МАДОУ ДЕТСКИЙ САД № 301</t>
  </si>
  <si>
    <t>Стрельникова Майя Александровна</t>
  </si>
  <si>
    <t>МУНИЦИПАЛЬНОЕ АВТОНОМНОЕ ДОШКОЛЬНОЕ ОБРАЗОВАТЕЛЬНОЕ УЧРЕЖДЕНИЕ БАШКИРСКИЙ ДЕТСКИЙ САД № 308 ГОРОДСКОГО ОКРУГА ГОРОД УФА РЕСПУБЛИКИ БАШКОРТОСТАН</t>
  </si>
  <si>
    <t>МАДОУ БАШКИРСКИЙ ДЕТСКИЙ САД № 308</t>
  </si>
  <si>
    <t>Мусабирова Файруза Раисовна</t>
  </si>
  <si>
    <t>МУНИЦИПАЛЬНОЕ АВТОНОМНОЕ ОБЩЕОБРАЗОВАТЕЛЬНОЕ УЧРЕЖДЕНИЕ ТАТАРСКАЯ ГИМНАЗИЯ № 84 ГОРОДСКОГО ОКРУГА ГОРОД УФА РЕСПУБЛИКИ БАШКОРТОСТАН</t>
  </si>
  <si>
    <t>МАОУ ТАТАРСКАЯ ГИМНАЗИЯ № 84</t>
  </si>
  <si>
    <t>Идрисов Равиль Рифгатович</t>
  </si>
  <si>
    <t>МУНИЦИПАЛЬНОЕ АВТОНОМНОЕ ОБЩЕОБРАЗОВАТЕЛЬНОЕ УЧРЕЖДЕНИЕ ШКОЛА № 8 ИМЕНИ ИВАНА ПЕТРОВИЧА ХАТУНЦЕВА ГОРОДСКОГО ОКРУГА ГОРОД УФА РЕСПУБЛИКИ БАШКОРТОСТАН</t>
  </si>
  <si>
    <t>МАОУ ШКОЛА №8 ИМ. И.П. ХАТУНЦЕВА</t>
  </si>
  <si>
    <t>Галиянова Зульфия Басыровна</t>
  </si>
  <si>
    <t>МУНИЦИПАЛЬНОЕ БЮДЖЕТНОЕ ДОШКОЛЬНОЕ ОБРАЗОВАТЕЛЬНОЕ УЧРЕЖДЕНИЕ ДЕТСКИЙ САД № 156 ГОРОДСКОГО ОКРУГА ГОРОД УФА РЕСПУБЛИКИ БАШКОРТОСТАН</t>
  </si>
  <si>
    <t>МБДОУ ДЕТСКИЙ САД № 156</t>
  </si>
  <si>
    <t>Мифтахова Феруза Ильясовна</t>
  </si>
  <si>
    <t>МУНИЦИПАЛЬНОЕ БЮДЖЕТНОЕ ДОШКОЛЬНОЕ ОБРАЗОВАТЕЛЬНОЕ УЧРЕЖДЕНИЕ ДЕТСКИЙ САД № 294 ГОРОДСКОГО ОКРУГА ГОРОД УФА РЕСПУБЛИКИ БАШКОРТОСТАН</t>
  </si>
  <si>
    <t>МБДОУ ДЕТСКИЙ САД № 294</t>
  </si>
  <si>
    <t>Мурзина Лилия Куддусовна</t>
  </si>
  <si>
    <t>МУНИЦИПАЛЬНОЕ БЮДЖЕТНОЕ ДОШКОЛЬНОЕ ОБРАЗОВАТЕЛЬНОЕ УЧРЕЖДЕНИЕ ДЕТСКИЙ САД № 10 ГОРОДСКОГО ОКРУГА ГОРОД УФА РЕСПУБЛИКИ БАШКОРТОСТАН</t>
  </si>
  <si>
    <t>Гатауллина Лилия Габдулловна</t>
  </si>
  <si>
    <t>ЗАВЕДУЮЩИЙ МБДОУ ДЕТСКИЙ САД №10</t>
  </si>
  <si>
    <t>МУНИЦИПАЛЬНОЕ БЮДЖЕТНОЕ ОБРАЗОВАТЕЛЬНОЕ УЧРЕЖДЕНИЕ ДОПОЛНИТЕЛЬНОГО ОБРАЗОВАНИЯ ЭКОЛОГО-БИОЛОГИЧЕСКИЙ ЦЕНТР ЛИДЕРЭКО ГОРОДСКОГО ОКРУГА ГОРОД УФА РЕСПУБЛИКИ БАШКОРТОСТАН</t>
  </si>
  <si>
    <t>МБОУ ДО ЭБЦ ЛИДЕРЭКО</t>
  </si>
  <si>
    <t>Кудринская Оксана Михайловна</t>
  </si>
  <si>
    <t>МУНИЦИПАЛЬНОЕ АВТОНОМНОЕ ОБЩЕОБРАЗОВАТЕЛЬНОЕ УЧРЕЖДЕНИЕ ШКОЛА № 116 ГОРОДСКОГО ОКРУГА ГОРОД УФА РЕСПУБЛИКИ БАШКОРТОСТАН</t>
  </si>
  <si>
    <t>МАОУ ШКОЛА № 116</t>
  </si>
  <si>
    <t>Козлова Татьяна Михайловна</t>
  </si>
  <si>
    <t>МУНИЦИПАЛЬНОЕ БЮДЖЕТНОЕ ДОШКОЛЬНОЕ ОБРАЗОВАТЕЛЬНОЕ УЧРЕЖДЕНИЕ ДЕТСКИЙ САД № 66 ГОРОДСКОГО ОКРУГА ГОРОД УФА РЕСПУБЛИКИ БАШКОРТОСТАН</t>
  </si>
  <si>
    <t>МБДОУ ДЕТСКИЙ САД № 66</t>
  </si>
  <si>
    <t>Волкова Екатерина Григорьевна</t>
  </si>
  <si>
    <t>И.О.ЗАВЕДУЮЩЕГО</t>
  </si>
  <si>
    <t>МУНИЦИПАЛЬНОЕ БЮДЖЕТНОЕ ДОШКОЛЬНОЕ ОБРАЗОВАТЕЛЬНОЕ УЧРЕЖДЕНИЕ ДЕТСКИЙ САД № 173 ГОРОДСКОГО ОКРУГА ГОРОД УФА РЕСПУБЛИКИ БАШКОРТОСТАН</t>
  </si>
  <si>
    <t>МБДОУ ДЕТСКИЙ САД № 173</t>
  </si>
  <si>
    <t>Евграфова Наталья Владимировна</t>
  </si>
  <si>
    <t>МУНИЦИПАЛЬНОЕ АВТОНОМНОЕ ОБЩЕОБРАЗОВАТЕЛЬНОЕ УЧРЕЖДЕНИЕ ШКОЛА № 99 ГОРОДСКОГО ОКРУГА ГОРОД УФА РЕСПУБЛИКИ БАШКОРТОСТАН</t>
  </si>
  <si>
    <t>МАОУ ШКОЛА № 99</t>
  </si>
  <si>
    <t>Гараева Эльвира Хамзиновна</t>
  </si>
  <si>
    <t>МУНИЦИПАЛЬНОЕ БЮДЖЕТНОЕ ДОШКОЛЬНОЕ ОБРАЗОВАТЕЛЬНОЕ УЧРЕЖДЕНИЕ ДЕТСКИЙ САД № 217 ГОРОДСКОГО ОКРУГА ГОРОД УФА РЕСПУБЛИКИ БАШКОРТОСТАН</t>
  </si>
  <si>
    <t>МБДОУ ДЕТСКИЙ САД № 217</t>
  </si>
  <si>
    <t>Синичкина Наталья Геннадьевна</t>
  </si>
  <si>
    <t>МУНИЦИПАЛЬНОЕ БЮДЖЕТНОЕ ДОШКОЛЬНОЕ ОБРАЗОВАТЕЛЬНОЕ УЧРЕЖДЕНИЕ ДЕТСКИЙ САД № 296 ГОРОДСКОГО ОКРУГА ГОРОД УФА РЕСПУБЛИКИ БАШКОРТОСТАН</t>
  </si>
  <si>
    <t>МБДОУ ДЕТСКИЙ САД № 296</t>
  </si>
  <si>
    <t>Сайфуллина Лидия Альбертовна</t>
  </si>
  <si>
    <t>МУНИЦИПАЛЬНОЕ БЮДЖЕТНОЕ ДОШКОЛЬНОЕ ОБРАЗОВАТЕЛЬНОЕ УЧРЕЖДЕНИЕ БАШКИРСКИЙ ДЕТСКИЙ САД № 102 ГОРОДСКОГО ОКРУГА ГОРОД УФА РЕСПУБЛИКИ БАШКОРТОСТАН</t>
  </si>
  <si>
    <t>МБДОУ БАШКИРСКИЙ ДЕТСКИЙ САД № 102</t>
  </si>
  <si>
    <t>Муфтахова Аурика Зуфаровна</t>
  </si>
  <si>
    <t>ГОСУДАРСТВЕННОЕ БЮДЖЕТНОЕ ОБЩЕОБРАЗОВАТЕЛЬНОЕ УЧРЕЖДЕНИЕ УФИМСКАЯ КОРРЕКЦИОННАЯ ШКОЛА №120 ДЛЯ ОБУЧАЮЩИХСЯ С ЗАДЕРЖКОЙ ПСИХИЧЕСКОГО РАЗВИТИЯ</t>
  </si>
  <si>
    <t>ГБОУ УФИМСКАЯ КШ №120 ДЛЯ ОБУЧАЮЩИХСЯ С ЗПР</t>
  </si>
  <si>
    <t>Валишина Разина Хатмулловна</t>
  </si>
  <si>
    <t>МУНИЦИПАЛЬНОЕ АВТОНОМНОЕ ОБЩЕОБРАЗОВАТЕЛЬНОЕ УЧРЕЖДЕНИЕ ШКОЛА № 79 ГОРОДСКОГО ОКРУГА ГОРОД УФА РЕСПУБЛИКИ БАШКОРТОСТАН</t>
  </si>
  <si>
    <t>МАОУ ШКОЛА № 79</t>
  </si>
  <si>
    <t>Рамазанова Зульфия Фралисовна</t>
  </si>
  <si>
    <t>МУНИЦИПАЛЬНОЕ АВТОНОМНОЕ ОБЩЕОБРАЗОВАТЕЛЬНОЕ УЧРЕЖДЕНИЕ БАШКИРСКИЙ ЛИЦЕЙ № 48 ГОРОДСКОГО ОКРУГА ГОРОД УФА РЕСПУБЛИКИ БАШКОРТОСТАН</t>
  </si>
  <si>
    <t>МАОУ БАШКИРСКИЙ ЛИЦЕЙ № 48</t>
  </si>
  <si>
    <t>Мухаметжанова Оксана Нургалеевна</t>
  </si>
  <si>
    <t>МУНИЦИПАЛЬНОЕ АВТОНОМНОЕ ДОШКОЛЬНОЕ ОБРАЗОВАТЕЛЬНОЕ УЧРЕЖДЕНИЕ ДЕТСКИЙ САД № 306 ГОРОДСКОГО ОКРУГА ГОРОД УФА РЕСПУБЛИКИ БАШКОРТОСТАН</t>
  </si>
  <si>
    <t>МАДОУ ДЕТСКИЙ САД № 306</t>
  </si>
  <si>
    <t>Тлевкабулова Людмила Геннадиевна</t>
  </si>
  <si>
    <t>МУНИЦИПАЛЬНОЕ АВТОНОМНОЕ ДОШКОЛЬНОЕ ОБРАЗОВАТЕЛЬНОЕ УЧРЕЖДЕНИЕ ДЕТСКИЙ САД № 150 ГОРОДСКОГО ОКРУГА ГОРОД УФА РЕСПУБЛИКИ БАШКОРТОСТАН</t>
  </si>
  <si>
    <t>МАДОУ ДЕТСКИЙ САД № 150</t>
  </si>
  <si>
    <t>Надежкина Татьяна Станиславовна</t>
  </si>
  <si>
    <t>МУНИЦИПАЛЬНОЕ БЮДЖЕТНОЕ ДОШКОЛЬНОЕ ОБРАЗОВАТЕЛЬНОЕ УЧРЕЖДЕНИЕ ДЕТСКИЙ САД № 275 ГОРОДСКОГО ОКРУГА ГОРОД УФА РЕСПУБЛИКИ БАШКОРТОСТАН</t>
  </si>
  <si>
    <t>МБДОУ ДЕТСКИЙ САД № 275</t>
  </si>
  <si>
    <t>Айтукова Галина Владимировна</t>
  </si>
  <si>
    <t>МУНИЦИПАЛЬНОЕ АВТОНОМНОЕ ДОШКОЛЬНОЕ ОБРАЗОВАТЕЛЬНОЕ УЧРЕЖДЕНИЕ ДЕТСКИЙ САД №320 ГОРОДСКОГО ОКРУГА ГОРОД УФА РЕСПУБЛИКИ БАШКОРТОСТАН</t>
  </si>
  <si>
    <t>МАДОУ ДЕТСКИЙ САД № 320</t>
  </si>
  <si>
    <t>Гурьянова Надежда Вячеславовна</t>
  </si>
  <si>
    <t>МУНИЦИПАЛЬНОЕ АВТОНОМНОЕ ДОШКОЛЬНОЕ ОБРАЗОВАТЕЛЬНОЕ УЧРЕЖДЕНИЕ ДЕТСКИЙ САД № 311 ГОРОДСКОГО ОКРУГА ГОРОД УФА РЕСПУБЛИКИ БАШКОРТОСТАН</t>
  </si>
  <si>
    <t>МАДОУ ДЕТСКИЙ САД № 311</t>
  </si>
  <si>
    <t>Шабардина Юлия Анасовна</t>
  </si>
  <si>
    <t>МУНИЦИПАЛЬНОЕ БЮДЖЕТНОЕ ДОШКОЛЬНОЕ ОБРАЗОВАТЕЛЬНОЕ УЧРЕЖДЕНИЕ ДЕТСКИЙ САД № 269 ГОРОДСКОГО ОКРУГА ГОРОД УФА РЕСПУБЛИКИ БАШКОРТОСТАН</t>
  </si>
  <si>
    <t>МБДОУ ДЕТСКИЙ САД № 269</t>
  </si>
  <si>
    <t>Артамонова Ольга Федоровна</t>
  </si>
  <si>
    <t>МУНИЦИПАЛЬНОЕ БЮДЖЕТНОЕ ОБРАЗОВАТЕЛЬНОЕ УЧРЕЖДЕНИЕ ДОПОЛНИТЕЛЬНОГО ОБРАЗОВАНИЯ СТИЛЬ ГОРОДСКОГО ОКРУГА ГОРОД УФА РЕСПУБЛИКИ БАШКОРТОСТАН</t>
  </si>
  <si>
    <t>МБОУ ДО СТИЛЬ Г. УФЫ</t>
  </si>
  <si>
    <t>Закирова Резеда Фаритовна</t>
  </si>
  <si>
    <t>МУНИЦИПАЛЬНОЕ АВТОНОМНОЕ ОБЩЕОБРАЗОВАТЕЛЬНОЕ УЧРЕЖДЕНИЕ ШКОЛА № 129 ИМЕНИ ЗОРИНА СЕРГЕЯ ИВАНОВИЧА ГОРОДСКОГО ОКРУГА ГОРОД УФА РЕСПУБЛИКИ БАШКОРТОСТАН</t>
  </si>
  <si>
    <t>МАОУ ШКОЛА № 129 ИМ. С.И. ЗОРИНА</t>
  </si>
  <si>
    <t>Мигранов Ринат Расихович</t>
  </si>
  <si>
    <t>МУНИЦИПАЛЬНОЕ АВТОНОМНОЕ ОБЩЕОБРАЗОВАТЕЛЬНОЕ УЧРЕЖДЕНИЕ ЦЕНТР ОБРАЗОВАНИЯ №25 С УГЛУБЛЕННЫМ ИЗУЧЕНИЕМ ТАТАРСКОГО ЯЗЫКА ГОРОДСКОГО ОКРУГА ГОРОД УФА РЕСПУБЛИКИ БАШКОРТОСТАН</t>
  </si>
  <si>
    <t>МАОУ ЦЕНТР ОБРАЗОВАНИЯ №25</t>
  </si>
  <si>
    <t>Саяпов Ильдар Альфредович</t>
  </si>
  <si>
    <t>МУНИЦИПАЛЬНОЕ АВТОНОМНОЕ ОБЩЕОБРАЗОВАТЕЛЬНОЕ УЧРЕЖДЕНИЕ ЛИЦЕЙ № 160 ИМЕНИ НАГАЕВА МУГИНА КАРИМОВИЧА ГОРОДСКОГО ОКРУГА ГОРОД УФА РЕСПУБЛИКИ БАШКОРТОСТАН</t>
  </si>
  <si>
    <t>МАОУ ЛИЦЕЙ №160 Г.УФЫ</t>
  </si>
  <si>
    <t>Набиуллин Ильдар Ранисович</t>
  </si>
  <si>
    <t>МУНИЦИПАЛЬНОЕ АВТОНОМНОЕ ДОШКОЛЬНОЕ ОБРАЗОВАТЕЛЬНОЕ УЧРЕЖДЕНИЕ ДЕТСКИЙ САД № 63 ГОРОДСКОГО ОКРУГА ГОРОД УФА РЕСПУБЛИКИ БАШКОРТОСТАН</t>
  </si>
  <si>
    <t>МАДОУ ДЕТСКИЙ САД № 63</t>
  </si>
  <si>
    <t>Валеева Альбина Фирдаусовна</t>
  </si>
  <si>
    <t>МУНИЦИПАЛЬНОЕ АВТОНОМНОЕ ОБЩЕОБРАЗОВАТЕЛЬНОЕ УЧРЕЖДЕНИЕ БАШКИРСКИЙ ЛИЦЕЙ № 2 ИМЕНИ ГАЛИ ГИЗЕТДИНОВИЧА ИБРАГИМОВА ГОРОДСКОГО ОКРУГА ГОРОД УФА РЕСПУБЛИКИ БАШКОРТОСТАН</t>
  </si>
  <si>
    <t>МАОУ БАШКИРСКИЙ ЛИЦЕЙ № 2</t>
  </si>
  <si>
    <t>Мурзагалина Миляуша Гайдаровна</t>
  </si>
  <si>
    <t>МУНИЦИПАЛЬНОЕ БЮДЖЕТНОЕ ДОШКОЛЬНОЕ ОБРАЗОВАТЕЛЬНОЕ УЧРЕЖДЕНИЕ ДЕТСКИЙ САД № 14 ГОРОДСКОГО ОКРУГА ГОРОД УФА РЕСПУБЛИКИ БАШКОРТОСТАН</t>
  </si>
  <si>
    <t>МБДОУ ДЕТСКИЙ САД № 14</t>
  </si>
  <si>
    <t>Имаева Эльвира Масабиховна</t>
  </si>
  <si>
    <t>МУНИЦИПАЛЬНОЕ БЮДЖЕТНОЕ ДОШКОЛЬНОЕ ОБРАЗОВАТЕЛЬНОЕ УЧРЕЖДЕНИЕ БАШКИРСКИЙ ДЕТСКИЙ САД № 40 ГОРОДСКОГО ОКРУГА ГОРОД УФА РЕСПУБЛИКИ БАШКОРТОСТАН</t>
  </si>
  <si>
    <t>МБДОУ БАШКИРСКИЙ ДЕТСКИЙ САД № 40</t>
  </si>
  <si>
    <t>Валеева Наиля Мухамадьяровна</t>
  </si>
  <si>
    <t>МУНИЦИПАЛЬНОЕ АВТОНОМНОЕ ОБЩЕОБРАЗОВАТЕЛЬНОЕ УЧРЕЖДЕНИЕ ЦЕНТР ОБРАЗОВАНИЯ № 35 ГОРОДСКОГО ОКРУГА ГОРОД УФА РЕСПУБЛИКИ БАШКОРТОСТАН</t>
  </si>
  <si>
    <t>МАОУ ЦЕНТР ОБРАЗОВАНИЯ № 35</t>
  </si>
  <si>
    <t>Белякова Юлия Юрьевна</t>
  </si>
  <si>
    <t>МУНИЦИПАЛЬНОЕ БЮДЖЕТНОЕ ДОШКОЛЬНОЕ ОБРАЗОВАТЕЛЬНОЕ УЧРЕЖДЕНИЕ ДЕТСКИЙ САД № 293 ГОРОДСКОГО ОКРУГА ГОРОД УФА РЕСПУБЛИКИ БАШКОРТОСТАН</t>
  </si>
  <si>
    <t>МБДОУ ДЕТСКИЙ САД № 293</t>
  </si>
  <si>
    <t>Юнусова Эльвира Зиннуровна</t>
  </si>
  <si>
    <t>МУНИЦИПАЛЬНОЕ БЮДЖЕТНОЕ ДОШКОЛЬНОЕ ОБРАЗОВАТЕЛЬНОЕ УЧРЕЖДЕНИЕ ДЕТСКИЙ САД № 73 ГОРОДСКОГО ОКРУГА ГОРОД УФА РЕСПУБЛИКИ БАШКОРТОСТАН</t>
  </si>
  <si>
    <t>МБДОУ ДЕТСКИЙ САД № 73</t>
  </si>
  <si>
    <t>Марченко Марина Авенировна</t>
  </si>
  <si>
    <t>МУНИЦИПАЛЬНОЕ АВТОНОМНОЕ ДОШКОЛЬНОЕ ОБРАЗОВАТЕЛЬНОЕ УЧРЕЖДЕНИЕ ДЕТСКИЙ САД № 107 ГОРОДСКОГО ОКРУГА ГОРОД УФА РЕСПУБЛИКИ БАШКОРТОСТАН</t>
  </si>
  <si>
    <t>МАДОУ ДЕТСКИЙ САД № 107</t>
  </si>
  <si>
    <t>Казакова Ирина Николаевна</t>
  </si>
  <si>
    <t>МУНИЦИПАЛЬНОЕ БЮДЖЕТНОЕ ОБРАЗОВАТЕЛЬНОЕ УЧРЕЖДЕНИЕ ДОПОЛНИТЕЛЬНОГО ОБРАЗОВАНИЯ ЦЕНТР ТВОРЧЕСТВА СОДРУЖЕСТВО ГОРОДСКОГО ОКРУГА ГОРОД УФА РЕСПУБЛИКИ БАШКОРТОСТАН</t>
  </si>
  <si>
    <t>МБОУ ДО ЦТ СОДРУЖЕСТВО</t>
  </si>
  <si>
    <t>Курбанова Альфия Рауфовна</t>
  </si>
  <si>
    <t>МУНИЦИПАЛЬНОЕ БЮДЖЕТНОЕ ДОШКОЛЬНОЕ ОБРАЗОВАТЕЛЬНОЕ УЧРЕЖДЕНИЕ ДЕТСКИЙ САД № 106 ГОРОДСКОГО ОКРУГА ГОРОД УФА РЕСПУБЛИКИ БАШКОРТОСТАН</t>
  </si>
  <si>
    <t>МБДОУ ДЕТСКИЙ САД№106</t>
  </si>
  <si>
    <t>Стовба Ольга Евгеньевна</t>
  </si>
  <si>
    <t>И.О ЗАВЕДУЮЩИЙ</t>
  </si>
  <si>
    <t>МУНИЦИПАЛЬНОЕ БЮДЖЕТНОЕ ДОШКОЛЬНОЕ ОБРАЗОВАТЕЛЬНОЕ УЧРЕЖДЕНИЕ ДЕТСКИЙ САД № 16 ГОРОДСКОГО ОКРУГА ГОРОД УФА РЕСПУБЛИКИ БАШКОРТОСТАН</t>
  </si>
  <si>
    <t>МБДОУ ДЕТСКИЙ САД № 16</t>
  </si>
  <si>
    <t>Хасанова Клара Рафхатовна</t>
  </si>
  <si>
    <t>МУНИЦИПАЛЬНОЕ БЮДЖЕТНОЕ ДОШКОЛЬНОЕ ОБРАЗОВАТЕЛЬНОЕ УЧРЕЖДЕНИЕ ДЕТСКИЙ САД № 5 ГОРОДСКОГО ОКРУГА ГОРОД УФА РЕСПУБЛИКИ БАШКОРТОСТАН</t>
  </si>
  <si>
    <t>МБДОУ ДЕТСКИЙ САД № 5</t>
  </si>
  <si>
    <t>Овсянникова Анастасия Викторовна</t>
  </si>
  <si>
    <t>ГОСУДАРСТВЕННОЕ БЮДЖЕТНОЕ УЧРЕЖДЕНИЕ ДОПОЛНИТЕЛЬНОГО ОБРАЗОВАНИЯ РЕСПУБЛИКАНСКИЙ ДЕТСКИЙ ОЗДОРОВИТЕЛЬНО-ОБРАЗОВАТЕЛЬНЫЙ ЦЕНТР ТУРИЗМА, КРАЕВЕДЕНИЯ И ЭКСКУРСИЙ</t>
  </si>
  <si>
    <t>ГБУ ДО РДООЦТКИЭ</t>
  </si>
  <si>
    <t>Рахматуллин Рамиль Нафикович</t>
  </si>
  <si>
    <t>МУНИЦИПАЛЬНОЕ БЮДЖЕТНОЕ ДОШКОЛЬНОЕ ОБРАЗОВАТЕЛЬНОЕ УЧРЕЖДЕНИЕ ДЕТСКИЙ САД № 185 ГОРОДСКОГО ОКРУГА ГОРОД УФА РЕСПУБЛИКИ БАШКОРТОСТАН</t>
  </si>
  <si>
    <t>МБДОУ ДЕТСКИЙ САД № 185</t>
  </si>
  <si>
    <t>Иванова Сабина Ришатовна</t>
  </si>
  <si>
    <t>МУНИЦИПАЛЬНОЕ БЮДЖЕТНОЕ ДОШКОЛЬНОЕ ОБРАЗОВАТЕЛЬНОЕ УЧРЕЖДЕНИЕ ДЕТСКИЙ САД № 74 ГОРОДСКОГО ОКРУГА ГОРОД УФА РЕСПУБЛИКИ БАШКОРТОСТАН</t>
  </si>
  <si>
    <t>МБДОУ ДЕТСКИЙ САД № 74</t>
  </si>
  <si>
    <t>Хусаинова Земфира Хасановна</t>
  </si>
  <si>
    <t>МУНИЦИПАЛЬНОЕ БЮДЖЕТНОЕ ДОШКОЛЬНОЕ ОБРАЗОВАТЕЛЬНОЕ УЧРЕЖДЕНИЕ ДЕТСКИЙ САД № 252 ГОРОДСКОГО ОКРУГА ГОРОД УФА РЕСПУБЛИКИ БАШКОРТОСТАН</t>
  </si>
  <si>
    <t>МБДОУ ДЕТСКИЙ САД № 252</t>
  </si>
  <si>
    <t>Пивоварова Татьяна Александровна</t>
  </si>
  <si>
    <t>МУНИЦИПАЛЬНОЕ АВТОНОМНОЕ ДОШКОЛЬНОЕ ОБРАЗОВАТЕЛЬНОЕ УЧРЕЖДЕНИЕ ДЕТСКИЙ САД № 95 ГОРОДСКОГО ОКРУГА ГОРОД УФА РЕСПУБЛИКИ БАШКОРТОСТАН</t>
  </si>
  <si>
    <t>МАДОУ ДЕТСКИЙ САД № 95</t>
  </si>
  <si>
    <t>Итальева Наталья Алексеевна</t>
  </si>
  <si>
    <t>МУНИЦИПАЛЬНОЕ АВТОНОМНОЕ ОБЩЕОБРАЗОВАТЕЛЬНОЕ УЧРЕЖДЕНИЕ ЦЕНТР ОБРАЗОВАНИЯ № 69 С УГЛУБЛЕННЫМ ИЗУЧЕНИЕМ ОТДЕЛЬНЫХ ПРЕДМЕТОВ ГОРОДСКОГО ОКРУГА ГОРОД УФА РЕСПУБЛИКИ БАШКОРТОСТАН</t>
  </si>
  <si>
    <t>МАОУ ЦЕНТР ОБРАЗОВАНИЯ № 69</t>
  </si>
  <si>
    <t>Сираев Искандер Эрнстович</t>
  </si>
  <si>
    <t>ГОСУДАРСТВЕННОЕ БЮДЖЕТНОЕ ОБЩЕОБРАЗОВАТЕЛЬНОЕ УЧРЕЖДЕНИЕ УФИМСКАЯ КОРРЕКЦИОННАЯ ШКОЛА-ИНТЕРНАТ № 92 ДЛЯ ОБУЧАЮЩИХСЯ С ОГРАНИЧЕННЫМИ ВОЗМОЖНОСТЯМИ ЗДОРОВЬЯ</t>
  </si>
  <si>
    <t>ГБОУ УФИМСКАЯ КШИ № 92.</t>
  </si>
  <si>
    <t>Баев Булат Редмирович</t>
  </si>
  <si>
    <t>МУНИЦИПАЛЬНОЕ АВТОНОМНОЕ ОБЩЕОБРАЗОВАТЕЛЬНОЕ УЧРЕЖДЕНИЕ ШКОЛА № 71 ГОРОДСКОГО ОКРУГА ГОРОД УФА РЕСПУБЛИКИ БАШКОРТОСТАН</t>
  </si>
  <si>
    <t>МАОУ ШКОЛА № 71</t>
  </si>
  <si>
    <t>Алексеева Ольга Сергеевна</t>
  </si>
  <si>
    <t>МУНИЦИПАЛЬНОЕ АВТОНОМНОЕ ДОШКОЛЬНОЕ ОБРАЗОВАТЕЛЬНОЕ УЧРЕЖДЕНИЕ ДЕТСКИЙ САД №170 ГОРОДСКОГО ОКРУГА ГОРОД УФА РЕСПУБЛИКИ БАШКОРТОСТАН</t>
  </si>
  <si>
    <t>МАДОУ ДЕТСКИЙ САД №170</t>
  </si>
  <si>
    <t>Кунсбаева Рузалия Рафитовна</t>
  </si>
  <si>
    <t>МУНИЦИПАЛЬНОЕ БЮДЖЕТНОЕ ОБРАЗОВАТЕЛЬНОЕ УЧРЕЖДЕНИЕ ДОПОЛНИТЕЛЬНОГО ОБРАЗОВАНИЯ ТАТАРСКАЯ ВОСКРЕСНАЯ ШКОЛА №2 ГОРОДСКОГО ОКРУГА ГОРОД УФА РЕСПУБЛИКИ БАШКОРТОСТАН</t>
  </si>
  <si>
    <t>МБОУ ДО ТВШ№2</t>
  </si>
  <si>
    <t>Байгузина Дильбар Маратовна</t>
  </si>
  <si>
    <t>МУНИЦИПАЛЬНОЕ БЮДЖЕТНОЕ ДОШКОЛЬНОЕ ОБРАЗОВАТЕЛЬНОЕ УЧРЕЖДЕНИЕ ДЕТСКИЙ САД № 6 ГОРОДСКОГО ОКРУГА ГОРОД УФА РЕСПУБЛИКИ БАШКОРТОСТАН</t>
  </si>
  <si>
    <t>МБДОУ ДЕТСКИЙ САД № 6</t>
  </si>
  <si>
    <t>Тарба Сабина Рауфовна</t>
  </si>
  <si>
    <t>МУНИЦИПАЛЬНОЕ АВТОНОМНОЕ ОБЩЕОБРАЗОВАТЕЛЬНОЕ УЧРЕЖДЕНИЕ ГИМНАЗИЯ № 39 ИМЕНИ ФАЙЗУЛЛИНА АГЗАМА ШАКИРОВИЧА ГОРОДСКОГО ОКРУГА ГОРОД УФА РЕСПУБЛИКИ БАШКОРТОСТАН</t>
  </si>
  <si>
    <t>МАОУ ГИМНАЗИЯ № 39 ИМ. ФАЙЗУЛЛИНА А.Ш.</t>
  </si>
  <si>
    <t>Ганиева Айгуль Фаниловна</t>
  </si>
  <si>
    <t>МУНИЦИПАЛЬНОЕ АВТОНОМНОЕ ОБЩЕОБРАЗОВАТЕЛЬНОЕ УЧРЕЖДЕНИЕ УФИМСКАЯ ГОРОДСКАЯ БАШКИРСКАЯ ГИМНАЗИЯ № 20 ИМЕНИ МУСТАФИНОЙ ФАТИМЫ ХАМИДОВНЫ ГОРОДСКОГО ОКРУГА ГОРОД УФА РЕСПУБЛИКИ БАШКОРТОСТАН</t>
  </si>
  <si>
    <t>МАОУ УГБГ №20 ИМ. Ф.Х. МУСТАФИНОЙ</t>
  </si>
  <si>
    <t>Зинуров Булат Ильшадович</t>
  </si>
  <si>
    <t>ГОСУДАРСТВЕННОЕ БЮДЖЕТНОЕ ОБЩЕОБРАЗОВАТЕЛЬНОЕ УЧРЕЖДЕНИЕ РЕСПУБЛИКАНСКАЯ ПОЛИЛИНГВАЛЬНАЯ МНОГОПРОФИЛЬНАЯ ГИМНАЗИЯ № 2 СМАРТ</t>
  </si>
  <si>
    <t>ГБОУ РПМГ № 2 СМАРТ</t>
  </si>
  <si>
    <t>Аминев Наиль Радикович</t>
  </si>
  <si>
    <t>МУНИЦИПАЛЬНОЕ АВТОНОМНОЕ ДОШКОЛЬНОЕ ОБРАЗОВАТЕЛЬНОЕ УЧРЕЖДЕНИЕ ДЕТСКИЙ САД № 284 ГОРОДСКОГО ОКРУГА ГОРОД УФА РЕСПУБЛИКИ БАШКОРТОСТАН</t>
  </si>
  <si>
    <t>МАДОУ ДЕТСКИЙ САД № 284</t>
  </si>
  <si>
    <t>Исламова Земфира Зуфаровна</t>
  </si>
  <si>
    <t>МУНИЦИПАЛЬНОЕ АВТОНОМНОЕ ОБЩЕОБРАЗОВАТЕЛЬНОЕ УЧРЕЖДЕНИЕ БАШКИРСКАЯ ГИМНАЗИЯ № 158 ИМЕНИ МУСТАЯ КАРИМА ГОРОДСКОГО ОКРУГА ГОРОД УФА РЕСПУБЛИКИ БАШКОРТОСТАН</t>
  </si>
  <si>
    <t>МАОУ БАШКИРСКАЯ ГИМНАЗИЯ № 158 ИМ. МУСТАЯ КАРИМА</t>
  </si>
  <si>
    <t>Шагисултанов Флюр Амирович</t>
  </si>
  <si>
    <t>МУНИЦИПАЛЬНОЕ АВТОНОМНОЕ ДОШКОЛЬНОЕ ОБРАЗОВАТЕЛЬНОЕ УЧРЕЖДЕНИЕ БАШКИРСКИЙ ДЕТСКИЙ САД № 51 ГОРОДСКОГО ОКРУГА ГОРОД УФА РЕСПУБЛИКИ БАШКОРТОСТАН</t>
  </si>
  <si>
    <t>МАДОУ БАШКИРСКИЙ ДЕТСКИЙ САД № 51 ГОРОДСКОГО ОКРУГА Г.УФА РБ</t>
  </si>
  <si>
    <t>Галиуллина Гузель Яныбаевна</t>
  </si>
  <si>
    <t>МУНИЦИПАЛЬНОЕ АВТОНОМНОЕ ДОШКОЛЬНОЕ ОБРАЗОВАТЕЛЬНОЕ УЧРЕЖДЕНИЕ ДЕТСКИЙ САД № 260 ГОРОДСКОГО ОКРУГА ГОРОД УФА РЕСПУБЛИКИ БАШКОРТОСТАН</t>
  </si>
  <si>
    <t>МАДОУ ДЕТСКИЙ САД № 260</t>
  </si>
  <si>
    <t>Самигуллина Светлана Павловна</t>
  </si>
  <si>
    <t>МУНИЦИПАЛЬНОЕ БЮДЖЕТНОЕ ДОШКОЛЬНОЕ ОБРАЗОВАТЕЛЬНОЕ УЧРЕЖДЕНИЕ ДЕТСКИЙ САД № 312 ГОРОДСКОГО ОКРУГА ГОРОД УФА РЕСПУБЛИКИ БАШКОРТОСТАН</t>
  </si>
  <si>
    <t>МБДОУ ДЕТСКИЙ САД № 312</t>
  </si>
  <si>
    <t>Байгулова Лилия Сагадатовна</t>
  </si>
  <si>
    <t>АНО ОБЩЕОБРАЗОВАТЕЛЬНАЯ ОРГАНИЗАЦИЯ ЦЕНТР ОБРАЗОВАНИЯ СОЛНЕЧНЫЙ КРУГ</t>
  </si>
  <si>
    <t>АНОО ЦЕНТР ОБРАЗОВАНИЯ СОЛНЕЧНЫЙ КРУГ</t>
  </si>
  <si>
    <t>Байрамалова Анастасия Александровна</t>
  </si>
  <si>
    <t>МУНИЦИПАЛЬНОЕ АВТОНОМНОЕ ОБЩЕОБРАЗОВАТЕЛЬНОЕ УЧРЕЖДЕНИЕ ЦЕНТР ОБРАЗОВАНИЯ № 10 ГОРОДСКОГО ОКРУГА ГОРОД УФА РЕСПУБЛИКИ БАШКОРТОСТАН</t>
  </si>
  <si>
    <t>МАОУ ЦЕНТР ОБРАЗОВАНИЯ № 10</t>
  </si>
  <si>
    <t>Нигматуллина Альбина Маратовна</t>
  </si>
  <si>
    <t>МУНИЦИПАЛЬНОЕ БЮДЖЕТНОЕ ОБРАЗОВАТЕЛЬНОЕ УЧРЕЖДЕНИЕ ДОПОЛНИТЕЛЬНОГО ОБРАЗОВАНИЯ АРМЯНСКАЯ ВОСКРЕСНАЯ ШКОЛА ГОРОДСКОГО ОКРУГА ГОРОД УФА РЕСПУБЛИКИ БАШКОРТОСТАН</t>
  </si>
  <si>
    <t>МБОУ ДО АВШ</t>
  </si>
  <si>
    <t>Ахоян Шамам Гамлетовна</t>
  </si>
  <si>
    <t>МУНИЦИПАЛЬНОЕ АВТОНОМНОЕ ДОШКОЛЬНОЕ ОБРАЗОВАТЕЛЬНОЕ УЧРЕЖДЕНИЕ ДЕТСКИЙ САД № 19 ГОРОДСКОГО ОКРУГА ГОРОД УФА РЕСПУБЛИКИ БАШКОРТОСТАН</t>
  </si>
  <si>
    <t>МАДОУ ДЕТСКИЙ САД № 19</t>
  </si>
  <si>
    <t>Камалова Лиана Мансафовна</t>
  </si>
  <si>
    <t>МУНИЦИПАЛЬНОЕ БЮДЖЕТНОЕ ДОШКОЛЬНОЕ ОБРАЗОВАТЕЛЬНОЕ УЧРЕЖДЕНИЕ ДЕТСКИЙ САД № 191 ГОРОДСКОГО ОКРУГА ГОРОД УФА РЕСПУБЛИКИ БАШКОРТОСТАН</t>
  </si>
  <si>
    <t>МБДОУ ДЕТСКИЙ САД № 191</t>
  </si>
  <si>
    <t>Хуснутдинова Светлана Ханифовна</t>
  </si>
  <si>
    <t>МУНИЦИПАЛЬНОЕ БЮДЖЕТНОЕ ОБРАЗОВАТЕЛЬНОЕ УЧРЕЖДЕНИЕ ДОПОЛНИТЕЛЬНОГО ОБРАЗОВАНИЯ ЦЕНТР ТЕХНИЧЕСКОГО ТВОРЧЕСТВА ГЕФЕСТ ГОРОДСКОГО ОКРУГА ГОРОД УФА РЕСПУБЛИКИ БАШКОРТОСТАН</t>
  </si>
  <si>
    <t>МБОУ ДО ЦТТ ГЕФЕСТ</t>
  </si>
  <si>
    <t>Анохина Галина Александровна</t>
  </si>
  <si>
    <t>МУНИЦИПАЛЬНОЕ АВТОНОМНОЕ ДОШКОЛЬНОЕ ОБРАЗОВАТЕЛЬНОЕ УЧРЕЖДЕНИЕ ДЕТСКИЙ САД № 263 ГОРОДСКОГО ОКРУГА ГОРОД УФА РЕСПУБЛИКИ БАШКОРТОСТАН</t>
  </si>
  <si>
    <t>МАДОУ ДЕТСКИЙ САД № 263</t>
  </si>
  <si>
    <t>Голкова Елена Валерьевна</t>
  </si>
  <si>
    <t>МУНИЦИПАЛЬНОЕ АВТОНОМНОЕ ДОШКОЛЬНОЕ ОБРАЗОВАТЕЛЬНОЕ УЧРЕЖДЕНИЕ ДЕТСКИЙ САД № 222 ГОРОДСКОГО ОКРУГА ГОРОД УФА РЕСПУБЛИКИ БАШКОРТОСТАН</t>
  </si>
  <si>
    <t>МАДОУ ДЕТСКИЙ САД № 222</t>
  </si>
  <si>
    <t>Чикунова Диана Дамировна</t>
  </si>
  <si>
    <t>МУНИЦИПАЛЬНОЕ БЮДЖЕТНОЕ ДОШКОЛЬНОЕ ОБРАЗОВАТЕЛЬНОЕ УЧРЕЖДЕНИЕ ДЕТСКИЙ САД № 174 ГОРОДСКОГО ОКРУГА ГОРОД УФА РЕСПУБЛИКИ БАШКОРТОСТАН</t>
  </si>
  <si>
    <t>МБДОУ ДЕТСКИЙ САД № 174</t>
  </si>
  <si>
    <t>Усанова Елена Фаритовна</t>
  </si>
  <si>
    <t>МУНИЦИПАЛЬНОЕ БЮДЖЕТНОЕ ДОШКОЛЬНОЕ ОБРАЗОВАТЕЛЬНОЕ УЧРЕЖДЕНИЕ ДЕТСКИЙ САД № 44 ГОРОДСКОГО ОКРУГА ГОРОД УФА РЕСПУБЛИКИ БАШКОРТОСТАН</t>
  </si>
  <si>
    <t>МБДОУ ДЕТСКИЙ САД № 44</t>
  </si>
  <si>
    <t>Бондарь Марина Фавазовна</t>
  </si>
  <si>
    <t>МУНИЦИПАЛЬНОЕ БЮДЖЕТНОЕ ДОШКОЛЬНОЕ ОБРАЗОВАТЕЛЬНОЕ УЧРЕЖДЕНИЕ ДЕТСКИЙ САД № 181 ГОРОДСКОГО ОКРУГА ГОРОД УФА РЕСПУБЛИКИ БАШКОРТОСТАН</t>
  </si>
  <si>
    <t>МБДОУ ДЕТСКИЙ САД № 181</t>
  </si>
  <si>
    <t>Кондрашова Светлана Леонидовна</t>
  </si>
  <si>
    <t>МУНИЦИПАЛЬНОЕ БЮДЖЕТНОЕ ОБРАЗОВАТЕЛЬНОЕ УЧРЕЖДЕНИЕ ДОПОЛНИТЕЛЬНОГО ОБРАЗОВАНИЯ УФИМСКИЙ ГОРОДСКОЙ ДЕТСКИЙ МОРСКОЙ ЦЕНТР ИМЕНИ КОНТР-АДМИРАЛА М.И. БАКАЕВА ГОРОДСКОГО ОКРУГА ГОРОД УФА РЕСПУБЛИКИ БАШКОРТОСТАН</t>
  </si>
  <si>
    <t>МБОУ ДО УГДМЦ</t>
  </si>
  <si>
    <t>Хазиахметова Венера Закуановна</t>
  </si>
  <si>
    <t>МУНИЦИПАЛЬНОЕ БЮДЖЕТНОЕ ДОШКОЛЬНОЕ ОБРАЗОВАТЕЛЬНОЕ УЧРЕЖДЕНИЕ ДЕТСКИЙ САД № 210 ГОРОДСКОГО ОКРУГА ГОРОД УФА РЕСПУБЛИКИ БАШКОРТОСТАН</t>
  </si>
  <si>
    <t>МБДОУ ДЕТСКИЙ САД № 210</t>
  </si>
  <si>
    <t>Шумкова Наталья Александровна</t>
  </si>
  <si>
    <t>МУНИЦИПАЛЬНОЕ АВТОНОМНОЕ ОБЩЕОБРАЗОВАТЕЛЬНОЕ УЧРЕЖДЕНИЕ ЛИЦЕЙ № 153 ГОРОДСКОГО ОКРУГА ГОРОД УФА РЕСПУБЛИКИ БАШКОРТОСТАН</t>
  </si>
  <si>
    <t>МАОУ ЛИЦЕЙ № 153</t>
  </si>
  <si>
    <t>Скалина Алла Николаевна</t>
  </si>
  <si>
    <t>МУНИЦИПАЛЬНОЕ АВТОНОМНОЕ ДОШКОЛЬНОЕ ОБРАЗОВАТЕЛЬНОЕ УЧРЕЖДЕНИЕ ДЕТСКИЙ САД № 2 ГОРОДСКОГО ОКРУГА ГОРОД УФА РЕСПУБЛИКИ БАШКОРТОСТАН</t>
  </si>
  <si>
    <t>Арсланова Регина Ринатовна</t>
  </si>
  <si>
    <t>МУНИЦИПАЛЬНОЕ БЮДЖЕТНОЕ ОБРАЗОВАТЕЛЬНОЕ УЧРЕЖДЕНИЕ ДОПОЛНИТЕЛЬНОГО ОБРАЗОВАНИЯ ЦЕНТР ТВОРЧЕСКОГО РАЗВИТИЯ ПОЛИТЕХ ГОРОДСКОГО ОКРУГА ГОРОД УФА РЕСПУБЛИКИ БАШКОРТОСТАН</t>
  </si>
  <si>
    <t>МБОУ ДО ЦТР ПОЛИТЕХ</t>
  </si>
  <si>
    <t>Кулакова Светлана Юрьевна</t>
  </si>
  <si>
    <t>МУНИЦИПАЛЬНОЕ БЮДЖЕТНОЕ ДОШКОЛЬНОЕ ОБРАЗОВАТЕЛЬНОЕ УЧРЕЖДЕНИЕ ДЕТСКИЙ САД № 33 ГОРОДСКОГО ОКРУГА ГОРОД УФА РЕСПУБЛИКИ БАШКОРТОСТАН</t>
  </si>
  <si>
    <t>МБДОУ ДЕТСКИЙ САД № 33</t>
  </si>
  <si>
    <t>Исильбаева Глюся Аксановна</t>
  </si>
  <si>
    <t>МУНИЦИПАЛЬНОЕ АВТОНОМНОЕ ДОШКОЛЬНОЕ ОБРАЗОВАТЕЛЬНОЕ УЧРЕЖДЕНИЕ ДЕТСКИЙ САД № 22 ГОРОДСКОГО ОКРУГА ГОРОД УФА РЕСПУБЛИКИ БАШКОРТОСТАН</t>
  </si>
  <si>
    <t>МАДОУ ДЕТСКИЙ САД № 22</t>
  </si>
  <si>
    <t>Курсакова Татьяна Михайловна</t>
  </si>
  <si>
    <t>МУНИЦИПАЛЬНОЕ БЮДЖЕТНОЕ ОБРАЗОВАТЕЛЬНОЕ УЧРЕЖДЕНИЕ ДОПОЛНИТЕЛЬНОГО ОБРАЗОВАНИЯ ЦЕНТР РАЗВИТИЯ ТВОРЧЕСТВА ВИКТОРИЯ ГОРОДСКОГО ОКРУГА ГОРОД УФА РЕСПУБЛИКИ БАШКОРТОСТАН</t>
  </si>
  <si>
    <t>МБОУ ДО ЦРТ ВИКТОРИЯ</t>
  </si>
  <si>
    <t>МУНИЦИПАЛЬНОЕ АВТОНОМНОЕ ОБЩЕОБРАЗОВАТЕЛЬНОЕ УЧРЕЖДЕНИЕ ШКОЛА №24 ГОРОДСКОГО ОКРУГА ГОРОД УФА РЕСПУБЛИКИ БАШКОРТОСТАН</t>
  </si>
  <si>
    <t>МАОУ ШКОЛА №24</t>
  </si>
  <si>
    <t>Силантьева Светлана Геннадьевна</t>
  </si>
  <si>
    <t>ГОСУДАРСТВЕННОЕ БЮДЖЕТНОЕ УЧРЕЖДЕНИЕ ДОПОЛНИТЕЛЬНОГО ОБРАЗОВАНИЯ РЕСПУБЛИКАНСКИЙ ДЕТСКИЙ ОБРАЗОВАТЕЛЬНЫЙ ТЕХНОПАРК</t>
  </si>
  <si>
    <t>ГБУ ДО РДОТ</t>
  </si>
  <si>
    <t>Семенова Оксана Евгеньевна</t>
  </si>
  <si>
    <t>МУНИЦИПАЛЬНОЕ БЮДЖЕТНОЕ ДОШКОЛЬНОЕ ОБРАЗОВАТЕЛЬНОЕ УЧРЕЖДЕНИЕ ДЕТСКИЙ САД № 317 ГОРОДСКОГО ОКРУГА ГОРОД УФА РЕСПУБЛИКИ БАШКОРТОСТАН</t>
  </si>
  <si>
    <t>МБДОУ ДЕТСКИЙ САД № 317</t>
  </si>
  <si>
    <t>Опалева Татьяна Владимировна</t>
  </si>
  <si>
    <t>МУНИЦИПАЛЬНОЕ БЮДЖЕТНОЕ ДОШКОЛЬНОЕ ОБРАЗОВАТЕЛЬНОЕ УЧРЕЖДЕНИЕ ДЕТСКИЙ САД № 226 ГОРОДСКОГО ОКРУГА ГОРОД УФА РЕСПУБЛИКИ БАШКОРТОСТАН</t>
  </si>
  <si>
    <t>МБДОУ ДЕТСКИЙ САД № 226</t>
  </si>
  <si>
    <t>Арсланова Гузель Сайфулловна</t>
  </si>
  <si>
    <t>МУНИЦИПАЛЬНОЕ АВТОНОМНОЕ ОБЩЕОБРАЗОВАТЕЛЬНОЕ УЧРЕЖДЕНИЕ ШКОЛА № 80 ИМЕНИ МАТРОСОВА АЛЕКСАНДРА МАТВЕЕВИЧА ГОРОДСКОГО ОКРУГА ГОРОД УФА РЕСПУБЛИКИ БАШКОРТОСТАН</t>
  </si>
  <si>
    <t>МАОУ ШКОЛА № 80 ИМЕНИ А.М. МАТРОСОВА</t>
  </si>
  <si>
    <t>Ильина Ольга Борисовна</t>
  </si>
  <si>
    <t>МУНИЦИПАЛЬНОЕ БЮДЖЕТНОЕ ДОШКОЛЬНОЕ ОБРАЗОВАТЕЛЬНОЕ УЧРЕЖДЕНИЕ ДЕТСКИЙ САД № 26 ГОРОДСКОГО ОКРУГА ГОРОД УФА РЕСПУБЛИКИ БАШКОРТОСТАН</t>
  </si>
  <si>
    <t>МБДОУ ДЕТСКИЙ САД № 26</t>
  </si>
  <si>
    <t>Калугина Ольга Александровна</t>
  </si>
  <si>
    <t>МУНИЦИПАЛЬНОЕ АВТОНОМНОЕ ОБЩЕОБРАЗОВАТЕЛЬНОЕ УЧРЕЖДЕНИЕ ТАТАРСКАЯ ГИМНАЗИЯ № 65 ИМЕНИ ЗАГИТОВА ГАЗИ КАЗЫХАНОВИЧА ГОРОДСКОГО ОКРУГА ГОРОД УФА РЕСПУБЛИКИ БАШКОРТОСТАН</t>
  </si>
  <si>
    <t>МАОУ ТАТАРСКАЯ ГИМНАЗИЯ № 65 ИМ. ГАЗИ ЗАГИТОВА.</t>
  </si>
  <si>
    <t>Галимзянова Анфиса Фаритовна</t>
  </si>
  <si>
    <t>МУНИЦИПАЛЬНОЕ АВТОНОМНОЕ ДОШКОЛЬНОЕ ОБРАЗОВАТЕЛЬНОЕ УЧРЕЖДЕНИЕ ДЕТСКИЙ САД № 270 ГОРОДСКОГО ОКРУГА ГОРОД УФА РЕСПУБЛИКИ БАШКОРТОСТАН</t>
  </si>
  <si>
    <t>МАДОУ ДЕТСКИЙ САД № 270</t>
  </si>
  <si>
    <t>Раимова Марина Анатольевна</t>
  </si>
  <si>
    <t>ИСПОЛНЕНИЕ ОБЯЗАННОСТЕЙ ЗАВЕДУЮЩЕГО</t>
  </si>
  <si>
    <t>МУНИЦИПАЛЬНОЕ БЮДЖЕТНОЕ ДОШКОЛЬНОЕ ОБРАЗОВАТЕЛЬНОЕ УЧРЕЖДЕНИЕ ДЕТСКИЙ САД № 280 ГОРОДСКОГО ОКРУГА ГОРОД УФА РЕСПУБЛИКИ БАШКОРТОСТАН</t>
  </si>
  <si>
    <t>МБДОУ ДЕТСКИЙ САД № 280</t>
  </si>
  <si>
    <t>Имаева Татьяна Евгеньевна</t>
  </si>
  <si>
    <t>МУНИЦИПАЛЬНОЕ АВТОНОМНОЕ ДОШКОЛЬНОЕ ОБРАЗОВАТЕЛЬНОЕ УЧРЕЖДЕНИЕ ДЕТСКИЙ САД № 171 ГОРОДСКОГО ОКРУГА ГОРОД УФА РЕСПУБЛИКИ БАШКОРТОСТАН</t>
  </si>
  <si>
    <t>МАДОУ ДЕТСКИЙ САД № 171</t>
  </si>
  <si>
    <t>Капрашова Ирина Владимировна</t>
  </si>
  <si>
    <t>МУНИЦИПАЛЬНОЕ АВТОНОМНОЕ ОБЩЕОБРАЗОВАТЕЛЬНОЕ УЧРЕЖДЕНИЕ ШКОЛА № 61 ГОРОДСКОГО ОКРУГА ГОРОД УФА РЕСПУБЛИКИ БАШКОРТОСТАН</t>
  </si>
  <si>
    <t>МАОУ ШКОЛА № 61</t>
  </si>
  <si>
    <t>Воробьева Елена Алфировна</t>
  </si>
  <si>
    <t>МУНИЦИПАЛЬНОЕ БЮДЖЕТНОЕ ДОШКОЛЬНОЕ ОБРАЗОВАТЕЛЬНОЕ УЧРЕЖДЕНИЕ ДЕТСКИЙ САД № 175 ГОРОДСКОГО ОКРУГА ГОРОД УФА РЕСПУБЛИКИ БАШКОРТОСТАН</t>
  </si>
  <si>
    <t>МБДОУ ДЕТСКИЙ САД № 175</t>
  </si>
  <si>
    <t>Конюх Татьяна Александровна</t>
  </si>
  <si>
    <t>МУНИЦИПАЛЬНОЕ БЮДЖЕТНОЕ ОБРАЗОВАТЕЛЬНОЕ УЧРЕЖДЕНИЕ ДОПОЛНИТЕЛЬНОГО ОБРАЗОВАНИЯ ДЕТСКИЙ ЦЕНТР ТУРИЗМА, КРАЕВЕДЕНИЯ И ЭКСКУРСИЙ ЗЕНИТ ГОРОДСКОГО ОКРУГА ГОРОД УФА РЕСПУБЛИКИ БАШКОРТОСТАН</t>
  </si>
  <si>
    <t>МБОУ ДО ДЦТКИЭ ЗЕНИТ</t>
  </si>
  <si>
    <t>Загирова Регина Ришатовна</t>
  </si>
  <si>
    <t>МУНИЦИПАЛЬНОЕ БЮДЖЕТНОЕ ДОШКОЛЬНОЕ ОБРАЗОВАТЕЛЬНОЕ УЧРЕЖДЕНИЕ ДЕТСКИЙ САД № 180 ГОРОДСКОГО ОКРУГА ГОРОД УФА РЕСПУБЛИКИ БАШКОРТОСТАН</t>
  </si>
  <si>
    <t>МБДОУ ДЕТСКИЙ САД № 180</t>
  </si>
  <si>
    <t>Рогозина Екатерина Аркадьевна</t>
  </si>
  <si>
    <t>ГОСУДАРСТВЕННОЕ БЮДЖЕТНОЕ ОБЩЕОБРАЗОВАТЕЛЬНОЕ УЧРЕЖДЕНИЕ РЕСПУБЛИКАНСКИЙ ИНЖЕНЕРНЫЙ ЛИЦЕЙ-ИНТЕРНАТ</t>
  </si>
  <si>
    <t>ГБОУ РИЛИ</t>
  </si>
  <si>
    <t>Ямгурчин Азамат Шамилевич</t>
  </si>
  <si>
    <t>МУНИЦИПАЛЬНОЕ БЮДЖЕТНОЕ ОБРАЗОВАТЕЛЬНОЕ УЧРЕЖДЕНИЕ ДОПОЛНИТЕЛЬНОГО ОБРАЗОВАНИЯ УКРАИНСКАЯ ВОСКРЕСНАЯ ШКОЛА ЗЛАГОДА-СОГЛАСИЕ ГОРОДСКОГО ОКРУГА ГОРОД УФА РЕСПУБЛИКИ БАШКОРТОСТАН</t>
  </si>
  <si>
    <t>МБОУ ДО УВШ ЗЛАГОДА-СОГЛАСИЕ</t>
  </si>
  <si>
    <t>Хайруллина Елена Николаевна</t>
  </si>
  <si>
    <t>МУНИЦИПАЛЬНОЕ БЮДЖЕТНОЕ ОБРАЗОВАТЕЛЬНОЕ УЧРЕЖДЕНИЕ ДОПОЛНИТЕЛЬНОГО ОБРАЗОВАНИЯ ЦЕНТР ДЕТСКОГО ТВОРЧЕСТВА ИСТОК ГОРОДСКОГО ОКРУГА ГОРОД УФА РЕСПУБЛИКИ БАШКОРТОСТАН</t>
  </si>
  <si>
    <t>МБОУ ДО ЦДТ ИСТОК</t>
  </si>
  <si>
    <t>Арсланова Лилия Фанилевна</t>
  </si>
  <si>
    <t>МУНИЦИПАЛЬНОЕ БЮДЖЕТНОЕ ДОШКОЛЬНОЕ ОБРАЗОВАТЕЛЬНОЕ УЧРЕЖДЕНИЕ ДЕТСКИЙ САД № 144 ГОРОДСКОГО ОКРУГА ГОРОД УФА РЕСПУБЛИКИ БАШКОРТОСТАН</t>
  </si>
  <si>
    <t>МБДОУ ДЕТСКИЙ САД № 144</t>
  </si>
  <si>
    <t>Гильманова Зиля Зиннуровна</t>
  </si>
  <si>
    <t>МАОУ ЦЕНТР ОБРАЗОВАНИЯ № 89</t>
  </si>
  <si>
    <t>Корнилов Николай Михайлович</t>
  </si>
  <si>
    <t>МУНИЦИПАЛЬНОЕ БЮДЖЕТНОЕ ДОШКОЛЬНОЕ ОБРАЗОВАТЕЛЬНОЕ УЧРЕЖДЕНИЕ ДЕТСКИЙ САД № 130 ГОРОДСКОГО ОКРУГА ГОРОД УФА РЕСПУБЛИКИ БАШКОРТОСТАН</t>
  </si>
  <si>
    <t>МБДОУ ДЕТСКИЙ САД № 130</t>
  </si>
  <si>
    <t>Федянина Айгуль Нагимьяновна</t>
  </si>
  <si>
    <t>МУНИЦИПАЛЬНОЕ АВТОНОМНОЕ ОБЩЕОБРАЗОВАТЕЛЬНОЕ УЧРЕЖДЕНИЕ ЛИЦЕЙ № 6 ИМЕНИ САФИНА НУРУЛЛЫ ДАВЛЕТГАРЕЕВИЧА ГОРОДСКОГО ОКРУГА ГОРОД УФА РЕСПУБЛИКИ БАШКОРТОСТАН</t>
  </si>
  <si>
    <t>МАОУ ЛИЦЕЙ № 6 ИМЕНИ Н.Д. САФИНА</t>
  </si>
  <si>
    <t>МУНИЦИПАЛЬНОЕ БЮДЖЕТНОЕ ДОШКОЛЬНОЕ ОБРАЗОВАТЕЛЬНОЕ УЧРЕЖДЕНИЕ ДЕТСКИЙ САД № 127 ГОРОДСКОГО ОКРУГА ГОРОД УФА РЕСПУБЛИКИ БАШКОРТОСТАН</t>
  </si>
  <si>
    <t>МБДОУ ДЕТСКИЙ САД № 127</t>
  </si>
  <si>
    <t>Строкова Лада Анатольевна</t>
  </si>
  <si>
    <t>МУНИЦИПАЛЬНОЕ АВТОНОМНОЕ ДОШКОЛЬНОЕ ОБРАЗОВАТЕЛЬНОЕ УЧРЕЖДЕНИЕ ДЕТСКИЙ САД № 300 ГОРОДСКОГО ОКРУГА ГОРОД УФА РЕСПУБЛИКИ БАШКОРТОСТАН</t>
  </si>
  <si>
    <t>МАДОУ ДЕТСКИЙ САД № 300</t>
  </si>
  <si>
    <t>Саитгалина Гульназ Фанисовна</t>
  </si>
  <si>
    <t>МУНИЦИПАЛЬНОЕ АВТОНОМНОЕ ОБЩЕОБРАЗОВАТЕЛЬНОЕ УЧРЕЖДЕНИЕ ШКОЛА № 27 С УГЛУБЛЕННЫМ ИЗУЧЕНИЕМ ОТДЕЛЬНЫХ ПРЕДМЕТОВ ГОРОДСКОГО ОКРУГА ГОРОД УФА РЕСПУБЛИКИ БАШКОРТОСТАН</t>
  </si>
  <si>
    <t>МАОУ ШКОЛА №27 С УИОП</t>
  </si>
  <si>
    <t>Юнусова Айгуль Рустамовна</t>
  </si>
  <si>
    <t>МУНИЦИПАЛЬНОЕ БЮДЖЕТНОЕ ОБРАЗОВАТЕЛЬНОЕ УЧРЕЖДЕНИЕ ДОПОЛНИТЕЛЬНОГО ОБРАЗОВАНИЯ ЭКОЛОГО-БИОЛОГИЧЕСКИЙ ЦЕНТР ЭКОЛОГ ГОРОДСКОГО ОКРУГА ГОРОД УФА РЕСПУБЛИКИ БАШКОРТОСТАН</t>
  </si>
  <si>
    <t>МБОУ ДО ЭБЦ ЭКОЛОГ ГО Г.УФА РБ</t>
  </si>
  <si>
    <t>Макарычева Елена Александровна</t>
  </si>
  <si>
    <t>МУНИЦИПАЛЬНОЕ АВТОНОМНОЕ ОБРАЗОВАТЕЛЬНОЕ УЧРЕЖДЕНИЕ ДОПОЛНИТЕЛЬНОГО ОБРАЗОВАНИЯ ЦЕНТР ДЕТСКОГО ТВОРЧЕСТВА ГЛОБУС ГОРОДСКОГО ОКРУГА ГОРОД УФА РЕСПУБЛИКИ БАШКОРТОСТАН</t>
  </si>
  <si>
    <t>МАОУ ДО ЦДТ ГЛОБУС</t>
  </si>
  <si>
    <t>Галимов Раушан Раянович</t>
  </si>
  <si>
    <t>МУНИЦИПАЛЬНОЕ БЮДЖЕТНОЕ ДОШКОЛЬНОЕ ОБРАЗОВАТЕЛЬНОЕ УЧРЕЖДЕНИЕ БАШКИРСКИЙ ДЕТСКИЙ САД № 166 ГОРОДСКОГО ОКРУГА ГОРОД УФА РЕСПУБЛИКИ БАШКОРТОСТАН</t>
  </si>
  <si>
    <t>МБДОУ БАШКИРСКИЙ ДЕТСКИЙ САД № 166</t>
  </si>
  <si>
    <t>Сафуанова Рита Фанисовна</t>
  </si>
  <si>
    <t>МУНИЦИПАЛЬНОЕ АВТОНОМНОЕ ОБЩЕОБРАЗОВАТЕЛЬНОЕ УЧРЕЖДЕНИЕ ГИМНАЗИЯ № 86 С УГЛУБЛЕННЫМ ИЗУЧЕНИЕМ ИНОСТРАННЫХ ЯЗЫКОВ ГОРОДСКОГО ОКРУГА ГОРОД УФА РЕСПУБЛИКИ БАШКОРТОСТАН</t>
  </si>
  <si>
    <t>МАОУ ГИМНАЗИЯ № 86</t>
  </si>
  <si>
    <t>Михеева Светлана Анатольевна</t>
  </si>
  <si>
    <t>МУНИЦИПАЛЬНОЕ БЮДЖЕТНОЕ ДОШКОЛЬНОЕ ОБРАЗОВАТЕЛЬНОЕ УЧРЕЖДЕНИЕ ДЕТСКИЙ САД № 89 ГОРОДСКОГО ОКРУГА ГОРОД УФА РЕСПУБЛИКИ БАШКОРТОСТАН</t>
  </si>
  <si>
    <t>МБДОУ ДЕТСКИЙ САД № 89</t>
  </si>
  <si>
    <t>Захарова Людмила Фавазовна</t>
  </si>
  <si>
    <t>МУНИЦИПАЛЬНОЕ АВТОНОМНОЕ ДОШКОЛЬНОЕ ОБРАЗОВАТЕЛЬНОЕ УЧРЕЖДЕНИЕ ДЕТСКИЙ САД № 255 ГОРОДСКОГО ОКРУГА ГОРОД УФА РЕСПУБЛИКИ БАШКОРТОСТАН</t>
  </si>
  <si>
    <t>МАДОУ ДЕТСКИЙ САД № 255</t>
  </si>
  <si>
    <t>Кальметьева Татьяна Юрьевна</t>
  </si>
  <si>
    <t>МУНИЦИПАЛЬНОЕ АВТОНОМНОЕ ОБЩЕОБРАЗОВАТЕЛЬНОЕ УЧРЕЖДЕНИЕ ГИМНАЗИЯ № 91 ГОРОДСКОГО ОКРУГА ГОРОД УФА РЕСПУБЛИКИ БАШКОРТОСТАН</t>
  </si>
  <si>
    <t>МАОУ ГИМНАЗИЯ № 91</t>
  </si>
  <si>
    <t>Цаплин Александр Федорович</t>
  </si>
  <si>
    <t>МУНИЦИПАЛЬНОЕ БЮДЖЕТНОЕ ДОШКОЛЬНОЕ ОБРАЗОВАТЕЛЬНОЕ УЧРЕЖДЕНИЕ ДЕТСКИЙ САД № 244 ГОРОДСКОГО ОКРУГА ГОРОД УФА РЕСПУБЛИКИ БАШКОРТОСТАН</t>
  </si>
  <si>
    <t>МБДОУ ДЕТСКИЙ САД № 244</t>
  </si>
  <si>
    <t>Дурнева Наталия Григорьевна</t>
  </si>
  <si>
    <t>МУНИЦИПАЛЬНОЕ АВТОНОМНОЕ ОБЩЕОБРАЗОВАТЕЛЬНОЕ УЧРЕЖДЕНИЕ ШКОЛА № 110 ГОРОДСКОГО ОКРУГА ГОРОД УФА РЕСПУБЛИКИ БАШКОРТОСТАН</t>
  </si>
  <si>
    <t>МАОУ ШКОЛА № 110</t>
  </si>
  <si>
    <t>Сержанина Лимма Баязитовна</t>
  </si>
  <si>
    <t>МУНИЦИПАЛЬНОЕ БЮДЖЕТНОЕ ДОШКОЛЬНОЕ ОБРАЗОВАТЕЛЬНОЕ УЧРЕЖДЕНИЕ ДЕТСКИЙ САД № 242 ГОРОДСКОГО ОКРУГА ГОРОД УФА РЕСПУБЛИКИ БАШКОРТОСТАН</t>
  </si>
  <si>
    <t>МБДОУ ДЕТСКИЙ САД № 242</t>
  </si>
  <si>
    <t>Попова Светлана Геннадьевна</t>
  </si>
  <si>
    <t>МУНИЦИПАЛЬНОЕ БЮДЖЕТНОЕ ОБРАЗОВАТЕЛЬНОЕ УЧРЕЖДЕНИЕ ДОПОЛНИТЕЛЬНОГО ОБРАЗОВАНИЯ ЦЕНТР ДЕТСКОГО (ЮНОШЕСКОГО) ТЕХНИЧЕСКОГО ТВОРЧЕСТВА ВЕКТОР ГОРОДСКОГО ОКРУГА ГОРОД УФА РЕСПУБЛИКИ БАШКОРТОСТАН</t>
  </si>
  <si>
    <t>МБОУ ДО ЦДЮТТ ВЕКТОР</t>
  </si>
  <si>
    <t>Музыка Оксана Владимировна</t>
  </si>
  <si>
    <t>МУНИЦИПАЛЬНОЕ БЮДЖЕТНОЕ ДОШКОЛЬНОЕ ОБРАЗОВАТЕЛЬНОЕ УЧРЕЖДЕНИЕ ДЕТСКИЙ САД № 193 ГОРОДСКОГО ОКРУГА ГОРОД УФА РЕСПУБЛИКИ БАШКОРТОСТАН</t>
  </si>
  <si>
    <t>МБДОУ ДЕТСКИЙ САД № 193</t>
  </si>
  <si>
    <t>Устюгова Светлана Владимировна</t>
  </si>
  <si>
    <t>МУНИЦИПАЛЬНОЕ АВТОНОМНОЕ ОБЩЕОБРАЗОВАТЕЛЬНОЕ УЧРЕЖДЕНИЕ ШКОЛА № 85 ГОРОДСКОГО ОКРУГА ГОРОД УФА РЕСПУБЛИКИ БАШКОРТОСТАН</t>
  </si>
  <si>
    <t>МАОУ ШКОЛА № 85</t>
  </si>
  <si>
    <t>Нургалиева Гульнара Вилевна</t>
  </si>
  <si>
    <t>МУНИЦИПАЛЬНОЕ БЮДЖЕТНОЕ ДОШКОЛЬНОЕ ОБРАЗОВАТЕЛЬНОЕ УЧРЕЖДЕНИЕ ДЕТСКИЙ САД № 92 ГОРОДСКОГО ОКРУГА ГОРОД УФА РЕСПУБЛИКИ БАШКОРТОСТАН</t>
  </si>
  <si>
    <t>МБДОУ ДЕТСКИЙ САД № 92</t>
  </si>
  <si>
    <t>Склизкова Александра Александровна</t>
  </si>
  <si>
    <t>МУНИЦИПАЛЬНОЕ БЮДЖЕТНОЕ ДОШКОЛЬНОЕ ОБРАЗОВАТЕЛЬНОЕ УЧРЕЖДЕНИЕ ДЕТСКИЙ САД № 13 ГОРОДСКОГО ОКРУГА ГОРОД УФА РЕСПУБЛИКИ БАШКОРТОСТАН</t>
  </si>
  <si>
    <t>МБДОУ ДЕТСКИЙ САД № 13</t>
  </si>
  <si>
    <t>Саяпина Елена Анатольевна</t>
  </si>
  <si>
    <t>МУНИЦИПАЛЬНОЕ АВТОНОМНОЕ ДОШКОЛЬНОЕ ОБРАЗОВАТЕЛЬНОЕ УЧРЕЖДЕНИЕ ДЕТСКИЙ САД № 116 ГОРОДСКОГО ОКРУГА ГОРОД УФА РЕСПУБЛИКИ БАШКОРТОСТАН</t>
  </si>
  <si>
    <t>МАДОУ ДЕТСКИЙ САД № 116</t>
  </si>
  <si>
    <t>Кузнецова Ольга Олеговна</t>
  </si>
  <si>
    <t>МУНИЦИПАЛЬНОЕ БЮДЖЕТНОЕ ДОШКОЛЬНОЕ ОБРАЗОВАТЕЛЬНОЕ УЧРЕЖДЕНИЕ ДЕТСКИЙ САД № 327 ГОРОДСКОГО ОКРУГА ГОРОД УФА РЕСПУБЛИКИ БАШКОРТОСТАН</t>
  </si>
  <si>
    <t>МБДОУ ДЕТСКИЙ САД № 327</t>
  </si>
  <si>
    <t>Киселева Наталья Владимировна</t>
  </si>
  <si>
    <t>МУНИЦИПАЛЬНОЕ БЮДЖЕТНОЕ ДОШКОЛЬНОЕ ОБРАЗОВАТЕЛЬНОЕ УЧРЕЖДЕНИЕ ДЕТСКИЙ САД № 289 ГОРОДСКОГО ОКРУГА ГОРОД УФА РЕСПУБЛИКИ БАШКОРТОСТАН</t>
  </si>
  <si>
    <t>МБДОУ ДЕТСКИЙ САД № 289</t>
  </si>
  <si>
    <t>Почуева Наталья Ринатовна</t>
  </si>
  <si>
    <t>МУНИЦИПАЛЬНОЕ АВТОНОМНОЕ ОБЩЕОБРАЗОВАТЕЛЬНОЕ УЧРЕЖДЕНИЕ ЦЕНТР ОБРАЗОВАНИЯ № 95 ГОРОДСКОГО ОКРУГА ГОРОД УФА РЕСПУБЛИКИ БАШКОРТОСТАН</t>
  </si>
  <si>
    <t>МАОУ ЦЕНТР ОБРАЗОВАНИЯ №95</t>
  </si>
  <si>
    <t>Вахитов Рамиль Тайфурович</t>
  </si>
  <si>
    <t>МУНИЦИПАЛЬНОЕ БЮДЖЕТНОЕ ДОШКОЛЬНОЕ ОБРАЗОВАТЕЛЬНОЕ УЧРЕЖДЕНИЕ ДЕТСКИЙ САД № 281 ГОРОДСКОГО ОКРУГА ГОРОД УФА РЕСПУБЛИКИ БАШКОРТОСТАН</t>
  </si>
  <si>
    <t>МБДОУ ДЕТСКИЙ САД № 281</t>
  </si>
  <si>
    <t>Гасанова Любовь Николаевна</t>
  </si>
  <si>
    <t>МУНИЦИПАЛЬНОЕ АВТОНОМНОЕ ДОШКОЛЬНОЕ ОБРАЗОВАТЕЛЬНОЕ УЧРЕЖДЕНИЕ ДЕТСКИЙ САД №25 ГОРОДСКОГО ОКРУГА ГОРОД УФА РЕСПУБЛИКА БАШКОРТОСТАН</t>
  </si>
  <si>
    <t>МАДОУ ДЕТСКИЙ САД №25</t>
  </si>
  <si>
    <t>Ихсанова Альбина Рафаилевна</t>
  </si>
  <si>
    <t>МУНИЦИПАЛЬНОЕ АВТОНОМНОЕ ДОШКОЛЬНОЕ ОБРАЗОВАТЕЛЬНОЕ УЧРЕЖДЕНИЕ ДЕТСКИЙ САД № 97 ГОРОДСКОГО ОКРУГА ГОРОД УФА РЕСПУБЛИКИ БАШКОРТОСТАН</t>
  </si>
  <si>
    <t>МАДОУ ДЕТСКИЙ САД № 97</t>
  </si>
  <si>
    <t>Салимгареева Фаниля Акрамовна</t>
  </si>
  <si>
    <t>МУНИЦИПАЛЬНОЕ БЮДЖЕТНОЕ ДОШКОЛЬНОЕ ОБРАЗОВАТЕЛЬНОЕ УЧРЕЖДЕНИЕ ДЕТСКИЙ САД № 330 ГОРОДСКОГО ОКРУГА ГОРОД УФА РЕСПУБЛИКИ БАШКОРТОСТАН</t>
  </si>
  <si>
    <t>МБДОУ ДЕТСКИЙ САД № 330</t>
  </si>
  <si>
    <t>Салимова Эльза Шамилевна</t>
  </si>
  <si>
    <t>МУНИЦИПАЛЬНОЕ АВТОНОМНОЕ ОБЩЕОБРАЗОВАТЕЛЬНОЕ УЧРЕЖДЕНИЕ ШКОЛА №128 ГОРОДСКОГО ОКРУГА ГОРОД УФА РЕСПУБЛИКИ БАШКОРТОСТАН</t>
  </si>
  <si>
    <t>МАОУ ШКОЛА №128</t>
  </si>
  <si>
    <t>Малышева Юлия Владимировна</t>
  </si>
  <si>
    <t>МУНИЦИПАЛЬНОЕ БЮДЖЕТНОЕ ОБРАЗОВАТЕЛЬНОЕ УЧРЕЖДЕНИЕ ДОПОЛНИТЕЛЬНОГО ОБРАЗОВАНИЯ ТАТАРСКАЯ ВОСКРЕСНАЯ ШКОЛА № 1 ГОРОДСКОГО ОКРУГА ГОРОД УФА РЕСПУБЛИКИ БАШКОРТОСТАН</t>
  </si>
  <si>
    <t>МБОУ ДО ТВШ № 1</t>
  </si>
  <si>
    <t>МУНИЦИПАЛЬНОЕ АВТОНОМНОЕ ДОШКОЛЬНОЕ ОБРАЗОВАТЕЛЬНОЕ УЧРЕЖДЕНИЕ ДЕТСКИЙ САД № 305 ГОРОДСКОГО ОКРУГА ГОРОД УФА РЕСПУБЛИКИ БАШКОРТОСТАН</t>
  </si>
  <si>
    <t>МАДОУ ДЕТСКИЙ САД № 305</t>
  </si>
  <si>
    <t>Еремеева Ольга Александровна</t>
  </si>
  <si>
    <t>МУНИЦИПАЛЬНОЕ БЮДЖЕТНОЕ ДОШКОЛЬНОЕ ОБРАЗОВАТЕЛЬНОЕ УЧРЕЖДЕНИЕ ДЕТСКИЙ САД № 297 ГОРОДСКОГО ОКРУГА ГОРОД УФА РЕСПУБЛИКИ БАШКОРТОСТАН</t>
  </si>
  <si>
    <t>МБДОУ ДЕТСКИЙ САД № 297</t>
  </si>
  <si>
    <t>Зиганшина Анна Юрьевна</t>
  </si>
  <si>
    <t>МУНИЦИПАЛЬНОЕ БЮДЖЕТНОЕ ОБРАЗОВАТЕЛЬНОЕ УЧРЕЖДЕНИЕ ДОПОЛНИТЕЛЬНОГО ОБРАЗОВАНИЯ ЦЕНТР ТВОРЧЕСКОГО РАЗВИТИЯ САЛЮТ ГОРОДСКОГО ОКРУГА ГОРОД УФА РЕСПУБЛИКИ БАШКОРТОСТАН</t>
  </si>
  <si>
    <t>МБОУ ДО ЦТР САЛЮТ</t>
  </si>
  <si>
    <t>МУНИЦИПАЛЬНОЕ АВТОНОМНОЕ ДОШКОЛЬНОЕ ОБРАЗОВАТЕЛЬНОЕ УЧРЕЖДЕНИЕ ДЕТСКИЙ САД № 325 ГОРОДСКОГО ОКРУГА ГОРОД УФА РЕСПУБЛИКИ БАШКОРТОСТАН</t>
  </si>
  <si>
    <t>МАДОУ ДЕТСКИЙ САД № 325</t>
  </si>
  <si>
    <t>Алчанова Наталья Олеговна</t>
  </si>
  <si>
    <t>МУНИЦИПАЛЬНОЕ БЮДЖЕТНОЕ ДОШКОЛЬНОЕ ОБРАЗОВАТЕЛЬНОЕ УЧРЕЖДЕНИЕ ДЕТСКИЙ САД № 78 ГОРОДСКОГО ОКРУГА ГОРОД УФА РЕСПУБЛИКИ БАШКОРТОСТАН</t>
  </si>
  <si>
    <t>МБДОУ ДЕТСКИЙ САД № 78</t>
  </si>
  <si>
    <t>Файзуллина Оксана Ивановна</t>
  </si>
  <si>
    <t>МУНИЦИПАЛЬНОЕ АВТОНОМНОЕ ДОШКОЛЬНОЕ ОБРАЗОВАТЕЛЬНОЕ УЧРЕЖДЕНИЕ ДЕТСКИЙ САД № 309 ГОРОДСКОГО ОКРУГА ГОРОД УФА РЕСПУБЛИКИ БАШКОРТОСТАН</t>
  </si>
  <si>
    <t>МАДОУ ДЕТСКИЙ САД № 309</t>
  </si>
  <si>
    <t>Никитина Светлана Тихоновна</t>
  </si>
  <si>
    <t>МУНИЦИПАЛЬНОЕ БЮДЖЕТНОЕ ДОШКОЛЬНОЕ ОБРАЗОВАТЕЛЬНОЕ УЧРЕЖДЕНИЕ ДЕТСКИЙ САД № 28 ГОРОДСКОГО ОКРУГА ГОРОД УФА РЕСПУБЛИКИ БАШКОРТОСТАН</t>
  </si>
  <si>
    <t>Имамова Наталья Валерьевна</t>
  </si>
  <si>
    <t>МУНИЦИПАЛЬНОЕ АВТОНОМНОЕ ДОШКОЛЬНОЕ ОБРАЗОВАТЕЛЬНОЕ УЧРЕЖДЕНИЕ ДЕТСКИЙ САД № 332 ГОРОДСКОГО ОКРУГА ГОРОД УФА РЕСПУБЛИКИ БАШКОРТОСТАН</t>
  </si>
  <si>
    <t>МАДОУ ДЕТСКИЙ САД № 332</t>
  </si>
  <si>
    <t>Михайлова Динара Курбановна</t>
  </si>
  <si>
    <t>МУНИЦИПАЛЬНОЕ АВТОНОМНОЕ ДОШКОЛЬНОЕ ОБРАЗОВАТЕЛЬНОЕ УЧРЕЖДЕНИЕ ДЕТСКИЙ САД № 310 ГОРОДСКОГО ОКРУГА ГОРОД УФА РЕСПУБЛИКИ БАШКОРТОСТАН</t>
  </si>
  <si>
    <t>МАДОУ ДЕТСКИЙ САД № 310</t>
  </si>
  <si>
    <t>Мухамедьянова Гульнара Альбертовна</t>
  </si>
  <si>
    <t>МУНИЦИПАЛЬНОЕ АВТОНОМНОЕ ДОШКОЛЬНОЕ ОБРАЗОВАТЕЛЬНОЕ УЧРЕЖДЕНИЕ ДЕТСКИЙ САД № 122 ГОРОДСКОГО ОКРУГА ГОРОД УФА РЕСПУБЛИКИ БАШКОРТОСТАН</t>
  </si>
  <si>
    <t>МАДОУ ДЕТСКИЙ САД № 122</t>
  </si>
  <si>
    <t>Адельметова Роза Рузалиновна</t>
  </si>
  <si>
    <t>МУНИЦИПАЛЬНОЕ АВТОНОМНОЕ ОБЩЕОБРАЗОВАТЕЛЬНОЕ УЧРЕЖДЕНИЕ ИНЖЕНЕРНЫЙ ЛИЦЕЙ № 83 ИМЕНИ ГЕРОЯ СОВЕТСКОГО СОЮЗА ПИНСКОГО МАТВЕЯ САВЕЛЬЕВИЧА УФИМСКОГО ГОСУДАРСТВЕННОГО НЕФТЯНОГО ТЕХНИЧЕСКОГО УНИВЕРСИТЕТА ГОРОДСКОГО ОКРУГА ГОРОД УФА РЕСПУБЛИКИ БАШКОРТОСТАН</t>
  </si>
  <si>
    <t>МАОУ ИНЖЕНЕРНЫЙ ЛИЦЕЙ № 83 ИМЕНИ ПИНСКОГО М.С. УГНТУ</t>
  </si>
  <si>
    <t>Цыбина Алла Павловна</t>
  </si>
  <si>
    <t>МУНИЦИПАЛЬНОЕ АВТОНОМНОЕ ДОШКОЛЬНОЕ ОБРАЗОВАТЕЛЬНОЕ УЧРЕЖДЕНИЕ ДЕТСКИЙ САД № 216 ГОРОДСКОГО ОКРУГА ГОРОД УФА РЕСПУБЛИКИ БАШКОРТОСТАН</t>
  </si>
  <si>
    <t>МАДОУ ДЕТСКИЙ САД № 216</t>
  </si>
  <si>
    <t>Фуксина Ольга Геннадьевна</t>
  </si>
  <si>
    <t>МУНИЦИПАЛЬНОЕ АВТОНОМНОЕ ДОШКОЛЬНОЕ ОБРАЗОВАТЕЛЬНОЕ УЧРЕЖДЕНИЕ ДЕТСКИЙ САД № 232 ГОРОДСКОГО ОКРУГА ГОРОД УФА РЕСПУБЛИКИ БАШКОРТОСТАН</t>
  </si>
  <si>
    <t>МАДОУ ДЕТСКИЙ САД № 232</t>
  </si>
  <si>
    <t>Мусина Динара Рамазановна</t>
  </si>
  <si>
    <t>МУНИЦИПАЛЬНОЕ АВТОНОМНОЕ ДОШКОЛЬНОЕ ОБРАЗОВАТЕЛЬНОЕ УЧРЕЖДЕНИЕ ДЕТСКИЙ САД № 274 ГОРОДСКОГО ОКРУГА ГОРОД УФА РЕСПУБЛИКИ БАШКОРТОСТАН</t>
  </si>
  <si>
    <t>МАДОУ ДЕТСКИЙ САД № 274</t>
  </si>
  <si>
    <t>Романенкова Светлана Закарияновна</t>
  </si>
  <si>
    <t>МУНИЦИПАЛЬНОЕ АВТОНОМНОЕ ДОШКОЛЬНОЕ ОБРАЗОВАТЕЛЬНОЕ УЧРЕЖДЕНИЕ ДЕТСКИЙ САД № 35 ГОРОДСКОГО ОКРУГА ГОРОД УФА РЕСПУБЛИКИ БАШКОРТОСТАН</t>
  </si>
  <si>
    <t>Булатова Айгуль Маратовна</t>
  </si>
  <si>
    <t>МУНИЦИПАЛЬНОЕ БЮДЖЕТНОЕ ДОШКОЛЬНОЕ ОБРАЗОВАТЕЛЬНОЕ УЧРЕЖДЕНИЕ БАШКИРСКИЙ ДЕТСКИЙ САД № 249 ГОРОДСКОГО ОКРУГА ГОРОД УФА РЕСПУБЛИКИ БАШКОРТОСТАН</t>
  </si>
  <si>
    <t>МБДОУ БАШКИРСКИЙ ДЕТСКИЙ САД № 249</t>
  </si>
  <si>
    <t>МУНИЦИПАЛЬНОЕ АВТОНОМНОЕ ОБЩЕОБРАЗОВАТЕЛЬНОЕ УЧРЕЖДЕНИЕ ШКОЛА №108 ГОРОДСКОГО ОКРУГА ГОРОД УФА РЕСПУБЛИКИ БАШКОРТОСТАН</t>
  </si>
  <si>
    <t>МАОУ ШКОЛА №108</t>
  </si>
  <si>
    <t>Абуляев Рафик Рашитович</t>
  </si>
  <si>
    <t>МУНИЦИПАЛЬНОЕ АВТОНОМНОЕ ДОШКОЛЬНОЕ ОБРАЗОВАТЕЛЬНОЕ УЧРЕЖДЕНИЕ ДЕТСКИЙ САД № 62 ГОРОДСКОГО ОКРУГА ГОРОД УФА РЕСПУБЛИКИ БАШКОРТОСТАН</t>
  </si>
  <si>
    <t>МАДОУ ДЕТСКИЙ САД № 62</t>
  </si>
  <si>
    <t>Ярмухаметова Альбина Саитгалиевна</t>
  </si>
  <si>
    <t>МУНИЦИПАЛЬНОЕ АВТОНОМНОЕ ОБЩЕОБРАЗОВАТЕЛЬНОЕ УЧРЕЖДЕНИЕ ШКОЛА № 49 ГОРОДСКОГО ОКРУГА ГОРОД УФА РЕСПУБЛИКИ БАШКОРТОСТАН</t>
  </si>
  <si>
    <t>МАОУ ШКОЛА № 49</t>
  </si>
  <si>
    <t>Газизова Светлана Хатмулловна</t>
  </si>
  <si>
    <t>МУНИЦИПАЛЬНОЕ АВТОНОМНОЕ ДОШКОЛЬНОЕ ОБРАЗОВАТЕЛЬНОЕ УЧРЕЖДЕНИЕ ДЕТСКИЙ САД № 268 ГОРОДСКОГО ОКРУГА ГОРОД УФА РЕСПУБЛИКИ БАШКОРТОСТАН</t>
  </si>
  <si>
    <t>МАДОУ ДЕТСКИЙ САД № 268</t>
  </si>
  <si>
    <t>Сафина Гузель Владиковна</t>
  </si>
  <si>
    <t>МУНИЦИПАЛЬНОЕ БЮДЖЕТНОЕ ДОШКОЛЬНОЕ ОБРАЗОВАТЕЛЬНОЕ УЧРЕЖДЕНИЕ ДЕТСКИЙ САД № 291 ГОРОДСКОГО ОКРУГА ГОРОД УФА РЕСПУБЛИКИ БАШКОРТОСТАН</t>
  </si>
  <si>
    <t>МБДОУ ДЕТСКИЙ САД № 291</t>
  </si>
  <si>
    <t>Будович Айгуль Рифовна</t>
  </si>
  <si>
    <t>МУНИЦИПАЛЬНОЕ БЮДЖЕТНОЕ ОБРАЗОВАТЕЛЬНОЕ УЧРЕЖДЕНИЕ ДОПОЛНИТЕЛЬНОГО ОБРАЗОВАНИЯ ЦЕНТР ТВОРЧЕСТВА КАЛЕЙДОСКОП ГОРОДСКОГО ОКРУГА ГОРОД УФА РЕСПУБЛИКИ БАШКОРТОСТАН</t>
  </si>
  <si>
    <t>МБОУ ДО ЦТ КАЛЕЙДОСКОП</t>
  </si>
  <si>
    <t>Баутдинова Миляуша Хайдаровна</t>
  </si>
  <si>
    <t>Владимирова Светлана Николаевна</t>
  </si>
  <si>
    <t>МУНИЦИПАЛЬНОЕ БЮДЖЕТНОЕ ДОШКОЛЬНОЕ ОБРАЗОВАТЕЛЬНОЕ УЧРЕЖДЕНИЕ ДЕТСКИЙ САД № 248 ГОРОДСКОГО ОКРУГА ГОРОД УФА РЕСПУБЛИКИ БАШКОРТОСТАН</t>
  </si>
  <si>
    <t>МБДОУ ДЕТСКИЙ САД № 248</t>
  </si>
  <si>
    <t>Петрова Елена Владимировна</t>
  </si>
  <si>
    <t>МУНИЦИПАЛЬНОЕ АВТОНОМНОЕ ОБЩЕОБРАЗОВАТЕЛЬНОЕ УЧРЕЖДЕНИЕ ЛИЦЕЙ №42 ГОРОДСКОГО ОКРУГА ГОРОД УФА РЕСПУБЛИКИ БАШКОРТОСТАН</t>
  </si>
  <si>
    <t>МАОУ ЛИЦЕЙ № 42</t>
  </si>
  <si>
    <t>Шарипов Ришат Ринатович</t>
  </si>
  <si>
    <t>МУНИЦИПАЛЬНОЕ АВТОНОМНОЕ ДОШКОЛЬНОЕ ОБРАЗОВАТЕЛЬНОЕ УЧРЕЖДЕНИЕ ДЕТСКИЙ САД № 259 ГОРОДСКОГО ОКРУГА ГОРОД УФА РЕСПУБЛИКИ БАШКОРТОСТАН</t>
  </si>
  <si>
    <t>МАДОУ ДЕТСКИЙ САД № 259</t>
  </si>
  <si>
    <t>Нуриахметова Ирина Юрисовна</t>
  </si>
  <si>
    <t>МУНИЦИПАЛЬНОЕ БЮДЖЕТНОЕ ДОШКОЛЬНОЕ ОБРАЗОВАТЕЛЬНОЕ УЧРЕЖДЕНИЕ ДЕТСКИЙ САД № 205 ГОРОДСКОГО ОКРУГА ГОРОД УФА РЕСПУБЛИКИ БАШКОРТОСТАН</t>
  </si>
  <si>
    <t>МБДОУ ДЕТСКИЙ САД № 205</t>
  </si>
  <si>
    <t>Асаева Айгуль Рамзиловна</t>
  </si>
  <si>
    <t>МУНИЦИПАЛЬНОЕ АВТОНОМНОЕ ОБЩЕОБРАЗОВАТЕЛЬНОЕ УЧРЕЖДЕНИЕ ЛИЦЕЙ № 94 ГОРОДСКОГО ОКРУГА ГОРОД УФА РЕСПУБЛИКИ БАШКОРТОСТАН</t>
  </si>
  <si>
    <t>МАОУ ЛИЦЕЙ №94</t>
  </si>
  <si>
    <t>МУНИЦИПАЛЬНОЕ БЮДЖЕТНОЕ ДОШКОЛЬНОЕ ОБРАЗОВАТЕЛЬНОЕ УЧРЕЖДЕНИЕ ДЕТСКИЙ САД № 326 ГОРОДСКОГО ОКРУГА ГОРОД УФА РЕСПУБЛИКИ БАШКОРТОСТАН</t>
  </si>
  <si>
    <t>МБДОУ ДЕТСКИЙ САД № 326</t>
  </si>
  <si>
    <t>Хамидова Асия Занфировна</t>
  </si>
  <si>
    <t>ГОСУДАРСТВЕННОЕ АУ РЕСПУБЛИКИ БАШКОРТОСТАН ЦЕНТР ОЦЕНКИ ПРОФЕССИОНАЛЬНОГО МАСТЕРСТВА И КВАЛИФИКАЦИИ ПЕДАГОГОВ</t>
  </si>
  <si>
    <t>ГАУ РБ ЦОПМКП</t>
  </si>
  <si>
    <t>Абзалимов Рамиль Рафикович</t>
  </si>
  <si>
    <t>МУНИЦИПАЛЬНОЕ АВТОНОМНОЕ ДОШКОЛЬНОЕ ОБРАЗОВАТЕЛЬНОЕ УЧРЕЖДЕНИЕ ДЕТСКИЙ САД № 279 ГОРОДСКОГО ОКРУГА ГОРОД УФА РЕСПУБЛИКИ БАШКОРТОСТАН</t>
  </si>
  <si>
    <t>МАДОУ ДЕТСКИЙ САД №279</t>
  </si>
  <si>
    <t>Попова Маргарита Михайловна</t>
  </si>
  <si>
    <t>МУНИЦИПАЛЬНОЕ АВТОНОМНОЕ ДОШКОЛЬНОЕ ОБРАЗОВАТЕЛЬНОЕ УЧРЕЖДЕНИЕ ДЕТСКИЙ САД № 164 ГОРОДСКОГО ОКРУГА ГОРОД УФА РЕСПУБЛИКИ БАШКОРТОСТАН</t>
  </si>
  <si>
    <t>МАДОУ ДЕТСКИЙ САД № 164</t>
  </si>
  <si>
    <t>Саитгареева Майя Константиновна</t>
  </si>
  <si>
    <t>МУНИЦИПАЛЬНОЕ БЮДЖЕТНОЕ ДОШКОЛЬНОЕ ОБРАЗОВАТЕЛЬНОЕ УЧРЕЖДЕНИЕ ДЕТСКИЙ САД № 17 ГОРОДСКОГО ОКРУГА ГОРОД УФА РЕСПУБЛИКИ БАШКОРТОСТАН</t>
  </si>
  <si>
    <t>МБДОУ ДЕТСКИЙ САД № 17</t>
  </si>
  <si>
    <t>МУНИЦИПАЛЬНОЕ АВТОНОМНОЕ ОБЩЕОБРАЗОВАТЕЛЬНОЕ УЧРЕЖДЕНИЕ УФИМСКАЯ ОБЩЕОБРАЗОВАТЕЛЬНАЯ ШКОЛА-ИНТЕРНАТ С ПЕРВОНАЧАЛЬНОЙ ЛЁТНОЙ ПОДГОТОВКОЙ ИМЕНИ ДВАЖДЫ ГЕРОЯ СОВЕТСКОГО СОЮЗА ГАРЕЕВА МУСЫ ГАЙСИНОВИЧА ГОРОДСКОГО ОКРУГА ГОРОД УФА РЕСПУБЛИКИ БАШКОРТОСТАН</t>
  </si>
  <si>
    <t>МАОУ УОШИ С ПЛП</t>
  </si>
  <si>
    <t>Султангулов Фаниль Радикович</t>
  </si>
  <si>
    <t>МУНИЦИПАЛЬНОЕ БЮДЖЕТНОЕ ДОШКОЛЬНОЕ ОБРАЗОВАТЕЛЬНОЕ УЧРЕЖДЕНИЕ ДЕТСКИЙ САД № 48 ГОРОДСКОГО ОКРУГА ГОРОД УФА РЕСПУБЛИКИ БАШКОРТОСТАН</t>
  </si>
  <si>
    <t>МБДОУ ДЕТСКИЙ САД № 48</t>
  </si>
  <si>
    <t>Малая Ирина Григорьевна</t>
  </si>
  <si>
    <t>МУНИЦИПАЛЬНОЕ БЮДЖЕТНОЕ ОБРАЗОВАТЕЛЬНОЕ УЧРЕЖДЕНИЕ ДОПОЛНИТЕЛЬНОГО ОБРАЗОВАНИЯ УКРАИНСКАЯ ВОСКРЕСНАЯ ШКОЛА ИМ. Т.Г. ШЕВЧЕНКО ГОРОДСКОГО ОКРУГА ГОРОДА УФА РЕСПУБЛИКИ БАШКОРТОСТАН</t>
  </si>
  <si>
    <t>МБОУ ДО УВШ ИМ. Т.Г. ШЕВЧЕНКО</t>
  </si>
  <si>
    <t>Семикин Владимир Олегович</t>
  </si>
  <si>
    <t>МУНИЦИПАЛЬНОЕ БЮДЖЕТНОЕ ДОШКОЛЬНОЕ ОБРАЗОВАТЕЛЬНОЕ УЧРЕЖДЕНИЕ ДЕТСКИЙ САД № 304 ГОРОДСКОГО ОКРУГА ГОРОД УФА РЕСПУБЛИКИ БАШКОРТОСТАН</t>
  </si>
  <si>
    <t>МБДОУ ДЕТСКИЙ САД № 304</t>
  </si>
  <si>
    <t>Латыпова Ляйсан Муллахметовна</t>
  </si>
  <si>
    <t>МУНИЦИПАЛЬНОЕ БЮДЖЕТНОЕ ДОШКОЛЬНОЕ ОБРАЗОВАТЕЛЬНОЕ УЧРЕЖДЕНИЕ ДЕТСКИЙ САД № 303 ГОРОДСКОГО ОКРУГА ГОРОД УФА РЕСПУБЛИКИ БАШКОРТОСТАН</t>
  </si>
  <si>
    <t>МБДОУ ДЕТСКИЙ САД № 303</t>
  </si>
  <si>
    <t>Ягудина Юлия Юлаевна</t>
  </si>
  <si>
    <t>ЗАВЕДУЮЩИЙ МБДОУ ДЕТСКИЙ САД № 303</t>
  </si>
  <si>
    <t>МУНИЦИПАЛЬНОЕ АВТОНОМНОЕ ОБЩЕОБРАЗОВАТЕЛЬНОЕ УЧРЕЖДЕНИЕ ЛИЦЕЙ № 1 ГОРОДСКОГО ОКРУГА ГОРОД УФА РЕСПУБЛИКИ БАШКОРТОСТАН</t>
  </si>
  <si>
    <t>МАОУ ЛИЦЕЙ № 1</t>
  </si>
  <si>
    <t>Верёвкина Елена Васильевна</t>
  </si>
  <si>
    <t>МУНИЦИПАЛЬНОЕ АВТОНОМНОЕ ОБРАЗОВАТЕЛЬНОЕ УЧРЕЖДЕНИЕ ДОПОЛНИТЕЛЬНОГО ОБРАЗОВАНИЯ УФИМСКИЙ ГОРОДСКОЙ ДВОРЕЦ ДЕТСКОГО ТВОРЧЕСТВА ИМ. В.М. КОМАРОВА ГОРОДСКОГО ОКРУГА ГОРОД УФА РЕСПУБЛИКИ БАШКОРТОСТАН</t>
  </si>
  <si>
    <t>МАОУ ДО УГДДТ ИМ. В.М. КОМАРОВА</t>
  </si>
  <si>
    <t>Зайнуллина Гузель Рамиловна</t>
  </si>
  <si>
    <t>МУНИЦИПАЛЬНОЕ АВТОНОМНОЕ ОБЩЕОБРАЗОВАТЕЛЬНОЕ УЧРЕЖДЕНИЕ ШКОЛА № 141 ГОРОДСКОГО ОКРУГА ГОРОД УФА РЕСПУБЛИКИ БАШКОРТОСТАН</t>
  </si>
  <si>
    <t>МАОУ ШКОЛА № 141</t>
  </si>
  <si>
    <t>Бажина Ирина Вячеславовна</t>
  </si>
  <si>
    <t>МУНИЦИПАЛЬНОЕ АВТОНОМНОЕ ОБЩЕОБРАЗОВАТЕЛЬНОЕ УЧРЕЖДЕНИЕ ЛИЦЕЙ № 155 ИМЕНИ ГЕРОЯ СОВЕТСКОГО СОЮЗА КОВШОВОЙ НАТАЛЬИ ВЕНЕДИКТОВНЫ ГОРОДСКОГО ОКРУГА ГОРОД УФА РЕСПУБЛИКИ БАШКОРТОСТАН</t>
  </si>
  <si>
    <t>МАОУ ЛИЦЕЙ № 155</t>
  </si>
  <si>
    <t>Дмитриева Марина Владимировна</t>
  </si>
  <si>
    <t>МУНИЦИПАЛЬНОЕ БЮДЖЕТНОЕ ДОШКОЛЬНОЕ ОБРАЗОВАТЕЛЬНОЕ УЧРЕЖДЕНИЕ ДЕТСКИЙ САД № 47 ГОРОДСКОГО ОКРУГА ГОРОД УФА РЕСПУБЛИКИ БАШКОРТОСТАН</t>
  </si>
  <si>
    <t>МБДОУ ДЕТСКИЙ САД № 47</t>
  </si>
  <si>
    <t>Сахабутдинова Резеда Разитовна</t>
  </si>
  <si>
    <t>МУНИЦИПАЛЬНОЕ АВТОНОМНОЕ ОБЩЕОБРАЗОВАТЕЛЬНОЕ УЧРЕЖДЕНИЕ ЦЕНТР ОБРАЗОВАНИЯ № 15 ИМЕНИ ГЕРОЯ РОССИЙСКОЙ ФЕДЕРАЦИИ САХАБУТДИНОВА РИФА РАИСОВИЧА ГОРОДСКОГО ОКРУГА ГОРОД УФА РЕСПУБЛИКИ БАШКОРТОСТАН</t>
  </si>
  <si>
    <t>МАОУ ЦЕНТР ОБРАЗОВАНИЯ № 15 ИМ. САХАБУТДИНОВА Р.Р.</t>
  </si>
  <si>
    <t>Туктамышев Булат Салаватович</t>
  </si>
  <si>
    <t>МУНИЦИПАЛЬНОЕ АВТОНОМНОЕ ОБЩЕОБРАЗОВАТЕЛЬНОЕ УЧРЕЖДЕНИЕ ШКОЛА № 23 ГОРОДСКОГО ОКРУГА ГОРОД УФА РЕСПУБЛИКИ БАШКОРТОСТАН</t>
  </si>
  <si>
    <t>МАОУ ШКОЛА №23</t>
  </si>
  <si>
    <t>Хажин Альберт Фаритович</t>
  </si>
  <si>
    <t>МУНИЦИПАЛЬНОЕ БЮДЖЕТНОЕ ОБРАЗОВАТЕЛЬНОЕ УЧРЕЖДЕНИЕ ДОПОЛНИТЕЛЬНОГО ОБРАЗОВАНИЯ ДОМ ДЕТСКОГО ТВОРЧЕСТВА ДРУЖНЫЙ ГОРОДСКОГО ОКРУГА ГОРОД УФА РЕСПУБЛИКИ БАШКОРТОСТАН</t>
  </si>
  <si>
    <t>МБОУ ДО ДДТ ДРУЖНЫЙ</t>
  </si>
  <si>
    <t>Арсланова Любовь Борисовна</t>
  </si>
  <si>
    <t>МУНИЦИПАЛЬНОЕ БЮДЖЕТНОЕ ДОШКОЛЬНОЕ ОБРАЗОВАТЕЛЬНОЕ УЧРЕЖДЕНИЕ ДЕТСКИЙ САД № 161 ГОРОДСКОГО ОКРУГА ГОРОД УФА РЕСПУБЛИКИ БАШКОРТОСТАН</t>
  </si>
  <si>
    <t>МБДОУ ДЕТСКИЙ САД № 161</t>
  </si>
  <si>
    <t>Афанаси Наталья Николаевна</t>
  </si>
  <si>
    <t>МУНИЦИПАЛЬНОЕ БЮДЖЕТНОЕ ДОШКОЛЬНОЕ ОБРАЗОВАТЕЛЬНОЕ УЧРЕЖДЕНИЕ ДЕТСКИЙ САД № 1 ГОРОДСКОГО ОКРУГА ГОРОД УФА РЕСПУБЛИКИ БАШКОРТОСТАН</t>
  </si>
  <si>
    <t>МБДОУ ДЕТСКИЙ САД № 1</t>
  </si>
  <si>
    <t>Кульмухаметова Альфия Абдулхалиловна</t>
  </si>
  <si>
    <t>МУНИЦИПАЛЬНОЕ БЮДЖЕТНОЕ ДОШКОЛЬНОЕ ОБРАЗОВАТЕЛЬНОЕ УЧРЕЖДЕНИЕ ДЕТСКИЙ САД № 4 ГОРОДСКОГО ОКРУГА ГОРОД УФА РЕСПУБЛИКИ БАШКОРТОСТАН</t>
  </si>
  <si>
    <t>Давлеткильдеева Юлия Владимировна</t>
  </si>
  <si>
    <t>МУНИЦИПАЛЬНОЕ БЮДЖЕТНОЕ ДОШКОЛЬНОЕ ОБРАЗОВАТЕЛЬНОЕ УЧРЕЖДЕНИЕ ДЕТСКИЙ САД № 276 ГОРОДСКОГО ОКРУГА ГОРОД УФА РЕСПУБЛИКИ БАШКОРТОСТАН</t>
  </si>
  <si>
    <t>МБДОУ ДЕТСКИЙ САД № 276</t>
  </si>
  <si>
    <t>Лаврентьева Ирина Загитьяновна</t>
  </si>
  <si>
    <t>УПРАВЛЕНИЕ ОБРАЗОВАНИЯ АДМИНИСТРАЦИИ ГОРОДСКОГО ОКРУГА ГОРОД УФА РЕСПУБЛИКИ БАШКОРТОСТАН</t>
  </si>
  <si>
    <t>УПРАВЛЕНИЕ ОБРАЗОВАНИЯ АДМИНИСТРАЦИИ ГО Г.УФА РБ</t>
  </si>
  <si>
    <t>Батыршин Азат Рафаилович</t>
  </si>
  <si>
    <t>НАЧАЛЬНИК УПРАВЛЕНИЯ ОБРАЗОВАНИЯ АДМИНИСТРАЦИИ ГОРОДСКОГО ОКРУГА ГОРОД УФА РЕСПУБЛИКИ БАШКОРТОСТАН</t>
  </si>
  <si>
    <t>МУНИЦИПАЛЬНОЕ БЮДЖЕТНОЕ ДОШКОЛЬНОЕ ОБРАЗОВАТЕЛЬНОЕ УЧРЕЖДЕНИЕ БАШКИРСКИЙ ДЕТСКИЙ САД № 75 АКБУЗАТ ГОРОДСКОГО ОКРУГА ГОРОД УФА РЕСПУБЛИКИ БАШКОРТОСТАН</t>
  </si>
  <si>
    <t>МБДОУ БАШКИРСКИЙ ДЕТСКИЙ САД № 75 АКБУЗАТ</t>
  </si>
  <si>
    <t>Тляубаева Гульнара Фанизовна</t>
  </si>
  <si>
    <t>МУНИЦИПАЛЬНОЕ АВТОНОМНОЕ ОБЩЕОБРАЗОВАТЕЛЬНОЕ УЧРЕЖДЕНИЕ ГИМНАЗИЯ № 47 ИМЕНИ А.П. ГАЙДАРА ГОРОДСКОГО ОКРУГА ГОРОД УФА РЕСПУБЛИКИ БАШКОРТОСТАН</t>
  </si>
  <si>
    <t>МАОУ ГИМНАЗИЯ № 47</t>
  </si>
  <si>
    <t>Хисматуллина Ирина Галеевна</t>
  </si>
  <si>
    <t>МУНИЦИПАЛЬНОЕ БЮДЖЕТНОЕ ДОШКОЛЬНОЕ ОБРАЗОВАТЕЛЬНОЕ УЧРЕЖДЕНИЕ ДЕТСКИЙ САД № 238 ГОРОДСКОГО ОКРУГА ГОРОД УФА РЕСПУБЛИКИ БАШКОРТОСТАН</t>
  </si>
  <si>
    <t>МБДОУ ДЕТСКИЙ САД № 238</t>
  </si>
  <si>
    <t>МУНИЦИПАЛЬНОЕ БЮДЖЕТНОЕ ДОШКОЛЬНОЕ ОБРАЗОВАТЕЛЬНОЕ УЧРЕЖДЕНИЕ ДЕТСКИЙ САД № 149 ГОРОДСКОГО ОКРУГА ГОРОД УФА РЕСПУБЛИКИ БАШКОРТОСТАН</t>
  </si>
  <si>
    <t>МБДОУ ДЕТСКИЙ САД № 149</t>
  </si>
  <si>
    <t>Уралова Елена Ахняфовна</t>
  </si>
  <si>
    <t>МУНИЦИПАЛЬНОЕ БЮДЖЕТНОЕ ДОШКОЛЬНОЕ ОБРАЗОВАТЕЛЬНОЕ УЧРЕЖДЕНИЕ ДЕТСКИЙ САД № 147 ГОРОДСКОГО ОКРУГА ГОРОД УФА РЕСПУБЛИКИ БАШКОРТОСТАН</t>
  </si>
  <si>
    <t>МБДОУ ДЕТСКИЙ САД № 147</t>
  </si>
  <si>
    <t>Фатхутдинова Альфия Ильфировна</t>
  </si>
  <si>
    <t>МУНИЦИПАЛЬНОЕ БЮДЖЕТНОЕ ДОШКОЛЬНОЕ ОБРАЗОВАТЕЛЬНОЕ УЧРЕЖДЕНИЕ ДЕТСКИЙ САД №125 ГОРОДСКОГО ОКРУГА ГОРОД УФА РЕСПУБЛИКИ БАШКОРТОСТАН</t>
  </si>
  <si>
    <t>МБДОУ ДЕТСКИЙ САД № 125</t>
  </si>
  <si>
    <t>Баландина Нина Константиновна</t>
  </si>
  <si>
    <t>МУНИЦИПАЛЬНОЕ БЮДЖЕТНОЕ ДОШКОЛЬНОЕ ОБРАЗОВАТЕЛЬНОЕ УЧРЕЖДЕНИЕ ДЕТСКИЙ САД № 119 ГОРОДСКОГО ОКРУГА ГОРОД УФА РЕСПУБЛИКИ БАШКОРТОСТАН</t>
  </si>
  <si>
    <t>МБДОУ ДЕТСКИЙ САД № 119</t>
  </si>
  <si>
    <t>Чиркова Альмира Мансуровна</t>
  </si>
  <si>
    <t>ИСПОЛНЯЮЩИЙ ОБЯЗАННОСТИ ЗАВЕДУЮЩЕЙ</t>
  </si>
  <si>
    <t>МУНИЦИПАЛЬНОЕ БЮДЖЕТНОЕ ДОШКОЛЬНОЕ ОБРАЗОВАТЕЛЬНОЕ УЧРЕЖДЕНИЕ ДЕТСКИЙ САД № 172 ГОРОДСКОГО ОКРУГА ГОРОД УФА РЕСПУБЛИКИ БАШКОРТОСТАН</t>
  </si>
  <si>
    <t>МБДОУ ДЕТСКИЙ САД № 172</t>
  </si>
  <si>
    <t>Шахтарина Елена Петровна</t>
  </si>
  <si>
    <t>МУНИЦИПАЛЬНОЕ БЮДЖЕТНОЕ ДОШКОЛЬНОЕ ОБРАЗОВАТЕЛЬНОЕ УЧРЕЖДЕНИЕ ДЕТСКИЙ САД № 29 ГОРОДСКОГО ОКРУГА ГОРОД УФА РЕСПУБЛИКИ БАШКОРТОСТАН</t>
  </si>
  <si>
    <t>МБДОУ ДЕТСКИЙ САД № 29</t>
  </si>
  <si>
    <t>Римович Екатерина Викторовна</t>
  </si>
  <si>
    <t>МУНИЦИПАЛЬНОЕ БЮДЖЕТНОЕ ДОШКОЛЬНОЕ ОБРАЗОВАТЕЛЬНОЕ УЧРЕЖДЕНИЕ ДЕТСКИЙ САД № 139 ГОРОДСКОГО ОКРУГА ГОРОД УФА РЕСПУБЛИКИ БАШКОРТОСТАН</t>
  </si>
  <si>
    <t>МБДОУ ДЕТСКИЙ САД № 139</t>
  </si>
  <si>
    <t>Нематова Нигорохон Каюмовна</t>
  </si>
  <si>
    <t>МУНИЦИПАЛЬНОЕ БЮДЖЕТНОЕ ДОШКОЛЬНОЕ ОБРАЗОВАТЕЛЬНОЕ УЧРЕЖДЕНИЕ ДЕТСКИЙ САД № 203 ГОРОДСКОГО ОКРУГА ГОРОД УФА РЕСПУБЛИКИ БАШКОРТОСТАН</t>
  </si>
  <si>
    <t>МБДОУ ДЕТСКИЙ САД № 203</t>
  </si>
  <si>
    <t>Артюхова Альбина Галинафовна</t>
  </si>
  <si>
    <t>МУНИЦИПАЛЬНОЕ БЮДЖЕТНОЕ ДОШКОЛЬНОЕ ОБРАЗОВАТЕЛЬНОЕ УЧРЕЖДЕНИЕ ДЕТСКИЙ САД № 131 ГОРОДСКОГО ОКРУГА ГОРОД УФА РЕСПУБЛИКИ БАШКОРТОСТАН</t>
  </si>
  <si>
    <t>МБДОУ ДЕТСКИЙ САД № 131</t>
  </si>
  <si>
    <t>МУНИЦИПАЛЬНОЕ БЮДЖЕТНОЕ ДОШКОЛЬНОЕ ОБРАЗОВАТЕЛЬНОЕ УЧРЕЖДЕНИЕ ДЕТСКИЙ САД № 45 ГОРОДСКОГО ОКРУГА ГОРОД УФА РЕСПУБЛИКИ БАШКОРТОСТАН</t>
  </si>
  <si>
    <t>МБДОУ ДЕТСКИЙ САД № 45</t>
  </si>
  <si>
    <t>Антропова Анастасия Олеговна</t>
  </si>
  <si>
    <t>МУНИЦИПАЛЬНОЕ АВТОНОМНОЕ ОБЩЕОБРАЗОВАТЕЛЬНОЕ УЧРЕЖДЕНИЕ ЦЕНТР ОБРАЗОВАНИЯ № 76 ГОРОДСКОГО ОКРУГА ГОРОД УФА РЕСПУБЛИКИ БАШКОРТОСТАН</t>
  </si>
  <si>
    <t>МАОУ ЦЕНТР ОБРАЗОВАНИЯ № 76</t>
  </si>
  <si>
    <t>Чугаева Олеся Алексеевна</t>
  </si>
  <si>
    <t>МУНИЦИПАЛЬНОЕ БЮДЖЕТНОЕ ДОШКОЛЬНОЕ ОБРАЗОВАТЕЛЬНОЕ УЧРЕЖДЕНИЕ ДЕТСКИЙ САД № 162 ГОРОДСКОГО ОКРУГА ГОРОД УФА РЕСПУБЛИКИ БАШКОРТОСТАН</t>
  </si>
  <si>
    <t>МБДОУ ДЕТСКИЙ САД № 162</t>
  </si>
  <si>
    <t>Танюкевич Алена Вячеславовна</t>
  </si>
  <si>
    <t>МУНИЦИПАЛЬНОЕ БЮДЖЕТНОЕ ДОШКОЛЬНОЕ ОБРАЗОВАТЕЛЬНОЕ УЧРЕЖДЕНИЕ ДЕТСКИЙ САД № 57 ГОРОДСКОГО ОКРУГА ГОРОД УФА РЕСПУБЛИКИ БАШКОРТОСТАН</t>
  </si>
  <si>
    <t>МБДОУ ДЕТСКИЙ САД № 57</t>
  </si>
  <si>
    <t>Тримасова Татьяна Леонидовна</t>
  </si>
  <si>
    <t>МУНИЦИПАЛЬНОЕ АВТОНОМНОЕ ОБЩЕОБРАЗОВАТЕЛЬНОЕ УЧРЕЖДЕНИЕ ЦЕНТР ОБРАЗОВАНИЯ № 26 ИМЕНИ СУЛЕЙМАНОВА ШАРИФА СУЛЕЙМАНОВИЧА ГОРОДСКОГО ОКРУГА ГОРОД УФА РЕСПУБЛИКИ БАШКОРТОСТАН</t>
  </si>
  <si>
    <t>МАОУ ЦЕНТР ОБРАЗОВАНИЯ № 26 ИМ. СУЛЕЙМАНОВА Ш.С.</t>
  </si>
  <si>
    <t>Басов Андрей Валерьевич</t>
  </si>
  <si>
    <t>МУНИЦИПАЛЬНОЕ БЮДЖЕТНОЕ ДОШКОЛЬНОЕ ОБРАЗОВАТЕЛЬНОЕ УЧРЕЖДЕНИЕ ДЕТСКИЙ САД № 110 ГОРОДСКОГО ОКРУГА ГОРОД УФА РЕСПУБЛИКИ БАШКОРТОСТАН</t>
  </si>
  <si>
    <t>МБДОУ ДЕТСКИЙ САД № 110</t>
  </si>
  <si>
    <t>Сулейманова Ильмира Ильдаровна</t>
  </si>
  <si>
    <t>МУНИЦИПАЛЬНОЕ АВТОНОМНОЕ ДОШКОЛЬНОЕ ОБРАЗОВАТЕЛЬНОЕ УЧРЕЖДЕНИЕ ДЕТСКИЙ САД № 115 ГОРОДСКОГО ОКРУГА ГОРОД УФА РЕСПУБЛИКИ БАШКОРТОСТАН</t>
  </si>
  <si>
    <t>МАДОУ ДЕТСКИЙ САД № 115</t>
  </si>
  <si>
    <t>Геращенко Регина Салаватовна</t>
  </si>
  <si>
    <t>ГОСУДАРСТВЕННОЕ БЮДЖЕТНОЕ ПРОФЕССИОНАЛЬНОЕ ОБРАЗОВАТЕЛЬНОЕ УЧРЕЖДЕНИЕ РЕСПУБЛИКИ БАШКОРТОСТАН СРЕДНИЙ СПЕЦИАЛЬНЫЙ МУЗЫКАЛЬНЫЙ КОЛЛЕДЖ</t>
  </si>
  <si>
    <t>ГБПОУ РБ ССМК</t>
  </si>
  <si>
    <t>Сагитов Ришат Рафкатович</t>
  </si>
  <si>
    <t>МУНИЦИПАЛЬНОЕ БЮДЖЕТНОЕ ОБРАЗОВАТЕЛЬНОЕ УЧРЕЖДЕНИЕ ДОПОЛНИТЕЛЬНОГО ОБРАЗОВАНИЯ ЧУВАШСКАЯ ВОСКРЕСНАЯ ШКОЛА ИМ. П.М. МИРОНОВА ГОРОДСКОГО ОКРУГА ГОРОД УФА РЕСПУБЛИКИ БАШКОРТОСТАН</t>
  </si>
  <si>
    <t>МБОУ ДО ЧВШ ИМ. П.М. МИРОНОВА</t>
  </si>
  <si>
    <t>Семенова Жанна Михайловна</t>
  </si>
  <si>
    <t>МУНИЦИПАЛЬНОЕ АВТОНОМНОЕ ДОШКОЛЬНОЕ ОБРАЗОВАТЕЛЬНОЕ УЧРЕЖДЕНИЕ ДЕТСКИЙ САД № 11 ГОРОДСКОГО ОКРУГА ГОРОД УФА РЕСПУБЛИКИ БАШКОРТОСТАН</t>
  </si>
  <si>
    <t>Яковлева Наталья Леонидовна</t>
  </si>
  <si>
    <t>МУНИЦИПАЛЬНОЕ АВТОНОМНОЕ ДОШКОЛЬНОЕ ОБРАЗОВАТЕЛЬНОЕ УЧРЕЖДЕНИЕ ДЕТСКИЙ САД № 23 ГОРОДСКОГО ОКРУГА ГОРОД УФА РЕСПУБЛИКИ БАШКОРТОСТАН</t>
  </si>
  <si>
    <t>МАДОУ ДЕТСКИЙ САД № 23</t>
  </si>
  <si>
    <t>Ихсанова Зиля Рашитовна</t>
  </si>
  <si>
    <t>МУНИЦИПАЛЬНОЕ АВТОНОМНОЕ ДОШКОЛЬНОЕ ОБРАЗОВАТЕЛЬНОЕ УЧРЕЖДЕНИЕ ДЕТСКИЙ САД № 324 ГОРОДСКОГО ОКРУГА ГОРОД УФА РЕСПУБЛИКИ БАШКОРТОСТАН</t>
  </si>
  <si>
    <t>МАДОУ ДЕТСКИЙ САД № 324</t>
  </si>
  <si>
    <t>Трепачева Елена Дмитриевна</t>
  </si>
  <si>
    <t>МУНИЦИПАЛЬНОЕ АВТОНОМНОЕ ДОШКОЛЬНОЕ ОБРАЗОВАТЕЛЬНОЕ УЧРЕЖДЕНИЕ ДЕТСКИЙ САД № 240 ГОРОДСКОГО ОКРУГА ГОРОД УФА РЕСПУБЛИКИ БАШКОРТОСТАН</t>
  </si>
  <si>
    <t>МАДОУ ДЕТСКИЙ САД № 240</t>
  </si>
  <si>
    <t>Саттарова Лариса Алексеевна</t>
  </si>
  <si>
    <t>ГОСУДАРСТВЕННОЕ БЮДЖЕТНОЕ ОБЩЕОБРАЗОВАТЕЛЬНОЕ УЧРЕЖДЕНИЕ РЕСПУБЛИКАНСКАЯ ПОЛИЛИНГВАЛЬНАЯ МНОГОПРОФИЛЬНАЯ ГИМНАЗИЯ № 1</t>
  </si>
  <si>
    <t>ГБОУ РПМГ № 1</t>
  </si>
  <si>
    <t>Камалов Ришат Марсович</t>
  </si>
  <si>
    <t>МУНИЦИПАЛЬНОЕ АВТОНОМНОЕ ДОШКОЛЬНОЕ ОБРАЗОВАТЕЛЬНОЕ УЧРЕЖДЕНИЕ ДЕТСКИЙ САД № 138 ГОРОДСКОГО ОКРУГА ГОРОД УФА РЕСПУБЛИКИ БАШКОРТОСТАН</t>
  </si>
  <si>
    <t>МАДОУ ДЕТСКИЙ САД № 138</t>
  </si>
  <si>
    <t>МУНИЦИПАЛЬНОЕ АВТОНОМНОЕ ДОШКОЛЬНОЕ ОБРАЗОВАТЕЛЬНОЕ УЧРЕЖДЕНИЕ ДЕТСКИЙ САД № 71 ГОРОДСКОГО ОКРУГА ГОРОД УФА РЕСПУБЛИКИ БАШКОРТОСТАН</t>
  </si>
  <si>
    <t>МАДОУ ДЕТСКИЙ САД № 71</t>
  </si>
  <si>
    <t>Старцева Альбина Ильдусовна</t>
  </si>
  <si>
    <t>МУНИЦИПАЛЬНОЕ БЮДЖЕТНОЕ ДОШКОЛЬНОЕ ОБРАЗОВАТЕЛЬНОЕ УЧРЕЖДЕНИЕ ДЕТСКИЙ САД № 114 ГОРОДСКОГО ОКРУГА ГОРОД УФА РЕСПУБЛИКИ БАШКОРТОСТАН</t>
  </si>
  <si>
    <t>МБДОУ ДЕТСКИЙ САД № 114</t>
  </si>
  <si>
    <t>Хайруллина Гульнара Валиулловна</t>
  </si>
  <si>
    <t>МУНИЦИПАЛЬНОЕ БЮДЖЕТНОЕ ДОШКОЛЬНОЕ ОБРАЗОВАТЕЛЬНОЕ УЧРЕЖДЕНИЕ ДЕТСКИЙ САД № 278 ГОРОДСКОГО ОКРУГА ГОРОД УФА РЕСПУБЛИКИ БАШКОРТОСТАН</t>
  </si>
  <si>
    <t>МБДОУ ДЕТСКИЙ САД № 278</t>
  </si>
  <si>
    <t>Ковалева Ольга Николаевна</t>
  </si>
  <si>
    <t>МУНИЦИПАЛЬНОЕ БЮДЖЕТНОЕ ДОШКОЛЬНОЕ ОБРАЗОВАТЕЛЬНОЕ УЧРЕЖДЕНИЕ ДЕТСКИЙ САД № 129 ГОРОДСКОГО ОКРУГА ГОРОД УФА РЕСПУБЛИКИ БАШКОРТОСТАН</t>
  </si>
  <si>
    <t>МБДОУ ДЕТСКИЙ САД № 129</t>
  </si>
  <si>
    <t>Горбунова Татьяна Владимировна</t>
  </si>
  <si>
    <t>МУНИЦИПАЛЬНОЕ БЮДЖЕТНОЕ ДОШКОЛЬНОЕ ОБРАЗОВАТЕЛЬНОЕ УЧРЕЖДЕНИЕ ДЕТСКИЙ САД № 91 ГОРОДСКОГО ОКРУГА ГОРОД УФА РЕСПУБЛИКИ БАШКОРТОСТАН</t>
  </si>
  <si>
    <t>МБДОУ ДЕТСКИЙ САД № 91</t>
  </si>
  <si>
    <t>Зайнеева Анна Сергеевна</t>
  </si>
  <si>
    <t>МУНИЦИПАЛЬНОЕ АВТОНОМНОЕ ОБЩЕОБРАЗОВАТЕЛЬНОЕ УЧРЕЖДЕНИЕ ШКОЛА № 7 ГОРОДСКОГО ОКРУГА ГОРОД УФА РЕСПУБЛИКИ БАШКОРТОСТАН</t>
  </si>
  <si>
    <t>МАОУ ШКОЛА №7</t>
  </si>
  <si>
    <t>Елкибаева Ильзира Айратовна</t>
  </si>
  <si>
    <t>МУНИЦИПАЛЬНОЕ БЮДЖЕТНОЕ ДОШКОЛЬНОЕ ОБРАЗОВАТЕЛЬНОЕ УЧРЕЖДЕНИЕ ДЕТСКИЙ САД № 225 ГОРОДСКОГО ОКРУГА ГОРОД УФА РЕСПУБЛИКИ БАШКОРТОСТАН</t>
  </si>
  <si>
    <t>МБДОУ ДЕТСКИЙ САД № 225</t>
  </si>
  <si>
    <t>Ишегулова Руфина Булатовна</t>
  </si>
  <si>
    <t>Суюндукова Альфия Кагармановна</t>
  </si>
  <si>
    <t>ГОСУДАРСТВЕННОЕ БЮДЖЕТНОЕ ОБЩЕОБРАЗОВАТЕЛЬНОЕ УЧРЕЖДЕНИЕ РЕСПУБЛИКАНСКАЯ ГИМНАЗИЯ-ИНТЕРНАТ ИМЕНИ ГАЗИЗА АЛЬМУХАМЕТОВА</t>
  </si>
  <si>
    <t>ГБОУ РГИ ИМ. Г. АЛЬМУХАМЕТОВА</t>
  </si>
  <si>
    <t>Халиков Ринат Рифович</t>
  </si>
  <si>
    <t>МУНИЦИПАЛЬНОЕ АВТОНОМНОЕ ДОШКОЛЬНОЕ ОБРАЗОВАТЕЛЬНОЕ УЧРЕЖДЕНИЕ ДЕТСКИЙ САД № 212 ГОРОДСКОГО ОКРУГА ГОРОД УФА РЕСПУБЛИКИ БАШКОРТОСТАН</t>
  </si>
  <si>
    <t>МАДОУ ДЕТСКИЙ САД № 212</t>
  </si>
  <si>
    <t>Ибрагимова Резеда Шаукатовна</t>
  </si>
  <si>
    <t>МУНИЦИПАЛЬНОЕ БЮДЖЕТНОЕ ДОШКОЛЬНОЕ ОБРАЗОВАТЕЛЬНОЕ УЧРЕЖДЕНИЕ ДЕТСКИЙ САД № 209 ГОРОДСКОГО ОКРУГА ГОРОД УФА РЕСПУБЛИКИ БАШКОРТОСТАН</t>
  </si>
  <si>
    <t>МБДОУ ДЕТСКИЙ САД № 209</t>
  </si>
  <si>
    <t>Лукманова Эльвира Маратовна</t>
  </si>
  <si>
    <t>МУНИЦИПАЛЬНОЕ АВТОНОМНОЕ ДОШКОЛЬНОЕ ОБРАЗОВАТЕЛЬНОЕ УЧРЕЖДЕНИЕ ДЕТСКИЙ САД № 38 ГОРОДСКОГО ОКРУГА ГОРОД УФА РЕСПУБЛИКИ БАШКОРТОСТАН</t>
  </si>
  <si>
    <t>Куличева Ирина Васильевна</t>
  </si>
  <si>
    <t>МУНИЦИПАЛЬНОЕ БЮДЖЕТНОЕ ДОШКОЛЬНОЕ ОБРАЗОВАТЕЛЬНОЕ УЧРЕЖДЕНИЕ ДЕТСКИЙ САД № 234 ГОРОДСКОГО ОКРУГА ГОРОД УФА РЕСПУБЛИКИ БАШКОРТОСТАН</t>
  </si>
  <si>
    <t>МБДОУ ДЕТСКИЙ САД № 234</t>
  </si>
  <si>
    <t>Селезнева Светлана Валентиновна</t>
  </si>
  <si>
    <t>МУНИЦИПАЛЬНОЕ АВТОНОМНОЕ ДОШКОЛЬНОЕ ОБРАЗОВАТЕЛЬНОЕ УЧРЕЖДЕНИЕ ДЕТСКИЙ САД № 233 ГОРОДСКОГО ОКРУГА ГОРОД УФА РЕСПУБЛИКИ БАШКОРТОСТАН</t>
  </si>
  <si>
    <t>МАДОУ ДЕТСКИЙ САД № 233</t>
  </si>
  <si>
    <t>Бойкова Валерия Георгиевна</t>
  </si>
  <si>
    <t>МУНИЦИПАЛЬНОЕ АВТОНОМНОЕ ДОШКОЛЬНОЕ ОБРАЗОВАТЕЛЬНОЕ УЧРЕЖДЕНИЕ ДЕТСКИЙ САД № 208 ГОРОДСКОГО ОКРУГА ГОРОД УФА РЕСПУБЛИКИ БАШКОРТОСТАН</t>
  </si>
  <si>
    <t>МАДОУ ДЕТСКИЙ САД № 208</t>
  </si>
  <si>
    <t>Мусина Марина Александровна</t>
  </si>
  <si>
    <t>МУНИЦИПАЛЬНОЕ АВТОНОМНОЕ ОБЩЕОБРАЗОВАТЕЛЬНОЕ УЧРЕЖДЕНИЕ ШКОЛА № 31 ИМЕНИ ГЕРОЯ СОВЕТСКОГО СОЮЗА РИХАРДА ЗОРГЕ С УГЛУБЛЕННЫМ ИЗУЧЕНИЕМ ОТДЕЛЬНЫХ ПРЕДМЕТОВ ГОРОДСКОГО ОКРУГА ГОРОД УФА РЕСПУБЛИКИ БАШКОРТОСТАН</t>
  </si>
  <si>
    <t>МАОУ ШКОЛА № 31 ИМЕНИ Р.ЗОРГЕ</t>
  </si>
  <si>
    <t>Гуссамова Гузель Ранисовна</t>
  </si>
  <si>
    <t>МУНИЦИПАЛЬНОЕ АВТОНОМНОЕ ДОШКОЛЬНОЕ ОБРАЗОВАТЕЛЬНОЕ УЧРЕЖДЕНИЕ ДЕТСКИЙ САД № 253 ГОРОДСКОГО ОКРУГА ГОРОД УФА РЕСПУБЛИКИ БАШКОРТОСТАН</t>
  </si>
  <si>
    <t>МАДОУ ДЕТСКИЙ САД № 253</t>
  </si>
  <si>
    <t>Горшунова Марина Павловна</t>
  </si>
  <si>
    <t>МУНИЦИПАЛЬНОЕ АВТОНОМНОЕ ОБЩЕОБРАЗОВАТЕЛЬНОЕ УЧРЕЖДЕНИЕ ШКОЛА № 88 ГОРОДСКОГО ОКРУГА ГОРОД УФА РЕСПУБЛИКИ БАШКОРТОСТАН</t>
  </si>
  <si>
    <t>МАОУ ШКОЛА № 88</t>
  </si>
  <si>
    <t>Ануфриева Ольга Викторовна</t>
  </si>
  <si>
    <t>МУНИЦИПАЛЬНОЕ АВТОНОМНОЕ ДОШКОЛЬНОЕ ОБРАЗОВАТЕЛЬНОЕ УЧРЕЖДЕНИЕ ДЕТСКИЙ САД № 323 ГОРОДСКОГО ОКРУГА ГОРОД УФА РЕСПУБЛИКИ БАШКОРТОСТАН</t>
  </si>
  <si>
    <t>МАДОУ ДЕТСКИЙ САД № 323</t>
  </si>
  <si>
    <t>Филиппова Гульсия Хисамутдиновна</t>
  </si>
  <si>
    <t>МУНИЦИПАЛЬНОЕ АВТОНОМНОЕ ОБЩЕОБРАЗОВАТЕЛЬНОЕ УЧРЕЖДЕНИЕ ГИМНАЗИЯ № 64 ИМЕНИ ГОРБАТКО ВИКТОРА ВАСИЛЬЕВИЧА ГОРОДСКОГО ОКРУГА ГОРОД УФА РЕСПУБЛИКИ БАШКОРТОСТАН</t>
  </si>
  <si>
    <t>МАОУ ГИМНАЗИЯ № 64 ИМЕНИ В.В. ГОРБАТКО.</t>
  </si>
  <si>
    <t>Белолапкина Инна Вячеславовна</t>
  </si>
  <si>
    <t>МУНИЦИПАЛЬНОЕ БЮДЖЕТНОЕ ДОШКОЛЬНОЕ ОБРАЗОВАТЕЛЬНОЕ УЧРЕЖДЕНИЕ ДЕТСКИЙ САД № 43 ГОРОДСКОГО ОКРУГА ГОРОД УФА РЕСПУБЛИКИ БАШКОРТОСТАН</t>
  </si>
  <si>
    <t>МБДОУ ДЕТСКИЙ САД № 43</t>
  </si>
  <si>
    <t>Карамутдинова Алия Шамилевна</t>
  </si>
  <si>
    <t>МУНИЦИПАЛЬНОЕ АВТОНОМНОЕ ОБЩЕОБРАЗОВАТЕЛЬНОЕ УЧРЕЖДЕНИЕ ФИЗИКО-МАТЕМАТИЧЕСКИЙ ЛИЦЕЙ № 93 ГОРОДСКОГО ОКРУГА ГОРОД УФА РЕСПУБЛИКИ БАШКОРТОСТАН</t>
  </si>
  <si>
    <t>МАОУ ФИЗИКО-МАТЕМАТИЧЕСКИЙ ЛИЦЕЙ № 93</t>
  </si>
  <si>
    <t>Рощупкина Евгения Сергеевна</t>
  </si>
  <si>
    <t>ГОСУДАРСТВЕННОЕ БЮДЖЕТНОЕ ОБЩЕОБРАЗОВАТЕЛЬНОЕ УЧРЕЖДЕНИЕ БАШКИРСКАЯ РЕСПУБЛИКАНСКАЯ ГИМНАЗИЯ-ИНТЕРНАТ №1 ИМЕНИ РАМИ ГАРИПОВА</t>
  </si>
  <si>
    <t>ГБОУ БРГИ №1</t>
  </si>
  <si>
    <t>Салихов Ильнур Рифатович</t>
  </si>
  <si>
    <t>МУНИЦИПАЛЬНОЕ АВТОНОМНОЕ ОБЩЕОБРАЗОВАТЕЛЬНОЕ УЧРЕЖДЕНИЕ ЦЕНТР ОБРАЗОВАНИЯ № 114 С УГЛУБЛЕННЫМ ИЗУЧЕНИЕМ ОТДЕЛЬНЫХ ПРЕДМЕТОВ ГОРОДСКОГО ОКРУГА ГОРОД УФА РЕСПУБЛИКИ БАШКОРТОСТАН</t>
  </si>
  <si>
    <t>МАОУ ЦЕНТР ОБРАЗОВАНИЯ № 114</t>
  </si>
  <si>
    <t>Мухарлямова Фагима Мусовна</t>
  </si>
  <si>
    <t>МУНИЦИПАЛЬНОЕ АВТОНОМНОЕ ДОШКОЛЬНОЕ ОБРАЗОВАТЕЛЬНОЕ УЧРЕЖДЕНИЕ ДЕТСКИЙ САД № 111 ГОРОДСКОГО ОКРУГА ГОРОД УФА РЕСПУБЛИКИ БАШКОРТОСТАН</t>
  </si>
  <si>
    <t>МАДОУ ДЕТСКИЙ САД № 111</t>
  </si>
  <si>
    <t>Юлаева Зульфия Фагимовна</t>
  </si>
  <si>
    <t>ГОСУДАРСТВЕННОЕ БЮДЖЕТНОЕ ДОШКОЛЬНОЕ ОБРАЗОВАТЕЛЬНОЕ УЧРЕЖДЕНИЕ УФИМСКИЙ ДЕТСКИЙ САД ДЛЯ ДЕТЕЙ С ОГРАНИЧЕННЫМИ ВОЗМОЖНОСТЯМИ ЗДОРОВЬЯ № 6</t>
  </si>
  <si>
    <t>ГБДОУ УФИМСКИЙ ДЕТСКИЙ САД № 6</t>
  </si>
  <si>
    <t>Кускильдина Фатыма Махмутьяновна</t>
  </si>
  <si>
    <t>МУНИЦИПАЛЬНОЕ БЮДЖЕТНОЕ ДОШКОЛЬНОЕ ОБРАЗОВАТЕЛЬНОЕ УЧРЕЖДЕНИЕ ДЕТСКИЙ САД № 121 ГОРОДСКОГО ОКРУГА ГОРОД УФА РЕСПУБЛИКИ БАШКОРТОСТАН</t>
  </si>
  <si>
    <t>МБДОУ ДЕТСКИЙ САД № 121</t>
  </si>
  <si>
    <t>Савченко Светлана Борисовна</t>
  </si>
  <si>
    <t>ГОСУДАРСТВЕННОЕ БЮДЖЕТНОЕ УЧРЕЖДЕНИЕ ДОПОЛНИТЕЛЬНОГО ОБРАЗОВАНИЯ РЕСПУБЛИКАНСКИЙ ДЕТСКИЙ ЭКОЛОГО-БИОЛОГИЧЕСКИЙ ЦЕНТР</t>
  </si>
  <si>
    <t>ГБУ ДО РДЭБЦ</t>
  </si>
  <si>
    <t>Кошелева Екатерина Анатольевна</t>
  </si>
  <si>
    <t>Пестов Николай Михайлович</t>
  </si>
  <si>
    <t>ГОСУДАРСТВЕННОЕ БЮДЖЕТНОЕ ПРОФЕССИОНАЛЬНОЕ ОБРАЗОВАТЕЛЬНОЕ УЧРЕЖДЕНИЕ РЕСПУБЛИКИ БАШКОРТОСТАН БАШКИРСКИЙ ХОРЕОГРАФИЧЕСКИЙ КОЛЛЕДЖ ИМЕНИ РУДОЛЬФА НУРЕЕВА</t>
  </si>
  <si>
    <t>ГБПОУ РБ БХК ИМ. Р.НУРЕЕВА</t>
  </si>
  <si>
    <t>Маняпов Ильдар Ильдусович</t>
  </si>
  <si>
    <t>МУНИЦИПАЛЬНОЕ БЮДЖЕТНОЕ ОБРАЗОВАТЕЛЬНОЕ УЧРЕЖДЕНИЕ ДОПОЛНИТЕЛЬНОГО ОБРАЗОВАНИЯ ДОМ ТВОРЧЕСТВА ЮЛДАШ ГОРОДСКОГО ОКРУГА ГОРОД УФА РЕСПУБЛИКИ БАШКОРТОСТАН</t>
  </si>
  <si>
    <t>МБОУ ДО ДТ ЮЛДАШ</t>
  </si>
  <si>
    <t>Баймуратова Альфия Шайхуловна</t>
  </si>
  <si>
    <t>МУНИЦИПАЛЬНОЕ БЮДЖЕТНОЕ ДОШКОЛЬНОЕ ОБРАЗОВАТЕЛЬНОЕ УЧРЕЖДЕНИЕ ДЕТСКИЙ САД № 27 ГОРОДСКОГО ОКРУГА ГОРОД УФА РЕСПУБЛИКИ БАШКОРТОСТАН</t>
  </si>
  <si>
    <t>МБДОУ ДЕТСКИЙ САД № 27</t>
  </si>
  <si>
    <t>Закирова Гульсина Хамзиевна</t>
  </si>
  <si>
    <t>МУНИЦИПАЛЬНОЕ БЮДЖЕТНОЕ ОБРАЗОВАТЕЛЬНОЕ УЧРЕЖДЕНИЕ ДОПОЛНИТЕЛЬНОГО ОБРАЗОВАНИЯ ДОМ ДЕТСКОГО ТВОРЧЕСТВА НОВАТОР ГОРОДСКОГО ОКРУГА ГОРОД УФА РЕСПУБЛИКИ БАШКОРТОСТАН</t>
  </si>
  <si>
    <t>МБОУ ДО ДДТ НОВАТОР</t>
  </si>
  <si>
    <t>Закирова Татьяна Ивановна</t>
  </si>
  <si>
    <t>МУНИЦИПАЛЬНОЕ АВТОНОМНОЕ ОБЩЕОБРАЗОВАТЕЛЬНОЕ УЧРЕЖДЕНИЕ ШКОЛА № 109 ИМЕНИ ГЕРОЯ СОВЕТСКОГО СОЮЗА МАНСУРА ИДИЯТОВИЧА АБДУЛЛИНА ГОРОДСКОГО ОКРУГА ГОРОД УФА РЕСПУБЛИКИ БАШКОРТОСТАН</t>
  </si>
  <si>
    <t>МАОУ ШКОЛА №109 ИМЕНИ М.И. АБДУЛЛИНА</t>
  </si>
  <si>
    <t>Габдуллина Ольга Вячеславовна</t>
  </si>
  <si>
    <t>МУНИЦИПАЛЬНОЕ БЮДЖЕТНОЕ ДОШКОЛЬНОЕ ОБРАЗОВАТЕЛЬНОЕ УЧРЕЖДЕНИЕ ДЕТСКИЙ САД № 272 ГОРОДСКОГО ОКРУГА ГОРОД УФА РЕСПУБЛИКИ БАШКОРТОСТАН</t>
  </si>
  <si>
    <t>МБДОУ ДЕТСКИЙ САД № 272</t>
  </si>
  <si>
    <t>Тимофеева Ксения Александровна</t>
  </si>
  <si>
    <t>МУНИЦИПАЛЬНОЕ АВТОНОМНОЕ ДОШКОЛЬНОЕ ОБРАЗОВАТЕЛЬНОЕ УЧРЕЖДЕНИЕ ДЕТСКИЙ САД № 70 ГОРОДСКОГО ОКРУГА ГОРОД УФА РЕСПУБЛИКИ БАШКОРТОСТАН</t>
  </si>
  <si>
    <t>МАДОУ ДЕТСКИЙ САД № 70</t>
  </si>
  <si>
    <t>Латыпова Зинфира Гайфулловна</t>
  </si>
  <si>
    <t>МУНИЦИПАЛЬНОЕ АВТОНОМНОЕ ОБЩЕОБРАЗОВАТЕЛЬНОЕ УЧРЕЖДЕНИЕ ЦЕНТР ОБРАЗОВАНИЯ № 29 ГОРОДСКОГО ОКРУГА ГОРОД УФА РЕСПУБЛИКИ БАШКОРТОСТАН</t>
  </si>
  <si>
    <t>МАОУ ЦЕНТР ОБРАЗОВАНИЯ № 29</t>
  </si>
  <si>
    <t>Мухарямов Артур Тимурович</t>
  </si>
  <si>
    <t>МУНИЦИПАЛЬНОЕ БЮДЖЕТНОЕ ДОШКОЛЬНОЕ ОБРАЗОВАТЕЛЬНОЕ УЧРЕЖДЕНИЕ ДЕТСКИЙ САД № 273 ГОРОДСКОГО ОКРУГА ГОРОД УФА РЕСПУБЛИКИ БАШКОРТОСТАН</t>
  </si>
  <si>
    <t>МБДОУ ДЕТСКИЙ САД № 273</t>
  </si>
  <si>
    <t>Хисамутдинова Русико Ивановна</t>
  </si>
  <si>
    <t>МУНИЦИПАЛЬНОЕ БЮДЖЕТНОЕ ОБРАЗОВАТЕЛЬНОЕ УЧРЕЖДЕНИЕ ДОПОЛНИТЕЛЬНОГО ОБРАЗОВАНИЯ ЦЕНТР ТВОРЧЕСТВА ГАРМОНИЯ ГОРОДСКОГО ОКРУГА ГОРОД УФА РЕСПУБЛИКИ БАШКОРТОСТАН</t>
  </si>
  <si>
    <t>МБОУ ДО ЦТ ГАРМОНИЯ</t>
  </si>
  <si>
    <t>Зинатуллин Азамат Мехаматович</t>
  </si>
  <si>
    <t>Шакирзянова Екатерина Сергеевна</t>
  </si>
  <si>
    <t>МУНИЦИПАЛЬНОЕ БЮДЖЕТНОЕ ОБРАЗОВАТЕЛЬНОЕ УЧРЕЖДЕНИЕ ДОПОЛНИТЕЛЬНОГО ОБРАЗОВАНИЯ ЦЕНТР РАЗВИТИЯ ТВОРЧЕСТВА РАДУГА ГОРОДСКОГО ОКРУГА ГОРОД УФА РЕСПУБЛИКИ БАШКОРТОСТАН</t>
  </si>
  <si>
    <t>МБОУ ДО ЦРТ РАДУГА</t>
  </si>
  <si>
    <t>Щипакина Екатерина Владимировна</t>
  </si>
  <si>
    <t>ГОСУДАРСТВЕННОЕ БЮДЖЕТНОЕ ОБЩЕОБРАЗОВАТЕЛЬНОЕ УЧРЕЖДЕНИЕ УФИМСКАЯ КОРРЕКЦИОННАЯ ШКОЛА-ИНТЕРНАТ №28 ДЛЯ СЛЕПЫХ И СЛАБОВИДЯЩИХ ОБУЧАЮЩИХСЯ</t>
  </si>
  <si>
    <t>ГБОУ УКШИ №28 ДЛЯ СЛЕПЫХ И СЛАБОВИДЯЩИХ ОБУЧАЮЩИХСЯ</t>
  </si>
  <si>
    <t>Амекачева Лилия Фаиловна</t>
  </si>
  <si>
    <t>МУНИЦИПАЛЬНОЕ БЮДЖЕТНОЕ ДОШКОЛЬНОЕ ОБРАЗОВАТЕЛЬНОЕ УЧРЕЖДЕНИЕ ДЕТСКИЙ САД № 277 ГОРОДСКОГО ОКРУГА ГОРОД УФА РЕСПУБЛИКИ БАШКОРТОСТАН</t>
  </si>
  <si>
    <t>МБДОУ ДЕТСКИЙ САД № 277</t>
  </si>
  <si>
    <t>Заиткулова Гульдар Салимгареевна</t>
  </si>
  <si>
    <t>МУНИЦИПАЛЬНОЕ БЮДЖЕТНОЕ ДОШКОЛЬНОЕ ОБРАЗОВАТЕЛЬНОЕ УЧРЕЖДЕНИЕ ДЕТСКИЙ САД № 251 ГОРОДСКОГО ОКРУГА ГОРОД УФА РЕСПУБЛИКИ БАШКОРТОСТАН</t>
  </si>
  <si>
    <t>МБДОУ ДЕТСКИЙ САД № 251</t>
  </si>
  <si>
    <t>Головина Марина Владимировна</t>
  </si>
  <si>
    <t>ГОСУДАРСТВЕННОЕ БЮДЖЕТНОЕ ОБЩЕОБРАЗОВАТЕЛЬНОЕ УЧРЕЖДЕНИЕ РЕСПУБЛИКАНСКАЯ ХУДОЖЕСТВЕННАЯ ГИМНАЗИЯ-ИНТЕРНАТ ИМЕНИ КАСИМА АСКАРОВИЧА ДАВЛЕТКИЛЬДЕЕВА</t>
  </si>
  <si>
    <t>ГБОУ РХГИ ИМ. К. А. ДАВЛЕТКИЛЬДЕЕВА</t>
  </si>
  <si>
    <t>Садыкова Гулемеш Хайрулловна</t>
  </si>
  <si>
    <t>МУНИЦИПАЛЬНОЕ БЮДЖЕТНОЕ ОБРАЗОВАТЕЛЬНОЕ УЧРЕЖДЕНИЕ ДОПОЛНИТЕЛЬНОГО ОБРАЗОВАНИЯ ЦЕНТР ДЕТСКОГО ТВОРЧЕСТВА СУЛПАН ГОРОДСКОГО ОКРУГА ГОРОД УФА РЕСПУБЛИКИ БАШКОРТОСТАН</t>
  </si>
  <si>
    <t>МБОУ ДО ЦДТ СУЛПАН</t>
  </si>
  <si>
    <t>Салахова Лейля Анасовна</t>
  </si>
  <si>
    <t>МУНИЦИПАЛЬНОЕ АВТОНОМНОЕ ДОШКОЛЬНОЕ ОБРАЗОВАТЕЛЬНОЕ УЧРЕЖДЕНИЕ ДЕТСКИЙ САД № 50 ГОРОДСКОГО ОКРУГА ГОРОД УФА РЕСПУБЛИКИ БАШКОРТОСТАН</t>
  </si>
  <si>
    <t>МАДОУ ДЕТСКИЙ САД № 50</t>
  </si>
  <si>
    <t>Идрисова Эльза Эдвардовна</t>
  </si>
  <si>
    <t>МУНИЦИПАЛЬНОЕ АВТОНОМНОЕ ДОШКОЛЬНОЕ ОБРАЗОВАТЕЛЬНОЕ УЧРЕЖДЕНИЕ ДЕТСКИЙ САД № 3 ГОРОДСКОГО ОКРУГА ГОРОД УФА РЕСПУБЛИКИ БАШКОРТОСТАН</t>
  </si>
  <si>
    <t>МАДОУ ДЕТСКИЙ САД № 3</t>
  </si>
  <si>
    <t>Идиятуллина Лариса Гайсовна</t>
  </si>
  <si>
    <t>МУНИЦИПАЛЬНОЕ БЮДЖЕТНОЕ ОБРАЗОВАТЕЛЬНОЕ УЧРЕЖДЕНИЕ ДОПОЛНИТЕЛЬНОГО ОБРАЗОВАНИЯ ЦЕНТР ДЕТСКОГО (ЮНОШЕСКОГО) ТЕХНИЧЕСКОГО ТВОРЧЕСТВА СФЕРА ГОРОДСКОГО ОКРУГА ГОРОД УФА РЕСПУБЛИКИ БАШКОРТОСТАН</t>
  </si>
  <si>
    <t>МБОУ ДО ЦД(Ю)ТТ СФЕРА</t>
  </si>
  <si>
    <t>Нигматуллин Радмир Вакилевич</t>
  </si>
  <si>
    <t>МУНИЦИПАЛЬНОЕ БЮДЖЕТНОЕ ДОШКОЛЬНОЕ ОБРАЗОВАТЕЛЬНОЕ УЧРЕЖДЕНИЕ ДЕТСКИЙ САД № 228 ГОРОДСКОГО ОКРУГА ГОРОД УФА РЕСПУБЛИКИ БАШКОРТОСТАН</t>
  </si>
  <si>
    <t>МБДОУ ДЕТСКИЙ САД № 228</t>
  </si>
  <si>
    <t>Чапушина Наталья Васильевна</t>
  </si>
  <si>
    <t>МУНИЦИПАЛЬНОЕ БЮДЖЕТНОЕ ДОШКОЛЬНОЕ ОБРАЗОВАТЕЛЬНОЕ УЧРЕЖДЕНИЕ ДЕТСКИЙ САД № 237 ГОРОДСКОГО ОКРУГА ГОРОД УФА РЕСПУБЛИКИ БАШКОРТОСТАН</t>
  </si>
  <si>
    <t>МБДОУ ДЕТСКИЙ САД № 237</t>
  </si>
  <si>
    <t>Коровина Ольга Витальевна</t>
  </si>
  <si>
    <t>Гарипова Ирина Римовна</t>
  </si>
  <si>
    <t>Харисова Татьяна Евгеньевна</t>
  </si>
  <si>
    <t>ГОСУДАРСТВЕННОЕ БЮДЖЕТНОЕ ОБЩЕОБРАЗОВАТЕЛЬНОЕ УЧРЕЖДЕНИЕ УФИМСКАЯ КОРРЕКЦИОННАЯ ШКОЛА-ИНТЕРНАТ № 63 ДЛЯ ОБУЧАЮЩИХСЯ С ОГРАНИЧЕННЫМИ ВОЗМОЖНОСТЯМИ ЗДОРОВЬЯ</t>
  </si>
  <si>
    <t>ГБОУ УФИМСКАЯ КОРРЕКЦИОННАЯ ШКОЛА-ИНТЕРНАТ №63, ГБОУ УФИМСКАЯ КШИ № 63, ГБОУ УКШИ №63</t>
  </si>
  <si>
    <t>Аглиуллина Зульфия Асгатовна</t>
  </si>
  <si>
    <t>МУНИЦИПАЛЬНОЕ БЮДЖЕТНОЕ ДОШКОЛЬНОЕ ОБРАЗОВАТЕЛЬНОЕ УЧРЕЖДЕНИЕ ДЕТСКИЙ САД № 186 ГОРОДСКОГО ОКРУГА ГОРОД УФА РЕСПУБЛИКИ БАШКОРТОСТАН</t>
  </si>
  <si>
    <t>МБДОУ ДЕТСКИЙ САД № 186</t>
  </si>
  <si>
    <t>Насыртдинова Юлия Мирасовна</t>
  </si>
  <si>
    <t>МУНИЦИПАЛЬНОЕ БЮДЖЕТНОЕ ОБРАЗОВАТЕЛЬНОЕ УЧРЕЖДЕНИЕ ДОПОЛНИТЕЛЬНОГО ОБРАЗОВАНИЯ ДВОРЕЦ ТВОРЧЕСТВА ОРИОН ГОРОДСКОГО ОКРУГА ГОРОД УФА РЕСПУБЛИКИ БАШКОРТОСТАН</t>
  </si>
  <si>
    <t>МБОУ ДО ДВОРЕЦ ТВОРЧЕСТВА ОРИОН</t>
  </si>
  <si>
    <t>Почуева Юлия Владимировна</t>
  </si>
  <si>
    <t>МУНИЦИПАЛЬНОЕ АВТОНОМНОЕ ОБЩЕОБРАЗОВАТЕЛЬНОЕ УЧРЕЖДЕНИЕ ШКОЛА № 36 ГОРОДСКОГО ОКРУГА ГОРОД УФА РЕСПУБЛИКИ БАШКОРТОСТАН</t>
  </si>
  <si>
    <t>МАОУ ШКОЛА № 36</t>
  </si>
  <si>
    <t>Саетгалиева Рената Ильдусовна</t>
  </si>
  <si>
    <t>МИНИСТЕРСТВО ОБРАЗОВАНИЯ И НАУКИ РЕСПУБЛИКИ БАШКОРТОСТАН</t>
  </si>
  <si>
    <t>МИНИСТР</t>
  </si>
  <si>
    <t>МУНИЦИПАЛЬНОЕ БЮДЖЕТНОЕ ДОШКОЛЬНОЕ ОБРАЗОВАТЕЛЬНОЕ УЧРЕЖДЕНИЕ ДЕТСКИЙ САД № 316 ГОРОДСКОГО ОКРУГА ГОРОД УФА РЕСПУБЛИКИ БАШКОРТОСТАН</t>
  </si>
  <si>
    <t>МБДОУ ДЕТСКИЙ САД № 316</t>
  </si>
  <si>
    <t>Мухаметзянова Рафиля Мадхатовна</t>
  </si>
  <si>
    <t>МУНИЦИПАЛЬНОЕ АВТОНОМНОЕ ДОШКОЛЬНОЕ ОБРАЗОВАТЕЛЬНОЕ УЧРЕЖДЕНИЕ ДЕТСКИЙ САД № 58 ГОРОДСКОГО ОКРУГА ГОРОД УФА РЕСПУБЛИКИ БАШКОРТОСТАН</t>
  </si>
  <si>
    <t>МАДОУ ДЕТСКИЙ САД № 58</t>
  </si>
  <si>
    <t>Горбунова Екатерина Анатольевна</t>
  </si>
  <si>
    <t>МУНИЦИПАЛЬНОЕ БЮДЖЕТНОЕ ДОШКОЛЬНОЕ ОБРАЗОВАТЕЛЬНОЕ УЧРЕЖДЕНИЕ ДЕТСКИЙ САД № 266 ГОРОДСКОГО ОКРУГА ГОРОД УФА РЕСПУБЛИКИ БАШКОРТОСТАН</t>
  </si>
  <si>
    <t>МБДОУ ДЕТСКИЙ САД № 266</t>
  </si>
  <si>
    <t>Есина Ирина Анатольевна</t>
  </si>
  <si>
    <t>МУНИЦИПАЛЬНОЕ АВТОНОМНОЕ ОБЩЕОБРАЗОВАТЕЛЬНОЕ УЧРЕЖДЕНИЕ ГИМНАЗИЯ № 82 ГОРОДСКОГО ОКРУГА ГОРОД УФА РЕСПУБЛИКИ БАШКОРТОСТАН</t>
  </si>
  <si>
    <t>МАОУ ГИМНАЗИЯ № 82</t>
  </si>
  <si>
    <t>Тютченко Юлия Борисовна</t>
  </si>
  <si>
    <t>ГОСУДАРСТВЕННОЕ БЮДЖЕТНОЕ ОБЩЕОБРАЗОВАТЕЛЬНОЕ УЧРЕЖДЕНИЕ УФИМСКАЯ КОРРЕКЦИОННАЯ ШКОЛА № 138 ДЛЯ ОБУЧАЮЩИХСЯ С ОГРАНИЧЕННЫМИ ВОЗМОЖНОСТЯМИ ЗДОРОВЬЯ</t>
  </si>
  <si>
    <t>ГБОУ УФИМСКАЯ КШ № 138 ДЛЯ ОБУЧАЮЩИХСЯ С ОГРАНИЧЕННЫМИ ВОЗМОЖНОСТЯМИ ЗДОРОВЬЯ</t>
  </si>
  <si>
    <t>Габдрахманов Айрат Маратович</t>
  </si>
  <si>
    <t>МУНИЦИПАЛЬНОЕ АВТОНОМНОЕ ОБЩЕОБРАЗОВАТЕЛЬНОЕ УЧРЕЖДЕНИЕ ЛИЦЕЙ № 62 ИМЕНИ КОМАРОВА ВЛАДИМИРА МИХАЙЛОВИЧА ГОРОДСКОГО ОКРУГА ГОРОД УФА РЕСПУБЛИКИ БАШКОРТОСТАН</t>
  </si>
  <si>
    <t>МАОУ ЛИЦЕЙ № 62 ИМЕНИ КОМАРОВА ВЛАДИМИРА МИХАЙЛОВИЧА.</t>
  </si>
  <si>
    <t>Филичкина Наталья Евгеньевна</t>
  </si>
  <si>
    <t>МУНИЦИПАЛЬНОЕ БЮДЖЕТНОЕ ДОШКОЛЬНОЕ ОБРАЗОВАТЕЛЬНОЕ УЧРЕЖДЕНИЕ ДЕТСКИЙ САД № 80 ГОРОДСКОГО ОКРУГА ГОРОД УФА РЕСПУБЛИКИ БАШКОРТОСТАН</t>
  </si>
  <si>
    <t>МБДОУ ДЕТСКИЙ САД № 80</t>
  </si>
  <si>
    <t>Малышева Оксана Ивановна</t>
  </si>
  <si>
    <t>Насырова Римма Салаватовна</t>
  </si>
  <si>
    <t>МУНИЦИПАЛЬНОЕ БЮДЖЕТНОЕ ДОШКОЛЬНОЕ ОБРАЗОВАТЕЛЬНОЕ УЧРЕЖДЕНИЕ ДЕТСКИЙ САД № 183 ГОРОДСКОГО ОКРУГА ГОРОД УФА РЕСПУБЛИКИ БАШКОРТОСТАН</t>
  </si>
  <si>
    <t>МБДОУ ДЕТСКИЙ САД № 183</t>
  </si>
  <si>
    <t>Грошева Юлия Николаевна</t>
  </si>
  <si>
    <t>МУНИЦИПАЛЬНОЕ АВТОНОМНОЕ ДОШКОЛЬНОЕ ОБРАЗОВАТЕЛЬНОЕ УЧРЕЖДЕНИЕ ДЕТСКИЙ САД № 271 ГОРОДСКОГО ОКРУГА ГОРОД УФА РЕСПУБЛИКИ БАШКОРТОСТАН</t>
  </si>
  <si>
    <t>МАДОУ ДЕТСКИЙ САД № 271</t>
  </si>
  <si>
    <t>Трофимова Татьяна Леонидовна</t>
  </si>
  <si>
    <t>МУНИЦИПАЛЬНОЕ БЮДЖЕТНОЕ ОБРАЗОВАТЕЛЬНОЕ УЧРЕЖДЕНИЕ ДОПОЛНИТЕЛЬНОГО ОБРАЗОВАНИЯ ЦЕНТР НАУКИ, ИННОВАЦИЙ И ТВОРЧЕСТВА РОСТОК ГОРОДСКОГО ОКРУГА ГОРОД УФА РЕСПУБЛИКИ БАШКОРТОСТАН</t>
  </si>
  <si>
    <t>МБОУ ДО ЦНИТ РОСТОК</t>
  </si>
  <si>
    <t>Леушкина Наталья Федоровна</t>
  </si>
  <si>
    <t>МУНИЦИПАЛЬНОЕ БЮДЖЕТНОЕ ОБРАЗОВАТЕЛЬНОЕ УЧРЕЖДЕНИЕ ДОПОЛНИТЕЛЬНОГО ОБРАЗОВАНИЯ СТАНЦИЯ ТЕХНИЧЕСКОГО ТВОРЧЕСТВА ИДЕЛЬ ГОРОДСКОГО ОКРУГА ГОРОД УФА РЕСПУБЛИКИ БАШКОРТОСТАН</t>
  </si>
  <si>
    <t>МБОУ ДО СТТ ИДЕЛЬ</t>
  </si>
  <si>
    <t>Шарифьянов Марсель Альбертович</t>
  </si>
  <si>
    <t>МУНИЦИПАЛЬНОЕ БЮДЖЕТНОЕ ДОШКОЛЬНОЕ ОБРАЗОВАТЕЛЬНОЕ УЧРЕЖДЕНИЕ ДЕТСКИЙ САД № 262 ГОРОДСКОГО ОКРУГА ГОРОД УФА РЕСПУБЛИКИ БАШКОРТОСТАН</t>
  </si>
  <si>
    <t>МБДОУ ДЕТСКИЙ САД № 262</t>
  </si>
  <si>
    <t>Цепляева Ирина Ефимовна</t>
  </si>
  <si>
    <t>МУНИЦИПАЛЬНОЕ АВТОНОМНОЕ ДОШКОЛЬНОЕ ОБРАЗОВАТЕЛЬНОЕ УЧРЕЖДЕНИЕ ДЕТСКИЙ САД № 264 ГОРОДСКОГО ОКРУГА ГОРОД УФА РЕСПУБЛИКИ БАШКОРТОСТАН</t>
  </si>
  <si>
    <t>МАДОУ ДЕТСКИЙ САД № 264</t>
  </si>
  <si>
    <t>Чинаева Зиля Мансуровна</t>
  </si>
  <si>
    <t>МУНИЦИПАЛЬНОЕ БЮДЖЕТНОЕ ДОШКОЛЬНОЕ ОБРАЗОВАТЕЛЬНОЕ УЧРЕЖДЕНИЕ ДЕТСКИЙ САД № 261 ГОРОДСКОГО ОКРУГА ГОРОД УФА РЕСПУБЛИКИ БАШКОРТОСТАН</t>
  </si>
  <si>
    <t>МБДОУ ДЕТСКИЙ САД № 261</t>
  </si>
  <si>
    <t>Бажина Ольга Евгеньевна</t>
  </si>
  <si>
    <t>МУНИЦИПАЛЬНОЕ АВТОНОМНОЕ ОБЩЕОБРАЗОВАТЕЛЬНОЕ УЧРЕЖДЕНИЕ ЛИЦЕЙ №107 ГОРОДСКОГО ОКРУГА ГОРОД УФА РЕСПУБЛИКИ БАШКОРТОСТАН</t>
  </si>
  <si>
    <t>МАОУ ЛИЦЕЙ №107</t>
  </si>
  <si>
    <t>Фахриева Оксана Владимировна</t>
  </si>
  <si>
    <t>МУНИЦИПАЛЬНОЕ БЮДЖЕТНОЕ ОБРАЗОВАТЕЛЬНОЕ УЧРЕЖДЕНИЕ ДОПОЛНИТЕЛЬНОГО ОБРАЗОВАНИЯ ПОЛЬСКАЯ ВОСКРЕСНАЯ ШКОЛА ИМ. А. ПЕНЬКЕВИЧА ГОРОДСКОГО ОКРУГА ГОРОД УФА РЕСПУБЛИКИ БАШКОРТОСТАН</t>
  </si>
  <si>
    <t>МБОУ ДО ПВШ ИМ. А. ПЕНЬКЕВИЧА</t>
  </si>
  <si>
    <t>Амбарцумова Елена Юрьевна</t>
  </si>
  <si>
    <t>МУНИЦИПАЛЬНОЕ БЮДЖЕТНОЕ ДОШКОЛЬНОЕ ОБРАЗОВАТЕЛЬНОЕ УЧРЕЖДЕНИЕ ДЕТСКИЙ САД № 219 ГОРОДСКОГО ОКРУГА ГОРОД УФА РЕСПУБЛИКИ БАШКОРТОСТАН</t>
  </si>
  <si>
    <t>МБДОУ ДЕТСКИЙ САД № 219</t>
  </si>
  <si>
    <t>Баликаева Регина Вячеславовна</t>
  </si>
  <si>
    <t>МУНИЦИПАЛЬНОЕ АВТОНОМНОЕ ДОШКОЛЬНОЕ ОБРАЗОВАТЕЛЬНОЕ УЧРЕЖДЕНИЕ ДЕТСКИЙ САД № 220 ГОРОДСКОГО ОКРУГА ГОРОД УФА РЕСПУБЛИКИ БАШКОРТОСТАН</t>
  </si>
  <si>
    <t>МАДОУ ДЕТСКИЙ САД № 220</t>
  </si>
  <si>
    <t>Фатихова Елена Александровна</t>
  </si>
  <si>
    <t>МУНИЦИПАЛЬНОЕ БЮДЖЕТНОЕ ОБРАЗОВАТЕЛЬНОЕ УЧРЕЖДЕНИЕ ДОПОЛНИТЕЛЬНОГО ОБРАЗОВАНИЯ ЧУВАШСКАЯ ВОСКРЕСНАЯ ШКОЛА ГОРОДСКОГО ОКРУГА ГОРОД УФА РЕСПУБЛИКИ БАШКОРТОСТАН</t>
  </si>
  <si>
    <t>МБОУ ДО ЧВШ</t>
  </si>
  <si>
    <t>Демченко Полина Васильевна</t>
  </si>
  <si>
    <t>МУНИЦИПАЛЬНОЕ АВТОНОМНОЕ ДОШКОЛЬНОЕ ОБРАЗОВАТЕЛЬНОЕ УЧРЕЖДЕНИЕ ДЕТСКИЙ САД № 12 ГОРОДСКОГО ОКРУГА ГОРОД УФА РЕСПУБЛИКИ БАШКОРТОСТАН</t>
  </si>
  <si>
    <t>МАДОУ ДЕТСКИЙ САД № 12</t>
  </si>
  <si>
    <t>Демидова Яна Владимировна</t>
  </si>
  <si>
    <t>МУНИЦИПАЛЬНОЕ БЮДЖЕТНОЕ ДОШКОЛЬНОЕ ОБРАЗОВАТЕЛЬНОЕ УЧРЕЖДЕНИЕ ДЕТСКИЙ САД № 20 ГОРОДСКОГО ОКРУГА ГОРОД УФА РЕСПУБЛИКИ БАШКОРТОСТАН</t>
  </si>
  <si>
    <t>МБДОУ ДЕТСКИЙ САД № 20</t>
  </si>
  <si>
    <t>Стажкова Елена Владимировна</t>
  </si>
  <si>
    <t>ГОСУДАРСТВЕННОЕ БЮДЖЕТНОЕ ОБЩЕОБРАЗОВАТЕЛЬНОЕ УЧРЕЖДЕНИЕ РЕСПУБЛИКАНСКАЯ ШКОЛА-ИНТЕРНАТ №5 СПОРТИВНОГО ПРОФИЛЯ</t>
  </si>
  <si>
    <t>ГБОУ РШИСП №5</t>
  </si>
  <si>
    <t>Голдович Геннадий Вячеславович</t>
  </si>
  <si>
    <t>МУНИЦИПАЛЬНОЕ БЮДЖЕТНОЕ ДОШКОЛЬНОЕ ОБРАЗОВАТЕЛЬНОЕ УЧРЕЖДЕНИЕ ДЕТСКИЙ САД № 258 ГОРОДСКОГО ОКРУГА ГОРОД УФА РЕСПУБЛИКИ БАШКОРТОСТАН</t>
  </si>
  <si>
    <t>МБДОУ ДЕТСКИЙ САД № 258</t>
  </si>
  <si>
    <t>Кожевникова Наталья Алексеевна</t>
  </si>
  <si>
    <t>МУНИЦИПАЛЬНОЕ АВТОНОМНОЕ ОБЩЕОБРАЗОВАТЕЛЬНОЕ УЧРЕЖДЕНИЕ ЦЕНТР ОБРАЗОВАНИЯ № 40 С УГЛУБЛЕННЫМ ИЗУЧЕНИЕМ ОТДЕЛЬНЫХ ПРЕДМЕТОВ ГОРОДСКОГО ОКРУГА ГОРОД УФА РЕСПУБЛИКИ БАШКОРТОСТАН ИМЕНИ ГЕРОЯ РОССИЙСКОЙ ФЕДЕРАЦИИ СЕРАФИМОВА МАКСИМА ВЛАДИМИРОВИЧА</t>
  </si>
  <si>
    <t>МАОУ ЦЕНТР ОБРАЗОВАНИЯ № 40</t>
  </si>
  <si>
    <t>Уразова Альбина Ринадовна</t>
  </si>
  <si>
    <t>МУНИЦИПАЛЬНОЕ БЮДЖЕТНОЕ ОБРАЗОВАТЕЛЬНОЕ УЧРЕЖДЕНИЕ ДОПОЛНИТЕЛЬНОГО ОБРАЗОВАНИЯ ЦЕНТР ДЕТСКОГО ТЕХНИЧЕСКОГО ТВОРЧЕСТВА БИКТЫРЫШ ГОРОДСКОГО ОКРУГА ГОРОД УФА РЕСПУБЛИКИ БАШКОРТОСТАН</t>
  </si>
  <si>
    <t>МБОУ ДО ЦДТТ БИКТЫРЫШ</t>
  </si>
  <si>
    <t>Галиева Гюзель Ринатовна</t>
  </si>
  <si>
    <t>МУНИЦИПАЛЬНОЕ БЮДЖЕТНОЕ ОБРАЗОВАТЕЛЬНОЕ УЧРЕЖДЕНИЕ ДОПОЛНИТЕЛЬНОГО ОБРАЗОВАНИЯ ЕВРЕЙСКАЯ ВОСКРЕСНАЯ ШКОЛА ГОРОДСКОГО ОКРУГА ГОРОД УФА РЕСПУБЛИКИ БАШКОРТОСТАН</t>
  </si>
  <si>
    <t>МБОУ ДО ЕВШ</t>
  </si>
  <si>
    <t>Неменман Вероника Михайловна</t>
  </si>
  <si>
    <t>МУНИЦИПАЛЬНОЕ БЮДЖЕТНОЕ ДОШКОЛЬНОЕ ОБРАЗОВАТЕЛЬНОЕ УЧРЕЖДЕНИЕ ДЕТСКИЙ САД № 218 ГОРОДСКОГО ОКРУГА ГОРОД УФА РЕСПУБЛИКИ БАШКОРТОСТАН</t>
  </si>
  <si>
    <t>МБДОУ ДЕТСКИЙ САД № 218</t>
  </si>
  <si>
    <t>Халиулина Татьяна Викторовна</t>
  </si>
  <si>
    <t>ГОСУДАРСТВЕННОЕ БЮДЖЕТНОЕ УЧРЕЖДЕНИЕ ДОПОЛНИТЕЛЬНОГО ОБРАЗОВАНИЯ РЕСПУБЛИКАНСКИЙ ЦЕНТР КУЛЬТУРЫ УЧАЩЕЙСЯ МОЛОДЕЖИ</t>
  </si>
  <si>
    <t>ГБУ ДО РЦКУМ</t>
  </si>
  <si>
    <t>Аристархов Владимир Викторович</t>
  </si>
  <si>
    <t>МУНИЦИПАЛЬНОЕ АВТОНОМНОЕ ДОШКОЛЬНОЕ ОБРАЗОВАТЕЛЬНОЕ УЧРЕЖДЕНИЕ ДЕТСКИЙ САД № 34 ГОРОДСКОГО ОКРУГА ГОРОД УФА РЕСПУБЛИКИ БАШКОРТОСТАН</t>
  </si>
  <si>
    <t>Ахунова Лилия Юрьевна</t>
  </si>
  <si>
    <t>МУНИЦИПАЛЬНОЕ АВТОНОМНОЕ ОБЩЕОБРАЗОВАТЕЛЬНОЕ УЧРЕЖДЕНИЕ ШКОЛА № 97 ИМЕНИ АХМЕРОВА ГАБИТА АБДУЛЛОВИЧА ГОРОДСКОГО ОКРУГА ГОРОД УФА РЕСПУБЛИКИ БАШКОРТОСТАН</t>
  </si>
  <si>
    <t>МАОУ ШКОЛА № 97 ИМЕНИ Г.А. АХМЕРОВА</t>
  </si>
  <si>
    <t>Агишева Надежда Николаевна</t>
  </si>
  <si>
    <t>МУНИЦИПАЛЬНОЕ БЮДЖЕТНОЕ ДОШКОЛЬНОЕ ОБРАЗОВАТЕЛЬНОЕ УЧРЕЖДЕНИЕ ДЕТСКИЙ САД № 68 ГОРОДСКОГО ОКРУГА ГОРОД УФА РЕСПУБЛИКИ БАШКОРТОСТАН</t>
  </si>
  <si>
    <t>МБДОУ ДЕТСКИЙ САД № 68</t>
  </si>
  <si>
    <t>Фоменко Наталия Анатольевна</t>
  </si>
  <si>
    <t>МУНИЦИПАЛЬНОЕ БЮДЖЕТНОЕ ДОШКОЛЬНОЕ ОБРАЗОВАТЕЛЬНОЕ УЧРЕЖДЕНИЕ ДЕТСКИЙ САД № 151 ГОРОДСКОГО ОКРУГА ГОРОД УФА РЕСПУБЛИКИ БАШКОРТОСТАН</t>
  </si>
  <si>
    <t>МБДОУ ДЕТСКИЙ САД № 151</t>
  </si>
  <si>
    <t>Янченко Екатерина Викторовна</t>
  </si>
  <si>
    <t>МУНИЦИПАЛЬНОЕ БЮДЖЕТНОЕ ДОШКОЛЬНОЕ ОБРАЗОВАТЕЛЬНОЕ УЧРЕЖДЕНИЕ ДЕТСКИЙ САД № 15 ГОРОДСКОГО ОКРУГА ГОРОД УФА РЕСПУБЛИКИ БАШКОРТОСТАН</t>
  </si>
  <si>
    <t>МБДОУ ДЕТСКИЙ САД № 15</t>
  </si>
  <si>
    <t>Биккулова Аида Владимировна</t>
  </si>
  <si>
    <t>И.О. ЗАВЕДУЮЩЕГО</t>
  </si>
  <si>
    <t>МУНИЦИПАЛЬНОЕ БЮДЖЕТНОЕ ДОШКОЛЬНОЕ ОБРАЗОВАТЕЛЬНОЕ УЧРЕЖДЕНИЕ ДЕТСКИЙ САД № 52 ГОРОДСКОГО ОКРУГА ГОРОД УФА РЕСПУБЛИКИ БАШКОРТОСТАН</t>
  </si>
  <si>
    <t>МБДОУ ДЕТСКИЙ САД № 52</t>
  </si>
  <si>
    <t>Гимаева Айгуль Ахатовна</t>
  </si>
  <si>
    <t>МУНИЦИПАЛЬНОЕ АВТОНОМНОЕ ДОШКОЛЬНОЕ ОБРАЗОВАТЕЛЬНОЕ УЧРЕЖДЕНИЕ ДЕТСКИЙ САД № 61 ГОРОДСКОГО ОКРУГА ГОРОД УФА РЕСПУБЛИКИ БАШКОРТОСТАН</t>
  </si>
  <si>
    <t>МАДОУ ДЕТСКИЙ САД № 61</t>
  </si>
  <si>
    <t>Хайретдинова Гузель Исламовна</t>
  </si>
  <si>
    <t>МУНИЦИПАЛЬНОЕ АВТОНОМНОЕ ОБЩЕОБРАЗОВАТЕЛЬНОЕ УЧРЕЖДЕНИЕ ШКОЛА № 37 ИМЕНИ ГЕРОЯ СОВЕТСКОГО СОЮЗА НЕДОШИВИНА ВЕНИАМИНА ГЕОРГИЕВИЧА ГОРОДСКОГО ОКРУГА ГОРОД УФА РЕСПУБЛИКИ БАШКОРТОСТАН</t>
  </si>
  <si>
    <t>МАОУ ШКОЛА № 37 ИМЕНИ ГЕРОЯ СОВЕТСКОГО СОЮЗА НЕДОШИВИНА ВЕНИАМИНА ГЕОРГИЕВИЧА</t>
  </si>
  <si>
    <t>Андреева Татьяна Александровна</t>
  </si>
  <si>
    <t>МУНИЦИПАЛЬНОЕ АВТОНОМНОЕ ОБЩЕОБРАЗОВАТЕЛЬНОЕ УЧРЕЖДЕНИЕ БАШКИРСКИЙ ЛИЦЕЙ № 136 ИМЕНИ М. ИСКУЖИНА ГОРОДСКОГО ОКРУГА ГОРОД УФА РЕСПУБЛИКИ БАШКОРТОСТАН</t>
  </si>
  <si>
    <t>МАОУ БАШКИРСКИЙ ЛИЦЕЙ № 136 Г. УФЫ</t>
  </si>
  <si>
    <t>Хабибрахманов Шамсулла Хабибуллович</t>
  </si>
  <si>
    <t>МУНИЦИПАЛЬНОЕ АВТОНОМНОЕ ОБЩЕОБРАЗОВАТЕЛЬНОЕ УЧРЕЖДЕНИЕ ШКОЛА № 127 ГОРОДСКОГО ОКРУГА ГОРОД УФА РЕСПУБЛИКИ БАШКОРТОСТАН</t>
  </si>
  <si>
    <t>МАОУ ШКОЛА № 127</t>
  </si>
  <si>
    <t>Рахимова Рамиля Салаватовна</t>
  </si>
  <si>
    <t>МУНИЦИПАЛЬНОЕ БЮДЖЕТНОЕ ДОШКОЛЬНОЕ ОБРАЗОВАТЕЛЬНОЕ УЧРЕЖДЕНИЕ ДЕТСКИЙ САД № 32 ГОРОДСКОГО ОКРУГА ГОРОД УФА РЕСПУБЛИКИ БАШКОРТОСТАН</t>
  </si>
  <si>
    <t>МБДОУ ДЕТСКИЙ САД № 32</t>
  </si>
  <si>
    <t>Иванова Светлана Васильевна</t>
  </si>
  <si>
    <t>МУНИЦИПАЛЬНОЕ АВТОНОМНОЕ ОБЩЕОБРАЗОВАТЕЛЬНОЕ УЧРЕЖДЕНИЕ ШКОЛА № 17 ГОРОДСКОГО ОКРУГА ГОРОД УФА РЕСПУБЛИКИ БАШКОРТОСТАН</t>
  </si>
  <si>
    <t>МАОУ ШКОЛА № 17</t>
  </si>
  <si>
    <t>Мингазова Айгуль Рауфовна</t>
  </si>
  <si>
    <t>МУНИЦИПАЛЬНОЕ АВТОНОМНОЕ ДОШКОЛЬНОЕ ОБРАЗОВАТЕЛЬНОЕ УЧРЕЖДЕНИЕ ДЕТСКИЙ САД № 69 ГОРОДСКОГО ОКРУГА ГОРОД УФА РЕСПУБЛИКИ БАШКОРТОСТАН</t>
  </si>
  <si>
    <t>МАДОУ ДЕТСКИЙ САД № 69</t>
  </si>
  <si>
    <t>Частоступова Виолетта Александровна</t>
  </si>
  <si>
    <t>МУНИЦИПАЛЬНОЕ БЮДЖЕТНОЕ ОБРАЗОВАТЕЛЬНОЕ УЧРЕЖДЕНИЕ ДОПОЛНИТЕЛЬНОГО ОБРАЗОВАНИЯ ЦЕНТР ДЕТСКОГО ТВОРЧЕСТВА СОЗВЕЗДИЕ ГОРОДСКОГО ОКРУГА ГОРОД УФА РЕСПУБЛИКИ БАШКОРТОСТАН</t>
  </si>
  <si>
    <t>МБОУ ДО ЦДТ СОЗВЕЗДИЕ</t>
  </si>
  <si>
    <t>Тимирьянова Елена Витальевна</t>
  </si>
  <si>
    <t>МУНИЦИПАЛЬНОЕ АВТОНОМНОЕ ОБЩЕОБРАЗОВАТЕЛЬНОЕ УЧРЕЖДЕНИЕ ШКОЛА № 130 ГОРОДСКОГО ОКРУГА ГОРОД УФА РЕСПУБЛИКИ БАШКОРТОСТАН</t>
  </si>
  <si>
    <t>МАОУ ШКОЛА № 130</t>
  </si>
  <si>
    <t>Кашапова Эльвира Ахнафовна</t>
  </si>
  <si>
    <t>МУНИЦИПАЛЬНОЕ АВТОНОМНОЕ ДОШКОЛЬНОЕ ОБРАЗОВАТЕЛЬНОЕ УЧРЕЖДЕНИЕ ДЕТСКИЙ САД № 99 ГОРОДСКОГО ОКРУГА ГОРОД УФА РЕСПУБЛИКИ БАШКОРТОСТАН</t>
  </si>
  <si>
    <t>МАДОУ ДЕТСКИЙ САД № 99</t>
  </si>
  <si>
    <t>Белоглазова Альмира Камильевна</t>
  </si>
  <si>
    <t>МУНИЦИПАЛЬНОЕ АВТОНОМНОЕ ОБЩЕОБРАЗОВАТЕЛЬНОЕ УЧРЕЖДЕНИЕ ЦЕНТР ОБРАЗОВАНИЯ № 159 ГОРОДСКОГО ОКРУГА ГОРОД УФА РЕСПУБЛИКИ БАШКОРТОСТАН</t>
  </si>
  <si>
    <t>МАОУ ЦЕНТР ОБРАЗОВАНИЯ № 159</t>
  </si>
  <si>
    <t>Гайнанова Румия Фаатовна</t>
  </si>
  <si>
    <t>МУНИЦИПАЛЬНОЕ АВТОНОМНОЕ ДОШКОЛЬНОЕ ОБРАЗОВАТЕЛЬНОЕ УЧРЕЖДЕНИЕ ДЕТСКИЙ САД № 282 ГОРОДСКОГО ОКРУГА ГОРОД УФА РЕСПУБЛИКИ БАШКОРТОСТАН</t>
  </si>
  <si>
    <t>МАДОУ ДЕТСКИЙ САД № 282</t>
  </si>
  <si>
    <t>Шарафутдинова Айгуль Фарраховна</t>
  </si>
  <si>
    <t>ГОСУДАРСТВЕННОЕ БЮДЖЕТНОЕ ОБЩЕОБРАЗОВАТЕЛЬНОЕ УЧРЕЖДЕНИЕ УФИМСКАЯ КОРРЕКЦИОННАЯ ШКОЛА-ИНТЕРНАТ № 59 ДЛЯ ОБУЧАЮЩИХСЯ С ОГРАНИЧЕННЫМИ ВОЗМОЖНОСТЯМИ ЗДОРОВЬЯ</t>
  </si>
  <si>
    <t>ГБОУ УФИМСКАЯ КШИ № 59</t>
  </si>
  <si>
    <t>Амекачев Юлай Камилович</t>
  </si>
  <si>
    <t>МУНИЦИПАЛЬНОЕ ОБЩЕОБРАЗОВАТЕЛЬНОЕ БЮДЖЕТНОЕ УЧРЕЖДЕНИЕ ОСНОВНАЯ ОБЩЕОБРАЗОВАТЕЛЬНАЯ ШКОЛА Д. УЗБЯКОВО МУНИЦИПАЛЬНОГО РАЙОНА ГАФУРИЙСКИЙ РАЙОН РЕСПУБЛИКИ БАШКОРТОСТАН</t>
  </si>
  <si>
    <t>МОБУ ООШ Д. УЗБЯКОВО</t>
  </si>
  <si>
    <t>Габдеева Айгуль Киньябаевна</t>
  </si>
  <si>
    <t>МУНИЦИПАЛЬНОЕ ОБЩЕОБРАЗОВАТЕЛЬНОЕ БЮДЖЕТНОЕ УЧРЕЖДЕНИЕ ОСНОВНАЯ ОБЩЕОБРАЗОВАТЕЛЬНАЯ ШКОЛА ИМЕНИ Г.Х.ВАЛИЕВА Д. ЮЗИМЯНОВО МУНИЦИПАЛЬНОГО РАЙОНА ГАФУРИЙСКИЙ РАЙОН РЕСПУБЛИКИ БАШКОРТОСТАН</t>
  </si>
  <si>
    <t>МОБУ ООШ ИМЕНИ Г.Х.ВАЛИЕВА Д. ЮЗИМЯНОВО</t>
  </si>
  <si>
    <t>Рахматуллина Тансулпан Фаритовна</t>
  </si>
  <si>
    <t>МУНИЦИПАЛЬНОЕ ОБЩЕОБРАЗОВАТЕЛЬНОЕ БЮДЖЕТНОЕ УЧРЕЖДЕНИЕ СРЕДНЯЯ ОБЩЕОБРАЗОВАТЕЛЬНАЯ ШКОЛА С. БЕЛОЕ ОЗЕРО МУНИЦИПАЛЬНОГО РАЙОНА ГАФУРИЙСКИЙ РАЙОН РЕСПУБЛИКИ БАШКОРТОСТАН</t>
  </si>
  <si>
    <t>МОБУ СОШ С. БЕЛОЕ ОЗЕРО</t>
  </si>
  <si>
    <t>МУНИЦИПАЛЬНОЕ ОБЩЕОБРАЗОВАТЕЛЬНОЕ БЮДЖЕТНОЕ УЧРЕЖДЕНИЕ СРЕДНЯЯ ОБЩЕОБРАЗОВАТЕЛЬНАЯ ШКОЛА ИМЕНИ ГЕРОЯ РОССИЙСКОЙ ФЕДЕРАЦИИ ЯКУПОВА ФАРВАТА АБДУЛЛОВИЧА СЕЛА БУРЛЫ МУНИЦИПАЛЬНОГО РАЙОНА ГАФУРИЙСКИЙ РАЙОН РЕСПУБЛИКИ БАШКОРТОСТАН</t>
  </si>
  <si>
    <t>МОБУ СОШ ИМ. ГЕРОЯ РФ ЯКУПОВА Ф.А. С БУРЛЫ</t>
  </si>
  <si>
    <t>Тукумбетов Руслан Уралович</t>
  </si>
  <si>
    <t>МУНИЦИПАЛЬНОЕ ОБЩЕОБРАЗОВАТЕЛЬНОЕ БЮДЖЕТНОЕ УЧРЕЖДЕНИЕ СРЕДНЯЯ ОБЩЕОБРАЗОВАТЕЛЬНАЯ ШКОЛА С. ЗИЛИМ-КАРАНОВО МУНИЦИПАЛЬНОГО РАЙОНА ГАФУРИЙСКИЙ РАЙОН РЕСПУБЛИКИ БАШКОРТОСТАН</t>
  </si>
  <si>
    <t>МОБУ СОШ С. ЗИЛИМ-КАРАНОВО</t>
  </si>
  <si>
    <t>Рахматуллина Гульсум Динаровна</t>
  </si>
  <si>
    <t>МУНИЦИПАЛЬНОЕ ОБЩЕОБРАЗОВАТЕЛЬНОЕ БЮДЖЕТНОЕ УЧРЕЖДЕНИЕ ОСНОВНАЯ ОБЩЕОБРАЗОВАТЕЛЬНАЯ ШКОЛА С. ИМЕНДЯШЕВО МУНИЦИПАЛЬНОГО РАЙОНА ГАФУРИЙСКИЙ РАЙОН РЕСПУБЛИКИ БАШКОРТОСТАН</t>
  </si>
  <si>
    <t>МОБУ ООШ С. ИМЕНДЯШЕВО</t>
  </si>
  <si>
    <t>Махмутова Альфина Фаритовна</t>
  </si>
  <si>
    <t>МУНИЦИПАЛЬНОЕ ОБЩЕОБРАЗОВАТЕЛЬНОЕ БЮДЖЕТНОЕ УЧРЕЖДЕНИЕ ОСНОВНАЯ ОБЩЕОБРАЗОВАТЕЛЬНАЯ ШКОЛА С. ИНЗЕЛГА МУНИЦИПАЛЬНОГО РАЙОНА ГАФУРИЙСКИЙ РАЙОН РЕСПУБЛИКИ БАШКОРТОСТАН</t>
  </si>
  <si>
    <t>МОБУ ООШ С. ИНЗЕЛГА</t>
  </si>
  <si>
    <t>Аверьянов Андрей Владимирович</t>
  </si>
  <si>
    <t>МУНИЦИПАЛЬНОЕ ОБЩЕОБРАЗОВАТЕЛЬНОЕ БЮДЖЕТНОЕ УЧРЕЖДЕНИЕ СРЕДНЯЯ ОБЩЕОБРАЗОВАТЕЛЬНАЯ ШКОЛА С. КАРАГАЕВО МУНИЦИПАЛЬНОГО РАЙОНА ГАФУРИЙСКИЙ РАЙОН РЕСПУБЛИКИ БАШКОРТОСТАН</t>
  </si>
  <si>
    <t>МОБУ СОШ С. КАРАГАЕВО</t>
  </si>
  <si>
    <t>Ахтямова Ляйсан Нурмухаметовна</t>
  </si>
  <si>
    <t>МУНИЦИПАЛЬНОЕ ОБЩЕОБРАЗОВАТЕЛЬНОЕ БЮДЖЕТНОЕ УЧРЕЖДЕНИЕ СРЕДНЯЯ ОБЩЕОБРАЗОВАТЕЛЬНАЯ ШКОЛА ИМЕНИ ЗАСЛУЖЕННОГО УЧИТЕЛЯ ШКОЛЫ РСФСР ГАРИПОВОЙ НАЗАФАТ ХАЛИЛОВНЫ С. КОВАРДЫ МУНИЦИПАЛЬНОГО РАЙОНА ГАФУРИЙСКИЙ РАЙОН РЕСПУБЛИКИ БАШКОРТОСТАН</t>
  </si>
  <si>
    <t>МОБУ СОШ С. КОВАРДЫ ИМ Н.Х. ГАРИПОВОЙ</t>
  </si>
  <si>
    <t>Зулькарнаева Фагима Ражаповна</t>
  </si>
  <si>
    <t>МУНИЦИПАЛЬНОЕ ОБЩЕОБРАЗОВАТЕЛЬНОЕ БЮДЖЕТНОЕ УЧРЕЖДЕНИЕ ОСНОВНАЯ ОБЩЕОБРАЗОВАТЕЛЬНАЯ ШКОЛА С. КУРОРТА МУНИЦИПАЛЬНОГО РАЙОНА ГАФУРИЙСКИЙ РАЙОН РЕСПУБЛИКИ БАШКОРТОСТАН</t>
  </si>
  <si>
    <t>МОБУ ООШ С. КУРОРТА</t>
  </si>
  <si>
    <t>Пестрякова Инна Алевтиновна</t>
  </si>
  <si>
    <t>МУНИЦИПАЛЬНОЕ ОБЩЕОБРАЗОВАТЕЛЬНОЕ БЮДЖЕТНОЕ УЧРЕЖДЕНИЕ ОСНОВНАЯ ОБЩЕОБРАЗОВАТЕЛЬНАЯ ШКОЛА С. МРАКОВО МУНИЦИПАЛЬНОГО РАЙОНА ГАФУРИЙСКИЙ РАЙОН РЕСПУБЛИКИ БАШКОРТОСТАН</t>
  </si>
  <si>
    <t>МОБУ ООШ С. МРАКОВО</t>
  </si>
  <si>
    <t>Романов Сергей Леонидович</t>
  </si>
  <si>
    <t>МУНИЦИПАЛЬНОЕ ОБЩЕОБРАЗОВАТЕЛЬНОЕ БЮДЖЕТНОЕ УЧРЕЖДЕНИЕ СРЕДНЯЯ ОБЩЕОБРАЗОВАТЕЛЬНАЯ ШКОЛА ИМЕНИ Ж.Г. КИЕКБАЕВА С.САИТБАБА МУНИЦИПАЛЬНОГО РАЙОНА ГАФУРИЙСКИЙ РАЙОН РЕСПУБЛИКИ БАШКОРТОСТАН</t>
  </si>
  <si>
    <t>МОБУ СОШ ИМЕНИ Ж.Г. КИЕКБАЕВА С. САИТБАБА</t>
  </si>
  <si>
    <t>Хайруллина Зугра Хайрулловна</t>
  </si>
  <si>
    <t>ГОСУДАРСТВЕННОЕ БЮДЖЕТНОЕ ОБЩЕОБРАЗОВАТЕЛЬНОЕ УЧРЕЖДЕНИЕ ТАБЫНСКАЯ КОРРЕКЦИОННАЯ ШКОЛА-ИНТЕРНАТ ДЛЯ ОБУЧАЮЩИХСЯ С ОГРАНИЧЕННЫМИ ВОЗМОЖНОСТЯМИ ЗДОРОВЬЯ</t>
  </si>
  <si>
    <t>ГБОУ ТАБЫНСКАЯ КШИ, ГБОУ ТКШИ</t>
  </si>
  <si>
    <t>Янышева Фануза Асхатовна</t>
  </si>
  <si>
    <t>МУНИЦИПАЛЬНОЕ ОБЩЕОБРАЗОВАТЕЛЬНОЕ БЮДЖЕТНОЕ УЧРЕЖДЕНИЕ СРЕДНЯЯ ОБЩЕОБРАЗОВАТЕЛЬНАЯ ШКОЛА С. ТАБЫНСКОЕ МУНИЦИПАЛЬНОГО РАЙОНА ГАФУРИЙСКИЙ РАЙОН РЕСПУБЛИКИ БАШКОРТОСТАН</t>
  </si>
  <si>
    <t>МОБУ СОШ С. ТАБЫНСКОЕ</t>
  </si>
  <si>
    <t>Гумеров Фарит Имамутдинович</t>
  </si>
  <si>
    <t>МУНИЦИПАЛЬНОЕ ОБЩЕОБРАЗОВАТЕЛЬНОЕ БЮДЖЕТНОЕ УЧРЕЖДЕНИЕ ОСНОВНАЯ ОБЩЕОБРАЗОВАТЕЛЬНАЯ ШКОЛА С. ЮЛУКОВО МУНИЦИПАЛЬНОГО РАЙОНА ГАФУРИЙСКИЙ РАЙОН РЕСПУБЛИКИ БАШКОРТОСТАН</t>
  </si>
  <si>
    <t>МОБУ ООШ С.ЮЛУКОВО</t>
  </si>
  <si>
    <t>Гафарова Эльвера Тимерьяновна</t>
  </si>
  <si>
    <t>МУНИЦИПАЛЬНОЕ ОБЩЕОБРАЗОВАТЕЛЬНОЕ БЮДЖЕТНОЕ УЧРЕЖДЕНИЕ СРЕДНЯЯ ОБЩЕОБРАЗОВАТЕЛЬНАЯ ШКОЛА С. ЯНГИСКАИН МУНИЦИПАЛЬНОГО РАЙОНА ГАФУРИЙСКИЙ РАЙОН РЕСПУБЛИКИ БАШКОРТОСТАН</t>
  </si>
  <si>
    <t>МОБУ СОШ С. ЯНГИСКАИН</t>
  </si>
  <si>
    <t>Насыров Ринат Зуфарович</t>
  </si>
  <si>
    <t>МУНИЦИПАЛЬНОЕ КАЗЕННОЕ УЧРЕЖДЕНИЕ ОТДЕЛ ОБРАЗОВАНИЯ АДМИНИСТРАЦИИ МУНИЦИПАЛЬНОГО РАЙОНА ГАФУРИЙСКИЙ РАЙОН РЕСПУБЛИКИ БАШКОРТОСТАН</t>
  </si>
  <si>
    <t>МКУ ОТДЕЛ ОБРАЗОВАНИЯ</t>
  </si>
  <si>
    <t>Султанмуратов Равиль Габдрашитович</t>
  </si>
  <si>
    <t>МУНИЦИПАЛЬНОЕ БЮДЖЕТНОЕ ОБЩЕОБРАЗОВАТЕЛЬНОЕ УЧРЕЖДЕНИЕ НАЧАЛЬНАЯ ШКОЛА - ДЕТСКИЙ САД Д. АБДРАШИТОВО МУНИЦИПАЛЬНОГО РАЙОНА ДУВАНСКИЙ РАЙОН РЕСПУБЛИКИ БАШКОРТОСТАН</t>
  </si>
  <si>
    <t>МБОУ НШ - Д/С Д. АБДРАШИТОВО</t>
  </si>
  <si>
    <t>Низаметдинова Зарема Рафисовна</t>
  </si>
  <si>
    <t>МУНИЦИПАЛЬНОЕ БЮДЖЕТНОЕ ОБЩЕОБРАЗОВАТЕЛЬНОЕ УЧРЕЖДЕНИЕ НАЧАЛЬНАЯ ШКОЛА - ДЕТСКИЙ САД Д. КАРАКУЛЕВО МУНИЦИПАЛЬНОГО РАЙОНА ДУВАНСКИЙ РАЙОН РЕСПУБЛИКИ БАШКОРТОСТАН</t>
  </si>
  <si>
    <t>МБОУ НШ - Д/С Д. КАРАКУЛЕВО</t>
  </si>
  <si>
    <t>Ярмухаметова Гузелия Мансуровна</t>
  </si>
  <si>
    <t>МУНИЦИПАЛЬНОЕ БЮДЖЕТНОЕ ОБЩЕОБРАЗОВАТЕЛЬНОЕ УЧРЕЖДЕНИЕ СРЕДНЯЯ ОБЩЕОБРАЗОВАТЕЛЬНАЯ ШКОЛА Д. УСТЬ-АЯЗ МУНИЦИПАЛЬНОГО РАЙОНА ДУВАНСКИЙ РАЙОН РЕСПУБЛИКИ БАШКОРТОСТАН</t>
  </si>
  <si>
    <t>МБОУ СОШ Д. УСТЬ-АЯЗ</t>
  </si>
  <si>
    <t>Бадретдинова Наталья Николаевна</t>
  </si>
  <si>
    <t>МУНИЦИПАЛЬНОЕ БЮДЖЕТНОЕ ДОШКОЛЬНОЕ ОБРАЗОВАТЕЛЬНОЕ УЧРЕЖДЕНИЕ ДЕТСКИЙ САД № 12 С. АРИЕВО МУНИЦИПАЛЬНОГО РАЙОНА ДУВАНСКИЙ РАЙОН РЕСПУБЛИКИ БАШКОРТОСТАН</t>
  </si>
  <si>
    <t>МБДОУ ДЕТСКИЙ САД № 12 С. АРИЕВО</t>
  </si>
  <si>
    <t>Ханова Гульсира Радиковна</t>
  </si>
  <si>
    <t>МУНИЦИПАЛЬНОЕ БЮДЖЕТНОЕ ДОШКОЛЬНОЕ ОБРАЗОВАТЕЛЬНОЕ УЧРЕЖДЕНИЕ ДЕТСКИЙ САД №26 С.ВОЗНЕСЕНКА МУНИЦИПАЛЬНОГО РАЙОНА ДУВАНСКИЙ РАЙОН РЕСПУБЛИКИ БАШКОРТОСТАН</t>
  </si>
  <si>
    <t>МБДОУ ДЕТСКИЙ САД №26 С.ВОЗНЕСЕНКА</t>
  </si>
  <si>
    <t>Сафонова Алена Владимировна</t>
  </si>
  <si>
    <t>МУНИЦИПАЛЬНОЕ БЮДЖЕТНОЕ ОБЩЕОБРАЗОВАТЕЛЬНОЕ УЧРЕЖДЕНИЕ СРЕДНЯЯ ОБЩЕОБРАЗОВАТЕЛЬНАЯ ШКОЛА С.ВОЗНЕСЕНКИ МУНИЦИПАЛЬНОГО РАЙОНА ДУВАНСКИЙ РАЙОН РЕСПУБЛИКИ БАШКОРТОСТАН</t>
  </si>
  <si>
    <t>МБОУ СОШ С.ВОЗНЕСЕНКИ</t>
  </si>
  <si>
    <t>Сазонов Дмитрий Алексеевич</t>
  </si>
  <si>
    <t>МУНИЦИПАЛЬНОЕ БЮДЖЕТНОЕ ДОШКОЛЬНОЕ ОБРАЗОВАТЕЛЬНОЕ УЧРЕЖДЕНИЕ ДЕТСКИЙ САД № 16 С. ДУВАН МУНИЦИПАЛЬНОГО РАЙОНА ДУВАНСКИЙ РАЙОН РЕСПУБЛИКИ БАШКОРТОСТАН</t>
  </si>
  <si>
    <t>МБДОУ ДЕТСКИЙ САД № 16 С. ДУВАН</t>
  </si>
  <si>
    <t>Сафонова Светлана Александровна</t>
  </si>
  <si>
    <t>МУНИЦИПАЛЬНОЕ БЮДЖЕТНОЕ ОБЩЕОБРАЗОВАТЕЛЬНОЕ УЧРЕЖДЕНИЕ СРЕДНЯЯ ОБЩЕОБРАЗОВАТЕЛЬНАЯ ШКОЛА С.ДУВАН МУНИЦИПАЛЬНОГО РАЙОНА ДУВАНСКИЙ РАЙОН РЕСПУБЛИКИ БАШКОРТОСТАН ИМЕНИ ГЕРОЯ СОВЕТСКОГО СОЮЗА С.А.МИХЛЯЕВА</t>
  </si>
  <si>
    <t>МБОУ СОШ С.ДУВАН ИМЕНИ ГЕРОЯ СОВЕТСКОГО СОЮЗА С.А.МИХЛЯЕВА</t>
  </si>
  <si>
    <t>Кузнецов Евгений Александрович</t>
  </si>
  <si>
    <t>МУНИЦИПАЛЬНОЕ БЮДЖЕТНОЕ ДОШКОЛЬНОЕ ОБРАЗОВАТЕЛЬНОЕ УЧРЕЖДЕНИЕ ДЕТСКИЙ САД №35 С. ЛЕМАЗЫ МУНИЦИПАЛЬНОГО РАЙОНА ДУВАНСКИЙ РАЙОН РЕСПУБЛИКИ БАШКОРТОСТАН</t>
  </si>
  <si>
    <t>МБДОУ ДЕТСКИЙ САД №35 С. ЛЕМАЗЫ</t>
  </si>
  <si>
    <t>Кузнецова Светлана Юрьевна</t>
  </si>
  <si>
    <t>МУНИЦИПАЛЬНОЕ БЮДЖЕТНОЕ ОБЩЕОБРАЗОВАТЕЛЬНОЕ УЧРЕЖДЕНИЕ СРЕДНЯЯ ОБЩЕОБРАЗОВАТЕЛЬНАЯ ШКОЛА С. МЕТЕЛИ МУНИЦИПАЛЬНОГО РАЙОНА ДУВАНСКИЙ РАЙОН РЕСПУБЛИКИ БАШКОРТОСТАН</t>
  </si>
  <si>
    <t>МБОУ СОШ С. МЕТЕЛИ</t>
  </si>
  <si>
    <t>Чухарев Алексей Петрович</t>
  </si>
  <si>
    <t>МУНИЦИПАЛЬНОЕ БЮДЖЕТНОЕ ДОШКОЛЬНОЕ ОБРАЗОВАТЕЛЬНОЕ УЧРЕЖДЕНИЕ ДЕТСКИЙ САД №27 С.МЕТЕЛИ МУНИЦИПАЛЬНОГО РАЙОНА ДУВАНСКИЙ РАЙОН РЕСПУБЛИКИ БАШКОРТОСТАН</t>
  </si>
  <si>
    <t>МБДОУ ДЕТСКИЙ САД №27 С.МЕТЕЛИ</t>
  </si>
  <si>
    <t>Меркурьева Варвара Ивановна</t>
  </si>
  <si>
    <t>МУНИЦИПАЛЬНОЕ БЮДЖЕТНОЕ ДОШКОЛЬНОЕ ОБРАЗОВАТЕЛЬНОЕ УЧРЕЖДЕНИЕ ДЕТСКИЙ САД №31 С. МИХАЙЛОВКА МУНИЦИПАЛЬНОГО РАЙОНА ДУВАНСКИЙ РАЙОН РЕСПУБЛИКИ БАШКОРТОСТАН</t>
  </si>
  <si>
    <t>МБДОУ ДЕТСКИЙ САД №31 С. МИХАЙЛОВКА</t>
  </si>
  <si>
    <t>Панфилова Марина Александровна</t>
  </si>
  <si>
    <t>МУНИЦИПАЛЬНОЕ БЮДЖЕТНОЕ ОБЩЕОБРАЗОВАТЕЛЬНОЕ УЧРЕЖДЕНИЕ СРЕДНЯЯ ОБЩЕОБРАЗОВАТЕЛЬНАЯ ШКОЛА С. МИХАЙЛОВКА МУНИЦИПАЛЬНОГО РАЙОНА ДУВАНСКИЙ РАЙОН РЕСПУБЛИКИ БАШКОРТОСТАН</t>
  </si>
  <si>
    <t>МБОУ СОШ С. МИХАЙЛОВКА</t>
  </si>
  <si>
    <t>Петухова Светлана Григорьевна</t>
  </si>
  <si>
    <t>МУНИЦИПАЛЬНОЕ БЮДЖЕТНОЕ ДОШКОЛЬНОЕ ОБРАЗОВАТЕЛЬНОЕ УЧРЕЖДЕНИЕ ДЕТСКИЙ САД № 11 С. ОЗЕРО МУНИЦИПАЛЬНОГО РАЙОНА ДУВАНСКИЙ РАЙОН РЕСПУБЛИКИ БАШКОРТОСТАН</t>
  </si>
  <si>
    <t>МБДОУ ДЕТСКИЙ САД № 11 С. ОЗЕРО</t>
  </si>
  <si>
    <t>Гладких Елена Ивановна</t>
  </si>
  <si>
    <t>ЗАВЕДУЮЩАЯ Д/С</t>
  </si>
  <si>
    <t>МУНИЦИПАЛЬНОЕ БЮДЖЕТНОЕ ОБЩЕОБРАЗОВАТЕЛЬНОЕ УЧРЕЖДЕНИЕ СРЕДНЯЯ ОБЩЕОБРАЗОВАТЕЛЬНАЯ ШКОЛА С.РУХТИНО МУНИЦИПАЛЬНОГО РАЙОНА ДУВАНСКИЙ РАЙОН РЕСПУБЛИКИ БАШКОРТОСТАН</t>
  </si>
  <si>
    <t>МБОУ СОШ С.РУХТИНО</t>
  </si>
  <si>
    <t>Смольников Олег Михайлович</t>
  </si>
  <si>
    <t>МУНИЦИПАЛЬНОЕ БЮДЖЕТНОЕ ДОШКОЛЬНОЕ ОБРАЗОВАТЕЛЬНОЕ УЧРЕЖДЕНИЕ ДЕТСКИЙ САД №7 С.РУХТИНО МУНИЦИПАЛЬНОГО РАЙОНА ДУВАНСКИЙ РАЙОН РЕСПУБЛИКИ БАШКОРТОСТАН</t>
  </si>
  <si>
    <t>МБДОУ ДЕТСКИЙ САД №7 С.РУХТИНО</t>
  </si>
  <si>
    <t>Мухлисова Флюра Аллаяровна</t>
  </si>
  <si>
    <t>МУНИЦИПАЛЬНОЕ БЮДЖЕТНОЕ ДОШКОЛЬНОЕ ОБРАЗОВАТЕЛЬНОЕ УЧРЕЖДЕНИЕ ДЕТСКИЙ САД №34 С.САЛЬЕВКА МУНИЦИПАЛЬНОГО РАЙОНА ДУВАНСКИЙ РАЙОН РЕСПУБЛИКИ БАШКОРТОСТАН</t>
  </si>
  <si>
    <t>МБДОУ ДЕТСКИЙ САД №34 С.САЛЬЕВКА</t>
  </si>
  <si>
    <t>Пастухова Мария Николаевна</t>
  </si>
  <si>
    <t>МУНИЦИПАЛЬНОЕ БЮДЖЕТНОЕ ДОШКОЛЬНОЕ ОБРАЗОВАТЕЛЬНОЕ УЧРЕЖДЕНИЕ ДЕТСКИЙ САД № 10 С.СИКИЯЗ МУНИЦИПАЛЬНОГО РАЙОНА ДУВАНСКИЙ РАЙОН РЕСПУБЛИКИ БАШКОРТОСТАН</t>
  </si>
  <si>
    <t>МБДОУ ДЕТСКИЙ САД № 10 С.СИКИЯЗ</t>
  </si>
  <si>
    <t>Семенцова Татьяна Васильевна</t>
  </si>
  <si>
    <t>МУНИЦИПАЛЬНОЕ БЮДЖЕТНОЕ ОБЩЕОБРАЗОВАТЕЛЬНОЕ УЧРЕЖДЕНИЕ СРЕДНЯЯ ОБЩЕОБРАЗОВАТЕЛЬНАЯ ШКОЛА С. СИКИЯЗ МУНИЦИПАЛЬНОГО РАЙОНА ДУВАНСКИЙ РАЙОН РЕСПУБЛИКИ БАШКОРТОСТАН</t>
  </si>
  <si>
    <t>МБОУ СОШ С. СИКИЯЗ</t>
  </si>
  <si>
    <t>Галстян Татьяна Михайловна</t>
  </si>
  <si>
    <t>МУНИЦИПАЛЬНОЕ БЮДЖЕТНОЕ ОБЩЕОБРАЗОВАТЕЛЬНОЕ УЧРЕЖДЕНИЕ СРЕДНЯЯ ОБЩЕОБРАЗОВАТЕЛЬНАЯ ШКОЛА С.ТАСТУБА МУНИЦИПАЛЬНОГО РАЙОНА ДУВАНСКИЙ РАЙОН РЕСПУБЛИКИ БАШКОРТОСТАН</t>
  </si>
  <si>
    <t>МБОУ СОШ С. ТАСТУБА</t>
  </si>
  <si>
    <t>Рящиков Павел Иванович</t>
  </si>
  <si>
    <t>МУНИЦИПАЛЬНОЕ БЮДЖЕТНОЕ ДОШКОЛЬНОЕ ОБРАЗОВАТЕЛЬНОЕ УЧРЕЖДЕНИЕ ДЕТСКИЙ САД № 23 С. ТАСТУБА МУНИЦИПАЛЬНОГО РАЙОНА ДУВАНСКИЙ РАЙОН РЕСПУБЛИКИ БАШКОРТОСТАН</t>
  </si>
  <si>
    <t>МБДОУ ДЕТСКИЙ САД № 23 С. ТАСТУБА</t>
  </si>
  <si>
    <t>Исупова Татьяна Васильевна</t>
  </si>
  <si>
    <t>МУНИЦИПАЛЬНОЕ БЮДЖЕТНОЕ ОБЩЕОБРАЗОВАТЕЛЬНОЕ УЧРЕЖДЕНИЕ СРЕДНЯЯ ОБЩЕОБРАЗОВАТЕЛЬНАЯ ШКОЛА С. УЛЬКУНДЫ МУНИЦИПАЛЬНОГО РАЙОНА ДУВАНСКИЙ РАЙОН РЕСПУБЛИКИ БАШКОРТОСТАН</t>
  </si>
  <si>
    <t>МБОУ СОШ С. УЛЬКУНДЫ</t>
  </si>
  <si>
    <t>Рахимова Рафиля Рижановна</t>
  </si>
  <si>
    <t>МУНИЦИПАЛЬНОЕ БЮДЖЕТНОЕ ДОШКОЛЬНОЕ ОБРАЗОВАТЕЛЬНОЕ УЧРЕЖДЕНИЕ ДЕТСКИЙ САД №14 С.УЛЬКУНДЫ МУНИЦИПАЛЬНОГО РАЙОНА ДУВАНСКИЙ РАЙОН РЕСПУБЛИКИ БАШКОРТОСТАН</t>
  </si>
  <si>
    <t>МБДОУ ДЕТСКИЙ САД №14 С. УЛЬКУНДЫ</t>
  </si>
  <si>
    <t>Ягудина Эльвина Радиловна</t>
  </si>
  <si>
    <t>МУНИЦИПАЛЬНОЕ БЮДЖЕТНОЕ ДОШКОЛЬНОЕ ОБРАЗОВАТЕЛЬНОЕ УЧРЕЖДЕНИЕ ДЕТСКИЙ САД №25 С.ЯРОСЛАВКА МУНИЦИПАЛЬНОГО РАЙОНА ДУВАНСКИЙ РАЙОН РЕСПУБЛИКИ БАШКОРТОСТАН</t>
  </si>
  <si>
    <t>МБДОУ ДЕТСКИЙ САД №25 С.ЯРОСЛАВКА</t>
  </si>
  <si>
    <t>Корзникова Ольга Васильевна</t>
  </si>
  <si>
    <t>МУНИЦИПАЛЬНОЕ БЮДЖЕТНОЕ ОБЩЕОБРАЗОВАТЕЛЬНОЕ УЧРЕЖДЕНИЕ СРЕДНЯЯ ОБЩЕОБРАЗОВАТЕЛЬНАЯ ШКОЛА С.ЯРОСЛАВКА МУНИЦИПАЛЬНОГО РАЙОНА ДУВАНСКИЙ РАЙОН РЕСПУБЛИКИ БАШКОРТОСТАН</t>
  </si>
  <si>
    <t>МБОУ СОШ С.ЯРОСЛАВКА</t>
  </si>
  <si>
    <t>Малинин Сергей Алексеевич</t>
  </si>
  <si>
    <t>МУНИЦИПАЛЬНОЕ БЮДЖЕТНОЕ ОБЩЕОБРАЗОВАТЕЛЬНОЕ УЧРЕЖДЕНИЕ ОСНОВНАЯ ОБЩЕОБРАЗОВАТЕЛЬНАЯ ШКОЛА СЕЛА НИЖНЕАТАШЕВО МУНИЦИПАЛЬНОГО РАЙОНА ДЮРТЮЛИНСКИЙ РАЙОН РЕСПУБЛИКИ БАШКОРТОСТАН</t>
  </si>
  <si>
    <t>МБОУ ООШ С. НИЖНЕАТАШЕВО</t>
  </si>
  <si>
    <t>Ахунов Ильдар Каусарович</t>
  </si>
  <si>
    <t>МУНИЦИПАЛЬНОЕ БЮДЖЕТНОЕ УЧРЕЖДЕНИЕ ДОПОЛНИТЕЛЬНОГО ОБРАЗОВАНИЯ ЦЕНТР РАЗВИТИЯ ТВОРЧЕСТВА ДЕТЕЙ И ЮНОШЕСТВА МУНИЦИПАЛЬНОГО РАЙОНА ДЮРТЮЛИНСКИЙ РАЙОН РЕСПУБЛИКИ БАШКОРТОСТАН</t>
  </si>
  <si>
    <t>МБУ ДО ЦРТДЮ</t>
  </si>
  <si>
    <t>Максютов Валерик Талгатович</t>
  </si>
  <si>
    <t>МУНИЦИПАЛЬНОЕ АВТОНОМНОЕ ДОШКОЛЬНОЕ ОБРАЗОВАТЕЛЬНОЕ УЧРЕЖДЕНИЕ ДЕТСКИЙ САД № 6 СОЛНЫШКО ГОРОДА ДЮРТЮЛИ МУНИЦИПАЛЬНОГО РАЙОНА ДЮРТЮЛИНСКИЙ РАЙОН РЕСПУБЛИКИ БАШКОРТОСТАН</t>
  </si>
  <si>
    <t>МАДОУ ДЕТСКИЙ САД № 6 СОЛНЫШКО Г. ДЮРТЮЛИ</t>
  </si>
  <si>
    <t>Каримова Флюра Фануровна</t>
  </si>
  <si>
    <t>МУНИЦИПАЛЬНОЕ БЮДЖЕТНОЕ ДОШКОЛЬНОЕ ОБРАЗОВАТЕЛЬНОЕ УЧРЕЖДЕНИЕ ДЕТСКИЙ САД № 5 СТРАНА ДЕТСТВА ГОРОДА ДЮРТЮЛИ МУНИЦИПАЛЬНОГО РАЙОНА ДЮРТЮЛИНСКИЙ РАЙОН РЕСПУБЛИКИ БАШКОРТОСТАН</t>
  </si>
  <si>
    <t>МБДОУ ДЕТСКИЙ САД № 5 СТРАНА ДЕТСТВА Г.ДЮРТЮЛИ</t>
  </si>
  <si>
    <t>Апкадырова Изольда Марселевна</t>
  </si>
  <si>
    <t>МУНИЦИПАЛЬНОЕ БЮДЖЕТНОЕ ОБЩЕОБРАЗОВАТЕЛЬНОЕ УЧРЕЖДЕНИЕ БАШКИРСКАЯ ГИМНАЗИЯ ИМЕНИ НАРОДНОГО ПОЭТА РЕСПУБЛИКИ БАШКОРТОСТАН НАЗАРА НАДЖМИ ГОРОДА ДЮРТЮЛИ МУНИЦИПАЛЬНОГО РАЙОНА ДЮРТЮЛИНСКИЙ РАЙОН РЕСПУБЛИКИ БАШКОРТОСТАН</t>
  </si>
  <si>
    <t>МБОУ БАШКИРСКАЯ ГИМНАЗИЯ ИМ. Н. НАДЖМИ Г. ДЮРТЮЛИ</t>
  </si>
  <si>
    <t>Хусаенова Гульшат Набиулловна</t>
  </si>
  <si>
    <t>МУНИЦИПАЛЬНОЕ БЮДЖЕТНОЕ ДОШКОЛЬНОЕ ОБРАЗОВАТЕЛЬНОЕ УЧРЕЖДЕНИЕ ДЕТСКИЙ САД КОМБИНИРОВАННОГО ВИДА № 9 ЧЕБУРАШКА ГОРОДА ДЮРТЮЛИ МУНИЦИПАЛЬНОГО РАЙОНА ДЮРТЮЛИНСКИЙ РАЙОН РЕСПУБЛИКИ БАШКОРТОСТАН</t>
  </si>
  <si>
    <t>МБДОУ ДЕТСКИЙ САД КОМБИНИРОВАННОГО ВИДА № 9 ЧЕБУРАШКА Г.ДЮРТЮЛИ</t>
  </si>
  <si>
    <t>Насырова Альбина Радисовна</t>
  </si>
  <si>
    <t>МУНИЦИПАЛЬНОЕ БЮДЖЕТНОЕ ДОШКОЛЬНОЕ ОБРАЗОВАТЕЛЬНОЕ УЧРЕЖДЕНИЕ ДЕТСКИЙ САД № 12 АЛТЫНЧАЧ ГОРОДА ДЮРТЮЛИ МУНИЦИПАЛЬНОГО РАЙОНА ДЮРТЮЛИНСКИЙ РАЙОН РЕСПУБЛИКИ БАШКОРТОСТАН</t>
  </si>
  <si>
    <t>МБДОУ ДЕТСКИЙ САД № 12 АЛТЫНЧАЧ Г.ДЮРТЮЛИ</t>
  </si>
  <si>
    <t>Ирназарова Лилиана Тимирьяновна</t>
  </si>
  <si>
    <t>МУНИЦИПАЛЬНОЕ АВТОНОМНОЕ ДОШКОЛЬНОЕ ОБРАЗОВАТЕЛЬНОЕ УЧРЕЖДЕНИЕ ЦЕНТР РАЗВИТИЯ РЕБЕНКА - ДЕТСКИЙ САД № 10 ЛЯЙСАН ГОРОДА ДЮРТЮЛИ МУНИЦИПАЛЬНОГО РАЙОНА ДЮРТЮЛИНСКИЙ РАЙОН РЕСПУБЛИКИ БАШКОРТОСТАН</t>
  </si>
  <si>
    <t>МАДОУ ЦЕНТР РАЗВИТИЯ РЕБЕНКА - ДЕТСКИЙ САД № 10 ЛЯЙСАН Г. ДЮРТЮЛИ</t>
  </si>
  <si>
    <t>Хазипова Райса Гайнеловна</t>
  </si>
  <si>
    <t>МУНИЦИПАЛЬНОЕ БЮДЖЕТНОЕ ДОШКОЛЬНОЕ ОБРАЗОВАТЕЛЬНОЕ УЧРЕЖДЕНИЕ ДЕТСКИЙ САД № 11 СКАЗКА ГОРОДА ДЮРТЮЛИ МУНИЦИПАЛЬНОГО РАЙОНА ДЮРТЮЛИНСКИЙ РАЙОН РЕСПУБЛИКИ БАШКОРТОСТАН</t>
  </si>
  <si>
    <t>МБДОУ ДЕТСКИЙ САД № 11 СКАЗКА Г. ДЮРТЮЛИ</t>
  </si>
  <si>
    <t>Ахметова Мария Алексеевна</t>
  </si>
  <si>
    <t>МУНИЦИПАЛЬНОЕ БЮДЖЕТНОЕ ОБЩЕОБРАЗОВАТЕЛЬНОЕ УЧРЕЖДЕНИЕ ЛИЦЕЙ №2 ГОРОДА ДЮРТЮЛИ МУНИЦИПАЛЬНОГО РАЙОНА ДЮРТЮЛИНСКИЙ РАЙОН РЕСПУБЛИКИ БАШКОРТОСТАН</t>
  </si>
  <si>
    <t>МБОУ ЛИЦЕЙ №2 Г. ДЮРТЮЛИ</t>
  </si>
  <si>
    <t>Сидорова Ирэна Тимерьяновна</t>
  </si>
  <si>
    <t>МУНИЦИПАЛЬНОЕ БЮДЖЕТНОЕ ДОШКОЛЬНОЕ ОБРАЗОВАТЕЛЬНОЕ УЧРЕЖДЕНИЕ ДЕТСКИЙ САД №7 ЗВЁЗДОЧКА ГОРОДА ДЮРТЮЛИ МУНИЦИПАЛЬНОГО РАЙОНА ДЮРТЮЛИНСКИЙ РАЙОН РЕСПУБЛИКИ БАШКОРТОСТАН</t>
  </si>
  <si>
    <t>МБДОУ ДЕТСКИЙ САД №7 ЗВЕЗДОЧКА Г. ДЮРТЮЛИ</t>
  </si>
  <si>
    <t>Рахматуллина Альфия Авдаховна</t>
  </si>
  <si>
    <t>МУНИЦИПАЛЬНОЕ БЮДЖЕТНОЕ ОБЩЕОБРАЗОВАТЕЛЬНОЕ УЧРЕЖДЕНИЕ СРЕДНЯЯ ОБЩЕОБРАЗОВАТЕЛЬНАЯ ШКОЛА №4 ГОРОДА ДЮРТЮЛИ МУНИЦИПАЛЬНОГО РАЙОНА ДЮРТЮЛИНСКИЙ РАЙОН РЕСПУБЛИКИ БАШКОРТОСТАН</t>
  </si>
  <si>
    <t>МБОУ СОШ №4 Г. ДЮРТЮЛИ</t>
  </si>
  <si>
    <t>Набиев Динар Фаитович</t>
  </si>
  <si>
    <t>МУНИЦИПАЛЬНОЕ БЮДЖЕТНОЕ ДОШКОЛЬНОЕ ОБРАЗОВАТЕЛЬНОЕ УЧРЕЖДЕНИЕ ДЕТСКИЙ САД № 8 ЛАСТОЧКА ГОРОДА ДЮРТЮЛИ МУНИЦИПАЛЬНОГО РАЙОНА ДЮРТЮЛИНСКИЙ РАЙОН РЕСПУБЛИКИ БАШКОРТОСТАН</t>
  </si>
  <si>
    <t>МБДОУ ДЕТСКИЙ САД № 8 ЛАСТОЧКА Г. ДЮРТЮЛИ</t>
  </si>
  <si>
    <t>Якупова Лида Альбертовна</t>
  </si>
  <si>
    <t>МУНИЦИПАЛЬНОЕ БЮДЖЕТНОЕ ОБЩЕОБРАЗОВАТЕЛЬНОЕ УЧРЕЖДЕНИЕ СРЕДНЯЯ ОБЩЕОБРАЗОВАТЕЛЬНАЯ ШКОЛА №5 ГОРОДА ДЮРТЮЛИ МУНИЦИПАЛЬНОГО РАЙОНА ДЮРТЮЛИНСКИЙ РАЙОН РЕСПУБЛИКИ БАШКОРТОСТАН</t>
  </si>
  <si>
    <t>МБОУ СОШ №5 Г. ДЮРТЮЛИ</t>
  </si>
  <si>
    <t>Сулейманова Эльмира Газнавиевна</t>
  </si>
  <si>
    <t>МУНИЦИПАЛЬНОЕ БЮДЖЕТНОЕ ДОШКОЛЬНОЕ ОБРАЗОВАТЕЛЬНОЕ УЧРЕЖДЕНИЕ ДЕТСКИЙ САД № 3 ГНЕЗДЫШКО ГОРОДА ДЮРТЮЛИ МУНИЦИПАЛЬНОГО РАЙОНА ДЮРТЮЛИНСКИЙ РАЙОН РЕСПУБЛИКИ БАШКОРТОСТАН</t>
  </si>
  <si>
    <t>МБДОУ ДЕТСКИЙ САД № 3 ГНЕЗДЫШКО Г. ДЮРТЮЛИ</t>
  </si>
  <si>
    <t>Вахитова Ирина Марсовна</t>
  </si>
  <si>
    <t>МУНИЦИПАЛЬНОЕ БЮДЖЕТНОЕ ОБЩЕОБРАЗОВАТЕЛЬНОЕ УЧРЕЖДЕНИЕ ГИМНАЗИЯ №3 ГОРОДА ДЮРТЮЛИ МУНИЦИПАЛЬНОГО РАЙОНА ДЮРТЮЛИНСКИЙ РАЙОН РЕСПУБЛИКИ БАШКОРТОСТАН</t>
  </si>
  <si>
    <t>МБОУ ГИМНАЗИЯ №3 Г. ДЮРТЮЛИ</t>
  </si>
  <si>
    <t>Шарифуллин Ильнур Ильдарович</t>
  </si>
  <si>
    <t>МУНИЦИПАЛЬНОЕ БЮДЖЕТНОЕ ДОШКОЛЬНОЕ ОБРАЗОВАТЕЛЬНОЕ УЧРЕЖДЕНИЕ ДЕТСКИЙ САД КОМБИНИРОВАННОГО ВИДА № 4 ЕЛОЧКА ГОРОДА ДЮРТЮЛИ МУНИЦИПАЛЬНОГО РАЙОНА ДЮРТЮЛИНСКИЙ РАЙОН РЕСПУБЛИКИ БАШКОРТОСТАН</t>
  </si>
  <si>
    <t>МБДОУ ДЕТСКИЙ САД КОМБИНИРОВАННОГО ВИДА № 4 ЕЛОЧКА Г. ДЮРТЮЛИ</t>
  </si>
  <si>
    <t>Ибрагимова Рамзия Фаритовна</t>
  </si>
  <si>
    <t>МУНИЦИПАЛЬНОЕ БЮДЖЕТНОЕ ОБЩЕОБРАЗОВАТЕЛЬНОЕ УЧРЕЖДЕНИЕ СРЕДНЯЯ ОБЩЕОБРАЗОВАТЕЛЬНАЯ ШКОЛА №1 ГОРОДА ДЮРТЮЛИ МУНИЦИПАЛЬНОГО РАЙОНА ДЮРТЮЛИНСКИЙ РАЙОН РЕСПУБЛИКИ БАШКОРТОСТАН</t>
  </si>
  <si>
    <t>МБОУ СОШ №1 Г. ДЮРТЮЛИ</t>
  </si>
  <si>
    <t>МУНИЦИПАЛЬНОЕ КАЗЕННОЕ УЧРЕЖДЕНИЕ УПРАВЛЕНИЕ ОБРАЗОВАНИЯ МУНИЦИПАЛЬНОГО РАЙОНА ДЮРТЮЛИНСКИЙ РАЙОН РЕСПУБЛИКИ БАШКОРТОСТАН</t>
  </si>
  <si>
    <t>МКУ УПРАВЛЕНИЕ ОБРАЗОВАНИЯ МР ДЮРТЮЛИНСКИЙ РАЙОН РБ</t>
  </si>
  <si>
    <t>Ибатуллина Насима Рафаиловна</t>
  </si>
  <si>
    <t>МУНИЦИПАЛЬНОЕ БЮДЖЕТНОЕ ОБЩЕОБРАЗОВАТЕЛЬНОЕ УЧРЕЖДЕНИЕ СРЕДНЯЯ ОБЩЕОБРАЗОВАТЕЛЬНАЯ ШКОЛА СЕЛА АНГАСЯК МУНИЦИПАЛЬНОГО РАЙОНА ДЮРТЮЛИНСКИЙ РАЙОН РЕСПУБЛИКИ БАШКОРТОСТАН</t>
  </si>
  <si>
    <t>МБОУ СОШ С.АНГАСЯК</t>
  </si>
  <si>
    <t>Закиров Фаниль Фагимович</t>
  </si>
  <si>
    <t>МУНИЦИПАЛЬНОЕ БЮДЖЕТНОЕ ДОШКОЛЬНОЕ ОБРАЗОВАТЕЛЬНОЕ УЧРЕЖДЕНИЕ ДЕТСКИЙ САД АЛЕНЬКИЙ ЦВЕТОЧЕК СЕЛА АНГАСЯК МУНИЦИПАЛЬНОГО РАЙОНА ДЮРТЮЛИНСКИЙ РАЙОН РЕСПУБЛИКИ БАШКОРТОСТАН</t>
  </si>
  <si>
    <t>МБДОУ ДЕТСКИЙ САД АЛЕНЬКИЙ ЦВЕТОЧЕК С.АНГАСЯК</t>
  </si>
  <si>
    <t>Салихова Альмира Флусовна</t>
  </si>
  <si>
    <t>МУНИЦИПАЛЬНОЕ БЮДЖЕТНОЕ ОБЩЕОБРАЗОВАТЕЛЬНОЕ УЧРЕЖДЕНИЕ СРЕДНЯЯ ОБЩЕОБРАЗОВАТЕЛЬНАЯ ШКОЛА СЕЛА АСЯНОВО ИМЕНИ ШАЙХЗАДЫ БАБИЧА МУНИЦИПАЛЬНОГО РАЙОНА ДЮРТЮЛИНСКИЙ РАЙОН РЕСПУБЛИКИ БАШКОРТОСТАН</t>
  </si>
  <si>
    <t>МБОУ СОШ С. АСЯНОВО ИМ.Ш.БАБИЧА</t>
  </si>
  <si>
    <t>Гильманов Ришат Нагимович</t>
  </si>
  <si>
    <t>МУНИЦИПАЛЬНОЕ БЮДЖЕТНОЕ ДОШКОЛЬНОЕ ОБРАЗОВАТЕЛЬНОЕ УЧРЕЖДЕНИЕ ДЕТСКИЙ САД БЕРЕЗКА СЕЛА АСЯНОВО МУНИЦИПАЛЬНОГО РАЙОНА ДЮРТЮЛИНСКИЙ РАЙОН РЕСПУБЛИКИ БАШКОРТОСТАН</t>
  </si>
  <si>
    <t>МБДОУ ДЕТСКИЙ САД БЕРЕЗКА С.АСЯНОВО</t>
  </si>
  <si>
    <t>Фазлыева Лилия Амеровна</t>
  </si>
  <si>
    <t>МУНИЦИПАЛЬНОЕ БЮДЖЕТНОЕ ОБЩЕОБРАЗОВАТЕЛЬНОЕ УЧРЕЖДЕНИЕ ОСНОВНАЯ ОБЩЕОБРАЗОВАТЕЛЬНАЯ ШКОЛА СЕЛА БАЙГИЛЬДЫ МУНИЦИПАЛЬНОГО РАЙОНА ДЮРТЮЛИНСКИЙ РАЙОН РЕСПУБЛИКИ БАШКОРТОСТАН</t>
  </si>
  <si>
    <t>МБОУ ООШ С. БАЙГИЛЬДЫ</t>
  </si>
  <si>
    <t>Рашитова Назиля Асляховна</t>
  </si>
  <si>
    <t>МУНИЦИПАЛЬНОЕ БЮДЖЕТНОЕ ОБЩЕОБРАЗОВАТЕЛЬНОЕ УЧРЕЖДЕНИЕ СРЕДНЯЯ ОБЩЕОБРАЗОВАТЕЛЬНАЯ ШКОЛА СЕЛА ИВАНАЕВО МУНИЦИПАЛЬНОГО РАЙОНА ДЮРТЮЛИНСКИЙ РАЙОН РЕСПУБЛИКИ БАШКОРТОСТАН</t>
  </si>
  <si>
    <t>МБОУ СОШ С. ИВАНАЕВО</t>
  </si>
  <si>
    <t>Ахметова Зульфия Флюровна</t>
  </si>
  <si>
    <t>МУНИЦИПАЛЬНОЕ БЮДЖЕТНОЕ ДОШКОЛЬНОЕ ОБРАЗОВАТЕЛЬНОЕ УЧРЕЖДЕНИЕ ДЕТСКИЙ САД ЧУЛПАН СЕЛА ИВАНАЕВО МУНИЦИПАЛЬНОГО РАЙОНА ДЮРТЮЛИНСКИЙ РАЙОН РЕСПУБЛИКИ БАШКОРТОСТАН</t>
  </si>
  <si>
    <t>МБДОУ ДЕТСКИЙ САД ЧУЛПАН С. ИВАНАЕВО</t>
  </si>
  <si>
    <t>Шарипова Эльмира Маликовна</t>
  </si>
  <si>
    <t>МУНИЦИПАЛЬНОЕ БЮДЖЕТНОЕ ДОШКОЛЬНОЕ ОБРАЗОВАТЕЛЬНОЕ УЧРЕЖДЕНИЕ ДЕТСКИЙ САД БУРАТИНО СЕЛА ИСМАИЛОВО МУНИЦИПАЛЬНОГО РАЙОНА ДЮРТЮЛИНСКИЙ РАЙОН РЕСПУБЛИКИ БАШКОРТОСТАН</t>
  </si>
  <si>
    <t>МБДОУ ДЕТСКИЙ САД БУРАТИНО С. ИСМАИЛОВО</t>
  </si>
  <si>
    <t>Ахиярова Гульназ Ильдаровна</t>
  </si>
  <si>
    <t>МУНИЦИПАЛЬНОЕ БЮДЖЕТНОЕ ОБЩЕОБРАЗОВАТЕЛЬНОЕ УЧРЕЖДЕНИЕ СРЕДНЯЯ ОБЩЕОБРАЗОВАТЕЛЬНАЯ ШКОЛА СЕЛА ИСМАИЛОВО МУНИЦИПАЛЬНОГО РАЙОНА ДЮРТЮЛИНСКИЙ РАЙОН РЕСПУБЛИКИ БАШКОРТОСТАН</t>
  </si>
  <si>
    <t>МБОУ СОШ С. ИСМАИЛОВО</t>
  </si>
  <si>
    <t>Шарифуллин Ильнар Салаватович</t>
  </si>
  <si>
    <t>МУНИЦИПАЛЬНОЕ БЮДЖЕТНОЕ ОБЩЕОБРАЗОВАТЕЛЬНОЕ УЧРЕЖДЕНИЕ СРЕДНЯЯ ОБЩЕОБРАЗОВАТЕЛЬНАЯ ШКОЛА СЕЛА КУККУЯНОВО МУНИЦИПАЛЬНОГО РАЙОНА ДЮРТЮЛИНСКИЙ РАЙОН РЕСПУБЛИКИ БАШКОРТОСТАН</t>
  </si>
  <si>
    <t>МБОУ СОШ С. КУККУЯНОВО</t>
  </si>
  <si>
    <t>Вайметова Гульсара Галеевна</t>
  </si>
  <si>
    <t>МУНИЦИПАЛЬНОЕ БЮДЖЕТНОЕ ДОШКОЛЬНОЕ ОБРАЗОВАТЕЛЬНОЕ УЧРЕЖДЕНИЕ ДЕТСКИЙ САД ТЕРЕМОК СЕЛА МАЯДЫК МУНИЦИПАЛЬНОГО РАЙОНА ДЮРТЮЛИНСКИЙ РАЙОН РЕСПУБЛИКИ БАШКОРТОСТАН</t>
  </si>
  <si>
    <t>МБДОУ ДЕТСКИЙ САД ТЕРЕМОК С. МАЯДЫК</t>
  </si>
  <si>
    <t>Камильянов Андрей Вильевич</t>
  </si>
  <si>
    <t>МУНИЦИПАЛЬНОЕ БЮДЖЕТНОЕ ОБЩЕОБРАЗОВАТЕЛЬНОЕ УЧРЕЖДЕНИЕ СРЕДНЯЯ ОБЩЕОБРАЗОВАТЕЛЬНАЯ ШКОЛА ИМЕНИ ГОРШКОВА ВАСИЛИЯ НИКОЛАЕВИЧА СЕЛА МАЯДЫК МУНИЦИПАЛЬНОГО РАЙОНА ДЮРТЮЛИНСКИЙ РАЙОН РЕСПУБЛИКИ БАШКОРТОСТАН</t>
  </si>
  <si>
    <t>МБОУ СОШ ИМ.В.Н.ГОРШКОВА С.МАЯДЫК</t>
  </si>
  <si>
    <t>МУНИЦИПАЛЬНОЕ БЮДЖЕТНОЕ ОБЩЕОБРАЗОВАТЕЛЬНОЕ УЧРЕЖДЕНИЕ СРЕДНЯЯ ОБЩЕОБРАЗОВАТЕЛЬНАЯ ШКОЛА СЕЛА МИНИШТЫ МУНИЦИПАЛЬНОГО РАЙОНА ДЮРТЮЛИНСКИЙ РАЙОН РЕСПУБЛИКИ БАШКОРТОСТАН</t>
  </si>
  <si>
    <t>МБОУ СОШ С. МИНИШТЫ</t>
  </si>
  <si>
    <t>Сабиров Дамир Амирянович</t>
  </si>
  <si>
    <t>МУНИЦИПАЛЬНОЕ БЮДЖЕТНОЕ ДОШКОЛЬНОЕ ОБРАЗОВАТЕЛЬНОЕ УЧРЕЖДЕНИЕ ДЕТСКИЙ САД МИЛЯШ СЕЛА МОСКОВО МУНИЦИПАЛЬНОГО РАЙОНА ДЮРТЮЛИНСКИЙ РАЙОН РЕСПУБЛИКИ БАШКОРТОСТАН</t>
  </si>
  <si>
    <t>МБДОУ ДЕТСКИЙ САД МИЛЯШ С. МОСКОВО</t>
  </si>
  <si>
    <t>Садыкова Лейла Мунировна</t>
  </si>
  <si>
    <t>МУНИЦИПАЛЬНОЕ БЮДЖЕТНОЕ ОБЩЕОБРАЗОВАТЕЛЬНОЕ УЧРЕЖДЕНИЕ СРЕДНЯЯ ОБЩЕОБРАЗОВАТЕЛЬНАЯ ШКОЛА СЕЛА МОСКОВО МУНИЦИПАЛЬНОГО РАЙОНА ДЮРТЮЛИНСКИЙ РАЙОН РЕСПУБЛИКИ БАШКОРТОСТАН</t>
  </si>
  <si>
    <t>МБОУ СОШ С. МОСКОВО</t>
  </si>
  <si>
    <t>Садрисламов Ильнур Фазгатович</t>
  </si>
  <si>
    <t>МУНИЦИПАЛЬНОЕ БЮДЖЕТНОЕ ОБЩЕОБРАЗОВАТЕЛЬНОЕ УЧРЕЖДЕНИЕ СРЕДНЯЯ ОБЩЕОБРАЗОВАТЕЛЬНАЯ ШКОЛА СЕЛА НИЖНЕМАНЧАРОВО МУНИЦИПАЛЬНОГО РАЙОНА ДЮРТЮЛИНСКИЙ РАЙОН РЕСПУБЛИКИ БАШКОРТОСТАН</t>
  </si>
  <si>
    <t>МБОУ СОШ С.НИЖНЕМАНЧАРОВО</t>
  </si>
  <si>
    <t>Ахметгалиева Рита Фарсыевна</t>
  </si>
  <si>
    <t>МУНИЦИПАЛЬНОЕ БЮДЖЕТНОЕ ОБЩЕОБРАЗОВАТЕЛЬНОЕ УЧРЕЖДЕНИЕ СРЕДНЯЯ ОБЩЕОБРАЗОВАТЕЛЬНАЯ ШКОЛА СЕЛА НОВОКАНГЫШЕВО МУНИЦИПАЛЬНОГО РАЙОНА ДЮРТЮЛИНСКИЙ РАЙОН РЕСПУБЛИКИ БАШКОРТОСТАН</t>
  </si>
  <si>
    <t>МБОУ СОШ С. НОВОКАНГЫШЕВО</t>
  </si>
  <si>
    <t>Мансурова Руфина Арифовна</t>
  </si>
  <si>
    <t>МУНИЦИПАЛЬНОЕ БЮДЖЕТНОЕ ОБЩЕОБРАЗОВАТЕЛЬНОЕ УЧРЕЖДЕНИЕ СРЕДНЯЯ ОБЩЕОБРАЗОВАТЕЛЬНАЯ ШКОЛА СЕЛА СЕМИЛЕТКА МУНИЦИПАЛЬНОГО РАЙОНА ДЮРТЮЛИНСКИЙ РАЙОН РЕСПУБЛИКИ БАШКОРТОСТАН</t>
  </si>
  <si>
    <t>МБОУ СОШ С.СЕМИЛЕТКА</t>
  </si>
  <si>
    <t>Гареева Лилия Тайфуровна</t>
  </si>
  <si>
    <t>МУНИЦИПАЛЬНОЕ БЮДЖЕТНОЕ ДОШКОЛЬНОЕ ОБРАЗОВАТЕЛЬНОЕ УЧРЕЖДЕНИЕ ДЕТСКИЙ САД №1 ШАТЛЫК СЕЛА СЕМИЛЕТКА МУНИЦИПАЛЬНОГО РАЙОНА ДЮРТЮЛИНСКИЙ РАЙОН РЕСПУБЛИКИ БАШКОРТОСТАН</t>
  </si>
  <si>
    <t>МБДОУ ДЕТСКИЙ САД №1 ШАТЛЫК С.СЕМИЛЕТКА</t>
  </si>
  <si>
    <t>Мирзаянова Лилия Вагизовна</t>
  </si>
  <si>
    <t>МУНИЦИПАЛЬНОЕ БЮДЖЕТНОЕ ОБЩЕОБРАЗОВАТЕЛЬНОЕ УЧРЕЖДЕНИЕ СРЕДНЯЯ ОБЩЕОБРАЗОВАТЕЛЬНАЯ ШКОЛА СЕЛА СТАРОБАИШЕВО МУНИЦИПАЛЬНОГО РАЙОНА ДЮРТЮЛИНСКИЙ РАЙОН РЕСПУБЛИКИ БАШКОРТОСТАН</t>
  </si>
  <si>
    <t>МБОУ СОШ С. СТАРОБАИШЕВО</t>
  </si>
  <si>
    <t>Фатыхова Эльмира Фагимовна</t>
  </si>
  <si>
    <t>МУНИЦИПАЛЬНОЕ БЮДЖЕТНОЕ ОБЩЕОБРАЗОВАТЕЛЬНОЕ УЧРЕЖДЕНИЕ СРЕДНЯЯ ОБЩЕОБРАЗОВАТЕЛЬНАЯ ШКОЛА СЕЛА СТАРОЯНТУЗОВО МУНИЦИПАЛЬНОГО РАЙОНА ДЮРТЮЛИНСКИЙ РАЙОН РЕСПУБЛИКИ БАШКОРТОСТАН</t>
  </si>
  <si>
    <t>МБОУ СОШ С.СТАРОЯНТУЗОВО</t>
  </si>
  <si>
    <t>Камалиева Наталья Гавриловна</t>
  </si>
  <si>
    <t>МУНИЦИПАЛЬНОЕ БЮДЖЕТНОЕ ДОШКОЛЬНОЕ ОБРАЗОВАТЕЛЬНОЕ УЧРЕЖДЕНИЕ ДЕТСКИЙ САД ЗОЛОТОЙ КОЛОС СЕЛА СТАРОЯНТУЗОВО МУНИЦИПАЛЬНОГО РАЙОНА ДЮРТЮЛИНСКИЙ РАЙОН РЕСПУБЛИКИ БАШКОРТОСТАН</t>
  </si>
  <si>
    <t>МБДОУ ДЕТСКИЙ САД ЗОЛОТОЙ КОЛОС С. СТАРОЯНТУЗОВО</t>
  </si>
  <si>
    <t>Султанова Гульнур Магфурьяновна</t>
  </si>
  <si>
    <t>МУНИЦИПАЛЬНОЕ БЮДЖЕТНОЕ ДОШКОЛЬНОЕ ОБРАЗОВАТЕЛЬНОЕ УЧРЕЖДЕНИЕ ДЕТСКИЙ САД КАРЛЫГАЧ СЕЛА СУККУЛОВО МУНИЦИПАЛЬНОГО РАЙОНА ДЮРТЮЛИНСКИЙ РАЙОН РЕСПУБЛИКИ БАШКОРТОСТАН</t>
  </si>
  <si>
    <t>МБДОУ ДЕТСКИЙ САД КАРЛЫГАЧ С. СУККУЛОВО</t>
  </si>
  <si>
    <t>Фархутдинова Ляйсан Галинуровна</t>
  </si>
  <si>
    <t>МУНИЦИПАЛЬНОЕ БЮДЖЕТНОЕ ОБЩЕОБРАЗОВАТЕЛЬНОЕ УЧРЕЖДЕНИЕ СРЕДНЯЯ ОБЩЕОБРАЗОВАТЕЛЬНАЯ ШКОЛА СЕЛА СУККУЛОВО МУНИЦИПАЛЬНОГО РАЙОНА ДЮРТЮЛИНСКИЙ РАЙОН РЕСПУБЛИКИ БАШКОРТОСТАН</t>
  </si>
  <si>
    <t>МБОУ СОШ С. СУККУЛОВО</t>
  </si>
  <si>
    <t>Нуртдинова Лэйсян Гиниятовна</t>
  </si>
  <si>
    <t>МУНИЦИПАЛЬНОЕ БЮДЖЕТНОЕ ДОШКОЛЬНОЕ ОБРАЗОВАТЕЛЬНОЕ УЧРЕЖДЕНИЕ ДЕТСКИЙ САД ЛАСТОЧКА СЕЛА УЧПИЛИ МУНИЦИПАЛЬНОГО РАЙОНА ДЮРТЮЛИНСКИЙ РАЙОН РЕСПУБЛИКИ БАШКОРТОСТАН</t>
  </si>
  <si>
    <t>МБДОУ ДЕТСКИЙ САД ЛАСТОЧКА С. УЧПИЛИ</t>
  </si>
  <si>
    <t>МУНИЦИПАЛЬНОЕ БЮДЖЕТНОЕ ОБЩЕОБРАЗОВАТЕЛЬНОЕ УЧРЕЖДЕНИЕ СРЕДНЯЯ ОБЩЕОБРАЗОВАТЕЛЬНАЯ ШКОЛА СЕЛА УЧПИЛИ МУНИЦИПАЛЬНОГО РАЙОНА ДЮРТЮЛИНСКИЙ РАЙОН РЕСПУБЛИКИ БАШКОРТОСТАН</t>
  </si>
  <si>
    <t>МБОУ СОШ С. УЧПИЛИ</t>
  </si>
  <si>
    <t>Шарипова Раушания Ахматзагитовна</t>
  </si>
  <si>
    <t>МУНИЦИПАЛЬНОЕ БЮДЖЕТНОЕ ОБЩЕОБРАЗОВАТЕЛЬНОЕ УЧРЕЖДЕНИЕ ОСНОВНАЯ ОБЩЕОБРАЗОВАТЕЛЬНАЯ ШКОЛА СЕЛА ЧЕРЛАК МУНИЦИПАЛЬНОГО РАЙОНА ДЮРТЮЛИНСКИЙ РАЙОН РЕСПУБЛИКИ БАШКОРТОСТАН</t>
  </si>
  <si>
    <t>МБОУ ООШ С. ЧЕРЛАК</t>
  </si>
  <si>
    <t>Галаутдинова Гузалия Назировна</t>
  </si>
  <si>
    <t>МУНИЦИПАЛЬНОЕ БЮДЖЕТНОЕ ОБЩЕОБРАЗОВАТЕЛЬНОЕ УЧРЕЖДЕНИЕ ОСНОВНАЯ ОБЩЕОБРАЗОВАТЕЛЬНАЯ ШКОЛА СЕЛА ЮСУПОВО МУНИЦИПАЛЬНОГО РАЙОНА ДЮРТЮЛИНСКИЙ РАЙОН РЕСПУБЛИКИ БАШКОРТОСТАН</t>
  </si>
  <si>
    <t>МБОУ ООШ С ЮСУПОВО</t>
  </si>
  <si>
    <t>Шарифьянова Лариса Викторовна</t>
  </si>
  <si>
    <t>МУНИЦИПАЛЬНОЕ БЮДЖЕТНОЕ ОБЩЕОБРАЗОВАТЕЛЬНОЕ УЧРЕЖДЕНИЕ СРЕДНЯЯ ОБЩЕОБРАЗОВАТЕЛЬНАЯ ШКОЛА С. РЕЗЯПОВО МУНИЦИПАЛЬНОГО РАЙОНА ЧЕКМАГУШЕВСКИЙ РАЙОН РЕСПУБЛИКИ БАШКОРТОСТАН</t>
  </si>
  <si>
    <t>МБОУ СОШ С. РЕЗЯПОВО МР ЧЕКМАГУШЕВСКИЙ РАЙОН РБ</t>
  </si>
  <si>
    <t>Хакимов Ридек Хамзинович</t>
  </si>
  <si>
    <t>МУНИЦИПАЛЬНОЕ БЮДЖЕТНОЕ ДОШКОЛЬНОЕ ОБРАЗОВАТЕЛЬНОЕ УЧРЕЖДЕНИЕ ДЕТСКИЙ САД МАЛЫШОК С.ДЮРТЮЛИ МУНИЦИПАЛЬНОГО РАЙОНА ШАРАНСКИЙ РАЙОН РЕСПУБЛИКИ БАШКОРТОСТАН</t>
  </si>
  <si>
    <t>МБДОУ ДЕТСКИЙ САД МАЛЫШОК С.ДЮРТЮЛИ</t>
  </si>
  <si>
    <t>Марина Марина Геннадьевна</t>
  </si>
  <si>
    <t>МУНИЦИПАЛЬНОЕ БЮДЖЕТНОЕ ОБЩЕОБРАЗОВАТЕЛЬНОЕ УЧРЕЖДЕНИЕ СРЕДНЯЯ ОБЩЕОБРАЗОВАТЕЛЬНАЯ ШКОЛА ИМЕНИ АЛЕКСЕЯ КОНДРАТЬЕВА С.ДЮРТЮЛИ МУНИЦИПАЛЬНОГО РАЙОНА ШАРАНСКИЙ РАЙОН РЕСПУБЛИКИ БАШКОРТОСТАН</t>
  </si>
  <si>
    <t>МБОУ СОШ ИМ.АЛЕКСЕЯ КОНДРАТЬЕВА С.ДЮРТЮЛИ</t>
  </si>
  <si>
    <t>Каюмов Салават Нурфаязович</t>
  </si>
  <si>
    <t>МУНИЦИПАЛЬНОЕ БЮДЖЕТНОЕ УЧРЕЖДЕНИЕ ДОПОЛНИТЕЛЬНОГО ОБРАЗОВАНИЯ ЦЕНТР ДОПОЛНИТЕЛЬНОГО ОБРАЗОВАНИЯ ДЕТЕЙ МУНИЦИПАЛЬНОГО РАЙОНА ЗИАНЧУРИНСКИЙ РАЙОН РЕСПУБЛИКИ БАШКОРТОСТАН</t>
  </si>
  <si>
    <t>МБУ ДО ЦДОД МР ЗИАНЧУРИНСКИЙ РАЙОН РБ</t>
  </si>
  <si>
    <t>Мусина Зулия Салаватовна</t>
  </si>
  <si>
    <t>ВРИО ДИРЕКТОР</t>
  </si>
  <si>
    <t>МУНИЦИПАЛЬНОЕ КАЗЕННОЕ УЧРЕЖДЕНИЕ ОТДЕЛ ОБРАЗОВАНИЯ АДМИНИСТРАЦИИ МУНИЦИПАЛЬНОГО РАЙОНА ЗИАНЧУРИНСКИЙ РАЙОН РЕСПУБЛИКИ БАШКОРТОСТАН</t>
  </si>
  <si>
    <t>МКУ ОТДЕЛ ОБРАЗОВАНИЯ МР ЗИАНЧУРИНСКИЙ РАЙОН РБ</t>
  </si>
  <si>
    <t>Идельбаева Райля Айдаровна</t>
  </si>
  <si>
    <t>МУНИЦИПАЛЬНОЕ ОБЩЕОБРАЗОВАТЕЛЬНОЕ БЮДЖЕТНОЕ УЧРЕЖДЕНИЕ СРЕДНЯЯ ОБЩЕОБРАЗОВАТЕЛЬНАЯ ШКОЛА ИМ.ГАЙСЫ АКМАНОВА Д.БАИШЕВО МУНИЦИПАЛЬНОГО РАЙОНА ЗИАНЧУРИНСКИЙ РАЙОН РЕСПУБЛИКИ БАШКОРТОСТАН</t>
  </si>
  <si>
    <t>МОБУ СОШ ИМ.Г.АКМАНОВА Д.БАИШЕВО</t>
  </si>
  <si>
    <t>Гумеров Анвар Габбасович</t>
  </si>
  <si>
    <t>МУНИЦИПАЛЬНОЕ БЮДЖЕТНОЕ ДОШКОЛЬНОЕ ОБРАЗОВАТЕЛЬНОЕ УЧРЕЖДЕНИЕ ДЕТСКИЙ САД АЙГУЛЬ Д. БАШКИРСКАЯ УРГИНКА МУНИЦИПАЛЬНОГО РАЙОНА ЗИАНЧУРИНСКИЙ РАЙОН РЕСПУБЛИКИ БАШКОРТОСТАН</t>
  </si>
  <si>
    <t>МБДОУ ДЕТСКИЙ САД АЙГУЛЬ Д. БАШКИРСКАЯ УРГИНКА</t>
  </si>
  <si>
    <t>Култаева Лилия Салаватовна</t>
  </si>
  <si>
    <t>ВРИО ЗАВЕДУЮЩИЙ</t>
  </si>
  <si>
    <t>МУНИЦИПАЛЬНОЕ ОБЩЕОБРАЗОВАТЕЛЬНОЕ БЮДЖЕТНОЕ УЧРЕЖДЕНИЕ СРЕДНЯЯ ОБЩЕОБРАЗОВАТЕЛЬНАЯ ШКОЛА Д.БАШКИРСКАЯ УРГИНКА МУНИЦИПАЛЬНОГО РАЙОНА ЗИАНЧУРИНСКИЙ РАЙОН РЕСПУБЛИКИ БАШКОРТОСТАН</t>
  </si>
  <si>
    <t>МОБУ СОШ Д.БАШКИРСКАЯ УРГИНКА</t>
  </si>
  <si>
    <t>Нугманова Нурзиля Батырхановна</t>
  </si>
  <si>
    <t>МУНИЦИПАЛЬНОЕ ОБЩЕОБРАЗОВАТЕЛЬНОЕ БЮДЖЕТНОЕ УЧРЕЖДЕНИЕ СРЕДНЯЯ ОБЩЕОБРАЗОВАТЕЛЬНАЯ ШКОЛА Д.ВЕРХНИЙ МУЙНАК МУНИЦИПАЛЬНОГО РАЙОНА ЗИАНЧУРИНСКИЙ РАЙОН РЕСПУБЛИКИ БАШКОРТОСТАН</t>
  </si>
  <si>
    <t>МОБУ СОШ Д.ВЕРХНИЙ МУЙНАК</t>
  </si>
  <si>
    <t>Кутушева Гульсина Кунакбаевна</t>
  </si>
  <si>
    <t>МУНИЦИПАЛЬНОЕ ОБЩЕОБРАЗОВАТЕЛЬНОЕ БЮДЖЕТНОЕ УЧРЕЖДЕНИЕ СРЕДНЯЯ ОБЩЕОБРАЗОВАТЕЛЬНАЯ ШКОЛА Д.ИБРАЕВО МУНИЦИПАЛЬНОГО РАЙОНА ЗИАНЧУРИНСКИЙ РАЙОН РЕСПУБЛИКИ БАШКОРТОСТАН</t>
  </si>
  <si>
    <t>МОБУ СОШ Д.ИБРАЕВО</t>
  </si>
  <si>
    <t>Идрисов Зуфар Мухаррамович</t>
  </si>
  <si>
    <t>МУНИЦИПАЛЬНОЕ БЮДЖЕТНОЕ ДОШКОЛЬНОЕ ОБРАЗОВАТЕЛЬНОЕ УЧРЕЖДЕНИЕ ДЕТСКИЙ САД ПОДСНЕЖНИК Д. ИДЕЛЬБАКОВО МУНИЦИПАЛЬНОГО РАЙОНА ЗИАНЧУРИНСКИЙ РАЙОН РЕСПУБЛИКИ БАШКОРТОСТАН</t>
  </si>
  <si>
    <t>МБДОУ ДЕТСКИЙ САД ПОДСНЕЖНИК Д. ИДЕЛЬБАКОВО</t>
  </si>
  <si>
    <t>Давлетбакова Зульфия Каримовна</t>
  </si>
  <si>
    <t>МУНИЦИПАЛЬНОЕ ОБЩЕОБРАЗОВАТЕЛЬНОЕ БЮДЖЕТНОЕ УЧРЕЖДЕНИЕ СРЕДНЯЯ ОБЩЕОБРАЗОВАТЕЛЬНАЯ ШКОЛА Д.ИДЕЛЬБАКОВО МУНИЦИПАЛЬНОГО РАЙОНА ЗИАНЧУРИНСКИЙ РАЙОН РЕСПУБЛИКИ БАШКОРТОСТАН</t>
  </si>
  <si>
    <t>МОБУ СОШ Д.ИДЕЛЬБАКОВО</t>
  </si>
  <si>
    <t>Закирова Светлана Петровна</t>
  </si>
  <si>
    <t>МУНИЦИПАЛЬНОЕ ОБЩЕОБРАЗОВАТЕЛЬНОЕ БЮДЖЕТНОЕ УЧРЕЖДЕНИЕ СРЕДНЯЯ ОБЩЕОБРАЗОВАТЕЛЬНАЯ ШКОЛА Д.ИДЯШ МУНИЦИПАЛЬНОГО РАЙОНА ЗИАНЧУРИНСКИЙ РАЙОН РЕСПУБЛИКИ БАШКОРТОСТАН</t>
  </si>
  <si>
    <t>МОБУ СОШ Д.ИДЯШ</t>
  </si>
  <si>
    <t>Канчурин Ришат Шаяхметович</t>
  </si>
  <si>
    <t>МУНИЦИПАЛЬНОЕ ОБЩЕОБРАЗОВАТЕЛЬНОЕ АВТОНОМНОЕ УЧРЕЖДЕНИЕ ШКОЛА-ИНТЕРНАТ ОСНОВНОГО ОБЩЕГО ОБРАЗОВАНИЯ Д.НОВОНИКОЛАЕВКА МУНИЦИПАЛЬНОГО РАЙОНА ЗИАНЧУРИНСКИЙ РАЙОН РЕСПУБЛИКИ БАШКОРТОСТАН</t>
  </si>
  <si>
    <t>МОАУ ШКОЛА-ИНТЕРНАТ ОСНОВНОГО ОБЩЕГО ОБРАЗОВАНИЯ Д. НОВОНИКОЛАЕВКА</t>
  </si>
  <si>
    <t>Ишемгулова Салима Маратовна</t>
  </si>
  <si>
    <t>МУНИЦИПАЛЬНОЕ ОБЩЕОБРАЗОВАТЕЛЬНОЕ БЮДЖЕТНОЕ УЧРЕЖДЕНИЕ СРЕДНЯЯ ОБЩЕОБРАЗОВАТЕЛЬНАЯ ШКОЛА Д.УТЯГУЛОВО МУНИЦИПАЛЬНОГО РАЙОНА ЗИАНЧУРИНСКИЙ РАЙОН РЕСПУБЛИКИ БАШКОРТОСТАН</t>
  </si>
  <si>
    <t>МОБУ СОШ Д.УТЯГУЛОВО</t>
  </si>
  <si>
    <t>Фазлеева Дильбар Миниахметовна</t>
  </si>
  <si>
    <t>МУНИЦИПАЛЬНОЕ ОБЩЕОБРАЗОВАТЕЛЬНОЕ БЮДЖЕТНОЕ УЧРЕЖДЕНИЕ СРЕДНЯЯ ОБЩЕОБРАЗОВАТЕЛЬНАЯ ШКОЛА Д.ЯНЫБАЕВО МУНИЦИПАЛЬНОГО РАЙОНА ЗИАНЧУРИНСКИЙ РАЙОН РЕСПУБЛИКИ БАШКОРТОСТАН</t>
  </si>
  <si>
    <t>МОБУ СОШ Д.ЯНЫБАЕВО</t>
  </si>
  <si>
    <t>Ишмухаметова Фаима Ахметсагитовна</t>
  </si>
  <si>
    <t>МУНИЦИПАЛЬНОЕ БЮДЖЕТНОЕ ДОШКОЛЬНОЕ ОБРАЗОВАТЕЛЬНОЕ УЧРЕЖДЕНИЕ ДЕТСКИЙ САД МИЛЯШ С. АБЗАНОВО МУНИЦИПАЛЬНОГО РАЙОНА ЗИАНЧУРИНСКИЙ РАЙОН РЕСПУБЛИКИ БАШКОРТОСТАН</t>
  </si>
  <si>
    <t>МБДОУ ДЕТСКИЙ САД МИЛЯШ С. АБЗАНОВО</t>
  </si>
  <si>
    <t>Мазитова Альфия Ахметовна</t>
  </si>
  <si>
    <t>МУНИЦИПАЛЬНОЕ ОБЩЕОБРАЗОВАТЕЛЬНОЕ БЮДЖЕТНОЕ УЧРЕЖДЕНИЕ СРЕДНЯЯ ОБЩЕОБРАЗОВАТЕЛЬНАЯ ШКОЛА С.АБЗАНОВО МУНИЦИПАЛЬНОГО РАЙОНА ЗИАНЧУРИНСКИЙ РАЙОН РЕСПУБЛИКИ БАШКОРТОСТАН</t>
  </si>
  <si>
    <t>МОБУ СОШ С.АБЗАНОВО</t>
  </si>
  <si>
    <t>Булатасова Сария Азатовна</t>
  </si>
  <si>
    <t>МУНИЦИПАЛЬНОЕ ОБЩЕОБРАЗОВАТЕЛЬНОЕ БЮДЖЕТНОЕ УЧРЕЖДЕНИЕ СРЕДНЯЯ ОБЩЕОБРАЗОВАТЕЛЬНАЯ ШКОЛА С.АРСЕНОВО МУНИЦИПАЛЬНОГО РАЙОНА ЗИАНЧУРИНСКИЙ РАЙОН РЕСПУБЛИКИ БАШКОРТОСТАН</t>
  </si>
  <si>
    <t>МОБУ СОШ С.АРСЕНОВО</t>
  </si>
  <si>
    <t>Каймурзина Лидия Ахмировна</t>
  </si>
  <si>
    <t>МУНИЦИПАЛЬНОЕ ОБЩЕОБРАЗОВАТЕЛЬНОЕ БЮДЖЕТНОЕ УЧРЕЖДЕНИЕ СРЕДНЯЯ ОБЩЕОБРАЗОВАТЕЛЬНАЯ ШКОЛА С.ИШЕМГУЛ МУНИЦИПАЛЬНОГО РАЙОНА ЗИАНЧУРИНСКИЙ РАЙОН РЕСПУБЛИКИ БАШКОРТОСТАН</t>
  </si>
  <si>
    <t>МОБУ СОШ С.ИШЕМГУЛ</t>
  </si>
  <si>
    <t>Тулибаев Альфред Маратович</t>
  </si>
  <si>
    <t>МУНИЦИПАЛЬНОЕ ОБЩЕОБРАЗОВАТЕЛЬНОЕ БЮДЖЕТНОЕ УЧРЕЖДЕНИЕ СРЕДНЯЯ ОБЩЕОБРАЗОВАТЕЛЬНАЯ ШКОЛА ИМ.НАБИУЛЛЫ КАРИМОВА С.КУГАРЧИ МУНИЦИПАЛЬНОГО РАЙОНА ЗИАНЧУРИНСКИЙ РАЙОН РЕСПУБЛИКИ БАШКОРТОСТАН</t>
  </si>
  <si>
    <t>МОБУ СОШ ИМ.Н.КАРИМОВА С.КУГАРЧИ</t>
  </si>
  <si>
    <t>Юлдашбаев Фаниль Яхиевич</t>
  </si>
  <si>
    <t>МУНИЦИПАЛЬНОЕ ОБЩЕОБРАЗОВАТЕЛЬНОЕ БЮДЖЕТНОЕ УЧРЕЖДЕНИЕ СРЕДНЯЯ ОБЩЕОБРАЗОВАТЕЛЬНАЯ ШКОЛА С.ТАЗЛАРОВО МУНИЦИПАЛЬНОГО РАЙОНА ЗИАНЧУРИНСКИЙ РАЙОН РЕСПУБЛИКИ БАШКОРТОСТАН</t>
  </si>
  <si>
    <t>МОБУ СОШ С.ТАЗЛАРОВО</t>
  </si>
  <si>
    <t>Душанбаева Анзина Исламгуловна</t>
  </si>
  <si>
    <t>МУНИЦИПАЛЬНОЕ БЮДЖЕТНОЕ ДОШКОЛЬНОЕ ОБРАЗОВАТЕЛЬНОЕ УЧРЕЖДЕНИЕ ДЕТСКИЙ САД РАДУГА С. ТАЗЛАРОВО МУНИЦИПАЛЬНОГО РАЙОНА ЗИАНЧУРИНСКИЙ РАЙОН РЕСПУБЛИКИ БАШКОРТОСТАН</t>
  </si>
  <si>
    <t>МБДОУ ДЕТСКИЙ САД РАДУГА С. ТАЗЛАРОВО</t>
  </si>
  <si>
    <t>Сарбаева Альвира Рафкатовна</t>
  </si>
  <si>
    <t>МУНИЦИПАЛЬНОЕ ОБЩЕОБРАЗОВАТЕЛЬНОЕ БЮДЖЕТНОЕ УЧРЕЖДЕНИЕ СРЕДНЯЯ ОБЩЕОБРАЗОВАТЕЛЬНАЯ ШКОЛА Д. ДМИТРИЕВКА МУНИЦИПАЛЬНОГО РАЙОНА ЗИЛАИРСКИЙ РАЙОН РЕСПУБЛИКИ БАШКОРТОСТАН</t>
  </si>
  <si>
    <t>МОБУ СОШ Д. ДМИТРИЕВКА</t>
  </si>
  <si>
    <t>Чекушкина Елена Александровна</t>
  </si>
  <si>
    <t>МУНИЦИПАЛЬНОЕ ОБЩЕОБРАЗОВАТЕЛЬНОЕ АВТОНОМНОЕ УЧРЕЖДЕНИЕ СРЕДНЯЯ ОБЩЕОБРАЗОВАТЕЛЬНАЯ ШКОЛА Д. ЮМАГУЖИНО МУНИЦИПАЛЬНОГО РАЙОНА ЗИЛАИРСКИЙ РАЙОН РЕСПУБЛИКИ БАШКОРТОСТАН</t>
  </si>
  <si>
    <t>МОАУ СОШ Д. ЮМАГУЖИНО</t>
  </si>
  <si>
    <t>Музафаров Салават Янгалиевич</t>
  </si>
  <si>
    <t>МУНИЦИПАЛЬНОЕ ОБЩЕОБРАЗОВАТЕЛЬНОЕ АВТОНОМНОЕ УЧРЕЖДЕНИЕ СРЕДНЯЯ ОБЩЕОБРАЗОВАТЕЛЬНАЯ ШКОЛА С. БЕРДЯШ МУНИЦИПАЛЬНОГО РАЙОНА ЗИЛАИРСКИЙ РАЙОН РЕСПУБЛИКИ БАШКОРТОСТАН</t>
  </si>
  <si>
    <t>МОАУ СОШ С. БЕРДЯШ</t>
  </si>
  <si>
    <t>Сергеев Владимир Егорович</t>
  </si>
  <si>
    <t>МУНИЦИПАЛЬНОЕ БЮДЖЕТНОЕ ДОШКОЛЬНОЕ ОБРАЗОВАТЕЛЬНОЕ УЧРЕЖДЕНИЕ ДЕТСКИЙ САД ОБЩЕРАЗВИВАЮЩЕГО ВИДА РОДНИЧОК С ИВАНО-КУВАЛАТ МУНИЦИПАЛЬНОГО РАЙОНА ЗИЛАИРСКИЙ РАЙОН РЕСПУБЛИКИ БАШКОРТОСТАН</t>
  </si>
  <si>
    <t>МБДОУ ДЕТСКИЙ САД РОДНИЧОК С. ИВАНО-КУВАЛАТ</t>
  </si>
  <si>
    <t>Трифонова Наталья Петровна</t>
  </si>
  <si>
    <t>МУНИЦИПАЛЬНОЕ ОБЩЕОБРАЗОВАТЕЛЬНОЕ БЮДЖЕТНОЕ УЧРЕЖДЕНИЕ СРЕДНЯЯ ОБЩЕОБРАЗОВАТЕЛЬНАЯ ШКОЛА С. ИВАНО-КУВАЛАТ МУНИЦИПАЛЬНОГО РАЙОНА ЗИЛАИРСКИЙ РАЙОН РЕСПУБЛИКИ БАШКОРТОСТАН</t>
  </si>
  <si>
    <t>МОБУ СОШ С. ИВАНО-КУВАЛАТ</t>
  </si>
  <si>
    <t>Трифонова Ольга Анатольевна</t>
  </si>
  <si>
    <t>МУНИЦИПАЛЬНОЕ ОБРАЗОВАТЕЛЬНОЕ БЮДЖЕТНОЕ УЧРЕЖДЕНИЕ ДЛЯ ДЕТЕЙ ДОШКОЛЬНОГО И МЛАДШЕГО ШКОЛЬНОГО ВОЗРАСТА НАЧАЛЬНАЯ ШКОЛА - ДЕТСКИЙ САД Д. ИСКУЖИНО МУНИЦИПАЛЬНОГО РАЙОНА ЗИЛАИРСКИЙ РАЙОН РЕСПУБЛИКИ БАШКОРТОСТАН</t>
  </si>
  <si>
    <t>МОБУ НШ-Д/С Д. ИСКУЖИНО</t>
  </si>
  <si>
    <t>Алгушаева Айгуль Раисовна</t>
  </si>
  <si>
    <t>МУНИЦИПАЛЬНОЕ ОБЩЕОБРАЗОВАТЕЛЬНОЕ БЮДЖЕТНОЕ УЧРЕЖДЕНИЕ СРЕДНЯЯ ОБЩЕОБРАЗОВАТЕЛЬНАЯ ШКОЛА С.КАНАНИКОЛЬСКОЕ МУНИЦИПАЛЬНОГО РАЙОНА ЗИЛАИРСКИЙ РАЙОН РЕСПУБЛИКИ БАШКОРТОСТАН</t>
  </si>
  <si>
    <t>МОБУ СОШ С.КАНАНИКОЛЬСКОЕ</t>
  </si>
  <si>
    <t>Барабанов Виктор Иванович</t>
  </si>
  <si>
    <t>МУНИЦИПАЛЬНОЕ БЮДЖЕТНОЕ ДОШКОЛЬНОЕ ОБРАЗОВАТЕЛЬНОЕ УЧРЕЖДЕНИЕ ДЕТСКИЙ САД ОБЩЕРАЗВИВАЮЩЕГО ВИДА МИЛЯШ С.КАШКАРОВО МУНИЦИПАЛЬНОГО РАЙОНА ЗИЛАИРСКИЙ РАЙОН РЕСПУБЛИКИ БАШКОРТОСТАН</t>
  </si>
  <si>
    <t>МБДОУ ДЕТСКИЙ САД МИЛЯШ С.КАШКАРОВО</t>
  </si>
  <si>
    <t>МУНИЦИПАЛЬНОЕ БЮДЖЕТНОЕ ДОШКОЛЬНОЕ ОБРАЗОВАТЕЛЬНОЕ УЧРЕЖДЕНИЕ ДЕТСКИЙ САД ОБЩЕРАЗВИВАЮЩЕГО ВИДА РАДУГА С. МАТРАЕВО МУНИЦИПАЛЬНОГО РАЙОНА ЗИЛАИРСКИЙ РАЙОН РЕСПУБЛИКИ БАШКОРТОСТАН</t>
  </si>
  <si>
    <t>МБДОУ ДЕТСКИЙ САД РАДУГА С. МАТРАЕВО</t>
  </si>
  <si>
    <t>Каипова Лилия Юлдашевна</t>
  </si>
  <si>
    <t>МУНИЦИПАЛЬНОЕ ОБЩЕОБРАЗОВАТЕЛЬНОЕ БЮДЖЕТНОЕ УЧРЕЖДЕНИЕ СРЕДНЯЯ ОБЩЕОБРАЗОВАТЕЛЬНАЯ ШКОЛА С. МАТРАЕВО МУНИЦИПАЛЬНОГО РАЙОНА ЗИЛАИРСКИЙ РАЙОН РЕСПУБЛИКИ БАШКОРТОСТАН</t>
  </si>
  <si>
    <t>МОБУ СОШ С. МАТРАЕВО</t>
  </si>
  <si>
    <t>Аккускарова Алия Рафаэлевна</t>
  </si>
  <si>
    <t>МУНИЦИПАЛЬНОЕ БЮДЖЕТНОЕ ДОШКОЛЬНОЕ ОБРАЗОВАТЕЛЬНОЕ УЧРЕЖДЕНИЕ ДЕТСКИЙ САД ОБЩЕРАЗВИВАЮЩЕГО ВИДА ЛЯЙСАН С. САБЫРОВО МУНИЦИПАЛЬНОГО РАЙОНА ЗИЛАИРСКИЙ РАЙОН РЕСПУБЛИКИ БАШКОРТОСТАН</t>
  </si>
  <si>
    <t>МБДОУ ДЕТСКИЙ САД ЛЯЙСАН С. САБЫРОВО</t>
  </si>
  <si>
    <t>Хазиева Асия Ахтареевна</t>
  </si>
  <si>
    <t>МУНИЦИПАЛЬНОЕ ОБЩЕОБРАЗОВАТЕЛЬНОЕ БЮДЖЕТНОЕ УЧРЕЖДЕНИЕ СРЕДНЯЯ ОБЩЕОБРАЗОВАТЕЛЬНАЯ ШКОЛА С.САБЫРОВО МУНИЦИПАЛЬНОГО РАЙОНА ЗИЛАИРСКИЙ РАЙОН РЕСПУБЛИКИ БАШКОРТОСТАН</t>
  </si>
  <si>
    <t>МОБУ СОШ С.САБЫРОВО</t>
  </si>
  <si>
    <t>МУНИЦИПАЛЬНОЕ ОБЩЕОБРАЗОВАТЕЛЬНОЕ БЮДЖЕТНОЕ УЧРЕЖДЕНИЕ СРЕДНЯЯ ОБЩЕОБРАЗОВАТЕЛЬНАЯ ШКОЛА С. ЮЛДЫБАЕВО МУНИЦИПАЛЬНОГО РАЙОНА ЗИЛАИРСКИЙ РАЙОН РЕСПУБЛИКИ БАШКОРТОСТАН</t>
  </si>
  <si>
    <t>МОБУ СОШ С. ЮЛДЫБАЕВО</t>
  </si>
  <si>
    <t>Аптикаева Гузель Самигулловна</t>
  </si>
  <si>
    <t>МУНИЦИПАЛЬНОЕ БЮДЖЕТНОЕ ДОШКОЛЬНОЕ ОБРАЗОВАТЕЛЬНОЕ УЧРЕЖДЕНИЕ ДЕТСКИЙ САД ОБЩЕРАЗВИВАЮЩЕГО ВИДА ЛЯЙСАН С. ЮЛДЫБАЕВО МУНИЦИПАЛЬНОГО РАЙОНА ЗИЛАИРСКИЙ РАЙОН РЕСПУБЛИКИ БАШКОРТОСТАН</t>
  </si>
  <si>
    <t>МБДОУ ДЕТСКИЙ САД ЛЯЙСАН С. ЮЛДЫБАЕВО</t>
  </si>
  <si>
    <t>Исяндавлетова Айгуль Ринатовна</t>
  </si>
  <si>
    <t>МУНИЦИПАЛЬНОЕ ОБЩЕОБРАЗОВАТЕЛЬНОЕ БЮДЖЕТНОЕ УЧРЕЖДЕНИЕ СРЕДНЯЯ ОБЩЕОБРАЗОВАТЕЛЬНАЯ ШКОЛА С. ЯМАНСАЗ МУНИЦИПАЛЬНОГО РАЙОНА ЗИЛАИРСКИЙ РАЙОН РЕСПУБЛИКИ БАШКОРТОСТАН</t>
  </si>
  <si>
    <t>МОБУ СОШ С. ЯМАНСАЗ</t>
  </si>
  <si>
    <t>Валишина Айсылу Гаипьяновна</t>
  </si>
  <si>
    <t>МУНИЦИПАЛЬНОЕ БЮДЖЕТНОЕ ДОШКОЛЬНОЕ ОБРАЗОВАТЕЛЬНОЕ УЧРЕЖДЕНИЕ ДЕТСКИЙ САД ОБЩЕРАЗВИВАЮЩЕГО ВИДА РОМАШКА С.ЗИЛАИР МУНИЦИПАЛЬНОГО РАЙОНА ЗИЛАИРСКИЙ РАЙОН РЕСПУБЛИКИ БАШКОРТОСТАН</t>
  </si>
  <si>
    <t>МБДОУ ДЕТСКИЙ САД РОМАШКА С.ЗИЛАИР</t>
  </si>
  <si>
    <t>Крыгина Марина Александровна</t>
  </si>
  <si>
    <t>МУНИЦИПАЛЬНОЕ БЮДЖЕТНОЕ ДОШКОЛЬНОЕ ОБРАЗОВАТЕЛЬНОЕ УЧРЕЖДЕНИЕ ЦЕНТР РАЗВИТИЯ РЕБЕНКА - ДЕТСКИЙ САД СОЛНЫШКО С. ЗИЛАИР МУНИЦИПАЛЬНОГО РАЙОНА ЗИЛАИРСКИЙ РАЙОН РЕСПУБЛИКИ БАШКОРТОСТАН</t>
  </si>
  <si>
    <t>МБДОУ ЦРР - Д С СОЛНЫШКО С. ЗИЛАИР</t>
  </si>
  <si>
    <t>Алгушаева Люция Гайзулловна</t>
  </si>
  <si>
    <t>МУНИЦИПАЛЬНОЕ ОБЩЕОБРАЗОВАТЕЛЬНОЕ АВТОНОМНОЕ УЧРЕЖДЕНИЕ БАШКИРСКАЯ ГИМНАЗИЯ ИМ.Ш.БАБИЧА С.ЗИЛАИР МУНИЦИПАЛЬНОГО РАЙОНА ЗИЛАИРСКИЙ РАЙОН РЕСПУБЛИКИ БАШКОРТОСТАН</t>
  </si>
  <si>
    <t>МОАУ БАШКИРСКАЯ ГИМНАЗИЯ С.ЗИЛАИР</t>
  </si>
  <si>
    <t>Байчурин Айдар Баязитович</t>
  </si>
  <si>
    <t>МУНИЦИПАЛЬНОЕ КАЗЕННОЕ УЧРЕЖДЕНИЕ ОТДЕЛ ОБРАЗОВАНИЯ АДМИНИСТРАЦИИ МУНИЦИПАЛЬНОГО РАЙОНА ЗИЛАИРСКИЙ РАЙОН РЕСПУБЛИКИ БАШКОРТОСТАН</t>
  </si>
  <si>
    <t>МКУ ЗИЛАИРСКИЙ РОО</t>
  </si>
  <si>
    <t>Айткулова Гулчечак Хасановна</t>
  </si>
  <si>
    <t>МУНИЦИПАЛЬНОЕ ОБЩЕОБРАЗОВАТЕЛЬНОЕ АВТОНОМНОЕ УЧРЕЖДЕНИЕ СРЕДНЯЯ ОБЩЕОБРАЗОВАТЕЛЬНАЯ ШКОЛА ИМ. Н.Р. ИРИКОВА С. ЗИЛАИР МУНИЦИПАЛЬНОГО РАЙОНА ЗИЛАИРСКИЙ РАЙОН РЕСПУБЛИКИ БАШКОРТОСТАН</t>
  </si>
  <si>
    <t>МОАУ СОШ ИМ. Н.Р. ИРИКОВА</t>
  </si>
  <si>
    <t>Щипакин Алексей Анатольевич</t>
  </si>
  <si>
    <t>МУНИЦИПАЛЬНОЕ АВТОНОМНОЕ ОБРАЗОВАТЕЛЬНОЕ УЧРЕЖДЕНИЕ ДОПОЛНИТЕЛЬНОГО ОБРАЗОВАНИЯ ДОМ ДЕТСКОГО ТВОРЧЕСТВА С. ЗИЛАИР МУНИЦИПАЛЬНОГО РАЙОНА ЗИЛАИРСКИЙ РАЙОН РЕСПУБЛИКИ БАШКОРТОСТАН</t>
  </si>
  <si>
    <t>МАОУ ДО ДДТ С. ЗИЛАИР</t>
  </si>
  <si>
    <t>Скопинова Ирина Валентиновна</t>
  </si>
  <si>
    <t>МУНИЦИПАЛЬНОЕ ОБРАЗОВАТЕЛЬНОЕ АВТОНОМНОЕ УЧРЕЖДЕНИЕ ДОПОЛНИТЕЛЬНОГО ОБРАЗОВАНИЯ ДЕТСКО-ЮНОШЕСКАЯ СПОРТИВНАЯ ШКОЛА С.ЗИЛАИР МУНИЦИПАЛЬНОГО РАЙОНА ЗИЛАИРСКИЙ РАЙОН РЕСПУБЛИКИ БАШКОРТОСТАН</t>
  </si>
  <si>
    <t>МОАУ ДО ДЮСШ С.ЗИЛАИР</t>
  </si>
  <si>
    <t>Скопинов Владимир Владимирович</t>
  </si>
  <si>
    <t>ГОСУДАРСТВЕННОЕ БЮДЖЕТНОЕ ОБЩЕОБРАЗОВАТЕЛЬНОЕ УЧРЕЖДЕНИЕ ЗИЛАИРСКАЯ КОРРЕКЦИОННАЯ ШКОЛА-ИНТЕРНАТ ДЛЯ ОБУЧАЮЩИХСЯ С ОГРАНИЧЕННЫМИ ВОЗМОЖНОСТЯМИ ЗДОРОВЬЯ</t>
  </si>
  <si>
    <t>ГБОУ ЗИЛАИРСКАЯ КОРРЕКЦИОННАЯ ШКОЛА-ИНТЕРНАТ</t>
  </si>
  <si>
    <t>Кутуев Ильшат Рахимьянович</t>
  </si>
  <si>
    <t>МУНИЦИПАЛЬНОЕ АВТОНОМНОЕ ДОШКОЛЬНОЕ ОБРАЗОВАТЕЛЬНОЕ УЧРЕЖДЕНИЕ ДЕТСКИЙ САД ОБЩЕРАЗВИВАЮЩЕГО ВИДА БЕРЕЗКА С. ЗИЛАИР МУНИЦИПАЛЬНОГО РАЙОНА ЗИЛАИРСКИЙ РАЙОН РЕСПУБЛИКИ БАШКОРТОСТАН</t>
  </si>
  <si>
    <t>МАДОУ Д С БЕРЕЗКА С. ЗИЛАИР</t>
  </si>
  <si>
    <t>Чекалова Любовь Васильевна</t>
  </si>
  <si>
    <t>МУНИЦИПАЛЬНОЕ БЮДЖЕТНОЕ ДОШКОЛЬНОЕ ОБРАЗОВАТЕЛЬНОЕ УЧРЕЖДЕНИЕ ДЕТСКИЙ САД № 2 СЕЛА ИГЛИНО МУНИЦИПАЛЬНОГО РАЙОНА ИГЛИНСКИЙ РАЙОН РЕСПУБЛИКИ БАШКОРТОСТАН</t>
  </si>
  <si>
    <t>МБДОУ ДЕТСКИЙ САД № 2 СЕЛА ИГЛИНО</t>
  </si>
  <si>
    <t>Матяс Наталья Николаевна</t>
  </si>
  <si>
    <t>МУНИЦИПАЛЬНОЕ БЮДЖЕТНОЕ ОБЩЕОБРАЗОВАТЕЛЬНОЕ УЧРЕЖДЕНИЕ НАЧАЛЬНАЯ ОБЩЕОБРАЗОВАТЕЛЬНАЯ ШКОЛА ДЕРЕВНИ ЛЕНИНСКОЕ МУНИЦИПАЛЬНОГО РАЙОНА ИГЛИНСКИЙ РАЙОН РЕСПУБЛИКИ БАШКОРТОСТАН</t>
  </si>
  <si>
    <t>МБОУ НОШ Д. ЛЕНИНСКОЕ</t>
  </si>
  <si>
    <t>Хафизова Ксения Сергеевна</t>
  </si>
  <si>
    <t>МУНИЦИПАЛЬНОЕ БЮДЖЕТНОЕ ДОШКОЛЬНОЕ ОБРАЗОВАТЕЛЬНОЕ УЧРЕЖДЕНИЕ ДЕТСКИЙ САД СЕЛА МИНЗИТАРОВО МУНИЦИПАЛЬНОГО РАЙОНА ИГЛИНСКИЙ РАЙОН РЕСПУБЛИКИ БАШКОРТОСТАН</t>
  </si>
  <si>
    <t>МБДОУ ДЕТСКИЙ САД СЕЛА МИНЗИТАРОВО</t>
  </si>
  <si>
    <t>Набиуллина Земфира Наильевна</t>
  </si>
  <si>
    <t>ИСПОЛНЯЮЩЕГО ОБЯЗАННОСТИ ЗАВЕДУЮЩЕГО</t>
  </si>
  <si>
    <t>МУНИЦИПАЛЬНОЕ БЮДЖЕТНОЕ ОБЩЕОБРАЗОВАТЕЛЬНОЕ УЧРЕЖДЕНИЕ СРЕДНЯЯ ОБЩЕОБРАЗОВАТЕЛЬНАЯ ШКОЛА СЕЛА АКБЕРДИНО МУНИЦИПАЛЬНОГО РАЙОНА ИГЛИНСКИЙ РАЙОН РЕСПУБЛИКИ БАШКОРТОСТАН</t>
  </si>
  <si>
    <t>МБОУ СОШ С. АКБЕРДИНО</t>
  </si>
  <si>
    <t>Хасанов Гаяз Ахмадуллович</t>
  </si>
  <si>
    <t>МУНИЦИПАЛЬНОЕ БЮДЖЕТНОЕ ОБЩЕОБРАЗОВАТЕЛЬНОЕ УЧРЕЖДЕНИЕ СРЕДНЯЯ ОБЩЕОБРАЗОВАТЕЛЬНАЯ ШКОЛА СЕЛА НИЖНИЕ ЛЕМЕЗЫ МУНИЦИПАЛЬНОГО РАЙОНА ИГЛИНСКИЙ РАЙОН РЕСПУБЛИКИ БАШКОРТОСТАН</t>
  </si>
  <si>
    <t>МБОУ СОШ С.НИЖНИЕ ЛЕМЕЗЫ</t>
  </si>
  <si>
    <t>Харунова Тансылу Асфиевна</t>
  </si>
  <si>
    <t>МУНИЦИПАЛЬНОЕ БЮДЖЕТНОЕ ОБЩЕОБРАЗОВАТЕЛЬНОЕ УЧРЕЖДЕНИЕ СРЕДНЯЯ ОБЩЕОБРАЗОВАТЕЛЬНАЯ ШКОЛА СЕЛА ЧУВАШ-КУБОВО ИМЕНИ ПОНОМАРЕВА ПАВЛА ИВАНОВИЧА МУНИЦИПАЛЬНОГО РАЙОНА ИГЛИНСКИЙ РАЙОН РЕСПУБЛИКИ БАШКОРТОСТАН</t>
  </si>
  <si>
    <t>МБОУ СОШ С. ЧУВАШ-КУБОВО ИМ. ПОНОМАРЕВА П.И.</t>
  </si>
  <si>
    <t>Коваленко Павел Иванович</t>
  </si>
  <si>
    <t>МУНИЦИПАЛЬНОЕ БЮДЖЕТНОЕ ОБЩЕОБРАЗОВАТЕЛЬНОЕ УЧРЕЖДЕНИЕ НАЧАЛЬНАЯ ОБЩЕОБРАЗОВАТЕЛЬНАЯ ШКОЛА ДЕРЕВНИ ТИКЕЕВО МУНИЦИПАЛЬНОГО РАЙОНА ИГЛИНСКИЙ РАЙОН РЕСПУБЛИКИ БАШКОРТОСТАН</t>
  </si>
  <si>
    <t>МБОУ НОШ Д. ТИКЕЕВО</t>
  </si>
  <si>
    <t>Исмагийлова Людмила Николаевна</t>
  </si>
  <si>
    <t>МУНИЦИПАЛЬНОЕ БЮДЖЕТНОЕ ОБЩЕОБРАЗОВАТЕЛЬНОЕ УЧРЕЖДЕНИЕ НАЧАЛЬНАЯ ОБЩЕОБРАЗОВАТЕЛЬНАЯ ШКОЛА ДЕРЕВНИ УЛУ-КАРАМАЛЫ МУНИЦИПАЛЬНОГО РАЙОНА ИГЛИНСКИЙ РАЙОН РЕСПУБЛИКИ БАШКОРТОСТАН</t>
  </si>
  <si>
    <t>МБОУ НОШ Д. УЛУ-КАРАМАЛЫ</t>
  </si>
  <si>
    <t>Магзюмова Фарида Магафуровна</t>
  </si>
  <si>
    <t>МУНИЦИПАЛЬНОЕ БЮДЖЕТНОЕ ДОШКОЛЬНОЕ ОБРАЗОВАТЕЛЬНОЕ УЧРЕЖДЕНИЕ ДЕТСКИЙ САД СЕЛА АКБЕРДИНО МУНИЦИПАЛЬНОГО РАЙОНА ИГЛИНСКИЙ РАЙОН РЕСПУБЛИКИ БАШКОРТОСТАН</t>
  </si>
  <si>
    <t>МБДОУ ДЕТСКИЙ САД СЕЛА АКБЕРДИНО</t>
  </si>
  <si>
    <t>Исхакова Нурия Биктимировна</t>
  </si>
  <si>
    <t>МУНИЦИПАЛЬНОЕ БЮДЖЕТНОЕ ДОШКОЛЬНОЕ ОБРАЗОВАТЕЛЬНОЕ УЧРЕЖДЕНИЕ ДЕТСКИЙ САД СЕЛА АЛАТОРКА МУНИЦИПАЛЬНОГО РАЙОНА ИГЛИНСКИЙ РАЙОН РЕСПУБЛИКИ БАШКОРТОСТАН</t>
  </si>
  <si>
    <t>МБДОУ ДЕТСКИЙ САД СЕЛА АЛАТОРКА</t>
  </si>
  <si>
    <t>Огуреева Олеся Сергеевна</t>
  </si>
  <si>
    <t>МУНИЦИПАЛЬНОЕ БЮДЖЕТНОЕ ОБЩЕОБРАЗОВАТЕЛЬНОЕ УЧРЕЖДЕНИЕ СРЕДНЯЯ ОБЩЕОБРАЗОВАТЕЛЬНАЯ ШКОЛА СЕЛА АЛАТОРКА ИМЕНИ ВАКУЛЬСКОГО АЛЕКСАНДРА ВАСИЛЬЕВИЧА МУНИЦИПАЛЬНОГО РАЙОНА ИГЛИНСКИЙ РАЙОН РЕСПУБЛИКИ БАШКОРТОСТАН</t>
  </si>
  <si>
    <t>МБОУ СОШ С. АЛАТОРКА ИМ. ВАКУЛЬСКОГО А.В.</t>
  </si>
  <si>
    <t>Прокофьева Марина Фаритовна</t>
  </si>
  <si>
    <t>МУНИЦИПАЛЬНОЕ БЮДЖЕТНОЕ ОБЩЕОБРАЗОВАТЕЛЬНОЕ УЧРЕЖДЕНИЕ СРЕДНЯЯ ОБЩЕОБРАЗОВАТЕЛЬНАЯ ШКОЛА СЕЛА АУСТРУМ МУНИЦИПАЛЬНОГО РАЙОНА ИГЛИНСКИЙ РАЙОН РЕСПУБЛИКИ БАШКОРТОСТАН</t>
  </si>
  <si>
    <t>МБОУ СОШ С. АУСТРУМ</t>
  </si>
  <si>
    <t>Лукша Надежда Григорьевна</t>
  </si>
  <si>
    <t>МУНИЦИПАЛЬНОЕ БЮДЖЕТНОЕ ОБЩЕОБРАЗОВАТЕЛЬНОЕ УЧРЕЖДЕНИЕ СРЕДНЯЯ ОБЩЕОБРАЗОВАТЕЛЬНАЯ ШКОЛА СЕЛА БАЛТИКА МУНИЦИПАЛЬНОГО РАЙОНА ИГЛИНСКИЙ РАЙОН РЕСПУБЛИКИ БАШКОРТОСТАН</t>
  </si>
  <si>
    <t>МБОУ СОШ С. БАЛТИКА</t>
  </si>
  <si>
    <t>Бармута Ирина Григорьевна</t>
  </si>
  <si>
    <t>МУНИЦИПАЛЬНОЕ БЮДЖЕТНОЕ ДОШКОЛЬНОЕ ОБРАЗОВАТЕЛЬНОЕ УЧРЕЖДЕНИЕ ДЕТСКИЙ САД СЕЛА БАЛТИКА МУНИЦИПАЛЬНОГО РАЙОНА ИГЛИНСКИЙ РАЙОН РЕСПУБЛИКИ БАШКОРТОСТАН</t>
  </si>
  <si>
    <t>МБДОУ ДЕТСКИЙ САД СЕЛА БАЛТИКА</t>
  </si>
  <si>
    <t>Жилко Надежда Васильевна</t>
  </si>
  <si>
    <t>МУНИЦИПАЛЬНОЕ БЮДЖЕТНОЕ ДОШКОЛЬНОЕ ОБРАЗОВАТЕЛЬНОЕ УЧРЕЖДЕНИЕ ДЕТСКИЙ САД СЕЛА ИВАНО-КАЗАНКА МУНИЦИПАЛЬНОГО РАЙОНА ИГЛИНСКИЙ РАЙОН РЕСПУБЛИКИ БАШКОРТОСТАН</t>
  </si>
  <si>
    <t>МБДОУ ДЕТСКИЙ САД СЕЛА ИВАНО-КАЗАНКА</t>
  </si>
  <si>
    <t>Куклина Ирина Анатольевна</t>
  </si>
  <si>
    <t>МУНИЦИПАЛЬНОЕ БЮДЖЕТНОЕ ОБЩЕОБРАЗОВАТЕЛЬНОЕ УЧРЕЖДЕНИЕ СРЕДНЯЯ ОБЩЕОБРАЗОВАТЕЛЬНАЯ ШКОЛА СЕЛА КАЗАЯК МУНИЦИПАЛЬНОГО РАЙОНА ИГЛИНСКИЙ РАЙОН РЕСПУБЛИКИ БАШКОРТОСТАН</t>
  </si>
  <si>
    <t>МБОУ СОШ С.КАЗАЯК</t>
  </si>
  <si>
    <t>Горбатовская Галина Сергеевна</t>
  </si>
  <si>
    <t>МУНИЦИПАЛЬНОЕ БЮДЖЕТНОЕ ДОШКОЛЬНОЕ ОБРАЗОВАТЕЛЬНОЕ УЧРЕЖДЕНИЕ ДЕТСКИЙ САД СЕЛА КАЛТЫМАНОВО МУНИЦИПАЛЬНОГО РАЙОНА ИГЛИНСКИЙ РАЙОН РЕСПУБЛИКИ БАШКОРТОСТАН</t>
  </si>
  <si>
    <t>МБДОУ ДЕТСКИЙ САД СЕЛА КАЛТЫМАНОВО</t>
  </si>
  <si>
    <t>Скрипченко Наталья Викторовна</t>
  </si>
  <si>
    <t>МУНИЦИПАЛЬНОЕ БЮДЖЕТНОЕ ОБЩЕОБРАЗОВАТЕЛЬНОЕ УЧРЕЖДЕНИЕ СРЕДНЯЯ ОБЩЕОБРАЗОВАТЕЛЬНАЯ ШКОЛА СЕЛА КАЛТЫМАНОВО ИМЕНИ СИЛАНТЬЕВА ИВАНА МАТВЕЕВИЧА МУНИЦИПАЛЬНОГО РАЙОНА ИГЛИНСКИЙ РАЙОН РЕСПУБЛИКИ БАШКОРТОСТАН</t>
  </si>
  <si>
    <t>МБОУ СОШ С. КАЛТЫМАНОВО ИМ. СИЛАНТЬЕВА И.М.</t>
  </si>
  <si>
    <t>Подцепня Надежда Владимировна</t>
  </si>
  <si>
    <t>МУНИЦИПАЛЬНОЕ БЮДЖЕТНОЕ ДОШКОЛЬНОЕ ОБРАЗОВАТЕЛЬНОЕ УЧРЕЖДЕНИЕ ДЕТСКИЙ САД СЕЛА КАЛЬТОВКА МУНИЦИПАЛЬНОГО РАЙОНА ИГЛИНСКИЙ РАЙОН РЕСПУБЛИКИ БАШКОРТОСТАН</t>
  </si>
  <si>
    <t>МБДОУ ДЕТСКИЙ САД СЕЛА КАЛЬТОВКА</t>
  </si>
  <si>
    <t>Стручистая Татьяна Александровна</t>
  </si>
  <si>
    <t>МУНИЦИПАЛЬНОЕ БЮДЖЕТНОЕ ОБЩЕОБРАЗОВАТЕЛЬНОЕ УЧРЕЖДЕНИЕ СРЕДНЯЯ ОБЩЕОБРАЗОВАТЕЛЬНАЯ ШКОЛА СЕЛА КАЛЬТОВКА ИМЕНИ ШИШКОВА МИХАИЛА ФЕДОРОВИЧА МУНИЦИПАЛЬНОГО РАЙОНА ИГЛИНСКИЙ РАЙОН РЕСПУБЛИКИ БАШКОРТОСТАН</t>
  </si>
  <si>
    <t>МБОУ СОШ С. КАЛЬТОВКА ИМ. ШИШКОВА М.Ф.</t>
  </si>
  <si>
    <t>Старадубцева Лариса Рифилевна</t>
  </si>
  <si>
    <t>МУНИЦИПАЛЬНОЕ БЮДЖЕТНОЕ ОБЩЕОБРАЗОВАТЕЛЬНОЕ УЧРЕЖДЕНИЕ СРЕДНЯЯ ОБЩЕОБРАЗОВАТЕЛЬНАЯ ШКОЛА СЕЛА КАРАМАЛЫ МУНИЦИПАЛЬНОГО РАЙОНА ИГЛИНСКИЙ РАЙОН РЕСПУБЛИКИ БАШКОРТОСТАН</t>
  </si>
  <si>
    <t>МБОУ СОШ С. КАРАМАЛЫ</t>
  </si>
  <si>
    <t>Шарафутдинов Рафаэль Салихьянович</t>
  </si>
  <si>
    <t>МУНИЦИПАЛЬНОЕ БЮДЖЕТНОЕ ДОШКОЛЬНОЕ ОБРАЗОВАТЕЛЬНОЕ УЧРЕЖДЕНИЕ ДЕТСКИЙ САД СЕЛА КРАСНЫЙ ВОСХОД МУНИЦИПАЛЬНОГО РАЙОНА ИГЛИНСКИЙ РАЙОН РЕСПУБЛИКИ БАШКОРТОСТАН</t>
  </si>
  <si>
    <t>МБДОУ ДЕТСКИЙ САД СЕЛА КРАСНЫЙ ВОСХОД</t>
  </si>
  <si>
    <t>Вахрушева Елена Сергеевна</t>
  </si>
  <si>
    <t>ГОСУДАРСТВЕННОЕ БЮДЖЕТНОЕ ОБЩЕОБРАЗОВАТЕЛЬНОЕ УЧРЕЖДЕНИЕ КРАСНОВОСХОДСКАЯ КОРРЕКЦИОННАЯ ШКОЛА-ИНТЕРНАТ ДЛЯ ОБУЧАЮЩИХСЯ С ОГРАНИЧЕННЫМИ ВОЗМОЖНОСТЯМИ ЗДОРОВЬЯ</t>
  </si>
  <si>
    <t>ГБОУ КРАСНОВОСХОДСКАЯ КШИ</t>
  </si>
  <si>
    <t>Гайсин Равил Габдульянович</t>
  </si>
  <si>
    <t>МУНИЦИПАЛЬНОЕ БЮДЖЕТНОЕ ОБЩЕОБРАЗОВАТЕЛЬНОЕ УЧРЕЖДЕНИЕ СРЕДНЯЯ ОБЩЕОБРАЗОВАТЕЛЬНАЯ ШКОЛА СЕЛА КРАСНЫЙ ВОСХОД МУНИЦИПАЛЬНОГО РАЙОНА ИГЛИНСКИЙ РАЙОН РЕСПУБЛИКИ БАШКОРТОСТАН</t>
  </si>
  <si>
    <t>МБОУ СОШ С. КРАСНЫЙ ВОСХОД</t>
  </si>
  <si>
    <t>Ящук Любовь Аркадьевна</t>
  </si>
  <si>
    <t>МУНИЦИПАЛЬНОЕ БЮДЖЕТНОЕ ДОШКОЛЬНОЕ ОБРАЗОВАТЕЛЬНОЕ УЧРЕЖДЕНИЕ ДЕТСКИЙ САД СЕЛА КУДЕЕВСКИЙ МУНИЦИПАЛЬНОГО РАЙОНА ИГЛИНСКИЙ РАЙОН РЕСПУБЛИКИ БАШКОРТОСТАН</t>
  </si>
  <si>
    <t>МБДОУ ДЕТСКИЙ САД СЕЛА КУДЕЕВСКИЙ</t>
  </si>
  <si>
    <t>Ермакова Наталья Геннадьевна</t>
  </si>
  <si>
    <t>МУНИЦИПАЛЬНОЕ БЮДЖЕТНОЕ ОБЩЕОБРАЗОВАТЕЛЬНОЕ УЧРЕЖДЕНИЕ СРЕДНЯЯ ОБЩЕОБРАЗОВАТЕЛЬНАЯ ШКОЛА СЕЛА КУДЕЕВСКИЙ МУНИЦИПАЛЬНОГО РАЙОНА ИГЛИНСКИЙ РАЙОН РЕСПУБЛИКИ БАШКОРТОСТАН</t>
  </si>
  <si>
    <t>МБОУ СОШ С. КУДЕЕВСКИЙ</t>
  </si>
  <si>
    <t>Колесникова Наталья Владимировна</t>
  </si>
  <si>
    <t>МУНИЦИПАЛЬНОЕ БЮДЖЕТНОЕ ОБЩЕОБРАЗОВАТЕЛЬНОЕ УЧРЕЖДЕНИЕ НАЧАЛЬНАЯ ОБЩЕОБРАЗОВАТЕЛЬНАЯ ШКОЛА СЕЛА МАЙСКИЙ МУНИЦИПАЛЬНОГО РАЙОНА ИГЛИНСКИЙ РАЙОН РЕСПУБЛИКИ БАШКОРТОСТАН</t>
  </si>
  <si>
    <t>МБОУ НОШ С. МАЙСКИЙ</t>
  </si>
  <si>
    <t>Биктимирова Наталья Владимировна</t>
  </si>
  <si>
    <t>МУНИЦИПАЛЬНОЕ БЮДЖЕТНОЕ ОБЩЕОБРАЗОВАТЕЛЬНОЕ УЧРЕЖДЕНИЕ СРЕДНЯЯ ОБЩЕОБРАЗОВАТЕЛЬНАЯ ШКОЛА СЕЛА МИНЗИТАРОВО МУНИЦИПАЛЬНОГО РАЙОНА ИГЛИНСКИЙ РАЙОН РЕСПУБЛИКИ БАШКОРТОСТАН</t>
  </si>
  <si>
    <t>МБОУ СОШ С. МИНЗИТАРОВО</t>
  </si>
  <si>
    <t>Галимова Айгуль Фануровна</t>
  </si>
  <si>
    <t>МУНИЦИПАЛЬНОЕ БЮДЖЕТНОЕ ДОШКОЛЬНОЕ ОБРАЗОВАТЕЛЬНОЕ УЧРЕЖДЕНИЕ ДЕТСКИЙ САД СЕЛА ОХЛЕБИНИНО МУНИЦИПАЛЬНОГО РАЙОНА ИГЛИНСКИЙ РАЙОН РЕСПУБЛИКИ БАШКОРТОСТАН</t>
  </si>
  <si>
    <t>МБДОУ ДЕТСКИЙ САД СЕЛА ОХЛЕБИНИНО</t>
  </si>
  <si>
    <t>Мухаметшина Юлия Фуатовна</t>
  </si>
  <si>
    <t>МУНИЦИПАЛЬНОЕ БЮДЖЕТНОЕ ОБЩЕОБРАЗОВАТЕЛЬНОЕ УЧРЕЖДЕНИЕ СРЕДНЯЯ ОБЩЕОБРАЗОВАТЕЛЬНАЯ ШКОЛА СЕЛА ОХЛЕБИНИНО ИМЕНИ АНИСКИНА МИХАИЛА АЛЕКСАНДРОВИЧА МУНИЦИПАЛЬНОГО РАЙОНА ИГЛИНСКИЙ РАЙОН РЕСПУБЛИКИ БАШКОРТОСТАН</t>
  </si>
  <si>
    <t>МБОУ СОШ С. ОХЛЕБИНИНО ИМ. АНИСКИНА М.А.</t>
  </si>
  <si>
    <t>Нохова Ляля Гайнулловна</t>
  </si>
  <si>
    <t>МУНИЦИПАЛЬНОЕ БЮДЖЕТНОЕ ОБЩЕОБРАЗОВАТЕЛЬНОЕ УЧРЕЖДЕНИЕ НАЧАЛЬНАЯ ОБЩЕОБРАЗОВАТЕЛЬНАЯ ШКОЛА ДЕРЕВНИ САРТ-ЛОБОВО МУНИЦИПАЛЬНОГО РАЙОНА ИГЛИНСКИЙ РАЙОН РЕСПУБЛИКИ БАШКОРТОСТАН</t>
  </si>
  <si>
    <t>МБОУ НОШ Д. САРТ-ЛОБОВО</t>
  </si>
  <si>
    <t>Хузина Гульшира Сисанбаевна</t>
  </si>
  <si>
    <t>МУНИЦИПАЛЬНОЕ БЮДЖЕТНОЕ ОБЩЕОБРАЗОВАТЕЛЬНОЕ УЧРЕЖДЕНИЕ СРЕДНЯЯ ОБЩЕОБРАЗОВАТЕЛЬНАЯ ШКОЛА СЕЛА СТАРОКУБОВО МУНИЦИПАЛЬНОГО РАЙОНА ИГЛИНСКИЙ РАЙОН РЕСПУБЛИКИ БАШКОРТОСТАН</t>
  </si>
  <si>
    <t>МБОУ СОШ С. СТАРОКУБОВО</t>
  </si>
  <si>
    <t>Камалетдинов Урал Назирович</t>
  </si>
  <si>
    <t>МУНИЦИПАЛЬНОЕ БЮДЖЕТНОЕ ДОШКОЛЬНОЕ ОБРАЗОВАТЕЛЬНОЕ УЧРЕЖДЕНИЕ ДЕТСКИЙ САД СЕЛА СТАРО-КУБОВО МУНИЦИПАЛЬНОГО РАЙОНА ИГЛИНСКИЙ РАЙОН РЕСПУБЛИКИ БАШКОРТОСТАН</t>
  </si>
  <si>
    <t>МБДОУ ДЕТСКИЙ САД СЕЛА СТАРО-КУБОВО</t>
  </si>
  <si>
    <t>Шаймуратова Светлана Фаритовна</t>
  </si>
  <si>
    <t>МУНИЦИПАЛЬНОЕ БЮДЖЕТНОЕ ДОШКОЛЬНОЕ ОБРАЗОВАТЕЛЬНОЕ УЧРЕЖДЕНИЕ ДЕТСКИЙ САД СЕЛА ТАВТИМАНОВО МУНИЦИПАЛЬНОГО РАЙОНА ИГЛИНСКИЙ РАЙОН РЕСПУБЛИКИ БАШКОРТОСТАН</t>
  </si>
  <si>
    <t>МБДОУ ДЕТСКИЙ САД СЕЛА ТАВТИМАНОВО</t>
  </si>
  <si>
    <t>Воронова Наталья Викторовна</t>
  </si>
  <si>
    <t>МУНИЦИПАЛЬНОЕ БЮДЖЕТНОЕ ОБЩЕОБРАЗОВАТЕЛЬНОЕ УЧРЕЖДЕНИЕ СРЕДНЯЯ ОБЩЕОБРАЗОВАТЕЛЬНАЯ ШКОЛА СЕЛА ТАВТИМАНОВО МУНИЦИПАЛЬНОГО РАЙОНА ИГЛИНСКИЙ РАЙОН РЕСПУБЛИКИ БАШКОРТОСТАН</t>
  </si>
  <si>
    <t>МБОУ СОШ С. ТАВТИМАНОВО</t>
  </si>
  <si>
    <t>Давлетшина Оксана Борисовна</t>
  </si>
  <si>
    <t>МУНИЦИПАЛЬНОЕ БЮДЖЕТНОЕ ОБЩЕОБРАЗОВАТЕЛЬНОЕ УЧРЕЖДЕНИЕ НАЧАЛЬНАЯ ОБЩЕОБРАЗОВАТЕЛЬНАЯ ШКОЛА ДЕРЕВНИ ТАУ МУНИЦИПАЛЬНОГО РАЙОНА ИГЛИНСКИЙ РАЙОН РЕСПУБЛИКИ БАШКОРТОСТАН</t>
  </si>
  <si>
    <t>МБОУ НОШ Д. ТАУ</t>
  </si>
  <si>
    <t>Юсупова Гульсина Фанисовна</t>
  </si>
  <si>
    <t>МУНИЦИПАЛЬНОЕ БЮДЖЕТНОЕ ОБЩЕОБРАЗОВАТЕЛЬНОЕ УЧРЕЖДЕНИЕ СРЕДНЯЯ ОБЩЕОБРАЗОВАТЕЛЬНАЯ ШКОЛА СЕЛА ТУРБАСЛЫ МУНИЦИПАЛЬНОГО РАЙОНА ИГЛИНСКИЙ РАЙОН РЕСПУБЛИКИ БАШКОРТОСТАН</t>
  </si>
  <si>
    <t>МБОУ СОШ С. ТУРБАСЛЫ</t>
  </si>
  <si>
    <t>Халиуллина Айгуль Амировна</t>
  </si>
  <si>
    <t>МУНИЦИПАЛЬНОЕ БЮДЖЕТНОЕ ДОШКОЛЬНОЕ ОБРАЗОВАТЕЛЬНОЕ УЧРЕЖДЕНИЕ ДЕТСКИЙ САД СЕЛА ТУРБАСЛЫ МУНИЦИПАЛЬНОГО РАЙОНА ИГЛИНСКИЙ РАЙОН РЕСПУБЛИКИ БАШКОРТОСТАН</t>
  </si>
  <si>
    <t>МБДОУ ДЕТСКИЙ САД СЕЛА ТУРБАСЛЫ</t>
  </si>
  <si>
    <t>Садретдинова Гульнара Ильшатовна</t>
  </si>
  <si>
    <t>МУНИЦИПАЛЬНОЕ БЮДЖЕТНОЕ ОБЩЕОБРАЗОВАТЕЛЬНОЕ УЧРЕЖДЕНИЕ СРЕДНЯЯ ОБЩЕОБРАЗОВАТЕЛЬНАЯ ШКОЛА СЕЛА УЛУ-ТЕЛЯК ИМЕНИ ВАЛЕРИЯ ЛЕСУНОВА МУНИЦИПАЛЬНОГО РАЙОНА ИГЛИНСКИЙ РАЙОН РЕСПУБЛИКИ БАШКОРТОСТАН</t>
  </si>
  <si>
    <t>МБОУ СОШ С. УЛУ-ТЕЛЯК ИМ. В.ЛЕСУНОВА</t>
  </si>
  <si>
    <t>Закиров Ильяс Фанисович</t>
  </si>
  <si>
    <t>МУНИЦИПАЛЬНОЕ БЮДЖЕТНОЕ ДОШКОЛЬНОЕ ОБРАЗОВАТЕЛЬНОЕ УЧРЕЖДЕНИЕ ДЕТСКИЙ САД СЕЛА УЛУ-ТЕЛЯК МУНИЦИПАЛЬНОГО РАЙОНА ИГЛИНСКИЙ РАЙОН РЕСПУБЛИКИ БАШКОРТОСТАН</t>
  </si>
  <si>
    <t>МБДОУ ДЕТСКИЙ САД СЕЛА УЛУ-ТЕЛЯК</t>
  </si>
  <si>
    <t>Дудина Наталья Петровна</t>
  </si>
  <si>
    <t>МУНИЦИПАЛЬНОЕ БЮДЖЕТНОЕ ОБЩЕОБРАЗОВАТЕЛЬНОЕ УЧРЕЖДЕНИЕ СРЕДНЯЯ ОБЩЕОБРАЗОВАТЕЛЬНАЯ ШКОЛА СЕЛА УРМАН МУНИЦИПАЛЬНОГО РАЙОНА ИГЛИНСКИЙ РАЙОН РЕСПУБЛИКИ БАШКОРТОСТАН</t>
  </si>
  <si>
    <t>МБОУ СОШ С. УРМАН</t>
  </si>
  <si>
    <t>Метельский Анатолий Андреевич</t>
  </si>
  <si>
    <t>МУНИЦИПАЛЬНОЕ БЮДЖЕТНОЕ ДОШКОЛЬНОЕ ОБРАЗОВАТЕЛЬНОЕ УЧРЕЖДЕНИЕ ДЕТСКИЙ САД СЕЛА УРМАН МУНИЦИПАЛЬНОГО РАЙОНА ИГЛИНСКИЙ РАЙОН РЕСПУБЛИКИ БАШКОРТОСТАН</t>
  </si>
  <si>
    <t>МБДОУ ДЕТСКИЙ САД СЕЛА УРМАН</t>
  </si>
  <si>
    <t>Миронова Галина Михайловна</t>
  </si>
  <si>
    <t>МУНИЦИПАЛЬНОЕ БЮДЖЕТНОЕ ДОШКОЛЬНОЕ ОБРАЗОВАТЕЛЬНОЕ УЧРЕЖДЕНИЕ ДЕТСКИЙ САД СЕЛА ЧУВАШ-КУБОВО МУНИЦИПАЛЬНОГО РАЙОНА ИГЛИНСКИЙ РАЙОН РЕСПУБЛИКИ БАШКОРТОСТАН</t>
  </si>
  <si>
    <t>МБДОУ ДЕТСКИЙ САД СЕЛА ЧУВАШ-КУБОВО</t>
  </si>
  <si>
    <t>Нурсаяпова Ирина Анатольевна</t>
  </si>
  <si>
    <t>МУНИЦИПАЛЬНОЕ БЮДЖЕТНОЕ ОБЩЕОБРАЗОВАТЕЛЬНОЕ УЧРЕЖДЕНИЕ СРЕДНЯЯ ОБЩЕОБРАЗОВАТЕЛЬНАЯ ШКОЛА №5 СЕЛА ИГЛИНО МУНИЦИПАЛЬНОГО РАЙОНА ИГЛИНСКИЙ РАЙОН РЕСПУБЛИКИ БАШКОРТОСТАН</t>
  </si>
  <si>
    <t>МБОУ СОШ №5 С. ИГЛИНО</t>
  </si>
  <si>
    <t>Кинзябулатов Альберт Рифович</t>
  </si>
  <si>
    <t>МУНИЦИПАЛЬНОЕ ОБЩЕОБРАЗОВАТЕЛЬНОЕ БЮДЖЕТНОЕ УЧРЕЖДЕНИЕ ЛИЦЕЙ Д. КАБАКОВО МУНИЦИПАЛЬНОГО РАЙОНА КАРМАСКАЛИНСКИЙ РАЙОН РЕСПУБЛИКИ БАШКОРТОСТАН</t>
  </si>
  <si>
    <t>МОБУ ЛИЦЕЙ Д. КАБАКОВО</t>
  </si>
  <si>
    <t>Кусябаева Миляуша Амировна</t>
  </si>
  <si>
    <t>МУНИЦИПАЛЬНОЕ АВТОНОМНОЕ ДОШКОЛЬНОЕ ОБРАЗОВАТЕЛЬНОЕ УЧРЕЖДЕНИЕ ДЕТСКИЙ САД БЕРЕЗКА Д. КАБАКОВО МУНИЦИПАЛЬНОГО РАЙОНА КАРМАСКАЛИНСКИЙ РАЙОН РЕСПУБЛИКИ БАШКОРТОСТАН</t>
  </si>
  <si>
    <t>МАДОУ ДЕТСКИЙ САД БЕРЕЗКА Д. КАБАКОВО</t>
  </si>
  <si>
    <t>Гарифуллина Индира Рифовна</t>
  </si>
  <si>
    <t>МУНИЦИПАЛЬНОЕ ОБЩЕОБРАЗОВАТЕЛЬНОЕ БЮДЖЕТНОЕ УЧРЕЖДЕНИЕ СРЕДНЯЯ ОБЩЕОБРАЗОВАТЕЛЬНАЯ ШКОЛА Д. КОНСТАНТИНОВКА МУНИЦИПАЛЬНОГО РАЙОНА КАРМАСКАЛИНСКИЙ РАЙОН РЕСПУБЛИКИ БАШКОРТОСТАН</t>
  </si>
  <si>
    <t>МОБУ СОШ Д. КОНСТАНТИНОВКА</t>
  </si>
  <si>
    <t>Садыков Ильгам Ильдарович</t>
  </si>
  <si>
    <t>МУНИЦИПАЛЬНОЕ АВТОНОМНОЕ ДОШКОЛЬНОЕ ОБРАЗОВАТЕЛЬНОЕ УЧРЕЖДЕНИЕ ДЕТСКИЙ САД СОЛНЫШКО Д. КОНСТАНТИНОВКА МУНИЦИПАЛЬНОГО РАЙОНА КАРМАСКАЛИНСКИЙ РАЙОН РЕСПУБЛИКИ БАШКОРТОСТАН</t>
  </si>
  <si>
    <t>МАДОУ ДЕТСКИЙ САД СОЛНЫШКО Д. КОНСТАНТИНОВКА</t>
  </si>
  <si>
    <t>Минеева Надежда Алексеевна</t>
  </si>
  <si>
    <t>МУНИЦИПАЛЬНОЕ ОБЩЕОБРАЗОВАТЕЛЬНОЕ БЮДЖЕТНОЕ УЧРЕЖДЕНИЕ ОСНОВНАЯ ОБЩЕОБРАЗОВАТЕЛЬНАЯ ШКОЛА Д.МАЛАЕВО МУНИЦИПАЛЬНОГО РАЙОНА КАРМАСКАЛИНСКИЙ РАЙОН РЕСПУБЛИКИ БАШКОРТОСТАН</t>
  </si>
  <si>
    <t>МОБУ ООШ Д.МАЛАЕВО</t>
  </si>
  <si>
    <t>Гайфуллин Гайса Юсупович</t>
  </si>
  <si>
    <t>МУНИЦИПАЛЬНОЕ ОБЩЕОБРАЗОВАТЕЛЬНОЕ БЮДЖЕТНОЕ УЧРЕЖДЕНИЕ СРЕДНЯЯ ОБЩЕОБРАЗОВАТЕЛЬНАЯ ШКОЛА Д.НИЖНИЙ ТЮКУНЬ МУНИЦИПАЛЬНОГО РАЙОНА КАРМАСКАЛИНСКИЙ РАЙОН РЕСПУБЛИКИ БАШКОРТОСТАН</t>
  </si>
  <si>
    <t>МОБУ СОШ Д.НИЖНИЙ ТЮКУНЬ</t>
  </si>
  <si>
    <t>Утякова Эльвира Такиулловна</t>
  </si>
  <si>
    <t>МУНИЦИПАЛЬНОЕ ОБЩЕОБРАЗОВАТЕЛЬНОЕ БЮДЖЕТНОЕ УЧРЕЖДЕНИЕ СРЕДНЯЯ ОБЩЕОБРАЗОВАТЕЛЬНАЯ ШКОЛА Д. САВАЛЕЕВО МУНИЦИПАЛЬНОГО РАЙОНА КАРМАСКАЛИНСКИЙ РАЙОН РЕСПУБЛИКИ БАШКОРТОСТАН</t>
  </si>
  <si>
    <t>МОБУ СОШ Д. САВАЛЕЕВО</t>
  </si>
  <si>
    <t>Ахметова Наталья Муслимовна</t>
  </si>
  <si>
    <t>МУНИЦИПАЛЬНОЕ ОБЩЕОБРАЗОВАТЕЛЬНОЕ БЮДЖЕТНОЕ УЧРЕЖДЕНИЕ СРЕДНЯЯ ОБЩЕОБРАЗОВАТЕЛЬНАЯ ШКОЛА Д.САХАЕВО МУНИЦИПАЛЬНОГО РАЙОНА КАРМАСКАЛИНСКИЙ РАЙОН РЕСПУБЛИКИ БАШКОРТОСТАН</t>
  </si>
  <si>
    <t>МОБУ СОШ Д. САХАЕВО</t>
  </si>
  <si>
    <t>Зайнуллин Наиль Зигатович</t>
  </si>
  <si>
    <t>МУНИЦИПАЛЬНОЕ ДОШКОЛЬНОЕ ОБРАЗОВАТЕЛЬНОЕ БЮДЖЕТНОЕ УЧРЕЖДЕНИЕ ДЕТСКИЙ САД РОМАШКА Д.САХАЕВО МУНИЦИПАЛЬНОГО РАЙОНА КАРМАСКАЛИНСКИЙ РАЙОН РЕСПУБЛИКИ БАШКОРТОСТАН</t>
  </si>
  <si>
    <t>МДОБУ ДЕТСКИЙ САД РОМАШКА Д.САХАЕВО</t>
  </si>
  <si>
    <t>Кабирова Зухра Раисовна</t>
  </si>
  <si>
    <t>МУНИЦИПАЛЬНОЕ ДОШКОЛЬНОЕ ОБРАЗОВАТЕЛЬНОЕ БЮДЖЕТНОЕ УЧРЕЖДЕНИЕ ДЕТСКИЙ САД РАДУГА Д. СТАРОБАБИЧЕВО МУНИЦИПАЛЬНОГО РАЙОНА КАРМАСКАЛИНСКИЙ РАЙОН РЕСПУБЛИКИ БАШКОРТОСТАН</t>
  </si>
  <si>
    <t>МДОБУ ДЕТСКИЙ САД РАДУГА Д. СТАРОБАБИЧЕВО</t>
  </si>
  <si>
    <t>Галиуллина Гюзель Разяповна</t>
  </si>
  <si>
    <t>МУНИЦИПАЛЬНОЕ ОБЩЕОБРАЗОВАТЕЛЬНОЕ БЮДЖЕТНОЕ УЧРЕЖДЕНИЕ СРЕДНЯЯ ОБЩЕОБРАЗОВАТЕЛЬНАЯ ШКОЛА ИМ.С.Т.АКСАКОВА Д.СТАРЫЕ КИЕШКИ МУНИЦИПАЛЬНОГО РАЙОНА КАРМАСКАЛИНСКИЙ РАЙОН РЕСПУБЛИКИ БАШКОРТОСТАН</t>
  </si>
  <si>
    <t>МОБУ СОШ ИМ.С.Т.АКСАКОВА Д.СТАРЫЕ КИЕШКИ</t>
  </si>
  <si>
    <t>Саляхетдинова Регина Васимовна</t>
  </si>
  <si>
    <t>МУНИЦИПАЛЬНОЕ ОБЩЕОБРАЗОВАТЕЛЬНОЕ БЮДЖЕТНОЕ УЧРЕЖДЕНИЕ СРЕДНЯЯ ОБЩЕОБРАЗОВАТЕЛЬНАЯ ШКОЛА Д. УЛУКУЛЕВО МУНИЦИПАЛЬНОГО РАЙОНА КАРМАСКАЛИНСКИЙ РАЙОН РЕСПУБЛИКИ БАШКОРТОСТАН</t>
  </si>
  <si>
    <t>МОБУ СОШ Д. УЛУКУЛЕВО</t>
  </si>
  <si>
    <t>Батталов Рустэм Рашитович</t>
  </si>
  <si>
    <t>МУНИЦИПАЛЬНОЕ АВТОНОМНОЕ ДОШКОЛЬНОЕ ОБРАЗОВАТЕЛЬНОЕ УЧРЕЖДЕНИЕ ДЕТСКИЙ САД РОДНИЧОК Д. УЛУКУЛЕВО МУНИЦИПАЛЬНОГО РАЙОНА КАРМАСКАЛИНСКИЙ РАЙОН РЕСПУБЛИКИ БАШКОРТОСТАН</t>
  </si>
  <si>
    <t>МАДОУ ДЕТСКИЙ САД РОДНИЧОК Д. УЛУКУЛЕВО</t>
  </si>
  <si>
    <t>Киранова Руфина Рауфовна</t>
  </si>
  <si>
    <t>МУНИЦИПАЛЬНОЕ АВТОНОМНОЕ ДОШКОЛЬНОЕ ОБРАЗОВАТЕЛЬНОЕ УЧРЕЖДЕНИЕ ДЕТСКИЙ САД МАЛЫШОК Д. УЛУКУЛЕВО МУНИЦИПАЛЬНОГО РАЙОНА КАРМАСКАЛИНСКИЙ РАЙОН РЕСПУБЛИКИ БАШКОРТОСТАН.</t>
  </si>
  <si>
    <t>МАДОУ ДЕТСКИЙ САД МАЛЫШОК Д. УЛУКУЛЕВО.</t>
  </si>
  <si>
    <t>Исхакова Зилара Римовна</t>
  </si>
  <si>
    <t>МУНИЦИПАЛЬНОЕ ОБЩЕОБРАЗОВАТЕЛЬНОЕ БЮДЖЕТНОЕ УЧРЕЖДЕНИЕ СРЕДНЯЯ ОБЩЕОБРАЗОВАТЕЛЬНАЯ ШКОЛА Д.ШАРИПКУЛОВО МУНИЦИПАЛЬНОГО РАЙОНА КАРМАСКАЛИНСКИЙ РАЙОН РЕСПУБЛИКИ БАШКОРТОСТАН</t>
  </si>
  <si>
    <t>МОБУ СОШ Д.ШАРИПКУЛОВО</t>
  </si>
  <si>
    <t>Гайнуллина Райля Наилевна</t>
  </si>
  <si>
    <t>МУНИЦИПАЛЬНОЕ ОБЩЕОБРАЗОВАТЕЛЬНОЕ БЮДЖЕТНОЕ УЧРЕЖДЕНИЕ СРЕДНЯЯ ОБЩЕОБРАЗОВАТЕЛЬНАЯ ШКОЛА С.АДЗИТАРОВО МУНИЦИПАЛЬНОГО РАЙОНА КАРМАСКАЛИНСКИЙ РАЙОН РЕСПУБЛИКИ БАШКОРТОСТАН</t>
  </si>
  <si>
    <t>МОБУ СОШ С.АДЗИТАРОВО</t>
  </si>
  <si>
    <t>Исламгулов Ильнур Ильхамович</t>
  </si>
  <si>
    <t>МУНИЦИПАЛЬНОЕ ОБЩЕОБРАЗОВАТЕЛЬНОЕ БЮДЖЕТНОЕ УЧРЕЖДЕНИЕ СРЕДНЯЯ ОБЩЕОБРАЗОВАТЕЛЬНАЯ ШКОЛА С.БЕКЕТОВО МУНИЦИПАЛЬНОГО РАЙОНА КАРМАСКАЛИНСКИЙ РАЙОН РЕСПУБЛИКИ БАШКОРТОСТАН</t>
  </si>
  <si>
    <t>МОБУ СОШ С. БЕКЕТОВО</t>
  </si>
  <si>
    <t>Екимов Григорий Петрович</t>
  </si>
  <si>
    <t>МУНИЦИПАЛЬНОЕ ОБЩЕОБРАЗОВАТЕЛЬНОЕ БЮДЖЕТНОЕ УЧРЕЖДЕНИЕ СРЕДНЯЯ ОБЩЕОБРАЗОВАТЕЛЬНАЯ ШКОЛА ИМ. Ф. АСЯНОВА С. БУЗОВЬЯЗЫ МУНИЦИПАЛЬНОГО РАЙОНА КАРМАСКАЛИНСКИЙ РАЙОН РЕСПУБЛИКИ БАШКОРТОСТАН</t>
  </si>
  <si>
    <t>МОБУ СОШ ИМ. Ф. АСЯНОВА С. БУЗОВЬЯЗЫ</t>
  </si>
  <si>
    <t>Сулейманова Лилия Шамильевна</t>
  </si>
  <si>
    <t>МУНИЦИПАЛЬНОЕ ОБЩЕОБРАЗОВАТЕЛЬНОЕ БЮДЖЕТНОЕ УЧРЕЖДЕНИЕ СРЕДНЯЯ ОБЩЕОБРАЗОВАТЕЛЬНАЯ ШКОЛА С.ЕФРЕМКИНО МУНИЦИПАЛЬНОГО РАЙОНА КАРМАСКАЛИНСКИЙ РАЙОН РЕСПУБЛИКИ БАШКОРТОСТАН</t>
  </si>
  <si>
    <t>МОБУ СОШ С. ЕФРЕМКИНО</t>
  </si>
  <si>
    <t>Кузьмина Инга Александровна</t>
  </si>
  <si>
    <t>МУНИЦИПАЛЬНОЕ ОБЩЕОБРАЗОВАТЕЛЬНОЕ БЮДЖЕТНОЕ УЧРЕЖДЕНИЕ СРЕДНЯЯ ОБЩЕОБРАЗОВАТЕЛЬНАЯ ШКОЛА С.КАМЫШЛИНКА МУНИЦИПАЛЬНОГО РАЙОНА КАРМАСКАЛИНСКИЙ РАЙОН РЕСПУБЛИКИ БАШКОРТОСТАН</t>
  </si>
  <si>
    <t>МОБУ СОШ С.КАМЫШЛИНКА</t>
  </si>
  <si>
    <t>Стодольникова Фиделия Ахияровна</t>
  </si>
  <si>
    <t>МУНИЦИПАЛЬНОЕ ОБЩЕОБРАЗОВАТЕЛЬНОЕ БЮДЖЕТНОЕ УЧРЕЖДЕНИЕ СРЕДНЯЯ ОБЩЕОБРАЗОВАТЕЛЬНАЯ ШКОЛА С.ПОДЛУБОВО МУНИЦИПАЛЬНОГО РАЙОНА КАРМАСКАЛИНСКИЙ РАЙОН РЕСПУБЛИКИ БАШКОРТОСТАН</t>
  </si>
  <si>
    <t>МОБУ СОШ С.ПОДЛУБОВО</t>
  </si>
  <si>
    <t>Калимуллина Гульгина Фазыльяновна</t>
  </si>
  <si>
    <t>МУНИЦИПАЛЬНОЕ БЮДЖЕТНОЕ УЧРЕЖДЕНИЕ ДОПОЛНИТЕЛЬНОГО ОБРАЗОВАНИЯ ЦЕНТР ДЕТСКОГО (ЮНОШЕСКОГО) ТЕХНИЧЕСКОГО ТВОРЧЕСТВА С.ПРИБЕЛЬСКИЙ МУНИЦИПАЛЬНОГО РАЙОНА КАРМАСКАЛИНСКИЙ РАЙОН РЕСПУБЛИКИ БАШКОРТОСТАН</t>
  </si>
  <si>
    <t>МБУ ДО ЦДЮТТ С.ПРИБЕЛЬСКИЙ</t>
  </si>
  <si>
    <t>Давляева Ольга Александровна</t>
  </si>
  <si>
    <t>МУНИЦИПАЛЬНОЕ АВТОНОМНОЕ ДОШКОЛЬНОЕ ОБРАЗОВАТЕЛЬНОЕ УЧРЕЖДЕНИЕ ДЕТСКИЙ САД СКАЗКА С. ПРИБЕЛЬСКИЙ МУНИЦИПАЛЬНОГО РАЙОНА КАРМАСКАЛИНСКИЙ РАЙОН РЕСПУБЛИКИ БАШКОРТОСТАН</t>
  </si>
  <si>
    <t>МАДОУ ДЕТСКИЙ САД СКАЗКА С. ПРИБЕЛЬСКИЙ</t>
  </si>
  <si>
    <t>Баранова Елена Геннадиевна</t>
  </si>
  <si>
    <t>МУНИЦИПАЛЬНОЕ ОБЩЕОБРАЗОВАТЕЛЬНОЕ БЮДЖЕТНОЕ УЧРЕЖДЕНИЕ СРЕДНЯЯ ОБЩЕОБРАЗОВАТЕЛЬНАЯ ШКОЛА С. ПРИБЕЛЬСКИЙ МУНИЦИПАЛЬНОГО РАЙОНА КАРМАСКАЛИНСКИЙ РАЙОН РЕСПУБЛИКИ БАШКОРТОСТАН</t>
  </si>
  <si>
    <t>МОБУ СОШ С. ПРИБЕЛЬСКИЙ</t>
  </si>
  <si>
    <t>Хисматуллина Рита Мутагаровна</t>
  </si>
  <si>
    <t>МУНИЦИПАЛЬНОЕ ДОШКОЛЬНОЕ ОБРАЗОВАТЕЛЬНОЕ БЮДЖЕТНОЕ УЧРЕЖДЕНИЕ ДЕТСКИЙ САД ТОПОЛЕК С.СИХОНКИНО МУНИЦИПАЛЬНОГО РАЙОНА КАРМАСКАЛИНСКИЙ РАЙОН РЕСПУБЛИКИ БАШКОРТОСТАН</t>
  </si>
  <si>
    <t>МДОБУ ДЕТСКИЙ САД ТОПОЛЕК С.СИХОНКИНО</t>
  </si>
  <si>
    <t>Никитина Татьяна Михайловна</t>
  </si>
  <si>
    <t>МУНИЦИПАЛЬНОЕ ОБЩЕОБРАЗОВАТЕЛЬНОЕ БЮДЖЕТНОЕ УЧРЕЖДЕНИЕ ОСНОВНАЯ ОБЩЕОБРАЗОВАТЕЛЬНАЯ ШКОЛА С.УТЯГАНОВО МУНИЦИПАЛЬНОГО РАЙОНА КАРМАСКАЛИНСКИЙ РАЙОН РЕСПУБЛИКИ БАШКОРТОСТАН</t>
  </si>
  <si>
    <t>МОБУ ООШ С.УТЯГАНОВО</t>
  </si>
  <si>
    <t>Идрисова Зорина Наильевна</t>
  </si>
  <si>
    <t>МУНИЦИПАЛЬНОЕ БЮДЖЕТНОЕ УЧРЕЖДЕНИЕ ДОПОЛНИТЕЛЬНОГО ОБРАЗОВАНИЯ ДЕТСКО-ЮНОШЕСКАЯ СПОРТИВНАЯ ШКОЛА МУНИЦИПАЛЬНОГО РАЙОНА КИГИНСКИЙ РАЙОН РЕСПУБЛИКИ БАШКОРТОСТАН</t>
  </si>
  <si>
    <t>МБУ ДО ДЮСШ МР КИГИНСКИЙ РАЙОН РБ</t>
  </si>
  <si>
    <t>МУНИЦИПАЛЬНОЕ КАЗЕННОЕ УЧРЕЖДЕНИЕ ОТДЕЛ ОБРАЗОВАНИЯ АДМИНИСТРАЦИИ МУНИЦИПАЛЬНОГО РАЙОНА КИГИНСКИЙ РАЙОН РЕСПУБЛИКИ БАШКОРТОСТАН</t>
  </si>
  <si>
    <t>МКУ ОТДЕЛ ОБРАЗОВАНИЯ АДМИНИСТРАЦИИ МР КИГИНСКИЙ РАЙОН РБ</t>
  </si>
  <si>
    <t>Харисова Альфиня Рафаиловна</t>
  </si>
  <si>
    <t>МУНИЦИПАЛЬНОЕ ОБЩЕОБРАЗОВАТЕЛЬНОЕ БЮДЖЕТНОЕ УЧРЕЖДЕНИЕ СРЕДНЯЯ ОБЩЕОБРАЗОВАТЕЛЬНАЯ ШКОЛА № 2 С. ВЕРХНИЕ КИГИ МУНИЦИПАЛЬНОГО РАЙОНА КИГИНСКИЙ РАЙОН РЕСПУБЛИКИ БАШКОРТОСТАН</t>
  </si>
  <si>
    <t>МОБУ СОШ № 2 С. ВЕРХНИЕ КИГИ МР КИГИНСКИЙ РАЙОН РБ</t>
  </si>
  <si>
    <t>Казыханов Расуль Фахретдинович</t>
  </si>
  <si>
    <t>МУНИЦИПАЛЬНОЕ БЮДЖЕТНОЕ УЧРЕЖДЕНИЕ ДОПОЛНИТЕЛЬНОГО ОБРАЗОВАНИЯ ДОМ ПИОНЕРОВ И ШКОЛЬНИКОВ МУНИЦИПАЛЬНОГО РАЙОНА КИГИНСКИЙ РАЙОН РЕСПУБЛИКИ БАШКОРТОСТАН</t>
  </si>
  <si>
    <t>МБУ ДО ДПИШ МР КИГИНСКИЙ РАЙОН РБ</t>
  </si>
  <si>
    <t>Мухаметдинова Рима Галияновна</t>
  </si>
  <si>
    <t>МУНИЦИПАЛЬНОЕ АВТОНОМНОЕ УЧРЕЖДЕНИЕ ДОПОЛНИТЕЛЬНОГО ОБРАЗОВАНИЯ ДЕТСКО-ЮНОШЕСКАЯ СПОРТИВНАЯ ШКОЛА СЕЛА КУШНАРЕНКОВО МУНИЦИПАЛЬНОГО РАЙОНА КУШНАРЕНКОВСКИЙ РАЙОН РЕСПУБЛИКИ БАШКОРТОСТАН</t>
  </si>
  <si>
    <t>МАУ ДО ДЮСШ С. КУШНАРЕНКОВО</t>
  </si>
  <si>
    <t>Хаматдинов Ринат Раисович</t>
  </si>
  <si>
    <t>МУНИЦИПАЛЬНОЕ БЮДЖЕТНОЕ ДОШКОЛЬНОЕ ОБРАЗОВАТЕЛЬНОЕ УЧРЕЖДЕНИЕ ДЕТСКИЙ САД ДЕРЕВНИ СТАРОБАСКАКОВО МУНИЦИПАЛЬНОГО РАЙОНА КУШНАРЕНКОВСКИЙ РАЙОН РЕСПУБЛИКИ БАШКОРТОСТАН</t>
  </si>
  <si>
    <t>МБДОУ ДЕТСКИЙ САД Д. СТАРОБАСКАКОВО</t>
  </si>
  <si>
    <t>Богатырева Екатерина Николаевна</t>
  </si>
  <si>
    <t>МУНИЦИПАЛЬНОЕ БЮДЖЕТНОЕ ОБЩЕОБРАЗОВАТЕЛЬНОЕ УЧРЕЖДЕНИЕ СРЕДНЯЯ ОБЩЕОБРАЗОВАТЕЛЬНАЯ ШКОЛА ИМ.Ф.АХМАЛЕТДИНОВА СЕЛА АХМЕТОВО МУНИЦИПАЛЬНОГО РАЙОНА КУШНАРЕНКОВСКИЙ РАЙОН РЕСПУБЛИКИ БАШКОРТОСТАН</t>
  </si>
  <si>
    <t>МБОУ СОШ ИМ. Ф. АХМАЛЕТДИНОВА С. АХМЕТОВО</t>
  </si>
  <si>
    <t>Хаммадиева Илюза Рифгатовна</t>
  </si>
  <si>
    <t>МУНИЦИПАЛЬНОЕ БЮДЖЕТНОЕ ДОШКОЛЬНОЕ ОБРАЗОВАТЕЛЬНОЕ УЧРЕЖДЕНИЕ ДЕТСКИЙ САД СЕЛА АХМЕТОВО МУНИЦИПАЛЬНОГО РАЙОНА КУШНАРЕНКОВСКИЙ РАЙОН РЕСПУБЛИКИ БАШКОРТОСТАН</t>
  </si>
  <si>
    <t>МБДОУ ДЕТСКИЙ САД СЕЛА АХМЕТОВО</t>
  </si>
  <si>
    <t>Хаматгареева Азалия Гарифьяновна</t>
  </si>
  <si>
    <t>МУНИЦИПАЛЬНОЕ БЮДЖЕТНОЕ ДОШКОЛЬНОЕ ОБРАЗОВАТЕЛЬНОЕ УЧРЕЖДЕНИЕ ДЕТСКИЙ САД СЕЛА БАЙТАЛЛЫ МУНИЦИПАЛЬНОГО РАЙОНА КУШНАРЕНКОВСКИЙ РАЙОН РЕСПУБЛИКИ БАШКОРТОСТАН</t>
  </si>
  <si>
    <t>МБДОУ ДЕТСКИЙ САД С. БАЙТАЛЛЫ</t>
  </si>
  <si>
    <t>Гирфанова Рита Рауфовна</t>
  </si>
  <si>
    <t>МУНИЦИПАЛЬНОЕ БЮДЖЕТНОЕ ОБЩЕОБРАЗОВАТЕЛЬНОЕ УЧРЕЖДЕНИЕ СРЕДНЯЯ ОБЩЕОБРАЗОВАТЕЛЬНАЯ ШКОЛА СЕЛА БАКАЕВО МУНИЦИПАЛЬНОГО РАЙОНА КУШНАРЕНКОВСКИЙ РАЙОН РЕСПУБЛИКИ БАШКОРТОСТАН</t>
  </si>
  <si>
    <t>МБОУ СОШ С. БАКАЕВО</t>
  </si>
  <si>
    <t>Салимуллин Айдар Талгатович</t>
  </si>
  <si>
    <t>МУНИЦИПАЛЬНОЕ БЮДЖЕТНОЕ ДОШКОЛЬНОЕ ОБРАЗОВАТЕЛЬНОЕ УЧРЕЖДЕНИЕ ДЕТСКИЙ САД СЕЛА БАРДОВКА МУНИЦИПАЛЬНОГО РАЙОНА КУШНАРЕНКОВСКИЙ РАЙОН РЕСПУБЛИКИ БАШКОРТОСТАН</t>
  </si>
  <si>
    <t>МБДОУ ДЕТСКИЙ САД С. БАРДОВКА</t>
  </si>
  <si>
    <t>Никонова Анна Леонидовна</t>
  </si>
  <si>
    <t>ЗАВЕДУЮЩИЙ Д/САДА</t>
  </si>
  <si>
    <t>МУНИЦИПАЛЬНОЕ БЮДЖЕТНОЕ ОБЩЕОБРАЗОВАТЕЛЬНОЕ УЧРЕЖДЕНИЕ СРЕДНЯЯ ОБЩЕОБРАЗОВАТЕЛЬНАЯ ШКОЛА СЕЛА ИЛИКОВО МУНИЦИПАЛЬНОГО РАЙОНА КУШНАРЕНКОВСКИЙ РАЙОН РЕСПУБЛИКИ БАШКОРТОСТАН</t>
  </si>
  <si>
    <t>МБОУ СОШ С. ИЛИКОВО</t>
  </si>
  <si>
    <t>Шафикова Гульназ Азатовна</t>
  </si>
  <si>
    <t>МУНИЦИПАЛЬНОЕ БЮДЖЕТНОЕ ДОШКОЛЬНОЕ ОБРАЗОВАТЕЛЬНОЕ УЧРЕЖДЕНИЕ ДЕТСКИЙ САД ЛАНДЫШ СЕЛА КАЗАРМА МУНИЦИПАЛЬНОГО РАЙОНА КУШНАРЕНКОВСКИЙ РАЙОН РЕСПУБЛИКИ БАШКОРТОСТАН</t>
  </si>
  <si>
    <t>МБДОУ ДЕТСКИЙ САД СЕЛА КАЗАРМА</t>
  </si>
  <si>
    <t>Гарипова Флюса Гафуровна</t>
  </si>
  <si>
    <t>МУНИЦИПАЛЬНОЕ БЮДЖЕТНОЕ ОБЩЕОБРАЗОВАТЕЛЬНОЕ УЧРЕЖДЕНИЕ СРЕДНЯЯ ОБЩЕОБРАЗОВАТЕЛЬНАЯ ШКОЛА СЕЛА КАЛТАЕВО МУНИЦИПАЛЬНОГО РАЙОНА КУШНАРЕНКОВСКИЙ РАЙОН РЕСПУБЛИКИ БАШКОРТОСТАН</t>
  </si>
  <si>
    <t>МБОУ СОШ С.КАЛТАЕВО</t>
  </si>
  <si>
    <t>Сафина Гузель Аухатовна</t>
  </si>
  <si>
    <t>МУНИЦИПАЛЬНОЕ БЮДЖЕТНОЕ ДОШКОЛЬНОЕ ОБРАЗОВАТЕЛЬНОЕ УЧРЕЖДЕНИЕ ДЕТСКИЙ САД РАДУГА СЕЛА КАРАЧА-ЕЛГА МУНИЦИПАЛЬНОГО РАЙОНА КУШНАРЕНКОВСКИЙ РАЙОН РЕСПУБЛИКИ БАШКОРТОСТАН</t>
  </si>
  <si>
    <t>МБДОУ ДЕТСКИЙ САД СЕЛА КАРАЧА-ЕЛГА</t>
  </si>
  <si>
    <t>Фазлыева Гульназ Фларитовна</t>
  </si>
  <si>
    <t>МУНИЦИПАЛЬНОЕ БЮДЖЕТНОЕ ОБЩЕОБРАЗОВАТЕЛЬНОЕ УЧРЕЖДЕНИЕ СРЕДНЯЯ ОБЩЕОБРАЗОВАТЕЛЬНАЯ ШКОЛА СЕЛА КАРАЧА-ЕЛГА МУНИЦИПАЛЬНОГО РАЙОНА КУШНАРЕНКОВСКИЙ РАЙОН РЕСПУБЛИКИ БАШКОРТОСТАН</t>
  </si>
  <si>
    <t>МБОУ СОШ С. КАРАЧА-ЕЛГА</t>
  </si>
  <si>
    <t>Саитова Миляуша Зуфаровна</t>
  </si>
  <si>
    <t>МУНИЦИПАЛЬНОЕ БЮДЖЕТНОЕ ДОШКОЛЬНОЕ ОБРАЗОВАТЕЛЬНОЕ УЧРЕЖДЕНИЕ ДЕТСКИЙ САД СЕЛА КУВЫКОВО МУНИЦИПАЛЬНОГО РАЙОНА КУШНАРЕНКОВСКИЙ РАЙОН РЕСПУБЛИКИ БАШКОРТОСТАН</t>
  </si>
  <si>
    <t>МБДОУ ДЕТСКИЙ САД СЕЛА КУВЫКОВО</t>
  </si>
  <si>
    <t>Баженова Флюра Рашитовна</t>
  </si>
  <si>
    <t>МУНИЦИПАЛЬНОЕ БЮДЖЕТНОЕ ОБЩЕОБРАЗОВАТЕЛЬНОЕ УЧРЕЖДЕНИЕ СРЕДНЯЯ ОБЩЕОБРАЗОВАТЕЛЬНАЯ ШКОЛА СЕЛА СТАРОКУРМАШЕВО МУНИЦИПАЛЬНОГО РАЙОНА КУШНАРЕНКОВСКИЙ РАЙОН РЕСПУБЛИКИ БАШКОРТОСТАН</t>
  </si>
  <si>
    <t>МБОУ СОШ С.СТАРОКУРМАШЕВО</t>
  </si>
  <si>
    <t>Ильясова Ирина Ринатовна</t>
  </si>
  <si>
    <t>МУНИЦИПАЛЬНОЕ БЮДЖЕТНОЕ ДОШКОЛЬНОЕ ОБРАЗОВАТЕЛЬНОЕ УЧРЕЖДЕНИЕ ДЕТСКИЙ САД СЕЛА СТАРОКУРМАШЕВО МУНИЦИПАЛЬНОГО РАЙОНА КУШНАРЕНКОВСКИЙ РАЙОН РЕСПУБЛИКИ БАШКОРТОСТАН</t>
  </si>
  <si>
    <t>МБДОУ ДЕТСКИЙ САД С. СТАРОКУРМАШЕВО</t>
  </si>
  <si>
    <t>Ялакаева Айгуль Назифовна</t>
  </si>
  <si>
    <t>МУНИЦИПАЛЬНОЕ БЮДЖЕТНОЕ ДОШКОЛЬНОЕ ОБРАЗОВАТЕЛЬНОЕ УЧРЕЖДЕНИЕ ДЕТСКИЙ САД КОЯШКАЙ СЕЛА СТАРЫЕ КАМЫШЛЫ МУНИЦИПАЛЬНОГО РАЙОНА КУШНАРЕНКОВСКИЙ РАЙОН РЕСПУБЛИКИ БАШКОРТОСТАН</t>
  </si>
  <si>
    <t>МБДОУ ДЕТСКИЙ САД КОЯШКАЙ С. СТАРЫЕ КАМЫШЛЫ</t>
  </si>
  <si>
    <t>Желтоухова Гульназ Ильфировна</t>
  </si>
  <si>
    <t>МУНИЦИПАЛЬНОЕ БЮДЖЕТНОЕ ОБЩЕОБРАЗОВАТЕЛЬНОЕ УЧРЕЖДЕНИЕ СРЕДНЯЯ ОБЩЕОБРАЗОВАТЕЛЬНАЯ ШКОЛА СЕЛА СТАРЫЕ КАМЫШЛЫ МУНИЦИПАЛЬНОГО РАЙОНА КУШНАРЕНКОВСКИЙ РАЙОН РЕСПУБЛИКИ БАШКОРТОСТАН</t>
  </si>
  <si>
    <t>МБОУ СОШ С. СТАРЫЕ КАМЫШЛЫ</t>
  </si>
  <si>
    <t>Фаттахов Радик Фанитович</t>
  </si>
  <si>
    <t>МУНИЦИПАЛЬНОЕ БЮДЖЕТНОЕ ОБЩЕОБРАЗОВАТЕЛЬНОЕ УЧРЕЖДЕНИЕ СРЕДНЯЯ ОБЩЕОБРАЗОВАТЕЛЬНАЯ ШКОЛА СЕЛА СТАРЫЕ ТУКМАКЛЫ МУНИЦИПАЛЬНОГО РАЙОНА КУШНАРЕНКОВСКИЙ РАЙОН РЕСПУБЛИКИ БАШКОРТОСТАН</t>
  </si>
  <si>
    <t>МБОУ СОШ С. СТАРЫЕ ТУКМАКЛЫ</t>
  </si>
  <si>
    <t>Шайхетдинов Наил Хасанович</t>
  </si>
  <si>
    <t>МУНИЦИПАЛЬНОЕ БЮДЖЕТНОЕ ДОШКОЛЬНОЕ ОБРАЗОВАТЕЛЬНОЕ УЧРЕЖДЕНИЕ ДЕТСКИЙ САД СЕЛА СТАРЫЕ ТУКМАКЛЫ МУНИЦИПАЛЬНОГО РАЙОНА КУШНАРЕНКОВСКИЙ РАЙОН РЕСПУБЛИКИ БАШКОРТОСТАН</t>
  </si>
  <si>
    <t>МБДОУ ДЕТСКИЙ САД С. СТАРЫЕ ТУКМАКЛЫ</t>
  </si>
  <si>
    <t>Хабетдинова Лиана Раифовна</t>
  </si>
  <si>
    <t>МУНИЦИПАЛЬНОЕ БЮДЖЕТНОЕ ОБЩЕОБРАЗОВАТЕЛЬНОЕ УЧРЕЖДЕНИЕ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</si>
  <si>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МБОУ СОШ С. ШАРИПОВО</t>
  </si>
  <si>
    <t>Арсланова Гульнара Газнавиевна</t>
  </si>
  <si>
    <t>МУНИЦИПАЛЬНОЕ БЮДЖЕТНОЕ ДОШКОЛЬНОЕ ОБРАЗОВАТЕЛЬНОЕ УЧРЕЖДЕНИЕ ДЕТСКИЙ САД № 3 ПЕТУШОК СЕЛА КУШНАРЕНКОВО МУНИЦИПАЛЬНОГО РАЙОНА КУШНАРЕНКОВСКИЙ РАЙОН РЕСПУБЛИКИ БАШКОРТОСТАН</t>
  </si>
  <si>
    <t>МБДОУ ДЕТСКИЙ САД № 3 ПЕТУШОК С. КУШНАРЕНКОВО</t>
  </si>
  <si>
    <t>Султанова Эльвера Альфировна</t>
  </si>
  <si>
    <t>МУНИЦИПАЛЬНОЕ АВТОНОМНОЕ УЧРЕЖДЕНИЕ ДОПОЛНИТЕЛЬНОГО ОБРАЗОВАНИЯ ЦЕНТР ДЕТСКОГО ОТДЫХА, ОЗДОРОВЛЕНИЯ И ТУРИЗМА ГОРСКИЙ МУНИЦИПАЛЬНОГО РАЙОНА КУШНАРЕНКОВСКИЙ РАЙОН РЕСПУБЛИКИ БАШКОРТОСТАН</t>
  </si>
  <si>
    <t>МАУ ДО ГОРСКИЙ</t>
  </si>
  <si>
    <t>МУНИЦИПАЛЬНОЕ АВТОНОМНОЕ ДОШКОЛЬНОЕ ОБРАЗОВАТЕЛЬНОЕ УЧРЕЖДЕНИЕ ДЕТСКИЙ САД № 4 СОЛНЫШКО СЕЛА КУШНАРЕНКОВО МУНИЦИПАЛЬНОГО РАЙОНА КУШНАРЕНКОВСКИЙ РАЙОН РЕСПУБЛИКИ БАШКОРТОСТАН</t>
  </si>
  <si>
    <t>МАДОУ ДЕТСКИЙ САД № 4 СОЛНЫШКО С.КУШНАРЕНКОВО</t>
  </si>
  <si>
    <t>Гильманова Ляйсан Фанилевна</t>
  </si>
  <si>
    <t>МУНИЦИПАЛЬНОЕ АВТОНОМНОЕ ДОШКОЛЬНОЕ ОБРАЗОВАТЕЛЬНОЕ УЧРЕЖДЕНИЕ ДЕТСКИЙ САД № 5 УЛЫБКА СЕЛА КУШНАРЕНКОВО МУНИЦИПАЛЬНОГО РАЙОНА КУШНАРЕНКОВСКИЙ РАЙОН РЕСПУБЛИКИ БАШКОРТОСТАН</t>
  </si>
  <si>
    <t>МАДОУ ДЕТСКИЙ САД № 5 УЛЫБКА С.КУШНАРЕНКОВО</t>
  </si>
  <si>
    <t>Владимирова Гульназ Хаккыевна</t>
  </si>
  <si>
    <t>МУНИЦИПАЛЬНОЕ БЮДЖЕТНОЕ ДОШКОЛЬНОЕ ОБРАЗОВАТЕЛЬНОЕ УЧРЕЖДЕНИЕ ДЕТСКИЙ САД №1 РОДНИЧОК СЕЛА КУШНАРЕНКОВО МУНИЦИПАЛЬНОГО РАЙОНА КУШНАРЕНКОВСКИЙ РАЙОН РЕСПУБЛИКИ БАШКОРТОСТАН</t>
  </si>
  <si>
    <t>МБДОУ ДЕТСКИЙ САД №1 РОДНИЧОК С. КУШНАРЕНКОВО</t>
  </si>
  <si>
    <t>Гильманова Татьяна Юрьевна</t>
  </si>
  <si>
    <t>МУНИЦИПАЛЬНОЕ КАЗЕННОЕ УЧРЕЖДЕНИЕ ОТДЕЛ ОБРАЗОВАНИЯ МУНИЦИПАЛЬНОГО РАЙОНА КУШНАРЕНКОВСКИЙ РАЙОН РЕСПУБЛИКИ БАШКОРТОСТАН</t>
  </si>
  <si>
    <t>МКУ РОО</t>
  </si>
  <si>
    <t>Ибакова Рамиля Анваровна</t>
  </si>
  <si>
    <t>МУНИЦИПАЛЬНОЕ БЮДЖЕТНОЕ ОБЩЕОБРАЗОВАТЕЛЬНОЕ УЧРЕЖДЕНИЕ СРЕДНЯЯ ОБЩЕОБРАЗОВАТЕЛЬНАЯ ШКОЛА №1 ИМЕНИ ГЕРОЯ СОВЕТСКОГО СОЮЗА В.Д. ПАШИРОВА СЕЛА КУШНАРЕНКОВО МУНИЦИПАЛЬНОГО РАЙОНА КУШНАРЕНКОВСКИЙ РАЙОН РЕСПУБЛИКИ БАШКОРТОСТАН</t>
  </si>
  <si>
    <t>МБОУ СОШ №1 С. КУШНАРЕНКОВО</t>
  </si>
  <si>
    <t>Рахимова Наза Лиюровна</t>
  </si>
  <si>
    <t>МУНИЦИПАЛЬНОЕ БЮДЖЕТНОЕ ОБЩЕОБРАЗОВАТЕЛЬНОЕ УЧРЕЖДЕНИЕ ГИМНАЗИЯ СЕЛА КУШНАРЕНКОВО МУНИЦИПАЛЬНОГО РАЙОНА КУШНАРЕНКОВСКИЙ РАЙОН РЕСПУБЛИКИ БАШКОРТОСТАН</t>
  </si>
  <si>
    <t>МБОУ ГИМНАЗИЯ С. КУШНАРЕНКОВО</t>
  </si>
  <si>
    <t>Асылов Азамат Минниянович</t>
  </si>
  <si>
    <t>МУНИЦИПАЛЬНОЕ БЮДЖЕТНОЕ ОБЩЕОБРАЗОВАТЕЛЬНОЕ УЧРЕЖДЕНИЕ ОСНОВНАЯ ОБЩЕОБРАЗОВАТЕЛЬНАЯ ШКОЛА ДЕРЕВНИ АКСАРОВО МУНИЦИПАЛЬНОГО РАЙОНА КУЮРГАЗИНСКИЙ РАЙОН РЕСПУБЛИКИ БАШКОРТОСТАН</t>
  </si>
  <si>
    <t>МБОУ ООШ Д.АКСАРОВО</t>
  </si>
  <si>
    <t>Искандарова Рида Ибатовна</t>
  </si>
  <si>
    <t>МУНИЦИПАЛЬНОЕ БЮДЖЕТНОЕ ОБЩЕОБРАЗОВАТЕЛЬНОЕ УЧРЕЖДЕНИЕ СРЕДНЯЯ ОБЩЕОБРАЗОВАТЕЛЬНАЯ ШКОЛА ДЕРЕВНИ ИЛЬКИНЕЕВО МУНИЦИПАЛЬНОГО РАЙОНА КУЮРГАЗИНСКИЙ РАЙОН РЕСПУБЛИКИ БАШКОРТОСТАН</t>
  </si>
  <si>
    <t>МБОУ СОШ Д.ИЛЬКИНЕЕВО</t>
  </si>
  <si>
    <t>Вахитова Альфия Наиловна</t>
  </si>
  <si>
    <t>МУНИЦИПАЛЬНОЕ БЮДЖЕТНОЕ ДОШКОЛЬНОЕ ОБРАЗОВАТЕЛЬНОЕ УЧРЕЖДЕНИЕ ДЕТСКИЙ САД ЛЯЙСАН ДЕРЕВНИ КИНЗЯБАЕВО МУНИЦИПАЛЬНОГО РАЙОНА КУЮРГАЗИНСКИЙ РАЙОН РЕСПУБЛИКИ БАШКОРТОСТАН</t>
  </si>
  <si>
    <t>МБДОУ Д С ЛЯЙСАН Д. КИНЗЯБАЕВО</t>
  </si>
  <si>
    <t>Хисамова Ракия Хурматовна</t>
  </si>
  <si>
    <t>МУНИЦИПАЛЬНОЕ БЮДЖЕТНОЕ ОБЩЕОБРАЗОВАТЕЛЬНОЕ УЧРЕЖДЕНИЕ СРЕДНЯЯ ОБЩЕОБРАЗОВАТЕЛЬНАЯ ШКОЛА ДЕРЕВНИ ПАВЛОВКА МУНИЦИПАЛЬНОГО РАЙОНА КУЮРГАЗИНСКИЙ РАЙОН РЕСПУБЛИКИ БАШКОРТОСТАН</t>
  </si>
  <si>
    <t>МБОУ СОШ Д. ПАВЛОВКА</t>
  </si>
  <si>
    <t>Степанова Софья Васильевна</t>
  </si>
  <si>
    <t>МУНИЦИПАЛЬНОЕ БЮДЖЕТНОЕ ОБЩЕОБРАЗОВАТЕЛЬНОЕ УЧРЕЖДЕНИЕ ОСНОВНАЯ ОБЩЕОБРАЗОВАТЕЛЬНАЯ ШКОЛА ДЕРЕВНИ ШАБАГИШ МУНИЦИПАЛЬНОГО РАЙОНА КУЮРГАЗИНСКИЙ РАЙОН РЕСПУБЛИКИ БАШКОРТОСТАН</t>
  </si>
  <si>
    <t>МБОУ ООШ Д. ШАБАГИШ</t>
  </si>
  <si>
    <t>Гринько Никита Александрович</t>
  </si>
  <si>
    <t>МУНИЦИПАЛЬНОЕ БЮДЖЕТНОЕ ДОШКОЛЬНОЕ ОБРАЗОВАТЕЛЬНОЕ УЧРЕЖДЕНИЕ ДЕТСКИЙ САД АКБУЗАТ ДЕРЕВНИ ЯЛЧИКАЕВО МУНИЦИПАЛЬНОГО РАЙОНА КУЮРГАЗИНСКИЙ РАЙОН РЕСПУБЛИКИ БАШКОРТОСТАН</t>
  </si>
  <si>
    <t>МБДОУ ДЕТСКИЙ САД АКБУЗАТ ДЕРЕВНИ ЯЛЧИКАЕВО</t>
  </si>
  <si>
    <t>Хусаинова Гульнур Флюровна</t>
  </si>
  <si>
    <t>МУНИЦИПАЛЬНОЕ БЮДЖЕТНОЕ ОБЩЕОБРАЗОВАТЕЛЬНОЕ УЧРЕЖДЕНИЕ СРЕДНЯЯ ОБЩЕОБРАЗОВАТЕЛЬНАЯ ШКОЛА СЕЛА АБДУЛОВО МУНИЦИПАЛЬНОГО РАЙОНА КУЮРГАЗИНСКИЙ РАЙОН РЕСПУБЛИКИ БАШКОРТОСТАН</t>
  </si>
  <si>
    <t>МБОУ СОШ С. АБДУЛОВО</t>
  </si>
  <si>
    <t>МУНИЦИПАЛЬНОЕ БЮДЖЕТНОЕ ОБЩЕОБРАЗОВАТЕЛЬНОЕ УЧРЕЖДЕНИЕ СРЕДНЯЯ ОБЩЕОБРАЗОВАТЕЛЬНАЯ ШКОЛА СЕЛА БАХМУТ МУНИЦИПАЛЬНОГО РАЙОНА КУЮРГАЗИНСКИЙ РАЙОН РЕСПУБЛИКИ БАШКОРТОСТАН</t>
  </si>
  <si>
    <t>МБОУ СОШ СЕЛА БАХМУТ</t>
  </si>
  <si>
    <t>Белик Анатолий Иванович</t>
  </si>
  <si>
    <t>МУНИЦИПАЛЬНОЕ БЮДЖЕТНОЕ ОБЩЕОБРАЗОВАТЕЛЬНОЕ УЧРЕЖДЕНИЕ СРЕДНЯЯ ОБЩЕОБРАЗОВАТЕЛЬНАЯ ШКОЛА СЕЛА БУГУЛЬЧАН МУНИЦИПАЛЬНОГО РАЙОНА КУЮРГАЗИНСКИЙ РАЙОН РЕСПУБЛИКИ БАШКОРТОСТАН</t>
  </si>
  <si>
    <t>МБОУ СОШ С.БУГУЛЬЧАН</t>
  </si>
  <si>
    <t>Юсупова Айгуль Зуфаровна</t>
  </si>
  <si>
    <t>МУНИЦИПАЛЬНОЕ БЮДЖЕТНОЕ ОБЩЕОБРАЗОВАТЕЛЬНОЕ УЧРЕЖДЕНИЕ СРЕДНЯЯ ОБЩЕОБРАЗОВАТЕЛЬНАЯ ШКОЛА СЕЛА ЗЯК-ИШМЕТОВО МУНИЦИПАЛЬНОГО РАЙОНА КУЮРГАЗИНСКИЙ РАЙОН РЕСПУБЛИКИ БАШКОРТОСТАН</t>
  </si>
  <si>
    <t>МБОУ СОШ С.ЗЯК-ИШМЕТОВО</t>
  </si>
  <si>
    <t>Рахимова Альфия Сайдашевна</t>
  </si>
  <si>
    <t>МУНИЦИПАЛЬНОЕ БЮДЖЕТНОЕ ОБЩЕОБРАЗОВАТЕЛЬНОЕ УЧРЕЖДЕНИЕ СРЕДНЯЯ ОБЩЕОБРАЗОВАТЕЛЬНАЯ ШКОЛА СЕЛА КРИВЛЕ - ИЛЮШКИНО МУНИЦИПАЛЬНОГО РАЙОНА КУЮРГАЗИНСКИЙ РАЙОН РЕСПУБЛИКИ БАШКОРТОСТАН</t>
  </si>
  <si>
    <t>МБОУ СОШ С.КРИВЛЕ - ИЛЮШКИНО</t>
  </si>
  <si>
    <t>Ворошилова Надежда Николаевна</t>
  </si>
  <si>
    <t>МУНИЦИПАЛЬНОЕ БЮДЖЕТНОЕ ДОШКОЛЬНОЕ ОБРАЗОВАТЕЛЬНОЕ УЧРЕЖДЕНИЕ ДЕТСКИЙ САД РОСИНКА СЕЛА МОЛОКАНОВО МУНИЦИПАЛЬНОГО РАЙОНА КУЮРГАЗИНСКИЙ РАЙОН РЕСПУБЛИКИ БАШКОРТОСТАН</t>
  </si>
  <si>
    <t>МБДОУ ДЕТСКИЙ САД РОСИНКА С.МОЛОКАНОВО</t>
  </si>
  <si>
    <t>Абдрахимова Гузель Рамиловна</t>
  </si>
  <si>
    <t>МУНИЦИПАЛЬНОЕ БЮДЖЕТНОЕ ОБЩЕОБРАЗОВАТЕЛЬНОЕ УЧРЕЖДЕНИЕ СРЕДНЯЯ ОБЩЕОБРАЗОВАТЕЛЬНАЯ ШКОЛА ИМЕНИ БАЯЗИТА БИКБАЯ СЕЛА НОВОМУРАПТАЛОВО МУНИЦИПАЛЬНОГО РАЙОНА КУЮРГАЗИНСКИЙ РАЙОН РЕСПУБЛИКИ БАШКОРТОСТАН</t>
  </si>
  <si>
    <t>МБОУ СОШ С. НОВОМУРАПТАЛОВО</t>
  </si>
  <si>
    <t>Шамсутдинова Гулькай Хуснетдиновна</t>
  </si>
  <si>
    <t>МУНИЦИПАЛЬНОЕ АВТОНОМНОЕ ДОШКОЛЬНОЕ ОБРАЗОВАТЕЛЬНОЕ УЧРЕЖДЕНИЕ ДЕТСКИЙ САД АЛСУ ОБЩЕРАЗВИВАЮЩЕГО ВИДА СЕЛА НОВОМУРАПТАЛОВО МУНИЦИПАЛЬНОГО РАЙОНА КУЮРГАЗИНСКИЙ РАЙОН РЕСПУБЛИКИ БАШКОРТОСТАН</t>
  </si>
  <si>
    <t>МАДОУ ДЕТСКИЙ САД АЛСУ ОБЩЕРАЗВИВАЮЩЕГО ВИДА С. НОВОМУРАПТАЛОВО МУНИЦИПАЛЬНОГО РАЙОНА КУЮРГАЗИНСКИЙ РАЙОН РБ</t>
  </si>
  <si>
    <t>Кинзягулова Эльвира Ильфатовна</t>
  </si>
  <si>
    <t>МУНИЦИПАЛЬНОЕ БЮДЖЕТНОЕ ОБЩЕОБРАЗОВАТЕЛЬНОЕ УЧРЕЖДЕНИЕ ГИМНАЗИЯ ИМЕНИ РАШИТА СУЛТАНГАРЕЕВА СЕЛА НОВОТАЙМАСОВО МУНИЦИПАЛЬНОГО РАЙОНА КУЮРГАЗИНСКИЙ РАЙОН РЕСПУБЛИКИ БАШКОРТОСТАН</t>
  </si>
  <si>
    <t>МБОУ ГИМНАЗИЯ С. НОВОТАЙМАСОВО</t>
  </si>
  <si>
    <t>Абсалямов Раис Рузанович</t>
  </si>
  <si>
    <t>МУНИЦИПАЛЬНОЕ БЮДЖЕТНОЕ ОБЩЕОБРАЗОВАТЕЛЬНОЕ УЧРЕЖДЕНИЕ ОСНОВНАЯ ОБЩЕОБРАЗОВАТЕЛЬНАЯ ШКОЛА СЕЛА СВОБОДА МУНИЦИПАЛЬНОГО РАЙОНА КУЮРГАЗИНСКИЙ РАЙОН РЕСПУБЛИКИ БАШКОРТОСТАН</t>
  </si>
  <si>
    <t>МБОУ ООШ С. СВОБОДА</t>
  </si>
  <si>
    <t>Акберова Гузял Амировна</t>
  </si>
  <si>
    <t>МУНИЦИПАЛЬНОЕ БЮДЖЕТНОЕ ОБЩЕОБРАЗОВАТЕЛЬНОЕ УЧРЕЖДЕНИЕ СРЕДНЯЯ ОБЩЕОБРАЗОВАТЕЛЬНАЯ ШКОЛА СЕЛА СТАРАЯ ОТРАДА МУНИЦИПАЛЬНОГО РАЙОНА КУЮРГАЗИНСКИЙ РАЙОН РЕСПУБЛИКИ БАШКОРТОСТАН</t>
  </si>
  <si>
    <t>МБОУ СОШ С. СТ. ОТРАДА</t>
  </si>
  <si>
    <t>Псянчин Марсель Сынтимерович</t>
  </si>
  <si>
    <t>МУНИЦИПАЛЬНОЕ БЮДЖЕТНОЕ ОБЩЕОБРАЗОВАТЕЛЬНОЕ УЧРЕЖДЕНИЕ ОСНОВНАЯ ОБЩЕОБРАЗОВАТЕЛЬНАЯ ШКОЛА СЕЛА ЯКУПОВО МУНИЦИПАЛЬНОГО РАЙОНА КУЮРГАЗИНСКИЙ РАЙОН РЕСПУБЛИКИ БАШКОРТОСТАН</t>
  </si>
  <si>
    <t>МБОУ ООШ С.ЯКУПОВО</t>
  </si>
  <si>
    <t>Туйгильдин Самат Усманович</t>
  </si>
  <si>
    <t>МУНИЦИПАЛЬНОЕ БЮДЖЕТНОЕ ОБЩЕОБРАЗОВАТЕЛЬНОЕ УЧРЕЖДЕНИЕ СРЕДНЯЯ ОБЩЕОБРАЗОВАТЕЛЬНАЯ ШКОЛА СЕЛА ЯКШИМБЕТОВО МУНИЦИПАЛЬНОГО РАЙОНА КУЮРГАЗИНСКИЙ РАЙОН РЕСПУБЛИКИ БАШКОРТОСТАН</t>
  </si>
  <si>
    <t>МБОУ СОШ С. ЯКШИМБЕТОВО</t>
  </si>
  <si>
    <t>Аксарова Гульнур Кутдусовна</t>
  </si>
  <si>
    <t>МУНИЦИПАЛЬНОЕ ОБЩЕОБРАЗОВАТЕЛЬНОЕ БЮДЖЕТНОЕ УЧРЕЖДЕНИЕ ГИМНАЗИЯ №3 МУНИЦИПАЛЬНОГО РАЙОНА МЕЛЕУЗОВСКИЙ РАЙОН РЕСПУБЛИКИ БАШКОРТОСТАН</t>
  </si>
  <si>
    <t>МОБУ ГИМНАЗИЯ №3 МУНИЦИПАЛЬНОГО РАЙОНА МЕЛЕУЗОВСКИЙ РАЙОН РБ</t>
  </si>
  <si>
    <t>Сычков Владимир Павлович</t>
  </si>
  <si>
    <t>МУНИЦИПАЛЬНОЕ ОБЩЕОБРАЗОВАТЕЛЬНОЕ БЮДЖЕТНОЕ УЧРЕЖДЕНИЕ СРЕДНЯЯ ОБЩЕОБРАЗОВАТЕЛЬНАЯ ШКОЛА Д.ВОСТОЧНЫЙ МУНИЦИПАЛЬНОГО РАЙОНА МЕЛЕУЗОВСКИЙ РАЙОН РЕСПУБЛИКИ БАШКОРТОСТАН</t>
  </si>
  <si>
    <t>МОБУ СОШ Д.ВОСТОЧНЫЙ МУНИЦИПАЛЬНОГО РАЙОНА МЕЛЕУЗОВСКИЙ РАЙОН РБ</t>
  </si>
  <si>
    <t>Исанбаев Радик Минигалимович</t>
  </si>
  <si>
    <t>МУНИЦИПАЛЬНОЕ ОБЩЕОБРАЗОВАТЕЛЬНОЕ БЮДЖЕТНОЕ УЧРЕЖДЕНИЕ СРЕДНЯЯ ОБЩЕОБРАЗОВАТЕЛЬНАЯ ШКОЛА Д. КОРНЕЕВКА ИМ.Б. РАФИКОВА МУНИЦИПАЛЬНОГО РАЙОНА МЕЛЕУЗОВСКИЙ РАЙОН РЕСПУБЛИКИ БАШКОРТОСТАН</t>
  </si>
  <si>
    <t>МОБУ СОШ Д.КОРНЕЕВКА ИМ.Б.РАФИКОВА МУНИЦИПАЛЬНОГО РАЙОНА МЕЛЕУЗОВСКИЙ РАЙОН РБ</t>
  </si>
  <si>
    <t>Кофонов Виктор Васильевич</t>
  </si>
  <si>
    <t>МУНИЦИПАЛЬНОЕ БЮДЖЕТНОЕ ДОШКОЛЬНОЕ ОБРАЗОВАТЕЛЬНОЕ УЧРЕЖДЕНИЕ ДЕТСКИЙ САД РЯБИНКА Д. КУТУШЕВО МУНИЦИПАЛЬНОГО РАЙОНА МЕЛЕУЗОВСКИЙ РАЙОН РЕСПУБЛИКИ БАШКОРТОСТАН</t>
  </si>
  <si>
    <t>МБДОУ Д С РЯБИНКА Д. КУТУШЕВО МУНИЦИПАЛЬНОГО РАЙОНА МЕЛЕУЗОВСКИЙ РАЙОН РБ</t>
  </si>
  <si>
    <t>Ишмухаметова Айгуль Маратовна</t>
  </si>
  <si>
    <t>МУНИЦИПАЛЬНОЕ БЮДЖЕТНОЕ ДОШКОЛЬНОЕ ОБРАЗОВАТЕЛЬНОЕ УЧРЕЖДЕНИЕ ДЕТСКИЙ САД СОЛНЫШКО Д. ПЕРВОМАЙСКАЯ МУНИЦИПАЛЬНОГО РАЙОНА МЕЛЕУЗОВСКИЙ РАЙОН РЕСПУБЛИКИ БАШКОРТОСТАН</t>
  </si>
  <si>
    <t>МБДОУ Д С СОЛНЫШКО Д. ПЕРВОМАЙСКАЯ МУНИЦИПАЛЬНОГО РАЙОНА МЕЛЕУЗОВСКИЙ РАЙОН РБ</t>
  </si>
  <si>
    <t>Никерова Александра Сергеевна</t>
  </si>
  <si>
    <t>МУНИЦИПАЛЬНОЕ ОБЩЕОБРАЗОВАТЕЛЬНОЕ БЮДЖЕТНОЕ УЧРЕЖДЕНИЕ СРЕДНЯЯ ОБЩЕОБРАЗОВАТЕЛЬНАЯ ШКОЛА Д.ПЕРВОМАЙСКАЯ МУНИЦИПАЛЬНОГО РАЙОНА МЕЛЕУЗОВСКИЙ РАЙОН РЕСПУБЛИКИ БАШКОРТОСТАН</t>
  </si>
  <si>
    <t>МОБУ СОШ Д.ПЕРВОМАЙСКАЯ МУНИЦИПАЛЬНОГО РАЙОНА МЕЛЕУЗОВСКИЙ РАЙОН РБ</t>
  </si>
  <si>
    <t>Хайбуллина Лилия Рафиковна</t>
  </si>
  <si>
    <t>МУНИЦИПАЛЬНОЕ БЮДЖЕТНОЕ ДОШКОЛЬНОЕ ОБРАЗОВАТЕЛЬНОЕ УЧРЕЖДЕНИЕ ДЕТСКИЙ САД РАДУГА Д.САИТОВСКИЙ МУНИЦИПАЛЬНОГО РАЙОНА МЕЛЕУЗОВСКИЙ РАЙОН РЕСПУБЛИКИ БАШКОРТОСТАН</t>
  </si>
  <si>
    <t>МБДОУ Д С РАДУГА Д.САИТОВСКИЙ МУНИЦИПАЛЬНОГО РАЙОНА МЕЛЕУЗОВСКИЙ РАЙОН РБ</t>
  </si>
  <si>
    <t>Кужина Ксения Сергеевна</t>
  </si>
  <si>
    <t>МУНИЦИПАЛЬНОЕ ОБЩЕОБРАЗОВАТЕЛЬНОЕ БЮДЖЕТНОЕ УЧРЕЖДЕНИЕ СРЕДНЯЯ ОБЩЕОБРАЗОВАТЕЛЬНАЯ ШКОЛА Д. САИТОВСКИЙ МУНИЦИПАЛЬНОГО РАЙОНА МЕЛЕУЗОВСКИЙ РАЙОН РЕСПУБЛИКИ БАШКОРТОСТАН</t>
  </si>
  <si>
    <t>МОБУ СОШ Д. САИТОВСКИЙ МУНИЦИПАЛЬНОГО РАЙОНА МЕЛЕУЗОВСКИЙ РАЙОН РБ</t>
  </si>
  <si>
    <t>Мрясова Гульназ Рамазановна</t>
  </si>
  <si>
    <t>МУНИЦИПАЛЬНОЕ ОБЩЕОБРАЗОВАТЕЛЬНОЕ БЮДЖЕТНОЕ УЧРЕЖДЕНИЕ СРЕДНЯЯ ОБЩЕОБРАЗОВАТЕЛЬНАЯ ШКОЛА Д. САРЫШЕВО МУНИЦИПАЛЬНОГО РАЙОНА МЕЛЕУЗОВСКИЙ РАЙОН РЕСПУБЛИКИ БАШКОРТОСТАН</t>
  </si>
  <si>
    <t>МОБУ СОШ Д. САРЫШЕВО МУНИЦИПАЛЬНОГО РАЙОНА МЕЛЕУЗОВСКИЙ РАЙОН РБ</t>
  </si>
  <si>
    <t>Кильдебаев Салават Гайнетдинович</t>
  </si>
  <si>
    <t>МУНИЦИПАЛЬНОЕ ОБЩЕОБРАЗОВАТЕЛЬНОЕ БЮДЖЕТНОЕ УЧРЕЖДЕНИЕ СРЕДНЯЯ ОБЩЕОБРАЗОВАТЕЛЬНАЯ ШКОЛА ИМЕНИ ДИНИСА БУЛЯКОВА Д.СМАКОВО МУНИЦИПАЛЬНОГО РАЙОНА МЕЛЕУЗОВСКИЙ РАЙОН РЕСПУБЛИКИ БАШКОРТОСТАН</t>
  </si>
  <si>
    <t>МОБУ СОШ ИМ.Д.БУЛЯКОВА Д.СМАКОВО МУНИЦИПАЛЬНОГО РАЙОНА МЕЛЕУЗОВСКИЙ РАЙОН РБ</t>
  </si>
  <si>
    <t>Шагманов Мурадым Булатович</t>
  </si>
  <si>
    <t>МУНИЦИПАЛЬНОЕ БЮДЖЕТНОЕ ДОШКОЛЬНОЕ ОБРАЗОВАТЕЛЬНОЕ УЧРЕЖДЕНИЕ ДЕТСКИЙ САД ДРУЖБА Д.ТАМЬЯН МУНИЦИПАЛЬНОГО РАЙОНА МЕЛЕУЗОВСКИЙ РАЙОН РЕСПУБЛИКИ БАШКОРТОСТАН</t>
  </si>
  <si>
    <t>МБДОУ Д С ДРУЖБА Д.ТАМЬЯН МР МЕЛЕУЗОВСКИЙ РАЙОН РБ</t>
  </si>
  <si>
    <t>Апракина Елена Александровна</t>
  </si>
  <si>
    <t>МУНИЦИПАЛЬНОЕ ОБЩЕОБРАЗОВАТЕЛЬНОЕ БЮДЖЕТНОЕ УЧРЕЖДЕНИЕ СРЕДНЯЯ ОБЩЕОБРАЗОВАТЕЛЬНАЯ ШКОЛА С. ВОСКРЕСЕНСКОЕ МУНИЦИПАЛЬНОГО РАЙОНА МЕЛЕУЗОВСКИЙ РАЙОН РЕСПУБЛИКИ БАШКОРТОСТАН</t>
  </si>
  <si>
    <t>МОБУ СОШ С. ВОСКРЕСЕНСКОЕ МУНИЦИПАЛЬНОГО РАЙОНА МЕЛЕУЗОВСКИЙ РАЙОН РБ</t>
  </si>
  <si>
    <t>Кувайцева Елена Константиновна</t>
  </si>
  <si>
    <t>ГОСУДАРСТВЕННОЕ БЮДЖЕТНОЕ ОБЩЕОБРАЗОВАТЕЛЬНОЕ УЧРЕЖДЕНИЕ ВОСКРЕСЕНСКАЯ КОРРЕКЦИОННАЯ ШКОЛА-ИНТЕРНАТ ДЛЯ ОБУЧАЮЩИХСЯ С ОГРАНИЧЕННЫМИ ВОЗМОЖНОСТЯМИ ЗДОРОВЬЯ</t>
  </si>
  <si>
    <t>ГБОУ ВОСКРЕСЕНСКАЯ КШИ, ГБОУ ВКШИ</t>
  </si>
  <si>
    <t>Сорокин Александр Александрович</t>
  </si>
  <si>
    <t>МУНИЦИПАЛЬНОЕ ОБЩЕОБРАЗОВАТЕЛЬНОЕ БЮДЖЕТНОЕ УЧРЕЖДЕНИЕ СРЕДНЯЯ ОБЩЕОБРАЗОВАТЕЛЬНАЯ ШКОЛА С. ДАРЬИНО МУНИЦИПАЛЬНОГО РАЙОНА МЕЛЕУЗОВСКИЙ РАЙОН РЕСПУБЛИКИ БАШКОРТОСТАН</t>
  </si>
  <si>
    <t>МОБУ СОШ С. ДАРЬИНО МУНИЦИПАЛЬНОГО РАЙОНА МЕЛЕУЗОВСКИЙ РАЙОН РБ</t>
  </si>
  <si>
    <t>Голенцова Ирина Александровна</t>
  </si>
  <si>
    <t>МУНИЦИПАЛЬНОЕ БЮДЖЕТНОЕ ДОШКОЛЬНОЕ ОБРАЗОВАТЕЛЬНОЕ УЧРЕЖДЕНИЕ ДЕТСКИЙ САД СОЛНЫШКО С. ЗИРГАН МУНИЦИПАЛЬНОГО РАЙОНА МЕЛЕУЗОВСКИЙ РАЙОН РЕСПУБЛИКИ БАШКОРТОСТАН</t>
  </si>
  <si>
    <t>МБДОУ Д С СОЛНЫШКО С. ЗИРГАН МУНИЦИПАЛЬНОГО РАЙОНА МЕЛЕУЗОВСКИЙ РАЙОН РЕСПУБЛИКИ БАШКОРТОСТАН</t>
  </si>
  <si>
    <t>Ибатуллина Шамсинур Ягануровна</t>
  </si>
  <si>
    <t>МУНИЦИПАЛЬНОЕ БЮДЖЕТНОЕ ДОШКОЛЬНОЕ ОБРАЗОВАТЕЛЬНОЕ УЧРЕЖДЕНИЕ ДЕТСКИЙ САД КОЛОСОК С. ЗИРГАН МУНИЦИПАЛЬНОГО РАЙОНА МЕЛЕУЗОВСКИЙ РАЙОН РЕСПУБЛИКИ БАШКОРТОСТАН</t>
  </si>
  <si>
    <t>МБДОУ Д С КОЛОСОК С. ЗИРГАН МР МЕЛЕУЗОВСКИЙ РАЙОН РЕСПУБЛИКИ БАШКОРТОСТАН</t>
  </si>
  <si>
    <t>Лукманова Зухра Шакировна</t>
  </si>
  <si>
    <t>МУНИЦИПАЛЬНОЕ БЮДЖЕТНОЕ ОБРАЗОВАТЕЛЬНОЕ УЧРЕЖДЕНИЕ ДОПОЛНИТЕЛЬНОГО ОБРАЗОВАНИЯ ДЕТСКО-ЮНОШЕСКАЯ СПОРТИВНАЯ ШКОЛА С.ЗИРГАН МУНИЦИПАЛЬНОГО РАЙОНА МЕЛЕУЗОВСКИЙ РАЙОН РЕСПУБЛИКИ БАШКОРТОСТАН</t>
  </si>
  <si>
    <t>МБОУ ДО ДЮСШ С.ЗИРГАН МР МЕЛЕУЗОВСКИЙ РАЙОН РБ</t>
  </si>
  <si>
    <t>Гайнетдинов Фанур Хамзович</t>
  </si>
  <si>
    <t>МУНИЦИПАЛЬНОЕ ОБЩЕОБРАЗОВАТЕЛЬНОЕ БЮДЖЕТНОЕ УЧРЕЖДЕНИЕ СРЕДНЯЯ ОБЩЕОБРАЗОВАТЕЛЬНАЯ ШКОЛА С. ЗИРГАН МУНИЦИПАЛЬНОГО РАЙОНА МЕЛЕУЗОВСКИЙ РАЙОН РЕСПУБЛИКИ БАШКОРТОСТАН</t>
  </si>
  <si>
    <t>МОБУ СОШ С. ЗИРГАН МУНИЦИПАЛЬНОГО РАЙОНА МЕЛЕУЗОВСКИЙ РАЙОН РБ</t>
  </si>
  <si>
    <t>Ахтямова Лилия Хайретдиновна</t>
  </si>
  <si>
    <t>МУНИЦИПАЛЬНОЕ ОБЩЕОБРАЗОВАТЕЛЬНОЕ БЮДЖЕТНОЕ УЧРЕЖДЕНИЕ СРЕДНЯЯ ОБЩЕОБРАЗОВАТЕЛЬНАЯ ШКОЛА С. НОРДОВКА МУНИЦИПАЛЬНОГО РАЙОНА МЕЛЕУЗОВСКИЙ РАЙОН РЕСПУБЛИКИ БАШКОРТОСТАН</t>
  </si>
  <si>
    <t>МОБУ СОШ С. НОРДОВКА МУНИЦИПАЛЬНОГО РАЙОНА МЕЛЕУЗОВСКИЙ РАЙОН РБ</t>
  </si>
  <si>
    <t>Улиахметов Рашит Гиниятович</t>
  </si>
  <si>
    <t>МУНИЦИПАЛЬНОЕ БЮДЖЕТНОЕ ДОШКОЛЬНОЕ ОБРАЗОВАТЕЛЬНОЕ УЧРЕЖДЕНИЕ ДЕТСКИЙ САД ТОПОЛЕК С. НУГУШ МУНИЦИПАЛЬНОГО РАЙОНА МЕЛЕУЗОВСКИЙ РАЙОН РЕСПУБЛИКИ БАШКОРТОСТАН</t>
  </si>
  <si>
    <t>МБДОУ Д С ТОПОЛЕК С. НУГУШ МУНИЦИПАЛЬНОГО РАЙОНА МЕЛЕУЗОВСКИЙ РАЙОН РБ</t>
  </si>
  <si>
    <t>Ипполитова Ольга Александровна</t>
  </si>
  <si>
    <t>ЗАВЕДУЮЩАЯ ДЕТ.САДА</t>
  </si>
  <si>
    <t>МУНИЦИПАЛЬНОЕ ОБЩЕОБРАЗОВАТЕЛЬНОЕ БЮДЖЕТНОЕ УЧРЕЖДЕНИЕ СРЕДНЯЯ ОБЩЕОБРАЗОВАТЕЛЬНАЯ ШКОЛА С. НУГУШ МУНИЦИПАЛЬНОГО РАЙОНА МЕЛЕУЗОВСКИЙ РАЙОН РЕСПУБЛИКИ БАШКОРТОСТАН</t>
  </si>
  <si>
    <t>МОБУ СОШ С. НУГУШ МР МЕЛЕУЗОВСКИЙ РАЙОН РБ</t>
  </si>
  <si>
    <t>Габбасова Гузяль Шагадатовна</t>
  </si>
  <si>
    <t>МУНИЦИПАЛЬНОЕ БЮДЖЕТНОЕ ДОШКОЛЬНОЕ ОБРАЗОВАТЕЛЬНОЕ УЧРЕЖДЕНИЕ ДЕТСКИЙ САД МИЛЯШ С. БОЛЬШЕУСТЬИКИНСКОЕ МУНИЦИПАЛЬНОГО РАЙОНА МЕЧЕТЛИНСКИЙ РАЙОН РЕСПУБЛИКИ БАШКОРТОСТАН</t>
  </si>
  <si>
    <t>МБДОУ ДЕТСКИЙ САД МИЛЯШ С. БОЛЬШЕУСТЬИКИНСКОЕ</t>
  </si>
  <si>
    <t>Яубаширова Гульнара Габдулхаковна</t>
  </si>
  <si>
    <t>МУНИЦИПАЛЬНОЕ БЮДЖЕТНОЕ УЧРЕЖДЕНИЕ ДОПОЛНИТЕЛЬНОГО ОБРАЗОВАНИЯ ДОМ ПИОНЕРОВ И ШКОЛЬНИКОВ МУНИЦИПАЛЬНОГО РАЙОНА МЕЧЕТЛИНСКИЙ РАЙОН РЕСПУБЛИКИ БАШКОРТОСТАН</t>
  </si>
  <si>
    <t>МБУ ДО МЕЧЕТЛИНСКИЙ ДПИШ</t>
  </si>
  <si>
    <t>Ахметханова Гузялия Рахимьяновна</t>
  </si>
  <si>
    <t>МУНИЦИПАЛЬНОЕ ОБЩЕОБРАЗОВАТЕЛЬНОЕ БЮДЖЕТНОЕ УЧРЕЖДЕНИЕ ОСНОВНАЯ ОБЩЕОБРАЗОВАТЕЛЬНАЯ ШКОЛА-ДЕТСКИЙ САД Д.АБДУЛЛИНО МУНИЦИПАЛЬНОГО РАЙОНА МЕЧЕТЛИНСКИЙ РАЙОН РЕСПУБЛИКИ БАШКОРТОСТАН</t>
  </si>
  <si>
    <t>МОБУ ООШ-ДЕТСКИЙ САД Д.АБДУЛЛИНО</t>
  </si>
  <si>
    <t>Магасумова Альфия Разаковна</t>
  </si>
  <si>
    <t>МУНИЦИПАЛЬНОЕ ОБЩЕОБРАЗОВАТЕЛЬНОЕ БЮДЖЕТНОЕ УЧРЕЖДЕНИЕ ОСНОВНАЯ ОБЩЕОБРАЗОВАТЕЛЬНАЯ ШКОЛА ДЕРЕВНИ КУРГАТОВО МУНИЦИПАЛЬНОГО РАЙОНА МЕЧЕТЛИНСКИЙ РАЙОН РЕСПУБЛИКИ БАШКОРТОСТАН</t>
  </si>
  <si>
    <t>МОБУ ООШ Д.КУРГАТОВО</t>
  </si>
  <si>
    <t>Фатыхов Рустам Бариевич</t>
  </si>
  <si>
    <t>МУНИЦИПАЛЬНОЕ ОБЩЕОБРАЗОВАТЕЛЬНОЕ БЮДЖЕТНОЕ УЧРЕЖДЕНИЕ СРЕДНЯЯ ОБЩЕОБРАЗОВАТЕЛЬНАЯ ШКОЛА Д. ЮНУСОВО МУНИЦИПАЛЬНОГО РАЙОНА МЕЧЕТЛИНСКИЙ РАЙОН РЕСПУБЛИКИ БАШКОРТОСТАН</t>
  </si>
  <si>
    <t>МОБУ СОШ Д. ЮНУСОВО</t>
  </si>
  <si>
    <t>Фаттахова Миляуша Галимьяновна</t>
  </si>
  <si>
    <t>МУНИЦИПАЛЬНОЕ ОБЩЕОБРАЗОВАТЕЛЬНОЕ БЮДЖЕТНОЕ УЧРЕЖДЕНИЕ СРЕДНЯЯ ОБЩЕОБРАЗОВАТЕЛЬНАЯ ШКОЛА СЕЛА НИЖНЕЕ БОБИНО МУНИЦИПАЛЬНОГО РАЙОНА МЕЧЕТЛИНСКИЙ РАЙОН РЕСПУБЛИКИ БАШКОРТОСТАН</t>
  </si>
  <si>
    <t>МОБУ СОШ С.НИЖНЕЕ БОБИНО</t>
  </si>
  <si>
    <t>Галиев Айрат Айдарович</t>
  </si>
  <si>
    <t>МУНИЦИПАЛЬНОЕ БЮДЖЕТНОЕ ОБЩЕОБРАЗОВАТЕЛЬНОЕ УЧРЕЖДЕНИЕ СРЕДНЯЯ ОБЩЕОБРАЗОВАТЕЛЬНАЯ ШКОЛА Д. БАЙМУРЗИНО МУНИЦИПАЛЬНОГО РАЙОНА МИШКИНСКИЙ РАЙОН РЕСПУБЛИКИ БАШКОРТОСТАН</t>
  </si>
  <si>
    <t>МБОУ СОШ Д. БАЙМУРЗИНО</t>
  </si>
  <si>
    <t>Бадамшин Евгений Леонидович</t>
  </si>
  <si>
    <t>МУНИЦИПАЛЬНОЕ БЮДЖЕТНОЕ ОБЩЕОБРАЗОВАТЕЛЬНОЕ УЧРЕЖДЕНИЕ СРЕДНЯЯ ОБЩЕОБРАЗОВАТЕЛЬНАЯ ШКОЛА Д. БОЛЬШЕСУХОЯЗОВО МУНИЦИПАЛЬНОГО РАЙОНА МИШКИНСКИЙ РАЙОН РЕСПУБЛИКИ БАШКОРТОСТАН</t>
  </si>
  <si>
    <t>МБОУ СОШ Д. БОЛЬШЕСУХОЯЗОВО</t>
  </si>
  <si>
    <t>Карпова Ирина Геннадиевна</t>
  </si>
  <si>
    <t>МУНИЦИПАЛЬНОЕ БЮДЖЕТНОЕ ОБЩЕОБРАЗОВАТЕЛЬНОЕ УЧРЕЖДЕНИЕ СРЕДНЯЯ ОБЩЕОБРАЗОВАТЕЛЬНАЯ ШКОЛА ИМ. А. ИСКАНДАРОВА Д. ИРСАЕВО МУНИЦИПАЛЬНОГО РАЙОНА МИШКИНСКИЙ РАЙОН РЕСПУБЛИКИ БАШКОРТОСТАН</t>
  </si>
  <si>
    <t>МБОУ СОШ ИМ. А. ИСКАНДАРОВА Д. ИРСАЕВО</t>
  </si>
  <si>
    <t>Назмиев Анатолий Александрович</t>
  </si>
  <si>
    <t>МУНИЦИПАЛЬНОЕ БЮДЖЕТНОЕ ОБЩЕОБРАЗОВАТЕЛЬНОЕ УЧРЕЖДЕНИЕ СРЕДНЯЯ ОБЩЕОБРАЗОВАТЕЛЬНАЯ ШКОЛА Д.КАЙРАКОВО МУНИЦИПАЛЬНОГО РАЙОНА МИШКИНСКИЙ РАЙОН РЕСПУБЛИКИ БАШКОРТОСТАН</t>
  </si>
  <si>
    <t>МБОУ СОШ Д.КАЙРАКОВО</t>
  </si>
  <si>
    <t>Ибаев Роман Ибакович</t>
  </si>
  <si>
    <t>МУНИЦИПАЛЬНОЕ БЮДЖЕТНОЕ ОБЩЕОБРАЗОВАТЕЛЬНОЕ УЧРЕЖДЕНИЕ СРЕДНЯЯ ОБЩЕОБРАЗОВАТЕЛЬНАЯ ШКОЛА Д. МАЛОНАКАРЯКОВО МУНИЦИПАЛЬНОГО РАЙОНА МИШКИНСКИЙ РАЙОН РЕСПУБЛИКИ БАШКОРТОСТАН</t>
  </si>
  <si>
    <t>МБОУ СОШ Д. МАЛОНАКАРЯКОВО</t>
  </si>
  <si>
    <t>Ибаев Игорь Алексеевич</t>
  </si>
  <si>
    <t>МУНИЦИПАЛЬНОЕ БЮДЖЕТНОЕ ОБЩЕОБРАЗОВАТЕЛЬНОЕ УЧРЕЖДЕНИЕ СРЕДНЯЯ ОБЩЕОБРАЗОВАТЕЛЬНАЯ ШКОЛА ИМ. БРАТЬЕВ БЕЛОВЫХ Д. ТЫНБАЕВО МУНИЦИПАЛЬНОГО РАЙОНА МИШКИНСКИЙ РАЙОН РЕСПУБЛИКИ БАШКОРТОСТАН</t>
  </si>
  <si>
    <t>МБОУ СОШ ИМ. БРАТЬЕВ БЕЛОВЫХ Д. ТЫНБАЕВО</t>
  </si>
  <si>
    <t>Ибатов Геннадий Владимирович</t>
  </si>
  <si>
    <t>МУНИЦИПАЛЬНОЕ БЮДЖЕТНОЕ ОБЩЕОБРАЗОВАТЕЛЬНОЕ УЧРЕЖДЕНИЕ СРЕДНЯЯ ОБЩЕОБРАЗОВАТЕЛЬНАЯ ШКОЛА С. КАМЕЕВО МУНИЦИПАЛЬНОГО РАЙОНА МИШКИНСКИЙ РАЙОН РЕСПУБЛИКИ БАШКОРТОСТАН</t>
  </si>
  <si>
    <t>МБОУ СОШ С. КАМЕЕВО</t>
  </si>
  <si>
    <t>Каримова Лиана Фанавиевна</t>
  </si>
  <si>
    <t>МУНИЦИПАЛЬНОЕ БЮДЖЕТНОЕ ОБЩЕОБРАЗОВАТЕЛЬНОЕ УЧРЕЖДЕНИЕ МАРИЙСКАЯ ГИМНАЗИЯ ИМ. Я. ЯЛКАЙНА С. ЧУРАЕВО МУНИЦИПАЛЬНОГО РАЙОНА МИШКИНСКИЙ РАЙОН РЕСПУБЛИКИ БАШКОРТОСТАН</t>
  </si>
  <si>
    <t>МБОУ МАРИЙСКАЯ ГИМНАЗИЯ ИМ. Я. ЯЛКАЙНА С. ЧУРАЕВО</t>
  </si>
  <si>
    <t>Микитова Олеся Константиновна</t>
  </si>
  <si>
    <t>МУНИЦИПАЛЬНОЕ БЮДЖЕТНОЕ ОБЩЕОБРАЗОВАТЕЛЬНОЕ УЧРЕЖДЕНИЕ ЛИЦЕЙ №1 ИМ. ФЛОРИДА БУЛЯКОВА С.МИШКИНО МУНИЦИПАЛЬНОГО РАЙОНА МИШКИНСКИЙ РАЙОН РЕСПУБЛИКИ БАШКОРТОСТАН</t>
  </si>
  <si>
    <t>МБОУ ЛИЦЕЙ №1 ИМ. Ф. БУЛЯКОВА С.МИШКИНО</t>
  </si>
  <si>
    <t>Малмыгин Евгений Валентинович</t>
  </si>
  <si>
    <t>МУНИЦИПАЛЬНОЕ БЮДЖЕТНОЕ ДОШКОЛЬНОЕ ОБРАЗОВАТЕЛЬНОЕ УЧРЕЖДЕНИЕ ДЕТСКИЙ САД № 3 ЛАСТОЧКА С.МИШКИНО МУНИЦИПАЛЬНОГО РАЙОНА МИШКИНСКИЙ РАЙОН РЕСПУБЛИКИ БАШКОРТОСТАН</t>
  </si>
  <si>
    <t>МБДОУ - ДЕТСКИЙ САД №3 ЛАСТОЧКА С.МИШКИНО</t>
  </si>
  <si>
    <t>Бикбулатова Татьяна Владимировна</t>
  </si>
  <si>
    <t>МУНИЦИПАЛЬНОЕ БЮДЖЕТНОЕ УЧРЕЖДЕНИЕ ДОПОЛНИТЕЛЬНОГО ОБРАЗОВАНИЯ ЦЕНТР ДЕТСКОГО И ЮНОШЕСКОГО ТУРИЗМА,ЭКСКУРСИЙ И ПАТРИОТИЧЕСКОГО ВОСПИТАНИЯ ПУТНИК МУНИЦИПАЛЬНОГО РАЙОНА МИШКИНСКИЙ РАЙОН РЕСПУБЛИКИ БАШКОРТОСТАН</t>
  </si>
  <si>
    <t>МБУ ДО ЦДЮТ ПУТНИК</t>
  </si>
  <si>
    <t>Князев Вячеслав Айгушевич</t>
  </si>
  <si>
    <t>МУНИЦИПАЛЬНОЕ КАЗЕННОЕ УЧРЕЖДЕНИЕ ОТДЕЛ ОБРАЗОВАНИЯ МУНИЦИПАЛЬНОГО РАЙОНА МИШКИНСКИЙ РАЙОН РЕСПУБЛИКИ БАШКОРТОСТАН</t>
  </si>
  <si>
    <t>МКУ ОТДЕЛ ОБРАЗОВАНИЯ С.МИШКИНО</t>
  </si>
  <si>
    <t>Александров Сергей Андреевич</t>
  </si>
  <si>
    <t>МУНИЦИПАЛЬНОЕ БЮДЖЕТНОЕ ОБЩЕОБРАЗОВАТЕЛЬНОЕ УЧРЕЖДЕНИЕ ПОЛИЛИНГВАЛЬНАЯ МНОГОПРОФИЛЬНАЯ ШКОЛА №2 С.МИШКИНО МУНИЦИПАЛЬНОГО РАЙОНА МИШКИНСКИЙ РАЙОН РЕСПУБЛИКИ БАШКОРТОСТАН</t>
  </si>
  <si>
    <t>МБОУ ПМШ №2 С.МИШКИНО</t>
  </si>
  <si>
    <t>Мустафин Салават Мухаметович</t>
  </si>
  <si>
    <t>МУНИЦИПАЛЬНОЕ БЮДЖЕТНОЕ ДОШКОЛЬНОЕ ОБРАЗОВАТЕЛЬНОЕ УЧРЕЖДЕНИЕ ДЕТСКИЙ САД ОБЩЕРАЗВИВАЮЩЕГО ВИДА № 4 РОДНИЧОК С. МИШКИНО МУНИЦИПАЛЬНОГО РАЙОНА МИШКИНСКИЙ РАЙОН РЕСПУБЛИКИ БАШКОРТОСТАН</t>
  </si>
  <si>
    <t>МБДОУ ДЕТСКИЙ САД №4 РОДНИЧОК С.МИШКИНО</t>
  </si>
  <si>
    <t>Аликова Людмила Ефимовна</t>
  </si>
  <si>
    <t>МУНИЦИПАЛЬНОЕ БЮДЖЕТНОЕ УЧРЕЖДЕНИЕ ДОПОЛНИТЕЛЬНОГО ОБРАЗОВАНИЯ ДЕТСКО-ЮНОШЕСКАЯ СПОРТИВНАЯ ШКОЛА МУНИЦИПАЛЬНОГО РАЙОНА МИШКИНСКИЙ РАЙОН РЕСПУБЛИКИ БАШКОРТОСТАН</t>
  </si>
  <si>
    <t>МБУ ДО ДЮСШ С.МИШКИНО</t>
  </si>
  <si>
    <t>Ямаев Роман Камаевич</t>
  </si>
  <si>
    <t>МУНИЦИПАЛЬНОЕ БЮДЖЕТНОЕ ДОШКОЛЬНОЕ ОБРАЗОВАТЕЛЬНОЕ УЧРЕЖДЕНИЕ ДЕТСКИЙ САД №2 ВАСИЛЕК С.МИШКИНО МУНИЦИПАЛЬНОГО РАЙОНА МИШКИНСКИЙ РАЙОН РЕСПУБЛИКИ БАШКОРТОСТАН</t>
  </si>
  <si>
    <t>МБДОУ ДЕТСКИЙ САД №2 ВАСИЛЕК С.МИШКИНО МР МИШКИНСКИЙ РАЙОН РБ</t>
  </si>
  <si>
    <t>Пономарева Олеся Вячеславовна</t>
  </si>
  <si>
    <t>МУНИЦИПАЛЬНОЕ БЮДЖЕТНОЕ ДОШКОЛЬНОЕ ОБРАЗОВАТЕЛЬНОЕ УЧРЕЖДЕНИЕ ДЕТСКИЙ САД КОМБИНИРОВАННОГО ВИДА №1 СОЛНЫШКО С. МИШКИНО МУНИЦИПАЛЬНОГО РАЙОНА МИШКИНСКИЙ РАЙОН РЕСПУБЛИКИ БАШКОРТОСТАН</t>
  </si>
  <si>
    <t>МБДОУ - ДЕТСКИЙ САД №1 СОЛНЫШКО С. МИШКИНО</t>
  </si>
  <si>
    <t>Саетгареева Альбина Маратовна</t>
  </si>
  <si>
    <t>МУНИЦИПАЛЬНОЕ ОБЩЕОБРАЗОВАТЕЛЬНОЕ БЮДЖЕТНОЕ УЧРЕЖДЕНИЕ НАЧАЛЬНАЯ ОБЩЕОБРАЗОВАТЕЛЬНАЯ ШКОЛА Д.САФАРОВО МУНИЦИПАЛЬНОГО РАЙОНА МИЯКИНСКИЙ РАЙОН РЕСПУБЛИКИ БАШКОРТОСТАН</t>
  </si>
  <si>
    <t>МОБУ НОШ Д.САФАРОВО</t>
  </si>
  <si>
    <t>Хузиахметова Зульфия Варисовна</t>
  </si>
  <si>
    <t>МУНИЦИПАЛЬНОЕ АВТОНОМНОЕ ОБРАЗОВАТЕЛЬНОЕ УЧРЕЖДЕНИЕ ДОПОЛНИТЕЛЬНОГО ОБРАЗОВАНИЯ ДЕТСКИЙ ОЗДОРОВИТЕЛЬНО-ОБРАЗОВАТЕЛЬНЫЙ ЦЕНТР МЕЧТА МУНИЦИПАЛЬНОГО РАЙОНА МИЯКИНСКИЙ РАЙОН РЕСПУБЛИКИ БАШКОРТОСТАН</t>
  </si>
  <si>
    <t>МАОУ ДО ДООЦ МЕЧТА</t>
  </si>
  <si>
    <t>Галиева Гузель Магафуровна</t>
  </si>
  <si>
    <t>МУНИЦИПАЛЬНОЕ ОБЩЕОБРАЗОВАТЕЛЬНОЕ БЮДЖЕТНОЕ УЧРЕЖДЕНИЕ СРЕДНЯЯ ОБЩЕОБРАЗОВАТЕЛЬНАЯ ШКОЛА С.АНЯСЕВО МУНИЦИПАЛЬНОГО РАЙОНА МИЯКИНСКИЙ РАЙОН РЕСПУБЛИКИ БАШКОРТОСТАН</t>
  </si>
  <si>
    <t>МОБУ СОШ С.АНЯСЕВО</t>
  </si>
  <si>
    <t>Ямалетдинова Светлана Фаритовна</t>
  </si>
  <si>
    <t>МУНИЦИПАЛЬНОЕ ДОШКОЛЬНОЕ ОБРАЗОВАТЕЛЬНОЕ БЮДЖЕТНОЕ УЧРЕЖДЕНИЕ ДЕТСКИЙ САД С.АНЯСЕВО МУНИЦИПАЛЬНОГО РАЙОНА МИЯКИНСКИЙ РАЙОН РЕСПУБЛИКИ БАШКОРТОСТАН</t>
  </si>
  <si>
    <t>МДОБУ ДЕТСКИЙ САД С.АНЯСЕВО</t>
  </si>
  <si>
    <t>Саниева Флюра Минираисовна</t>
  </si>
  <si>
    <t>МУНИЦИПАЛЬНОЕ ОБЩЕОБРАЗОВАТЕЛЬНОЕ БЮДЖЕТНОЕ УЧРЕЖДЕНИЕ СРЕДНЯЯ ОБЩЕОБРАЗОВАТЕЛЬНАЯ ШКОЛА С.БОЛЬШИЕ КАРКАЛЫ МУНИЦИПАЛЬНОГО РАЙОНА МИЯКИНСКИЙ РАЙОН РЕСПУБЛИКИ БАШКОРТОСТАН</t>
  </si>
  <si>
    <t>МОБУ СОШ С.БОЛЬШИЕ КАРКАЛЫ</t>
  </si>
  <si>
    <t>Иркабаев Ильмир Вакилович</t>
  </si>
  <si>
    <t>МУНИЦИПАЛЬНОЕ ОБЩЕОБРАЗОВАТЕЛЬНОЕ БЮДЖЕТНОЕ УЧРЕЖДЕНИЕ СРЕДНЯЯ ОБЩЕОБРАЗОВАТЕЛЬНАЯ ШКОЛА С.ЗИЛЬДЯРОВО МУНИЦИПАЛЬНОГО РАЙОНА МИЯКИНСКИЙ РАЙОН РЕСПУБЛИКИ БАШКОРТОСТАН</t>
  </si>
  <si>
    <t>МОБУ СОШ С.ЗИЛЬДЯРОВО</t>
  </si>
  <si>
    <t>Ахмерова Зульфия Габдрашитовна</t>
  </si>
  <si>
    <t>МУНИЦИПАЛЬНОЕ ОБЩЕОБРАЗОВАТЕЛЬНОЕ БЮДЖЕТНОЕ УЧРЕЖДЕНИЕ БАШКИРСКАЯ ГИМНАЗИЯ С.ИЛЬЧИГУЛОВО МУНИЦИПАЛЬНОГО РАЙОНА МИЯКИНСКИЙ РАЙОН РЕСПУБЛИКИ БАШКОРТОСТАН</t>
  </si>
  <si>
    <t>МОБУ БГ С.ИЛЬЧИГУЛОВО</t>
  </si>
  <si>
    <t>Садыкова Резеда Рашитовна</t>
  </si>
  <si>
    <t>МУНИЦИПАЛЬНОЕ ОБЩЕОБРАЗОВАТЕЛЬНОЕ БЮДЖЕТНОЕ УЧРЕЖДЕНИЕ СРЕДНЯЯ ОБЩЕОБРАЗОВАТЕЛЬНАЯ ШКОЛА С.КАРАН-КУНКАС МУНИЦИПАЛЬНОГО РАЙОНА МИЯКИНСКИЙ РАЙОН РЕСПУБЛИКИ БАШКОРТОСТАН</t>
  </si>
  <si>
    <t>МОБУ СОШ С.КАРАН-КУНКАС</t>
  </si>
  <si>
    <t>Саитова Зульфия Зулькарнеевна</t>
  </si>
  <si>
    <t>МУНИЦИПАЛЬНОЕ ДОШКОЛЬНОЕ ОБРАЗОВАТЕЛЬНОЕ БЮДЖЕТНОЕ УЧРЕЖДЕНИЕ ДЕТСКИЙ САД С. КАРАН-КУНКАС МУНИЦИПАЛЬНОГО РАЙОНА МИЯКИНСКИЙ РАЙОН РЕСПУБЛИКИ БАШКОРТОСТАН</t>
  </si>
  <si>
    <t>МДОБУ ДЕТСКИЙ САД С.КАРАН-КУНКАС</t>
  </si>
  <si>
    <t>Идрисова Рита Файзулловна</t>
  </si>
  <si>
    <t>МУНИЦИПАЛЬНОЕ ОБЩЕОБРАЗОВАТЕЛЬНОЕ БЮДЖЕТНОЕ УЧРЕЖДЕНИЕ СРЕДНЯЯ ОБЩЕОБРАЗОВАТЕЛЬНАЯ ШКОЛА С.КАЧЕГАНОВО МУНИЦИПАЛЬНОГО РАЙОНА МИЯКИНСКИЙ РАЙОН РЕСПУБЛИКИ БАШКОРТОСТАН</t>
  </si>
  <si>
    <t>МОБУ СОШ С.КАЧЕГАНОВО</t>
  </si>
  <si>
    <t>Сайранова Фарида Барыевна</t>
  </si>
  <si>
    <t>МУНИЦИПАЛЬНОЕ ОБЩЕОБРАЗОВАТЕЛЬНОЕ БЮДЖЕТНОЕ УЧРЕЖДЕНИЕ СРЕДНЯЯ ОБЩЕОБРАЗОВАТЕЛЬНАЯ ШКОЛА С.МЕНЕУЗТАМАК МУНИЦИПАЛЬНОГО РАЙОНА МИЯКИНСКИЙ РАЙОН РЕСПУБЛИКИ БАШКОРТОСТАН</t>
  </si>
  <si>
    <t>МОБУ СОШ С.МЕНЕУЗТАМАК</t>
  </si>
  <si>
    <t>Галлямова Зульфия Марсовна</t>
  </si>
  <si>
    <t>МУНИЦИПАЛЬНОЕ ДОШКОЛЬНОЕ ОБРАЗОВАТЕЛЬНОЕ БЮДЖЕТНОЕ УЧРЕЖДЕНИЕ ДЕТСКИЙ САД С. МЕНЕУЗТАМАК МУНИЦИПАЛЬНОГО РАЙОНА МИЯКИНСКИЙ РАЙОН РЕСПУБЛИКИ БАШКОРТОСТАН</t>
  </si>
  <si>
    <t>МДОБУ ДЕТСКИЙ САД С.МЕНЕУЗТАМАК</t>
  </si>
  <si>
    <t>МУНИЦИПАЛЬНОЕ БЮДЖЕТНОЕ ОБЩЕОБРАЗОВАТЕЛЬНОЕ УЧРЕЖДЕНИЕ ОСНОВНАЯ ОБЩЕОБРАЗОВАТЕЛЬНАЯ ШКОЛА С.МИЯКИТАМАК МУНИЦИПАЛЬНОГО РАЙОНА МИЯКИНСКИЙ РАЙОН РЕСПУБЛИКИ БАШКОРТОСТАН</t>
  </si>
  <si>
    <t>МБОУ ООШ С.МИЯКИТАМАК</t>
  </si>
  <si>
    <t>Магадеев Газинур Минезавитович</t>
  </si>
  <si>
    <t>МУНИЦИПАЛЬНОЕ ОБЩЕОБРАЗОВАТЕЛЬНОЕ БЮДЖЕТНОЕ УЧРЕЖДЕНИЕ СРЕДНЯЯ ОБЩЕОБРАЗОВАТЕЛЬНАЯ ШКОЛА С.НОВЫЕ КАРАМАЛЫ МУНИЦИПАЛЬНОГО РАЙОНА МИЯКИНСКИЙ РАЙОН РЕСПУБЛИКИ БАШКОРТОСТАН</t>
  </si>
  <si>
    <t>МОБУ СОШ С.НОВЫЕ КАРАМАЛЫ</t>
  </si>
  <si>
    <t>Никитина Зоя Дмитриевна</t>
  </si>
  <si>
    <t>МУНИЦИПАЛЬНОЕ ОБЩЕОБРАЗОВАТЕЛЬНОЕ БЮДЖЕТНОЕ УЧРЕЖДЕНИЕ СРЕДНЯЯ ОБЩЕОБРАЗОВАТЕЛЬНАЯ ШКОЛА С.САДОВЫЙ МУНИЦИПАЛЬНОГО РАЙОНА МИЯКИНСКИЙ РАЙОН РЕСПУБЛИКИ БАШКОРТОСТАН</t>
  </si>
  <si>
    <t>МОБУ СОШ С.САДОВЫЙ</t>
  </si>
  <si>
    <t>Туленкова Альфия Минияровна</t>
  </si>
  <si>
    <t>МУНИЦИПАЛЬНОЕ ДОШКОЛЬНОЕ ОБРАЗОВАТЕЛЬНОЕ БЮДЖЕТНОЕ УЧРЕЖДЕНИЕ ДЕТСКИЙ САД С. САТЫЕВО МУНИЦИПАЛЬНОГО РАЙОНА МИЯКИНСКИЙ РАЙОН РЕСПУБЛИКИ БАШКОРТОСТАН</t>
  </si>
  <si>
    <t>МДОБУ ДЕТСКИЙ САД С.САТЫЕВО</t>
  </si>
  <si>
    <t>Аглиуллина Рима Рифовна</t>
  </si>
  <si>
    <t>МУНИЦИПАЛЬНОЕ ОБЩЕОБРАЗОВАТЕЛЬНОЕ БЮДЖЕТНОЕ УЧРЕЖДЕНИЕ СРЕДНЯЯ ОБЩЕОБРАЗОВАТЕЛЬНАЯ ШКОЛА С.ТАМЬЯН-ТАЙМАС МУНИЦИПАЛЬНОГО РАЙОНА МИЯКИНСКИЙ РАЙОН РЕСПУБЛИКИ БАШКОРТОСТАН</t>
  </si>
  <si>
    <t>МОБУ СОШ С.ТАМЬЯН-ТАЙМАС</t>
  </si>
  <si>
    <t>Султанов Айнур Дамирович</t>
  </si>
  <si>
    <t>МУНИЦИПАЛЬНОЕ ОБЩЕОБРАЗОВАТЕЛЬНОЕ БЮДЖЕТНОЕ УЧРЕЖДЕНИЕ СРЕДНЯЯ ОБЩЕОБРАЗОВАТЕЛЬНАЯ ШКОЛА ИМ.М.Х.ГУБАЙДУЛЛИНА С.УРШАКБАШКАРАМАЛЫ МУНИЦИПАЛЬНОГО РАЙОНА МИЯКИНСКИЙ РАЙОН РЕСПУБЛИКИ БАШКОРТОСТАН</t>
  </si>
  <si>
    <t>МОБУ СОШ ИМ.М.Х.ГУБАЙДУЛЛИНА С.УРШАКБАШКАРАМАЛЫ</t>
  </si>
  <si>
    <t>Ахмаев Гафур Мансурович</t>
  </si>
  <si>
    <t>МУНИЦИПАЛЬНОЕ БЮДЖЕТНОЕ ОБЩЕОБРАЗОВАТЕЛЬНОЕ УЧРЕЖДЕНИЕ СРЕДНЯЯ ОБЩЕОБРАЗОВАТЕЛЬНАЯ ШКОЛА С.УЯЗЫБАШЕВО МУНИЦИПАЛЬНОГО РАЙОНА МИЯКИНСКИЙ РАЙОН РЕСПУБЛИКИ БАШКОРТОСТАН</t>
  </si>
  <si>
    <t>МБОУ СОШ С.УЯЗЫБАШЕВО</t>
  </si>
  <si>
    <t>Яковлева Лиля Айзаровна</t>
  </si>
  <si>
    <t>МУНИЦИПАЛЬНОЕ КАЗЕННОЕ УЧРЕЖДЕНИЕ ОТДЕЛ ОБРАЗОВАНИЯ АДМИНИСТРАЦИИ МУНИЦИПАЛЬНОГО РАЙОНА МИЯКИНСКИЙ РАЙОН РЕСПУБЛИКИ БАШКОРТОСТАН</t>
  </si>
  <si>
    <t>МКУ ОО МИЯКИНСКОГО РАЙОНА РБ</t>
  </si>
  <si>
    <t>Фахретдинов Роберт Рафаилевич</t>
  </si>
  <si>
    <t>И.О.НАЧАЛЬНИКА</t>
  </si>
  <si>
    <t>МУНИЦИПАЛЬНОЕ ДОШКОЛЬНОЕ ОБРАЗОВАТЕЛЬНОЕ БЮДЖЕТНОЕ УЧРЕЖДЕНИЕ ДЕТСКИЙ САД №4 КОМБИНИРОВАННОГО ВИДА С.КИРГИЗ-МИЯКИ МУНИЦИПАЛЬНОГО РАЙОНА МИЯКИНСКИЙ РАЙОН РЕСПУБЛИКИ БАШКОРТОСТАН</t>
  </si>
  <si>
    <t>МДОБУ ДЕТСКИЙ САД №4 КОМБИНИРОВАННОГО ВИДА С.КИРГИЗ-МИЯКИ</t>
  </si>
  <si>
    <t>Гималетдинова Зинфира Заузятовна</t>
  </si>
  <si>
    <t>МУНИЦИПАЛЬНОЕ ДОШКОЛЬНОЕ ОБРАЗОВАТЕЛЬНОЕ БЮДЖЕТНОЕ УЧРЕЖДЕНИЕ ДЕТСКИЙ САД №2 С.КИРГИЗ-МИЯКИ МУНИЦИПАЛЬНОГО РАЙОНА МИЯКИНСКИЙ РАЙОН РЕСПУБЛИКИ БАШКОРТОСТАН</t>
  </si>
  <si>
    <t>МДОБУ ДЕТСКИЙ САД №2 С.КИРГИЗ-МИЯКИ</t>
  </si>
  <si>
    <t>Мухтарова Залифа Исмагиловна</t>
  </si>
  <si>
    <t>МУНИЦИПАЛЬНОЕ ДОШКОЛЬНОЕ ОБРАЗОВАТЕЛЬНОЕ БЮДЖЕТНОЕ УЧРЕЖДЕНИЕ ДЕТСКИЙ САД №3 С.КИРГИЗ-МИЯКИ МУНИЦИПАЛЬНОГО РАЙОНА МИЯКИНСКИЙ РАЙОН РЕСПУБЛИКИ БАШКОРТОСТАН</t>
  </si>
  <si>
    <t>МДОБУ ДЕТСКИЙ САД №3 С.КИРГИЗ-МИЯКИ</t>
  </si>
  <si>
    <t>Ханнанова Раиля Шамиловна</t>
  </si>
  <si>
    <t>МУНИЦИПАЛЬНОЕ АВТОНОМНОЕ ДОШКОЛЬНОЕ ОБРАЗОВАТЕЛЬНОЕ УЧРЕЖДЕНИЕ ДЕТСКИЙ САД № 5 С. КИРГИЗ-МИЯКИ МУНИЦИПАЛЬНОГО РАЙОНА МИЯКИНСКИЙ РАЙОН РЕСПУБЛИКИ БАШКОРТОСТАН</t>
  </si>
  <si>
    <t>МАДОУ ДЕТСКИЙ САД № 5 С. КИРГИЗ-МИЯКИ</t>
  </si>
  <si>
    <t>Салихова Регина Расимовна</t>
  </si>
  <si>
    <t>МУНИЦИПАЛЬНОЕ БЮДЖЕТНОЕ ОБЩЕОБРАЗОВАТЕЛЬНОЕ УЧРЕЖДЕНИЕ СРЕДНЯЯ ОБЩЕОБРАЗОВАТЕЛЬНАЯ ШКОЛА №2 С.КИРГИЗ-МИЯКИ МУНИЦИПАЛЬНОГО РАЙОНА МИЯКИНСКИЙ РАЙОН РЕСПУБЛИКИ БАШКОРТОСТАН</t>
  </si>
  <si>
    <t>МБОУ СОШ №2 С.КИРГИЗ-МИЯКИ</t>
  </si>
  <si>
    <t>Дедух Владимир Дмитриевич</t>
  </si>
  <si>
    <t>МУНИЦИПАЛЬНОЕ АВТОНОМНОЕ ОБРАЗОВАТЕЛЬНОЕ УЧРЕЖДЕНИЕ ДОПОЛНИТЕЛЬНОГО ОБРАЗОВАНИЯ ДЕТСКО-ЮНОШЕСКАЯ СПОРТИВНАЯ ШКОЛА МУНИЦИПАЛЬНОГО РАЙОНА МИЯКИНСКИЙ РАЙОН РЕСПУБЛИКИ БАШКОРТОСТАН</t>
  </si>
  <si>
    <t>МАОУ ДО ДЮСШ МР МИЯКИНСКИЙ РАЙОН РБ</t>
  </si>
  <si>
    <t>Хисамов Рафис Икрамович</t>
  </si>
  <si>
    <t>МУНИЦИПАЛЬНОЕ ОБЩЕОБРАЗОВАТЕЛЬНОЕ БЮДЖЕТНОЕ УЧРЕЖДЕНИЕ СРЕДНЯЯ ОБЩЕОБРАЗОВАТЕЛЬНАЯ ШКОЛА №1 ИМ.М.АБДУЛЛИНА С.КИРГИЗ-МИЯКИ МУНИЦИПАЛЬНОГО РАЙОНА МИЯКИНСКИЙ РАЙОН РЕСПУБЛИКИ БАШКОРТОСТАН</t>
  </si>
  <si>
    <t>МОБУ СОШ №1 ИМ.М.АБДУЛЛИНА С.КИРГИЗ-МИЯКИ</t>
  </si>
  <si>
    <t>Якупов Радик Фаилович</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</si>
  <si>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t>
  </si>
  <si>
    <t>МБО ДО ДПИШ МИЯКИНСКОГО РАЙОНА РБ</t>
  </si>
  <si>
    <t>Абдушахманова Юлия Наильевна</t>
  </si>
  <si>
    <t>МУНИЦИПАЛЬНОЕ БЮДЖЕТНОЕ ОБЩЕОБРАЗОВАТЕЛЬНОЕ УЧРЕЖДЕНИЕ ЛИЦЕЙ ИМЕНИ УЧАСТНИКА ВЕЛИКОЙ ОТЕЧЕСТВЕННОЙ ВОЙНЫ ИСМАГИЛОВА РИШАТА САЛИХОВИЧА СЕЛА БАЙГИЛЬДИНО МУНИЦИПАЛЬНОГО РАЙОНА НУРИМАНОВСКИЙ РАЙОН РЕСПУБЛИКИ БАШКОРТОСТАН</t>
  </si>
  <si>
    <t>МБОУ БАЙГИЛЬДИНСКИЙ СЕЛЬСКИЙ ЛИЦЕЙ ИМ. ИСМАГИЛОВА Р.С.</t>
  </si>
  <si>
    <t>Сафина Зульфа Халитовна</t>
  </si>
  <si>
    <t>ГЛАВНЫЙ БУХГАЛТЕР</t>
  </si>
  <si>
    <t>МУНИЦИПАЛЬНОЕ АВТОНОМНОЕ ОБЩЕОБРАЗОВАТЕЛЬНОЕ УЧРЕЖДЕНИЕ СРЕДНЯЯ ОБЩЕОБРАЗОВАТЕЛЬНАЯ ШКОЛА СЕЛА КРАСНЫЙ КЛЮЧ МУНИЦИПАЛЬНОГО РАЙОНА НУРИМАНОВСКИЙ РАЙОН РЕСПУБЛИКИ БАШКОРТОСТАН</t>
  </si>
  <si>
    <t>МАОУ СОШ С. КРАСНЫЙ КЛЮЧ</t>
  </si>
  <si>
    <t>Максютова Эльвира Рафаиловна</t>
  </si>
  <si>
    <t>МУНИЦИПАЛЬНОЕ БЮДЖЕТНОЕ ОБЩЕОБРАЗОВАТЕЛЬНОЕ УЧРЕЖДЕНИЕ СРЕДНЯЯ ОБЩЕОБРАЗОВАТЕЛЬНАЯ ШКОЛА СЕЛА НОВОКУЛЕВО МУНИЦИПАЛЬНОГО РАЙОНА НУРИМАНОВСКИЙ РАЙОН РЕСПУБЛИКИ БАШКОРТОСТАН</t>
  </si>
  <si>
    <t>МБОУ СОШ СЕЛА НОВОКУЛЕВО МР НУРИМАНОВСКИЙ РАЙОН РБ</t>
  </si>
  <si>
    <t>Валиев Ильгиз Зинурович</t>
  </si>
  <si>
    <t>МУНИЦИПАЛЬНОЕ БЮДЖЕТНОЕ ДОШКОЛЬНОЕ ОБРАЗОВАТЕЛЬНОЕ УЧРЕЖДЕНИЕ ДЕТСКИЙ САД СВЕТЛЯЧОК СЕЛА ПАВЛОВКА МУНИЦИПАЛЬНОГО РАЙОНА НУРИМАНОВСКИЙ РАЙОН РЕСПУБЛИКИ БАШКОРТОСТАН</t>
  </si>
  <si>
    <t>МБДОУ ДЕТСКИЙ САД СВЕТЛЯЧОК С. ПАВЛОВКА</t>
  </si>
  <si>
    <t>Исаева Фларида Миннигалимовна</t>
  </si>
  <si>
    <t>МУНИЦИПАЛЬНОЕ БЮДЖЕТНОЕ ОБЩЕОБРАЗОВАТЕЛЬНОЕ УЧРЕЖДЕНИЕ СРЕДНЯЯ ОБЩЕОБРАЗОВАТЕЛЬНАЯ ШКОЛА СЕЛА ПАВЛОВКА МУНИЦИПАЛЬНОГО РАЙОНА НУРИМАНОВСКИЙ РАЙОН РЕСПУБЛИКИ БАШКОРТОСТАН</t>
  </si>
  <si>
    <t>МБОУ СОШ СЕЛА ПАВЛОВКА МР НУРИМАНОВСКИЙ РАЙОН РБ</t>
  </si>
  <si>
    <t>Гильманова Файруза Миннихановна</t>
  </si>
  <si>
    <t>МУНИЦИПАЛЬНОЕ БЮДЖЕТНОЕ ОБЩЕОБРАЗОВАТЕЛЬНОЕ УЧРЕЖДЕНИЕ СРЕДНЯЯ ОБЩЕОБРАЗОВАТЕЛЬНАЯ ШКОЛА СЕЛА СТАРОКУЛЕВО МУНИЦИПАЛЬНОГО РАЙОНА НУРИМАНОВСКИЙ РАЙОН РЕСПУБЛИКИ БАШКОРТОСТАН</t>
  </si>
  <si>
    <t>МБОУ СОШ СЕЛА СТАРОКУЛЕВО МР НУРИМАНОВСКИЙ РАЙОН РБ</t>
  </si>
  <si>
    <t>Сакаева Гульфия Габделахатовна</t>
  </si>
  <si>
    <t>МУНИЦИПАЛЬНОЕ ОБЩЕОБРАЗОВАТЕЛЬНОЕ БЮДЖЕТНОЕ УЧРЕЖДЕНИЕ СРЕДНЯЯ ОБЩЕОБРАЗОВАТЕЛЬНАЯ ШКОЛА №3 Г. БАЙМАКА МУНИЦИПАЛЬНОГО РАЙОНА БАЙМАКСКИЙ РАЙОН РЕСПУБЛИКИ БАШКОРТОСТАН</t>
  </si>
  <si>
    <t>МОБУ СОШ №3 Г. БАЙМАКА</t>
  </si>
  <si>
    <t>Сафаргалин Загит Замирович</t>
  </si>
  <si>
    <t>МУНИЦИПАЛЬНОЕ ОБЩЕОБРАЗОВАТЕЛЬНОЕ АВТОНОМНОЕ УЧРЕЖДЕНИЕ ЛИЦЕЙ №4 Г. БАЙМАКА МУНИЦИПАЛЬНОГО РАЙОНА БАЙМАКСКИЙ РАЙОН РЕСПУБЛИКИ БАШКОРТОСТАН</t>
  </si>
  <si>
    <t>МОАУ ЛИЦЕЙ №4 Г. БАЙМАК</t>
  </si>
  <si>
    <t>Тайбугин Булат Фаритович</t>
  </si>
  <si>
    <t>МУНИЦИПАЛЬНОЕ ОБРАЗОВАТЕЛЬНОЕ БЮДЖЕТНОЕ УЧРЕЖДЕНИЕ ДОПОЛНИТЕЛЬНОГО ОБРАЗОВАНИЯ ЦЕНТР ДЕТСКОГО ТВОРЧЕСТВА Г. БАЙМАК МУНИЦИПАЛЬНОГО РАЙОНА БАЙМАКСКИЙ РАЙОН РЕСПУБЛИКИ БАШКОРТОСТАН</t>
  </si>
  <si>
    <t>МОБУ ДО ЦДТ Г. БАЙМАК</t>
  </si>
  <si>
    <t>Давлетшина Альмира Варисовна</t>
  </si>
  <si>
    <t>МУНИЦИПАЛЬНОЕ ОБРАЗОВАТЕЛЬНОЕ БЮДЖЕТНОЕ УЧРЕЖДЕНИЕ ДОПОЛНИТЕЛЬНОГО ОБРАЗОВАНИЯ СТАНЦИЯ ЮНЫХ НАТУРАЛИСТОВ Г. БАЙМАК МУНИЦИПАЛЬНОГО РАЙОНА БАЙМАКСКИЙ РАЙОН РЕСПУБЛИКИ БАШКОРТОСТАН</t>
  </si>
  <si>
    <t>МОБУ ДО СЮН Г. БАЙМАК</t>
  </si>
  <si>
    <t>Пономарева Оксана Николаевна</t>
  </si>
  <si>
    <t>МУНИЦИПАЛЬНОЕ АВТОНОМНОЕ ДОШКОЛЬНОЕ ОБРАЗОВАТЕЛЬНОЕ УЧРЕЖДЕНИЕ ДЕТСКИЙ САД ТОЛПАР Г. БАЙМАК МУНИЦИПАЛЬНОГО РАЙОНА БАЙМАКСКИЙ РАЙОН РЕСПУБЛИКИ БАШКОРТОСТАН</t>
  </si>
  <si>
    <t>МАДОУ Д С ТОЛПАР Г. БАЙМАК</t>
  </si>
  <si>
    <t>Сагинбаева Разиля Рафкатовна</t>
  </si>
  <si>
    <t>МУНИЦИПАЛЬНОЕ АВТОНОМНОЕ ДОШКОЛЬНОЕ ОБРАЗОВАТЕЛЬНОЕ УЧРЕЖДЕНИЕ ЦЕНТР РАЗВИТИЯ РЕБЕНКА-ДЕТСКИЙ САД АЙЫУКАЙ Г. БАЙМАК МУНИЦИПАЛЬНОГО РАЙОНА БАЙМАКСКИЙ РАЙОН РЕСПУБЛИКИ БАШКОРТОСТАН</t>
  </si>
  <si>
    <t>МАДОУ ЦРР Д С АЙЫУКАЙ Г. БАЙМАК</t>
  </si>
  <si>
    <t>МУНИЦИПАЛЬНОЕ ОБРАЗОВАТЕЛЬНОЕ БЮДЖЕТНОЕ УЧРЕЖДЕНИЕ ДОПОЛНИТЕЛЬНОГО ОБРАЗОВАНИЯ СТАНЦИЯ ЮНЫХ ТЕХНИКОВ Г. БАЙМАК МУНИЦИПАЛЬНОГО РАЙОНА БАЙМАКСКИЙ РАЙОН РЕСПУБЛИКИ БАШКОРТОСТАН</t>
  </si>
  <si>
    <t>МОБУ ДО СЮТ Г. БАЙМАК</t>
  </si>
  <si>
    <t>Гафарова Разиля Ахмадулловна</t>
  </si>
  <si>
    <t>МУНИЦИПАЛЬНОЕ АВТОНОМНОЕ ДОШКОЛЬНОЕ ОБРАЗОВАТЕЛЬНОЕ УЧРЕЖДЕНИЕ КОМБИНИРОВАННОГО ВИДА ДЕТСКИЙ САД СКАЗКА Г. БАЙМАК МУНИЦИПАЛЬНОГО РАЙОНА БАЙМАКСКИЙ РАЙОН РЕСПУБЛИКИ БАШКОРТОСТАН</t>
  </si>
  <si>
    <t>МАДОУ КОМБИНИРОВАННОГО ВИДА Д С СКАЗКА Г. БАЙМАК</t>
  </si>
  <si>
    <t>Ишьярова Гульназира Радмировна</t>
  </si>
  <si>
    <t>МУНИЦИПАЛЬНОЕ ОБЩЕОБРАЗОВАТЕЛЬНОЕ БЮДЖЕТНОЕ УЧРЕЖДЕНИЕ СРЕДНЯЯ ОБЩЕОБРАЗОВАТЕЛЬНАЯ ШКОЛА №1 Г. БАЙМАКА МУНИЦИПАЛЬНОГО РАЙОНА БАЙМАКСКИЙ РАЙОН РЕСПУБЛИКИ БАШКОРТОСТАН</t>
  </si>
  <si>
    <t>МОБУ СОШ №1 Г. БАЙМАКА</t>
  </si>
  <si>
    <t>Хисматуллин Ильшат Рафкатович</t>
  </si>
  <si>
    <t>МУНИЦИПАЛЬНОЕ ОБЩЕОБРАЗОВАТЕЛЬНОЕ БЮДЖЕТНОЕ УЧРЕЖДЕНИЕ СРЕДНЯЯ ОБЩЕОБРАЗОВАТЕЛЬНАЯ ШКОЛА № 2 Г. БАЙМАКА МУНИЦИПАЛЬНОГО РАЙОНА БАЙМАКСКИЙ РАЙОН РЕСПУБЛИКИ БАШКОРТОСТАН</t>
  </si>
  <si>
    <t>МОБУ СОШ № 2 Г. БАЙМАКА</t>
  </si>
  <si>
    <t>Аксабаев Расуль Абрарович</t>
  </si>
  <si>
    <t>МУНИЦИПАЛЬНОЕ АВТОНОМНОЕ ДОШКОЛЬНОЕ ОБРАЗОВАТЕЛЬНОЕ УЧРЕЖДЕНИЕ ЦЕНТР РАЗВИТИЯ РЕБЕНКА - ДЕТСКИЙ САД КУБЭЛЭК Г. БАЙМАК МУНИЦИПАЛЬНОГО РАЙОНА БАЙМАКСКИЙ РАЙОН РЕСПУБЛИКИ БАШКОРТОСТАН</t>
  </si>
  <si>
    <t>МАДОУ ЦРР - Д С КУБЭЛЭК Г. БАЙМАК</t>
  </si>
  <si>
    <t>Ягафарова Тансулпан Сайгафаровна</t>
  </si>
  <si>
    <t>МУНИЦИПАЛЬНОЕ ОБЩЕОБРАЗОВАТЕЛЬНОЕ БЮДЖЕТНОЕ УЧРЕЖДЕНИЕ БАЙМАКСКИЙ ЛИЦЕЙ-ИНТЕРНАТ МУНИЦИПАЛЬНОГО РАЙОНА БАЙМАКСКИЙ РАЙОН РЕСПУБЛИКИ БАШКОРТОСТАН</t>
  </si>
  <si>
    <t>МОБУ БАЙМАКСКИЙ ЛИЦЕЙ-ИНТЕРНАТ</t>
  </si>
  <si>
    <t>Абубакиров Идель Данилович</t>
  </si>
  <si>
    <t>МУНИЦИПАЛЬНОЕ ОБРАЗОВАТЕЛЬНОЕ БЮДЖЕТНОЕ УЧРЕЖДЕНИЕ ДОПОЛНИТЕЛЬНОГО ОБРАЗОВАНИЯ ДЕТСКО-ЮНОШЕСКАЯ СПОРТИВНАЯ ШКОЛА Г. БАЙМАК МУНИЦИПАЛЬНОГО РАЙОНА БАЙМАКСКИЙ РАЙОН РЕСПУБЛИКИ БАШКОРТОСТАН</t>
  </si>
  <si>
    <t>МОБУ ДО ДЮСШ Г. БАЙМАК</t>
  </si>
  <si>
    <t>Бикчентаев Фарит Миниахметович</t>
  </si>
  <si>
    <t>МУНИЦИПАЛЬНОЕ КАЗЕННОЕ УЧРЕЖДЕНИЕ ЕДИНАЯ ДЕЖУРНО-ДИСПЕТЧЕРСКАЯ СЛУЖБА МУНИЦИПАЛЬНОГО РАЙОНА БАЙМАКСКИЙ РАЙОН РЕСПУБЛИКИ БАШКОРТОСТАН</t>
  </si>
  <si>
    <t>МКУ ЕДДС МР БАЙМАКСКИЙ РАЙОН РБ</t>
  </si>
  <si>
    <t>Туйгунов Хамитьян Шакирьянович</t>
  </si>
  <si>
    <t>МУНИЦИПАЛЬНОЕ АВТОНОМНОЕ ДОШКОЛЬНОЕ ОБРАЗОВАТЕЛЬНОЕ УЧРЕЖДЕНИЕ ЦЕНТР РАЗВИТИЯ РЕБЕНКА - ДЕТСКИЙ САД ЗВЕЗДНЫЙ Г. БАЙМАК МУНИЦИПАЛЬНОГО РАЙОНА БАЙМАКСКИЙ РАЙОН РЕСПУБЛИКИ БАШКОРТОСТАН</t>
  </si>
  <si>
    <t>МАДОУ ЦРР Д С ЗВЕЗДНЫЙ Г. БАЙМАК МР БАЙМАКСКИЙ РАЙОН РБ</t>
  </si>
  <si>
    <t>Рахимгулова Роза Адигамовна</t>
  </si>
  <si>
    <t>МУНИЦИПАЛЬНОЕ АВТОНОМНОЕ ДОШКОЛЬНОЕ ОБРАЗОВАТЕЛЬНОЕ УЧРЕЖДЕНИЕ ДЕТСКИЙ САД КОМБИНИРОВАННОГО ВИДА №1 АЙГУЛЬ Г.БЕЛЕБЕЯ МУНИЦИПАЛЬНОГО РАЙОНА БЕЛЕБЕЕВСКИЙ РАЙОН РЕСПУБЛИКИ БАШКОРТОСТАН</t>
  </si>
  <si>
    <t>МАДОУ ДЕТСКИЙ САД №1 Г.БЕЛЕБЕЯ</t>
  </si>
  <si>
    <t>Ртищева Нина Михайловна</t>
  </si>
  <si>
    <t>МУНИЦИПАЛЬНОЕ АВТОНОМНОЕ ДОШКОЛЬНОЕ ОБРАЗОВАТЕЛЬНОЕ УЧРЕЖДЕНИЕ ДЕТСКИЙ САД КОМБИНИРОВАННОГО ВИДА №32 ДУСЛЫК Г.БЕЛЕБЕЯ МУНИЦИПАЛЬНОГО РАЙОНА БЕЛЕБЕЕВСКИЙ РАЙОН РЕСПУБЛИКИ БАШКОРТОСТАН</t>
  </si>
  <si>
    <t>МАДОУ №32 Г.БЕЛЕБЕЯ</t>
  </si>
  <si>
    <t>Костецкая Лариса Владимировна</t>
  </si>
  <si>
    <t>МУНИЦИПАЛЬНОЕ АВТОНОМНОЕ ДОШКОЛЬНОЕ ОБРАЗОВАТЕЛЬНОЕ УЧРЕЖДЕНИЕ ДЕТСКИЙ САД КОМБИНИРОВАННОГО ВИДА № 39 РАДУГА Г. БЕЛЕБЕЯ МУНИЦИПАЛЬНОГО РАЙОНА БЕЛЕБЕЕВСКИЙ РАЙОН РЕСПУБЛИКИ БАШКОРТОСТАН</t>
  </si>
  <si>
    <t>МАДОУ ДЕТСКИЙ САД №39 РАДУГА Г. БЕЛЕБЕЯ</t>
  </si>
  <si>
    <t>Кирьянова Светлана Владимировна</t>
  </si>
  <si>
    <t>МУНИЦИПАЛЬНОЕ АВТОНОМНОЕ ОБЩЕОБРАЗОВАТЕЛЬНОЕ УЧРЕЖДЕНИЕ ЧУВАШСКАЯ ГИМНАЗИЯ Г.БЕЛЕБЕЯ МУНИЦИПАЛЬНОГО РАЙОНА БЕЛЕБЕЕВСКИЙ РАЙОН РЕСПУБЛИКИ БАШКОРТОСТАН</t>
  </si>
  <si>
    <t>МАОУ ЧУВАШСКАЯ ГИМНАЗИЯ Г.БЕЛЕБЕЯ</t>
  </si>
  <si>
    <t>Молчанова Фидалия Фаритовна</t>
  </si>
  <si>
    <t>МУНИЦИПАЛЬНОЕ АВТОНОМНОЕ ОБЩЕОБРАЗОВАТЕЛЬНОЕ УЧРЕЖДЕНИЕ ШКОЛА-ИНТЕРНАТ ОСНОВНОГО ОБЩЕГО ОБРАЗОВАНИЯ Г. БЕЛЕБЕЯ МУНИЦИПАЛЬНОГО РАЙОНА БЕЛЕБЕЕВСКИЙ РАЙОН РЕСПУБЛИКИ БАШКОРТОСТАН</t>
  </si>
  <si>
    <t>МАОУ ШКОЛА-ИНТЕРНАТ Г. БЕЛЕБЕЯ</t>
  </si>
  <si>
    <t>Салихова Рима Каррамовна</t>
  </si>
  <si>
    <t>МУНИЦИПАЛЬНОЕ АВТОНОМНОЕ ДОШКОЛЬНОЕ ОБРАЗОВАТЕЛЬНОЕ УЧРЕЖДЕНИЕ ДЕТСКИЙ САД КОМБИНИРОВАННОГО ВИДА №27 РЯБИНКА Г.БЕЛЕБЕЯ МУНИЦИПАЛЬНОГО РАЙОНА БЕЛЕБЕЕВСКИЙ РАЙОН РЕСПУБЛИКИ БАШКОРТОСТАН</t>
  </si>
  <si>
    <t>МАДОУ ДЕТСКИЙ САД №27 Г.БЕЛЕБЕЯ</t>
  </si>
  <si>
    <t>Павлова Вера Геннадьевна</t>
  </si>
  <si>
    <t>МУНИЦИПАЛЬНОЕ АВТОНОМНОЕ ДОШКОЛЬНОЕ ОБРАЗОВАТЕЛЬНОЕ УЧРЕЖДЕНИЕ ДЕТСКИЙ САД КОМБИНИРОВАННОГО ВИДА №30 АЛЁНУШКА Г.БЕЛЕБЕЯ МУНИЦИПАЛЬНОГО РАЙОНА БЕЛЕБЕЕВСКИЙ РАЙОН РЕСПУБЛИКИ БАШКОРТОСТАН</t>
  </si>
  <si>
    <t>МАДОУ №30 Г.БЕЛЕБЕЯ</t>
  </si>
  <si>
    <t>Попова Ольга Федоровна</t>
  </si>
  <si>
    <t>МУНИЦИПАЛЬНОЕ АВТОНОМНОЕ ОБЩЕОБРАЗОВАТЕЛЬНОЕ УЧРЕЖДЕНИЕ БАШКИРСКАЯ ГИМНАЗИЯ-ИНТЕРНАТ Г.БЕЛЕБЕЯ МУНИЦИПАЛЬНОГО РАЙОНА БЕЛЕБЕЕВСКИЙ РАЙОН РЕСПУБЛИКИ БАШКОРТОСТАН</t>
  </si>
  <si>
    <t>МАОУ БАШКИРСКАЯ ГИМНАЗИЯ-ИНТЕРНАТ Г.БЕЛЕБЕЯ РБ</t>
  </si>
  <si>
    <t>Фатхутдинова Дильбар Гайсиевна</t>
  </si>
  <si>
    <t>МУНИЦИПАЛЬНОЕ АВТОНОМНОЕ ДОШКОЛЬНОЕ ОБРАЗОВАТЕЛЬНОЕ УЧРЕЖДЕНИЕ ДЕТСКИЙ САД КОМБИНИРОВАННОГО ВИДА №40 МАТРЁШКА Г.БЕЛЕБЕЯ МУНИЦИПАЛЬНОГО РАЙОНА БЕЛЕБЕЕВСКИЙ РАЙОН РЕСПУБЛИКИ БАШКОРТОСТАН</t>
  </si>
  <si>
    <t>МАДОУ ДЕТСКИЙ САД №40 Г.БЕЛЕБЕЯ</t>
  </si>
  <si>
    <t>Султанова Елена Геннадьевна</t>
  </si>
  <si>
    <t>МУНИЦИПАЛЬНОЕ АВТОНОМНОЕ ОБЩЕОБРАЗОВАТЕЛЬНОЕ УЧРЕЖДЕНИЕ ТАТАРСКАЯ ГИМНАЗИЯ С ОТДЕЛЕНИЕМ ИСКУССТВ Г. БЕЛЕБЕЯ МУНИЦИПАЛЬНОГО РАЙОНА БЕЛЕБЕЕВСКИЙ РАЙОН РЕСПУБЛИКИ БАШКОРТОСТАН</t>
  </si>
  <si>
    <t>МАОУ ТАТАРСКАЯ ГИМНАЗИЯ Г.БЕЛЕБЕЯ РБ</t>
  </si>
  <si>
    <t>Хабибрахманов Дамир Фанисович</t>
  </si>
  <si>
    <t>МУНИЦИПАЛЬНОЕ АВТОНОМНОЕ ОБРАЗОВАТЕЛЬНОЕ УЧРЕЖДЕНИЕ ДОПОЛНИТЕЛЬНОГО ОБРАЗОВАНИЯ ДЕТСКО-ЮНОШЕСКИЙ ЦЕНТР НОВОЕ ПОКОЛЕНИЕ Г.БЕЛЕБЕЯ МУНИЦИПАЛЬНОГО РАЙОНА БЕЛЕБЕЕВСКИЙ РАЙОН РЕСПУБЛИКИ БАШКОРТОСТАН</t>
  </si>
  <si>
    <t>МАОУ ДО ДЮЦ НОВОЕ ПОКОЛЕНИЕ Г.БЕЛЕБЕЯ</t>
  </si>
  <si>
    <t>Зайруллина Венера Рамилевна</t>
  </si>
  <si>
    <t>МУНИЦИПАЛЬНОЕ АВТОНОМНОЕ ДОШКОЛЬНОЕ ОБРАЗОВАТЕЛЬНОЕ УЧРЕЖДЕНИЕ ДЕТСКИЙ САД КОМПЕНСИРУЮЩЕГО ВИДА №29 ДЮЙМОВОЧКА Г.БЕЛЕБЕЯ МУНИЦИПАЛЬНОГО РАЙОНА БЕЛЕБЕЕВСКИЙ РАЙОН РЕСПУБЛИКИ БАШКОРТОСТАН</t>
  </si>
  <si>
    <t>МАДОУ ДЕТСКИЙ САД №29 Г.БЕЛЕБЕЯ</t>
  </si>
  <si>
    <t>Баянова Лилия Нуруловна</t>
  </si>
  <si>
    <t>МУНИЦИПАЛЬНОЕ АВТОНОМНОЕ ДОШКОЛЬНОЕ ОБРАЗОВАТЕЛЬНОЕ УЧРЕЖДЕНИЕ ДЕТСКИЙ САД КОМБИНИРОВАННОГО ВИДА №26 БУРАТИНО Г.БЕЛЕБЕЯ МУНИЦИПАЛЬНОГО РАЙОНА БЕЛЕБЕЕВСКИЙ РАЙОН РЕСПУБЛИКИ БАШКОРТОСТАН</t>
  </si>
  <si>
    <t>МАДОУ №26 Г.БЕЛЕБЕЯ</t>
  </si>
  <si>
    <t>Калиниченко Елена Михайловна</t>
  </si>
  <si>
    <t>МУНИЦИПАЛЬНОЕ АВТОНОМНОЕ ДОШКОЛЬНОЕ ОБРАЗОВАТЕЛЬНОЕ УЧРЕЖДЕНИЕ ДЕТСКИЙ САД КОМБИНИРОВАННОГО ВИДА №23 СВЕТЛЯЧОК Г.БЕЛЕБЕЯ МУНИЦИПАЛЬНОГО РАЙОНА БЕЛЕБЕЕВСКИЙ РАЙОН РЕСПУБЛИКИ БАШКОРТОСТАН</t>
  </si>
  <si>
    <t>МАДОУ ДЕТСКИЙ САД №23 Г.БЕЛЕБЕЯ</t>
  </si>
  <si>
    <t>Габдуллина Флюза Минифлюровна</t>
  </si>
  <si>
    <t>МУНИЦИПАЛЬНОЕ АВТОНОМНОЕ ДОШКОЛЬНОЕ ОБРАЗОВАТЕЛЬНОЕ УЧРЕЖДЕНИЕ ДЕТСКИЙ САД КОМБИНИРОВАННОГО ВИДА № 2 ЗВЕЗДОЧКА Г.БЕЛЕБЕЯ МУНИЦИПАЛЬНОГО РАЙОНА БЕЛЕБЕЕВСКИЙ РАЙОН РЕСПУБЛИКИ БАШКОРТОСТАН</t>
  </si>
  <si>
    <t>МАДОУ № 2 Г.БЕЛЕБЕЯ</t>
  </si>
  <si>
    <t>Галиева Наталья Георгиевна</t>
  </si>
  <si>
    <t>МУНИЦИПАЛЬНОЕ АВТОНОМНОЕ ДОШКОЛЬНОЕ ОБРАЗОВАТЕЛЬНОЕ УЧРЕЖДЕНИЕ ДЕТСКИЙ САД КОМПЕНСИРУЮЩЕГО ВИДА №17 ЧЕБУРАШКА Г.БЕЛЕБЕЯ МУНИЦИПАЛЬНОГО РАЙОНА БЕЛЕБЕЕВСКИЙ РАЙОН РЕСПУБЛИКИ БАШКОРТОСТАН</t>
  </si>
  <si>
    <t>МАДОУ ДЕТСКИЙ САД №17 Г.БЕЛЕБЕЯ</t>
  </si>
  <si>
    <t>Туленкова Наталья Валерьевна</t>
  </si>
  <si>
    <t>ГОСУДАРСТВЕННОЕ БЮДЖЕТНОЕ ОБЩЕОБРАЗОВАТЕЛЬНОЕ УЧРЕЖДЕНИЕ БЕЛЕБЕЕВСКАЯ КОРРЕКЦИОННАЯ ШКОЛА ДЛЯ СЛАБОВИДЯЩИХ ОБУЧАЮЩИХСЯ</t>
  </si>
  <si>
    <t>ГБОУ БЕЛЕБЕЕВСКАЯ КШ ДЛЯ СЛАБОВИДЯЩИХ ОБУЧАЮЩИХСЯ</t>
  </si>
  <si>
    <t>Игнатьева Анжелика Викторовна</t>
  </si>
  <si>
    <t>МУНИЦИПАЛЬНОЕ АВТОНОМНОЕ ОБЩЕОБРАЗОВАТЕЛЬНОЕ УЧРЕЖДЕНИЕ СРЕДНЯЯ ОБЩЕОБРАЗОВАТЕЛЬНАЯ ШКОЛА №1 ИМЕНИ ГЕРОЯ СОВЕТСКОГО СОЮЗА В.П. ФЕРАПОНТОВА Г. БЕЛЕБЕЯ МУНИЦИПАЛЬНОГО РАЙОНА БЕЛЕБЕЕВСКИЙ РАЙОН РЕСПУБЛИКИ БАШКОРТОСТАН</t>
  </si>
  <si>
    <t>МАОУ СОШ № 1 Г.БЕЛЕБЕЯ</t>
  </si>
  <si>
    <t>Селькина Ольга Михайловна</t>
  </si>
  <si>
    <t>ГОСУДАРСТВЕННОЕ БЮДЖЕТНОЕ ОБЩЕОБРАЗОВАТЕЛЬНОЕ УЧРЕЖДЕНИЕ БЕЛЕБЕЕВСКАЯ КОРРЕКЦИОННАЯ ШКОЛА ДЛЯ ОБУЧАЮЩИХСЯ С ОГРАНИЧЕННЫМИ ВОЗМОЖНОСТЯМИ ЗДОРОВЬЯ</t>
  </si>
  <si>
    <t>ГБОУ БЕЛЕБЕЕВСКАЯ КОРРЕКЦИОННАЯ ШКОЛА ДЛЯ ОБУЧАЮЩИХСЯ С ОВЗ</t>
  </si>
  <si>
    <t>Имаева Лилия Рифовна</t>
  </si>
  <si>
    <t>МУНИЦИПАЛЬНОЕ АВТОНОМНОЕ ОБЩЕОБРАЗОВАТЕЛЬНОЕ УЧРЕЖДЕНИЕ ГИМНАЗИЯ №1 Г. БЕЛЕБЕЯ МУНИЦИПАЛЬНОГО РАЙОНА БЕЛЕБЕЕВСКИЙ РАЙОН РЕСПУБЛИКИ БАШКОРТОСТАН</t>
  </si>
  <si>
    <t>МАОУ ГИМНАЗИЯ №1 Г. БЕЛЕБЕЯ</t>
  </si>
  <si>
    <t>Ханнанова Зарима Сарваровна</t>
  </si>
  <si>
    <t>МУНИЦИПАЛЬНОЕ АВТОНОМНОЕ ДОШКОЛЬНОЕ ОБРАЗОВАТЕЛЬНОЕ УЧРЕЖДЕНИЕ ДЕТСКИЙ САД КОМБИНИРОВАННОГО ВИДА № 33 КОЛОСОК Г. БЕЛЕБЕЯ МУНИЦИПАЛЬНОГО РАЙОНА БЕЛЕБЕЕВСКИЙ РАЙОН РЕСПУБЛИКИ БАШКОРТОСТАН</t>
  </si>
  <si>
    <t>МАДОУ № 33 Г. БЕЛЕБЕЯ</t>
  </si>
  <si>
    <t>Насибуллина Эльмира Раильевна</t>
  </si>
  <si>
    <t>МУНИЦИПАЛЬНОЕ АВТОНОМНОЕ ОБЩЕОБРАЗОВАТЕЛЬНОЕ УЧРЕЖДЕНИЕ СРЕДНЯЯ ОБЩЕОБРАЗОВАТЕЛЬНАЯ ШКОЛА №17 Г.БЕЛЕБЕЯ МУНИЦИПАЛЬНОГО РАЙОНА БЕЛЕБЕЕВСКИЙ РАЙОН РЕСПУБЛИКИ БАШКОРТОСТАН</t>
  </si>
  <si>
    <t>МАОУ СОШ №17 Г.БЕЛЕБЕЯ</t>
  </si>
  <si>
    <t>Чумаченко Ольга Александровна</t>
  </si>
  <si>
    <t>МУНИЦИПАЛЬНОЕ АВТОНОМНОЕ ДОШКОЛЬНОЕ ОБРАЗОВАТЕЛЬНОЕ УЧРЕЖДЕНИЕ ДЕТСКИЙ САД КОМБИНИРОВАННОГО ВИДА №36 АЛЕНЬКИЙ ЦВЕТОЧЕК Г.БЕЛЕБЕЯ МУНИЦИПАЛЬНОГО РАЙОНА БЕЛЕБЕЕВСКИЙ РАЙОН РЕСПУБЛИКИ БАШКОРТОСТАН</t>
  </si>
  <si>
    <t>МАДОУ № 36 Г.БЕЛЕБЕЯ</t>
  </si>
  <si>
    <t>Гогричиани Татьяна Владимировна</t>
  </si>
  <si>
    <t>МУНИЦИПАЛЬНОЕ АВТОНОМНОЕ ОБЩЕОБРАЗОВАТЕЛЬНОЕ УЧРЕЖДЕНИЕ СРЕДНЯЯ ОБЩЕОБРАЗОВАТЕЛЬНАЯ ШКОЛА №15 Г. БЕЛЕБЕЯ МУНИЦИПАЛЬНОГО РАЙОНА БЕЛЕБЕЕВСКИЙ РАЙОН РЕСПУБЛИКИ БАШКОРТОСТАН</t>
  </si>
  <si>
    <t>МАОУ СОШ №15 Г. БЕЛЕБЕЯ</t>
  </si>
  <si>
    <t>Гайнутдинова Марина Владимировна</t>
  </si>
  <si>
    <t>МУНИЦИПАЛЬНОЕ КАЗЕННОЕ УЧРЕЖДЕНИЕ УПРАВЛЕНИЕ ОБРАЗОВАНИЯ МУНИЦИПАЛЬНОГО РАЙОНА БЕЛЕБЕЕВСКИЙ РАЙОН РЕСПУБЛИКИ БАШКОРТОСТАН</t>
  </si>
  <si>
    <t>МКУ УПРАВЛЕНИЕ ОБРАЗОВАНИЯ МУНИЦИПАЛЬНОГО РАЙОНА БЕЛЕБЕЕВСКИЙ РАЙОН РБ</t>
  </si>
  <si>
    <t>Лапшина Татьяна Николаевна</t>
  </si>
  <si>
    <t>МУНИЦИПАЛЬНОЕ АВТОНОМНОЕ ОБЩЕОБРАЗОВАТЕЛЬНОЕ УЧРЕЖДЕНИЕ СРЕДНЯЯ ОБЩЕОБРАЗОВАТЕЛЬНАЯ ШКОЛА №8 Г. БЕЛЕБЕЯ МУНИЦИПАЛЬНОГО РАЙОНА БЕЛЕБЕЕВСКИЙ РАЙОН РЕСПУБЛИКИ БАШКОРТОСТАН</t>
  </si>
  <si>
    <t>МАОУ СОШ №8 Г. БЕЛЕБЕЯ</t>
  </si>
  <si>
    <t>Болих Йорданка Георгиевна</t>
  </si>
  <si>
    <t>МУНИЦИПАЛЬНОЕ АВТОНОМНОЕ ДОШКОЛЬНОЕ ОБРАЗОВАТЕЛЬНОЕ УЧРЕЖДЕНИЕ ДЕТСКИЙ САД КОМБИНИРОВАННОГО ВИДА №24 БЕРЕЗКА Г.БЕЛЕБЕЯ МУНИЦИПАЛЬНОГО РАЙОНА БЕЛЕБЕЕВСКИЙ РАЙОН РЕСПУБЛИКИ БАШКОРТОСТАН</t>
  </si>
  <si>
    <t>МАДОУ ДЕТСКИЙ САД №24 Г.БЕЛЕБЕЯ</t>
  </si>
  <si>
    <t>Гарифуллина Нурия Фуатовна</t>
  </si>
  <si>
    <t>МАОУ СОШ №2 Г. БЕЛЕБЕЯ</t>
  </si>
  <si>
    <t>Павлов Василий Григорьевич</t>
  </si>
  <si>
    <t>МУНИЦИПАЛЬНОЕ АВТОНОМНОЕ ДОШКОЛЬНОЕ ОБРАЗОВАТЕЛЬНОЕ УЧРЕЖДЕНИЕ ОБЩЕРАЗВИВАЮЩЕГО ВИДА ДЕТСКИЙ САД № 3 ДЮЙМОВОЧКА ГОРОДА БИРСКА МУНИЦИПАЛЬНОГО РАЙОНА БИРСКИЙ РАЙОН РЕСПУБЛИКИ БАШКОРТОСТАН</t>
  </si>
  <si>
    <t>МАДОУ ДЕТСКИЙ САД № 3 ДЮЙМОВОЧКА Г.БИРСКА</t>
  </si>
  <si>
    <t>Кузнецова Вера Леонидовна</t>
  </si>
  <si>
    <t>МУНИЦИПАЛЬНОЕ АВТОНОМНОЕ ДОШКОЛЬНОЕ ОБРАЗОВАТЕЛЬНОЕ УЧРЕЖДЕНИЕ КОМБИНИРОВАННОГО ВИДА ДЕТСКИЙ САД № 10 ОГОНЕК ГОРОДА БИРСКА МУНИЦИПАЛЬНОГО РАЙОНА БИРСКИЙ РАЙОН РЕСПУБЛИКИ БАШКОРТОСТАН</t>
  </si>
  <si>
    <t>МАДОУ ДЕТСКИЙ САД № 10 ОГОНЕК Г. БИРСКА</t>
  </si>
  <si>
    <t>Мартынова Людмила Ивановна</t>
  </si>
  <si>
    <t>МУНИЦИПАЛЬНОЕ АВТОНОМНОЕ ДОШКОЛЬНОЕ ОБРАЗОВАТЕЛЬНОЕ УЧРЕЖДЕНИЕ ЦЕНТР РАЗВИТИЯ РЕБЕНКА ДЕТСКИЙ САД №7 УЛЫБКА ГОРОДА БИРСКА МУНИЦИПАЛЬНОГО РАЙОНА БИРСКИЙ РАЙОН РЕСПУБЛИКИ БАШКОРТОСТАН</t>
  </si>
  <si>
    <t>МАДОУ ЦРР ДЕТСКИЙ САД №7 УЛЫБКА Г. БИРСКА</t>
  </si>
  <si>
    <t>Вараксина Лариса Владимировна</t>
  </si>
  <si>
    <t>МУНИЦИПАЛЬНОЕ БЮДЖЕТНОЕ ОБЩЕОБРАЗОВАТЕЛЬНОЕ УЧРЕЖДЕНИЕ ЛИЦЕЙ ГОРОДА БИРСКА МУНИЦИПАЛЬНОГО РАЙОНА БИРСКИЙ РАЙОН РЕСПУБЛИКИ БАШКОРТОСТАН</t>
  </si>
  <si>
    <t>МБОУ ЛИЦЕЙ Г.БИРСКА</t>
  </si>
  <si>
    <t>Филиппов Виталий Юрьевич</t>
  </si>
  <si>
    <t>МУНИЦИПАЛЬНОЕ АВТОНОМНОЕ ДОШКОЛЬНОЕ ОБРАЗОВАТЕЛЬНОЕ УЧРЕЖДЕНИЕ КОМБИНИРОВАННОГО ВИДА ДЕТСКИЙ САД № 12 РЯБИНУШКА ГОРОДА БИРСКА МУНИЦИПАЛЬНОГО РАЙОНА БИРСКИЙ РАЙОН РЕСПУБЛИКИ БАШКОРТОСТАН</t>
  </si>
  <si>
    <t>МАДОУ ДЕТСКИЙ САД № 12 РЯБИНУШКА Г. БИРСКА</t>
  </si>
  <si>
    <t>Кабирова Светлана Гилмулловна</t>
  </si>
  <si>
    <t>МУНИЦИПАЛЬНОЕ АВТОНОМНОЕ ДОШКОЛЬНОЕ ОБРАЗОВАТЕЛЬНОЕ УЧРЕЖДЕНИЕ КОМБИНИРОВАННОГО ВИДА ДЕТСКИЙ САД № 15 РОДНИЧОК ГОРОДА БИРСКА МУНИЦИПАЛЬНОГО РАЙОНА БИРСКИЙ РАЙОН РЕСПУБЛИКИ БАШКОРТОСТАН</t>
  </si>
  <si>
    <t>МАДОУ ДЕТСКИЙ САД № 15 РОДНИЧОК Г. БИРСКА</t>
  </si>
  <si>
    <t>Самойлова Инна Владимировна</t>
  </si>
  <si>
    <t>МУНИЦИПАЛЬНОЕ АВТОНОМНОЕ ДОШКОЛЬНОЕ ОБРАЗОВАТЕЛЬНОЕ УЧРЕЖДЕНИЕ КОМБИНИРОВАННОГО ВИДА ДЕТСКИЙ САД № 16 РОМАШКА ГОРОДА БИРСКА МУНИЦИПАЛЬНОГО РАЙОНА БИРСКИЙ РАЙОН РЕСПУБЛИКИ БАШКОРТОСТАН</t>
  </si>
  <si>
    <t>МАДОУ ДЕТСКИЙ САД № 16 РОМАШКА Г. БИРСКА</t>
  </si>
  <si>
    <t>Белобородова Ирина Радифовна</t>
  </si>
  <si>
    <t>МУНИЦИПАЛЬНОЕ БЮДЖЕТНОЕ ДОШКОЛЬНОЕ ОБРАЗОВАТЕЛЬНОЕ УЧРЕЖДЕНИЕ КОМБИНИРОВАННОГО ВИДА ДЕТСКИЙ САД № 13 ЗВЕЗДОЧКА ГОРОДА БИРСКА МУНИЦИПАЛЬНОГО РАЙОНА БИРСКИЙ РАЙОН РЕСПУБЛИКИ БАШКОРТОСТАН</t>
  </si>
  <si>
    <t>МБДОУ ДЕТСКИЙ САД № 13 ЗВЕЗДОЧКА Г. БИРСКА</t>
  </si>
  <si>
    <t>Акбашева Эльвира Марсовна</t>
  </si>
  <si>
    <t>МУНИЦИПАЛЬНОЕ АВТОНОМНОЕ ДОШКОЛЬНОЕ ОБРАЗОВАТЕЛЬНОЕ УЧРЕЖДЕНИЕ КОМБИНИРОВАННОГО ВИДА ДЕТСКИЙ САД №1 АЙГУЛЬ ГОРОДА БИРСКА МУНИЦИПАЛЬНОГО РАЙОНА БИРСКИЙ РАЙОН РЕСПУБЛИКИ БАШКОРТОСТАН</t>
  </si>
  <si>
    <t>МАДОУ ДЕТСКИЙ САД №1 АЙГУЛЬ Г.БИРСКА</t>
  </si>
  <si>
    <t>Хабибрахманова Римма Харисовна</t>
  </si>
  <si>
    <t>МУНИЦИПАЛЬНОЕ КАЗЕННОЕ УЧРЕЖДЕНИЕ УПРАВЛЕНИЕ ОБРАЗОВАНИЯ МУНИЦИПАЛЬНОГО РАЙОНА БИРСКИЙ РАЙОН РЕСПУБЛИКИ БАШКОРТОСТАН</t>
  </si>
  <si>
    <t>Искандаров Азамат Радисович</t>
  </si>
  <si>
    <t>МУНИЦИПАЛЬНОЕ АВТОНОМНОЕ УЧРЕЖДЕНИЕ ДОПОЛНИТЕЛЬНОГО ОБРАЗОВАНИЯ ЦЕНТР ДЕТСКОГО ТВОРЧЕСТВА РАДУГА МУНИЦИПАЛЬНОГО РАЙОНА БИРСКИЙ РАЙОН РЕСПУБЛИКИ БАШКОРТОСТАН</t>
  </si>
  <si>
    <t>МАУ ДО ЦДТ РАДУГА</t>
  </si>
  <si>
    <t>Абрамова Валентина Ивановна</t>
  </si>
  <si>
    <t>МУНИЦИПАЛЬНОЕ БЮДЖЕТНОЕ ОБЩЕОБРАЗОВАТЕЛЬНОЕ УЧРЕЖДЕНИЕ СРЕДНЯЯ ОБЩЕОБРАЗОВАТЕЛЬНАЯ ШКОЛА № 8 ГОРОДА БИРСКА МУНИЦИПАЛЬНОГО РАЙОНА БИРСКИЙ РАЙОН РЕСПУБЛИКИ БАШКОРТОСТАН</t>
  </si>
  <si>
    <t>МБОУ СОШ № 8 Г.БИРСКА</t>
  </si>
  <si>
    <t>Ахмадиева Альбина Набихановна</t>
  </si>
  <si>
    <t>МУНИЦИПАЛЬНОЕ АВТОНОМНОЕ ДОШКОЛЬНОЕ ОБРАЗОВАТЕЛЬНОЕ УЧРЕЖДЕНИЕ КОМБИНИРОВАННОГО ВИДА ДЕТСКИЙ САД №2 СВЕТЛЯЧОК ГОРОДА БИРСКА МУНИЦИПАЛЬНОГО РАЙОНА БИРСКИЙ РАЙОН РЕСПУБЛИКИ БАШКОРТОСТАН</t>
  </si>
  <si>
    <t>МАДОУ ДЕТСКИЙ САД №2 СВЕТЛЯЧОК Г.БИРСКА</t>
  </si>
  <si>
    <t>Шангина Людмила Александровна</t>
  </si>
  <si>
    <t>МУНИЦИПАЛЬНОЕ БЮДЖЕТНОЕ ОБЩЕОБРАЗОВАТЕЛЬНОЕ УЧРЕЖДЕНИЕ СРЕДНЯЯ ОБЩЕОБРАЗОВАТЕЛЬНАЯ ШКОЛА № 1 ГОРОДА БИРСКА МУНИЦИПАЛЬНОГО РАЙОНА БИРСКИЙ РАЙОН РЕСПУБЛИКИ БАШКОРТОСТАН</t>
  </si>
  <si>
    <t>МБОУ СОШ № 1 Г.БИРСКА</t>
  </si>
  <si>
    <t>Мингалеев Закир Арсланович</t>
  </si>
  <si>
    <t>МУНИЦИПАЛЬНОЕ АВТОНОМНОЕ УЧРЕЖДЕНИЕ ДОПОЛНИТЕЛЬНОГО ОБРАЗОВАНИЯ ДЕТСКИЙ ОЗДОРОВИТЕЛЬНО-ОБРАЗОВАТЕЛЬНЫЙ ЦЕНТР ТУРИЗМА, ЭКОЛОГИИ И ОТДЫХА ВОЯЖ МУНИЦИПАЛЬНОГО РАЙОНА БИРСКИЙ РАЙОН РЕСПУБЛИКИ БАШКОРТОСТАН</t>
  </si>
  <si>
    <t>МАУДО ДООЦТЭИО ВОЯЖ</t>
  </si>
  <si>
    <t>Зотова Елена Владимировна</t>
  </si>
  <si>
    <t>МУНИЦИПАЛЬНОЕ БЮДЖЕТНОЕ ОБЩЕОБРАЗОВАТЕЛЬНОЕ УЧРЕЖДЕНИЕ СРЕДНЯЯ ОБЩЕОБРАЗОВАТЕЛЬНАЯ ШКОЛА №3 ГОРОДА БИРСКА МУНИЦИПАЛЬНОГО РАЙОНА БИРСКИЙ РАЙОН РЕСПУБЛИКИ БАШКОРТОСТАН</t>
  </si>
  <si>
    <t>МБОУ СОШ №3 Г. БИРСКА</t>
  </si>
  <si>
    <t>Салий Николай Владимирович</t>
  </si>
  <si>
    <t>МУНИЦИПАЛЬНОЕ АВТОНОМНОЕ ДОШКОЛЬНОЕ ОБРАЗОВАТЕЛЬНОЕ УЧРЕЖДЕНИЕ ОБЩЕРАЗВИВАЮЩЕГО ВИДА ДЕТСКИЙ САД №11 СОЛНЫШКО ГОРОДА БИРСКА МУНИЦИПАЛЬНОГО РАЙОНА БИРСКИЙ РАЙОН РЕСПУБЛИКИ БАШКОРТОСТАН</t>
  </si>
  <si>
    <t>МАДОУ ДЕТСКИЙ САД №11 СОЛНЫШКО Г.БИРСКА</t>
  </si>
  <si>
    <t>Саяпова Ирина Данисовна</t>
  </si>
  <si>
    <t>МУНИЦИПАЛЬНОЕ АВТОНОМНОЕ УЧРЕЖДЕНИЕ ДОПОЛНИТЕЛЬНОГО ОБРАЗОВАНИЯ ДЕТСКО-ЮНОШЕСКАЯ СПОРТИВНАЯ ШКОЛА ЮНОСТЬ МУНИЦИПАЛЬНОГО РАЙОНА БИРСКИЙ РАЙОН РЕСПУБЛИКИ БАШКОРТОСТАН</t>
  </si>
  <si>
    <t>МАУ ДО ДЮСШ ЮНОСТЬ</t>
  </si>
  <si>
    <t>Мосалёва Полина Алексеевна</t>
  </si>
  <si>
    <t>МУНИЦИПАЛЬНОЕ БЮДЖЕТНОЕ ОБЩЕОБРАЗОВАТЕЛЬНОЕ УЧРЕЖДЕНИЕ СРЕДНЯЯ ОБЩЕОБРАЗОВАТЕЛЬНАЯ ШКОЛА № 4 ГОРОДА БИРСКА МУНИЦИПАЛЬНОГО РАЙОНА БИРСКИЙ РАЙОН РЕСПУБЛИКИ БАШКОРТОСТАН</t>
  </si>
  <si>
    <t>МБОУ СОШ № 4 Г.БИРСКА</t>
  </si>
  <si>
    <t>Резнов Владислав Владимирович</t>
  </si>
  <si>
    <t>ГОСУДАРСТВЕННОЕ БЮДЖЕТНОЕ ОБЩЕОБРАЗОВАТЕЛЬНОЕ УЧРЕЖДЕНИЕ БИРСКАЯ КОРРЕКЦИОННАЯ ШКОЛА-ИНТЕРНАТ ДЛЯ ОБУЧАЮЩИХСЯ С ТЯЖЕЛЫМИ НАРУШЕНИЯМИ РЕЧИ</t>
  </si>
  <si>
    <t>ГБОУ БИРСКАЯ КШИ ДЛЯ ОБУЧАЮЩИХСЯ С ТНР</t>
  </si>
  <si>
    <t>Токарева Ирина Фагимовна</t>
  </si>
  <si>
    <t>МУНИЦИПАЛЬНОЕ АВТОНОМНОЕ ДОШКОЛЬНОЕ ОБРАЗОВАТЕЛЬНОЕ УЧРЕЖДЕНИЕ КОМБИНИРОВАННОГО ВИДА ДЕТСКИЙ САД № 14 ЛАСТОЧКА ГОРОДА БИРСКА МУНИЦИПАЛЬНОГО РАЙОНА БИРСКИЙ РАЙОН РЕСПУБЛИКИ БАШКОРТОСТАН</t>
  </si>
  <si>
    <t>МАДОУ ДЕТСКИЙ САД № 14 ЛАСТОЧКА Г. БИРСКА</t>
  </si>
  <si>
    <t>Выдрин Григорий Сергеевич</t>
  </si>
  <si>
    <t>МУНИЦИПАЛЬНОЕ БЮДЖЕТНОЕ ОБЩЕОБРАЗОВАТЕЛЬНОЕ УЧРЕЖДЕНИЕ СРЕДНЯЯ ОБЩЕОБРАЗОВАТЕЛЬНАЯ ШКОЛА № 9 ГОРОДА БИРСКА МУНИЦИПАЛЬНОГО РАЙОНА БИРСКИЙ РАЙОН РЕСПУБЛИКИ БАШКОРТОСТАН</t>
  </si>
  <si>
    <t>МБОУ СОШ № 9 Г. БИРСКА</t>
  </si>
  <si>
    <t>Павлов Алексей Владимирович</t>
  </si>
  <si>
    <t>МУНИЦИПАЛЬНОЕ БЮДЖЕТНОЕ ОБЩЕОБРАЗОВАТЕЛЬНОЕ УЧРЕЖДЕНИЕ СРЕДНЯЯ ОБЩЕОБРАЗОВАТЕЛЬНАЯ ШКОЛА № 7 ГОРОДА БИРСКА МУНИЦИПАЛЬНОГО РАЙОНА БИРСКИЙ РАЙОН РЕСПУБЛИКИ БАШКОРТОСТАН</t>
  </si>
  <si>
    <t>МБОУ СОШ № 7 Г. БИРСКА</t>
  </si>
  <si>
    <t>Галлямутдинов Вадим Галеевич</t>
  </si>
  <si>
    <t>МУНИЦИПАЛЬНОЕ АВТОНОМНОЕ ДОШКОЛЬНОЕ ОБРАЗОВАТЕЛЬНОЕ УЧРЕЖДЕНИЕ ДЕТСКИЙ САД № 8 ТОПОЛЁК МУНИЦИПАЛЬНОГО РАЙОНА МЕЛЕУЗОВСКИЙ РАЙОН РЕСПУБЛИКИ БАШКОРТОСТАН</t>
  </si>
  <si>
    <t>МАДОУ Д С № 8 ТОПОЛЁК МУНИЦИПАЛЬНОГО РАЙОНА МЕЛЕУЗОВСКИЙ РАЙОН РБ</t>
  </si>
  <si>
    <t>Забачёва Ирина Георгиевна</t>
  </si>
  <si>
    <t>МУНИЦИПАЛЬНОЕ АВТОНОМНОЕ ДОШКОЛЬНОЕ ОБРАЗОВАТЕЛЬНОЕ УЧРЕЖДЕНИЕ ДЕТСКИЙ САД № 3 МЕЧТА МУНИЦИПАЛЬНОГО РАЙОНА МЕЛЕУЗОВСКИЙ РАЙОН РЕСПУБЛИКИ БАШКОРТОСТАН</t>
  </si>
  <si>
    <t>МАДОУ Д С №3 МЕЧТА МР МЕЛЕУЗОВСКИЙ РАЙОН РБ</t>
  </si>
  <si>
    <t>Дмитриева Зульфия Фагимовна</t>
  </si>
  <si>
    <t>МУНИЦИПАЛЬНОЕ АВТОНОМНОЕ ДОШКОЛЬНОЕ ОБРАЗОВАТЕЛЬНОЕ УЧРЕЖДЕНИЕ ДЕТСКИЙ САД № 12 МАЛЫШОК МУНИЦИПАЛЬНОГО РАЙОНА МЕЛЕУЗОВСКИЙ РАЙОН РЕСПУБЛИКИ БАШКОРТОСТАН</t>
  </si>
  <si>
    <t>МАДОУ Д С №12 МАЛЫШОК МР МЕЛЕУЗОВСКИЙ РАЙОН РБ</t>
  </si>
  <si>
    <t>Ишманова Сажида Фаатовна</t>
  </si>
  <si>
    <t>МУНИЦИПАЛЬНОЕ АВТОНОМНОЕ ДОШКОЛЬНОЕ ОБРАЗОВАТЕЛЬНОЕ УЧРЕЖДЕНИЕ БАШКИРСКИЙ ДЕТСКИЙ САД №15 ГУЗЕЛЬ МУНИЦИПАЛЬНОГО РАЙОНА МЕЛЕУЗОВСКИЙ РАЙОН РЕСПУБЛИКИ БАШКОРТОСТАН</t>
  </si>
  <si>
    <t>МАДОУ БАШКИРСКИЙ Д С №15 ГУЗЕЛЬ МР МЕЛЕУЗОВСКИЙ РАЙОН РБ</t>
  </si>
  <si>
    <t>Байсарова Алсу Мидхатовна</t>
  </si>
  <si>
    <t>МУНИЦИПАЛЬНОЕ ОБЩЕОБРАЗОВАТЕЛЬНОЕ БЮДЖЕТНОЕ УЧРЕЖДЕНИЕ СРЕДНЯЯ ОБЩЕОБРАЗОВАТЕЛЬНАЯ ШКОЛА № 8 МУНИЦИПАЛЬНОГО РАЙОНА МЕЛЕУЗОВСКИЙ РАЙОН РЕСПУБЛИКИ БАШКОРТОСТАН</t>
  </si>
  <si>
    <t>МОБУ СОШ № 8 МУНИЦИПАЛЬНОГО РАЙОНА МЕЛЕУЗОВСКИЙ РАЙОН РБ</t>
  </si>
  <si>
    <t>Батов Александр Сергеевич</t>
  </si>
  <si>
    <t>МУНИЦИПАЛЬНОЕ ОБЩЕОБРАЗОВАТЕЛЬНОЕ БЮДЖЕТНОЕ УЧРЕЖДЕНИЕ СРЕДНЯЯ ОБЩЕОБРАЗОВАТЕЛЬНАЯ ШКОЛА № 1 МУНИЦИПАЛЬНОГО РАЙОНА МЕЛЕУЗОВСКИЙ РАЙОН РЕСПУБЛИКИ БАШКОРТОСТАН</t>
  </si>
  <si>
    <t>МОБУ СОШ № 1 МУНИЦИПАЛЬНОГО РАЙОНА МЕЛЕУЗОВСКИЙ РАЙОН РБ</t>
  </si>
  <si>
    <t>Хайбуллин Венер Байтимерович</t>
  </si>
  <si>
    <t>МУНИЦИПАЛЬНОЕ ОБЩЕОБРАЗОВАТЕЛЬНОЕ БЮДЖЕТНОЕ УЧРЕЖДЕНИЕ ЛИЦЕЙ № 6 МУНИЦИПАЛЬНОГО РАЙОНА МЕЛЕУЗОВСКИЙ РАЙОН РЕСПУБЛИКИ БАШКОРТОСТАН</t>
  </si>
  <si>
    <t>МОБУ ЛИЦЕЙ № 6 МР МЕЛЕУЗОВСКИЙ РАЙОН РБ</t>
  </si>
  <si>
    <t>Исанова Ирина Григорьевна</t>
  </si>
  <si>
    <t>МУНИЦИПАЛЬНОЕ АВТОНОМНОЕ ДОШКОЛЬНОЕ ОБРАЗОВАТЕЛЬНОЕ УЧРЕЖДЕНИЕ ДЕТСКИЙ САД №21 ЗОЛУШКА МУНИЦИПАЛЬНОГО РАЙОНА МЕЛЕУЗОВСКИЙ РАЙОН РЕСПУБЛИКИ БАШКОРТОСТАН</t>
  </si>
  <si>
    <t>МАДОУ Д С №21 ЗОЛУШКА МР МЕЛЕУЗОВСКИЙ РАЙОН РЕСПУБЛИКИ БАШКОРТОСТАН</t>
  </si>
  <si>
    <t>Акшенцева Анастасия Николаевна</t>
  </si>
  <si>
    <t>МУНИЦИПАЛЬНОЕ АВТОНОМНОЕ ДОШКОЛЬНОЕ ОБРАЗОВАТЕЛЬНОЕ УЧРЕЖДЕНИЕ КОМБИНИРОВАННОГО ВИДА ДЕТСКИЙ САД № 24 ТЕРЕМОК МУНИЦИПАЛЬНОГО РАЙОНА МЕЛЕУЗОВСКИЙ РАЙОН РЕСПУБЛИКИ БАШКОРТОСТАН</t>
  </si>
  <si>
    <t>МАДОУ КОМБИНИРОВАННОГО ВИДА Д С № 24 ТЕРЕМОК МР МЕЛЕУЗОВСКИЙ РАЙОН РБ</t>
  </si>
  <si>
    <t>Семенова Татьяна Тимофеевна</t>
  </si>
  <si>
    <t>МУНИЦИПАЛЬНОЕ ОБЩЕОБРАЗОВАТЕЛЬНОЕ БЮДЖЕТНОЕ УЧРЕЖДЕНИЕ БАШКИРСКАЯ ГИМНАЗИЯ №9 ИМЕНИ КИНЗИ АРСЛАНОВА МУНИЦИПАЛЬНОГО РАЙОНА МЕЛЕУЗОВСКИЙ РАЙОН РЕСПУБЛИКИ БАШКОРТОСТАН</t>
  </si>
  <si>
    <t>МОБУ БАШКИРСКАЯ ГИМНАЗИЯ №9 ИМ. К.АРСЛАНОВА МУНИЦИПАЛЬНОГО РАЙОНА МЕЛЕУЗОВСКИЙ РАЙОН РБ</t>
  </si>
  <si>
    <t>Рафикова Ляля Ханифовна</t>
  </si>
  <si>
    <t>МУНИЦИПАЛЬНОЕ АВТОНОМНОЕ ДОШКОЛЬНОЕ ОБРАЗОВАТЕЛЬНОЕ УЧРЕЖДЕНИЕ ДЕТСКИЙ САД № 9 БЕРЁЗКА МУНИЦИПАЛЬНОГО РАЙОНА МЕЛЕУЗОВСКИЙ РАЙОН РЕСПУБЛИКИ БАШКОРТОСТАН</t>
  </si>
  <si>
    <t>МАДОУ Д С № 9 БЕРЁЗКА МУНИЦИПАЛЬНОГО РАЙОНА МЕЛЕУЗОВСКИЙ РАЙОН РБ</t>
  </si>
  <si>
    <t>Семавина Анжелика Александровна</t>
  </si>
  <si>
    <t>МУНИЦИПАЛЬНОЕ АВТОНОМНОЕ ДОШКОЛЬНОЕ ОБРАЗОВАТЕЛЬНОЕ УЧРЕЖДЕНИЕ ДЕТСКИЙ САД № 11 РОМАШКА МУНИЦИПАЛЬНОГО РАЙОНА МЕЛЕУЗОВСКИЙ РАЙОН РЕСПУБЛИКИ БАШКОРТОСТАН</t>
  </si>
  <si>
    <t>МАДОУ Д С № 11 РОМАШКА МУНИЦИПАЛЬНОГО РАЙОНА МЕЛЕУЗОВСКИЙ РАЙОН РЕСПУБЛИКИ БАШКОРТОСТАН</t>
  </si>
  <si>
    <t>Фадеева Марина Александровна</t>
  </si>
  <si>
    <t>МУНИЦИПАЛЬНОЕ АВТОНОМНОЕ ДОШКОЛЬНОЕ ОБРАЗОВАТЕЛЬНОЕ УЧРЕЖДЕНИЕ ДЕТСКИЙ САД № 17 ШАТЛЫК МУНИЦИПАЛЬНОГО РАЙОНА МЕЛЕУЗОВСКИЙ РАЙОН РЕСПУБЛИКИ БАШКОРТОСТАН</t>
  </si>
  <si>
    <t>МАДОУ Д С № 17 ШАТЛЫК МР МЕЛЕУЗОВСКИЙ РАЙОН РБ</t>
  </si>
  <si>
    <t>Бородина Ольга Терентьевна</t>
  </si>
  <si>
    <t>МУНИЦИПАЛЬНОЕ АВТОНОМНОЕ ДОШКОЛЬНОЕ ОБРАЗОВАТЕЛЬНОЕ УЧРЕЖДЕНИЕ ДЕТСКИЙ САД №16 РЯБИНКА МУНИЦИПАЛЬНОГО РАЙОНА МЕЛЕУЗОВСКИЙ РАЙОН РЕСПУБЛИКИ БАШКОРТОСТАН</t>
  </si>
  <si>
    <t>МАДОУ Д С №16 РЯБИНКА МУНИЦИПАЛЬНОГО РАЙОНА МЕЛЕУЗОВСКИЙ РАЙОН РБ</t>
  </si>
  <si>
    <t>Барабанова Светлана Александровна</t>
  </si>
  <si>
    <t>МУНИЦИПАЛЬНОЕ АВТОНОМНОЕ ДОШКОЛЬНОЕ ОБРАЗОВАТЕЛЬНОЕ УЧРЕЖДЕНИЕ ДЕТСКИЙ САД № 19 СУЛПАН МУНИЦИПАЛЬНОГО РАЙОНА МЕЛЕУЗОВСКИЙ РАЙОН РЕСПУБЛИКИ БАШКОРТОСТАН</t>
  </si>
  <si>
    <t>МАДОУ Д С № 19 СУЛПАН МР МЕЛЕУЗОВСКИЙ РАЙОН РБ</t>
  </si>
  <si>
    <t>Яппарова Василя Рашитовна</t>
  </si>
  <si>
    <t>МУНИЦИПАЛЬНОЕ АВТОНОМНОЕ ДОШКОЛЬНОЕ ОБРАЗОВАТЕЛЬНОЕ УЧРЕЖДЕНИЕ ДЕТСКИЙ САД № 10 ВАСИЛЕК МУНИЦИПАЛЬНОГО РАЙОНА МЕЛЕУЗОВСКИЙ РАЙОН РЕСПУБЛИКИ БАШКОРТОСТАН</t>
  </si>
  <si>
    <t>МАДОУ Д С № 10 ВАСИЛЕК МУНИЦИПАЛЬНОГО РАЙОНА МЕЛЕУЗОВСКИЙ РАЙОН РБ</t>
  </si>
  <si>
    <t>Латыпова Лилия Ринатовна</t>
  </si>
  <si>
    <t>МУНИЦИПАЛЬНОЕ ОБЩЕОБРАЗОВАТЕЛЬНОЕ БЮДЖЕТНОЕ УЧРЕЖДЕНИЕ СРЕДНЯЯ ОБЩЕОБРАЗОВАТЕЛЬНАЯ ШКОЛА № 4 МУНИЦИПАЛЬНОГО РАЙОНА МЕЛЕУЗОВСКИЙ РАЙОН РЕСПУБЛИКИ БАШКОРТОСТАН</t>
  </si>
  <si>
    <t>МОБУ СОШ № 4 МУНИЦИПАЛЬНОГО РАЙОНА МЕЛЕУЗОВСКИЙ РАЙОН РБ</t>
  </si>
  <si>
    <t>Зайцев Юрий Иванович</t>
  </si>
  <si>
    <t>МУНИЦИПАЛЬНОЕ АВТОНОМНОЕ ДОШКОЛЬНОЕ ОБРАЗОВАТЕЛЬНОЕ УЧРЕЖДЕНИЕ ДЕТСКИЙ САД №2 ДЕЛЬФИН МУНИЦИПАЛЬНОГО РАЙОНА МЕЛЕУЗОВСКИЙ РАЙОН РЕСПУБЛИКИ БАШКОРТОСТАН</t>
  </si>
  <si>
    <t>МАДОУ Д С №2 ДЕЛЬФИН МУНИЦИПАЛЬНОГО РАЙОНА МЕЛЕУЗОВСКИЙ РАЙОН РБ</t>
  </si>
  <si>
    <t>Горбунова Елена Петровна</t>
  </si>
  <si>
    <t>МУНИЦИПАЛЬНОЕ БЮДЖЕТНОЕ ОБРАЗОВАТЕЛЬНОЕ УЧРЕЖДЕНИЕ ДОПОЛНИТЕЛЬНОГО ОБРАЗОВАНИЯ ДВОРЕЦ ДЕТСКОГО (ЮНОШЕСКОГО) ТВОРЧЕСТВА МУНИЦИПАЛЬНОГО РАЙОНА МЕЛЕУЗОВСКИЙ РАЙОН РЕСПУБЛИКИ БАШКОРТОСТАН</t>
  </si>
  <si>
    <t>МБОУ ДО ДД(Ю)Т МУНИЦИПАЛЬНОГО РАЙОНА МЕЛЕУЗОВСКИЙ РАЙОН РБ</t>
  </si>
  <si>
    <t>Якиев Рустям Равилович</t>
  </si>
  <si>
    <t>МУНИЦИПАЛЬНОЕ БЮДЖЕТНОЕ ОБРАЗОВАТЕЛЬНОЕ УЧРЕЖДЕНИЕ ДОПОЛНИТЕЛЬНОГО ОБРАЗОВАНИЯ ДЕТСКИЙ ЭКОЛОГИЧЕСКИЙ ЦЕНТР МУНИЦИПАЛЬНОГО РАЙОНА МЕЛЕУЗОВСКИЙ РАЙОН РЕСПУБЛИКИ БАШКОРТОСТАН</t>
  </si>
  <si>
    <t>МБОУ ДО ДЭЦ МУНИЦИПАЛЬНОГО РАЙОНА МЕЛЕУЗОВСКИЙ РАЙОН РБ</t>
  </si>
  <si>
    <t>Шадрина Марина Михайловна</t>
  </si>
  <si>
    <t>МУНИЦИПАЛЬНОЕ БЮДЖЕТНОЕ ОБРАЗОВАТЕЛЬНОЕ УЧРЕЖДЕНИЕ ДОПОЛНИТЕЛЬНОГО ОБРАЗОВАНИЯ ЦЕНТР РАЗВИТИЯ ТВОРЧЕСТВА ДЕТЕЙ И ЮНОШЕСТВА ИМЕНИ ЧУВАШСКОГО ПРОСВЕТИТЕЛЯ ИВАНА ЯКОВЛЕВА МУНИЦИПАЛЬНОГО РАЙОНА МЕЛЕУЗОВСКИЙ РАЙОН РЕСПУБЛИКИ БАШКОРТОСТАН</t>
  </si>
  <si>
    <t>МБОУ ДО ЦРТДИЮ ИМ. И.ЯКОВЛЕВА МУНИЦИПАЛЬНОГО РАЙОНА МЕЛЕУЗОВСКИЙ РАЙОН РБ</t>
  </si>
  <si>
    <t>Куртиева Оксана Юрьевна</t>
  </si>
  <si>
    <t>МУНИЦИПАЛЬНОЕ БЮДЖЕТНОЕ ОБРАЗОВАТЕЛЬНОЕ УЧРЕЖДЕНИЕ ДОПОЛНИТЕЛЬНОГО ОБРАЗОВАНИЯ ДЕТСКО-ЮНОШЕСКАЯ СПОРТИВНАЯ ШКОЛА МУНИЦИПАЛЬНОГО РАЙОНА МЕЛЕУЗОВСКИЙ РАЙОН РЕСПУБЛИКИ БАШКОРТОСТАН</t>
  </si>
  <si>
    <t>МБОУ ДО ДЮСШ МР МЕЛЕУЗОВСКИЙ РАЙОН РБ</t>
  </si>
  <si>
    <t>Ахтямова Аэлита Флюровна</t>
  </si>
  <si>
    <t>МУНИЦИПАЛЬНОЕ БЮДЖЕТНОЕ ОБРАЗОВАТЕЛЬНОЕ УЧРЕЖДЕНИЕ ДОПОЛНИТЕЛЬНОГО ОБРАЗОВАНИЯ СТАНЦИЯ ЮНЫХ ТЕХНИКОВ МУНИЦИПАЛЬНОГО РАЙОНА МЕЛЕУЗОВСКИЙ РАЙОН РЕСПУБЛИКИ БАШКОРТОСТАН</t>
  </si>
  <si>
    <t>МБОУ ДО СЮТ МУНИЦИПАЛЬНОГО РАЙОНА МЕЛЕУЗОВСКИЙ РАЙОН РБ</t>
  </si>
  <si>
    <t>Исмагилов Василь Мусович</t>
  </si>
  <si>
    <t>МУНИЦИПАЛЬНОЕ АВТОНОМНОЕ ДОШКОЛЬНОЕ ОБРАЗОВАТЕЛЬНОЕ УЧРЕЖДЕНИЕ ДЕТСКИЙ САД №7 КРИСТАЛЛИК МУНИЦИПАЛЬНОГО РАЙОНА МЕЛЕУЗОВСКИЙ РАЙОН РЕСПУБЛИКИ БАШКОРТОСТАН</t>
  </si>
  <si>
    <t>МАДОУ Д С №7 КРИСТАЛЛИК МУНИЦИПАЛЬНОГО РАЙОНА МЕЛЕУЗОВСКИЙ РАЙОН РЕСПУБЛИКИ БАШКОРТОСТАН</t>
  </si>
  <si>
    <t>Батова Ирина Михайловна</t>
  </si>
  <si>
    <t>МУНИЦИПАЛЬНОЕ ОБЩЕОБРАЗОВАТЕЛЬНОЕ БЮДЖЕТНОЕ УЧРЕЖДЕНИЕ ОСНОВНАЯ ОБЩЕОБРАЗОВАТЕЛЬНАЯ ШКОЛА №7 МУНИЦИПАЛЬНОГО РАЙОНА МЕЛЕУЗОВСКИЙ РАЙОН РЕСПУБЛИКИ БАШКОРТОСТАН</t>
  </si>
  <si>
    <t>МОБУ ООШ №7 МУНИЦИПАЛЬНОГО РАЙОНА МЕЛЕУЗОВСКИЙ РАЙОН РБ</t>
  </si>
  <si>
    <t>Смирнова Оксана Николаевна</t>
  </si>
  <si>
    <t>МУНИЦИПАЛЬНОЕ АВТОНОМНОЕ ДОШКОЛЬНОЕ ОБРАЗОВАТЕЛЬНОЕ УЧРЕЖДЕНИЕ ДЕТСКИЙ САД № 25 ЧАЙКА МУНИЦИПАЛЬНОГО РАЙОНА МЕЛЕУЗОВСКИЙ РАЙОН РЕСПУБЛИКИ БАШКОРТОСТАН</t>
  </si>
  <si>
    <t>МАДОУ Д С № 25 ЧАЙКА МУНИЦИПАЛЬНОГО РАЙОНА МЕЛЕУЗОВСКИЙ РАЙОН РБ</t>
  </si>
  <si>
    <t>Шлычкова Оксана Александровна</t>
  </si>
  <si>
    <t>МУНИЦИПАЛЬНОЕ АВТОНОМНОЕ ДОШКОЛЬНОЕ ОБРАЗОВАТЕЛЬНОЕ УЧРЕЖДЕНИЕ ДЕТСКИЙ САД № 22 ЛЕСНАЯ СКАЗКА МУНИЦИПАЛЬНОГО РАЙОНА МЕЛЕУЗОВСКИЙ РАЙОН РЕСПУБЛИКИ БАШКОРТОСТАН</t>
  </si>
  <si>
    <t>МАДОУ Д С № 22 ЛЕСНАЯ СКАЗКА МУНИЦИПАЛЬНОГО РАЙОНА МЕЛЕУЗОВСКИЙ РАЙОН РЕСПУБЛИКИ БАШКОРТОСТАН</t>
  </si>
  <si>
    <t>Пильнова Наталия Владимировна</t>
  </si>
  <si>
    <t>МУНИЦИПАЛЬНОЕ АВТОНОМНОЕ ДОШКОЛЬНОЕ ОБРАЗОВАТЕЛЬНОЕ УЧРЕЖДЕНИЕ ДЕТСКИЙ САД № 23 РОСИНКА МУНИЦИПАЛЬНОГО РАЙОНА МЕЛЕУЗОВСКИЙ РАЙОН РЕСПУБЛИКИ БАШКОРТОСТАН</t>
  </si>
  <si>
    <t>МАДОУ ДЕТСКИЙ САД № 23 РОСИНКА МР МЕЛЕУЗОВСКИЙ РАЙОН РБ</t>
  </si>
  <si>
    <t>Мухаметдинова Гузель Фанисовна</t>
  </si>
  <si>
    <t>МУНИЦИПАЛЬНОЕ ОБЩЕОБРАЗОВАТЕЛЬНОЕ БЮДЖЕТНОЕ УЧРЕЖДЕНИЕ ГИМНАЗИЯ №1 МУНИЦИПАЛЬНОГО РАЙОНА МЕЛЕУЗОВСКИЙ РАЙОН РЕСПУБЛИКИ БАШКОРТОСТАН</t>
  </si>
  <si>
    <t>МОБУ ГИМНАЗИЯ №1 МУНИЦИПАЛЬНОГО РАЙОНА МЕЛЕУЗОВСКИЙ РАЙОН РБ</t>
  </si>
  <si>
    <t>Шадрин Александр Леонидович</t>
  </si>
  <si>
    <t>МУНИЦИПАЛЬНОЕ КАЗЕННОЕ УЧРЕЖДЕНИЕ УПРАВЛЕНИЕ ОБРАЗОВАНИЯ МУНИЦИПАЛЬНОГО РАЙОНА МЕЛЕУЗОВСКИЙ РАЙОН РЕСПУБЛИКИ БАШКОРТОСТАН</t>
  </si>
  <si>
    <t>МКУ УПРАВЛЕНИЕ ОБРАЗОВАНИЯ МР МЕЛЕУЗОВСКИЙ РАЙОН РБ</t>
  </si>
  <si>
    <t>Сатлыков Алик Габдулхаевич</t>
  </si>
  <si>
    <t>МУНИЦИПАЛЬНОЕ ОБЩЕОБРАЗОВАТЕЛЬНОЕ БЮДЖЕТНОЕ УЧРЕЖДЕНИЕ СРЕДНЯЯ ОБЩЕОБРАЗОВАТЕЛЬНАЯ ШКОЛА № 5 МУНИЦИПАЛЬНОГО РАЙОНА МЕЛЕУЗОВСКИЙ РАЙОН РЕСПУБЛИКИ БАШКОРТОСТАН</t>
  </si>
  <si>
    <t>МОБУ СОШ № 5 МУНИЦИПАЛЬНОГО РАЙОНА МЕЛЕУЗОВСКИЙ РАЙОН РБ</t>
  </si>
  <si>
    <t>Лазарев Артем Геннадиевич</t>
  </si>
  <si>
    <t>МУНИЦИПАЛЬНОЕ БЮДЖЕТНОЕ ОБЩЕОБРАЗОВАТЕЛЬНОЕ УЧРЕЖДЕНИЕ СРЕДНЯЯ ОБЩЕОБРАЗОВАТЕЛЬНАЯ ШКОЛА № 5 МУНИЦИПАЛЬНОГО РАЙОНА УЧАЛИНСКИЙ РАЙОН РЕСПУБЛИКИ БАШКОРТОСТАН</t>
  </si>
  <si>
    <t>МБОУ СОШ № 5 МР УЧАЛИНСКИЙ РАЙОН РБ</t>
  </si>
  <si>
    <t>Исаева Эвелина Владимировна</t>
  </si>
  <si>
    <t>МУНИЦИПАЛЬНОЕ АВТОНОМНОЕ ДОШКОЛЬНОЕ ОБРАЗОВАТЕЛЬНОЕ УЧРЕЖДЕНИЕ ДЕТСКИЙ САД № 4 ДЕЛЬФИН МУНИЦИПАЛЬНОГО РАЙОНА УЧАЛИНСКИЙ РАЙОН РЕСПУБЛИКИ БАШКОРТОСТАН</t>
  </si>
  <si>
    <t>МАДОУ ДЕТСКИЙ САД № 4 ДЕЛЬФИН МР УЧАЛИНСКИЙ Р-Н РБ</t>
  </si>
  <si>
    <t>Муликова Гульназ Лифовна</t>
  </si>
  <si>
    <t>МУНИЦИПАЛЬНОЕ АВТОНОМНОЕ УЧРЕЖДЕНИЕ ДОПОЛНИТЕЛЬНОГО ОБРАЗОВАНИЯ ДВОРЕЦ ТВОРЧЕСТВА МУНИЦИПАЛЬНОГО РАЙОНА УЧАЛИНСКИЙ РАЙОН РЕСПУБЛИКИ БАШКОРТОСТАН</t>
  </si>
  <si>
    <t>МАУ ДО ДВОРЕЦ ТВОРЧЕСТВА МР УЧАЛИНСКИЙ РАЙОН РБ</t>
  </si>
  <si>
    <t>Ирмикимов Наиль Хайбуллович</t>
  </si>
  <si>
    <t>МУНИЦИПАЛЬНОЕ АВТОНОМНОЕ ДОШКОЛЬНОЕ ОБРАЗОВАТЕЛЬНОЕ УЧРЕЖДЕНИЕ ДЕТСКИЙ САД № 15 КРЕПЫШ МУНИЦИПАЛЬНОГО РАЙОНА УЧАЛИНСКИЙ РАЙОН РЕСПУБЛИКИ БАШКОРТОСТАН</t>
  </si>
  <si>
    <t>МАДОУ ДЕТСКИЙ САД № 15 КРЕПЫШ МР УЧАЛИНСКИЙ РАЙОН РБ</t>
  </si>
  <si>
    <t>Багина Эльвира Минниахматовна</t>
  </si>
  <si>
    <t>МУНИЦИПАЛЬНОЕ АВТОНОМНОЕ УЧРЕЖДЕНИЕ ДОПОЛНИТЕЛЬНОГО ОБРАЗОВАНИЯ ЦЕНТР ТУРИЗМА, ЭКСКУРСИЙ И КРАЕВЕДЕНИЯ МУНИЦИПАЛЬНОГО РАЙОНА УЧАЛИНСКИЙ РАЙОН РЕСПУБЛИКИ БАШКОРТОСТАН</t>
  </si>
  <si>
    <t>МАУ ДО ЦТЭИК МР УЧАЛИНСКИЙ РАЙОН РБ</t>
  </si>
  <si>
    <t>Муслимов Рамиль Шамилович</t>
  </si>
  <si>
    <t>МУНИЦИПАЛЬНОЕ АВТОНОМНОЕ ДОШКОЛЬНОЕ ОБРАЗОВАТЕЛЬНОЕ УЧРЕЖДЕНИЕ ДЕТСКИЙ САД № 9 МУНИЦИПАЛЬНОГО РАЙОНА УЧАЛИНСКИЙ РАЙОН РЕСПУБЛИКИ БАШКОРТОСТАН</t>
  </si>
  <si>
    <t>МАДОУ ДЕТСКИЙ САД № 9 МР УЧАЛИНСКИЙ РАЙОН РБ</t>
  </si>
  <si>
    <t>Шарипова Дина Арслановна</t>
  </si>
  <si>
    <t>МУНИЦИПАЛЬНОЕ БЮДЖЕТНОЕ ОБЩЕОБРАЗОВАТЕЛЬНОЕ УЧРЕЖДЕНИЕ СРЕДНЯЯ ОБЩЕОБРАЗОВАТЕЛЬНАЯ ШКОЛА № 10 МУНИЦИПАЛЬНОГО РАЙОНА УЧАЛИНСКИЙ РАЙОН РЕСПУБЛИКИ БАШКОРТОСТАН</t>
  </si>
  <si>
    <t>МБОУ СОШ № 10 МР УЧАЛИНСКИЙ РАЙОН РБ</t>
  </si>
  <si>
    <t>Сергеева Екатерина Александровна</t>
  </si>
  <si>
    <t>МУНИЦИПАЛЬНОЕ АВТОНОМНОЕ ДОШКОЛЬНОЕ ОБРАЗОВАТЕЛЬНОЕ УЧРЕЖДЕНИЕ ДЕТСКИЙ САД № 1 РОМАШКА МУНИЦИПАЛЬНОГО РАЙОНА УЧАЛИНСКИЙ РАЙОН РЕСПУБЛИКИ БАШКОРТОСТАН</t>
  </si>
  <si>
    <t>МАДОУ ДЕТСКИЙ САД № 1 РОМАШКА МР УЧАЛИНСКИЙ РАЙОН РБ</t>
  </si>
  <si>
    <t>Гайсина Эльвира Рамилевна</t>
  </si>
  <si>
    <t>МУНИЦИПАЛЬНОЕ БЮДЖЕТНОЕ ОБЩЕОБРАЗОВАТЕЛЬНОЕ УЧРЕЖДЕНИЕ ЛИЦЕЙ № 3 МУНИЦИПАЛЬНОГО РАЙОНА УЧАЛИНСКИЙ РАЙОН РЕСПУБЛИКИ БАШКОРТОСТАН</t>
  </si>
  <si>
    <t>МБОУ ЛИЦЕЙ № 3 МР УЧАЛИНСКИЙ РАЙОН РБ</t>
  </si>
  <si>
    <t>Макарова Виктория Сергеевна</t>
  </si>
  <si>
    <t>МУНИЦИПАЛЬНОЕ АВТОНОМНОЕ ДОШКОЛЬНОЕ ОБРАЗОВАТЕЛЬНОЕ УЧРЕЖДЕНИЕ ДЕТСКИЙ САД № 7 МУНИЦИПАЛЬНОГО РАЙОНА УЧАЛИНСКИЙ РАЙОН РЕСПУБЛИКИ БАШКОРТОСТАН</t>
  </si>
  <si>
    <t>МАДОУ ДЕТСКИЙ САД № 7 МР УЧАЛИНСКИЙ РАЙОН РБ</t>
  </si>
  <si>
    <t>Ильясова Зульфия Кануовна</t>
  </si>
  <si>
    <t>МУНИЦИПАЛЬНОЕ АВТОНОМНОЕ ДОШКОЛЬНОЕ ОБРАЗОВАТЕЛЬНОЕ УЧРЕЖДЕНИЕ ДЕТСКИЙ САД № 3 СВЕТЛЯЧОК МУНИЦИПАЛЬНОГО РАЙОНА УЧАЛИНСКИЙ РАЙОН РЕСПУБЛИКИ БАШКОРТОСТАН</t>
  </si>
  <si>
    <t>МАДОУ ДЕТСКИЙ САД № 3 СВЕТЛЯЧОК МР УЧАЛИНСКИЙ РАЙОН РБ</t>
  </si>
  <si>
    <t>Даринбаева Файруза Закировна</t>
  </si>
  <si>
    <t>МУНИЦИПАЛЬНОЕ КАЗЕННОЕ УЧРЕЖДЕНИЕ ОТДЕЛ ОБРАЗОВАНИЯ МУНИЦИПАЛЬНОГО РАЙОНА УЧАЛИНСКИЙ РАЙОН РЕСПУБЛИКИ БАШКОРТОСТАН</t>
  </si>
  <si>
    <t>МКУ ОТДЕЛ ОБРАЗОВАНИЯ МР УЧАЛИНСКИЙ РАЙОН РБ</t>
  </si>
  <si>
    <t>Абдрахманова Нурзида Салимьяновна</t>
  </si>
  <si>
    <t>НАЧАЛЬНИК ОТДЕЛА</t>
  </si>
  <si>
    <t>ГОСУДАРСТВЕННОЕ БЮДЖЕТНОЕ ОБЩЕОБРАЗОВАТЕЛЬНОЕ УЧРЕЖДЕНИЕ УЧАЛИНСКАЯ КОРРЕКЦИОННАЯ ШКОЛА-ИНТЕРНАТ ДЛЯ ОБУЧАЮЩИХСЯ С ОГРАНИЧЕННЫМИ ВОЗМОЖНОСТЯМИ ЗДОРОВЬЯ</t>
  </si>
  <si>
    <t>ГБОУ УЧАЛИНСКАЯ КШИ</t>
  </si>
  <si>
    <t>Зайнулина Фануза Загировна</t>
  </si>
  <si>
    <t>МУНИЦИПАЛЬНОЕ БЮДЖЕТНОЕ ОБЩЕОБРАЗОВАТЕЛЬНОЕ УЧРЕЖДЕНИЕ БАШКИРСКИЙ ЛИЦЕЙ № 1 ИМЕНИ ЗИГАНШИНА САБИРА ШАЯХМЕТОВИЧА МУНИЦИПАЛЬНОГО РАЙОНА УЧАЛИНСКИЙ РАЙОН РЕСПУБЛИКИ БАШКОРТОСТАН</t>
  </si>
  <si>
    <t>МБОУ БАШКИРСКИЙ ЛИЦЕЙ № 1 ИМ. ЗИГАНШИНА С.Ш. МР УЧАЛИНСКИЙ РАЙОН РБ</t>
  </si>
  <si>
    <t>Нигматуллина Оксана Наильевна</t>
  </si>
  <si>
    <t>МУНИЦИПАЛЬНОЕ АВТОНОМНОЕ ДОШКОЛЬНОЕ ОБРАЗОВАТЕЛЬНОЕ УЧРЕЖДЕНИЕ ДЕТСКИЙ САД КОМБИНИРОВАННОГО ВИДА № 18 МУНИЦИПАЛЬНОГО РАЙОНА УЧАЛИНСКИЙ РАЙОН РЕСПУБЛИКИ БАШКОРТОСТАН</t>
  </si>
  <si>
    <t>МАДОУ ДЕТСКИЙ САД № 18 МР УЧАЛИНСКИЙ РАЙОН РБ</t>
  </si>
  <si>
    <t>МУНИЦИПАЛЬНОЕ БЮДЖЕТНОЕ УЧРЕЖДЕНИЕ ДОПОЛНИТЕЛЬНОГО ОБРАЗОВАНИЯ ДЕТСКО-ЮНОШЕСКАЯ СПОРТИВНАЯ ШКОЛА МУНИЦИПАЛЬНОГО РАЙОНА УЧАЛИНСКИЙ РАЙОН РЕСПУБЛИКИ БАШКОРТОСТАН</t>
  </si>
  <si>
    <t>МБУ ДО ДЮСШ МР УЧАЛИНСКИЙ РАЙОН РБ</t>
  </si>
  <si>
    <t>Кусарин Рамиль Рахимович</t>
  </si>
  <si>
    <t>МУНИЦИПАЛЬНОЕ БЮДЖЕТНОЕ ОБЩЕОБРАЗОВАТЕЛЬНОЕ УЧРЕЖДЕНИЕ СРЕДНЯЯ ОБЩЕОБРАЗОВАТЕЛЬНАЯ ШКОЛА № 2 МУНИЦИПАЛЬНОГО РАЙОНА УЧАЛИНСКИЙ РАЙОН РЕСПУБЛИКИ БАШКОРТОСТАН</t>
  </si>
  <si>
    <t>МБОУ СОШ № 2 МР УЧАЛИНСКИЙ РАЙОН РБ</t>
  </si>
  <si>
    <t>Гайнуллин Марат Закиевич</t>
  </si>
  <si>
    <t>МУНИЦИПАЛЬНОЕ КАЗЕННОЕ УЧРЕЖДЕНИЕ УПРАВЛЕНИЕ ОБРАЗОВАНИЯ МУНИЦИПАЛЬНОГО РАЙОНА ЯНАУЛЬСКИЙ РАЙОН РЕСПУБЛИКИ БАШКОРТОСТАН</t>
  </si>
  <si>
    <t>МКУ УПРАВЛЕНИЕ ОБРАЗОВАНИЯ ЯНАУЛЬСКОГО РАЙОНА</t>
  </si>
  <si>
    <t>Шаихова Эльвира Финарисовна</t>
  </si>
  <si>
    <t>МУНИЦИПАЛЬНОЕ АВТОНОМНОЕ ДОШКОЛЬНОЕ ОБРАЗОВАТЕЛЬНОЕ УЧРЕЖДЕНИЕ ДЕТСКИЙ САД №10 ЧЕБУРАШКА Г. ЯНАУЛ МУНИЦИПАЛЬНОГО РАЙОНА ЯНАУЛЬСКИЙ РАЙОН РЕСПУБЛИКИ БАШКОРТОСТАН</t>
  </si>
  <si>
    <t>МАДОУ ДС № 10 ЧЕБУРАШКА Г. ЯНАУЛ</t>
  </si>
  <si>
    <t>Габдрахманова Любовь Владимировна</t>
  </si>
  <si>
    <t>МУНИЦИПАЛЬНОЕ БЮДЖЕТНОЕ ОБЩЕОБРАЗОВАТЕЛЬНОЕ УЧРЕЖДЕНИЕ ГИМНАЗИЯ ИМ.И.Ш.МУКСИНОВА Г. ЯНАУЛ МУНИЦИПАЛЬНОГО РАЙОНА ЯНАУЛЬСКИЙ РАЙОН РЕСПУБЛИКИ БАШКОРТОСТАН</t>
  </si>
  <si>
    <t>МБОУ ГИМНАЗИЯ ИМ. И.Ш.МУКСИНОВА Г.ЯНАУЛ</t>
  </si>
  <si>
    <t>Бронников Александр Михайлович</t>
  </si>
  <si>
    <t>МУНИЦИПАЛЬНОЕ БЮДЖЕТНОЕ ОБЩЕОБРАЗОВАТЕЛЬНОЕ УЧРЕЖДЕНИЕ СРЕДНЯЯ ОБЩЕОБРАЗОВАТЕЛЬНАЯ ШКОЛА ИМ. Р.ГАРЕЕВА Г.ЯНАУЛ МУНИЦИПАЛЬНОГО РАЙОНА ЯНАУЛЬСКИЙ РАЙОН РЕСПУБЛИКИ БАШКОРТОСТАН</t>
  </si>
  <si>
    <t>МБОУ СОШ ИМ. Р.ГАРЕЕВА Г.ЯНАУЛ</t>
  </si>
  <si>
    <t>Саляхов Флюр Рависович</t>
  </si>
  <si>
    <t>МУНИЦИПАЛЬНОЕ БЮДЖЕТНОЕ ОБЩЕОБРАЗОВАТЕЛЬНОЕ УЧРЕЖДЕНИЕ СРЕДНЯЯ ОБЩЕОБРАЗОВАТЕЛЬНАЯ ШКОЛА №4 Г. ЯНАУЛ МУНИЦИПАЛЬНОГО РАЙОНА ЯНАУЛЬСКИЙ РАЙОН РЕСПУБЛИКИ БАШКОРТОСТАН</t>
  </si>
  <si>
    <t>МБОУ СОШ № 4 Г. ЯНАУЛ</t>
  </si>
  <si>
    <t>Галинуров Зинфир Касимьянович</t>
  </si>
  <si>
    <t>МУНИЦИПАЛЬНОЕ БЮДЖЕТНОЕ ОБЩЕОБРАЗОВАТЕЛЬНОЕ УЧРЕЖДЕНИЕ СРЕДНЯЯ ОБЩЕОБРАЗОВАТЕЛЬНАЯ ШКОЛА № 1 Г. ЯНАУЛ МУНИЦИПАЛЬНОГО РАЙОНА ЯНАУЛЬСКИЙ РАЙОН РЕСПУБЛИКИ БАШКОРТОСТАН</t>
  </si>
  <si>
    <t>МБОУ СОШ № 1 Г. ЯНАУЛ</t>
  </si>
  <si>
    <t>Валиев Булат Барыевич</t>
  </si>
  <si>
    <t>МУНИЦИПАЛЬНОЕ АВТОНОМНОЕ ДОШКОЛЬНОЕ ОБРАЗОВАТЕЛЬНОЕ УЧРЕЖДЕНИЕ ДЕТСКИЙ САД №7 КОЛОКОЛЬЧИК Г. ЯНАУЛ МУНИЦИПАЛЬНОГО РАЙОНА ЯНАУЛЬСКИЙ РАЙОН РЕСПУБЛИКИ БАШКОРТОСТАН</t>
  </si>
  <si>
    <t>МАДОУ ДС № 7 КОЛОКОЛЬЧИК Г. ЯНАУЛ</t>
  </si>
  <si>
    <t>МУНИЦИПАЛЬНОЕ АВТОНОМНОЕ ДОШКОЛЬНОЕ ОБРАЗОВАТЕЛЬНОЕ УЧРЕЖДЕНИЕ ДЕТСКИЙ САД №8 ГВОЗДИЧКА Г. ЯНАУЛ МУНИЦИПАЛЬНОГО РАЙОНА ЯНАУЛЬСКИЙ РАЙОН РЕСПУБЛИКИ БАШКОРТОСТАН</t>
  </si>
  <si>
    <t>МАДОУ ДС № 8 ГВОЗДИЧКА Г. ЯНАУЛ</t>
  </si>
  <si>
    <t>Валеева Гульназ Рифатовна</t>
  </si>
  <si>
    <t>МУНИЦИПАЛЬНОЕ АВТОНОМНОЕ ДОШКОЛЬНОЕ ОБРАЗОВАТЕЛЬНОЕ УЧРЕЖДЕНИЕ ЦЕНТР РАЗВИТИЯ РЕБЕНКА - ДЕТСКИЙ САД № 15 ДЕЛЬФИН Г.ЯНАУЛ МУНИЦИПАЛЬНОГО РАЙОНА ЯНАУЛЬСКИЙ РАЙОН РЕСПУБЛИКИ БАШКОРТОСТАН.</t>
  </si>
  <si>
    <t>МАДОУ ЦРР ДС № 15 ДЕЛЬФИН Г. ЯНАУЛ</t>
  </si>
  <si>
    <t>Темиргалина Ризида Адибовна</t>
  </si>
  <si>
    <t>МУНИЦИПАЛЬНОЕ АВТОНОМНОЕ ДОШКОЛЬНОЕ ОБРАЗОВАТЕЛЬНОЕ УЧРЕЖДЕНИЕ ДЕТСКИЙ САД №16 РОДНИЧОК Г. ЯНАУЛ МУНИЦИПАЛЬНОГО РАЙОНА ЯНАУЛЬСКИЙ РАЙОН РЕСПУБЛИКИ БАШКОРТОСТАН</t>
  </si>
  <si>
    <t>МАДОУ ДС № 16 РОДНИЧОК Г. ЯНАУЛ</t>
  </si>
  <si>
    <t>Шайсламова Дилара Тимирхановна</t>
  </si>
  <si>
    <t>МУНИЦИПАЛЬНОЕ АВТОНОМНОЕ ДОШКОЛЬНОЕ ОБРАЗОВАТЕЛЬНОЕ УЧРЕЖДЕНИЕ ДЕТСКИЙ САД №9 РЯБИНКА Г. ЯНАУЛ МУНИЦИПАЛЬНОГО РАЙОНА ЯНАУЛЬСКИЙ РАЙОН РЕСПУБЛИКИ БАШКОРТОСТАН</t>
  </si>
  <si>
    <t>МАДОУ ДС № 9 РЯБИНКА Г. ЯНАУЛ</t>
  </si>
  <si>
    <t>Ханова Ирина Юрисовна</t>
  </si>
  <si>
    <t>МУНИЦИПАЛЬНОЕ БЮДЖЕТНОЕ ОБЩЕОБРАЗОВАТЕЛЬНОЕ УЧРЕЖДЕНИЕ ЛИЦЕЙ Г. ЯНАУЛ МУНИЦИПАЛЬНОГО РАЙОНА ЯНАУЛЬСКИЙ РАЙОН РЕСПУБЛИКИ БАШКОРТОСТАН</t>
  </si>
  <si>
    <t>МБОУ ЛИЦЕЙ Г. ЯНАУЛ</t>
  </si>
  <si>
    <t>Галиев Алмаз Минниахматович</t>
  </si>
  <si>
    <t>ГОСУДАРСТВЕННОЕ БЮДЖЕТНОЕ ОБЩЕОБРАЗОВАТЕЛЬНОЕ УЧРЕЖДЕНИЕ ЯНАУЛЬСКАЯ КОРРЕКЦИОННАЯ ШКОЛА-ИНТЕРНАТ ДЛЯ ОБУЧАЮЩИХСЯ С ОГРАНИЧЕННЫМИ ВОЗМОЖНОСТЯМИ ЗДОРОВЬЯ</t>
  </si>
  <si>
    <t>ГБОУ ЯНАУЛЬСКАЯ КОРРЕКЦИОННАЯ ШКОЛА-ИНТЕРНАТ</t>
  </si>
  <si>
    <t>Хафизова Нурида Тимерхановна</t>
  </si>
  <si>
    <t>МУНИЦИПАЛЬНОЕ БЮДЖЕТНОЕ УЧРЕЖДЕНИЕ ДОПОЛНИТЕЛЬНОГО ОБРАЗОВАНИЯ ДОМ ПИОНЕРОВ И ШКОЛЬНИКОВ Г. ЯНАУЛ МУНИЦИПАЛЬНОГО РАЙОНА ЯНАУЛЬСКИЙ РАЙОН РЕСПУБЛИКИ БАШКОРТОСТАН</t>
  </si>
  <si>
    <t>МБУ ДО ДПШ Г. ЯНАУЛ</t>
  </si>
  <si>
    <t>Шамсутдинова Диния Фаузиевна</t>
  </si>
  <si>
    <t>МУНИЦИПАЛЬНОЕ БЮДЖЕТНОЕ УЧРЕЖДЕНИЕ ДОПОЛНИТЕЛЬНОГО ОБРАЗОВАНИЯ СТАНЦИЯ ЮНЫХ ТЕХНИКОВ Г. ЯНАУЛ МУНИЦИПАЛЬНОГО РАЙОНА ЯНАУЛЬСКИЙ РАЙОН РЕСПУБЛИКИ БАШКОРТОСТАН</t>
  </si>
  <si>
    <t>МБУ ДО СЮТ Г. ЯНАУЛ</t>
  </si>
  <si>
    <t>Исламгареев Ирек Рустамович</t>
  </si>
  <si>
    <t>МУНИЦИПАЛЬНОЕ АВТОНОМНОЕ ДОШКОЛЬНОЕ ОБРАЗОВАТЕЛЬНОЕ УЧРЕЖДЕНИЕ ДЕТСКИЙ САД № 14 ДЮЙМОВОЧКА Г. ЯНАУЛ МУНИЦИПАЛЬНОГО РАЙОНА ЯНАУЛЬСКИЙ РАЙОН РЕСПУБЛИКИ БАШКОРТОСТАН</t>
  </si>
  <si>
    <t>МАДОУ ДС №14 ДЮЙМОВОЧКА Г.ЯНАУЛ</t>
  </si>
  <si>
    <t>Нургалиева Гульнара Борисовна</t>
  </si>
  <si>
    <t>МУНИЦИПАЛЬНОЕ АВТОНОМНОЕ ДОШКОЛЬНОЕ ОБРАЗОВАТЕЛЬНОЕ УЧРЕЖДЕНИЕ ДЕТСКИЙ САД № 6 ВАСИЛЕК Г. ЯНАУЛ МУНИЦИПАЛЬНОГО РАЙОНА ЯНАУЛЬСКИЙ РАЙОН РЕСПУБЛИКИ БАШКОРТОСТАН</t>
  </si>
  <si>
    <t>МАДОУ ДС № 6 ВАСИЛЕК Г. ЯНАУЛ</t>
  </si>
  <si>
    <t>Смольникова Татьяна Александровна</t>
  </si>
  <si>
    <t>МУНИЦИПАЛЬНОЕ БЮДЖЕТНОЕ ДОШКОЛЬНОЕ ОБРАЗОВАТЕЛЬНОЕ УЧРЕЖДЕНИЕ ДЕТСКИЙ САД КОМБИНИРОВАННОГО ВИДА БЕРЕЗКА Р.П.ЧИШМЫ МУНИЦИПАЛЬНОГО РАЙОНА ЧИШМИНСКИЙ РАЙОН РЕСПУБЛИКИ БАШКОРТОСТАН</t>
  </si>
  <si>
    <t>Д С БЕРЕЗКА Р.П.ЧИШМЫ</t>
  </si>
  <si>
    <t>Жукова Ирина Юрьевна</t>
  </si>
  <si>
    <t>МУНИЦИПАЛЬНОЕ БЮДЖЕТНОЕ ДОШКОЛЬНОЕ ОБРАЗОВАТЕЛЬНОЕ УЧРЕЖДЕНИЕ ДЕТСКИЙ САД СВЕТЛЯЧОК Р.П.ЧИШМЫ МУНИЦИПАЛЬНОГО РАЙОНА ЧИШМИНСКИЙ РАЙОН РЕСПУБЛИКИ БАШКОРТОСТАН</t>
  </si>
  <si>
    <t>Д С СВЕТЛЯЧОК Р.П.ЧИШМЫ</t>
  </si>
  <si>
    <t>Мударисова Дилара Тагировна</t>
  </si>
  <si>
    <t>МУНИЦИПАЛЬНОЕ БЮДЖЕТНОЕ ОБЩЕОБРАЗОВАТЕЛЬНОЕ УЧРЕЖДЕНИЕ ГИМНАЗИЯ МУНИЦИПАЛЬНОГО РАЙОНА ЧИШМИНСКИЙ РАЙОН РЕСПУБЛИКИ БАШКОРТОСТАН</t>
  </si>
  <si>
    <t>ГИМНАЗИЯ</t>
  </si>
  <si>
    <t>Асадуллина Фируза Рифгатовна</t>
  </si>
  <si>
    <t>МУНИЦИПАЛЬНОЕ БЮДЖЕТНОЕ ОБЩЕОБРАЗОВАТЕЛЬНОЕ УЧРЕЖДЕНИЕ СРЕДНЯЯ ОБЩЕОБРАЗОВАТЕЛЬНАЯ ШКОЛА № 5 Р. П. ЧИШМЫ МУНИЦИПАЛЬНОГО РАЙОНА ЧИШМИНСКИЙ РАЙОН РЕСПУБЛИКИ БАШКОРТОСТАН</t>
  </si>
  <si>
    <t>СОШ № 5 Р. П. ЧИШМЫ</t>
  </si>
  <si>
    <t>Даянова Эльвира Расимовна</t>
  </si>
  <si>
    <t>МУНИЦИПАЛЬНОЕ АВТОНОМНОЕ ОБЩЕОБРАЗОВАТЕЛЬНОЕ УЧРЕЖДЕНИЕ СРЕДНЯЯ ОБЩЕОБРАЗОВАТЕЛЬНАЯ ШКОЛА № 1 Р.П. ЧИШМЫ МУНИЦИПАЛЬНОГО РАЙОНА ЧИШМИНСКИЙ РАЙОН РЕСПУБЛИКИ БАШКОРТОСТАН</t>
  </si>
  <si>
    <t>СОШ № 1 Р.П. ЧИШМЫ</t>
  </si>
  <si>
    <t>Аблеева Эльвира Дамировна</t>
  </si>
  <si>
    <t>МУНИЦИПАЛЬНОЕ БЮДЖЕТНОЕ ДОШКОЛЬНОЕ ОБРАЗОВАТЕЛЬНОЕ УЧРЕЖДЕНИЕ ДЕТСКИЙ САД КОМБИНИРОВАННОГО ВИДА СОЛНЫШКО Р.П. ЧИШМЫ МУНИЦИПАЛЬНОГО РАЙОНА ЧИШМИНСКИЙ РАЙОН РЕСПУБЛИКИ БАШКОРТОСТАН</t>
  </si>
  <si>
    <t>Д С СОЛНЫШКО Р.П.ЧИШМЫ</t>
  </si>
  <si>
    <t>МУНИЦИПАЛЬНОЕ БЮДЖЕТНОЕ ОБЩЕОБРАЗОВАТЕЛЬНОЕ УЧРЕЖДЕНИЕ СРЕДНЯЯ ОБЩЕОБРАЗОВАТЕЛЬНАЯ ШКОЛА № 4 Р. П. ЧИШМЫ МУНИЦИПАЛЬНОГО РАЙОНА ЧИШМИНСКИЙ РАЙОН РЕСПУБЛИКИ БАШКОРТОСТАН</t>
  </si>
  <si>
    <t>СОШ № 4 Р. П. ЧИШМЫ</t>
  </si>
  <si>
    <t>Мавлютова Резида Рамилевна</t>
  </si>
  <si>
    <t>МУНИЦИПАЛЬНОЕ КАЗЕННОЕ УЧРЕЖДЕНИЕ УПРАВЛЕНИЕ ОБРАЗОВАНИЯ МУНИЦИПАЛЬНОГО РАЙОНА ЧИШМИНСКИЙ РАЙОН РЕСПУБЛИКИ БАШКОРТОСТАН</t>
  </si>
  <si>
    <t>Ямалетдинова Зиля Равильевна</t>
  </si>
  <si>
    <t>МУНИЦИПАЛЬНОЕ АВТОНОМНОЕ ОБРАЗОВАТЕЛЬНОЕ УЧРЕЖДЕНИЕ ДОПОЛНИТЕЛЬНОГО ОБРАЗОВАНИЯ ДЕТСКО-ЮНОШЕСКАЯ СПОРТИВНАЯ ШКОЛА МУНИЦИПАЛЬНОГО РАЙОНА ЧИШМИНСКИЙ РАЙОН РЕСПУБЛИКИ БАШКОРТОСТАН</t>
  </si>
  <si>
    <t>МАОУ ДО ДЮСШ</t>
  </si>
  <si>
    <t>Рычкова Елена Николаевна</t>
  </si>
  <si>
    <t>МУНИЦИПАЛЬНОЕ БЮДЖЕТНОЕ ОБРАЗОВАТЕЛЬНОЕ УЧРЕЖДЕНИЕ ДОПОЛНИТЕЛЬНОГО ОБРАЗОВАНИЯ ДОМ ПИОНЕРОВ И ШКОЛЬНИКОВ МУНИЦИПАЛЬНОГО РАЙОНА ЧИШМИНСКИЙ РАЙОН РЕСПУБЛИКИ БАШКОРТОСТАН</t>
  </si>
  <si>
    <t>ДП И Ш</t>
  </si>
  <si>
    <t>Илюшкина Фарида Фаузиновна</t>
  </si>
  <si>
    <t>ДИРЕКТОР МБОУДОД ДОМ ПИОНЕРОВ И ШКОЛЬНИКОВ</t>
  </si>
  <si>
    <t>МУНИЦИПАЛЬНОЕ БЮДЖЕТНОЕ ДОШКОЛЬНОЕ ОБРАЗОВАТЕЛЬНОЕ УЧРЕЖДЕНИЕ ДЕТСКИЙ САД ПЕТУШОК Р.П.ЧИШМЫ МУНИЦИПАЛЬНОГО РАЙОНА ЧИШМИНСКИЙ РАЙОН РЕСПУБЛИКИ БАШКОРТОСТАН</t>
  </si>
  <si>
    <t>Д С ПЕТУШОК Р.П.ЧИШМЫ</t>
  </si>
  <si>
    <t>Матюшина Алия Фанзировна</t>
  </si>
  <si>
    <t>МУНИЦИПАЛЬНОЕ БЮДЖЕТНОЕ ДОШКОЛЬНОЕ ОБРАЗОВАТЕЛЬНОЕ УЧРЕЖДЕНИЕ ДЕТСКИЙ САД КОМБИНИРОВАННОГО ВИДА РОДНИЧОК Р.П.ЧИШМЫ МУНИЦИПАЛЬНОГО РАЙОНА ЧИШМИНСКИЙ РАЙОН РЕСПУБЛИКИ БАШКОРТОСТАН</t>
  </si>
  <si>
    <t>Д С РОДНИЧОК Р.П.ЧИШМЫ</t>
  </si>
  <si>
    <t>Грешнова Оксана Юрьевна</t>
  </si>
  <si>
    <t>МУНИЦИПАЛЬНОЕ АВТОНОМНОЕ ДОШКОЛЬНОЕ ОБРАЗОВАТЕЛЬНОЕ УЧРЕЖДЕНИЕ ДЕТСКИЙ САД АЛЁНУШКА Р.П. ЧИШМЫ МУНИЦИПАЛЬНОГО РАЙОНА ЧИШМИНСКИЙ РАЙОН РЕСПУБЛИКИ БАШКОРТОСТАН</t>
  </si>
  <si>
    <t>ДЕТСКИЙ САД АЛЁНУШКА Р.П. ЧИШМЫ</t>
  </si>
  <si>
    <t>Кузьмина Алена Андреевна</t>
  </si>
  <si>
    <t>МУНИЦИПАЛЬНОЕ АВТОНОМНОЕ ОБЩЕОБРАЗОВАТЕЛЬНОЕ УЧРЕЖДЕНИЕ СРЕДНЯЯ ОБЩЕОБРАЗОВАТЕЛЬНАЯ ШКОЛА №2 СЕЛА АКЪЯР МУНИЦИПАЛЬНОГО РАЙОНА ХАЙБУЛЛИНСКИЙ РАЙОН РЕСПУБЛИКИ БАШКОРТОСТАН</t>
  </si>
  <si>
    <t>МАОУ СОШ №2 С.АКЪЯР</t>
  </si>
  <si>
    <t>Баймурзин Риф Мажитович</t>
  </si>
  <si>
    <t>МУНИЦИПАЛЬНОЕ АВТОНОМНОЕ ОБРАЗОВАТЕЛЬНОЕ УЧРЕЖДЕНИЕ ДОПОЛНИТЕЛЬНОГО ОБРАЗОВАНИЯ ДЕТЕЙ ДОМ ДЕТСКОГО ТВОРЧЕСТВА СЕЛА АКЪЯР МУНИЦИПАЛЬНОГО РАЙОНА ХАЙБУЛЛИНСКИЙ РАЙОН РЕСПУБЛИКИ БАШКОРТОСТАН</t>
  </si>
  <si>
    <t>МАОУ ДОД ДДТ С.АКЪЯР</t>
  </si>
  <si>
    <t>Субхангулов Марсель Минахметович</t>
  </si>
  <si>
    <t>МУНИЦИПАЛЬНОЕ БЮДЖЕТНОЕ ДОШКОЛЬНОЕ ОБРАЗОВАТЕЛЬНОЕ УЧРЕЖДЕНИЕ ДЕТСКИЙ САД №3 ШАТЛЫК СЕЛА АКЪЯР МУНИЦИПАЛЬНОГО РАЙОНА ХАЙБУЛЛИНСКИЙ РАЙОН РЕСПУБЛИКИ БАШКОРТОСТАН</t>
  </si>
  <si>
    <t>МБДОУ №3 ШАТЛЫК С. АКЪЯР</t>
  </si>
  <si>
    <t>Сурина Альбина Гарифьяновна</t>
  </si>
  <si>
    <t>МУНИЦИПАЛЬНОЕ АВТОНОМНОЕ ДОШКОЛЬНОЕ ОБРАЗОВАТЕЛЬНОЕ УЧРЕЖДЕНИЕ ЦЕНТР РАЗВИТИЯ РЕБЕНКА-ДЕТСКИЙ САД БЭПЕМБЭ СЕЛА АКЪЯР МУНИЦИПАЛЬНОГО РАЙОНА ХАЙБУЛЛИНСКИЙ РАЙОН РЕСПУБЛИКИ БАШКОРТОСТАН</t>
  </si>
  <si>
    <t>МАДОУ ЦРР ДС БЭПЕМБЭ С.АКЪЯР</t>
  </si>
  <si>
    <t>Ишмурзина Ильмира Винеровна</t>
  </si>
  <si>
    <t>МУНИЦИПАЛЬНОЕ БЮДЖЕТНОЕ ОБРАЗОВАТЕЛЬНОЕ УЧРЕЖДЕНИЕ ДОПОЛНИТЕЛЬНОГО ОБРАЗОВАНИЯ СТАНЦИЯ ЮНЫХ ТЕХНИКОВ МУНИЦИПАЛЬНОГО РАЙОНА АБЗЕЛИЛОВСКИЙ РАЙОН РЕСПУБЛИКИ БАШКОРТОСТАН</t>
  </si>
  <si>
    <t>Ильгамов Батыр Харисович</t>
  </si>
  <si>
    <t>МУНИЦИПАЛЬНОЕ ОБРАЗОВАТЕЛЬНОЕ БЮДЖЕТНОЕ УЧРЕЖДЕНИЕ ДОПОЛНИТЕЛЬНОГО ОБРАЗОВАНИЯ РАЙОННЫЙ ДОМ ДЕТСКОГО ТВОРЧЕСТВА МУНИЦИПАЛЬНОГО РАЙОНА АБЗЕЛИЛОВСКИЙ РАЙОН РЕСПУБЛИКИ БАШКОРТОСТАН</t>
  </si>
  <si>
    <t>МОБУ ДО РДДТ</t>
  </si>
  <si>
    <t>Сафина Рагида Муллахметовна</t>
  </si>
  <si>
    <t>МУНИЦИПАЛЬНОЕ БЮДЖЕТНОЕ ДОШКОЛЬНОЕ ОБРАЗОВАТЕЛЬНОЕ УЧРЕЖДЕНИЕ ДЕТСКИЙ САД СУЛПЫЛАР С. АСКАРОВО МУНИЦИПАЛЬНОГО РАЙОНА АБЗЕЛИЛОВСКИЙ РАЙОН РЕСПУБЛИКИ БАШКОРТОСТАН</t>
  </si>
  <si>
    <t>МБДОУ Д-С СУЛПЫЛАР С. АСКАРОВО</t>
  </si>
  <si>
    <t>Халилова Алсу Нуритдиновна</t>
  </si>
  <si>
    <t>МУНИЦИПАЛЬНОЕ КАЗЕННОЕ УЧРЕЖДЕНИЕ ОТДЕЛ ОБРАЗОВАНИЯ АДМИНИСТРАЦИИ МУНИЦИПАЛЬНОГО РАЙОНА АБЗЕЛИЛОВСКИЙ РАЙОН РЕСПУБЛИКИ БАШКОРТОСТАН</t>
  </si>
  <si>
    <t>МКУ ОТДЕЛ ОБРАЗОВАНИЯ МР АБЗЕЛИЛОВСКИЙ РАЙОН РБ</t>
  </si>
  <si>
    <t>Абсадиева Василя Сагитовна</t>
  </si>
  <si>
    <t>МУНИЦИПАЛЬНОЕ БЮДЖЕТНОЕ ОБЩЕОБРАЗОВАТЕЛЬНОЕ УЧРЕЖДЕНИЕ ГИМНАЗИЯ ИМ.Т.КУСИМОВА С. АСКАРОВО МУНИЦИПАЛЬНОГО РАЙОНА АБЗЕЛИЛОВСКИЙ РАЙОН РЕСПУБЛИКИ БАШКОРТОСТАН</t>
  </si>
  <si>
    <t>МБОУ ГИМНАЗИЯ ИМ.Т.КУСИМОВА С. АСКАРОВО</t>
  </si>
  <si>
    <t>Ахметов Рамиль Нурисламович</t>
  </si>
  <si>
    <t>МУНИЦИПАЛЬНОЕ АВТОНОМНОЕ ДОШКОЛЬНОЕ ОБРАЗОВАТЕЛЬНОЕ УЧРЕЖДЕНИЕ ДЕТСКИЙ САД ТЕРЕМОК С. АСКАРОВО МУНИЦИПАЛЬНОГО РАЙОНА АБЗЕЛИЛОВСКИЙ РАЙОН РЕСПУБЛИКИ БАШКОРТОСТАН</t>
  </si>
  <si>
    <t>МАДОУ ДЕТСКИЙ САД ТЕРЕМОК С. АСКАРОВО МР АБЗЕЛИЛОВСКИЙ РАЙОН РБ</t>
  </si>
  <si>
    <t>Исянгильдина Земфира Хадыевна</t>
  </si>
  <si>
    <t>МУНИЦИПАЛЬНОЕ ОБРАЗОВАТЕЛЬНОЕ БЮДЖЕТНОЕ УЧРЕЖДЕНИЕ ДОПОЛНИТЕЛЬНОГО ОБРАЗОВАНИЯ ДЕТСКО-ЮНОШЕСКАЯ СПОРТИВНАЯ ШКОЛА МУНИЦИПАЛЬНОГО РАЙОНА АБЗЕЛИЛОВСКИЙ РАЙОН РЕСПУБЛИКИ БАШКОРТОСТАН</t>
  </si>
  <si>
    <t>МОБУ ДО ДЮСШ</t>
  </si>
  <si>
    <t>Усманов Ласын Маратович</t>
  </si>
  <si>
    <t>МУНИЦИПАЛЬНОЕ БЮДЖЕТНОЕ ДОШКОЛЬНОЕ ОБРАЗОВАТЕЛЬНОЕ УЧРЕЖДЕНИЕ ДЕТСКИЙ САД МИЛЯШ С. АСКАРОВО МУНИЦИПАЛЬНОГО РАЙОНА АБЗЕЛИЛОВСКИЙ РАЙОН РЕСПУБЛИКИ БАШКОРТОСТАН</t>
  </si>
  <si>
    <t>МБДОУ Д-С МИЛЯШ С. АСКАРОВО</t>
  </si>
  <si>
    <t>Низамова Альфира Ильдусовна</t>
  </si>
  <si>
    <t>МУНИЦИПАЛЬНОЕ АВТОНОМНОЕ ДОШКОЛЬНОЕ ОБРАЗОВАТЕЛЬНОЕ УЧРЕЖДЕНИЕ ДЕТСКИЙ САД БЕРЕЗКА С. АСКАРОВО МУНИЦИПАЛЬНОГО РАЙОНА АБЗЕЛИЛОВСКИЙ РАЙОН РЕСПУБЛИКИ БАШКОРТОСТАН</t>
  </si>
  <si>
    <t>МАДОУ ДЕТСКИЙ САД БЕРЕЗКА С. АСКАРОВО МР АБЗЕЛИЛОВСКИЙ РАЙОН РБ</t>
  </si>
  <si>
    <t>Загитова Айгуль Хакимовна</t>
  </si>
  <si>
    <t>МУНИЦИПАЛЬНОЕ АВТОНОМНОЕ УЧРЕЖДЕНИЕ ФИЗКУЛЬТУРНО-ОЗДОРОВИТЕЛЬНЫЙ КОМПЛЕКС БАТЫР МУНИЦИПАЛЬНОГО РАЙОНА АБЗЕЛИЛОВСКИЙ РАЙОН РЕСПУБЛИКИ БАШКОРТОСТАН</t>
  </si>
  <si>
    <t>МАУ ФОК БАТЫР</t>
  </si>
  <si>
    <t>Сайфуллин Тагир Салимьянович</t>
  </si>
  <si>
    <t>МУНИЦИПАЛЬНОЕ БЮДЖЕТНОЕ ОБЩЕОБРАЗОВАТЕЛЬНОЕ УЧРЕЖДЕНИЕ СРЕДНЯЯ ОБЩЕОБРАЗОВАТЕЛЬНАЯ ШКОЛА №1 С. АСКАРОВО МУНИЦИПАЛЬНОГО РАЙОНА АБЗЕЛИЛОВСКИЙ РАЙОН РЕСПУБЛИКИ БАШКОРТОСТАН</t>
  </si>
  <si>
    <t>МБОУ СОШ №1 С. АСКАРОВО</t>
  </si>
  <si>
    <t>Ямалова Миляуша Ягафаровна</t>
  </si>
  <si>
    <t>МУНИЦИПАЛЬНОЕ БЮДЖЕТНОЕ ОБРАЗОВАТЕЛЬНОЕ УЧРЕЖДЕНИЕ ДОПОЛНИТЕЛЬНОГО ОБРАЗОВАНИЯ КОННО-СПОРТИВНАЯ ШКОЛА ЮРГА МУНИЦИПАЛЬНОГО РАЙОНА АБЗЕЛИЛОВСКИЙ РАЙОН РЕСПУБЛИКИ БАШКОРТОСТАН</t>
  </si>
  <si>
    <t>КСШ ЮРГА АБЗЕЛИЛОВСКОГО РАЙОНА</t>
  </si>
  <si>
    <t>Давлетшин Басир Шарифович</t>
  </si>
  <si>
    <t>МУНИЦИПАЛЬНОЕ БЮДЖЕТНОЕ ДОШКОЛЬНОЕ ОБРАЗОВАТЕЛЬНОЕ УЧРЕЖДЕНИЕ ДЕТСКИЙ САД СОЛНЫШКО СЕЛА АСКИНО ОБЩЕРАЗВИВАЮЩЕГО ВИДА МУНИЦИПАЛЬНОГО РАЙОНА АСКИНСКИЙ РАЙОН РЕСПУБЛИКИ БАШКОРТОСТАН</t>
  </si>
  <si>
    <t>МБДОУ ДЕТСКИЙ САД СОЛНЫШКО С.АСКИНО</t>
  </si>
  <si>
    <t>Никитина Татьяна Петровна</t>
  </si>
  <si>
    <t>МУНИЦИПАЛЬНОЕ БЮДЖЕТНОЕ УЧРЕЖДЕНИЕ ДОПОЛНИТЕЛЬНОГО ОБРАЗОВАНИЯ ЦЕНТР ДЕТСКОГО ТВОРЧЕСТВА МЕЛЬНИЦА С. АСКИНО МУНИЦИПАЛЬНОГО РАЙОНА АСКИНСКИЙ РАЙОН РЕСПУБЛИКИ БАШКОРТОСТАН</t>
  </si>
  <si>
    <t>ЦЕНТР ДЕТСКОГО ТВОРЧЕСТВА МЕЛЬНИЦА С. АСКИНО</t>
  </si>
  <si>
    <t>Мугтабарова Ляйсан Кашфлмагановна</t>
  </si>
  <si>
    <t>МУНИЦИПАЛЬНОЕ БЮДЖЕТНОЕ ОБЩЕОБРАЗОВАТЕЛЬНОЕ УЧРЕЖДЕНИЕ СРЕДНЯЯ ОБЩЕОБРАЗОВАТЕЛЬНАЯ ШКОЛА №1 С.АСКИНО МУНИЦИПАЛЬНОГО РАЙОНА АСКИНСКИЙ РАЙОН РЕСПУБЛИКИ БАШКОРТОСТАН</t>
  </si>
  <si>
    <t>МБОУ СОШ №1 С.АСКИНО</t>
  </si>
  <si>
    <t>Шаймарданов Фарит Зайнуллович</t>
  </si>
  <si>
    <t>МУНИЦИПАЛЬНОЕ БЮДЖЕТНОЕ ОБРАЗОВАТЕЛЬНОЕ УЧРЕЖДЕНИЕ ДОПОЛНИТЕЛЬНОГО ОБРАЗОВАНИЯ ДЕТСКО-ЮНОШЕСКАЯ СПОРТИВНАЯ ШКОЛА МУНИЦИПАЛЬНОГО РАЙОНА АСКИНСКИЙ РАЙОН РЕСПУБЛИКИ БАШКОРТОСТАН</t>
  </si>
  <si>
    <t>МБОУ ДО ДЮСШ МР АСКИНСКИЙ РАЙОН РБ</t>
  </si>
  <si>
    <t>Маснавиев Рамзил Махиянович</t>
  </si>
  <si>
    <t>МУНИЦИПАЛЬНОЕ БЮДЖЕТНОЕ ДОШКОЛЬНОЕ ОБРАЗОВАТЕЛЬНОЕ УЧРЕЖДЕНИЕ ДЕТСКИЙ САД ВАСИЛЕК ОБЩЕРАЗВИВАЮЩЕГО ВИДА СЕЛА АСКИНО МУНИЦИПАЛЬНОГО РАЙОНА АСКИНСКИЙ РАЙОН РЕСПУБЛИКИ БАШКОРТОСТАН</t>
  </si>
  <si>
    <t>МБДОУ ДЕТСКИЙ САД ВАСИЛЕК С. АСКИНО</t>
  </si>
  <si>
    <t>Шаисламова Лидия Харасовна</t>
  </si>
  <si>
    <t>МУНИЦИПАЛЬНОЕ КАЗЕННОЕ УЧРЕЖДЕНИЕ ОТДЕЛ ОБРАЗОВАНИЯ МУНИЦИПАЛЬНОГО РАЙОНА АСКИНСКИЙ РАЙОН РЕСПУБЛИКИ БАШКОРТОСТАН</t>
  </si>
  <si>
    <t>МКУ ОТДЕЛ ОБРАЗОВАНИЯ МР АСКИНСКИЙ РАЙОН РБ</t>
  </si>
  <si>
    <t>МУНИЦИПАЛЬНОЕ БЮДЖЕТНОЕ ДОШКОЛЬНОЕ ОБРАЗОВАТЕЛЬНОЕ УЧРЕЖДЕНИЕ ДЕТСКИЙ САД СОЛНЫШКО С. БОЛЬШЕУСТЬИКИНСКОЕ МУНИЦИПАЛЬНОГО РАЙОНА МЕЧЕТЛИНСКИЙ РАЙОН РЕСПУБЛИКИ БАШКОРТОСТАН</t>
  </si>
  <si>
    <t>МБДОУ ДЕТСКИЙ САД СОЛНЫШКО С. БОЛЬШЕУСТЬИКИНСКОЕ</t>
  </si>
  <si>
    <t>Мухарлямова Лилия Раисовна</t>
  </si>
  <si>
    <t>МУНИЦИПАЛЬНОЕ БЮДЖЕТНОЕ ДОШКОЛЬНОЕ ОБРАЗОВАТЕЛЬНОЕ УЧРЕЖДЕНИЕ ДЕТСКИЙ САД СВЕТЛЯЧОК С. БОЛЬШЕУСТЬИКИНСКОЕ МУНИЦИПАЛЬНОГО РАЙОНА МЕЧЕТЛИНСКИЙ РАЙОН РЕСПУБЛИКИ БАШКОРТОСТАН</t>
  </si>
  <si>
    <t>МБДОУ ДЕТСКИЙ САД СВЕТЛЯЧОК С. БОЛЬШЕУСТЬИКИНСКОЕ</t>
  </si>
  <si>
    <t>Валиева Гульнара Габдульяновна</t>
  </si>
  <si>
    <t>МУНИЦИПАЛЬНОЕ БЮДЖЕТНОЕ УЧРЕЖДЕНИЕ ДОПОЛНИТЕЛЬНОГО ОБРАЗОВАНИЯ ДЕТСКО-ЮНОШЕСКАЯ СПОРТИВНАЯ ШКОЛА МУНИЦИПАЛЬНОГО РАЙОНА МЕЧЕТЛИНСКИЙ РАЙОН РЕСПУБЛИКИ БАШКОРТОСТАН</t>
  </si>
  <si>
    <t>МБУ ДО ДЮСШ МРМР РБ</t>
  </si>
  <si>
    <t>Денисламов Фанил Ризанович</t>
  </si>
  <si>
    <t>МУНИЦИПАЛЬНОЕ КАЗЕННОЕ УЧРЕЖДЕНИЕ ОТДЕЛ КУЛЬТУРЫ АДМИНИСТРАЦИИ МУНИЦИПАЛЬНОГО РАЙОНА МЕЧЕТЛИНСКИЙ РАЙОН РЕСПУБЛИКИ БАШКОРТОСТАН</t>
  </si>
  <si>
    <t>МКУ ОТДЕЛ КУЛЬТУРЫ АДМИНИСТРАЦИИ МР МЕЧЕТЛИНСКИЙ РАЙОН РБ</t>
  </si>
  <si>
    <t>Кадырова Гульназ Халиковна</t>
  </si>
  <si>
    <t>МУНИЦИПАЛЬНОЕ ОБЩЕОБРАЗОВАТЕЛЬНОЕ БЮДЖЕТНОЕ УЧРЕЖДЕНИЕ БАШКИРСКАЯ ГИМНАЗИЯ С.БОЛЬШЕУСТЬИКИНСКОЕ МУНИЦИПАЛЬНОГО РАЙОНА МЕЧЕТЛИНСКИЙ РАЙОН РЕСПУБЛИКИ БАШКОРТОСТАН</t>
  </si>
  <si>
    <t>МОБУ БАШКИРСКАЯ ГИМНАЗИЯ С.БОЛЬШЕУСТЬИКИНСКОЕ</t>
  </si>
  <si>
    <t>Абубакирова Зульфия Хатмулловна</t>
  </si>
  <si>
    <t>МУНИЦИПАЛЬНОЕ БЮДЖЕТНОЕ ДОШКОЛЬНОЕ ОБРАЗОВАТЕЛЬНОЕ УЧРЕЖДЕНИЕ ДЕТСКИЙ САД КОЛОСОК С. БОЛЬШЕУСТЬИКИНСКОЕ МУНИЦИПАЛЬНОГО РАЙОНА МЕЧЕТЛИНСКИЙ РАЙОН РЕСПУБЛИКИ БАШКОРТОСТАН</t>
  </si>
  <si>
    <t>МБДОУ ДЕТСКИЙ САД КОЛОСОК С. БОЛЬШЕУСТЬИКИНСКОЕ</t>
  </si>
  <si>
    <t>Чистякова Наталья Александровна</t>
  </si>
  <si>
    <t>МУНИЦИПАЛЬНОЕ БЮДЖЕТНОЕ ДОШКОЛЬНОЕ ОБРАЗОВАТЕЛЬНОЕ УЧРЕЖДЕНИЕ ДЕТСКИЙ САД РОМАШКА КОМБИНИРОВАННОГО ВИДА С. БОЛЬШЕУСТЬИКИНСКОЕ МУНИЦИПАЛЬНОГО РАЙОНА МЕЧЕТЛИНСКИЙ РАЙОН РЕСПУБЛИКИ БАШКОРТОСТАН</t>
  </si>
  <si>
    <t>МБДОУ ДЕТСКИЙ САД РОМАШКА С. БОЛЬШЕУСТЬИКИНСКОЕ</t>
  </si>
  <si>
    <t>Гибадуллина Ирина Леонидовна</t>
  </si>
  <si>
    <t>МУНИЦИПАЛЬНОЕ ОБЩЕОБРАЗОВАТЕЛЬНОЕ БЮДЖЕТНОЕ УЧРЕЖДЕНИЕ ЛИЦЕЙ №1 С.БОЛЬШЕУСТЬИКИНСКОЕ МУНИЦИПАЛЬНОГО РАЙОНА МЕЧЕТЛИНСКИЙ РАЙОН РЕСПУБЛИКИ БАШКОРТОСТАН</t>
  </si>
  <si>
    <t>МОБУ ЛИЦЕЙ №1 С.БОЛЬШЕУСТЬИКИНСКОЕ</t>
  </si>
  <si>
    <t>Тагиров Айтуган Хабирьянович</t>
  </si>
  <si>
    <t>МУНИЦИПАЛЬНОЕ БЮДЖЕТНОЕ ДОШКОЛЬНОЕ ОБРАЗОВАТЕЛЬНОЕ УЧРЕЖДЕНИЕ ДЕТСКИЙ САД № 3 С. ВЕРХНЕЯРКЕЕВО МУНИЦИПАЛЬНОГО РАЙОНА ИЛИШЕВСКИЙ РАЙОН РЕСПУБЛИКИ БАШКОРТОСТАН</t>
  </si>
  <si>
    <t>МБДОУ ДЕТСКИЙ САД № 3 С. ВЕРХНЕЯРКЕЕВО</t>
  </si>
  <si>
    <t>Нуриахметова Нафиса Мунависовна</t>
  </si>
  <si>
    <t>МУНИЦИПАЛЬНОЕ БЮДЖЕТНОЕ ОБЩЕОБРАЗОВАТЕЛЬНОЕ УЧРЕЖДЕНИЕ ГИМНАЗИЯ №1 СЕЛА ВЕРХНЕЯРКЕЕВО МУНИЦИПАЛЬНОГО РАЙОНА ИЛИШЕВСКИЙ РАЙОН РЕСПУБЛИКИ БАШКОРТОСТАН</t>
  </si>
  <si>
    <t>МБОУ ГИМНАЗИЯ №1 С.ВЕРХНЕЯРКЕЕВО</t>
  </si>
  <si>
    <t>Мифтахова Ленара Рудальевна</t>
  </si>
  <si>
    <t>МУНИЦИПАЛЬНОЕ АВТОНОМНОЕ УЧРЕЖДЕНИЕ ДОПОЛНИТЕЛЬНОГО ОБРАЗОВАНИЯ ДЕТСКО-ЮНОШЕСКАЯ СПОРТИВНАЯ ШКОЛА №2 МУНИЦИПАЛЬНОГО РАЙОНА ИЛИШЕВСКИЙ РАЙОН РЕСПУБЛИКИ БАШКОРТОСТАН</t>
  </si>
  <si>
    <t>МАУ ДО ДЮСШ №2</t>
  </si>
  <si>
    <t>Саетов Рустем Салаватович</t>
  </si>
  <si>
    <t>МУНИЦИПАЛЬНОЕ БЮДЖЕТНОЕ ДОШКОЛЬНОЕ ОБРАЗОВАТЕЛЬНОЕ УЧРЕЖДЕНИЕ ДЕТСКИЙ САД № 1 С. ВЕРХНЕЯРКЕЕВО МУНИЦИПАЛЬНОГО РАЙОНА ИЛИШЕВСКИЙ РАЙОН РЕСПУБЛИКИ БАШКОРТОСТАН</t>
  </si>
  <si>
    <t>МБДОУ ДЕТСКИЙ САД № 1 С. ВЕРХНЕЯРКЕЕВО</t>
  </si>
  <si>
    <t>Муллагулова Ирина Рифгатовна</t>
  </si>
  <si>
    <t>МУНИЦИПАЛЬНОЕ БЮДЖЕТНОЕ ОБЩЕОБРАЗОВАТЕЛЬНОЕ УЧРЕЖДЕНИЕ СРЕДНЯЯ ОБЩЕОБРАЗОВАТЕЛЬНАЯ ШКОЛА № 4 С. ВЕРХНЕЯРКЕЕВО МУНИЦИПАЛЬНОГО РАЙОНА ИЛИШЕВСКИЙ РАЙОН РЕСПУБЛИКИ БАШКОРТОСТАН</t>
  </si>
  <si>
    <t>МБОУ СОШ № 4 С. ВЕРХНЕЯРКЕЕВО</t>
  </si>
  <si>
    <t>Хакимова Светлана Марсовна</t>
  </si>
  <si>
    <t>МУНИЦИПАЛЬНОЕ АВТОНОМНОЕ УЧРЕЖДЕНИЕ ДОПОЛНИТЕЛЬНОГО ОБРАЗОВАНИЯ СПОРТИВНАЯ ШКОЛА ИМЕНИ ДВАЖДЫ ГЕРОЯ СОВЕТСКОГО СОЮЗА ГАРЕЕВА МУСЫ ГАЙСИНОВИЧА МУНИЦИПАЛЬНОГО РАЙОНА ИЛИШЕВСКИЙ РАЙОН РЕСПУБЛИКИ БАШКОРТОСТАН</t>
  </si>
  <si>
    <t>МАУ ДО СШ ИМ.М.ГАРЕЕВА МР ИЛИШЕВСКИЙ РАЙОН РБ</t>
  </si>
  <si>
    <t>Фархетдинов Айдар Римович</t>
  </si>
  <si>
    <t>МУНИЦИПАЛЬНОЕ БЮДЖЕТНОЕ ДОШКОЛЬНОЕ ОБРАЗОВАТЕЛЬНОЕ УЧРЕЖДЕНИЕ ДЕТСКИЙ САД № 2 С. ВЕРХНЕЯРКЕЕВО МУНИЦИПАЛЬНОГО РАЙОНА ИЛИШЕВСКИЙ РАЙОН РЕСПУБЛИКИ БАШКОРТОСТАН</t>
  </si>
  <si>
    <t>МБДОУ ДЕТСКИЙ САД № 2 С. ВЕРХНЕЯРКЕЕВО</t>
  </si>
  <si>
    <t>Шарипова Ляйсан Радиковна</t>
  </si>
  <si>
    <t>МУНИЦИПАЛЬНОЕ БЮДЖЕТНОЕ ДОШКОЛЬНОЕ ОБРАЗОВАТЕЛЬНОЕ УЧРЕЖДЕНИЕ ДЕТСКИЙ САД № 4 С. ВЕРХНЕЯРКЕЕВО МУНИЦИПАЛЬНОГО РАЙОНА ИЛИШЕВСКИЙ РАЙОН РЕСПУБЛИКИ БАШКОРТОСТАН</t>
  </si>
  <si>
    <t>МБДОУ ДЕТСКИЙ САД № 4 С. ВЕРХНЕЯРКЕЕВО</t>
  </si>
  <si>
    <t>Багаутдинова Айгуль Флюровна</t>
  </si>
  <si>
    <t>МУНИЦИПАЛЬНОЕ БЮДЖЕТНОЕ ОБЩЕОБРАЗОВАТЕЛЬНОЕ УЧРЕЖДЕНИЕ СРЕДНЯЯ ОБЩЕОБРАЗОВАТЕЛЬНАЯ ШКОЛА ИМЕНИ ТАЛГАТА ЛУТФУЛЛОВИЧА РАХМАНОВА С. ВЕРХНЕЯРКЕЕВО МУНИЦИПАЛЬНОГО РАЙОНА ИЛИШЕВСКИЙ РАЙОН РЕСПУБЛИКИ БАШКОРТОСТАН</t>
  </si>
  <si>
    <t>МБОУ СОШ ИМ. Т. РАХМАНОВА С. ВЕРХНЕЯРКЕЕВО</t>
  </si>
  <si>
    <t>Шафикова Гульнара Илфировна</t>
  </si>
  <si>
    <t>МУНИЦИПАЛЬНОЕ АВТОНОМНОЕ УЧРЕЖДЕНИЕ ДОПОЛНИТЕЛЬНОГО ОБРАЗОВАНИЯ ЦЕНТР ДЕТСКОГО ТВОРЧЕСТВА МУНИЦИПАЛЬНОГО РАЙОНА ИЛИШЕВСКИЙ РАЙОН РЕСПУБЛИКИ БАШКОРТОСТАН</t>
  </si>
  <si>
    <t>МАУ ДО ЦДТ ИЛИШЕВСКОГО РАЙОНА</t>
  </si>
  <si>
    <t>Мустафина Айгуль Дависовна</t>
  </si>
  <si>
    <t>МУНИЦИПАЛЬНОЕ КАЗЕННОЕ УЧРЕЖДЕНИЕ УПРАВЛЕНИЕ ОБРАЗОВАНИЯ МУНИЦИПАЛЬНОГО РАЙОНА ИЛИШЕВСКИЙ РАЙОН РЕСПУБЛИКИ БАШКОРТОСТАН</t>
  </si>
  <si>
    <t>МКУ УПРАВЛЕНИЕ ОБРАЗОВАНИЯ МР ИЛИШЕВСКИЙ РАЙОН</t>
  </si>
  <si>
    <t>Кашапова Гульнара Фаруховна</t>
  </si>
  <si>
    <t>ГОСУДАРСТВЕННОЕ БЮДЖЕТНОЕ ОБЩЕОБРАЗОВАТЕЛЬНОЕ УЧРЕЖДЕНИЕ ИЛИШЕВСКАЯ КОРРЕКЦИОННАЯ ШКОЛА-ИНТЕРНАТ ДЛЯ ОБУЧАЮЩИХСЯ С ОГРАНИЧЕННЫМИ ВОЗМОЖНОСТЯМИ ЗДОРОВЬЯ</t>
  </si>
  <si>
    <t>ГБОУ ИЛИШЕВСКАЯ КШИ, ГБОУ ИКШИ</t>
  </si>
  <si>
    <t>Салахова Фатима Мавлабиевна</t>
  </si>
  <si>
    <t>МУНИЦИПАЛЬНОЕ БЮДЖЕТНОЕ ДОШКОЛЬНОЕ ОБРАЗОВАТЕЛЬНОЕ УЧРЕЖДЕНИЕ ДЕТСКИЙ САД № 6 С. ВЕРХНЕЯРКЕЕВО МУНИЦИПАЛЬНОГО РАЙОНА ИЛИШЕВСКИЙ РАЙОН РЕСПУБЛИКИ БАШКОРТОСТАН</t>
  </si>
  <si>
    <t>МБДОУ ДЕТСКИЙ САД № 6 С. ВЕРХНЕЯРКЕЕВО</t>
  </si>
  <si>
    <t>Камалтдинова Лейсан Мугаллимовна</t>
  </si>
  <si>
    <t>МУНИЦИПАЛЬНОЕ БЮДЖЕТНОЕ ДОШКОЛЬНОЕ ОБРАЗОВАТЕЛЬНОЕ УЧРЕЖДЕНИЕ ДЕТСКИЙ САД № 5 ШАТЛЫК С. ВЕРХНИЕ КИГИ МУНИЦИПАЛЬНОГО РАЙОНА КИГИНСКИЙ РАЙОН РЕСПУБЛИКИ БАШКОРТОСТАН</t>
  </si>
  <si>
    <t>МБДОУ ДЕТСКИЙ САД № 5 ШАТЛЫК С. ВЕРХНИЕ КИГИ МР КИГИНСКИЙ РАЙОН РБ</t>
  </si>
  <si>
    <t>Якупова Лилия Шамиловна</t>
  </si>
  <si>
    <t>МУНИЦИПАЛЬНОЕ БЮДЖЕТНОЕ ДОШКОЛЬНОЕ ОБРАЗОВАТЕЛЬНОЕ УЧРЕЖДЕНИЕ ДЕТСКИЙ САД № 4 КОЛОСОК С. ВЕРХНИЕ КИГИ МУНИЦИПАЛЬНОГО РАЙОНА КИГИНСКИЙ РАЙОН РЕСПУБЛИКИ БАШКОРТОСТАН</t>
  </si>
  <si>
    <t>МБДОУ ДЕТСКИЙ САД № 4 КОЛОСОК С. ВЕРХНИЕ КИГИ МР КИГИНСКИЙ РАЙОН РБ.</t>
  </si>
  <si>
    <t>Гайфуллина Айгуль Фазлиахметовна</t>
  </si>
  <si>
    <t>МУНИЦИПАЛЬНОЕ БЮДЖЕТНОЕ ДОШКОЛЬНОЕ ОБРАЗОВАТЕЛЬНОЕ УЧРЕЖДЕНИЕ ДЕТСКИЙ САД № 1 СОЛНЫШКО С. ВЕРХНИЕ КИГИ МУНИЦИПАЛЬНОГО РАЙОНА КИГИНСКИЙ РАЙОН РЕСПУБЛИКИ БАШКОРТОСТАН</t>
  </si>
  <si>
    <t>МБДОУ ДЕТСКИЙ САД № 1 СОЛНЫШКО С. ВЕРХНИЕ КИГИ МР КИГИНСКИЙ РАЙОН РБ</t>
  </si>
  <si>
    <t>Хисамутдинова Дания Рамзиевна</t>
  </si>
  <si>
    <t>МУНИЦИПАЛЬНОЕ ОБЩЕОБРАЗОВАТЕЛЬНОЕ БЮДЖЕТНОЕ УЧРЕЖДЕНИЕ ЛИЦЕЙ С. ВЕРХНИЕ КИГИ МУНИЦИПАЛЬНОГО РАЙОНА КИГИНСКИЙ РАЙОН РЕСПУБЛИКИ БАШКОРТОСТАН</t>
  </si>
  <si>
    <t>МОБУ ЛИЦЕЙ С. ВЕРХНИЕ КИГИ МР КИГИНСКИЙ РАЙОН РБ</t>
  </si>
  <si>
    <t>Ахмадуллин Рустем Илдусович</t>
  </si>
  <si>
    <t>ОТДЕЛ ОБРАЗОВАНИЯ АДМИНИСТРАЦИИ МУНИЦИПАЛЬНОГО РАЙОНА ТАТЫШЛИНСКИЙ РАЙОН РЕСПУБЛИКИ БАШКОРТОСТАН</t>
  </si>
  <si>
    <t>ОТДЕЛ ОБРАЗОВАНИЯ АДМИНИСТРАЦИИ МР ТАТЫШЛИНСКИЙ РАЙОН РБ</t>
  </si>
  <si>
    <t>Бадертдинов Руслан Алдафович</t>
  </si>
  <si>
    <t>МУНИЦИПАЛЬНАЯ БЮДЖЕТНАЯ ОРГАНИЗАЦИЯ ДОПОЛНИТЕЛЬНОГО ОБРАЗОВАНИЯ ЦЕНТР ДЕТСКОГО ТВОРЧЕСТВА МУНИЦИПАЛЬНОГО РАЙОНА ТАТЫШЛИНСКИЙ РАЙОН РЕСПУБЛИКИ БАШКОРТОСТАН</t>
  </si>
  <si>
    <t>МБО ДО ЦДТ МУНИЦИПАЛЬНОГО РАЙОНА ТАТЫШЛИНСКИЙ РАЙОН РЕСПУБЛИКИ БАШКОРТОСТАН</t>
  </si>
  <si>
    <t>Нагуманова Ильсияр Илгамовна</t>
  </si>
  <si>
    <t>МУНИЦИПАЛЬНОЕ БЮДЖЕТНОЕ ДОШКОЛЬНОЕ ОБРАЗОВАТЕЛЬНОЕ УЧРЕЖДЕНИЕ ДЕТСКИЙ САД №5 РОМАШКА С. ВЕРХНИЕ ТАТЫШЛЫ МУНИЦИПАЛЬНОГО РАЙОНА ТАТЫШЛИНСКИЙ РАЙОН РЕСПУБЛИКИ БАШКОРТОСТАН</t>
  </si>
  <si>
    <t>МБДОУ ДЕТСКИЙ САД №5 РОМАШКА С. ВЕРХНИЕ ТАТЫШЛЫ МУНИЦИПАЛЬНОГО РАЙОНА ТАТЫШЛИНСКИЙ РАЙОН РБ</t>
  </si>
  <si>
    <t>Лукманова Индира Анисовна</t>
  </si>
  <si>
    <t>МУНИЦИПАЛЬНОЕ БЮДЖЕТНОЕ ОБЩЕОБРАЗОВАТЕЛЬНОЕ УЧРЕЖДЕНИЕ СРЕДНЯЯ ОБЩЕОБРАЗОВАТЕЛЬНАЯ ШКОЛА №1 ИМЕНИ ГАЛИ СОКОРОЯ С.ВЕРХНИЕ ТАТЫШЛЫ МУНИЦИПАЛЬНОГО РАЙОНА ТАТЫШЛИНСКИЙ РАЙОН РЕСПУБЛИКИ БАШКОРТОСТАН</t>
  </si>
  <si>
    <t>МБОУ СОШ №1 ИМ. Г.СОКОРОЯ С. ВЕРХНИЕ ТАТЫШЛЫ</t>
  </si>
  <si>
    <t>Гумерова Зиля Бурхановна</t>
  </si>
  <si>
    <t>МУНИЦИПАЛЬНОЕ БЮДЖЕТНОЕ ОБЩЕОБРАЗОВАТЕЛЬНОЕ УЧРЕЖДЕНИЕ СРЕДНЯЯ ОБЩЕОБРАЗОВАТЕЛЬНАЯ ШКОЛА № 2 С.ВЕРХНИЕ ТАТЫШЛЫ МУНИЦИПАЛЬНОГО РАЙОНА ТАТЫШЛИНСКИЙ РАЙОН РЕСПУБЛИКИ БАШКОРТОСТАН</t>
  </si>
  <si>
    <t>МБОУ СОШ №2 С.ВЕРХНИЕ ТАТЫШЛЫ</t>
  </si>
  <si>
    <t>Исламова Рауза Калфатовна</t>
  </si>
  <si>
    <t>МУНИЦИПАЛЬНОЕ БЮДЖЕТНОЕ ДОШКОЛЬНОЕ ОБРАЗОВАТЕЛЬНОЕ УЧРЕЖДЕНИЕ ДЕТСКИЙ САД №4 БЕРЕЗКА С. ВЕРХНИЕ ТАТЫШЛЫ МУНИЦИПАЛЬНОГО РАЙОНА ТАТЫШЛИНСКИЙ РАЙОН РЕСПУБЛИКИ БАШКОРТОСТАН</t>
  </si>
  <si>
    <t>МБДОУ ДЕТСКИЙ САД №4 БЕРЕЗКА С. ВЕРХНИЕ ТАТЫШЛЫ МУНИЦИПАЛЬНОГО РАЙОНА ТАТЫШЛИНСКИЙ РАЙОН РБ</t>
  </si>
  <si>
    <t>Валиева Эльза Даниловна</t>
  </si>
  <si>
    <t>МУНИЦИПАЛЬНОЕ БЮДЖЕТНОЕ ДОШКОЛЬНОЕ ОБРАЗОВАТЕЛЬНОЕ УЧРЕЖДЕНИЕ ДЕТСКИЙ САД №6 РАДУГА С.ВЕРХНИЕ ТАТЫШЛЫ МУНИЦИПАЛЬНОГО РАЙОНА ТАТЫШЛИНСКИЙ РАЙОН РЕСПУБЛИКИ БАШКОРТОСТАН</t>
  </si>
  <si>
    <t>МБДОУ ДЕТСКИЙ САД №6 РАДУГА</t>
  </si>
  <si>
    <t>Назарова Ирина Фагимовна</t>
  </si>
  <si>
    <t>МУНИЦИПАЛЬНОЕ КАЗЕННОЕ УЧРЕЖДЕНИЕ ОТДЕЛ ОБРАЗОВАНИЯ МУНИЦИПАЛЬНОГО РАЙОНА КУЮРГАЗИНСКИЙ РАЙОН РЕСПУБЛИКИ БАШКОРТОСТАН</t>
  </si>
  <si>
    <t>МКУ КУЮРГАЗИНСКИЙ РОО</t>
  </si>
  <si>
    <t>Бочарникова Евгения Владимировна</t>
  </si>
  <si>
    <t>МУНИЦИПАЛЬНОЕ БЮДЖЕТНОЕ ОБРАЗОВАТЕЛЬНОЕ УЧРЕЖДЕНИЕ ДОПОЛНИТЕЛЬНОГО ОБРАЗОВАНИЯ ДЕТСКО-ЮНОШЕСКАЯ СПОРТИВНАЯ ШКОЛА МУНИЦИПАЛЬНОГО РАЙОНА КУЮРГАЗИНСКИЙ РАЙОН РЕСПУБЛИКИ БАШКОРТОСТАН</t>
  </si>
  <si>
    <t>Балянов Дмитрий Николаевич</t>
  </si>
  <si>
    <t>МУНИЦИПАЛЬНОЕ БЮДЖЕТНОЕ ДОШКОЛЬНОЕ ОБРАЗОВАТЕЛЬНОЕ УЧРЕЖДЕНИЕ ДЕТСКИЙ САД БАТЫР КОМБИНИРОВАННОГО ВИДА СЕЛА ЕРМОЛАЕВО МУНИЦИПАЛЬНОГО РАЙОНА КУЮРГАЗИНСКИЙ РАЙОН РЕСПУБЛИКИ БАШКОРТОСТАН</t>
  </si>
  <si>
    <t>МБДОУ ДЕТСКИЙ САД БАТЫР С. ЕРМОЛАЕВО</t>
  </si>
  <si>
    <t>Савинкова Ольга Николаевна</t>
  </si>
  <si>
    <t>МУНИЦИПАЛЬНОЕ АВТОНОМНОЕ ДОШКОЛЬНОЕ ОБРАЗОВАТЕЛЬНОЕ УЧРЕЖДЕНИЕ ДЕТСКИЙ САД №5 КОЛОСОК КОМБИНИРОВАННОГО ВИДА СЕЛА ЕРМОЛАЕВО МУНИЦИПАЛЬНОГО РАЙОНА КУЮРГАЗИНСКИЙ РАЙОН РЕСПУБЛИКИ БАШКОРТОСТАН</t>
  </si>
  <si>
    <t>МАДОУ ДЕТСКИЙ САД №5 КОЛОСОК С. ЕРМОЛАЕВО</t>
  </si>
  <si>
    <t>Березина Светлана Юрьевна</t>
  </si>
  <si>
    <t>МУНИЦИПАЛЬНОЕ БЮДЖЕТНОЕ ОБЩЕОБРАЗОВАТЕЛЬНОЕ УЧРЕЖДЕНИЕ СРЕДНЯЯ ОБЩЕОБРАЗОВАТЕЛЬНАЯ ШКОЛА № 1 ИМЕНИ ГЕРОЯ СОВЕТСКОГО СОЮЗА НЕДОШИВИНА ВЕНИАМИНА ГЕОРГИЕВИЧА СЕЛА ЕРМОЛАЕВО МУНИЦИПАЛЬНОГО РАЙОНА КУЮРГАЗИНСКИЙ РАЙОН РЕСПУБЛИКИ БАШКОРТОСТАН</t>
  </si>
  <si>
    <t>МБОУ СОШ № 1 ИМ. В.Г.НЕДОШИВИНА С.ЕРМОЛАЕВО</t>
  </si>
  <si>
    <t>МУНИЦИПАЛЬНОЕ АВТОНОМНОЕ ДОШКОЛЬНОЕ ОБРАЗОВАТЕЛЬНОЕ УЧРЕЖДЕНИЕ ДЕТСКИЙ САД №1 ТОПОЛЁК ОБЩЕРАЗВИВАЮЩЕГО ВИДА СЕЛА ЕРМОЛАЕВО МУНИЦИПАЛЬНОГО РАЙОНА КУЮРГАЗИНСКИЙ РАЙОН РЕСПУБЛИКИ БАШКОРТОСТАН</t>
  </si>
  <si>
    <t>МАДОУ ДЕТСКИЙ САД №1 ТОПОЛЕК С. ЕРМОЛАЕВО МУНИЦИПАЛЬНОГО РАЙОНА КУЮРГАЗИНСКИЙ РАЙОН РБ</t>
  </si>
  <si>
    <t>Эйтерник Зульфира Газизовна</t>
  </si>
  <si>
    <t>МУНИЦИПАЛЬНОЕ БЮДЖЕТНОЕ ОБРАЗОВАТЕЛЬНОЕ УЧРЕЖДЕНИЕ ДОПОЛНИТЕЛЬНОГО ОБРАЗОВАНИЯ ДОМ ПИОНЕРОВ И ШКОЛЬНИКОВ МУНИЦИПАЛЬНОГО РАЙОНА КУЮРГАЗИНСКИЙ РАЙОН РЕСПУБЛИКИ БАШКОРТОСТАН</t>
  </si>
  <si>
    <t>МБОУ ДО ДОМ ПИОНЕРОВ И ШКОЛЬНИКОВ</t>
  </si>
  <si>
    <t>Заварзина Лариса Владимировна</t>
  </si>
  <si>
    <t>МУНИЦИПАЛЬНОЕ БЮДЖЕТНОЕ ОБЩЕОБРАЗОВАТЕЛЬНОЕ УЧРЕЖДЕНИЕ СРЕДНЯЯ ОБЩЕОБРАЗОВАТЕЛЬНАЯ ШКОЛА №2 СЕЛА ЕРМОЛАЕВО МУНИЦИПАЛЬНОГО РАЙОНА КУЮРГАЗИНСКИЙ РАЙОН РЕСПУБЛИКИ БАШКОРТОСТАН</t>
  </si>
  <si>
    <t>МБОУ СОШ № 2 С.ЕРМОЛАЕВО</t>
  </si>
  <si>
    <t>Зайнагабдинова Мавлида Абуталиповна</t>
  </si>
  <si>
    <t>ГОСУДАРСТВЕННОЕ БЮДЖЕТНОЕ ОБЩЕОБРАЗОВАТЕЛЬНОЕ УЧРЕЖДЕНИЕ ЕРМОЛАЕВСКАЯ КОРРЕКЦИОННАЯ ШКОЛА-ИНТЕРНАТ ДЛЯ ОБУЧАЮЩИХСЯ С ОГРАНИЧЕННЫМИ ВОЗМОЖНОСТЯМИ ЗДОРОВЬЯ</t>
  </si>
  <si>
    <t>ГБОУ ЕРМОЛАЕВСКАЯ КШИ</t>
  </si>
  <si>
    <t>Заболотный Владимир Валентинович</t>
  </si>
  <si>
    <t>МУНИЦИПАЛЬНОЕ БЮДЖЕТНОЕ ДОШКОЛЬНОЕ ОБРАЗОВАТЕЛЬНОЕ УЧРЕЖДЕНИЕ ДЕТСКИЙ САД № 4 СЕЛА ИГЛИНО МУНИЦИПАЛЬНОГО РАЙОНА ИГЛИНСКИЙ РАЙОН РЕСПУБЛИКИ БАШКОРТОСТАН</t>
  </si>
  <si>
    <t>МБДОУ ДЕТСКИЙ САД № 4 СЕЛА ИГЛИНО</t>
  </si>
  <si>
    <t>Бирзгал Елена Владимировна</t>
  </si>
  <si>
    <t>МУНИЦИПАЛЬНОЕ БЮДЖЕТНОЕ ДОШКОЛЬНОЕ ОБРАЗОВАТЕЛЬНОЕ УЧРЕЖДЕНИЕ ДЕТСКИЙ САД № 1 СЕЛА ИГЛИНО МУНИЦИПАЛЬНОГО РАЙОНА ИГЛИНСКИЙ РАЙОН РЕСПУБЛИКИ БАШКОРТОСТАН</t>
  </si>
  <si>
    <t>МБДОУ ДЕТСКИЙ САД № 1 СЕЛА ИГЛИНО</t>
  </si>
  <si>
    <t>Муслимова Наталья Павловна</t>
  </si>
  <si>
    <t>МУНИЦИПАЛЬНОЕ БЮДЖЕТНОЕ ДОШКОЛЬНОЕ ОБРАЗОВАТЕЛЬНОЕ УЧРЕЖДЕНИЕ ДЕТСКИЙ САД № 3 СЕЛА ИГЛИНО МУНИЦИПАЛЬНОГО РАЙОНА ИГЛИНСКИЙ РАЙОН РЕСПУБЛИКИ БАШКОРТОСТАН</t>
  </si>
  <si>
    <t>МБДОУ ДЕТСКИЙ САД № 3 СЕЛА ИГЛИНО</t>
  </si>
  <si>
    <t>Акатьева Марина Владимировна</t>
  </si>
  <si>
    <t>МУНИЦИПАЛЬНОЕ БЮДЖЕТНОЕ ОБЩЕОБРАЗОВАТЕЛЬНОЕ УЧРЕЖДЕНИЕ СРЕДНЯЯ ОБЩЕОБРАЗОВАТЕЛЬНАЯ ШКОЛА №3 СЕЛА ИГЛИНО МУНИЦИПАЛЬНОГО РАЙОНА ИГЛИНСКИЙ РАЙОН РЕСПУБЛИКИ БАШКОРТОСТАН</t>
  </si>
  <si>
    <t>МБОУ СОШ № 3 С. ИГЛИНО</t>
  </si>
  <si>
    <t>Ахатова Галия Сафуановна</t>
  </si>
  <si>
    <t>МУНИЦИПАЛЬНОЕ БЮДЖЕТНОЕ УЧРЕЖДЕНИЕ ДОПОЛНИТЕЛЬНОГО ОБРАЗОВАНИЯ СТАНЦИЯ ЮНЫХ ТЕХНИКОВ МУНИЦИПАЛЬНОГО РАЙОНА ИГЛИНСКИЙ РАЙОН РЕСПУБЛИКИ БАШКОРТОСТАН</t>
  </si>
  <si>
    <t>МБУ ДО СЮТ</t>
  </si>
  <si>
    <t>Ялилова Нафиса Назиповна</t>
  </si>
  <si>
    <t>МУНИЦИПАЛЬНОЕ БЮДЖЕТНОЕ УЧРЕЖДЕНИЕ ДОПОЛНИТЕЛЬНОГО ОБРАЗОВАНИЯ ДОМ ДЕТСКОГО ТВОРЧЕСТВА МУНИЦИПАЛЬНОГО РАЙОНА ИГЛИНСКИЙ РАЙОН РЕСПУБЛИКИ БАШКОРТОСТАН</t>
  </si>
  <si>
    <t>МБУ ДО ДДТ</t>
  </si>
  <si>
    <t>Дунович Светлана Ахсановна</t>
  </si>
  <si>
    <t>МУНИЦИПАЛЬНОЕ БЮДЖЕТНОЕ ДОШКОЛЬНОЕ ОБРАЗОВАТЕЛЬНОЕ УЧРЕЖДЕНИЕ ДЕТСКИЙ САД № 8 СЕЛА ИГЛИНО МУНИЦИПАЛЬНОГО РАЙОНА ИГЛИНСКИЙ РАЙОН РЕСПУБЛИКИ БАШКОРТОСТАН</t>
  </si>
  <si>
    <t>МБДОУ ДЕТСКИЙ САД № 8 СЕЛА ИГЛИНО</t>
  </si>
  <si>
    <t>Филиппова Альбина Рустямовна</t>
  </si>
  <si>
    <t>МУНИЦИПАЛЬНОЕ БЮДЖЕТНОЕ ОБЩЕОБРАЗОВАТЕЛЬНОЕ УЧРЕЖДЕНИЕ СРЕДНЯЯ ОБЩЕОБРАЗОВАТЕЛЬНАЯ ШКОЛА №4 ИМЕНИ ТИКЕЕВА ДАНИСА СУЛТАНОВИЧА МУНИЦИПАЛЬНОГО РАЙОНА ИГЛИНСКИЙ РАЙОН РЕСПУБЛИКИ БАШКОРТОСТАН</t>
  </si>
  <si>
    <t>МБОУ СОШ №4 ИМЕНИ ТИКЕЕВА Д.С.</t>
  </si>
  <si>
    <t>Аетбаев Хурмат Ахметович</t>
  </si>
  <si>
    <t>МУНИЦИПАЛЬНОЕ БЮДЖЕТНОЕ ОБЩЕОБРАЗОВАТЕЛЬНОЕ УЧРЕЖДЕНИЕ СРЕДНЯЯ ОБЩЕОБРАЗОВАТЕЛЬНАЯ ШКОЛА №1 СЕЛА ИГЛИНО ИМЕНИ БЕСЦЕННОГО ВИКТОРА НИКОЛАЕВИЧА МУНИЦИПАЛЬНОГО РАЙОНА ИГЛИНСКИЙ РАЙОН РЕСПУБЛИКИ БАШКОРТОСТАН</t>
  </si>
  <si>
    <t>МБОУ СОШ №1 С. ИГЛИНО ИМ. БЕСЦЕННОГО В. Н.</t>
  </si>
  <si>
    <t>Камалетдинова Земфира Наилевна</t>
  </si>
  <si>
    <t>МУНИЦИПАЛЬНОЕ БЮДЖЕТНОЕ ДОШКОЛЬНОЕ ОБРАЗОВАТЕЛЬНОЕ УЧРЕЖДЕНИЕ ДЕТСКИЙ САД № 6 СЕЛА ИГЛИНО МУНИЦИПАЛЬНОГО РАЙОНА ИГЛИНСКИЙ РАЙОН РЕСПУБЛИКИ БАШКОРТОСТАН</t>
  </si>
  <si>
    <t>МБДОУ ДЕТСКИЙ САД № 6 СЕЛА ИГЛИНО</t>
  </si>
  <si>
    <t>Буторина Александра Сергеевна</t>
  </si>
  <si>
    <t>МУНИЦИПАЛЬНОЕ БЮДЖЕТНОЕ УЧРЕЖДЕНИЕ ДОПОЛНИТЕЛЬНОГО ОБРАЗОВАНИЯ ИГЛИНСКАЯ ДЕТСКАЯ МУЗЫКАЛЬНАЯ ШКОЛА ИМЕНИ МАГАФУРА ХИСМАТУЛЛИНА МУНИЦИПАЛЬНОГО РАЙОНА ИГЛИНСКИЙ РАЙОН РЕСПУБЛИКИ БАШКОРТОСТАН</t>
  </si>
  <si>
    <t>МБУ ДО ИГЛИНСКАЯ ДМШ ИМ.М.ХИСМАТУЛЛИНА</t>
  </si>
  <si>
    <t>Закирова Лилия Назиповна</t>
  </si>
  <si>
    <t>МУНИЦИПАЛЬНОЕ БЮДЖЕТНОЕ УЧРЕЖДЕНИЕ ДОПОЛНИТЕЛЬНОГО ОБРАЗОВАНИЯ ИГЛИНСКАЯ ДЕТСКАЯ ХУДОЖЕСТВЕННАЯ ШКОЛА МУНИЦИПАЛЬНОГО РАЙОНА ИГЛИНСКИЙ РАЙОН РЕСПУБЛИКИ БАШКОРТОСТАН</t>
  </si>
  <si>
    <t>МБУ ДО ИГЛИНСКАЯ ДХШ</t>
  </si>
  <si>
    <t>Бадьин Михаил Александрович</t>
  </si>
  <si>
    <t>МУНИЦИПАЛЬНОЕ КАЗЕННОЕ УЧРЕЖДЕНИЕ МУНИЦИПАЛЬНОГО РАЙОНА ИГЛИНСКИЙ РАЙОН РЕСПУБЛИКИ БАШКОРТОСТАН ЦЕНТР БУХГАЛТЕРСКОГО УЧЕТА И ОТЧЕТНОСТИ</t>
  </si>
  <si>
    <t>МКУ МР ИГЛИНСКИЙ РАЙОН РБ ЦБУ И О</t>
  </si>
  <si>
    <t>Мисаутова Светлана Александровна</t>
  </si>
  <si>
    <t>МУНИЦИПАЛЬНОЕ БЮДЖЕТНОЕ ДОШКОЛЬНОЕ ОБРАЗОВАТЕЛЬНОЕ УЧРЕЖДЕНИЕ ДЕТСКИЙ САД № 7 СЕЛА ИГЛИНО МУНИЦИПАЛЬНОГО РАЙОНА ИГЛИНСКИЙ РАЙОН РЕСПУБЛИКИ БАШКОРТОСТАН</t>
  </si>
  <si>
    <t>МБДОУ ДЕТСКИЙ САД № 7 СЕЛА ИГЛИНО</t>
  </si>
  <si>
    <t>Крылова Ольга Леонидовна</t>
  </si>
  <si>
    <t>МУНИЦИПАЛЬНОЕ БЮДЖЕТНОЕ ОБЩЕОБРАЗОВАТЕЛЬНОЕ УЧРЕЖДЕНИЕ СРЕДНЯЯ ОБЩЕОБРАЗОВАТЕЛЬНАЯ ШКОЛА № 2 СЕЛА ИГЛИНО МУНИЦИПАЛЬНОГО РАЙОНА ИГЛИНСКИЙ РАЙОН РЕСПУБЛИКИ БАШКОРТОСТАН</t>
  </si>
  <si>
    <t>МБОУ СОШ № 2 С. ИГЛИНО</t>
  </si>
  <si>
    <t>Рафикова Татьяна Геннадьевна</t>
  </si>
  <si>
    <t>МУНИЦИПАЛЬНОЕ БЮДЖЕТНОЕ УЧРЕЖДЕНИЕ ДОПОЛНИТЕЛЬНОГО ОБРАЗОВАНИЯ ДЕТСКО-ЮНОШЕСКАЯ СПОРТИВНАЯ ШКОЛА МУНИЦИПАЛЬНОГО РАЙОНА ИГЛИНСКИЙ РАЙОН РЕСПУБЛИКИ БАШКОРТОСТАН</t>
  </si>
  <si>
    <t>МБУ ДО ДЕТСКО-ЮНОШЕСКАЯ СПОРТИВНАЯ ШКОЛА МУНИЦИПАЛЬНОГО РАЙОНА ИГЛИНСКИЙ РАЙОН РЕСПУБЛИКИ БАШКОРТОСТАН</t>
  </si>
  <si>
    <t>Гибадуллин Дамир Вильданович</t>
  </si>
  <si>
    <t>МУНИЦИПАЛЬНОЕ БЮДЖЕТНОЕ ДОШКОЛЬНОЕ ОБРАЗОВАТЕЛЬНОЕ УЧРЕЖДЕНИЕ ДЕТСКИЙ САД № 5 СЕЛА ИГЛИНО МУНИЦИПАЛЬНОГО РАЙОНА ИГЛИНСКИЙ РАЙОН РЕСПУБЛИКИ БАШКОРТОСТАН</t>
  </si>
  <si>
    <t>МБДОУ ДЕТСКИЙ САД № 5 С. ИГЛИНО</t>
  </si>
  <si>
    <t>Садыкова Гузель Зиевна</t>
  </si>
  <si>
    <t>МУНИЦИПАЛЬНОЕ АВТОНОМНОЕ ДОШКОЛЬНОЕ ОБРАЗОВАТЕЛЬНОЕ УЧРЕЖДЕНИЕ ДЕТСКИЙ САД СОЛНЫШКО С.ИСЯНГУЛОВО МУНИЦИПАЛЬНОГО РАЙОНА ЗИАНЧУРИНСКИЙ РАЙОН РЕСПУБЛИКИ БАШКОРТОСТАН</t>
  </si>
  <si>
    <t>МАДОУ Д С СОЛНЫШКО С.ИСЯНГУЛОВО</t>
  </si>
  <si>
    <t>Сабитова Гульнара Социаловна</t>
  </si>
  <si>
    <t>МУНИЦИПАЛЬНОЕ АВТОНОМНОЕ ДОШКОЛЬНОЕ ОБРАЗОВАТЕЛЬНОЕ УЧРЕЖДЕНИЕ ДЕТСКИЙ САД ТЕРЕМОК С. ИСЯНГУЛОВО МУНИЦИПАЛЬНОГО РАЙОНА ЗИАНЧУРИНСКИЙ РАЙОН РЕСПУБЛИКИ БАШКОРТОСТАН</t>
  </si>
  <si>
    <t>МАДОУ Д С ТЕРЕМОК С. ИСЯНГУЛОВО</t>
  </si>
  <si>
    <t>Любичева Валентина Ильинична</t>
  </si>
  <si>
    <t>МУНИЦИПАЛЬНОЕ ОБЩЕОБРАЗОВАТЕЛЬНОЕ АВТОНОМНОЕ УЧРЕЖДЕНИЕ СРЕДНЯЯ ОБЩЕОБРАЗОВАТЕЛЬНАЯ ШКОЛА № 2 С.ИСЯНГУЛОВО МУНИЦИПАЛЬНОГО РАЙОНА ЗИАНЧУРИНСКИЙ РАЙОН РЕСПУБЛИКИ БАШКОРТОСТАН</t>
  </si>
  <si>
    <t>МОАУ СОШ №2 С.ИСЯНГУЛОВО</t>
  </si>
  <si>
    <t>Алопина Елена Николаевна</t>
  </si>
  <si>
    <t>МУНИЦИПАЛЬНОЕ АВТОНОМНОЕ ДОШКОЛЬНОЕ ОБРАЗОВАТЕЛЬНОЕ УЧРЕЖДЕНИЕ ДЕТСКИЙ САД ЛЯЙСЯН С.ИСЯНГУЛОВО МУНИЦИПАЛЬНОГО РАЙОНА ЗИАНЧУРИНСКИЙ РАЙОН РЕСПУБЛИКИ БАШКОРТОСТАН</t>
  </si>
  <si>
    <t>МАДОУ ДЕТСКИЙ САД ЛЯЙСЯН С.ИСЯНГУЛОВО</t>
  </si>
  <si>
    <t>Юланова Лилия Рашитовна</t>
  </si>
  <si>
    <t>МУНИЦИПАЛЬНОЕ ОБЩЕОБРАЗОВАТЕЛЬНОЕ АВТОНОМНОЕ УЧРЕЖДЕНИЕ БАШКИРСКАЯ ГИМНАЗИЯ-ИНТЕРНАТ ИМЕНИ БУРАКАЕВОЙ МАРЬЯМ САБИРЬЯНОВНЫ С. ИСЯНГУЛОВО МУНИЦИПАЛЬНОГО РАЙОНА ЗИАНЧУРИНСКИЙ РАЙОН РЕСПУБЛИКИ БАШКОРТОСТАН</t>
  </si>
  <si>
    <t>МОАУ БАШКИРСКАЯ ГИМНАЗИЯ-ИНТЕРНАТ ИМ. М. С. БУРАКАЕВОЙ С.ИСЯНГУЛОВО</t>
  </si>
  <si>
    <t>Садыкова Эльвира Габдулбарыевна</t>
  </si>
  <si>
    <t>МУНИЦИПАЛЬНОЕ БЮДЖЕТНОЕ УЧРЕЖДЕНИЕ ДОПОЛНИТЕЛЬНОГО ОБРАЗОВАНИЯ ДЕТСКО-ЮНОШЕСКАЯ СПОРТИВНАЯ ШКОЛА САЯ МУНИЦИПАЛЬНОГО РАЙОНА ЗИАНЧУРИНСКИЙ РАЙОН РЕСПУБЛИКИ БАШКОРТОСТАН</t>
  </si>
  <si>
    <t>МБУ ДО ДЮСШ САЯ</t>
  </si>
  <si>
    <t>Канчурин Байрас Фатихович</t>
  </si>
  <si>
    <t>МУНИЦИПАЛЬНОЕ ОБЩЕОБРАЗОВАТЕЛЬНОЕ БЮДЖЕТНОЕ УЧРЕЖДЕНИЕ СРЕДНЯЯ ОБЩЕОБРАЗОВАТЕЛЬНАЯ ШКОЛА №1 С.ИСЯНГУЛОВО МУНИЦИПАЛЬНОГО РАЙОНА ЗИАНЧУРИНСКИЙ РАЙОН РЕСПУБЛИКИ БАШКОРТОСТАН</t>
  </si>
  <si>
    <t>МОБУ СОШ №1 С.ИСЯНГУЛОВО</t>
  </si>
  <si>
    <t>Итбаева Эльвина Руслановна</t>
  </si>
  <si>
    <t>МУНИЦИПАЛЬНОЕ ОБЩЕОБРАЗОВАТЕЛЬНОЕ БЮДЖЕТНОЕ УЧРЕЖДЕНИЕ СРЕДНЯЯ ОБЩЕОБРАЗОВАТЕЛЬНАЯ ШКОЛА ИМ.ФАЙЗУЛЛЫ СУЛТАНОВА С.ИСЯНГУЛОВО МУНИЦИПАЛЬНОГО РАЙОНА ЗИАНЧУРИНСКИЙ РАЙОН РЕСПУБЛИКИ БАШКОРТОСТАН</t>
  </si>
  <si>
    <t>МОБУ СОШ ИМ.Ф.СУЛТАНОВА С.ИСЯНГУЛОВО</t>
  </si>
  <si>
    <t>Мамурин Сергей Николаевич</t>
  </si>
  <si>
    <t>МУНИЦИПАЛЬНОЕ АВТОНОМНОЕ ДОШКОЛЬНОЕ ОБРАЗОВАТЕЛЬНОЕ УЧРЕЖДЕНИЕ ДЕТСКИЙ САД АЛЕНУШКА С.ИСЯНГУЛОВО МУНИЦИПАЛЬНОГО РАЙОНА ЗИАНЧУРИНСКИЙ РАЙОН РЕСПУБЛИКИ БАШКОРТОСТАН</t>
  </si>
  <si>
    <t>МАДОУ ДЕТСКИЙ САД АЛЕНУШКА С.ИСЯНГУЛОВО</t>
  </si>
  <si>
    <t>МУНИЦИПАЛЬНОЕ ОБЩЕОБРАЗОВАТЕЛЬНОЕ БЮДЖЕТНОЕ УЧРЕЖДЕНИЕ КАЛТАСИНСКАЯ СРЕДНЯЯ ОБЩЕОБРАЗОВАТЕЛЬНАЯ ШКОЛА №1 МУНИЦИПАЛЬНОГО РАЙОНА КАЛТАСИНСКИЙ РАЙОН РЕСПУБЛИКИ БАШКОРТОСТАН</t>
  </si>
  <si>
    <t>МОБУ КАЛТАСИНСКАЯ СОШ №1 МР КАЛТАСИНСКИЙ РАЙОН РБ</t>
  </si>
  <si>
    <t>Кагиров Артур Рафисович</t>
  </si>
  <si>
    <t>МУНИЦИПАЛЬНОЕ КАЗЕННОЕ УЧРЕЖДЕНИЕ ОТДЕЛ ОБРАЗОВАНИЯ АДМИНИСТРАЦИИ МУНИЦИПАЛЬНОГО РАЙОНА КАЛТАСИНСКИЙ РАЙОН РЕСПУБЛИКИ БАШКОРТОСТАН</t>
  </si>
  <si>
    <t>МКУ ОО</t>
  </si>
  <si>
    <t>Зинурова Альбина Зуфаровна</t>
  </si>
  <si>
    <t>МУНИЦИПАЛЬНОЕ БЮДЖЕТНОЕ УЧРЕЖДЕНИЕ ДОПОЛНИТЕЛЬНОГО ОБРАЗОВАНИЯ КАЛТАСИНСКИЙ РАЙОННЫЙ ДЕТСКИЙ ОЗДОРОВИТЕЛЬНО-ОБРАЗОВАТЕЛЬНЫЙ ЦЕНТР САЛЮТ</t>
  </si>
  <si>
    <t>МБУ ДО КРДООЦ САЛЮТ</t>
  </si>
  <si>
    <t>Семенова Алена Юрьевна</t>
  </si>
  <si>
    <t>МУНИЦИПАЛЬНОЕ БЮДЖЕТНОЕ ДОШКОЛЬНОЕ ОБРАЗОВАТЕЛЬНОЕ УЧРЕЖДЕНИЕ КАЛТАСИНСКИЙ ДЕТСКИЙ САД №3 СКАЗКА МУНИЦИПАЛЬНОГО РАЙОНА КАЛТАСИНСКИЙ РАЙОН РЕСПУБЛИКИ БАШКОРТОСТАН</t>
  </si>
  <si>
    <t>МБДОУ КАЛТАСИНСКИЙ ДЕТСКИЙ САД №3 СКАЗКА МР КАЛТАСИНСКИЙ РАЙОН РБ</t>
  </si>
  <si>
    <t>Ильгузина Нина Степановна</t>
  </si>
  <si>
    <t>МУНИЦИПАЛЬНОЕ ОБЩЕОБРАЗОВАТЕЛЬНОЕ БЮДЖЕТНОЕ УЧРЕЖДЕНИЕ КАЛТАСИНСКАЯ СРЕДНЯЯ ОБЩЕОБРАЗОВАТЕЛЬНАЯ ШКОЛА № 2 МУНИЦИПАЛЬНОГО РАЙОНА КАЛТАСИНСКИЙ РАЙОН РЕСПУБЛИКИ БАШКОРТОСТАН</t>
  </si>
  <si>
    <t>МОБУ КАЛТАСИНСКАЯ СОШ № 2 МР КАЛТАСИНСКИЙ РАЙОН РБ</t>
  </si>
  <si>
    <t>Мусина Светлана Фаиловна</t>
  </si>
  <si>
    <t>МУНИЦИПАЛЬНОЕ БЮДЖЕТНОЕ ДОШКОЛЬНОЕ ОБРАЗОВАТЕЛЬНОЕ УЧРЕЖДЕНИЕ КАЛТАСИНСКИЙ ДЕТСКИЙ САД №2 РЯБИНУШКА МУНИЦИПАЛЬНОГО РАЙОНА КАЛТАСИНСКИЙ РАЙОН РЕСПУБЛИКИ БАШКОРТОСТАН</t>
  </si>
  <si>
    <t>МБДОУ КАЛТАСИНСКИЙ ДЕТСКИЙ САД №2 РЯБИНУШКА МР КАЛТАСИНСКИЙ РАЙОН РБ</t>
  </si>
  <si>
    <t>Нургалиева Рашида Киньягалеевна</t>
  </si>
  <si>
    <t>МУНИЦИПАЛЬНОЕ БЮДЖЕТНОЕ УЧРЕЖДЕНИЕ ДОПОЛНИТЕЛЬНОГО ОБРАЗОВАНИЯ ЦЕНТР ВНЕШКОЛЬНОГО ВОСПИТАНИЯ МУНИЦИПАЛЬНОГО РАЙОНА КАЛТАСИНСКИЙ РАЙОН РЕСПУБЛИКИ БАШКОРТОСТАН</t>
  </si>
  <si>
    <t>МБУ ДО ЦВВ МР КАЛТАСИНСКИЙ РАЙОН РБ</t>
  </si>
  <si>
    <t>Рахимова Галина Александровна</t>
  </si>
  <si>
    <t>МУНИЦИПАЛЬНОЕ БЮДЖЕТНОЕ УЧРЕЖДЕНИЕ ДОПОЛНИТЕЛЬНОГО ОБРАЗОВАНИЯ ДЕТСКО-ЮНОШЕСКАЯ СПОРТИВНАЯ ШКОЛА МУНИЦИПАЛЬНОГО РАЙОНА КАЛТАСИНСКИЙ РАЙОН РЕСПУБЛИКИ БАШКОРТОСТАН</t>
  </si>
  <si>
    <t>МБУ ДО ДЮСШ МР КАЛТАСИНСКИЙ РАЙОН РБ</t>
  </si>
  <si>
    <t>Давлетшин Марсел Шамсетдинович</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</si>
  <si>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t>
  </si>
  <si>
    <t>МБДОУ КАЛТАСИНСКИЙ ДЕТСКИЙ САД №1 СОЛНЫШКО МР КАЛТАСИНСКИЙ РАЙОН РБ</t>
  </si>
  <si>
    <t>Байгашева Татьяна Александровна</t>
  </si>
  <si>
    <t>МУНИЦИПАЛЬНОЕ АВТОНОМНОЕ ДОШКОЛЬНОЕ ОБРАЗОВАТЕЛЬНОЕ УЧРЕЖДЕНИЕ ДЕТСКИЙ САД №1 С. КАРМАСКАЛЫ МУНИЦИПАЛЬНОГО РАЙОНА КАРМАСКАЛИНСКИЙ РАЙОН РЕСПУБЛИКИ БАШКОРТОСТАН</t>
  </si>
  <si>
    <t>МАДОУ ДЕТСКИЙ САД №1 С. КАРМАСКАЛЫ</t>
  </si>
  <si>
    <t>Диарова Назира Талгатовна</t>
  </si>
  <si>
    <t>МУНИЦИПАЛЬНОЕ АВТОНОМНОЕ ДОШКОЛЬНОЕ ОБРАЗОВАТЕЛЬНОЕ УЧРЕЖДЕНИЕ ДЕТСКИЙ САД ПЧЕЛКА С. КАРМАСКАЛЫ МУНИЦИПАЛЬНОГО РАЙОНА КАРМАСКАЛИНСКИЙ РАЙОН РЕСПУБЛИКИ БАШКОРТОСТАН</t>
  </si>
  <si>
    <t>МАДОУ ДЕТСКИЙ САД ПЧЕЛКА С. КАРМАСКАЛЫ</t>
  </si>
  <si>
    <t>Дильмухаметова Альфина Филорисовна</t>
  </si>
  <si>
    <t>МУНИЦИПАЛЬНОЕ ОБЩЕОБРАЗОВАТЕЛЬНОЕ БЮДЖЕТНОЕ УЧРЕЖДЕНИЕ ГИМНАЗИЯ С. КАРМАСКАЛЫ МУНИЦИПАЛЬНОГО РАЙОНА КАРМАСКАЛИНСКИЙ РАЙОН РЕСПУБЛИКИ БАШКОРТОСТАН</t>
  </si>
  <si>
    <t>МОБУ ГИМНАЗИЯ С. КАРМАСКАЛЫ</t>
  </si>
  <si>
    <t>Худайдатов Фанис Фуатович</t>
  </si>
  <si>
    <t>МУНИЦИПАЛЬНОЕ БЮДЖЕТНОЕ УЧРЕЖДЕНИЕ ДОПОЛНИТЕЛЬНОГО ОБРАЗОВАНИЯ ДОМ ПИОНЕРОВ И ШКОЛЬНИКОВ МУНИЦИПАЛЬНОГО РАЙОНА КАРМАСКАЛИНСКИЙ РАЙОН РЕСПУБЛИКИ БАШКОРТОСТАН</t>
  </si>
  <si>
    <t>МБУ ДО ДПИШ С. КАРМАСКАЛЫ</t>
  </si>
  <si>
    <t>Баязитова Эльвира Раисовна</t>
  </si>
  <si>
    <t>ОТДЕЛ ОБРАЗОВАНИЯ АДМИНИСТРАЦИИ МУНИЦИПАЛЬНОГО РАЙОНА КАРМАСКАЛИНСКИЙ РАЙОН РЕСПУБЛИКИ БАШКОРТОСТАН</t>
  </si>
  <si>
    <t>ОТДЕЛ ОБРАЗОВАНИЯ МР КАРМАСКАЛИНСКИЙ РАЙОН</t>
  </si>
  <si>
    <t>Матвеев Андрей Валентинович</t>
  </si>
  <si>
    <t>НАЧАЛЬНИК ОТДЕЛА ОБРАЗОВАНИЯ АДМИНИСТРАЦИИ МУНИЦИПАЛЬНОГО РАЙОНА КАРМАСКАЛИНСКИЙ РАЙОН РЕСПУБЛИКИ БАШКОРТОСТАН</t>
  </si>
  <si>
    <t>МУНИЦИПАЛЬНОЕ АВТОНОМНОЕ УЧРЕЖДЕНИЕ ДОПОЛНИТЕЛЬНОГО ОБРАЗОВАНИЯ ДЕТСКО-ЮНОШЕСКАЯ СПОРТИВНАЯ ШКОЛА МУНИЦИПАЛЬНОГО РАЙОНА КАРМАСКАЛИНСКИЙ РАЙОН РЕСПУБЛИКИ БАШКОРТОСТАН</t>
  </si>
  <si>
    <t>МАУ ДО ДЮСШ С.КАРМАСКАЛЫ</t>
  </si>
  <si>
    <t>Мигранов Эльмир Радикович</t>
  </si>
  <si>
    <t>МУНИЦИПАЛЬНОЕ ОБЩЕОБРАЗОВАТЕЛЬНОЕ БЮДЖЕТНОЕ УЧРЕЖДЕНИЕ СРЕДНЯЯ ОБЩЕОБРАЗОВАТЕЛЬНАЯ ШКОЛА №2 С. КАРМАСКАЛЫ МУНИЦИПАЛЬНОГО РАЙОНА КАРМАСКАЛИНСКИЙ РАЙОН РЕСПУБЛИКИ БАШКОРТОСТАН</t>
  </si>
  <si>
    <t>МОБУ СОШ №2 С. КАРМАСКАЛЫ</t>
  </si>
  <si>
    <t>Абубакиров Марат Тимирьянович</t>
  </si>
  <si>
    <t>МУНИЦИПАЛЬНОЕ ОБРАЗОВАТЕЛЬНОЕ БЮДЖЕТНОЕ УЧРЕЖДЕНИЕ МЕЖШКОЛЬНЫЙ УЧЕБНЫЙ КОМБИНАТ МУНИЦИПАЛЬНОГО РАЙОНА КАРМАСКАЛИНСКИЙ РАЙОН РЕСПУБЛИКИ БАШКОРТОСТАН</t>
  </si>
  <si>
    <t>МОБУ КАРМАСКАЛИНСКИЙ МУК</t>
  </si>
  <si>
    <t>Ибраков Хасан Гайнуллович</t>
  </si>
  <si>
    <t>МУНИЦИПАЛЬНОЕ ОБЩЕОБРАЗОВАТЕЛЬНОЕ БЮДЖЕТНОЕ УЧРЕЖДЕНИЕ СРЕДНЯЯ ОБЩЕОБРАЗОВАТЕЛЬНАЯ ШКОЛА ИМ.С.М. ЧУГУНКИНА С.КАРМАСКАЛЫ МУНИЦИПАЛЬНОГО РАЙОНА КАРМАСКАЛИНСКИЙ РАЙОН РЕСПУБЛИКИ БАШКОРТОСТАН</t>
  </si>
  <si>
    <t>МОБУ СОШ ИМ.С.М.ЧУГУНКИНА С.КАРМАСКАЛЫ</t>
  </si>
  <si>
    <t>Ахтямов Дамир Флюрович</t>
  </si>
  <si>
    <t>МУНИЦИПАЛЬНОЕ АВТОНОМНОЕ ДОШКОЛЬНОЕ ОБРАЗОВАТЕЛЬНОЕ УЧРЕЖДЕНИЕ ДЕТСКИЙ САД РАДУГА СЕЛА КРАСНАЯ ГОРКА МУНИЦИПАЛЬНОГО РАЙОНА НУРИМАНОВСКИЙ РАЙОН РЕСПУБЛИКИ БАШКОРТОСТАН</t>
  </si>
  <si>
    <t>МАДОУ ДЕТСКИЙ САД РАДУГА С. КРАСНАЯ ГОРКА</t>
  </si>
  <si>
    <t>Шайхутдинова Зиля Зуфаровна</t>
  </si>
  <si>
    <t>МУНИЦИПАЛЬНОЕ АВТОНОМНОЕ УЧРЕЖДЕНИЕ ДОПОЛНИТЕЛЬНОГО ОБРАЗОВАНИЯ ДЕТСКО-ЮНОШЕСКАЯ СПОРТИВНАЯ ШКОЛА МУНИЦИПАЛЬНОГО РАЙОНА НУРИМАНОВСКИЙ РАЙОН РЕСПУБЛИКИ БАШКОРТОСТАН</t>
  </si>
  <si>
    <t>Галеева Зульфия Ирековна</t>
  </si>
  <si>
    <t>МУНИЦИПАЛЬНОЕ БЮДЖЕТНОЕ ДОШКОЛЬНОЕ ОБРАЗОВАТЕЛЬНОЕ УЧРЕЖДЕНИЕ ДЕТСКИЙ САД СКАЗКА СЕЛА КРАСНАЯ ГОРКА МУНИЦИПАЛЬНОГО РАЙОНА НУРИМАНОВСКИЙ РАЙОН РЕСПУБЛИКИ БАШКОРТОСТАН</t>
  </si>
  <si>
    <t>МБДОУ ДЕТСКИЙ САД СКАЗКА С. КРАСНАЯ ГОРКА</t>
  </si>
  <si>
    <t>Газизова Лена Раифовна</t>
  </si>
  <si>
    <t>МУНИЦИПАЛЬНОЕ БЮДЖЕТНОЕ ОБЩЕОБРАЗОВАТЕЛЬНОЕ УЧРЕЖДЕНИЕ СРЕДНЯЯ ОБЩЕОБРАЗОВАТЕЛЬНАЯ ШКОЛА СЕЛА КРАСНАЯ ГОРКА МУНИЦИПАЛЬНОГО РАЙОНА НУРИМАНОВСКИЙ РАЙОН РБ</t>
  </si>
  <si>
    <t>МБОУ СОШ С.КРАСНАЯ ГОРКА</t>
  </si>
  <si>
    <t>Нуртдинов Салават Рафаэлович</t>
  </si>
  <si>
    <t>МУНИЦИПАЛЬНОЕ КАЗЕННОЕ УЧРЕЖДЕНИЕ УПРАВЛЕНИЕ ОБРАЗОВАНИЯ МУНИЦИПАЛЬНОГО РАЙОНА НУРИМАНОВСКИЙ РАЙОН РЕСПУБЛИКИ БАШКОРТОСТАН</t>
  </si>
  <si>
    <t>МКУ УПРАВЛЕНИЕ ОБРАЗОВАНИЯ МР НУРИМАНОВСКИЙ РАЙОН РЕСПУБЛИКИ БАШКОРТОСТАН</t>
  </si>
  <si>
    <t>Фахретдинова Гульнара Агзамовна</t>
  </si>
  <si>
    <t>МУНИЦИПАЛЬНОЕ БЮДЖЕТНОЕ УЧРЕЖДЕНИЕ ДОПОЛНИТЕЛЬНОГО ОБРАЗОВАНИЯ ДОМ ПИОНЕРОВ И ШКОЛЬНИКОВ МУНИЦИПАЛЬНОГО РАЙОНА НУРИМАНОВСКИЙ РАЙОН РЕСПУБЛИКИ БАШКОРТОСТАН</t>
  </si>
  <si>
    <t>МБУ ДО ДПИШ</t>
  </si>
  <si>
    <t>Мартымянова Ляйля Маратовна</t>
  </si>
  <si>
    <t>МУНИЦИПАЛЬНОЕ АВТОНОМНОЕ ДОШКОЛЬНОЕ ОБРАЗОВАТЕЛЬНОЕ УЧРЕЖДЕНИЕ ДЕТСКИЙ САД ТЕРЕМОК ОБЩЕРАЗВИВАЮЩЕГО ВИДА С.КРАСНОУСОЛЬСКИЙ МУНИЦИПАЛЬНОГО РАЙОНА ГАФУРИЙСКИЙ РАЙОН РЕСПУБЛИКИ БАШКОРТОСТАН</t>
  </si>
  <si>
    <t>МАДОУ ДЕТСКИЙ САД ТЕРЕМОК</t>
  </si>
  <si>
    <t>Абдрашитова Алёна Владимировна</t>
  </si>
  <si>
    <t>МУНИЦИПАЛЬНОЕ АВТОНОМНОЕ ДОШКОЛЬНОЕ ОБРАЗОВАТЕЛЬНОЕ УЧРЕЖДЕНИЕ ДЕТСКИЙ САД №2 ТОПОЛЁК ОБЩЕРАЗВИВАЮЩЕГО ВИДА С.КРАСНОУСОЛЬСКИЙ МУНИЦИПАЛЬНОГО РАЙОНА ГАФУРИЙСКИЙ РАЙОН РЕСПУБЛИКИ БАШКОРТОСТАН</t>
  </si>
  <si>
    <t>МАДОУ ДЕТСКИЙ САД №2 ТОПОЛЁК</t>
  </si>
  <si>
    <t>Сулейманова Галина Юрьевна</t>
  </si>
  <si>
    <t>МУНИЦИПАЛЬНОЕ ОБРАЗОВАТЕЛЬНОЕ БЮДЖЕТНОЕ УЧРЕЖДЕНИЕ ДЕТСКО-ЮНОШЕСКАЯ СПОРТИВНАЯ ШКОЛА МУНИЦИПАЛЬНОГО РАЙОНА ГАФУРИЙСКИЙ РАЙОН РЕСПУБЛИКИ БАШКОРТОСТАН</t>
  </si>
  <si>
    <t>МОБУ ДЮСШ С. КРАСНОУСОЛЬСКИЙ</t>
  </si>
  <si>
    <t>Сайфуллин Ленар Тагирович</t>
  </si>
  <si>
    <t>МУНИЦИПАЛЬНОЕ ОБЩЕОБРАЗОВАТЕЛЬНОЕ БЮДЖЕТНОЕ УЧРЕЖДЕНИЕ СРЕДНЯЯ ОБЩЕОБРАЗОВАТЕЛЬНАЯ ШКОЛА №1 С. КРАСНОУСОЛЬСКИЙ МУНИЦИПАЛЬНОГО РАЙОНА ГАФУРИЙСКИЙ РАЙОН РЕСПУБЛИКИ БАШКОРТОСТАН</t>
  </si>
  <si>
    <t>МОБУ СОШ №1 С. КРАСНОУСОЛЬСКИЙ</t>
  </si>
  <si>
    <t>Петрова Галина Викторовна</t>
  </si>
  <si>
    <t>МУНИЦИПАЛЬНОЕ БЮДЖЕТНОЕ УЧРЕЖДЕНИЕ ДОПОЛНИТЕЛЬНОГО ОБРАЗОВАНИЯ ЦЕНТР ДЕТСКОГО ТВОРЧЕСТВА МУНИЦИПАЛЬНОГО РАЙОНА ГАФУРИЙСКИЙ РАЙОН РЕСПУБЛИКИ БАШКОРТОСТАН</t>
  </si>
  <si>
    <t>Кинзябаев Рамиль Нигматзянович</t>
  </si>
  <si>
    <t>МУНИЦИПАЛЬНОЕ АВТОНОМНОЕ ДОШКОЛЬНОЕ ОБРАЗОВАТЕЛЬНОЕ УЧРЕЖДЕНИЕ ДЕТСКИЙ САД №1 РЯБИНУШКА ОБЩЕРАЗВИВАЮЩЕГО ВИДА С. КРАСНОУСОЛЬСКИЙ МУНИЦИПАЛЬНОГО РАЙОНА ГАФУРИЙСКИЙ РАЙОН РЕСПУБЛИКИ БАШКОРТОСТАН</t>
  </si>
  <si>
    <t>МАДОУ ДЕТСКИЙ САД № 1 РЯБИНУШКА</t>
  </si>
  <si>
    <t>Давлетбаева Алира Амирьяновна</t>
  </si>
  <si>
    <t>МУНИЦИПАЛЬНОЕ ОБЩЕОБРАЗОВАТЕЛЬНОЕ БЮДЖЕТНОЕ УЧРЕЖДЕНИЕ СРЕДНЯЯ ОБЩЕОБРАЗОВАТЕЛЬНАЯ ШКОЛА №3 С. КРАСНОУСОЛЬСКИЙ МУНИЦИПАЛЬНОГО РАЙОНА ГАФУРИЙСКИЙ РАЙОН РЕСПУБЛИКИ БАШКОРТОСТАН</t>
  </si>
  <si>
    <t>МОБУ СОШ №3 С. КРАСНОУСОЛЬСКИЙ</t>
  </si>
  <si>
    <t>Рудкевич Андрей Сергеевич</t>
  </si>
  <si>
    <t>МУНИЦИПАЛЬНОЕ ОБЩЕОБРАЗОВАТЕЛЬНОЕ БЮДЖЕТНОЕ УЧРЕЖДЕНИЕ КРАСНОУСОЛЬСКАЯ БАШКИРСКАЯ ГИМНАЗИЯ-ИНТЕРНАТ ИМЕНИ НИЯЗА АБДУЛХАКОВИЧА МАЖИТОВА МУНИЦИПАЛЬНОГО РАЙОНА ГАФУРИЙСКИЙ РАЙОН РЕСПУБЛИКИ БАШКОРТОСТАН</t>
  </si>
  <si>
    <t>МОБУ КБГИ ИМ. Н.А. МАЖИТОВА</t>
  </si>
  <si>
    <t>Мунасипова Гульсум Мубаряковна</t>
  </si>
  <si>
    <t>МУНИЦИПАЛЬНОЕ АВТОНОМНОЕ ДОШКОЛЬНОЕ ОБРАЗОВАТЕЛЬНОЕ УЧРЕЖДЕНИЕ ДЕТСКИЙ САД № 25 СКАЗКА КОМБИНИРОВАННОГО ВИДА С.КРАСНОУСОЛЬСКИЙ МУНИЦИПАЛЬНОГО РАЙОНА ГАФУРИЙСКИЙ РАЙОН РЕСПУБЛИКИ БАШКОРТОСТАН</t>
  </si>
  <si>
    <t>МАДОУ ДЕТСКИЙ САД № 25 СКАЗКА</t>
  </si>
  <si>
    <t>Ефремова Альфия Советовна</t>
  </si>
  <si>
    <t>МУНИЦИПАЛЬНОЕ ОБЩЕОБРАЗОВАТЕЛЬНОЕ БЮДЖЕТНОЕ УЧРЕЖДЕНИЕ СРЕДНЯЯ ОБЩЕОБРАЗОВАТЕЛЬНАЯ ШКОЛА № 2 С. КРАСНОУСОЛЬСКИЙ МУНИЦИПАЛЬНОГО РАЙОНА ГАФУРИЙСКИЙ РАЙОН РЕСПУБЛИКИ БАШКОРТОСТАН</t>
  </si>
  <si>
    <t>МОБУ СОШ № 2 С. КРАСНОУСОЛЬСКИЙ</t>
  </si>
  <si>
    <t>Басыров Марат Раилович</t>
  </si>
  <si>
    <t>МУНИЦИПАЛЬНОЕ БЮДЖЕТНОЕ ОБЩЕОБРАЗОВАТЕЛЬНОЕ УЧРЕЖДЕНИЕ БАШКИРСКАЯ ГИМНАЗИЯ СЕЛА МАЛОЯЗ МУНИЦИПАЛЬНОГО РАЙОНА САЛАВАТСКИЙ РАЙОН РЕСПУБЛИКИ БАШКОРТОСТАН</t>
  </si>
  <si>
    <t>МБОУ БГ С.МАЛОЯЗ</t>
  </si>
  <si>
    <t>Кильдияров Владислав Рамилович</t>
  </si>
  <si>
    <t>МУНИЦИПАЛЬНОЕ АВТОНОМНОЕ УЧРЕЖДЕНИЕ ДОПОЛНИТЕЛЬНОГО ОБРАЗОВАНИЯ ДОМ ДЕТСКОГО ТВОРЧЕСТВА МУНИЦИПАЛЬНОГО РАЙОНА САЛАВАТСКИЙ РАЙОН РЕСПУБЛИКИ БАШКОРТОСТАН</t>
  </si>
  <si>
    <t>МАУ ДО ДДТ МР САЛАВАТСКИЙ РАЙОН РБ</t>
  </si>
  <si>
    <t>Гусева Татьяна Владимировна</t>
  </si>
  <si>
    <t>МУНИЦИПАЛЬНОЕ ОБЩЕОБРАЗОВАТЕЛЬНОЕ БЮДЖЕТНОЕ УЧРЕЖДЕНИЕ СРЕДНЯЯ ОБЩЕОБРАЗОВАТЕЛЬНАЯ ШКОЛА №1 СЕЛА МАЛОЯЗ МУНИЦИПАЛЬНОГО РАЙОНА САЛАВАТСКИЙ РУСПУБЛИКИ БАШКОРТОСТАН</t>
  </si>
  <si>
    <t>МОБУ СОШ №1 С. МАЛОЯЗ</t>
  </si>
  <si>
    <t>Муссалямов Эдуард Наилович</t>
  </si>
  <si>
    <t>МУНИЦИПАЛЬНОЕ АВТОНОМНОЕ ДОШКОЛЬНОЕ ОБРАЗОВАТЕЛЬНОЕ УЧРЕЖДЕНИЕ МАЛОЯЗОВСКИЙ ДЕТСКИЙ САД № 1 СОЛНЫШКО МУНИЦИПАЛЬНОГО РАЙОНА САЛАВАТСКИЙ РАЙОН РЕСПУБЛИКИ БАШКОРТОСТАН</t>
  </si>
  <si>
    <t>МАДОУ МАЛОЯЗОВСКИЙ ДЕТСКИЙ САД № 1 СОЛНЫШКО</t>
  </si>
  <si>
    <t>Равшанова Разалия Миндиахметовна</t>
  </si>
  <si>
    <t>АУ ДОПОЛНИТЕЛЬНОГО ОБРАЗОВАНИЯ ДЕТСКО-ЮНОШЕСКАЯ СПОРТИВНАЯ ШКОЛА МУНИЦИПАЛЬНОГО РАЙОНА САЛАВАТСКИЙ РАЙОН РЕСПУБЛИКИ БАШКОРТОСТАН</t>
  </si>
  <si>
    <t>АУ ДО ДЮСШ МР САЛАВАТСКИЙ РАЙОН РЕСПУБЛИКИ БАШКОРТОСТАН</t>
  </si>
  <si>
    <t>Томилин Павел Михайлович</t>
  </si>
  <si>
    <t>МУНИЦИПАЛЬНОЕ АВТОНОМНОЕ ДОШКОЛЬНОЕ ОБРАЗОВАТЕЛЬНОЕ УЧРЕЖДЕНИЕ ДЕТСКИЙ САД №3 МАЛЕНЬКАЯ СТРАНА СЕЛА МАЛОЯЗ МУНИЦИПАЛЬНОГО РАЙОНА САЛАВАТСКИЙ РАЙОН РЕСПУБЛИКИ БАШКОРТОСТАН</t>
  </si>
  <si>
    <t>МАДОУ ДЕТСКИЙ САД №3 МАЛЕНЬКАЯ СТРАНА С. МАЛОЯЗ МР САЛАВАТСКИЙ РАЙОН РБ</t>
  </si>
  <si>
    <t>Хафизова Венера Рафкатовна</t>
  </si>
  <si>
    <t>МУНИЦИПАЛЬНОЕ АВТОНОМНОЕ УЧРЕЖДЕНИЕ ДОПОЛНИТЕЛЬНОГО ОБРАЗОВАНИЯ СТАНЦИЯ ЮНЫХ ТЕХНИКОВ МУНИЦИПАЛЬНОГО РАЙОНА САЛАВАТСКИЙ РАЙОН РЕСПУБЛИКИ БАШКОРТОСТАН</t>
  </si>
  <si>
    <t>МАУ ДО СЮТ</t>
  </si>
  <si>
    <t>Халиуллина Ильза Рифовна</t>
  </si>
  <si>
    <t>МУНИЦИПАЛЬНОЕ БЮДЖЕТНОЕ ДОШКОЛЬНОЕ ОБРАЗОВАТЕЛЬНОЕ УЧРЕЖДЕНИЕ ДЕТСКИЙ САД № 36 С.МЕСЯГУТОВО МУНИЦИПАЛЬНОГО РАЙОНА ДУВАНСКИЙ РАЙОН РЕСПУБЛИКИ БАШКОРТОСТАН</t>
  </si>
  <si>
    <t>МБДОУ ДЕТСКИЙ САД № 36 С.МЕСЯГУТОВО</t>
  </si>
  <si>
    <t>Зайнуллина Юлия Биктимеровна</t>
  </si>
  <si>
    <t>МУНИЦИПАЛЬНОЕ БЮДЖЕТНОЕ ДОШКОЛЬНОЕ ОБРАЗОВАТЕЛЬНОЕ УЧРЕЖДЕНИЕ ДЕТСКИЙ САД № 2 С. МЕСЯГУТОВО МУНИЦИПАЛЬНОГО РАЙОНА ДУВАНСКИЙ РАЙОН РЕСПУБЛИКИ БАШКОРТОСТАН</t>
  </si>
  <si>
    <t>МБДОУ ДЕТСКИЙ САД № 2 С. МЕСЯГУТОВО</t>
  </si>
  <si>
    <t>Булатова Наталья Сергеевна</t>
  </si>
  <si>
    <t>МУНИЦИПАЛЬНОЕ БЮДЖЕТНОЕ ДОШКОЛЬНОЕ ОБРАЗОВАТЕЛЬНОЕ УЧРЕЖДЕНИЕ ДЕТСКИЙ САД № 1 С. МЕСЯГУТОВО МУНИЦИПАЛЬНОГО РАЙОНА ДУВАНСКИЙ РАЙОН РЕСПУБЛИКИ БАШКОРТОСТАН</t>
  </si>
  <si>
    <t>МБДОУ ДЕТСКИЙ САД № 1 С. МЕСЯГУТОВО</t>
  </si>
  <si>
    <t>Семенова Ольга Анатольевна</t>
  </si>
  <si>
    <t>МУНИЦИПАЛЬНОЕ БЮДЖЕТНОЕ ДОШКОЛЬНОЕ ОБРАЗОВАТЕЛЬНОЕ УЧРЕЖДЕНИЕ ДЕТСКИЙ САД №4 С.МЕСЯГУТОВО МУНИЦИПАЛЬНОГО РАЙОНА ДУВАНСКИЙ РАЙОН РЕСПУБЛИКИ БАШКОРТОСТАН</t>
  </si>
  <si>
    <t>МБДОУ ДЕТСКИЙ САД №4 С.МЕСЯГУТОВО</t>
  </si>
  <si>
    <t>Шалашова Ирина Владимировна</t>
  </si>
  <si>
    <t>МУНИЦИПАЛЬНОЕ БЮДЖЕТНОЕ ОБЩЕОБРАЗОВАТЕЛЬНОЕ УЧРЕЖДЕНИЕ ЛИЦЕЙ С. МЕСЯГУТОВО МУНИЦИПАЛЬНОГО РАЙОНА ДУВАНСКИЙ РАЙОН РЕСПУБЛИКИ БАШКОРТОСТАН</t>
  </si>
  <si>
    <t>МБОУ ЛИЦЕЙ С. МЕСЯГУТОВО</t>
  </si>
  <si>
    <t>Неустроев Алексей Леонидович</t>
  </si>
  <si>
    <t>МУНИЦИПАЛЬНОЕ БЮДЖЕТНОЕ ДОШКОЛЬНОЕ ОБРАЗОВАТЕЛЬНОЕ УЧРЕЖДЕНИЕ ДЕТСКИЙ САД № 5 С. МЕСЯГУТОВО МУНИЦИПАЛЬНОГО РАЙОНА ДУВАНСКИЙ РАЙОН РЕСПУБЛИКИ БАШКОРТОСТАН</t>
  </si>
  <si>
    <t>МБДОУ ДЕТСКИЙ САД № 5 С.МЕСЯГУТОВО</t>
  </si>
  <si>
    <t>Вшивцева Марина Алексеевна</t>
  </si>
  <si>
    <t>ГОСУДАРСТВЕННОЕ БЮДЖЕТНОЕ ОБЩЕОБРАЗОВАТЕЛЬНОЕ УЧРЕЖДЕНИЕ РЕСПУБЛИКАНСКИЙ ЛИЦЕЙ-ИНТЕРНАТ ИМ. ТИМЕРБАЯ ЮСУПОВИЧА ЮСУПОВА ДУВАНСКОГО РАЙОНА РЕСПУБЛИКИ БАШКОРТОСТАН</t>
  </si>
  <si>
    <t>ГБОУ РЛИ ИМ. Т.Ю. ЮСУПОВА</t>
  </si>
  <si>
    <t>Габитов Руслан Марсович</t>
  </si>
  <si>
    <t>МУНИЦИПАЛЬНОЕ БЮДЖЕТНОЕ УЧРЕЖДЕНИЕ ДОПОЛНИТЕЛЬНОГО ОБРАЗОВАНИЯ ДОМ ПИОНЕРОВ И ШКОЛЬНИКОВ МУНИЦИПАЛЬНОГО РАЙОНА ДУВАНСКИЙ РАЙОН РЕСПУБЛИКИ БАШКОРТОСТАН</t>
  </si>
  <si>
    <t>ДОМ ПИОНЕРОВ И ШКОЛЬНИКОВ ДУВАНСКОГО РАЙОНА</t>
  </si>
  <si>
    <t>Валиева Елена Викторовна</t>
  </si>
  <si>
    <t>МУНИЦИПАЛЬНОЕ КАЗЕННОЕ УЧРЕЖДЕНИЕ ОТДЕЛ ОБРАЗОВАНИЯ АДМИНИСТРАЦИИ МУНИЦИПАЛЬНОГО РАЙОНА ДУВАНСКИЙ РАЙОН РЕСПУБЛИКИ БАШКОРТОСТАН</t>
  </si>
  <si>
    <t>МКУ ОТДЕЛ ОБРАЗОВАНИЯ ДУВАНСКОГО РАЙОНА РБ</t>
  </si>
  <si>
    <t>Закирова Лилия Таллиновна</t>
  </si>
  <si>
    <t>МУНИЦИПАЛЬНОЕ БЮДЖЕТНОЕ УЧРЕЖДЕНИЕ ДОПОЛНИТЕЛЬНОГО ОБРАЗОВАНИЯ ДЕТСКО-ЮНОШЕСКАЯ СПОРТИВНАЯ ШКОЛА МУНИЦИПАЛЬНОГО РАЙОНА ДУВАНСКИЙ РАЙОН РЕСПУБЛИКИ БАШКОРТОСТАН</t>
  </si>
  <si>
    <t>МБУДО ДЮСШ</t>
  </si>
  <si>
    <t>Тучкевич Михаил Васильевич</t>
  </si>
  <si>
    <t>МУНИЦИПАЛЬНОЕ БЮДЖЕТНОЕ ОБЩЕОБРАЗОВАТЕЛЬНОЕ УЧРЕЖДЕНИЕ ГИМНАЗИЯ СЕЛА МЕСЯГУТОВО МУНИЦИПАЛЬНОГО РАЙОНА ДУВАНСКИЙ РАЙОН РЕСПУБЛИКИ БАШКОРТОСТАН</t>
  </si>
  <si>
    <t>МБОУ ГИМНАЗИЯ С. МЕСЯГУТОВО</t>
  </si>
  <si>
    <t>Николаев Николай Виталиевич</t>
  </si>
  <si>
    <t>МУНИЦИПАЛЬНОЕ БЮДЖЕТНОЕ ДОШКОЛЬНОЕ ОБРАЗОВАТЕЛЬНОЕ УЧРЕЖДЕНИЕ ЦЕНТР РАЗВИТИЯ РЕБЁНКА ДЕТСКИЙ САД № 37 С. МЕСЯГУТОВО МУНИЦИПАЛЬНОГО РАЙОНА ДУВАНСКИЙ РАЙОН РЕСПУБЛИКИ БАШКОРТОСТАН</t>
  </si>
  <si>
    <t>МБДОУ ЦРР ДЕТСКИЙ САД № 37 С. МЕСЯГУТОВО</t>
  </si>
  <si>
    <t>Галимова Гульсибар Хайбулловна</t>
  </si>
  <si>
    <t>МУНИЦИПАЛЬНОЕ БЮДЖЕТНОЕ ОБЩЕОБРАЗОВАТЕЛЬНОЕ УЧРЕЖДЕНИЕ СРЕДНЯЯ ОБЩЕОБРАЗОВАТЕЛЬНАЯ ШКОЛА №1 С. МРАКОВО МУНИЦИПАЛЬНОГО РАЙОНА КУГАРЧИНСКИЙ РАЙОН РЕСПУБЛИКИ БАШКОРТОСТАН</t>
  </si>
  <si>
    <t>МБОУ СОШ № 1 С. МРАКОВО</t>
  </si>
  <si>
    <t>Арсланбаев Ильшат Ришатович</t>
  </si>
  <si>
    <t>МУНИЦИПАЛЬНОЕ АВТОНОМНОЕ ОБРАЗОВАТЕЛЬНОЕ УЧРЕЖДЕНИЕ ДОПОЛНИТЕЛЬНОГО ОБРАЗОВАНИЯ ДЕТСКИЙ ОЗДОРОВИТЕЛЬНО-ОБРАЗОВАТЕЛЬНЫЙ ЦЕНТР ТУРИЗМА И КРАЕВЕДЕНИЯ МУНИЦИПАЛЬНОГО РАЙОНА КУГАРЧИНСКИЙ РАЙОН РЕСПУБЛИКИ БАШКОРТОСТАН</t>
  </si>
  <si>
    <t>МАОУ ДО ДООЦТК С.МРАКОВО</t>
  </si>
  <si>
    <t>Хасанов Шамиль Дамирович</t>
  </si>
  <si>
    <t>МУНИЦИПАЛЬНОЕ АВТОНОМНОЕ ДОШКОЛЬНОЕ ОБРАЗОВАТЕЛЬНОЕ УЧРЕЖДЕНИЕ ДЕТСКИЙ САД РОДНИЧОК</t>
  </si>
  <si>
    <t>МАДОУ ДЕТСКИЙ САД РОДНИЧОК</t>
  </si>
  <si>
    <t>Кинзябулатова Айсылу Ямилевна</t>
  </si>
  <si>
    <t>МУНИЦИПАЛЬНОЕ КАЗЕННОЕ УЧРЕЖДЕНИЕ ОТДЕЛ ОБРАЗОВАНИЯ АДМИНИСТРАЦИИ МУНИЦИПАЛЬНОГО РАЙОНА КУГАРЧИНСКИЙ РАЙОН РЕСПУБЛИКИ БАШКОРТОСТАН</t>
  </si>
  <si>
    <t>Ахмедьянов Расуль Радикович</t>
  </si>
  <si>
    <t>МУНИЦИПАЛЬНОЕ БЮДЖЕТНОЕ ОБРАЗОВАТЕЛЬНОЕ УЧРЕЖДЕНИЕ ДОПОЛНИТЕЛЬНОГО ОБРАЗОВАНИЯ ЦЕНТР ДЕТСКОГО ТВОРЧЕСТВА МУНИЦИПАЛЬНОГО РАЙОНА КУГАРЧИНСКИЙ РАЙОН РЕСПУБЛИКИ БАШКОРТОСТАН</t>
  </si>
  <si>
    <t>МБОУ ДО ЦЕНТР ДЕТСКОГО ТВОРЧЕСТВА</t>
  </si>
  <si>
    <t>Хафизова Сумбуль Яркаевна</t>
  </si>
  <si>
    <t>МУНИЦИПАЛЬНОЕ БЮДЖЕТНОЕ ОБЩЕОБРАЗОВАТЕЛЬНОЕ УЧРЕЖДЕНИЕ БАШКИРСКАЯ ГИМНАЗИЯ ИМЕНИ ПЕРВОГО ПРЕЗИДЕНТА РЕСПУБЛИКИ БАШКОРТОСТАН МУРТАЗЫ ГУБАЙДУЛЛОВИЧА РАХИМОВА С.МРАКОВО МУНИЦИПАЛЬНОГО РАЙОНА КУГАРЧИНСКИЙ РАЙОН РЕСПУБЛИКИ БАШКОРТОСТАН</t>
  </si>
  <si>
    <t>МБОУ БАШКИРСКАЯ ГИМНАЗИЯ ИМ. М.Г. РАХИМОВА С.МРАКОВО</t>
  </si>
  <si>
    <t>Ибрагимова Файруза Азаматовна</t>
  </si>
  <si>
    <t>МУНИЦИПАЛЬНОЕ АВТОНОМНОЕ ОБРАЗОВАТЕЛЬНОЕ УЧРЕЖДЕНИЕ ДОПОЛНИТЕЛЬНОГО ОБРАЗОВАНИЯ ДЕТСКО-ЮНОШЕСКАЯ СПОРТИВНАЯ ШКОЛА МУНИЦИПАЛЬНОГО РАЙОНА КУГАРЧИНСКИЙ РАЙОН РЕСПУБЛИКИ БАШКОРТОСТАН</t>
  </si>
  <si>
    <t>Кускаров Вадим Амирович</t>
  </si>
  <si>
    <t>МУНИЦИПАЛЬНОЕ БЮДЖЕТНОЕ ОБЩЕОБРАЗОВАТЕЛЬНОЕ УЧРЕЖДЕНИЕ ОСНОВНАЯ ОБЩЕОБРАЗОВАТЕЛЬНАЯ ШКОЛА ИМЕНИ ЗАЙНАБ БИИШЕВОЙ С.МРАКОВО МУНИЦИПАЛЬНОГО РАЙОНА КУГАРЧИНСКИЙ РАЙОН РЕСПУБЛИКИ БАШКОРТОСТАН</t>
  </si>
  <si>
    <t>МБОУ ООШ ИМ. З.БИИШЕВОЙ С.МРАКОВО</t>
  </si>
  <si>
    <t>Сингизов Ильдар Загирович</t>
  </si>
  <si>
    <t>МУНИЦИПАЛЬНОЕ АВТОНОМНОЕ ДОШКОЛЬНОЕ ОБРАЗОВАТЕЛЬНОЕ УЧРЕЖДЕНИЕ ДЕТСКИЙ САД ИМ. З.БИИШЕВОЙ</t>
  </si>
  <si>
    <t>МАДОУ ДЕТСКИЙ САД ИМ. З.БИИШЕВОЙ</t>
  </si>
  <si>
    <t>Сорокина Рита Ураловна</t>
  </si>
  <si>
    <t>МУНИЦИПАЛЬНОЕ АВТОНОМНОЕ ДОШКОЛЬНОЕ ОБРАЗОВАТЕЛЬНОЕ УЧРЕЖДЕНИЕ ДЕТСКИЙ САД КУГАРСЕНКАЙ С. МРАКОВО МУНИЦИПАЛЬНОГО РАЙОНА КУГАРЧИНСКИЙ РАЙОН РЕСПУБЛИКИ БАШКОРТОСТАН</t>
  </si>
  <si>
    <t>МАДОУ ДЕТСКИЙ САД КУГАРСЕНКАЙ С.МРАКОВО</t>
  </si>
  <si>
    <t>Живаева Гузель Гизетдиновна</t>
  </si>
  <si>
    <t>МУНИЦИПАЛЬНОЕ АВТОНОМНОЕ ДОШКОЛЬНОЕ ОБРАЗОВАТЕЛЬНОЕ УЧРЕЖДЕНИЕ ДЕТСКИЙ САД УРАЛОЧКА С. МРАКОВО</t>
  </si>
  <si>
    <t>МАДОУ ДЕТСКИЙ САД УРАЛОЧКА</t>
  </si>
  <si>
    <t>Фаизова Фаягуль Закиевна</t>
  </si>
  <si>
    <t>МУНИЦИПАЛЬНОЕ АВТОНОМНОЕ ДОШКОЛЬНОЕ ОБРАЗОВАТЕЛЬНОЕ УЧРЕЖДЕНИЕ ДЕТСКИЙ САД №3 РАДУГА С.НИКОЛО-БЕРЕЗОВКА МУНИЦИПАЛЬНОГО РАЙОНА КРАСНОКАМСКИЙ РАЙОН РЕСПУБЛИКИ БАШКОРТОСТАН</t>
  </si>
  <si>
    <t>МАДОУ ДЕТСКИЙ САД №3 РАДУГА С.НИКОЛО-БЕРЕЗОВКА</t>
  </si>
  <si>
    <t>МУНИЦИПАЛЬНОЕ БЮДЖЕТНОЕ УЧРЕЖДЕНИЕ ДОПОЛНИТЕЛЬНОГО ОБРАЗОВАНИЯ ЦЕНТР ДЕТСКОГО ТВОРЧЕСТВА СОЗВЕЗДИЕ МУНИЦИПАЛЬНОГО РАЙОНА КРАСНОКАМСКИЙ РАЙОН РЕСПУБЛИКИ БАШКОРТОСТАН</t>
  </si>
  <si>
    <t>МБУ ДО ЦДТ СОЗВЕЗДИЕ</t>
  </si>
  <si>
    <t>Агиева Алсу Анасовна</t>
  </si>
  <si>
    <t>МУНИЦИПАЛЬНОЕ АВТОНОМНОЕ ДОШКОЛЬНОЕ ОБРАЗОВАТЕЛЬНОЕ УЧРЕЖДЕНИЕ ДЕТСКИЙ САД №18 СОЛНЫШКО С.НИКОЛО-БЕРЕЗОВКА МУНИЦИПАЛЬНОГО РАЙОНА КРАСНОКАМСКИЙ РАЙОН РЕСПУБЛИКИ БАШКОРТОСТАН</t>
  </si>
  <si>
    <t>МАДОУ ДЕТСКИЙ САД №18 СОЛНЫШКО С.НИКОЛО-БЕРЕЗОВКА</t>
  </si>
  <si>
    <t>Выгузова Гульнара Фанисовна</t>
  </si>
  <si>
    <t>МУНИЦИПАЛЬНОЕ БЮДЖЕТНОЕ ОБЩЕОБРАЗОВАТЕЛЬНОЕ УЧРЕЖДЕНИЕ СРЕДНЯЯ ОБЩЕОБРАЗОВАТЕЛЬНАЯ ШКОЛА С.НИКОЛО-БЕРЕЗОВКА МУНИЦИПАЛЬНОГО РАЙОНА КРАСНОКАМСКИЙ РАЙОН РЕСПУБЛИКИ БАШКОРТОСТАН</t>
  </si>
  <si>
    <t>МБОУ СОШ С.НИКОЛО-БЕРЕЗОВКА</t>
  </si>
  <si>
    <t>Носова Марина Павловна</t>
  </si>
  <si>
    <t>МУНИЦИПАЛЬНОЕ АВТОНОМНОЕ ДОШКОЛЬНОЕ ОБРАЗОВАТЕЛЬНОЕ УЧРЕЖДЕНИЕ ДЕТСКИЙ САД №1 БЕРЕЗКА С.НИКОЛО-БЕРЕЗОВКА МУНИЦИПАЛЬНОГО РАЙОНА КРАСНОКАМСКИЙ РАЙОН РЕСПУБЛИКИ БАШКОРТОСТАН</t>
  </si>
  <si>
    <t>МАДОУ ДЕТСКИЙ САД №1 БЕРЕЗКА С.НИКОЛО-БЕРЕЗОВКА</t>
  </si>
  <si>
    <t>Глушко Светлана Александровна</t>
  </si>
  <si>
    <t>МУНИЦИПАЛЬНОЕ АВТОНОМНОЕ УЧРЕЖДЕНИЕ ДОПОЛНИТЕЛЬНОГО ОБРАЗОВАНИЯ ДЕТСКО-ЮНОШЕСКАЯ СПОРТИВНАЯ ШКОЛА МУНИЦИПАЛЬНОГО РАЙОНА КРАСНОКАМСКИЙ РАЙОН РЕСПУБЛИКИ БАШКОРТОСТАН</t>
  </si>
  <si>
    <t>МАУ ДО ДЮСШ МУНИЦИПАЛЬНОГО РАЙОНА КРАСНОКАМСКИЙ РАЙОН РБ</t>
  </si>
  <si>
    <t>МУНИЦИПАЛЬНОЕ КАЗЕННОЕ УЧРЕЖДЕНИЕ КОМИТЕТ ПО ДЕЛАМ МОЛОДЕЖИ АДМИНИСТРАЦИИ МУНИЦИПАЛЬНОГО РАЙОНА КРАСНОКАМСКИЙ РАЙОН РЕСПУБЛИКИ БАШКОРТОСТАН</t>
  </si>
  <si>
    <t>МКУ КДМ АМР КРАСНОКАМСКИЙ РАЙОН РБ</t>
  </si>
  <si>
    <t>Ситдиков Ришат Валерьевич</t>
  </si>
  <si>
    <t>ПРЕДСЕДАТЕЛЬ</t>
  </si>
  <si>
    <t>МУНИЦИПАЛЬНОЕ БЮДЖЕТНОЕ ДОШКОЛЬНОЕ ОБРАЗОВАТЕЛЬНОЕ УЧРЕЖДЕНИЕ-ДЕТСКИЙ САД № 7 С. РАЕВСКИЙ МУНИЦИПАЛЬНОГО РАЙОНА АЛЬШЕЕВСКИЙ РАЙОН РЕСПУБЛИКИ БАШКОРТОСТАН</t>
  </si>
  <si>
    <t>МБДОУ-Д/С №7 С. РАЕВСКИЙ</t>
  </si>
  <si>
    <t>Мамаева Ляйсан Фагимовна</t>
  </si>
  <si>
    <t>МУНИЦИПАЛЬНОЕ БЮДЖЕТНОЕ ДОШКОЛЬНОЕ ОБРАЗОВАТЕЛЬНОЕ УЧРЕЖДЕНИЕ ЦЕНТР РАЗВИТИЯ РЕБЕНКА - ДЕТСКИЙ САД № 6 С.РАЕВСКИЙ МУНИЦИПАЛЬНОГО РАЙОНА АЛЬШЕЕВСКИЙ РАЙОН РЕСПУБЛИКИ БАШКОРТОСТАН</t>
  </si>
  <si>
    <t>МБДОУ ЦРР-ДЕТСКИЙ САД № 6 С.РАЕВСКИЙ</t>
  </si>
  <si>
    <t>Ерышева Ирина Николаевна</t>
  </si>
  <si>
    <t>МУНИЦИПАЛЬНОЕ БЮДЖЕТНОЕ ОБЩЕОБРАЗОВАТЕЛЬНОЕ УЧРЕЖДЕНИЕ ГИМНАЗИЯ С.РАЕВСКИЙ МУНИЦИПАЛЬНОГО РАЙОНА АЛЬШЕЕВСКИЙ РАЙОН РЕСПУБЛИКИ БАШКОРТОСТАН</t>
  </si>
  <si>
    <t>МБОУ ГИМНАЗИЯ С.РАЕВСКИЙ</t>
  </si>
  <si>
    <t>Колеганов Сергей Николаевич</t>
  </si>
  <si>
    <t>МУНИЦИПАЛЬНОЕ БЮДЖЕТНОЕ ОБЩЕОБРАЗОВАТЕЛЬНОЕ УЧРЕЖДЕНИЕ БАШКИРСКИЙ ЛИЦЕЙ ИМЕНИ МУХАМЕТШИ БУРАНГУЛОВА С.РАЕВСКИЙ МУНИЦИПАЛЬНОГО РАЙОНА АЛЬШЕЕВСКИЙ РАЙОН РЕСПУБЛИКИ БАШКОРТОСТАН</t>
  </si>
  <si>
    <t>МБОУ БЛ ИМ.М.БУРАНГУЛОВА С.РАЕВСКИЙ</t>
  </si>
  <si>
    <t>Баймухаметов Ильдус Ильдарович</t>
  </si>
  <si>
    <t>МУНИЦИПАЛЬНОЕ БЮДЖЕТНОЕ ОБЩЕОБРАЗОВАТЕЛЬНОЕ УЧРЕЖДЕНИЕ СРЕДНЯЯ ОБЩЕОБРАЗОВАТЕЛЬНАЯ ШКОЛА № 4 С.РАЕВСКИЙ МУНИЦИПАЛЬНОГО РАЙОНА АЛЬШЕЕВСКИЙ РАЙОН РЕСПУБЛИКИ БАШКОРТОСТАН</t>
  </si>
  <si>
    <t>МБОУ СОШ № 4 С.РАЕВСКИЙ</t>
  </si>
  <si>
    <t>МУНИЦИПАЛЬНОЕ БЮДЖЕТНОЕ УЧРЕЖДЕНИЕ ДОПОЛНИТЕЛЬНОГО ОБРАЗОВАНИЯ ДЕТСКО-ЮНОШЕСКАЯ СПОРТИВНАЯ ШКОЛА С.РАЕВСКИЙ МУНИЦИПАЛЬНОГО РАЙОНА АЛЬШЕЕВСКИЙ РАЙОН РЕСПУБЛИКИ БАШКОРТОСТАН</t>
  </si>
  <si>
    <t>МБУДО ДЮСШ С.РАЕВСКИЙ</t>
  </si>
  <si>
    <t>Еникеев Алмаз Саматович</t>
  </si>
  <si>
    <t>МУНИЦИПАЛЬНОЕ БЮДЖЕТНОЕ ДОШКОЛЬНОЕ ОБРАЗОВАТЕЛЬНОЕ УЧРЕЖДЕНИЕ - ДЕТСКИЙ САД №3 С.РАЕВСКИЙ МУНИЦИПАЛЬНОГО РАЙОНА АЛЬШЕЕВСКИЙ РАЙОН РЕСПУБЛИКИ БАШКОРТОСТАН</t>
  </si>
  <si>
    <t>МБДОУ - ДЕТСКИЙ САД №3 С.РАЕВСКИЙ</t>
  </si>
  <si>
    <t>Газеева Эльвира Мусиновна</t>
  </si>
  <si>
    <t>МУНИЦИПАЛЬНОЕ БЮДЖЕТНОЕ ДОШКОЛЬНОЕ ОБРАЗОВАТЕЛЬНОЕ УЧРЕЖДЕНИЕ-ДЕТСКИЙ САД №4 С. РАЕВСКИЙ МУНИЦИПАЛЬНОГО РАЙОНА АЛЬШЕЕВСКИЙ РАЙОН РЕСПУБЛИКИ БАШКОРТОСТАН</t>
  </si>
  <si>
    <t>МБДОУ-ДЕТСКИЙ САД №4 С.РАЕВСКИЙ</t>
  </si>
  <si>
    <t>Байрамгулова Айслу Ураловна</t>
  </si>
  <si>
    <t>МУНИЦИПАЛЬНОЕ БЮДЖЕТНОЕ ДОШКОЛЬНОЕ ОБРАЗОВАТЕЛЬНОЕ УЧРЕЖДЕНИЕ - ДЕТСКИЙ САД №5 С.РАЕВСКИЙ МУНИЦИПАЛЬНОГО РАЙОНА АЛЬШЕЕВСКИЙ РАЙОН РЕСПУБЛИКИ БАШКОРТОСТАН</t>
  </si>
  <si>
    <t>МБДОУ - Д/С №5 С.РАЕВСКИЙ</t>
  </si>
  <si>
    <t>Аглиуллина Тансулпан Баязитовна</t>
  </si>
  <si>
    <t>МУНИЦИПАЛЬНОЕ БЮДЖЕТНОЕ ОБЩЕОБРАЗОВАТЕЛЬНОЕ УЧРЕЖДЕНИЕ СРЕДНЯЯ ОБЩЕОБРАЗОВАТЕЛЬНАЯ ШКОЛА №2 ИМЕНИ ГЕРОЯ РОССИЙСКОЙ ФЕДЕРАЦИИ САФИНА АЛМАЗА МИНИГАЛЕЕВИЧА С. РАЕВСКИЙ МУНИЦИПАЛЬНОГО РАЙОНА АЛЬШЕЕВСКИЙ РАЙОН РЕСПУБЛИКИ БАШКОРТОСТАН</t>
  </si>
  <si>
    <t>МБОУ СОШ №2 ИМ.ГЕРОЯ РОССИИ САФИНА А.М. С.РАЕВСКИЙ</t>
  </si>
  <si>
    <t>Салимов Ильдус Шамсунович</t>
  </si>
  <si>
    <t>МУНИЦИПАЛЬНОЕ БЮДЖЕТНОЕ ДОШКОЛЬНОЕ ОБРАЗОВАТЕЛЬНОЕ УЧРЕЖДЕНИЕ-ДЕТСКИЙ САД №2 С.РАЕВСКИЙ МУНИЦИПАЛЬНОГО РАЙОНА АЛЬШЕЕВСКИЙ РАЙОН РЕСПУБЛИКИ БАШКОРТОСТАН</t>
  </si>
  <si>
    <t>МБДОУ-ДЕТСКИЙ САД №2 С.РАЕВСКИЙ</t>
  </si>
  <si>
    <t>Гизатуллина Гульнара Наилевна</t>
  </si>
  <si>
    <t>МУНИЦИПАЛЬНОЕ КАЗЕННОЕ УЧРЕЖДЕНИЕ ОТДЕЛ КУЛЬТУРЫ АДМИНИСТРАЦИИ МУНИЦИПАЛЬНОГО РАЙОНА АЛЬШЕЕВСКИЙ РАЙОН РЕСПУБЛИКИ БАШКОРТОСТАН</t>
  </si>
  <si>
    <t>МКУ ОК АДМИНИСТРАЦИИ МР АЛЬШЕЕВСКИЙ РАЙОН</t>
  </si>
  <si>
    <t>Акимбетов Миргасим Факилович</t>
  </si>
  <si>
    <t>Начальник</t>
  </si>
  <si>
    <t>МУНИЦИПАЛЬНОЕ БЮДЖЕТНОЕ ДОШКОЛЬНОЕ ОБРАЗОВАТЕЛЬНОЕ УЧРЕЖДЕНИЕ-ДЕТСКИЙ САД № 1 С.РАЕВСКИЙ МУНИЦИПАЛЬНОГО РАЙОНА АЛЬШЕЕВСКИЙ РАЙОН РЕСПУБЛИКИ БАШКОРТОСТАН</t>
  </si>
  <si>
    <t>МБДОУ-Д/С № 1 С.РАЕВСКИЙ</t>
  </si>
  <si>
    <t>Коновалова Елена Лесмановна</t>
  </si>
  <si>
    <t>МУНИЦИПАЛЬНОЕ БЮДЖЕТНОЕ ОБРАЗОВАТЕЛЬНОЕ УЧРЕЖДЕНИЕ ДОПОЛНИТЕЛЬНОГО ОБРАЗОВАНИЯ ДОМ ПИОНЕРОВ И ШКОЛЬНИКОВ МУНИЦИПАЛЬНОГО РАЙОНА АЛЬШЕЕВСКИЙ РАЙОН РЕСПУБЛИКИ БАШКОРТОСТАН</t>
  </si>
  <si>
    <t>МБОУ ДО ДПИШ МР АЛЬШЕЕВСКИЙ РАЙОН РБ</t>
  </si>
  <si>
    <t>Самойлова Надежда Александровна</t>
  </si>
  <si>
    <t>МУНИЦИПАЛЬНОЕ АВТОНОМНОЕ ДОШКОЛЬНОЕ ОБРАЗОВАТЕЛЬНОЕ УЧРЕЖДЕНИЕ ДЕТСКИЙ САД РЯБИНУШКА СЕЛА СТАРОБАЛТАЧЕВО МУНИЦИПАЛЬНОГО РАЙОНА БАЛТАЧЕВСКИЙ РАЙОН РЕСПУБЛИКИ БАШКОРТОСТАН</t>
  </si>
  <si>
    <t>МАДОУ ДЕТСКИЙ САД РЯБИНУШКА С. СТАРОБАЛТАЧЕВО</t>
  </si>
  <si>
    <t>Аскарова Гульнур Назифовна</t>
  </si>
  <si>
    <t>МУНИЦИПАЛЬНОЕ АВТОНОМНОЕ ДОШКОЛЬНОЕ ОБРАЗОВАТЕЛЬНОЕ УЧРЕЖДЕНИЕ ДЕТСКИЙ САД СОЛНЫШКО С.СТАРОБАЛТАЧЕВО МУНИЦИПАЛЬНОГО РАЙОНА БАЛТАЧЕВСКИЙ РАЙОН РЕСПУБЛИКИ БАШКОРТОСТАН</t>
  </si>
  <si>
    <t>МАДОУ ДЕТСКИЙ САД СОЛНЫШКО С.СТАРОБАЛТАЧЕВО</t>
  </si>
  <si>
    <t>Шарипова Ирина Сафиевна</t>
  </si>
  <si>
    <t>МУНИЦИПАЛЬНОЕ АВТОНОМНОЕ ДОШКОЛЬНОЕ ОБРАЗОВАТЕЛЬНОЕ УЧРЕЖДЕНИЕ ДЕТСКИЙ САД БУРАТИНО С.СТАРОБАЛТАЧЕВО МУНИЦИПАЛЬНОГО РАЙОНА БАЛТАЧЕВСКИЙ РАЙОН РЕСПУБЛИКИ БАШКОРТОСТАН</t>
  </si>
  <si>
    <t>МАДОУ ДЕТСКИЙ САД БУРАТИНО С.СТАРОБАЛТАЧЕВО</t>
  </si>
  <si>
    <t>Ахунова Зинфира Фанатовна</t>
  </si>
  <si>
    <t>МУНИЦИПАЛЬНОЕ ОБРАЗОВАТЕЛЬНОЕ БЮДЖЕТНОЕ УЧРЕЖДЕНИЕ ДОПОЛНИТЕЛЬНОГО ОБРАЗОВАНИЯ ДЕТСКО-ЮНОШЕСКАЯ СПОРТИВНАЯ ШКОЛА МУНИЦИПАЛЬНОГО РАЙОНА БАЛТАЧЕВСКИЙ РАЙОН РЕСПУБЛИКИ БАШКОРТОСТАН</t>
  </si>
  <si>
    <t>Сафутдинов Айваз Фирузович</t>
  </si>
  <si>
    <t>МУНИЦИПАЛЬНОЕ КАЗЕННОЕ УЧРЕЖДЕНИЕ ОТДЕЛ ОБРАЗОВАНИЯ МУНИЦИПАЛЬНОГО РАЙОНА БАЛТАЧЕВСКИЙ РАЙОН РЕСПУБЛИКИ БАШКОРТОСТАН</t>
  </si>
  <si>
    <t>БАЛТАЧЕВСКИЙ РОО</t>
  </si>
  <si>
    <t>Шаймухаметова Гульнара Зиннатнуровна</t>
  </si>
  <si>
    <t>МУНИЦИПАЛЬНОЕ ОБРАЗОВАТЕЛЬНОЕ БЮДЖЕТНОЕ УЧРЕЖДЕНИЕ ДОПОЛНИТЕЛЬНОГО ОБРАЗОВАНИЯ ЦЕНТР ДЕТСКОГО ТВОРЧЕСТВА МУНИЦИПАЛЬНОГО РАЙОНА БАЛТАЧЕВСКИЙ РАЙОН РЕСПУБЛИКИ БАШКОРТОСТАН</t>
  </si>
  <si>
    <t>МОБУ ДО ЦДТ</t>
  </si>
  <si>
    <t>Галлямова Дания Курманаевна</t>
  </si>
  <si>
    <t>МУНИЦИПАЛЬНОЕ ОБЩЕОБРАЗОВАТЕЛЬНОЕ БЮДЖЕТНОЕ УЧРЕЖДЕНИЕ СРЕДНЯЯ ОБЩЕОБРАЗОВАТЕЛЬНАЯ ШКОЛА №2 С.СТАРОБАЛТАЧЕВО МУНИЦИПАЛЬНОГО РАЙОНА БАЛТАЧЕВСКИЙ РАЙОН РЕСПУБЛИКИ БАШКОРТОСТАН</t>
  </si>
  <si>
    <t>МОБУ СОШ №2 С.СТАРОБАЛТАЧЕВО</t>
  </si>
  <si>
    <t>Магзумов Азамат Муллыевич</t>
  </si>
  <si>
    <t>МУНИЦИПАЛЬНОЕ АВТОНОМНОЕ ДОШКОЛЬНОЕ ОБРАЗОВАТЕЛЬНОЕ УЧРЕЖДЕНИЕ ДЕТСКИЙ САД БЕЛОСНЕЖКА СЕЛА СТАРОБАЛТАЧЕВО МУНИЦИПАЛЬНОГО РАЙОНА БАЛТАЧЕВСКИЙ РАЙОН РЕСПУБЛИКИ БАШКОРТОСТАН</t>
  </si>
  <si>
    <t>МАДОУ ДЕТСКИЙ САД БЕЛОСНЕЖКА СЕЛА СТАРОБАЛТАЧЕВО</t>
  </si>
  <si>
    <t>Исламова Гульназ Камиловна</t>
  </si>
  <si>
    <t>МУНИЦИПАЛЬНОЕ ОБЩЕОБРАЗОВАТЕЛЬНОЕ БЮДЖЕТНОЕ УЧРЕЖДЕНИЕ НАЧАЛЬНАЯ ОБЩЕОБРАЗОВАТЕЛЬНАЯ ШКОЛА С.СТАРОБАЛТАЧЕВО МУНИЦИПАЛЬНОГО РАЙОНА БАЛТАЧЕВСКИЙ РАЙОН РЕСПУБЛИКИ БАШКОРТОСТАН</t>
  </si>
  <si>
    <t>МОБУ НОШ С.СТАРОБАЛТАЧЕВО</t>
  </si>
  <si>
    <t>Субушева Руфина Халфятовна</t>
  </si>
  <si>
    <t>МУНИЦИПАЛЬНОЕ ОБЩЕОБРАЗОВАТЕЛЬНОЕ БЮДЖЕТНОЕ УЧРЕЖДЕНИЕ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</si>
  <si>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МОБУ СОШ №1 С.СТАРОБАЛТАЧЕВО</t>
  </si>
  <si>
    <t>Аминова Разиля Киямовна</t>
  </si>
  <si>
    <t>МУНИЦИПАЛЬНОЕ ОБЩЕОБРАЗОВАТЕЛЬНОЕ БЮДЖЕТНОЕ УЧРЕЖДЕНИЕ ДЛЯ ДЕТЕЙ ДОШКОЛЬНОГО И МЛАДШЕГО ШКОЛЬНОГО ВОЗРАСТА НАЧАЛЬНАЯ ШКОЛА-ДЕТСКИЙ САД №2 С.СТАРОСУБХАНГУЛОВО МУНИЦИПАЛЬНОГО РАЙОНА БУРЗЯНСКИЙ РАЙОН РЕСПУБЛИКИ БАШКОРТОСТАН</t>
  </si>
  <si>
    <t>МОБУ НШ-ДС №2 С.СТАРОСУБХАНГУЛОВО</t>
  </si>
  <si>
    <t>Тажитова Ляйсан Шакирьяновна</t>
  </si>
  <si>
    <t>МУНИЦИПАЛЬНОЕ ОБЩЕОБРАЗОВАТЕЛЬНОЕ БЮДЖЕТНОЕ УЧРЕЖДЕНИЕ ДЛЯ ДЕТЕЙ ДОШКОЛЬНОГО И МЛАДШЕГО ШКОЛЬНОГО ВОЗРАСТА НАЧАЛЬНАЯ ШКОЛА-ДЕТСКИЙ САД С. СТАРОСУБХАНГУЛОВО МУНИЦИПАЛЬНОГО РАЙОНА БУРЗЯНСКИЙ РАЙОН РЕСПУБЛИКИ БАШКОРТОСТАН</t>
  </si>
  <si>
    <t>МОБУ НШ-ДС С. СТАРОСУБХАНГУЛОВО</t>
  </si>
  <si>
    <t>Айдарбакова Альмира Маратовна</t>
  </si>
  <si>
    <t>МУНИЦИПАЛЬНОЕ ОБРАЗОВАТЕЛЬНОЕ БЮДЖЕТНОЕ УЧРЕЖДЕНИЕ ДОПОЛНИТЕЛЬНОГО ОБРАЗОВАНИЯ ЦЕНТР ДЕТСКОГО ТВОРЧЕСТВА МУНИЦИПАЛЬНОГО РАЙОНА БУРЗЯНСКИЙ РАЙОН РЕСПУБЛИКИ БАШКОРТОСТАН</t>
  </si>
  <si>
    <t>МОБУ ДО ЦДТ МР БУРЗЯНСКИЙ РАЙОН РБ</t>
  </si>
  <si>
    <t>МУНИЦИПАЛЬНОЕ ОБЩЕОБРАЗОВАТЕЛЬНОЕ БЮДЖЕТНОЕ УЧРЕЖДЕНИЕ СРЕДНЯЯ ОБЩЕОБРАЗОВАТЕЛЬНАЯ ШКОЛА С. СТАРОСУБХАНГУЛОВО МУНИЦИПАЛЬНОГО РАЙОНА БУРЗЯНСКИЙ РАЙОН РЕСПУБЛИКИ БАШКОРТОСТАН</t>
  </si>
  <si>
    <t>МОБУ СОШ С. СТАРОСУБХАНГУЛОВО</t>
  </si>
  <si>
    <t>Абдрахимов Ахат Абдрахимович</t>
  </si>
  <si>
    <t>МУНИЦИПАЛЬНОЕ АВТОНОМНОЕ ДОШКОЛЬНОЕ ОБРАЗОВАТЕЛЬНОЕ УЧРЕЖДЕНИЕ ДЕТСКИЙ САД № 1 С.СТАРОСУБХАНГУЛОВО МУНИЦИПАЛЬНОГО РАЙОНА БУРЗЯНСКИЙ РАЙОН РЕСПУБЛИКИ БАШКОРТОСТАН</t>
  </si>
  <si>
    <t>МАДОУ Д/С № 1 С.СТАРОСУБХАНГУЛОВО МР БУРЗЯНСКИЙ РАЙОН РБ</t>
  </si>
  <si>
    <t>Газина Юлия Кабировна</t>
  </si>
  <si>
    <t>МУНИЦИПАЛЬНОЕ КАЗЕННОЕ УЧРЕЖДЕНИЕ РАЙОННЫЙ ОТДЕЛ ОБРАЗОВАНИЯ АДМИНИСТРАЦИИ МУНИЦИПАЛЬНОГО РАЙОНА БУРЗЯНСКИЙ РАЙОН РЕСПУБЛИКИ БАШКОРТОСТАН</t>
  </si>
  <si>
    <t>МКУ БУРЗЯНСКИЙ РОО</t>
  </si>
  <si>
    <t>Сайфитдинов Ильшат Гаязович</t>
  </si>
  <si>
    <t>МУНИЦИПАЛЬНОЕ ОБЩЕОБРАЗОВАТЕЛЬНОЕ БЮДЖЕТНОЕ УЧРЕЖДЕНИЕ ОСНОВНАЯ ОБЩЕОБРАЗОВАТЕЛЬНАЯ ШКОЛА С.СТАРОСУБХАНГУЛОВО МУНИЦИПАЛЬНОГО РАЙОНА БУРЗЯНСКИЙ РАЙОН РЕСПУБЛИКИ БАШКОРТОСТАН</t>
  </si>
  <si>
    <t>МОБУ ООШ С.СТАРОСУБХАНГУЛОВО</t>
  </si>
  <si>
    <t>Тляубаев Гайсар Сагадиевич</t>
  </si>
  <si>
    <t>МУНИЦИПАЛЬНОЕ БЮДЖЕТНОЕ ДОШКОЛЬНОЕ ОБРАЗОВАТЕЛЬНОЕ УЧРЕЖДЕНИЕ ДЕТСКИЙ САД №2 С.СТЕРЛИБАШЕВО МУНИЦИПАЛЬНОГО РАЙОНА СТЕРЛИБАШЕВСКИЙ РАЙОН РЕСПУБЛИКИ БАШКОРТОСТАН</t>
  </si>
  <si>
    <t>МБДОУ Д/С №2 С.СТЕРЛИБАШЕВО</t>
  </si>
  <si>
    <t>Кислякова Елена Александровна</t>
  </si>
  <si>
    <t>Галиев Рамиль Шамильевич</t>
  </si>
  <si>
    <t>МУНИЦИПАЛЬНОЕ КАЗЕННОЕ УЧРЕЖДЕНИЕ ОТДЕЛ ОБРАЗОВАНИЯ АДМИНИСТРАЦИИ МУНИЦИПАЛЬНОГО РАЙОНА СТЕРЛИБАШЕВСКИЙ РАЙОН РЕСПУБЛИКИ БАШКОРТОСТАН</t>
  </si>
  <si>
    <t>МКУ ОО АМР СТЕРЛИБАШЕВСКИЙ РАЙОН</t>
  </si>
  <si>
    <t>МУНИЦИПАЛЬНОЕ БЮДЖЕТНОЕ ОБРАЗОВАТЕЛЬНОЕ УЧРЕЖДЕНИЕ ДОПОЛНИТЕЛЬНОГО ОБРАЗОВАНИЯ ДЕТЕЙ ДОМ ДЕТСКОГО ТВОРЧЕСТВА С.СТЕРЛИБАШЕВО МУНИЦИПАЛЬНОГО РАЙОНА СТЕРЛИБАШЕВСКИЙ РАЙОН РЕСПУБЛИКИ БАШКОРТОСТАН</t>
  </si>
  <si>
    <t>МБОУ ДОД ДДТ С. СТЕРЛИБАШЕВО</t>
  </si>
  <si>
    <t>МУНИЦИПАЛЬНАЯ БЮДЖЕТНАЯ ОБРАЗОВАТЕЛЬНАЯ ОРГАНИЗАЦИЯ ДОПОЛНИТЕЛЬНОГО ОБРАЗОВАНИЯ ДЕТСКО-ЮНОШЕСКАЯ СПОРТИВНАЯ ШКОЛА МУНИЦИПАЛЬНОГО РАЙОНА СТЕРЛИБАШЕВСКИЙ РАЙОН РЕСПУБЛИКИ БАШКОРТОСТАН</t>
  </si>
  <si>
    <t>МБОО ДО ДЮСШ МР СТЕРЛИБАШЕВСКИЙ РАЙОН РБ</t>
  </si>
  <si>
    <t>Муратов Ильдар Ильдусович</t>
  </si>
  <si>
    <t>МУНИЦИПАЛЬНОЕ БЮДЖЕТНОЕ ДОШКОЛЬНОЕ ОБРАЗОВАТЕЛЬНОЕ УЧРЕЖДЕНИЕ ДЕТСКИЙ САД №4 С.СТЕРЛИБАШЕВО МУНИЦИПАЛЬНОГО РАЙОНА СТЕРЛИБАШЕВСКИЙ РАЙОН РЕСПУБЛИКИ БАШКОРТОСТАН</t>
  </si>
  <si>
    <t>МБДОУ Д/С №4 С.СТЕРЛИБАШЕВО</t>
  </si>
  <si>
    <t>Мухамадьярова Илюза Тимергалиевна</t>
  </si>
  <si>
    <t>ГОСУДАРСТВЕННОЕ БЮДЖЕТНОЕ ОБЩЕОБРАЗОВАТЕЛЬНОЕ УЧРЕЖДЕНИЕ СТЕРЛИБАШЕВСКАЯ КОРРЕКЦИОННАЯ ШКОЛА-ИНТЕРНАТ ДЛЯ ОБУЧАЮЩИХСЯ С ОГРАНИЧЕННЫМИ ВОЗМОЖНОСТЯМИ ЗДОРОВЬЯ</t>
  </si>
  <si>
    <t>ГБОУ СТЕРЛИБАШЕВСКАЯ КШИ</t>
  </si>
  <si>
    <t>Афанасьев Алексей Андреевич</t>
  </si>
  <si>
    <t>МУНИЦИПАЛЬНОЕ БЮДЖЕТНОЕ ДОШКОЛЬНОЕ ОБРАЗОВАТЕЛЬНОЕ УЧРЕЖДЕНИЕ ДЕТСКИЙ САД №1 С.СТЕРЛИБАШЕВО МУНИЦИПАЛЬНОГО РАЙОНА СТЕРЛИБАШЕВСКИЙ РАЙОН РЕСПУБЛИКИ БАШКОРТОСТАН</t>
  </si>
  <si>
    <t>МБДОУ Д/С №1 С.СТЕРЛИБАШЕВО</t>
  </si>
  <si>
    <t>Ягафарова Гульшат Мансуровна</t>
  </si>
  <si>
    <t>МУНИЦИПАЛЬНОЕ БЮДЖЕТНОЕ ОБЩЕОБРАЗОВАТЕЛЬНОЕ УЧРЕЖДЕНИЕ НАЧАЛЬНАЯ ОБЩЕОБРАЗОВАТЕЛЬНАЯ ШКОЛА С.СТЕРЛИБАШЕВО МУНИЦИПАЛЬНОГО РАЙОНА СТЕРЛИБАШЕВСКИЙ РАЙОН РЕСПУБЛИКИ БАШКОРТОСТАН</t>
  </si>
  <si>
    <t>МБОУ НОШ С. СТЕРЛИБАШЕВО</t>
  </si>
  <si>
    <t>Данилова Елена Витальевна</t>
  </si>
  <si>
    <t>Мирхайдаров Расуль Валериевич</t>
  </si>
  <si>
    <t>МУНИЦИПАЛЬНОЕ АВТОНОМНОЕ ДОШКОЛЬНОЕ ОБРАЗОВАТЕЛЬНОЕ УЧРЕЖДЕНИЕ ДЕТСКИЙ САД № 5 С. ТОЛБАЗЫ АКБУЗАТ МУНИЦИПАЛЬНОГО РАЙОНА АУРГАЗИНСКИЙ РАЙОН РЕСПУБЛИКИ БАШКОРТОСТАН</t>
  </si>
  <si>
    <t>МАДОУ ДЕТСКИЙ САД № 5 С.ТОЛБАЗЫ АКБУЗАТ</t>
  </si>
  <si>
    <t>Зубаирова Гульсина Мухаметовна</t>
  </si>
  <si>
    <t>МУНИЦИПАЛЬНОЕ БЮДЖЕТНОЕ ОБЩЕОБРАЗОВАТЕЛЬНОЕ УЧРЕЖДЕНИЕ ЛИЦЕЙ С. ТОЛБАЗЫ МУНИЦИПАЛЬНОГО РАЙОНА АУРГАЗИНСКИЙ РАЙОН РЕСПУБЛИКИ БАШКОРТОСТАН</t>
  </si>
  <si>
    <t>МБОУ ЛИЦЕЙ С. ТОЛБАЗЫ</t>
  </si>
  <si>
    <t>Васильева Лариса Дмитриевна</t>
  </si>
  <si>
    <t>МУНИЦИПАЛЬНОЕ АВТОНОМНОЕ УЧРЕЖДЕНИЕ ДОПОЛНИТЕЛЬНОГО ОБРАЗОВАНИЯ АЛЬТАИР МУНИЦИПАЛЬНОГО РАЙОНА АУРГАЗИНСКИЙ РАЙОН РЕСПУБЛИКИ БАШКОРТОСТАН</t>
  </si>
  <si>
    <t>МАУДО АЛЬТАИР</t>
  </si>
  <si>
    <t>Максютов Ильнур Ризатович</t>
  </si>
  <si>
    <t>МУНИЦИПАЛЬНОЕ АВТОНОМНОЕ УЧРЕЖДЕНИЕ ДОПОЛНИТЕЛЬНОГО ОБРАЗОВАНИЯ ДЕТСКО-ЮНОШЕСКАЯ СПОРТИВНАЯ ШКОЛА АУРГАЗИНСКОГО РАЙОНА</t>
  </si>
  <si>
    <t>Юлдашев Антон Хайдарович</t>
  </si>
  <si>
    <t>МУНИЦИПАЛЬНОЕ БЮДЖЕТНОЕ ОБЩЕОБРАЗОВАТЕЛЬНОЕ УЧРЕЖДЕНИЕ СРЕДНЯЯ ОБЩЕОБРАЗОВАТЕЛЬНАЯ ШКОЛА №2 С. ТОЛБАЗЫ МУНИЦИПАЛЬНОГО РАЙОНА АУРГАЗИНСКИЙ РАЙОН РЕСПУБЛИКИ БАШКОРТОСТАН</t>
  </si>
  <si>
    <t>МБОУ СОШ №2 С. ТОЛБАЗЫ</t>
  </si>
  <si>
    <t>Бикбаева Гюзель Мажитовна</t>
  </si>
  <si>
    <t>МУНИЦИПАЛЬНОЕ БЮДЖЕТНОЕ ДОШКОЛЬНОЕ ОБРАЗОВАТЕЛЬНОЕ УЧРЕЖДЕНИЕ ДЕТСКИЙ САД № 4 С. ТОЛБАЗЫ МУНИЦИПАЛЬНОГО РАЙОНА АУРГАЗИНСКИЙ РАЙОН РЕСПУБЛИКИ БАШКОРТОСТАН</t>
  </si>
  <si>
    <t>МБДОУ ДЕТСКИЙ САД № 4 С. ТОЛБАЗЫ</t>
  </si>
  <si>
    <t>Федорова Ирина Борисовна</t>
  </si>
  <si>
    <t>МУНИЦИПАЛЬНОЕ БЮДЖЕТНОЕ ДОШКОЛЬНОЕ ОБРАЗОВАТЕЛЬНОЕ УЧРЕЖДЕНИЕ ДЕТСКИЙ САД №2 С. ТОЛБАЗЫ МУНИЦИПАЛЬНОГО РАЙОНА АУРГАЗИНСКИЙ РАЙОН РЕСПУБЛИКИ БАШКОРТОСТАН</t>
  </si>
  <si>
    <t>МБДОУ ДЕТСКИЙ САД № 2 С. ТОЛБАЗЫ</t>
  </si>
  <si>
    <t>Григорьева Людмила Николаевна</t>
  </si>
  <si>
    <t>МУНИЦИПАЛЬНОЕ БЮДЖЕТНОЕ ДОШКОЛЬНОЕ ОБРАЗОВАТЕЛЬНОЕ УЧРЕЖДЕНИЕ ДЕТСКИЙ САД № 1 С. ТОЛБАЗЫ МУНИЦИПАЛЬНОГО РАЙОНА АУРГАЗИНСКИЙ РАЙОН РЕСПУБЛИКИ БАШКОРТОСТАН</t>
  </si>
  <si>
    <t>МБДОУ ДЕТСКИЙ САД № 1 С. ТОЛБАЗЫ</t>
  </si>
  <si>
    <t>Сатлыкова Альфия Ниловна</t>
  </si>
  <si>
    <t>МУНИЦИПАЛЬНОЕ КАЗЕННОЕ УЧРЕЖДЕНИЕ ОТДЕЛ ОБРАЗОВАНИЯ МУНИЦИПАЛЬНОГО РАЙОНА АУРГАЗИНСКИЙ РАЙОН РЕСПУБЛИКИ БАШКОРТОСТАН</t>
  </si>
  <si>
    <t>Гилязетдинов Рустам Анварович</t>
  </si>
  <si>
    <t>МУНИЦИПАЛЬНОЕ БЮДЖЕТНОЕ ДОШКОЛЬНОЕ ОБРАЗОВАТЕЛЬНОЕ УЧРЕЖДЕНИЕ ДЕТСКИЙ САД №3 С.ТОЛБАЗЫ МУНИЦИПАЛЬНОГО РАЙОНА АУРГАЗИНСКИЙ РАЙОН РЕСПУБЛИКИ БАШКОРТОСТАН</t>
  </si>
  <si>
    <t>МБДОУ ДЕТСКИЙ САД №3 С.ТОЛБАЗЫ</t>
  </si>
  <si>
    <t>Нугуманова Зифа Тимерхановна</t>
  </si>
  <si>
    <t>МУНИЦИПАЛЬНОЕ БЮДЖЕТНОЕ ОБЩЕОБРАЗОВАТЕЛЬНОЕ УЧРЕЖДЕНИЕ ТОЛБАЗИНСКАЯ БАШКИРСКАЯ ГИМНАЗИЯ ИМЕНИ РАШИТА НАЗАРОВА МУНИЦИПАЛЬНОГО РАЙОНА АУРГАЗИНСКИЙ РАЙОН РЕСПУБЛИКИ БАШКОРТОСТАН</t>
  </si>
  <si>
    <t>МБОУ ТОЛБАЗИНСКАЯ БГ ИМ. Р. НАЗАРОВА</t>
  </si>
  <si>
    <t>Юлмухаметова Светлана Рашитовна</t>
  </si>
  <si>
    <t>МУНИЦИПАЛЬНОЕ БЮДЖЕТНОЕ ОБЩЕОБРАЗОВАТЕЛЬНОЕ УЧРЕЖДЕНИЕ СРЕДНЯЯ ОБЩЕОБРАЗОВАТЕЛЬНАЯ ШКОЛА №3 С.ТОЛБАЗЫ МУНИЦИПАЛЬНОГО РАЙОНА АУРГАЗИНСКИЙ РАЙОН РЕСПУБЛИКИ БАШКОРТОСТАН</t>
  </si>
  <si>
    <t>МБОУ СОШ №3 С.ТОЛБАЗЫ</t>
  </si>
  <si>
    <t>Абсалямов Рифат Рифкатович</t>
  </si>
  <si>
    <t>МУНИЦИПАЛЬНОЕ БЮДЖЕТНОЕ ДОШКОЛЬНОЕ ОБРАЗОВАТЕЛЬНОЕ УЧРЕЖДЕНИЕ ДЕТСКИЙ САД КОЛОСОК С. ШАРАН МУНИЦИПАЛЬНОГО РАЙОНА ШАРАНСКИЙ РАЙОН РЕСПУБЛИКИ БАШКОРТОСТАН</t>
  </si>
  <si>
    <t>МБДОУ ДЕТСКИЙ САД КОЛОСОК С. ШАРАН</t>
  </si>
  <si>
    <t>Халиулина Лиана Фарависовна</t>
  </si>
  <si>
    <t>МУНИЦИПАЛЬНОЕ БЮДЖЕТНОЕ ДОШКОЛЬНОЕ ОБРАЗОВАТЕЛЬНОЕ УЧРЕЖДЕНИЕ ДЕТСКИЙ САД РАДУГА С. ШАРАН МУНИЦИПАЛЬНОГО РАЙОНА ШАРАНСКИЙ РАЙОН РЕСПУБЛИКИ БАШКОРТОСТАН</t>
  </si>
  <si>
    <t>МБДОУ ДЕТСКИЙ САД РАДУГА С. ШАРАН</t>
  </si>
  <si>
    <t>Сулейманова Альфия Рафаиловна</t>
  </si>
  <si>
    <t>МУНИЦИПАЛЬНОЕ БЮДЖЕТНОЕ ДОШКОЛЬНОЕ ОБРАЗОВАТЕЛЬНОЕ УЧРЕЖДЕНИЕ ДЕТСКИЙ САД ТЕРЕМОК С.ШАРАН МУНИЦИПАЛЬНОГО РАЙОНА ШАРАНСКИЙ РАЙОН РЕСПУБЛИКИ БАШКОРТОСТАН</t>
  </si>
  <si>
    <t>МБДОУ ДЕТСКИЙ САД ТЕРЕМОК С.ШАРАН</t>
  </si>
  <si>
    <t>Некрытова Элеонора Салимовна</t>
  </si>
  <si>
    <t>МУНИЦИПАЛЬНОЕ БЮДЖЕТНОЕ ДОШКОЛЬНОЕ ОБРАЗОВАТЕЛЬНОЕ УЧРЕЖДЕНИЕ ДЕТСКИЙ САД БАТЫР С. ШАРАН МУНИЦИПАЛЬНОГО РАЙОНА ШАРАНСКИЙ РАЙОН РЕСПУБЛИКИ БАШКОРТОСТАН</t>
  </si>
  <si>
    <t>МБДОУ ДЕТСКИЙ САД БАТЫР С. ШАРАН</t>
  </si>
  <si>
    <t>МУНИЦИПАЛЬНОЕ БЮДЖЕТНОЕ ОБЩЕОБРАЗОВАТЕЛЬНОЕ УЧРЕЖДЕНИЕ СРЕДНЯЯ ОБЩЕОБРАЗОВАТЕЛЬНАЯ ШКОЛА №2 С.ШАРАН МУНИЦИПАЛЬНОГО РАЙОНА ШАРАНСКИЙ РАЙОН РЕСПУБЛИКИ БАШКОРТОСТАН</t>
  </si>
  <si>
    <t>МБОУ СОШ №2 С.ШАРАН</t>
  </si>
  <si>
    <t>Пастухов Михаил Александрович</t>
  </si>
  <si>
    <t>МУНИЦИПАЛЬНОЕ КАЗЕННОЕ УЧРЕЖДЕНИЕ ОТДЕЛ ОБРАЗОВАНИЯ АДМИНИСТРАЦИИ МУНИЦИПАЛЬНОГО РАЙОНА ШАРАНСКИЙ РАЙОН РЕСПУБЛИКИ БАШКОРТОСТАН</t>
  </si>
  <si>
    <t>И.О. НАЧАЛЬНИКА</t>
  </si>
  <si>
    <t>МУНИЦИПАЛЬНОЕ БЮДЖЕТНОЕ ОБЩЕОБРАЗОВАТЕЛЬНОЕ УЧРЕЖДЕНИЕ СРЕДНЯЯ ОБЩЕОБРАЗОВАТЕЛЬНАЯ ШКОЛА №1 С.ШАРАН МУНИЦИПАЛЬНОГО РАЙОНА ШАРАНСКИЙ РАЙОН РЕСПУБЛИКИ БАШКОРТОСТАН</t>
  </si>
  <si>
    <t>МБОУ СОШ №1 С.ШАРАН</t>
  </si>
  <si>
    <t>Петров Сергей Андреевич</t>
  </si>
  <si>
    <t>МУНИЦИПАЛЬНОЕ БЮДЖЕТНОЕ УЧРЕЖДЕНИЕ ДОПОЛНИТЕЛЬНОГО ОБРАЗОВАНИЯ ДОМ ДЕТСКОГО (ЮНОШЕСКОГО) ТЕХНИЧЕСКОГО ТВОРЧЕСТВА (ЮНЫХ ТЕХНИКОВ) МУНИЦИПАЛЬНОГО РАЙОНА БЛАГОВАРСКИЙ РАЙОН РЕСПУБЛИКИ БАШКОРТОСТАН</t>
  </si>
  <si>
    <t>МБУ ДО ДТТ</t>
  </si>
  <si>
    <t>Митина Ольга Александровна</t>
  </si>
  <si>
    <t>МУНИЦИПАЛЬНОЕ БЮДЖЕТНОЕ ДОШКОЛЬНОЕ ОБРАЗОВАТЕЛЬНОЕ УЧРЕЖДЕНИЕ ДЕТСКИЙ САД №1 СОЛНЫШКО С. ЯЗЫКОВО МУНИЦИПАЛЬНОГО РАЙОНА БЛАГОВАРСКИЙ РАЙОН РЕСПУБЛИКИ БАШКОРТОСТАН</t>
  </si>
  <si>
    <t>МБДОУ Д С №1 СОЛНЫШКО С. ЯЗЫКОВО</t>
  </si>
  <si>
    <t>Шаймиева Чулпан Агзамовна</t>
  </si>
  <si>
    <t>МУНИЦИПАЛЬНОЕ ОБЩЕОБРАЗОВАТЕЛЬНОЕ БЮДЖЕТНОЕ УЧРЕЖДЕНИЕ СРЕДНЯЯ ОБЩЕОБРАЗОВАТЕЛЬНАЯ ШКОЛА С. ЯЗЫКОВО МУНИЦИПАЛЬНОГО РАЙОНА БЛАГОВАРСКИЙ РАЙОН РЕСПУБЛИКИ БАШКОРТОСТАН</t>
  </si>
  <si>
    <t>МОБУ СОШ С.ЯЗЫКОВО</t>
  </si>
  <si>
    <t>Васимов Илшат Фанилович</t>
  </si>
  <si>
    <t>МУНИЦИПАЛЬНОЕ АВТОНОМНОЕ ОБРАЗОВАТЕЛЬНОЕ УЧРЕЖДЕНИЕ ДОПОЛНИТЕЛЬНОГО ОБРАЗОВАНИЯ ДЕТСКО-ЮНОШЕСКАЯ СПОРТИВНАЯ ШКОЛА МУНИЦИПАЛЬНОГО РАЙОНА БЛАГОВАРСКИЙ РАЙОН РЕСПУБЛИКИ БАШКОРТОСТАН</t>
  </si>
  <si>
    <t>МУНИЦИПАЛЬНОЕ АВТОНОМНОЕ ДОШКОЛЬНОЕ ОБРАЗОВАТЕЛЬНОЕ УЧРЕЖДЕНИЕ ДЕТСКИЙ САД №3 ТЕРЕМОК С.ЯЗЫКОВО МУНИЦИПАЛЬНОГО РАЙОНА БЛАГОВАРСКИЙ РАЙОН РЕСПУБЛИКИ БАШКОРТОСТАН</t>
  </si>
  <si>
    <t>МАДОУ Д С №3 ТЕРЕМОК С.ЯЗЫКОВО</t>
  </si>
  <si>
    <t>Носкова Ольга Геннадьевна</t>
  </si>
  <si>
    <t>МУНИЦИПАЛЬНОЕ БЮДЖЕТНОЕ ДОШКОЛЬНОЕ ОБРАЗОВАТЕЛЬНОЕ УЧРЕЖДЕНИЕ ДЕТСКИЙ САД №2 СКАЗКА С.ЯЗЫКОВО МУНИЦИПАЛЬНОГО РАЙОНА БЛАГОВАРСКИЙ РАЙОН РЕСПУБЛИКИ БАШКОРТОСТАН</t>
  </si>
  <si>
    <t>МБДОУ ДЕТСКИЙ САД №2 СКАЗКА С.ЯЗЫКОВО</t>
  </si>
  <si>
    <t>Овчеренко Римма Раильевна</t>
  </si>
  <si>
    <t>МУНИЦИПАЛЬНОЕ КАЗЕННОЕ УЧРЕЖДЕНИЕ ЦЕНТР БУХГАЛТЕРСКОГО И ТЕХНИЧЕСКОГО ОБСЛУЖИВАНИЯ МУНИЦИПАЛЬНЫХ УЧРЕЖДЕНИЙ МУНИЦИПАЛЬНОГО РАЙОНА БЛАГОВАРСКИЙ РАЙОН РЕСПУБЛИКИ БАШКОРТОСТАН</t>
  </si>
  <si>
    <t>МКУ ЦЕНТР БТОМУ МУНИЦИПАЛЬНОГО РАЙОНА БЛАГОВАРСКИЙ РАЙОН</t>
  </si>
  <si>
    <t>Галиуллина Лена Фанзуровна</t>
  </si>
  <si>
    <t>МУНИЦИПАЛЬНОЕ КАЗЕННОЕ УЧРЕЖДЕНИЕ ОТДЕЛ ОБРАЗОВАНИЯ АДМИНИСТРАЦИИ МУНИЦИПАЛЬНОГО РАЙОНА САЛАВАТСКИЙ РАЙОН РЕСПУБЛИКИ БАШКОРТОСТАН</t>
  </si>
  <si>
    <t>МКУ САЛАВАТСКИЙ РОО</t>
  </si>
  <si>
    <t>Каримова Альфия Рамиловна</t>
  </si>
  <si>
    <t>НАЧАЛЬНИК МКУ САЛАВАТСКИЙ РОО</t>
  </si>
  <si>
    <t>МУНИЦИПАЛЬНОЕ ОБЩЕОБРАЗОВАТЕЛЬНОЕ БЮДЖЕТНОЕ УЧРЕЖДЕНИЕ ОСНОВНАЯ ОБЩЕОБРАЗОВАТЕЛЬНАЯ ШКОЛА ДЕРЕВНИ ЯХЪЯ МУНИЦИПАЛЬНОГО РАЙОНА САЛАВАТСКИЙ РАЙОН РЕСПУБЛИКИ БАШКОРТОСТАН</t>
  </si>
  <si>
    <t>МОБУ ООШ Д.ЯХЪЯ</t>
  </si>
  <si>
    <t>Абдуллина Гульнур Алевтиновна</t>
  </si>
  <si>
    <t>МУНИЦИПАЛЬНОЕ ОБЩЕОБРАЗОВАТЕЛЬНОЕ БЮДЖЕТНОЕ УЧРЕЖДЕНИЕ СРЕДНЯЯ ОБЩЕОБРАЗОВАТЕЛЬНАЯ ШКОЛА СЕЛА АЛЬКИНО МУНИЦИПАЛЬНОГО РАЙОНА САЛАВАТСКИЙ РАЙОН РЕСПУБЛИКИ БАШКОРТОСТАН</t>
  </si>
  <si>
    <t>МОБУ СОШ С. АЛЬКИНО</t>
  </si>
  <si>
    <t>МУНИЦИПАЛЬНОЕ АВТОНОМНОЕ ДОШКОЛЬНОЕ ОБРАЗОВАТЕЛЬНОЕ УЧРЕЖДЕНИЕ АРКАУЛОВСКИЙ ДЕТСКИЙ САД РАДУГА МУНИЦИПАЛЬНОГО РАЙОНА САЛАВАТСКИЙ РАЙОН РЕСПУБЛИКИ БАШКОРТОСТАН</t>
  </si>
  <si>
    <t>МАДОУ АРКАУЛОВСКИЙ ДЕТСКИЙ САД РАДУГА</t>
  </si>
  <si>
    <t>Галиуллина Лиана Булатовна</t>
  </si>
  <si>
    <t>МУНИЦИПАЛЬНОЕ ОБЩЕОБРАЗОВАТЕЛЬНОЕ БЮДЖЕТНОЕ УЧРЕЖДЕНИЕ СРЕДНЯЯ ОБЩЕОБРАЗОВАТЕЛЬНАЯ ШКОЛА СЕЛА АРКАУЛОВО ИМЕНИ БАИКА АЙДАРА МУНИЦИПАЛЬНОГО РАЙОНА САЛАВАТСКИЙ РАЙОН РЕСПУБЛИКИ БАШКОРТОСТАН</t>
  </si>
  <si>
    <t>МОБУ СОШ С АРКАУЛОВО ИМЕНИ БАИКА АЙДАРА</t>
  </si>
  <si>
    <t>Идрисова Ида Риятовна</t>
  </si>
  <si>
    <t>МУНИЦИПАЛЬНОЕ ОБЩЕОБРАЗОВАТЕЛЬНОЕ БЮДЖЕТНОЕ УЧРЕЖДЕНИЕ ОСНОВНАЯ ОБЩЕОБРАЗОВАТЕЛЬНАЯ ШКОЛА СЕЛА ЕЛАНЫШ МУНИЦИПАЛЬНОГО РАЙОНА САЛАВАТСКИЙ РАЙОН РЕСПУБЛИКИ БАШКОРТОСТАН</t>
  </si>
  <si>
    <t>МОБУ ООШ С.ЕЛАНЫШ</t>
  </si>
  <si>
    <t>Брагин Андрей Павлович</t>
  </si>
  <si>
    <t>МУНИЦИПАЛЬНОЕ ОБЩЕОБРАЗОВАТЕЛЬНОЕ БЮДЖЕТНОЕ УЧРЕЖДЕНИЕ ОСНОВНАЯ ОБЩЕОБРАЗОВАТЕЛЬНАЯ ШКОЛА СЕЛА ИШИМБАЕВО МУНИЦИПАЛЬНОГО РАЙОНА САЛАВАТСКИЙ РАЙОН РЕСПУБЛИКИ БАШКОРТОСТАН</t>
  </si>
  <si>
    <t>МОБУ ООШ С.ИШИМБАЕВО</t>
  </si>
  <si>
    <t>Газакова Аразгул Сапаргылыжовна</t>
  </si>
  <si>
    <t>ГОСУДАРСТВЕННОЕ БЮДЖЕТНОЕ ОБЩЕОБРАЗОВАТЕЛЬНОЕ УЧРЕЖДЕНИЕ БОКСИТОВСКАЯ КОРРЕКЦИОННАЯ ШКОЛА-ИНТЕРНАТ ДЛЯ ОБУЧАЮЩИХСЯ С ЗАДЕРЖКОЙ ПСИХИЧЕСКОГО РАЗВИТИЯ</t>
  </si>
  <si>
    <t>ГБОУ БОКСИТОВСКАЯ КШИ,ГБОУ БКШИ</t>
  </si>
  <si>
    <t>Алибаева Айгуль Хисматовна</t>
  </si>
  <si>
    <t>МУНИЦИПАЛЬНОЕ ОБЩЕОБРАЗОВАТЕЛЬНОЕ БЮДЖЕТНОЕ УЧРЕЖДЕНИЕ СРЕДНЯЯ ОБЩЕОБРАЗОВАТЕЛЬНАЯ ШКОЛА СЕЛА ЛАГЕРЕВО МУНИЦИПАЛЬНОГО РАЙОНА САЛАВАТСКИЙ РАЙОН РЕСПУБЛИКИ БАШКОРТОСТАН</t>
  </si>
  <si>
    <t>МОБУ СОШ С.ЛАГЕРЕВО</t>
  </si>
  <si>
    <t>Ситдиков Забир Рауфович</t>
  </si>
  <si>
    <t>МУНИЦИПАЛЬНОЕ ОБЩЕОБРАЗОВАТЕЛЬНОЕ БЮДЖЕТНОЕ УЧРЕЖДЕНИЕ СРЕДНЯЯ ОБЩЕОБРАЗОВАТЕЛЬНАЯ ШКОЛА СЕЛА ЛАКЛЫ МУНИЦИПАЛЬНОГО РАЙОНА САЛАВАТСКИЙ РАЙОН РЕСПУБЛИКИ БАШКОРТОСТАН</t>
  </si>
  <si>
    <t>МОБУ СОШ С.ЛАКЛЫ</t>
  </si>
  <si>
    <t>Хайруллина Зульфия Ривалевна</t>
  </si>
  <si>
    <t>МУНИЦИПАЛЬНОЕ ОБЩЕОБРАЗОВАТЕЛЬНОЕ БЮДЖЕТНОЕ УЧРЕЖДЕНИЕ ОСНОВНАЯ ОБЩЕОБРАЗОВАТЕЛЬНАЯ ШКОЛА СЕЛА МЕЧЕТЛИНО МУНИЦИПАЛЬНОГО РАЙОНА САЛАВАТСКИЙ РАЙОН РЕСПУБЛИКИ БАШКОРТОСТАН</t>
  </si>
  <si>
    <t>МОБУ ООШ С. МЕЧЕТЛИНО</t>
  </si>
  <si>
    <t>Кашапов Занфир Тагирьянович</t>
  </si>
  <si>
    <t>МУНИЦИПАЛЬНОЕ ОБЩЕОБРАЗОВАТЕЛЬНОЕ БЮДЖЕТНОЕ УЧРЕЖДЕНИЕ ОСНОВНАЯ ОБЩЕОБРАЗОВАТЕЛЬНАЯ ШКОЛА СЕЛА МЕЩЕГАРОВО МУНИЦИПАЛЬНОГО РАЙОНА САЛАВАТСКИЙ РАЙОН РЕСПУБЛИКИ БАШКОРТОСТАН</t>
  </si>
  <si>
    <t>МОБУ ООШ С.МЕЩЕГАРОВО</t>
  </si>
  <si>
    <t>МУНИЦИПАЛЬНОЕ ОБЩЕОБРАЗОВАТЕЛЬНОЕ БЮДЖЕТНОЕ УЧРЕЖДЕНИЕ СРЕДНЯЯ ОБЩЕОБРАЗОВАТЕЛЬНАЯ ШКОЛА СЕЛА МУРСАЛИМКИНО МУНИЦИПАЛЬНОГО РАЙОНА САЛАВАТСКИЙ РАЙОН РЕСПУБЛИКИ БАШКОРТОСТАН</t>
  </si>
  <si>
    <t>МОБУ СОШ С. МУРСАЛИМКИНО</t>
  </si>
  <si>
    <t>Гарейшина Римма Рифкатовна</t>
  </si>
  <si>
    <t>МУНИЦИПАЛЬНОЕ АВТОНОМНОЕ ДОШКОЛЬНОЕ ОБРАЗОВАТЕЛЬНОЕ УЧРЕЖДЕНИЕ МУРСАЛИМКИНСКИЙ ДЕТСКИЙ САД №1 МУНИЦИПАЛЬНОГО РАЙОНА САЛАВАТСКИЙ РАЙОН РЕСПУБЛИКИ БАШКОРТОСТАН</t>
  </si>
  <si>
    <t>МАДОУ МУРСАЛИМКИНСКИЙ ДЕТСКИЙ САД №1</t>
  </si>
  <si>
    <t>Мухаметшина Фидалия Рашитовна</t>
  </si>
  <si>
    <t>МУНИЦИПАЛЬНОЕ ОБЩЕОБРАЗОВАТЕЛЬНОЕ БЮДЖЕТНОЕ УЧРЕЖДЕНИЕ СРЕДНЯЯ ОБЩЕОБРАЗОВАТЕЛЬНАЯ ШКОЛА СЕЛА НАСИБАШ МУНИЦИПАЛЬНОГО РАЙОНА САЛАВАТСКИЙ РАЙОН РЕСПУБЛИКИ БАШКОРТОСТАН</t>
  </si>
  <si>
    <t>МОБУ СОШ С.НАСИБАШ</t>
  </si>
  <si>
    <t>Михайлова Вильма Даниловна</t>
  </si>
  <si>
    <t>МУНИЦИПАЛЬНОЕ ОБЩЕОБРАЗОВАТЕЛЬНОЕ БЮДЖЕТНОЕ УЧРЕЖДЕНИЕ ОСНОВНАЯ ОБЩЕОБРАЗОВАТЕЛЬНАЯ ШКОЛА СЕЛА ПЕРВОМАЙСКИЙ МУНИЦИПАЛЬНОГО РАЙОНА САЛАВАТСКИЙ РАЙОН РЕСПУБЛИКИ БАШКОРТОСТАН</t>
  </si>
  <si>
    <t>МОБУ ООШ С.ПЕРВОМАЙСКИЙ</t>
  </si>
  <si>
    <t>Фаттыхова Зиля Набиулловна</t>
  </si>
  <si>
    <t>МУНИЦИПАЛЬНОЕ ОБЩЕОБРАЗОВАТЕЛЬНОЕ БЮДЖЕТНОЕ УЧРЕЖДЕНИЕ ОСНОВНАЯ ОБЩЕОБРАЗОВАТЕЛЬНАЯ ШКОЛА СЕЛА ТАЙМЕЕВО МУНИЦИПАЛЬНОГО РАЙОНА САЛАВАТСКИЙ РАЙОН РЕСПУБЛИКИ БАШКОРТОСТАН</t>
  </si>
  <si>
    <t>МОБУ ООШ С. ТАЙМЕЕВО</t>
  </si>
  <si>
    <t>Рахимова Гульшат Харасовна</t>
  </si>
  <si>
    <t>МУНИЦИПАЛЬНОЕ ОБЩЕОБРАЗОВАТЕЛЬНОЕ БЮДЖЕТНОЕ УЧРЕЖДЕНИЕ СРЕДНЯЯ ОБЩЕОБРАЗОВАТЕЛЬНАЯ ШКОЛА ИМЕНИ АЛИБАЕВА САФУАНА АФТАХОВИЧА СЕЛА ТЕРМЕНЕВО МУНИЦИПАЛЬНОГО РАЙОНА САЛАВАТСКИЙ РАЙОН РЕСПУБЛИКИ БАШКОРТОСТАН</t>
  </si>
  <si>
    <t>МОБУ СОШ ИМ. АЛИБАЕВА С.А. С. ТЕРМЕНЕВО</t>
  </si>
  <si>
    <t>Мухаметова Лариса Миндибаевна</t>
  </si>
  <si>
    <t>МУНИЦИПАЛЬНОЕ ОБЩЕОБРАЗОВАТЕЛЬНОЕ БЮДЖЕТНОЕ УЧРЕЖДЕНИЕ СРЕДНЯЯ ОБЩЕОБРАЗОВАТЕЛЬНАЯ ШКОЛА ИМЕНИ ГЕНЕРАЛ-ЛЕЙТЕНАНТА ПОЛИЦИИ АРТУРА ФАРВАЗОВИЧА АХМЕТХАНОВА СЕЛА ТУРНАЛЫ МУНИЦИПАЛЬНОГО РАЙОНА САЛАВАТСКИЙ РАЙОН РЕСПУБЛИКИ БАШКОРТОСТАН</t>
  </si>
  <si>
    <t>МОБУ СОШ ИМ. ГЕНЕРАЛ-ЛЕЙТЕНАНТА ПОЛИЦИИ А.Ф. АХМЕТХАНОВА С. ТУРНАЛЫ</t>
  </si>
  <si>
    <t>Басыров Азат Юнерович</t>
  </si>
  <si>
    <t>МУНИЦИПАЛЬНОЕ АВТОНОМНОЕ ДОШКОЛЬНОЕ ОБРАЗОВАТЕЛЬНОЕ УЧРЕЖДЕНИЕ ЯНГАНТАУСКИЙ ДЕТСКИЙ САД МУНИЦИПАЛЬНОГО РАЙОНА САЛАВАТСКИЙ РАЙОН РЕСПУБЛИКИ БАШКОРТОСТАН</t>
  </si>
  <si>
    <t>МАДОУ ЯНГАНТАУСКИЙ ДЕТСКИЙ САД МР САЛАВАТСКИЙ РАЙОН РБ</t>
  </si>
  <si>
    <t>Кабирова Алиса Фларисовна</t>
  </si>
  <si>
    <t>МУНИЦИПАЛЬНОЕ ОБЩЕОБРАЗОВАТЕЛЬНОЕ БЮДЖЕТНОЕ УЧРЕЖДЕНИЕ СРЕДНЯЯ ОБЩЕОБРАЗОВАТЕЛЬНАЯ ШКОЛА СЕЛА ЯНГАНТАУ МУНИЦИПАЛЬНОГО РАЙОНА САЛАВАТСКИЙ РАЙОН РЕСПУБЛИКИ БАШКОРТОСТАН</t>
  </si>
  <si>
    <t>МОБУ СОШ С.ЯНГАНТАУ</t>
  </si>
  <si>
    <t>Гимранов Фиргат Факелович</t>
  </si>
  <si>
    <t>МУНИЦИПАЛЬНОЕ БЮДЖЕТНОЕ ДОШКОЛЬНОЕ ОБРАЗОВАТЕЛЬНОЕ УЧРЕЖДЕНИЕ ДЕТСКИЙ САД №3 С.СТЕРЛИБАШЕВО МУНИЦИПАЛЬНОГО РАЙОНА СТЕРЛИБАШЕВСКИЙ РАЙОН РЕСПУБЛИКИ БАШКОРТОСТАН</t>
  </si>
  <si>
    <t>МБДОУ Д/С №3 С.СТЕРЛИБАШЕВО</t>
  </si>
  <si>
    <t>Сафаргалиева Закия Шакировна</t>
  </si>
  <si>
    <t>МУНИЦИПАЛЬНОЕ БЮДЖЕТНОЕ ОБЩЕОБРАЗОВАТЕЛЬНОЕ УЧРЕЖДЕНИЕ ОСНОВНАЯ ОБЩЕОБРАЗОВАТЕЛЬНАЯ ШКОЛА Д. НИЖНИЙ АЛЛАГУВАТ МУНИЦИПАЛЬНОГО РАЙОНА СТЕРЛИБАШЕВСКИЙ РАЙОН РЕСПУБЛИКИ БАШКОРТОСТАН</t>
  </si>
  <si>
    <t>МБОУ ООШ Д. НИЖНИЙ АЛЛАГУВАТ</t>
  </si>
  <si>
    <t>Аскарова Ляйсан Рамиловна</t>
  </si>
  <si>
    <t>МУНИЦИПАЛЬНОЕ БЮДЖЕТНОЕ ОБЩЕОБРАЗОВАТЕЛЬНОЕ УЧРЕЖДЕНИЕ СРЕДНЯЯ ОБЩЕОБРАЗОВАТЕЛЬНАЯ ШКОЛА Д.СТАРЫЙ КАЛКАШ ИМ. АРАСЛАНГУЛОВА Б.К. МУНИЦИПАЛЬНОГО РАЙОНА СТЕРЛИБАШЕВСКИЙ РАЙОН РЕСПУБЛИКИ БАШКОРТОСТАН</t>
  </si>
  <si>
    <t>МБОУ СОШ Д. СТАРЫЙ КАЛКАШ</t>
  </si>
  <si>
    <t>Кутлушина Зимфира Самархановна</t>
  </si>
  <si>
    <t>МУНИЦИПАЛЬНОЕ БЮДЖЕТНОЕ ОБЩЕОБРАЗОВАТЕЛЬНОЕ УЧРЕЖДЕНИЕ СРЕДНЯЯ ОБЩЕОБРАЗОВАТЕЛЬНАЯ ШКОЛА С. АЙДАРАЛИ МУНИЦИПАЛЬНОГО РАЙОНА СТЕРЛИБАШЕВСКИЙ РАЙОН РЕСПУБЛИКИ БАШКОРТОСТАН</t>
  </si>
  <si>
    <t>МБОУ СОШ С. АЙДАРАЛИ</t>
  </si>
  <si>
    <t>Юсупова Гузалья Минияровна</t>
  </si>
  <si>
    <t>МУНИЦИПАЛЬНОЕ БЮДЖЕТНОЕ ДОШКОЛЬНОЕ ОБРАЗОВАТЕЛЬНОЕ УЧРЕЖДЕНИЕ ДЕТСКИЙ САД С.АЙДАРАЛИ МУНИЦИПАЛЬНОГО РАЙОНА СТЕРЛИБАШЕВСКИЙ РАЙОН РЕСПУБЛИКИ БАШКОРТОСТАН</t>
  </si>
  <si>
    <t>МБДОУ Д/С С.АЙДАРАЛИ</t>
  </si>
  <si>
    <t>Арасланова Винера Шайхулловна</t>
  </si>
  <si>
    <t>МУНИЦИПАЛЬНОЕ БЮДЖЕТНОЕ ОБЩЕОБРАЗОВАТЕЛЬНОЕ УЧРЕЖДЕНИЕ ОСНОВНАЯ ОБЩЕОБРАЗОВАТЕЛЬНАЯ ШКОЛА С.АМИРОВО МУНИЦИПАЛЬНОГО РАЙОНА СТЕРЛИБАШЕВСКИЙ РАЙОН РЕСПУБЛИКИ БАШКОРТОСТАН</t>
  </si>
  <si>
    <t>МБОУ ООШ С.АМИРОВО</t>
  </si>
  <si>
    <t>Багаутдинова Дилафруз Махмуджановна</t>
  </si>
  <si>
    <t>МУНИЦИПАЛЬНОЕ БЮДЖЕТНОЕ ОБЩЕОБРАЗОВАТЕЛЬНОЕ УЧРЕЖДЕНИЕ СРЕДНЯЯ ОБЩЕОБРАЗОВАТЕЛЬНАЯ ШКОЛА С.БУЗАТ МУНИЦИПАЛЬНОГО РАЙОНА СТЕРЛИБАШЕВСКИЙ РАЙОН РЕСПУБЛИКИ БАШКОРТОСТАН</t>
  </si>
  <si>
    <t>МБОУ СОШ С. БУЗАТ</t>
  </si>
  <si>
    <t>Минияров Рафаэль Ахтямович</t>
  </si>
  <si>
    <t>МУНИЦИПАЛЬНОЕ БЮДЖЕТНОЕ ДОШКОЛЬНОЕ ОБРАЗОВАТЕЛЬНОЕ УЧРЕЖДЕНИЕ ДЕТСКИЙ САД С.БУЗАТ МУНИЦИПАЛЬНОГО РАЙОНА СТЕРЛИБАШЕВСКИЙ РАЙОН РЕСПУБЛИКИ БАШКОРТОСТАН</t>
  </si>
  <si>
    <t>МБДОУ Д/С С.БУЗАТ</t>
  </si>
  <si>
    <t>Гильманова Назира Фарвазовна</t>
  </si>
  <si>
    <t>МУНИЦИПАЛЬНОЕ БЮДЖЕТНОЕ ОБЩЕОБРАЗОВАТЕЛЬНОЕ УЧРЕЖДЕНИЕ СРЕДНЯЯ ОБЩЕОБРАЗОВАТЕЛЬНАЯ ШКОЛА С. ЕЛИМБЕТОВО ИМЕНИ ГЕРОЯ СОВЕТСКОГО СОЮЗА ХАСАНОВА САФЫ ХУЗЯМОВИЧА МУНИЦИПАЛЬНОГО РАЙОНА СТЕРЛИБАШЕВСКИЙ РАЙОН РЕСПУБЛИКИ БАШКОРТОСТАН</t>
  </si>
  <si>
    <t>МБОУ СОШ С. ЕЛИМБЕТОВО ИМ. ГЕРОЯ СОВЕТСКОГО СОЮЗА ХАСАНОВА С.Х.</t>
  </si>
  <si>
    <t>Абдуллина Гульнара Арслановна</t>
  </si>
  <si>
    <t>МУНИЦИПАЛЬНОЕ БЮДЖЕТНОЕ ДОШКОЛЬНОЕ ОБРАЗОВАТЕЛЬНОЕ УЧРЕЖДЕНИЕ ДЕТСКИЙ САД С.ЕЛИМБЕТОВО МУНИЦИПАЛЬНОГО РАЙОНА СТЕРЛИБАШЕВСКИЙ РАЙОН РЕСПУБЛИКИ БАШКОРТОСТАН</t>
  </si>
  <si>
    <t>МБДОУ Д/С С.ЕЛИМБЕТОВО</t>
  </si>
  <si>
    <t>МУНИЦИПАЛЬНОЕ БЮДЖЕТНОЕ ОБЩЕОБРАЗОВАТЕЛЬНОЕ УЧРЕЖДЕНИЕ СРЕДНЯЯ ОБЩЕОБРАЗОВАТЕЛЬНАЯ ШКОЛА С.КАБАКУШ МУНИЦИПАЛЬНОГО РАЙОНА СТЕРЛИБАШЕВСКИЙ РАЙОН РЕСПУБЛИКИ БАШКОРТОСТАН</t>
  </si>
  <si>
    <t>МБОУ СОШ С.КАБАКУШ</t>
  </si>
  <si>
    <t>Суярембетов Ильдар Минегаязович</t>
  </si>
  <si>
    <t>МУНИЦИПАЛЬНОЕ БЮДЖЕТНОЕ ДОШКОЛЬНОЕ ОБРАЗОВАТЕЛЬНОЕ УЧРЕЖДЕНИЕ ДЕТСКИЙ САД С.КАРАГУШ МУНИЦИПАЛЬНОГО РАЙОНА СТЕРЛИБАШЕВСКИЙ РАЙОН РЕСПУБЛИКИ БАШКОРТОСТАН</t>
  </si>
  <si>
    <t>МБДОУ Д/С С. КАРАГУШ</t>
  </si>
  <si>
    <t>МУНИЦИПАЛЬНОЕ БЮДЖЕТНОЕ ОБЩЕОБРАЗОВАТЕЛЬНОЕ УЧРЕЖДЕНИЕ СРЕДНЯЯ ОБЩЕОБРАЗОВАТЕЛЬНАЯ ШКОЛА С. КУГАНАКБАШ МУНИЦИПАЛЬНОГО РАЙОНА СТЕРЛИБАШЕВСКИЙ РАЙОН РЕСПУБЛИКИ БАШКОРТОСТАН</t>
  </si>
  <si>
    <t>МБОУ СОШ С. КУГАНАКБАШ</t>
  </si>
  <si>
    <t>Галиева Луиза Рауфовна</t>
  </si>
  <si>
    <t>МУНИЦИПАЛЬНОЕ БЮДЖЕТНОЕ ОБЩЕОБРАЗОВАТЕЛЬНОЕ УЧРЕЖДЕНИЕ СРЕДНЯЯ ОБЩЕОБРАЗОВАТЕЛЬНАЯ ШКОЛА С.ПЕРВОМАЙСКИЙ МУНИЦИПАЛЬНОГО РАЙОНА СТЕРЛИБАШЕВСКИЙ РАЙОН РЕСПУБЛИКИ БАШКОРТОСТАН</t>
  </si>
  <si>
    <t>МБОУ СОШ С.ПЕРВОМАЙСКИЙ</t>
  </si>
  <si>
    <t>Каримов Миниахмет Ахметгараевич</t>
  </si>
  <si>
    <t>МУНИЦИПАЛЬНОЕ БЮДЖЕТНОЕ ДОШКОЛЬНОЕ ОБРАЗОВАТЕЛЬНОЕ УЧРЕЖДЕНИЕ ДЕТСКИЙ САД С.ПЕРВОМАЙСКИЙ МУНИЦИПАЛЬНОГО РАЙОНА СТЕРЛИБАШЕВСКИЙ РАЙОН РЕСПУБЛИКИ БАШКОРТОСТАН</t>
  </si>
  <si>
    <t>МБДОУ Д/С С. ПЕРВОМАЙСКИЙ</t>
  </si>
  <si>
    <t>Хайбуллина Виктория Викторовна</t>
  </si>
  <si>
    <t>МУНИЦИПАЛЬНОЕ БЮДЖЕТНОЕ ОБЩЕОБРАЗОВАТЕЛЬНОЕ УЧРЕЖДЕНИЕ СРЕДНЯЯ ОБЩЕОБРАЗОВАТЕЛЬНАЯ ШКОЛА С.ТЯТЕР-АРАСЛАНОВО МУНИЦИПАЛЬНОГО РАЙОНА СТЕРЛИБАШЕВСКИЙ РАЙОН РЕСПУБЛИКИ БАШКОРТОСТАН</t>
  </si>
  <si>
    <t>МБОУ СОШ С. ТЯТЕР-АРАСЛАНОВО</t>
  </si>
  <si>
    <t>Арсланов Камиль Габдулхаевич</t>
  </si>
  <si>
    <t>МУНИЦИПАЛЬНОЕ БЮДЖЕТНОЕ ОБЩЕОБРАЗОВАТЕЛЬНОЕ УЧРЕЖДЕНИЕ СРЕДНЯЯ ОБЩЕОБРАЗОВАТЕЛЬНАЯ ШКОЛА С.ЯШЕРГАНОВО МУНИЦИПАЛЬНОГО РАЙОНА СТЕРЛИБАШЕВСКИЙ РАЙОН РЕСПУБЛИКИ БАШКОРТОСТАН</t>
  </si>
  <si>
    <t>МБОУ СОШ С. ЯШЕРГАНОВО</t>
  </si>
  <si>
    <t>Валиахметова Энже Ринатовна</t>
  </si>
  <si>
    <t>МУНИЦИПАЛЬНОЕ ОБЩЕОБРАЗОВАТЕЛЬНОЕ БЮДЖЕТНОЕ УЧРЕЖДЕНИЕ СРЕДНЯЯ ОБЩЕОБРАЗОВАТЕЛЬНАЯ ШКОЛА Д. НОВОФЕДОРОВСКОЕ МУНИЦИПАЛЬНОГО РАЙОНА СТЕРЛИТАМАКСКИЙ РАЙОН РЕСПУБЛИКИ БАШКОРТОСТАН</t>
  </si>
  <si>
    <t>МОБУ СОШ Д. НОВОФЕДОРОВСКОЕ</t>
  </si>
  <si>
    <t>Кантюкова Римма Зиятовна</t>
  </si>
  <si>
    <t>МБОУ СОШ С. АРИБАШЕВО</t>
  </si>
  <si>
    <t>Шарифьянов Вакиль Фоатович</t>
  </si>
  <si>
    <t>МУНИЦИПАЛЬНОЕ БЮДЖЕТНОЕ ОБЩЕОБРАЗОВАТЕЛЬНОЕ УЧРЕЖДЕНИЕ СРЕДНЯЯ ОБЩЕОБРАЗОВАТЕЛЬНАЯ ШКОЛА Д.БАДРЯШЕВО МУНИЦИПАЛЬНОГО РАЙОНА ТАТЫШЛИНСКИЙ РАЙОН РЕСПУБЛИКИ БАШКОРТОСТАН</t>
  </si>
  <si>
    <t>МБОУ СОШ Д.БАДРЯШЕВО</t>
  </si>
  <si>
    <t>Талипова Гульназ Равиловна</t>
  </si>
  <si>
    <t>МУНИЦИПАЛЬНОЕ БЮДЖЕТНОЕ ОБЩЕОБРАЗОВАТЕЛЬНОЕ УЧРЕЖДЕНИЕ СРЕДНЯЯ ОБЩЕОБРАЗОВАТЕЛЬНАЯ ШКОЛА С. АКСАИТОВО МУНИЦИПАЛЬНОГО РАЙОНА ТАТЫШЛИНСКИЙ РАЙОН РЕСПУБЛИКИ БАШКОРТОСТАН</t>
  </si>
  <si>
    <t>МБОУ СОШ С.АКСАИТОВО</t>
  </si>
  <si>
    <t>Лукманова Аклима Зуфаровна</t>
  </si>
  <si>
    <t>МУНИЦИПАЛЬНОЕ БЮДЖЕТНОЕ ОБЩЕОБРАЗОВАТЕЛЬНОЕ УЧРЕЖДЕНИЕ СРЕДНЯЯ ОБЩЕОБРАЗОВАТЕЛЬНАЯ ШКОЛА С. ВЕРХНЕКУДАШЕВО МУНИЦИПАЛЬНОГО РАЙОНА ТАТЫШЛИНСКИЙ РАЙОН РЕСПУБЛИКИ БАШКОРТОСТАН</t>
  </si>
  <si>
    <t>МБОУ СОШ С.ВЕРХНЕКУДАШЕВО</t>
  </si>
  <si>
    <t>МУНИЦИПАЛЬНОЕ БЮДЖЕТНОЕ ОБЩЕОБРАЗОВАТЕЛЬНОЕ УЧРЕЖДЕНИЕ СРЕДНЯЯ ОБЩЕОБРАЗОВАТЕЛЬНАЯ ШКОЛА С.КАЛЬТЯЕВО МУНИЦИПАЛЬНОГО РАЙОНА ТАТЫШЛИНСКИЙ РАЙОН РЕСПУБЛИКИ БАШКОРТОСТАН</t>
  </si>
  <si>
    <t>МБОУ СОШ С.КАЛЬТЯЕВО</t>
  </si>
  <si>
    <t>Равилова Гульнур Даяновна</t>
  </si>
  <si>
    <t>МУНИЦИПАЛЬНОЕ БЮДЖЕТНОЕ ОБЩЕОБРАЗОВАТЕЛЬНОЕ УЧРЕЖДЕНИЕ СРЕДНЯЯ ОБЩЕОБРАЗОВАТЕЛЬНАЯ ШКОЛА С. НИЖНЕБАЛТАЧЕВО МУНИЦИПАЛЬНОГО РАЙОНА ТАТЫШЛИНСКИЙ РАЙОН РЕСПУБЛИКИ БАШКОРТОСТАН</t>
  </si>
  <si>
    <t>МБОУ СОШ С.НИЖНЕБАЛТАЧЕВО</t>
  </si>
  <si>
    <t>Зидымаков Людвиг Латыпович</t>
  </si>
  <si>
    <t>МУНИЦИПАЛЬНОЕ БЮДЖЕТНОЕ ОБЩЕОБРАЗОВАТЕЛЬНОЕ УЧРЕЖДЕНИЕ СРЕДНЯЯ ОБЩЕОБРАЗОВАТЕЛЬНАЯ ШКОЛА С.НОВЫЕ ТАТЫШЛЫ МУНИЦИПАЛЬНОГО РАЙОНА ТАТЫШЛИНСКИЙ РАЙОН РЕСПУБЛИКИ БАШКОРТОСТАН</t>
  </si>
  <si>
    <t>МБОУ СОШ С.НОВЫЕ ТАТЫШЛЫ</t>
  </si>
  <si>
    <t>МУНИЦИПАЛЬНОЕ БЮДЖЕТНОЕ ОБЩЕОБРАЗОВАТЕЛЬНОЕ УЧРЕЖДЕНИЕ СРЕДНЯЯ ОБЩЕОБРАЗОВАТЕЛЬНАЯ ШКОЛА С. СТАРОАКБУЛАТОВО МУНИЦИПАЛЬНОГО РАЙОНА ТАТЫШЛИНСКИЙ РАЙОН РЕСПУБЛИКИ БАШКОРТОСТАН</t>
  </si>
  <si>
    <t>МБОУ СОШ С.СТАРОАКБУЛАТОВО</t>
  </si>
  <si>
    <t>Хаматдинов Илдар Музакирович</t>
  </si>
  <si>
    <t>МУНИЦИПАЛЬНОЕ БЮДЖЕТНОЕ ОБЩЕОБРАЗОВАТЕЛЬНОЕ УЧРЕЖДЕНИЕ СРЕДНЯЯ ОБЩЕОБРАЗОВАТЕЛЬНАЯ ШКОЛА С.СТАРОКАЙПАНОВО МУНИЦИПАЛЬНОГО РАЙОНА ТАТЫШЛИНСКИЙ РАЙОН РЕСПУБЛИКИ БАШКОРТОСТАН</t>
  </si>
  <si>
    <t>МБОУ СОШ С.СТАРОКАЙПАНОВО</t>
  </si>
  <si>
    <t>Сагитова Лида Усмановна</t>
  </si>
  <si>
    <t>МУНИЦИПАЛЬНОЕ БЮДЖЕТНОЕ ОБЩЕОБРАЗОВАТЕЛЬНОЕ УЧРЕЖДЕНИЕ СРЕДНЯЯ ОБЩЕОБРАЗОВАТЕЛЬНАЯ ШКОЛА ИМЕНИ НАРОДНОГО ПОЭТА БАШКОРТОСТАНА АНГАМА КАСИМОВИЧА АТНАБАЕВА С.СТАРЫЙ КУРДЫМ МУНИЦИПАЛЬНОГО РАЙОНА ТАТЫШЛИНСКИЙ РАЙОН РЕСПУБЛИКИ БАШКОРТОСТАН</t>
  </si>
  <si>
    <t>МБОУ СОШ ИМ.А.АТНАБАЕВА С.СТАРЫЙ КУРДЫМ</t>
  </si>
  <si>
    <t>Гатауллина Лайсана Фаатовна</t>
  </si>
  <si>
    <t>МУНИЦИПАЛЬНОЕ БЮДЖЕТНОЕ ОБЩЕОБРАЗОВАТЕЛЬНОЕ УЧРЕЖДЕНИЕ СРЕДНЯЯ ОБЩЕОБРАЗОВАТЕЛЬНАЯ ШКОЛА С. ШУЛГАНОВО МУНИЦИПАЛЬНОГО РАЙОНА ТАТЫШЛИНСКИЙ РАЙОН РЕСПУБЛИКИ БАШКОРТОСТАН</t>
  </si>
  <si>
    <t>МБОУ СОШ С.ШУЛГАНОВО</t>
  </si>
  <si>
    <t>Хатмуллина Ляля Рамусовна</t>
  </si>
  <si>
    <t>МУНИЦИПАЛЬНОЕ БЮДЖЕТНОЕ ОБЩЕОБРАЗОВАТЕЛЬНОЕ УЧРЕЖДЕНИЕ СРЕДНЯЯ ОБЩЕОБРАЗОВАТЕЛЬНАЯ ШКОЛА С.ЯЛГЫЗ-НАРАТ МУНИЦИПАЛЬНОГО РАЙОНА ТАТЫШЛИНСКИЙ РАЙОН РЕСПУБЛИКИ БАШКОРТОСТАН</t>
  </si>
  <si>
    <t>МБОУ СОШ С.ЯЛГЫЗ-НАРАТ</t>
  </si>
  <si>
    <t>Султанов Рамзил Рамзиевич</t>
  </si>
  <si>
    <t>ГОСУДАРСТВЕННОЕ КАЗЕННОЕ СЕРАФИМОВСКОЕ СПЕЦИАЛЬНОЕ УЧЕБНО-ВОСПИТАТЕЛЬНОЕ ОБЩЕОБРАЗОВАТЕЛЬНОЕ УЧРЕЖДЕНИЕ ЗАКРЫТОГО ТИПА</t>
  </si>
  <si>
    <t>ГКССУВОУЗТ, СЕРАФИМОВСКАЯ СПЕЦШКОЛА</t>
  </si>
  <si>
    <t>Аднагулов Рашит Карамутдинович</t>
  </si>
  <si>
    <t>МАОУ ООШ С.ВЕРХНИЕ БИШИНДЫ</t>
  </si>
  <si>
    <t>Минниханова Гульнара Анваровна</t>
  </si>
  <si>
    <t>МУНИЦИПАЛЬНОЕ АВТОНОМНОЕ ДОШКОЛЬНОЕ ОБРАЗОВАТЕЛЬНОЕ УЧРЕЖДЕНИЕ ДЕТСКИЙ САД №11 Г.ТУЙМАЗЫ МУНИЦИПАЛЬНОГО РАЙОНА ТУЙМАЗИНСКИЙ РАЙОН РЕСПУБЛИКИ БАШКОРТОСТАН</t>
  </si>
  <si>
    <t>МАДОУ ДЕТСКИЙ САД №11 Г.ТУЙМАЗЫ</t>
  </si>
  <si>
    <t>Габдрахманова Алия Ильдаровна</t>
  </si>
  <si>
    <t>УПРАВЛЕНИЕ ОБРАЗОВАНИЯ АДМИНИСТРАЦИИ МУНИЦИПАЛЬНОГО РАЙОНА ТУЙМАЗИНСКИЙ РАЙОН РЕСПУБЛИКИ БАШКОРТОСТАН</t>
  </si>
  <si>
    <t>УПРАВЛЕНИЕ ОБРАЗОВАНИЯ АДМИНИСТРАЦИИ МУНИЦИПАЛЬНОГО РАЙОНА ТУЙМАЗИНСКИЙ РАЙОН РБ</t>
  </si>
  <si>
    <t>Чернова Ольга Викторовна</t>
  </si>
  <si>
    <t>МУНИЦИПАЛЬНОЕ АВТОНОМНОЕ ДОШКОЛЬНОЕ ОБРАЗОВАТЕЛЬНОЕ УЧРЕЖДЕНИЕ ДЕТСКИЙ САД №12 Г.ТУЙМАЗЫ МУНИЦИПАЛЬНОГО РАЙОНА ТУЙМАЗИНСКИЙ РАЙОН РЕСПУБЛИКИ БАШКОРТОСТАН</t>
  </si>
  <si>
    <t>МАДОУ ДЕТСКИЙ САД №12 Г.ТУЙМАЗЫ</t>
  </si>
  <si>
    <t>Монюк Ирина Ивановна</t>
  </si>
  <si>
    <t>МУНИЦИПАЛЬНОЕ АВТОНОМНОЕ ОБЩЕОБРАЗОВАТЕЛЬНОЕ УЧРЕЖДЕНИЕ СРЕДНЯЯ ОБЩЕОБРАЗОВАТЕЛЬНАЯ ШКОЛА С УГЛУБЛЕННЫМ ИЗУЧЕНИЕМ ОТДЕЛЬНЫХ ПРЕДМЕТОВ № 2 ГОРОДА ТУЙМАЗЫ МУНИЦИПАЛЬНОГО РАЙОНА ТУЙМАЗИНСКИЙ РАЙОН РЕСПУБЛИКИ БАШКОРТОСТАН</t>
  </si>
  <si>
    <t>МАОУ СОШ № 2 Г. ТУЙМАЗЫ</t>
  </si>
  <si>
    <t>Моисеева Елена Николаевна</t>
  </si>
  <si>
    <t>МУНИЦИПАЛЬНОЕ АВТОНОМНОЕ ДОШКОЛЬНОЕ ОБРАЗОВАТЕЛЬНОЕ УЧРЕЖДЕНИЕ ДЕТСКИЙ САД № 25 Г.ТУЙМАЗЫ МУНИЦИПАЛЬНОГО РАЙОНА ТУЙМАЗИНСКИЙ РАЙОН РЕСПУБЛИКИ БАШКОРТОСТАН</t>
  </si>
  <si>
    <t>МАДОУ ДЕТСКИЙ САД № 25 Г.ТУЙМАЗЫ</t>
  </si>
  <si>
    <t>Валеева Эльвира Мансуровна</t>
  </si>
  <si>
    <t>МУНИЦИПАЛЬНОЕ АВТОНОМНОЕ ДОШКОЛЬНОЕ ОБРАЗОВАТЕЛЬНОЕ УЧРЕЖДЕНИЕ ДЕТСКИЙ САД № 18 Г.ТУЙМАЗЫ МУНИЦИПАЛЬНОГО РАЙОНА ТУЙМАЗИНСКИЙ РАЙОН РЕСПУБЛИКИ БАШКОРТОСТАН</t>
  </si>
  <si>
    <t>МАДОУ ДЕТСКИЙ САД № 18 Г.ТУЙМАЗЫ</t>
  </si>
  <si>
    <t>Мингазова Айгуль Венировна</t>
  </si>
  <si>
    <t>МУНИЦИПАЛЬНОЕ АВТОНОМНОЕ ОБЩЕОБРАЗОВАТЕЛЬНОЕ УЧРЕЖДЕНИЕ СРЕДНЯЯ ОБЩЕОБРАЗОВАТЕЛЬНАЯ ШКОЛА С УГЛУБЛЕННЫМ ИЗУЧЕНИЕМ ОТДЕЛЬНЫХ ПРЕДМЕТОВ №8 Г.ТУЙМАЗЫ МУНИЦИПАЛЬНОГО РАЙОНА ТУЙМАЗИНСКИЙ РАЙОН РЕСПУБЛИКИ БАШКОРТОСТАН</t>
  </si>
  <si>
    <t>МАОУ СОШ №8 Г.ТУЙМАЗЫ</t>
  </si>
  <si>
    <t>Соболева Татьяна Петровна</t>
  </si>
  <si>
    <t>МУНИЦИПАЛЬНОЕ АВТОНОМНОЕ ДОШКОЛЬНОЕ ОБРАЗОВАТЕЛЬНОЕ УЧРЕЖДЕНИЕ ДЕТСКИЙ САД КОМПЕНСИРУЮЩЕГО ВИДА №7 Г. ТУЙМАЗЫ МУНИЦИПАЛЬНОГО РАЙОНА ТУЙМАЗИНСКИЙ РАЙОН РЕСПУБЛИКИ БАШКОРТОСТАН</t>
  </si>
  <si>
    <t>МАДОУ ДЕТСКИЙ САД №7 Г. ТУЙМАЗЫ</t>
  </si>
  <si>
    <t>Анисимова Лариса Михайловна</t>
  </si>
  <si>
    <t>МУНИЦИПАЛЬНОЕ АВТОНОМНОЕ ОБЩЕОБРАЗОВАТЕЛЬНОЕ УЧРЕЖДЕНИЕ СРЕДНЯЯ ОБЩЕОБРАЗОВАТЕЛЬНАЯ ШКОЛА №6 Г. ТУЙМАЗЫ МУНИЦИПАЛЬНОГО РАЙОНА ТУЙМАЗИНСКИЙ РАЙОН РЕСПУБЛИКИ БАШКОРТОСТАН</t>
  </si>
  <si>
    <t>МАОУ СОШ №6 Г. ТУЙМАЗЫ</t>
  </si>
  <si>
    <t>Мишина Татьяна Григорьевна</t>
  </si>
  <si>
    <t>МУНИЦИПАЛЬНОЕ АВТОНОМНОЕ ДОШКОЛЬНОЕ ОБРАЗОВАТЕЛЬНОЕ УЧРЕЖДЕНИЕ ДЕТСКИЙ САД № 23 Г.ТУЙМАЗЫ МУНИЦИПАЛЬНОГО РАЙОНА ТУЙМАЗИНСКИЙ РАЙОН РЕСПУБЛИКИ БАШКОРТОСТАН</t>
  </si>
  <si>
    <t>МАДОУ ДЕТСКИЙ САД № 23 Г.ТУЙМАЗЫ</t>
  </si>
  <si>
    <t>Хабибуллина Альбина Варисовна</t>
  </si>
  <si>
    <t>МУНИЦИПАЛЬНОЕ АВТОНОМНОЕ ДОШКОЛЬНОЕ ОБРАЗОВАТЕЛЬНОЕ УЧРЕЖДЕНИЕ ДЕТСКИЙ САД № 15 Г. ТУЙМАЗЫ МУНИЦИПАЛЬНОГО РАЙОНА ТУЙМАЗИНСКИЙ РАЙОН РЕСПУБЛИКИ БАШКОРТОСТАН</t>
  </si>
  <si>
    <t>МАДОУ ДЕТСКИЙ САД № 15 Г. ТУЙМАЗЫ</t>
  </si>
  <si>
    <t>Сабирова Светлана Сергеевна</t>
  </si>
  <si>
    <t>МУНИЦИПАЛЬНОЕ АВТОНОМНОЕ ОБЩЕОБРАЗОВАТЕЛЬНОЕ УЧРЕЖДЕНИЕ ГИМНАЗИЯ №1 Г.ТУЙМАЗЫ МУНИЦИПАЛЬНОГО РАЙОНА ТУЙМАЗИНСКИЙ РАЙОН РЕСПУБЛИКИ БАШКОРТОСТАН</t>
  </si>
  <si>
    <t>МАОУ ГИМНАЗИЯ№1 Г.ТУЙМАЗЫ</t>
  </si>
  <si>
    <t>Аюпов Румиль Римович</t>
  </si>
  <si>
    <t>МУНИЦИПАЛЬНОЕ АВТОНОМНОЕ ОБРАЗОВАТЕЛЬНОЕ УЧРЕЖДЕНИЕ ДОПОЛНИТЕЛЬНОГО ОБРАЗОВАНИЯ ЦЕНТР ДЕТСКОГО ОЗДОРОВИТЕЛЬНО-ОБРАЗОВАТЕЛЬНОГО ТУРИЗМА Г.ТУЙМАЗЫ МУНИЦИПАЛЬНОГО РАЙОНА ТУЙМАЗИНСКИЙ РАЙОН РЕСПУБЛИКИ БАШКОРТОСТАН</t>
  </si>
  <si>
    <t>МАОУДО ЦДООТ Г.ТУЙМАЗЫ</t>
  </si>
  <si>
    <t>Фаррухшин Рим Мунавирович</t>
  </si>
  <si>
    <t>МУНИЦИПАЛЬНОЕ АВТОНОМНОЕ ДОШКОЛЬНОЕ ОБРАЗОВАТЕЛЬНОЕ УЧРЕЖДЕНИЕ ДЕТСКИЙ САД № 21 Г. ТУЙМАЗЫ МУНИЦИПАЛЬНОГО РАЙОНА ТУЙМАЗИНСКИЙ РАЙОН РЕСПУБЛИКИ БАШКОРТОСТАН</t>
  </si>
  <si>
    <t>МАДОУ ДЕТСКИЙ САД № 21 Г.ТУЙМАЗЫ</t>
  </si>
  <si>
    <t>Белякова Татьяна Карловна</t>
  </si>
  <si>
    <t>МУНИЦИПАЛЬНОЕ АВТОНОМНОЕ ДОШКОЛЬНОЕ ОБРАЗОВАТЕЛЬНОЕ УЧРЕЖДЕНИЕ ДЕТСКИЙ САД № 16 Г.ТУЙМАЗЫ МУНИЦИПАЛЬНОГО РАЙОНА ТУЙМАЗИНСКИЙ РАЙОН РЕСПУБЛИКИ БАШКОРТОСТАН</t>
  </si>
  <si>
    <t>МАДОУ ДЕТСКИЙ САД № 16 Г.ТУЙМАЗЫ</t>
  </si>
  <si>
    <t>Багрова Наталья Валерьевна</t>
  </si>
  <si>
    <t>МУНИЦИПАЛЬНОЕ АВТОНОМНОЕ ОБЩЕОБРАЗОВАТЕЛЬНОЕ УЧРЕЖДЕНИЕ СРЕДНЯЯ ОБЩЕОБРАЗОВАТЕЛЬНАЯ ШКОЛА №7 Г.ТУЙМАЗЫ МУНИЦИПАЛЬНОГО РАЙОНА ТУЙМАЗИНСКИЙ РАЙОН РЕСПУБЛИКИ БАШКОРТОСТАН</t>
  </si>
  <si>
    <t>МАОУ СОШ №7 Г.ТУЙМАЗЫ</t>
  </si>
  <si>
    <t>Михеев Андрей Владимирович</t>
  </si>
  <si>
    <t>МУНИЦИПАЛЬНОЕ АВТОНОМНОЕ ДОШКОЛЬНОЕ ОБРАЗОВАТЕЛЬНОЕ УЧРЕЖДЕНИЕ ДЕТСКИЙ САД №4 Г. ТУЙМАЗЫ МУНИЦИПАЛЬНОГО РАЙОНА ТУЙМАЗИНСКИЙ РАЙОН РЕСПУБЛИКИ БАШКОРТОСТАН</t>
  </si>
  <si>
    <t>МАДОУ ДЕТСКИЙ САД №4 Г. ТУЙМАЗЫ</t>
  </si>
  <si>
    <t>Такашова Людмила Геннадьевна</t>
  </si>
  <si>
    <t>МУНИЦИПАЛЬНОЕ АВТОНОМНОЕ ОБЩЕОБРАЗОВАТЕЛЬНОЕ УЧРЕЖДЕНИЕ СРЕДНЯЯ ОБЩЕОБРАЗОВАТЕЛЬНАЯ ШКОЛА № 1 Г.ТУЙМАЗЫ МУНИЦИПАЛЬНОГО РАЙОНА ТУЙМАЗИНСКИЙ РАЙОН РЕСПУБЛИКИ БАШКОРТОСТАН</t>
  </si>
  <si>
    <t>МАОУ СОШ № 1 Г.ТУЙМАЗЫ</t>
  </si>
  <si>
    <t>Боронников Игорь Евгеньевич</t>
  </si>
  <si>
    <t>МУНИЦИПАЛЬНОЕ АВТОНОМНОЕ ДОШКОЛЬНОЕ ОБРАЗОВАТЕЛЬНОЕ УЧРЕЖДЕНИЕ ДЕТСКИЙ САД № 40 Г.ТУЙМАЗЫ МУНИЦИПАЛЬНОГО РАЙОНА ТУЙМАЗИНСКИЙ РАЙОН РЕСПУБЛИКИ БАШКОРТОСТАН</t>
  </si>
  <si>
    <t>МАДОУ ДЕТСКИЙ САД № 40 Г.ТУЙМАЗЫ</t>
  </si>
  <si>
    <t>Галимова Ильмира Ниязовна</t>
  </si>
  <si>
    <t>МУНИЦИПАЛЬНОЕ АВТОНОМНОЕ ОБЩЕОБРАЗОВАТЕЛЬНОЕ УЧРЕЖДЕНИЕ СРЕДНЯЯ ОБЩЕОБРАЗОВАТЕЛЬНАЯ ШКОЛА №4 Г.ТУЙМАЗЫ МУНИЦИПАЛЬНОГО РАЙОНА ТУЙМАЗИНСКИЙ РАЙОН РЕСПУБЛИКИ БАШКОРТОСТАН</t>
  </si>
  <si>
    <t>МАОУ СОШ №4 Г.ТУЙМАЗЫ</t>
  </si>
  <si>
    <t>Салихов Рустам Тимерханович</t>
  </si>
  <si>
    <t>МУНИЦИПАЛЬНОЕ АВТОНОМНОЕ ДОШКОЛЬНОЕ ОБРАЗОВАТЕЛЬНОЕ УЧРЕЖДЕНИЕ ДЕТСКИЙ САД № 26 Г.ТУЙМАЗЫ МУНИЦИПАЛЬНОГО РАЙОНА ТУЙМАЗИНСКИЙ РАЙОН РЕСПУБЛИКИ БАШКОРТОСТАН</t>
  </si>
  <si>
    <t>МАДОУ ДЕТСКИЙ САД № 26 Г.ТУЙМАЗЫ</t>
  </si>
  <si>
    <t>Шангареева Сария Габдулвалеевна</t>
  </si>
  <si>
    <t>МУНИЦИПАЛЬНОЕ АВТОНОМНОЕ ДОШКОЛЬНОЕ ОБРАЗОВАТЕЛЬНОЕ УЧРЕЖДЕНИЕ ДЕТСКИЙ САД № 22 Г. ТУЙМАЗЫ МУНИЦИПАЛЬНОГО РАЙОНА ТУЙМАЗИНСКИЙ РАЙОН РЕСПУБЛИКИ БАШКОРТОСТАН</t>
  </si>
  <si>
    <t>МАДОУ ДЕТСКИЙ САД № 22 Г. ТУЙМАЗЫ</t>
  </si>
  <si>
    <t>Каримова Римма Салиховна</t>
  </si>
  <si>
    <t>МУНИЦИПАЛЬНОЕ АВТОНОМНОЕ ДОШКОЛЬНОЕ ОБРАЗОВАТЕЛЬНОЕ УЧРЕЖДЕНИЕ ДЕТСКИЙ САД КОМПЕНСИРУЮЩЕГО ВИДА № 14 Г.ТУЙМАЗЫ МУНИЦИПАЛЬНОГО РАЙОНА ТУЙМАЗИНСКИЙ РАЙОН РЕСПУБЛИКИ БАШКОРТОСТАН</t>
  </si>
  <si>
    <t>МАДОУ ДЕТСКИЙ САД № 14 Г.ТУЙМАЗЫ</t>
  </si>
  <si>
    <t>Максимова Гюзель Абузаровна</t>
  </si>
  <si>
    <t>МУНИЦИПАЛЬНОЕ АВТОНОМНОЕ ДОШКОЛЬНОЕ ОБРАЗОВАТЕЛЬНОЕ УЧРЕЖДЕНИЕ ДЕТСКИЙ САД № 24 Г. ТУЙМАЗЫ МУНИЦИПАЛЬНОГО РАЙОНА ТУЙМАЗИНСКИЙ РАЙОН РЕСПУБЛИКИ БАШКОРТОСТАН</t>
  </si>
  <si>
    <t>МАДОУ ДЕТСКИЙ САД № 24 Г. ТУМАЗЫ</t>
  </si>
  <si>
    <t>Мухаметова Диана Маратовна</t>
  </si>
  <si>
    <t>МУНИЦИПАЛЬНОЕ АВТОНОМНОЕ ДОШКОЛЬНОЕ ОБРАЗОВАТЕЛЬНОЕ УЧРЕЖДЕНИЕ ДЕТСКИЙ САД № 20 Г. ТУЙМАЗЫ МУНИЦИПАЛЬНОГО РАЙОНА ТУЙМАЗИНСКИЙ РАЙОН РЕСПУБЛИКИ БАШКОРТОСТАН</t>
  </si>
  <si>
    <t>МАДОУ ДЕТСКИЙ САД № 20 Г. ТУЙМАЗЫ</t>
  </si>
  <si>
    <t>Хайруллина Лариса Рашитовна</t>
  </si>
  <si>
    <t>МУНИЦИПАЛЬНОЕ АВТОНОМНОЕ ОБЩЕОБРАЗОВАТЕЛЬНОЕ УЧРЕЖДЕНИЕ СРЕДНЯЯ ОБЩЕОБРАЗОВАТЕЛЬНАЯ ШКОЛА № 3 Г. ТУЙМАЗЫ МУНИЦИПАЛЬНОГО РАЙОНА ТУЙМАЗИНСКИЙ РАЙОН РЕСПУБЛИКИ БАШКОРТОСТАН</t>
  </si>
  <si>
    <t>МАОУ СОШ № 3 Г. ТУЙМАЗЫ</t>
  </si>
  <si>
    <t>Гумеров Венер Фирузович</t>
  </si>
  <si>
    <t>ГОСУДАРСТВЕННОЕ БЮДЖЕТНОЕ ОБЩЕОБРАЗОВАТЕЛЬНОЕ УЧРЕЖДЕНИЕ ТУЙМАЗИНСКАЯ КОРРЕКЦИОННАЯ ШКОЛА-ИНТЕРНАТ № 2 ДЛЯ ОБУЧАЮЩИХСЯ С ОГРАНИЧЕННЫМИ ВОЗМОЖНОСТЯМИ ЗДОРОВЬЯ</t>
  </si>
  <si>
    <t>ГБОУ ТУЙМАЗИНСКАЯ КШИ № 2, ГБОУ ТКШИ № 2</t>
  </si>
  <si>
    <t>Гарипова Савия Ахкяметдиновна</t>
  </si>
  <si>
    <t>МУНИЦИПАЛЬНОЕ АВТОНОМНОЕ ДОШКОЛЬНОЕ ОБРАЗОВАТЕЛЬНОЕ УЧРЕЖДЕНИЕ ДЕТСКИЙ САД № 6 Г.ТУЙМАЗЫ МУНИЦИПАЛЬНОГО РАЙОНА ТУЙМАЗИНСКИЙ РАЙОН РЕСПУБЛИКИ БАШКОРТОСТАН</t>
  </si>
  <si>
    <t>МАДОУ ДЕТСКИЙ САД № 6 Г.ТУЙМАЗЫ</t>
  </si>
  <si>
    <t>Хазиева Гульшат Асхатовна</t>
  </si>
  <si>
    <t>МУНИЦИПАЛЬНОЕ АВТОНОМНОЕ ОБРАЗОВАТЕЛЬНОЕ УЧРЕЖДЕНИЕ ДОПОЛНИТЕЛЬНОГО ОБРАЗОВАНИЯ ДВОРЕЦ ДЕТСКОГО (ЮНОШЕСКОГО) ТВОРЧЕСТВА Г.ТУЙМАЗЫ МУНИЦИПАЛЬНОГО РАЙОНА ТУЙМАЗИНСКИЙ РАЙОН РЕСПУБЛИКИ БАШКОРТОСТАН</t>
  </si>
  <si>
    <t>МАОУ ДО ДД(Ю)Т Г.ТУЙМАЗЫ</t>
  </si>
  <si>
    <t>Нигматуллина Гульзида Риваловна</t>
  </si>
  <si>
    <t>МУНИЦИПАЛЬНОЕ АВТОНОМНОЕ ДОШКОЛЬНОЕ ОБРАЗОВАТЕЛЬНОЕ УЧРЕЖДЕНИЕ ДЕТСКИЙ САД № 13 Г. ТУЙМАЗЫ МУНИЦИПАЛЬНОГО РАЙОНА ТУЙМАЗИНСКИЙ РАЙОН РЕСПУБЛИКИ БАШКОРТОСТАН</t>
  </si>
  <si>
    <t>МАДОУ ДЕТСКИЙ САД № 13 Г. ТУЙМАЗЫ</t>
  </si>
  <si>
    <t>Тангатарова Эльвира Вилевна</t>
  </si>
  <si>
    <t>МУНИЦИПАЛЬНОЕ АВТОНОМНОЕ ОБЩЕОБРАЗОВАТЕЛЬНОЕ УЧРЕЖДЕНИЕ ОБЩЕОБРАЗОВАТЕЛЬНАЯ ШКОЛА-ИНТЕРНАТ СРЕДНЕГО ОБЩЕГО ОБРАЗОВАНИЯ С УГЛУБЛЕННЫМ ИЗУЧЕНИЕМ ОТДЕЛЬНЫХ ПРЕДМЕТОВ №1 Г. ТУЙМАЗЫ МУНИЦИПАЛЬНОГО РАЙОНА ТУЙМАЗИНСКИЙ РАЙОН РЕСПУБЛИКИ БАШКОРТОСТАН</t>
  </si>
  <si>
    <t>МАОУ ШКОЛА-ИНТЕРНАТ №1 Г. ТУЙМАЗЫ</t>
  </si>
  <si>
    <t>Ахметов Салават Гайсинович</t>
  </si>
  <si>
    <t>МУНИЦИПАЛЬНОЕ АВТОНОМНОЕ ОБЩЕОБРАЗОВАТЕЛЬНОЕ УЧРЕЖДЕНИЕ СРЕДНЯЯ ОБЩЕОБРАЗОВАТЕЛЬНАЯ ШКОЛА №5 Г. ТУЙМАЗЫ МУНИЦИПАЛЬНОГО РАЙОНА ТУЙМАЗИНСКИЙ РАЙОН РЕСПУБЛИКИ БАШКОРТОСТАН</t>
  </si>
  <si>
    <t>МАОУ СОШ №5 Г. ТУЙМАЗЫ</t>
  </si>
  <si>
    <t>Галишин Урал Валиевич</t>
  </si>
  <si>
    <t>МУНИЦИПАЛЬНОЕ АВТОНОМНОЕ ОБЩЕОБРАЗОВАТЕЛЬНОЕ УЧРЕЖДЕНИЕ СРЕДНЯЯ ОБЩЕОБРАЗОВАТЕЛЬНАЯ ШКОЛА Д.НУРКЕЕВО МУНИЦИПАЛЬНОГО РАЙОНА ТУЙМАЗИНСКИЙ РАЙОН РЕСПУБЛИКИ БАШКОРТОСТАН</t>
  </si>
  <si>
    <t>МАОУ СОШ Д.НУРКЕЕВО</t>
  </si>
  <si>
    <t>Гордеева Ольга Алексеевна</t>
  </si>
  <si>
    <t>МУНИЦИПАЛЬНОЕ АВТОНОМНОЕ ОБЩЕОБРАЗОВАТЕЛЬНОЕ УЧРЕЖДЕНИЕ СРЕДНЯЯ ОБЩЕОБРАЗОВАТЕЛЬНАЯ ШКОЛА С. ГАФУРОВО МУНИЦИПАЛЬНОГО РАЙОНА ТУЙМАЗИНСКИЙ РАЙОН РЕСПУБЛИКИ БАШКОРТОСТАН</t>
  </si>
  <si>
    <t>МАОУ СОШ С. ГАФУРОВО</t>
  </si>
  <si>
    <t>Маннанова Зухра Зайнутдиновна</t>
  </si>
  <si>
    <t>МУНИЦИПАЛЬНОЕ АВТОНОМНОЕ ОБЩЕОБРАЗОВАТЕЛЬНОЕ УЧРЕЖДЕНИЕ СРЕДНЯЯ ОБЩЕОБРАЗОВАТЕЛЬНАЯ ШКОЛА С.ДУСЛЫК МУНИЦИПАЛЬНОГО РАЙОНА ТУЙМАЗИНСКИЙ РАЙОН РЕСПУБЛИКИ БАШКОРТОСТАН</t>
  </si>
  <si>
    <t>МАОУ СОШ С.ДУСЛЫК</t>
  </si>
  <si>
    <t>Хабибуллин Хакимьян Насихович</t>
  </si>
  <si>
    <t>МУНИЦИПАЛЬНОЕ АВТОНОМНОЕ ОБЩЕОБРАЗОВАТЕЛЬНОЕ УЧРЕЖДЕНИЕ СРЕДНЯЯ ОБЩЕОБРАЗОВАТЕЛЬНАЯ ШКОЛА С.ИЛЬЧИМБЕТОВО МУНИЦИПАЛЬНОГО РАЙОНА ТУЙМАЗИНСКИЙ РАЙОН РЕСПУБЛИКИ БАШКОРТОСТАН</t>
  </si>
  <si>
    <t>МАОУ СОШ С.ИЛЬЧИМБЕТОВО</t>
  </si>
  <si>
    <t>Валиева Альбина Ринатовна</t>
  </si>
  <si>
    <t>МУНИЦИПАЛЬНОЕ АВТОНОМНОЕ ОБЩЕОБРАЗОВАТЕЛЬНОЕ УЧРЕЖДЕНИЕ СРЕДНЯЯ ОБЩЕОБРАЗОВАТЕЛЬНАЯ ШКОЛА С.КАКРЫБАШЕВО МУНИЦИПАЛЬНОГО РАЙОНА ТУЙМАЗИНСКИЙ РАЙОН РЕСПУБЛИКИ БАШКОРТОСТАН</t>
  </si>
  <si>
    <t>МАОУ СОШ С.КАКРЫБАШЕВО</t>
  </si>
  <si>
    <t>Ахметова Гульнара Радисовна</t>
  </si>
  <si>
    <t>МУНИЦИПАЛЬНОЕ АВТОНОМНОЕ ОБЩЕОБРАЗОВАТЕЛЬНОЕ УЧРЕЖДЕНИЕ СРЕДНЯЯ ОБЩЕОБРАЗОВАТЕЛЬНАЯ ШКОЛА №1 С.КАНДРЫ МУНИЦИПАЛЬНОГО РАЙОНА ТУЙМАЗИНСКИЙ РАЙОН РЕСПУБЛИКИ БАШКОРТОСТАН</t>
  </si>
  <si>
    <t>МАОУ СОШ №1 С.КАНДРЫ</t>
  </si>
  <si>
    <t>Салишова Рена Фаритовна</t>
  </si>
  <si>
    <t>МУНИЦИПАЛЬНОЕ АВТОНОМНОЕ ДОШКОЛЬНОЕ ОБРАЗОВАТЕЛЬНОЕ УЧРЕЖДЕНИЕ ДЕТСКИЙ САД №3 С.КАНДРЫ МУНИЦИПАЛЬНОГО РАЙОНА ТУЙМАЗИНСКИЙ РАЙОН РЕСПУБЛИКИ БАШКОРТОСТАН</t>
  </si>
  <si>
    <t>МАДОУ ДЕТСКИЙ САД №3 С.КАНДРЫ</t>
  </si>
  <si>
    <t>Шарипова Гузель Мунавировна</t>
  </si>
  <si>
    <t>МУНИЦИПАЛЬНОЕ АВТОНОМНОЕ ДОШКОЛЬНОЕ ОБРАЗОВАТЕЛЬНОЕ УЧРЕЖДЕНИЕ ДЕТСКИЙ САД № 5 С. КАНДРЫ МУНИЦИПАЛЬНОГО РАЙОНА ТУЙМАЗИНСКИЙ РАЙОН РЕСПУБЛИКИ БАШКОРТОСТАН</t>
  </si>
  <si>
    <t>МАДОУ ДЕТСКИЙ САД № 5 С. КАНДРЫ</t>
  </si>
  <si>
    <t>Мустафина Алсу Джамилевна</t>
  </si>
  <si>
    <t>МУНИЦИПАЛЬНОЕ АВТОНОМНОЕ ОБЩЕОБРАЗОВАТЕЛЬНОЕ УЧРЕЖДЕНИЕ СРЕДНЯЯ ОБЩЕОБРАЗОВАТЕЛЬНАЯ ШКОЛА №2 ИМЕНИ АСХАТА МАСГУТОВИЧА МИРЗАГИТОВА С. КАНДРЫ МУНИЦИПАЛЬНОГО РАЙОНА ТУЙМАЗИНСКИЙ РАЙОН РЕСПУБЛИКИ БАШКОРТОСТАН</t>
  </si>
  <si>
    <t>МАОУ СОШ №2 ИМ. А.М. МИРЗАГИТОВА С. КАНДРЫ</t>
  </si>
  <si>
    <t>Зиганшин Альберт Фаритович</t>
  </si>
  <si>
    <t>МУНИЦИПАЛЬНОЕ АВТОНОМНОЕ ДОШКОЛЬНОЕ ОБРАЗОВАТЕЛЬНОЕ УЧРЕЖДЕНИЕ ДЕТСКИЙ САД №4 С.КАНДРЫ МУНИЦИПАЛЬНОГО РАЙОНА ТУЙМАЗИНСКИЙ РАЙОН РЕСПУБЛИКИ БАШКОРТОСТАН</t>
  </si>
  <si>
    <t>МАДОУ №4 С.КАНДРЫ</t>
  </si>
  <si>
    <t>Кашапова Лилия Вазиховна</t>
  </si>
  <si>
    <t>МУНИЦИПАЛЬНОЕ АВТОНОМНОЕ ОБРАЗОВАТЕЛЬНОЕ УЧРЕЖДЕНИЕ ДОПОЛНИТЕЛЬНОГО ОБРАЗОВАНИЯ ДОМ ПИОНЕРОВ И ШКОЛЬНИКОВ С.КАНДРЫ МУНИЦИПАЛЬНОГО РАЙОНА ТУЙМАЗИНСКИЙ РАЙОН РЕСПУБЛИКИ БАШКОРТОСТАН</t>
  </si>
  <si>
    <t>МАОУДО ДПИШ С.КАНДРЫ</t>
  </si>
  <si>
    <t>Сафиуллина Альфия Азатовна</t>
  </si>
  <si>
    <t>МУНИЦИПАЛЬНОЕ АВТОНОМНОЕ ОБЩЕОБРАЗОВАТЕЛЬНОЕ УЧРЕЖДЕНИЕ СРЕДНЯЯ ОБЩЕОБРАЗОВАТЕЛЬНАЯ ШКОЛА С. КАРАМАЛЫ-ГУБЕЕВО МУНИЦИПАЛЬНОГО РАЙОНА ТУЙМАЗИНСКИЙ РАЙОН РЕСПУБЛИКИ БАШКОРТОСТАН</t>
  </si>
  <si>
    <t>МАОУ СОШ С. КАРАМАЛЫ-ГУБЕЕВО</t>
  </si>
  <si>
    <t>Габдрахимова Зульфия Равилевна</t>
  </si>
  <si>
    <t>МУНИЦИПАЛЬНОЕ АВТОНОМНОЕ ДОШКОЛЬНОЕ ОБРАЗОВАТЕЛЬНОЕ УЧРЕЖДЕНИЕ ДЕТСКИЙ САД С.КАРАМАЛЫ-ГУБЕЕВО МУНИЦИПАЛЬНОГО РАЙОНА ТУЙМАЗИНСКИЙ РАЙОН РЕСПУБЛИКИ БАШКОРТОСТАН</t>
  </si>
  <si>
    <t>МАДОУ ДЕТСКИЙ САД С.КАРАМАЛЫ-ГУБЕЕВО</t>
  </si>
  <si>
    <t>Загитова Глюзя Индусовна</t>
  </si>
  <si>
    <t>МУНИЦИПАЛЬНОЕ АВТОНОМНОЕ ОБЩЕОБРАЗОВАТЕЛЬНОЕ УЧРЕЖДЕНИЕ СРЕДНЯЯ ОБЩЕОБРАЗОВАТЕЛЬНАЯ ШКОЛА С.НИЖНЕТРОИЦКИЙ МУНИЦИПАЛЬНОГО РАЙОНА ТУЙМАЗИНСКИЙ РАЙОН РЕСПУБЛИКИ БАШКОРТОСТАН</t>
  </si>
  <si>
    <t>МАОУ СОШ С.НИЖНЕТРОИЦКИЙ</t>
  </si>
  <si>
    <t>Габдуллина Регина Рафаильевна</t>
  </si>
  <si>
    <t>МУНИЦИПАЛЬНОЕ АВТОНОМНОЕ ДОШКОЛЬНОЕ ОБРАЗОВАТЕЛЬНОЕ УЧРЕЖДЕНИЕ ДЕТСКИЙ САД С. НИЖНЕТРОИЦКИЙ МУНИЦИПАЛЬНОГО РАЙОНА ТУЙМАЗИНСКИЙ РАЙОН РЕСПУБЛИКИ БАШКОРТОСТАН</t>
  </si>
  <si>
    <t>МАДОУ ДЕТСКИЙ САД С. НИЖНЕТРОИЦКИЙ</t>
  </si>
  <si>
    <t>Скоробогатова Светлана Вячеславовна</t>
  </si>
  <si>
    <t>МУНИЦИПАЛЬНОЕ АВТОНОМНОЕ ОБЩЕОБРАЗОВАТЕЛЬНОЕ УЧРЕЖДЕНИЕ СРЕДНЯЯ ОБЩЕОБРАЗОВАТЕЛЬНАЯ ШКОЛА С. НИКОЛАЕВКА МУНИЦИПАЛЬНОГО РАЙОНА ТУЙМАЗИНСКИЙ РАЙОН РЕСПУБЛИКИ БАШКОРТОСТАН</t>
  </si>
  <si>
    <t>МАОУ СОШ С.НИКОЛАЕВКА</t>
  </si>
  <si>
    <t>Леонтьева Алия Маратовна</t>
  </si>
  <si>
    <t>ИСПОЛНЯЩИЙ ОБЯЗАННОСТИ ДИРЕКТОРА</t>
  </si>
  <si>
    <t>МУНИЦИПАЛЬНОЕ АВТОНОМНОЕ ОБЩЕОБРАЗОВАТЕЛЬНОЕ УЧРЕЖДЕНИЕ СРЕДНЯЯ ОБЩЕОБРАЗОВАТЕЛЬНАЯ ШКОЛА С. ПЕРВОМАЙСКОЕ МУНИЦИПАЛЬНОГО РАЙОНА ТУЙМАЗИНСКИЙ РАЙОН РЕСПУБЛИКИ БАШКОРТОСТАН</t>
  </si>
  <si>
    <t>МАОУ СОШ С. ПЕРВОМАЙСКОЕ</t>
  </si>
  <si>
    <t>Ефимова Светлана Петровна</t>
  </si>
  <si>
    <t>МУНИЦИПАЛЬНОЕ АВТОНОМНОЕ ОБЩЕОБРАЗОВАТЕЛЬНОЕ УЧРЕЖДЕНИЕ СРЕДНЯЯ ОБЩЕОБРАЗОВАТЕЛЬНАЯ ШКОЛА С. РАЙМАНОВО МУНИЦИПАЛЬНОГО РАЙОНА ТУЙМАЗИНСКИЙ РАЙОН РЕСПУБЛИКИ БАШКОРТОСТАН</t>
  </si>
  <si>
    <t>МАОУ СОШ С. РАЙМАНОВО</t>
  </si>
  <si>
    <t>Газизуллина Анджела Фанильевна</t>
  </si>
  <si>
    <t>МУНИЦИПАЛЬНОЕ АВТОНОМНОЕ ОБЩЕОБРАЗОВАТЕЛЬНОЕ УЧРЕЖДЕНИЕ СРЕДНЯЯ ОБЩЕОБРАЗОВАТЕЛЬНАЯ ШКОЛА С.САЙРАНОВО МУНИЦИПАЛЬНОГО РАЙОНА ТУЙМАЗИНСКИЙ РАЙОН РЕСПУБЛИКИ БАШКОРТОСТАН</t>
  </si>
  <si>
    <t>МАОУ СОШ С.САЙРАНОВО</t>
  </si>
  <si>
    <t>Тазетдинова Гузаль Каусаровна</t>
  </si>
  <si>
    <t>МУНИЦИПАЛЬНОЕ АВТОНОМНОЕ ОБЩЕОБРАЗОВАТЕЛЬНОЕ УЧРЕЖДЕНИЕ СРЕДНЯЯ ОБЩЕОБРАЗОВАТЕЛЬНАЯ ШКОЛА №3 С.СЕРАФИМОВСКИЙ МУНИЦИПАЛЬНОГО РАЙОНА ТУЙМАЗИНСКИЙ РАЙОН РЕСПУБЛИКИ БАШКОРТОСТАН</t>
  </si>
  <si>
    <t>МАОУ СОШ №3 С.СЕРАФИМОВСКИЙ</t>
  </si>
  <si>
    <t>Сайфуллин Марат Каламдарович</t>
  </si>
  <si>
    <t>МУНИЦИПАЛЬНОЕ АВТОНОМНОЕ ДОШКОЛЬНОЕ ОБРАЗОВАТЕЛЬНОЕ УЧРЕЖДЕНИЕ ДЕТСКИЙ САД № 3 С. СЕРАФИМОВСКИЙ МУНИЦИПАЛЬНОГО РАЙОНА ТУЙМАЗИНСКИЙ РАЙОН РЕСПУБЛИКИ БАШКОРТОСТАН</t>
  </si>
  <si>
    <t>МАДОУ ДЕТСКИЙ САД № 3 С. СЕРАФИМОВСКИЙ</t>
  </si>
  <si>
    <t>Кашапова Айгуль Вальмировна</t>
  </si>
  <si>
    <t>МУНИЦИПАЛЬНОЕ АВТОНОМНОЕ ДОШКОЛЬНОЕ ОБРАЗОВАТЕЛЬНОЕ УЧРЕЖДЕНИЕ ДЕТСКИЙ САД №1 С. СЕРАФИМОВСКИЙ МУНИЦИПАЛЬНОГО РАЙОНА ТУЙМАЗИНСКИЙ РАЙОН РЕСПУБЛИКИ БАШКОРТОСТАН</t>
  </si>
  <si>
    <t>МАДОУ ДЕТСКИЙ САД №1 С. СЕРАФИМОВСКИЙ</t>
  </si>
  <si>
    <t>Полякова Ирина Ивановна</t>
  </si>
  <si>
    <t>МУНИЦИПАЛЬНОЕ АВТОНОМНОЕ УЧРЕЖДЕНИЕ ДОПОЛНИТЕЛЬНОГО ОБРАЗОВАНИЯ ДОМ ДЕТСКОГО ТЕХНИЧЕСКОГО ТВОРЧЕСТВА ЮНЫЙ ТЕХНИК С. СЕРАФИМОВСКИЙ МУНИЦИПАЛЬНОГО РАЙОНА ТУЙМАЗИНСКИЙ РАЙОН РЕСПУБЛИКИ БАШКОРТОСТАН</t>
  </si>
  <si>
    <t>МАУДО ДДТТ ЮТ С. СЕРАФИМОВСКИЙ</t>
  </si>
  <si>
    <t>Тимербаев Артур Альбертович</t>
  </si>
  <si>
    <t>МУНИЦИПАЛЬНОЕ АВТОНОМНОЕ ДОШКОЛЬНОЕ ОБРАЗОВАТЕЛЬНОЕ УЧРЕЖДЕНИЕ ДЕТСКИЙ САД № 4 С. СЕРАФИМОВСКИЙ МУНИЦИПАЛЬНОГО РАЙОНА ТУЙМАЗИНСКИЙ РАЙОН РЕСПУБЛИКИ БАШКОРТОСТАН</t>
  </si>
  <si>
    <t>МАДОУ ДЕТСКИЙ САД № 4 С. СЕРАФИМОВСКИЙ</t>
  </si>
  <si>
    <t>Хазова Екатерина Николаевна</t>
  </si>
  <si>
    <t>МУНИЦИПАЛЬНОЕ АВТОНОМНОЕ ОБЩЕОБРАЗОВАТЕЛЬНОЕ УЧРЕЖДЕНИЕ СРЕДНЯЯ ОБЩЕОБРАЗОВАТЕЛЬНАЯ ШКОЛА №1 СЕЛА СЕРАФИМОВСКИЙ МУНИЦИПАЛЬНОГО РАЙОНА ТУЙМАЗИНСКИЙ РАЙОН РЕСПУБЛИКИ БАШКОРТОСТАН</t>
  </si>
  <si>
    <t>МАОУ СОШ №1 С. СЕРАФИМОВСКИЙ</t>
  </si>
  <si>
    <t>Садыков Урал Тимерьянович</t>
  </si>
  <si>
    <t>МУНИЦИПАЛЬНОЕ АВТОНОМНОЕ ОБЩЕОБРАЗОВАТЕЛЬНОЕ УЧРЕЖДЕНИЕ ЦЕНТР ОБРАЗОВАНИЯ С. СТАРЫЕ ТУЙМАЗЫ МУНИЦИПАЛЬНОГО РАЙОНА ТУЙМАЗИНСКИЙ РАЙОН РЕСПУБЛИКИ БАШКОРТОСТАН</t>
  </si>
  <si>
    <t>МАОУ ЦО С. СТАРЫЕ ТУЙМАЗЫ</t>
  </si>
  <si>
    <t>Хайдаров Роберт Мунависович</t>
  </si>
  <si>
    <t>МУНИЦИПАЛЬНОЕ АВТОНОМНОЕ ДОШКОЛЬНОЕ ОБРАЗОВАТЕЛЬНОЕ УЧРЕЖДЕНИЕ ДЕТСКИЙ САД № 6 С. СУБХАНКУЛОВО МУНИЦИПАЛЬНОГО РАЙОНА ТУЙМАЗИНСКИЙ РАЙОН РЕСПУБЛИКИ БАШКОРТОСТАН</t>
  </si>
  <si>
    <t>МАДОУ ДЕТСКИЙ САД № 6 С. СУБХАНКУЛОВО</t>
  </si>
  <si>
    <t>Абунагимова Гульназ Рифгатовна</t>
  </si>
  <si>
    <t>МУНИЦИПАЛЬНОЕ АВТОНОМНОЕ ОБЩЕОБРАЗОВАТЕЛЬНОЕ УЧРЕЖДЕНИЕ СРЕДНЯЯ ОБЩЕОБРАЗОВАТЕЛЬНАЯ ШКОЛА С. СУБХАНКУЛОВО МУНИЦИПАЛЬНОГО РАЙОНА ТУЙМАЗИНСКИЙ РАЙОН РЕСПУБЛИКИ БАШКОРТОСТАН</t>
  </si>
  <si>
    <t>МАОУ СОШ С. СУБХАНКУЛОВО</t>
  </si>
  <si>
    <t>Гусакова Ольга Ивановна</t>
  </si>
  <si>
    <t>МУНИЦИПАЛЬНОЕ АВТОНОМНОЕ ДОШКОЛЬНОЕ ОБРАЗОВАТЕЛЬНОЕ УЧРЕЖДЕНИЕ ДЕТСКИЙ САД № 5 С. СУБХАНКУЛОВО МУНИЦИПАЛЬНОГО РАЙОНА ТУЙМАЗИНСКИЙ РАЙОН РЕСПУБЛИКИ БАШКОРТОСТАН</t>
  </si>
  <si>
    <t>МАДОУ ДЕТСКИЙ САД № 5 С. СУБХАНКУЛОВО</t>
  </si>
  <si>
    <t>Яппарова Гульназ Равиловна</t>
  </si>
  <si>
    <t>МУНИЦИПАЛЬНОЕ АВТОНОМНОЕ ДОШКОЛЬНОЕ ОБРАЗОВАТЕЛЬНОЕ УЧРЕЖДЕНИЕ ДЕТСКИЙ САД № 8 С.СУБХАНКУЛОВО МУНИЦИПАЛЬНОГО РАЙОНА ТУЙМАЗИНСКИЙ РАЙОН РЕСПУБЛИКИ БАШКОРТОСТАН</t>
  </si>
  <si>
    <t>МАДОУ ДЕТСКИЙ САД № 8 С.СУБХАНКУЛОВО</t>
  </si>
  <si>
    <t>Бурханова Альбина Абузаровна</t>
  </si>
  <si>
    <t>МУНИЦИПАЛЬНОЕ АВТОНОМНОЕ ОБЩЕОБРАЗОВАТЕЛЬНОЕ УЧРЕЖДЕНИЕ СРЕДНЯЯ ОБЩЕОБРАЗОВАТЕЛЬНАЯ ШКОЛА С.ТАТАР-УЛКАНОВО МУНИЦИПАЛЬНОГО РАЙОНА ТУЙМАЗИНСКИЙ РАЙОН РЕСПУБЛИКИ БАШКОРТОСТАН</t>
  </si>
  <si>
    <t>МАОУ СОШ С.ТАТАР-УЛКАНОВО</t>
  </si>
  <si>
    <t>Сунагатуллин Мусавир Равилович</t>
  </si>
  <si>
    <t>МУНИЦИПАЛЬНОЕ АВТОНОМНОЕ ОБЩЕОБРАЗОВАТЕЛЬНОЕ УЧРЕЖДЕНИЕ СРЕДНЯЯ ОБЩЕОБРАЗОВАТЕЛЬНАЯ ШКОЛА С. ТУКТАГУЛОВО МУНИЦИПАЛЬНОГО РАЙОНА ТУЙМАЗИНСКИЙ РАЙОН РЕСПУБЛИКИ БАШКОРТОСТАН</t>
  </si>
  <si>
    <t>МАОУ СОШ С. ТУКТАГУЛОВО</t>
  </si>
  <si>
    <t>Хабирова Рузалия Ануровна</t>
  </si>
  <si>
    <t>МУНИЦИПАЛЬНОЕ АВТОНОМНОЕ ОБЩЕОБРАЗОВАТЕЛЬНОЕ УЧРЕЖДЕНИЕ СРЕДНЯЯ ОБЩЕОБРАЗОВАТЕЛЬНАЯ ШКОЛА С.ТЮМЕНЯК МУНИЦИПАЛЬНОГО РАЙОНА ТУЙМАЗИНСКИЙ РАЙОН РЕСПУБЛИКИ БАШКОРТОСТАН</t>
  </si>
  <si>
    <t>МАОУ СОШ С.ТЮМЕНЯК</t>
  </si>
  <si>
    <t>Хаматов Ильдар Дамирович</t>
  </si>
  <si>
    <t>МУНИЦИПАЛЬНОЕ АВТОНОМНОЕ ДОШКОЛЬНОЕ ОБРАЗОВАТЕЛЬНОЕ УЧРЕЖДЕНИЕ ДЕТСКИЙ САД С. УЯЗЫТАМАК МУНИЦИПАЛЬНОГО РАЙОНА ТУЙМАЗИНСКИЙ РАЙОН РЕСПУБЛИКИ БАШКОРТОСТАН</t>
  </si>
  <si>
    <t>МАДОУ ДЕТСКИЙ САД С. УЯЗЫТАМАК</t>
  </si>
  <si>
    <t>Минзянова Гюзель Рашитовна</t>
  </si>
  <si>
    <t>МУНИЦИПАЛЬНОЕ БЮДЖЕТНОЕ ОБЩЕОБРАЗОВАТЕЛЬНОЕ УЧРЕЖДЕНИЕ ОСНОВНАЯ ОБЩЕОБРАЗОВАТЕЛЬНАЯ ШКОЛА С. УЯЗЫТАМАК МУНИЦИПАЛЬНОГО РАЙОНА ТУЙМАЗИНСКИЙ РАЙОН РЕСПУБЛИКИ БАШКОРТОСТАН</t>
  </si>
  <si>
    <t>МБОУ ООШ С. УЯЗЫТАМАК</t>
  </si>
  <si>
    <t>Хамидуллина Аклима Мирхатиповна</t>
  </si>
  <si>
    <t>МУНИЦИПАЛЬНОЕ ОБЩЕОБРАЗОВАТЕЛЬНОЕ БЮДЖЕТНОЕ УЧРЕЖДЕНИЕ ШКОЛА ВЗЛЕТАЙ С.БУЛГАКОВО МУНИЦИПАЛЬНОГО РАЙОНА УФИМСКИЙ РАЙОН РЕСПУБЛИКИ БАШКОРТОСТАН</t>
  </si>
  <si>
    <t>МОБУ ШКОЛА ВЗЛЕТАЙ С.БУЛГАКОВО</t>
  </si>
  <si>
    <t>Мустафина Рашида Адигамовна</t>
  </si>
  <si>
    <t>МУНИЦИПАЛЬНОЕ ДОШКОЛЬНОЕ ОБРАЗОВАТЕЛЬНОЕ БЮДЖЕТНОЕ УЧРЕЖДЕНИЕ ДЕТСКИЙ САД ДУБРАВУШКА Д. ДОРОГИНО МУНИЦИПАЛЬНОГО РАЙОНА УФИМСКИЙ РАЙОН РЕСПУБЛИКИ БАШКОРТОСТАН</t>
  </si>
  <si>
    <t>МДОБУ ДЕТСКИЙ САД ДУБРАВУШКА Д. ДОРОГИНО</t>
  </si>
  <si>
    <t>Минаева Альфия Фидависовна</t>
  </si>
  <si>
    <t>МУНИЦИПАЛЬНОЕ ОБЩЕОБРАЗОВАТЕЛЬНОЕ БЮДЖЕТНОЕ УЧРЕЖДЕНИЕ ШКОЛА ГАРМОНИЯ С. МИЛОВКА МУНИЦИПАЛЬНОГО РАЙОНА УФИМСКИЙ РАЙОН РЕСПУБЛИКИ БАШКОРТОСТАН</t>
  </si>
  <si>
    <t>МОБУ ШКОЛА ГАРМОНИЯ С. МИЛОВКА</t>
  </si>
  <si>
    <t>Голосеева Елена Олеговна</t>
  </si>
  <si>
    <t>МУНИЦИПАЛЬНОЕ ДОШКОЛЬНОЕ ОБРАЗОВАТЕЛЬНОЕ БЮДЖЕТНОЕ УЧРЕЖДЕНИЕ ДЕТСКИЙ САД ДЮЙМОВОЧКА С. САНАТОРИЯ ЮМАТОВО ИМЕНИ 15-ЛЕТИЯ БАССР МУНИЦИПАЛЬНОГО РАЙОНА УФИМСКИЙ РАЙОН РЕСПУБЛИКИ БАШКОРТОСТАН</t>
  </si>
  <si>
    <t>МДОБУ ДЕТСКИЙ САД ДЮЙМОВОЧКА С. САНАТОРИЯ ЮМАТОВО ИМЕНИ 15-ЛЕТИЯ БАССР</t>
  </si>
  <si>
    <t>Низамиева Ольга Тимофеевна</t>
  </si>
  <si>
    <t>МУНИЦИПАЛЬНОЕ ДОШКОЛЬНОЕ ОБРАЗОВАТЕЛЬНОЕ БЮДЖЕТНОЕ УЧРЕЖДЕНИЕ ДЕТСКИЙ САД ТАМСЫЛАР СЕЛА УФИМСКИЙ МУНИЦИПАЛЬНОГО РАЙОНА ХАЙБУЛЛИНСКИЙ РАЙОН РЕСПУБЛИКИ БАШКОРТОСТАН</t>
  </si>
  <si>
    <t>МДОБУ ТАМСЫЛАР СЕЛА УФИМСКИЙ</t>
  </si>
  <si>
    <t>Юланова Гузель Ильдусовна</t>
  </si>
  <si>
    <t>МУНИЦИПАЛЬНОЕ ДОШКОЛЬНОЕ ОБРАЗОВАТЕЛЬНОЕ БЮДЖЕТНОЕ УЧРЕЖДЕНИЕ ДЕТСКИЙ САД ПЛАНЕТА ДЕТСТВА Д.АЛЕКСЕЕВКА МУНИЦИПАЛЬНОГО РАЙОНА УФИМСКИЙ РАЙОН РЕСПУБЛИКИ БАШКОРТОСТАН</t>
  </si>
  <si>
    <t>МДОБУ ДЕТСКИЙ САД ПЛАНЕТА ДЕТСТВА Д. АЛЕКСЕЕВКА</t>
  </si>
  <si>
    <t>Абкадырова Айсылу Фанисовна</t>
  </si>
  <si>
    <t>МУНИЦИПАЛЬНОЕ ДОШКОЛЬНОЕ ОБРАЗОВАТЕЛЬНОЕ БЮДЖЕТНОЕ УЧРЕЖДЕНИЕ ЦЕНТР РАЗВИТИЯ РЕБЁНКА - ДЕТСКИЙ САД АЛЁНУШКА Д. АЛЕКСЕЕВКА МУНИЦИПАЛЬНОГО РАЙОНА УФИМСКИЙ РАЙОН РЕСПУБЛИКИ БАШКОРТОСТАН</t>
  </si>
  <si>
    <t>МДОБУ ЦРР - Д С АЛЁНУШКА Д. АЛЕКСЕЕВКА</t>
  </si>
  <si>
    <t>Демина Наталья Геннадиевна</t>
  </si>
  <si>
    <t>МУНИЦИПАЛЬНОЕ ОБЩЕОБРАЗОВАТЕЛЬНОЕ БЮДЖЕТНОЕ УЧРЕЖДЕНИЕ СРЕДНЯЯ ОБЩЕОБРАЗОВАТЕЛЬНАЯ ШКОЛА Д. АЛЕКСЕЕВКА МУНИЦИПАЛЬНОГО РАЙОНА УФИМСКИЙ РАЙОН РЕСПУБЛИКИ БАШКОРТОСТАН</t>
  </si>
  <si>
    <t>МОБУ СОШ Д. АЛЕКСЕЕВКА</t>
  </si>
  <si>
    <t>Мартынов Александр Николаевич</t>
  </si>
  <si>
    <t>МУНИЦИПАЛЬНОЕ ОБЩЕОБРАЗОВАТЕЛЬНОЕ БЮДЖЕТНОЕ УЧРЕЖДЕНИЕ СРЕДНЯЯ ОБЩЕОБРАЗОВАТЕЛЬНАЯ ШКОЛА ИМЕНИ ГЕРОЯ СОВЕТСКОГО СОЮЗА ПИКУНОВА АЛЕКСАНДРА СТЕПАНОВИЧА Д.ДОРОГИНО МУНИЦИПАЛЬНОГО РАЙОНА УФИМСКИЙ РАЙОН РЕСПУБЛИКИ БАШКОРТОСТАН</t>
  </si>
  <si>
    <t>МОБУ СОШ ИМ. ПИКУНОВА А.С. Д. ДОРОГИНО МР УФИМСКИЙ РАЙОН РБ</t>
  </si>
  <si>
    <t>Темлянцева Татьяна Сергеевна</t>
  </si>
  <si>
    <t>МУНИЦИПАЛЬНОЕ ДОШКОЛЬНОЕ ОБРАЗОВАТЕЛЬНОЕ БЮДЖЕТНОЕ УЧРЕЖДЕНИЕ ЦЕНТР РАЗВИТИЯ РЕБЕНКА ДЕТСКИЙ САД РАДУГА Д. НИКОЛАЕВКА МУНИЦИПАЛЬНОГО РАЙОНА УФИМСКИЙ РАЙОН РЕСПУБЛИКИ БАШКОРТОСТАН</t>
  </si>
  <si>
    <t>МДОБУ ЦРР - Д С РАДУГА Д. НИКОЛАЕВКА</t>
  </si>
  <si>
    <t>Кадикова Людмила Максимовна</t>
  </si>
  <si>
    <t>МУНИЦИПАЛЬНОЕ ОБЩЕОБРАЗОВАТЕЛЬНОЕ БЮДЖЕТНОЕ УЧРЕЖДЕНИЕ СРЕДНЯЯ ОБЩЕОБРАЗОВАТЕЛЬНАЯ ШКОЛА ИМ. А.Ф. МИХАЙЛОВА Д. НИКОЛАЕВКА МУНИЦИПАЛЬНОГО РАЙОНА УФИМСКИЙ РАЙОН РЕСПУБЛИКИ БАШКОРТОСТАН</t>
  </si>
  <si>
    <t>МОБУ СОШ Д. НИКОЛАЕВКА</t>
  </si>
  <si>
    <t>Храмова Ольга Юрьевна</t>
  </si>
  <si>
    <t>МУНИЦИПАЛЬНОЕ ДОШКОЛЬНОЕ ОБРАЗОВАТЕЛЬНОЕ БЮДЖЕТНОЕ УЧРЕЖДЕНИЕ ДЕТСКИЙ САД ФАНТАЗИЯ Д.ПОДЫМАЛОВО МУНИЦИПАЛЬНОГО РАЙОНА УФИМСКИЙ РАЙОН РЕСПУБЛИКИ БАШКОРТОСТАН</t>
  </si>
  <si>
    <t>МДОБУ ДЕТСКИЙ САД ФАНТАЗИЯ Д.ПОДЫМАЛОВО</t>
  </si>
  <si>
    <t>Зайнуллина Разида Зинировна</t>
  </si>
  <si>
    <t>МУНИЦИПАЛЬНОЕ ОБЩЕОБРАЗОВАТЕЛЬНОЕ БЮДЖЕТНОЕ УЧРЕЖДЕНИЕ СРЕДНЯЯ ОБЩЕОБРАЗОВАТЕЛЬНАЯ ШКОЛА Д. ПОДЫМАЛОВО МУНИЦИПАЛЬНОГО РАЙОНА УФИМСКИЙ РАЙОН РЕСПУБЛИКИ БАШКОРТОСТАН</t>
  </si>
  <si>
    <t>МОБУ СОШ Д.ПОДЫМАЛОВО</t>
  </si>
  <si>
    <t>МУНИЦИПАЛЬНОЕ ДОШКОЛЬНОЕ ОБРАЗОВАТЕЛЬНОЕ БЮДЖЕТНОЕ УЧРЕЖДЕНИЕ ДЕТСКИЙ САД РОСИНКА Д. ШАМОНИНО МУНИЦИПАЛЬНОГО РАЙОНА УФИМСКИЙ РАЙОН РЕСПУБЛИКИ БАШКОРТОСТАН</t>
  </si>
  <si>
    <t>МДОБУ ДЕТСКИЙ САД РОСИНКА Д. ШАМОНИНО</t>
  </si>
  <si>
    <t>Габидуллина Гульнара Робертовна</t>
  </si>
  <si>
    <t>МУНИЦИПАЛЬНОЕ ОБЩЕОБРАЗОВАТЕЛЬНОЕ БЮДЖЕТНОЕ УЧРЕЖДЕНИЕ СРЕДНЯЯ ОБЩЕОБРАЗОВАТЕЛЬНАЯ ШКОЛА Д. ШАМОНИНО МУНИЦИПАЛЬНОГО РАЙОНА УФИМСКИЙ РАЙОН РЕСПУБЛИКИ БАШКОРТОСТАН</t>
  </si>
  <si>
    <t>МОБУ СОШ Д. ШАМОНИНО</t>
  </si>
  <si>
    <t>Нуриева Зиля Загировна</t>
  </si>
  <si>
    <t>МУНИЦИПАЛЬНОЕ ДОШКОЛЬНОЕ ОБРАЗОВАТЕЛЬНОЕ БЮДЖЕТНОЕ УЧРЕЖДЕНИЕ ДЕТСКИЙ САД АКБУЗАТ Д. ШАМОНИНО МУНИЦИПАЛЬНОГО РАЙОНА УФИМСКИЙ РАЙОН РЕСПУБЛИКИ БАШКОРТОСТАН</t>
  </si>
  <si>
    <t>МДОБУ ДЕТСКИЙ САД АКБУЗАТ Д. ШАМОНИНО</t>
  </si>
  <si>
    <t>Мустаева Эльвира Махмутовна</t>
  </si>
  <si>
    <t>МУНИЦИПАЛЬНОЕ ОБЩЕОБРАЗОВАТЕЛЬНОЕ БЮДЖЕТНОЕ УЧРЕЖДЕНИЕ СРЕДНЯЯ ОБЩЕОБРАЗОВАТЕЛЬНАЯ ШКОЛА Д. ЮМАТОВО МУНИЦИПАЛЬНОГО РАЙОНА УФИМСКИЙ РАЙОН РЕСПУБЛИКИ БАШКОРТОСТАН</t>
  </si>
  <si>
    <t>МОБУ СОШ Д.ЮМАТОВО</t>
  </si>
  <si>
    <t>Ялалова Татьяна Владимировна</t>
  </si>
  <si>
    <t>МУНИЦИПАЛЬНОЕ ДОШКОЛЬНОЕ ОБРАЗОВАТЕЛЬНОЕ БЮДЖЕТНОЕ УЧРЕЖДЕНИЕ ДЕТСКИЙ САД ЁЛОЧКА Д.ЯГОДНАЯ ПОЛЯНА МУНИЦИПАЛЬНОГО РАЙОНА УФИМСКИЙ РАЙОН РЕСПУБЛИКИ БАШКОРТОСТАН</t>
  </si>
  <si>
    <t>МДОБУ ДЕТСКИЙ САД ЁЛОЧКА Д.ЯГОДНАЯ ПОЛЯНА</t>
  </si>
  <si>
    <t>Хасанова Лена Радисовна</t>
  </si>
  <si>
    <t>МУНИЦИПАЛЬНОЕ ОБЩЕОБРАЗОВАТЕЛЬНОЕ БЮДЖЕТНОЕ УЧРЕЖДЕНИЕ СРЕДНЯЯ ОБЩЕОБРАЗОВАТЕЛЬНАЯ ШКОЛА С. АВДОН МУНИЦИПАЛЬНОГО РАЙОНА УФИМСКИЙ РАЙОН РЕСПУБЛИКИ БАШКОРТОСТАН</t>
  </si>
  <si>
    <t>МОБУ СОШ С. АВДОН</t>
  </si>
  <si>
    <t>Нургалиева Дильбар Файзулловна</t>
  </si>
  <si>
    <t>МУНИЦИПАЛЬНОЕ ДОШКОЛЬНОЕ ОБРАЗОВАТЕЛЬНОЕ БЮДЖЕТНОЕ УЧРЕЖДЕНИЕ ЦЕНТР РАЗВИТИЯ РЕБЁНКА - ДЕТСКИЙ САД ЛЯЙСАН С. АВДОН МУНИЦИПАЛЬНОГО РАЙОНА УФИМСКИЙ РАЙОН РЕСПУБЛИКИ БАШКОРТОСТАН</t>
  </si>
  <si>
    <t>МДОБУ ЦРР - ДЕТСКИЙ САД ЛЯЙСАН С. АВДОН</t>
  </si>
  <si>
    <t>Муртазина Гульнара Юнировна</t>
  </si>
  <si>
    <t>МУНИЦИПАЛЬНОЕ ДОШКОЛЬНОЕ ОБРАЗОВАТЕЛЬНОЕ БЮДЖЕТНОЕ УЧРЕЖДЕНИЕ ДЕТСКИЙ САД МАЛЫШОК С. БУЛГАКОВО МУНИЦИПАЛЬНОГО РАЙОНА УФИМСКИЙ РАЙОН РЕСПУБЛИКИ БАШКОРТОСТАН</t>
  </si>
  <si>
    <t>МДОБУ ДЕТСКИЙ САД МАЛЫШОК С. БУЛГАКОВО</t>
  </si>
  <si>
    <t>Емельянова Ольга Валерьевна</t>
  </si>
  <si>
    <t>МУНИЦИПАЛЬНОЕ ОБЩЕОБРАЗОВАТЕЛЬНОЕ БЮДЖЕТНОЕ УЧРЕЖДЕНИЕ ЛИЦЕЙ С.БУЛГАКОВО МУНИЦИПАЛЬНОГО РАЙОНА УФИМСКИЙ РАЙОН РЕСПУБЛИКИ БАШКОРТОСТАН</t>
  </si>
  <si>
    <t>МОБУ ЛИЦЕЙ С.БУЛГАКОВО</t>
  </si>
  <si>
    <t>Полищук Наталья Александровна</t>
  </si>
  <si>
    <t>МУНИЦИПАЛЬНОЕ ДОШКОЛЬНОЕ ОБРАЗОВАТЕЛЬНОЕ БЮДЖЕТНОЕ УЧРЕЖДЕНИЕ ДЕТСКИЙ САД СЕМИЦВЕТИК С. БУЛГАКОВО МУНИЦИПАЛЬНОГО РАЙОНА УФИМСКИЙ РАЙОН РЕСПУБЛИКИ БАШКОРТОСТАН</t>
  </si>
  <si>
    <t>МДОБУ ДЕТСКИЙ САД СЕМИЦВЕТИК С. БУЛГАКОВО</t>
  </si>
  <si>
    <t>Бикбаева Забира Насиповна</t>
  </si>
  <si>
    <t>МУНИЦИПАЛЬНОЕ ДОШКОЛЬНОЕ ОБРАЗОВАТЕЛЬНОЕ БЮДЖЕТНОЕ УЧРЕЖДЕНИЕ ДЕТСКИЙ САД ВОЛШЕБНЫЙ МИР С.ДМИТРИЕВКА МУНИЦИПАЛЬНОГО РАЙОНА УФИМСКИЙ РАЙОН РЕСПУБЛИКИ БАШКОРТОСТАН</t>
  </si>
  <si>
    <t>МДОБУ ДЕТСКИЙ САД ВОЛШЕБНЫЙ МИР С.ДМИТРИЕВКА</t>
  </si>
  <si>
    <t>МУНИЦИПАЛЬНОЕ ДОШКОЛЬНОЕ ОБРАЗОВАТЕЛЬНОЕ БЮДЖЕТНОЕ УЧРЕЖДЕНИЕ ДЕТСКИЙ САД БЕРЁЗКА С. ДМИТРИЕВКА МУНИЦИПАЛЬНОГО РАЙОНА УФИМСКИЙ РАЙОН РЕСПУБЛИКИ БАШКОРТОСТАН</t>
  </si>
  <si>
    <t>МДОБУ ДЕТСКИЙ САД БЕРЁЗКА С. ДМИТРИЕВКА</t>
  </si>
  <si>
    <t>МУНИЦИПАЛЬНОЕ ОБЩЕОБРАЗОВАТЕЛЬНОЕ БЮДЖЕТНОЕ УЧРЕЖДЕНИЕ СРЕДНЯЯ ОБЩЕОБРАЗОВАТЕЛЬНАЯ ШКОЛА С. ДМИТРИЕВКА МУНИЦИПАЛЬНОГО РАЙОНА УФИМСКИЙ РАЙОН РЕСПУБЛИКИ БАШКОРТОСТАН</t>
  </si>
  <si>
    <t>МОБУ СОШ С. ДМИТРИЕВКА</t>
  </si>
  <si>
    <t>Валиев Азат Рафилович</t>
  </si>
  <si>
    <t>МУНИЦИПАЛЬНОЕ ОБЩЕОБРАЗОВАТЕЛЬНОЕ БЮДЖЕТНОЕ УЧРЕЖДЕНИЕ СРЕДНЯЯ ОБЩЕОБРАЗОВАТЕЛЬНАЯ ШКОЛА ИМЕНИ С.С. ИЛЬИНА С. ЖУКОВО МУНИЦИПАЛЬНОГО РАЙОНА УФИМСКИЙ РАЙОН РЕСПУБЛИКИ БАШКОРТОСТАН</t>
  </si>
  <si>
    <t>МОБУ СОШ ИМ. С.С. ИЛЬИНА С. ЖУКОВО МР УФИМСКИЙ РАЙОН РБ</t>
  </si>
  <si>
    <t>Реуцкая Татьяна Степановна</t>
  </si>
  <si>
    <t>МУНИЦИПАЛЬНОЕ ДОШКОЛЬНОЕ ОБРАЗОВАТЕЛЬНОЕ БЮДЖЕТНОЕ УЧРЕЖДЕНИЕ ДЕТСКИЙ САД ЛАСТОЧКА С. ЖУКОВО МУНИЦИПАЛЬНОГО РАЙОНА УФИМСКИЙ РАЙОН РЕСПУБЛИКИ БАШКОРТОСТАН</t>
  </si>
  <si>
    <t>МДОБУ ДЕТСКИЙ САД ЛАСТОЧКА С. ЖУКОВО</t>
  </si>
  <si>
    <t>Хусаинова Резеда Абделгазиевна</t>
  </si>
  <si>
    <t>МУНИЦИПАЛЬНОЕ ОБЩЕОБРАЗОВАТЕЛЬНОЕ БЮДЖЕТНОЕ УЧРЕЖДЕНИЕ ШКОЛА УСПЕХА С. ЖУКОВО МУНИЦИПАЛЬНОГО РАЙОНА УФИМСКИЙ РАЙОН РЕСПУБЛИКИ БАШКОРТОСТАН</t>
  </si>
  <si>
    <t>МОБУ ШКОЛА УСПЕХА С. ЖУКОВО</t>
  </si>
  <si>
    <t>Камалдинова Ирина Владимировна</t>
  </si>
  <si>
    <t>МУНИЦИПАЛЬНОЕ ОБЩЕОБРАЗОВАТЕЛЬНОЕ БЮДЖЕТНОЕ УЧРЕЖДЕНИЕ ЦЕНТР ОБРАЗОВАНИЯ ЗНАНИЕ МУНИЦИПАЛЬНОГО РАЙОНА УФИМСКИЙ РАЙОН РЕСПУБЛИКИ БАШКОРТОСТАН</t>
  </si>
  <si>
    <t>МОБУ ЦО ЗНАНИЕ</t>
  </si>
  <si>
    <t>Деркач Павел Анатольевич</t>
  </si>
  <si>
    <t>МУНИЦИПАЛЬНОЕ ДОШКОЛЬНОЕ ОБРАЗОВАТЕЛЬНОЕ БЮДЖЕТНОЕ УЧРЕЖДЕНИЕ ДЕТСКИЙ САД ОДУВАНЧИК С.ЗУБОВО МУНИЦИПАЛЬНОГО РАЙОНА УФИМСКИЙ РАЙОН РЕСПУБЛИКИ БАШКОРТОСТАН</t>
  </si>
  <si>
    <t>МДОБУ ДЕТСКИЙ САД ОДУВАНЧИК С.ЗУБОВО</t>
  </si>
  <si>
    <t>Тарзимина Виктория Валерьевна</t>
  </si>
  <si>
    <t>МУНИЦИПАЛЬНОЕ ОБЩЕОБРАЗОВАТЕЛЬНОЕ БЮДЖЕТНОЕ УЧРЕЖДЕНИЕ СРЕДНЯЯ ОБЩЕОБРАЗОВАТЕЛЬНАЯ ШКОЛА С. ЗУБОВО МУНИЦИПАЛЬНОГО РАЙОНА УФИМСКИЙ РАЙОН РЕСПУБЛИКИ БАШКОРТОСТАН</t>
  </si>
  <si>
    <t>МОБУ СОШ С.ЗУБОВО</t>
  </si>
  <si>
    <t>МУНИЦИПАЛЬНОЕ ОБЩЕОБРАЗОВАТЕЛЬНОЕ БЮДЖЕТНОЕ УЧРЕЖДЕНИЕ СРЕДНЯЯ ОБЩЕОБРАЗОВАТЕЛЬНАЯ ШКОЛА С.КРАСНЫЙ ЯР МУНИЦИПАЛЬНОГО РАЙОНА УФИМСКИЙ РАЙОН РЕСПУБЛИКИ БАШКОРТОСТАН</t>
  </si>
  <si>
    <t>МОБУ СОШ С.КРАСНЫЙ ЯР</t>
  </si>
  <si>
    <t>Зубаирова Гузель Лутфулловна</t>
  </si>
  <si>
    <t>МУНИЦИПАЛЬНОЕ ДОШКОЛЬНОЕ ОБРАЗОВАТЕЛЬНОЕ БЮДЖЕТНОЕ УЧРЕЖДЕНИЕ ДЕТСКИЙ САД РЯБИНУШКА С. КРАСНЫЙ ЯР МУНИЦИПАЛЬНОГО РАЙОНА УФИМСКИЙ РАЙОН РЕСПУБЛИКИ БАШКОРТОСТАН</t>
  </si>
  <si>
    <t>МДОБУ ДЕТСКИЙ САД РЯБИНУШКА С. КРАСНЫЙ ЯР</t>
  </si>
  <si>
    <t>Ахметзянова Диана Раисовна</t>
  </si>
  <si>
    <t>МУНИЦИПАЛЬНОЕ ОБЩЕОБРАЗОВАТЕЛЬНОЕ БЮДЖЕТНОЕ УЧРЕЖДЕНИЕ СРЕДНЯЯ ОБЩЕОБРАЗОВАТЕЛЬНАЯ ШКОЛА С. МИЛОВКА МУНИЦИПАЛЬНОГО РАЙОНА УФИМСКИЙ РАЙОН РЕСПУБЛИКИ БАШКОРТОСТАН</t>
  </si>
  <si>
    <t>МОБУ СОШ С.МИЛОВКА</t>
  </si>
  <si>
    <t>Кирилов Александр Павлович</t>
  </si>
  <si>
    <t>МУНИЦИПАЛЬНОЕ ДОШКОЛЬНОЕ ОБРАЗОВАТЕЛЬНОЕ БЮДЖЕТНОЕ УЧРЕЖДЕНИЕ ДЕТСКИЙ САД ЗВЁЗДОЧКА С. МИЛОВКА МУНИЦИПАЛЬНОГО РАЙОНА УФИМСКИЙ РАЙОН РЕСПУБЛИКИ БАШКОРТОСТАН</t>
  </si>
  <si>
    <t>МДОБУ ДЕТСКИЙ САД ЗВЁЗДОЧКА С. МИЛОВКА</t>
  </si>
  <si>
    <t>Яфизова Ирина Хакимзяновна</t>
  </si>
  <si>
    <t>МУНИЦИПАЛЬНОЕ ДОШКОЛЬНОЕ ОБРАЗОВАТЕЛЬНОЕ БЮДЖЕТНОЕ УЧРЕЖДЕНИЕ ДЕТСКИЙ САД СОВУШКА С.МИЛОВКА МУНИЦИПАЛЬНОГО РАЙОНА УФИМСКИЙ РАЙОН РЕСПУБЛИКИ БАШКОРТОСТАН</t>
  </si>
  <si>
    <t>МДОБУ ДЕТСКИЙ САД СОВУШКА С.МИЛОВКА</t>
  </si>
  <si>
    <t>Гусева Наталья Юрьевна</t>
  </si>
  <si>
    <t>МУНИЦИПАЛЬНОЕ ОБЩЕОБРАЗОВАТЕЛЬНОЕ БЮДЖЕТНОЕ УЧРЕЖДЕНИЕ СРЕДНЯЯ ОБЩЕОБРАЗОВАТЕЛЬНАЯ ШКОЛА ИМЕНИ ГЕРОЯ СОВЕТСКОГО СОЮЗА АЛЫМОВА АЛЕКСЕЯ МИХАЙЛОВИЧА С.МИХАЙЛОВКА МУНИЦИПАЛЬНОГО РАЙОНА УФИМСКИЙ РАЙОН РЕСПУБЛИКИ БАШКОРТОСТАН</t>
  </si>
  <si>
    <t>МОБУ СОШ ИМ. АЛЫМОВА А.М. С. МИХАЙЛОВКА МР УФИМСКИЙ РАЙОН РБ</t>
  </si>
  <si>
    <t>Мулявка Николай Васильевич</t>
  </si>
  <si>
    <t>МУНИЦИПАЛЬНОЕ ДОШКОЛЬНОЕ ОБРАЗОВАТЕЛЬНОЕ БЮДЖЕТНОЕ УЧРЕЖДЕНИЕ ЦЕНТР РАЗВИТИЯ РЕБЕНКА ДЕТСКИЙ САД РОМАШКА С. МИХАЙЛОВКА МУНИЦИПАЛЬНОГО РАЙОНА УФИМСКИЙ РАЙОН РЕСПУБЛИКИ БАШКОРТОСТАН</t>
  </si>
  <si>
    <t>МДОБУ ЦРР ДЕТСКИЙ САД РОМАШКА С. МИХАЙЛОВКА</t>
  </si>
  <si>
    <t>Ахметдинова Диана Руслановна</t>
  </si>
  <si>
    <t>МУНИЦИПАЛЬНОЕ ОБЩЕОБРАЗОВАТЕЛЬНОЕ БЮДЖЕТНОЕ УЧРЕЖДЕНИЕ ЦЕНТР ОБРАЗОВАНИЯ ОЛИМП С.МИХАЙЛОВКА МУНИЦИПАЛЬНОГО РАЙОНА УФИМСКИЙ РАЙОН РЕСПУБЛИКИ БАШКОРТОСТАН</t>
  </si>
  <si>
    <t>МОБУ ЦО ОЛИМП С.МИХАЙЛОВКА</t>
  </si>
  <si>
    <t>Матвеева Ирина Юрьевна</t>
  </si>
  <si>
    <t>МУНИЦИПАЛЬНОЕ КАЗЕННОЕ УЧРЕЖДЕНИЕ УПРАВЛЕНИЕ ОБРАЗОВАНИЯ АДМИНИСТРАЦИИ МУНИЦИПАЛЬНОГО РАЙОНА УФИМСКИЙ РАЙОН РЕСПУБЛИКИ БАШКОРТОСТАН</t>
  </si>
  <si>
    <t>МКУ УО МР УФИМСКИЙ РАЙОН РБ</t>
  </si>
  <si>
    <t>Хурсан Татьяна Геннадиевна</t>
  </si>
  <si>
    <t>МУНИЦИПАЛЬНОЕ ОБРАЗОВАТЕЛЬНОЕ БЮДЖЕТНОЕ УЧРЕЖДЕНИЕ ДОПОЛНИТЕЛЬНОГО ОБРАЗОВАНИЯ УФИМСКИЙ РАЙОННЫЙ ДОМ ДЕТСКОГО ТВОРЧЕСТВА МУНИЦИПАЛЬНОГО РАЙОНА УФИМСКИЙ РАЙОН РЕСПУБЛИКИ БАШКОРТОСТАН</t>
  </si>
  <si>
    <t>МОБУ ДО УФИМСКИЙ РАЙОННЫЙ ДДТ</t>
  </si>
  <si>
    <t>Мунасипов Фидрат Фаритович</t>
  </si>
  <si>
    <t>МУНИЦИПАЛЬНОЕ ОБЩЕОБРАЗОВАТЕЛЬНОЕ БЮДЖЕТНОЕ УЧРЕЖДЕНИЕ СРЕДНЯЯ ОБЩЕОБРАЗОВАТЕЛЬНАЯ ШКОЛА С. НИЖЕГОРОДКА МУНИЦИПАЛЬНОГО РАЙОНА УФИМСКИЙ РАЙОН РЕСПУБЛИКИ БАШКОРТОСТАН</t>
  </si>
  <si>
    <t>МОБУ СОШ С. НИЖЕГОРОДКА</t>
  </si>
  <si>
    <t>МУНИЦИПАЛЬНОЕ ДОШКОЛЬНОЕ ОБРАЗОВАТЕЛЬНОЕ БЮДЖЕТНОЕ УЧРЕЖДЕНИЕ ДЕТСКИЙ САД СКАЗКА С. НИЖЕГОРОДКА МУНИЦИПАЛЬНОГО РАЙОНА УФИМСКИЙ РАЙОН РЕСПУБЛИКИ БАШКОРТОСТАН</t>
  </si>
  <si>
    <t>МДОБУ Д С СКАЗКА С. НИЖЕГОРОДКА</t>
  </si>
  <si>
    <t>Верко Елена Валерьевна</t>
  </si>
  <si>
    <t>МУНИЦИПАЛЬНОЕ ДОШКОЛЬНОЕ ОБРАЗОВАТЕЛЬНОЕ БЮДЖЕТНОЕ УЧРЕЖДЕНИЕ ДЕТСКИЙ САД АЛЕНЬКИЙ ЦВЕТОЧЕК С. НУРЛИНО МУНИЦИПАЛЬНОГО РАЙОНА УФИМСКИЙ РАЙОН РЕСПУБЛИКИ БАШКОРТОСТАН</t>
  </si>
  <si>
    <t>МДОБУ ДЕТСКИЙ САД АЛЕНЬКИЙ ЦВЕТОЧЕК С. НУРЛИНО</t>
  </si>
  <si>
    <t>Шарафеева Рузиля Ханифовна</t>
  </si>
  <si>
    <t>МУНИЦИПАЛЬНОЕ ОБЩЕОБРАЗОВАТЕЛЬНОЕ БЮДЖЕТНОЕ УЧРЕЖДЕНИЕ СРЕДНЯЯ ОБЩЕОБРАЗОВАТЕЛЬНАЯ ШКОЛА С. НУРЛИНО МУНИЦИПАЛЬНОГО РАЙОНА УФИМСКИЙ РАЙОН РЕСПУБЛИКИ БАШКОРТОСТАН</t>
  </si>
  <si>
    <t>МОБУ СОШ С. НУРЛИНО</t>
  </si>
  <si>
    <t>Фаттахова Ирина Салаватовна</t>
  </si>
  <si>
    <t>МУНИЦИПАЛЬНОЕ ДОШКОЛЬНОЕ ОБРАЗОВАТЕЛЬНОЕ БЮДЖЕТНОЕ УЧРЕЖДЕНИЕ ДЕТСКИЙ САД РЯБИНУШКА С. ОКТЯБРЬСКИЙ МУНИЦИПАЛЬНОГО РАЙОНА УФИМСКИЙ РАЙОН РЕСПУБЛИКИ БАШКОРТОСТАН</t>
  </si>
  <si>
    <t>МДОБУ ДЕТСКИЙ САД РЯБИНУШКА С. ОКТЯБРЬСКИЙ</t>
  </si>
  <si>
    <t>Атауллина Лейсян Миннулловна</t>
  </si>
  <si>
    <t>МУНИЦИПАЛЬНОЕ ОБЩЕОБРАЗОВАТЕЛЬНОЕ БЮДЖЕТНОЕ УЧРЕЖДЕНИЕ СРЕДНЯЯ ОБЩЕОБРАЗОВАТЕЛЬНАЯ ШКОЛА С. ОКТЯБРЬСКИЙ МУНИЦИПАЛЬНОГО РАЙОНА УФИМСКИЙ РАЙОН РЕСПУБЛИКИ БАШКОРТОСТАН</t>
  </si>
  <si>
    <t>МОБУ СОШ С. ОКТЯБРЬСКИЙ</t>
  </si>
  <si>
    <t>Иванова Оксана Анатольевна</t>
  </si>
  <si>
    <t>МУНИЦИПАЛЬНОЕ ОБЩЕОБРАЗОВАТЕЛЬНОЕ БЮДЖЕТНОЕ УЧРЕЖДЕНИЕ СРЕДНЯЯ ОБЩЕОБРАЗОВАТЕЛЬНАЯ ШКОЛА С. РУССКИЙ ЮРМАШ МУНИЦИПАЛЬНОГО РАЙОНА УФИМСКИЙ РАЙОН РЕСПУБЛИКИ БАШКОРТОСТАН</t>
  </si>
  <si>
    <t>МОБУ СОШ С. РУССКИЙ ЮРМАШ</t>
  </si>
  <si>
    <t>Ибрагимов Азамат Раилович</t>
  </si>
  <si>
    <t>МУНИЦИПАЛЬНОЕ БЮДЖЕТНОЕ ОБЩЕОБРАЗОВАТЕЛЬНОЕ УЧРЕЖДЕНИЕ ЦЕНТР ОБРАЗОВАНИЯ СПУТНИК С. ЧЕСНОКОВКА МУНИЦИПАЛЬНОГО РАЙОНА УФИМСКИЙ РАЙОН РЕСПУБЛИКИ БАШКОРТОСТАН</t>
  </si>
  <si>
    <t>МБОУ ЦО СПУТНИК С. ЧЕСНОКОВКА</t>
  </si>
  <si>
    <t>Чугунова Марина Павловна</t>
  </si>
  <si>
    <t>МУНИЦИПАЛЬНОЕ ДОШКОЛЬНОЕ ОБРАЗОВАТЕЛЬНОЕ БЮДЖЕТНОЕ УЧРЕЖДЕНИЕ ДЕТСКИЙ САД БЕРЁЗКА С. ЧЕСНОКОВКА МУНИЦИПАЛЬНОГО РАЙОНА УФИМСКИЙ РАЙОН РЕСПУБЛИКИ БАШКОРТОСТАН</t>
  </si>
  <si>
    <t>МДОБУ ДЕТСКИЙ САД БЕРЁЗКА С. ЧЕСНОКОВКА</t>
  </si>
  <si>
    <t>Шаронова Ольга Юрьевна</t>
  </si>
  <si>
    <t>МУНИЦИПАЛЬНОЕ ОБЩЕОБРАЗОВАТЕЛЬНОЕ БЮДЖЕТНОЕ УЧРЕЖДЕНИЕ СРЕДНЯЯ ОБЩЕОБРАЗОВАТЕЛЬНАЯ ШКОЛА ИМЕНИ ГЕРОЯ СОВЕТСКОГО СОЮЗА ГОРЧИЛИНА АЛЕКСАНДРА МИХАЙЛОВИЧА С. ЧЕСНОКОВКА МУНИЦИПАЛЬНОГО РАЙОНА УФИМСКИЙ РАЙОН РЕСПУБЛИКИ БАШКОРТОСТАН</t>
  </si>
  <si>
    <t>МОБУ СОШ ИМ. ГОРЧИЛИНА А.М. С. ЧЕСНОКОВКА МР УФИМСКИЙ РАЙОН РБ</t>
  </si>
  <si>
    <t>Бражников Илья Николаевич</t>
  </si>
  <si>
    <t>МУНИЦИПАЛЬНОЕ ДОШКОЛЬНОЕ ОБРАЗОВАТЕЛЬНОЕ БЮДЖЕТНОЕ УЧРЕЖДЕНИЕ ДЕТСКИЙ САД ЛАДУШКИ С.ЧЕСНОКОВКА МУНИЦИПАЛЬНОГО РАЙОНА УФИМСКИЙ РАЙОН РЕСПУБЛИКИ БАШКОРТОСТАН</t>
  </si>
  <si>
    <t>МДОБУ ДЕТСКИЙ САД ЛАДУШКИ С.ЧЕСНОКОВКА</t>
  </si>
  <si>
    <t>Никандрова Анна Александровна</t>
  </si>
  <si>
    <t>МУНИЦИПАЛЬНОЕ КАЗЕННОЕ УЧРЕЖДЕНИЕ ОТДЕЛ ОБРАЗОВАНИЯ МУНИЦИПАЛЬНОГО РАЙОНА ФЕДОРОВСКИЙ РАЙОН РЕСПУБЛИКИ БАШКОРТОСТАН</t>
  </si>
  <si>
    <t>Исмагилов Рустам Тимербаевич</t>
  </si>
  <si>
    <t>МУНИЦИПАЛЬНАЯ БЮДЖЕТНАЯ ОБРАЗОВАТЕЛЬНАЯ ОРГАНИЗАЦИЯ ДОПОЛНИТЕЛЬНОГО ОБРАЗОВАНИЯ ДЕТСКО ЮНОШЕСКАЯ СПОРТИВНАЯ ШКОЛА МУНИЦИПАЛЬНОГО РАЙОНА ФЕДОРОВСКИЙ РАЙОН РЕСПУБЛИКИ БАШКОРТОСТАН</t>
  </si>
  <si>
    <t>МБОО ДО ДЮСШ С.ФЕДОРОВКА</t>
  </si>
  <si>
    <t>Кашаев Альфрит Фаритович</t>
  </si>
  <si>
    <t>МУНИЦИПАЛЬНОЕ БЮДЖЕТНОЕ ОБЩЕОБРАЗОВАТЕЛЬНОЕ УЧРЕЖДЕНИЕ СРЕДНЯЯ ОБЩЕОБРАЗОВАТЕЛЬНАЯ ШКОЛА № 2 СЕЛА ФЕДОРОВКА МУНИЦИПАЛЬНОГО РАЙОНА ФЕДОРОВСКИЙ РАЙОН РЕСПУБЛИКИ БАШКОРТОСТАН</t>
  </si>
  <si>
    <t>МБОУ СОШ № 2 С. ФЕДОРОВКА</t>
  </si>
  <si>
    <t>Дементьева Ирина Григорьевна</t>
  </si>
  <si>
    <t>МУНИЦИПАЛЬНАЯ БЮДЖЕТНАЯ ОРГАНИЗАЦИЯ ДОПОЛНИТЕЛЬНОГО ОБРАЗОВАНИЯ РАЙОННАЯ СТАНЦИЯ ДЕТСКО-ЮНОШЕСКОГО ТУРИЗМА И ЭКСКУРСИЙ</t>
  </si>
  <si>
    <t>МБО ДО РСДЮТЭ</t>
  </si>
  <si>
    <t>Дунина Елена Филипповна</t>
  </si>
  <si>
    <t>МУНИЦИПАЛЬНОЕ БЮДЖЕТНОЕ УЧРЕЖДЕНИЕ ДОПОЛНИТЕЛЬНОГО ОБРАЗОВАНИЯ ЦЕНТР РАЗВИТИЯ ТВОРЧЕСТВА ДЕТЕЙ И ЮНОШЕСТВА МУНИЦИПАЛЬНОГО РАЙОНА ФЕДОРОВСКИЙ РАЙОН РЕСПУБЛИКИ БАШКОРТОСТАН</t>
  </si>
  <si>
    <t>МБУДО ЦРТДЮ</t>
  </si>
  <si>
    <t>Валитова Залия Ризвановна</t>
  </si>
  <si>
    <t>МУНИЦИПАЛЬНОЕ БЮДЖЕТНОЕ ДОШКОЛЬНОЕ ОБРАЗОВАТЕЛЬНОЕ УЧРЕЖДЕНИЕ ДЕТСКИЙ САД КОЛОКОЛЬЧИК СЕЛА ФЕДОРОВКА МУНИЦИПАЛЬНОГО РАЙОНА ФЕДОРОВСКИЙ РАЙОН РЕСПУБЛИКИ БАШКОРТОСТАН</t>
  </si>
  <si>
    <t>МБДОУ Д С КОЛОКОЛЬЧИК С. ФЕДОРОВКА</t>
  </si>
  <si>
    <t>Савельева Ольга Сергеевна</t>
  </si>
  <si>
    <t>МУНИЦИПАЛЬНОЕ БЮДЖЕТНОЕ ОБЩЕОБРАЗОВАТЕЛЬНОЕ УЧРЕЖДЕНИЕ СРЕДНЯЯ ОБЩЕОБРАЗОВАТЕЛЬНАЯ ШКОЛА № 1 СЕЛА ФЕДОРОВКА МУНИЦИПАЛЬНОГО РАЙОНА ФЕДОРОВСКИЙ РАЙОН РЕСПУБЛИКИ БАШКОРТОСТАН</t>
  </si>
  <si>
    <t>МБОУ СОШ № 1 С. ФЕДОРОВКА</t>
  </si>
  <si>
    <t>Морозов Константин Николаевич</t>
  </si>
  <si>
    <t>МУНИЦИПАЛЬНОЕ БЮДЖЕТНОЕ ОБЩЕОБРАЗОВАТЕЛЬНОЕ УЧРЕЖДЕНИЕ ОСНОВНАЯ ОБЩЕОБРАЗОВАТЕЛЬНАЯ ШКОЛА ДЕРЕВНИ ВЕРХНИЙ АЛЫШТАН МУНИЦИПАЛЬНОГО РАЙОНА ФЕДОРОВСКИЙ РАЙОН РЕСПУБЛИКИ БАШКОРТОСТАН</t>
  </si>
  <si>
    <t>МБОУ ООШ Д. ВЕРХНИЙ АЛЫШТАН</t>
  </si>
  <si>
    <t>Барышникова Наталия Ивановна</t>
  </si>
  <si>
    <t>МУНИЦИПАЛЬНОЕ БЮДЖЕТНОЕ ОБЩЕОБРАЗОВАТЕЛЬНОЕ УЧРЕЖДЕНИЕ ОСНОВНАЯ ОБЩЕОБРАЗОВАТЕЛЬНАЯ ШКОЛА ДЕРЕВНИ ВЕСЕЛОВКА МУНИЦИПАЛЬНОГО РАЙОНА ФЕДОРОВСКИЙ РАЙОН РЕСПУБЛИКИ БАШКОРТОСТАН</t>
  </si>
  <si>
    <t>МБОУ ООШ Д. ВЕСЕЛОВКА</t>
  </si>
  <si>
    <t>Никифоров Виталий Иванович</t>
  </si>
  <si>
    <t>МУНИЦИПАЛЬНОЕ БЮДЖЕТНОЕ ДОШКОЛЬНОЕ ОБРАЗОВАТЕЛЬНОЕ УЧРЕЖДЕНИЕ ДЕТСКИЙ САД ЯГОДКА ДЕРЕВНИ ГОНЧАРОВКА</t>
  </si>
  <si>
    <t>МБДОУ ДЕТСКИЙ САД ЯГОДКА Д. ГОНЧАРОВКА</t>
  </si>
  <si>
    <t>Зотова Светлана Петровна</t>
  </si>
  <si>
    <t>МУНИЦИПАЛЬНОЕ БЮДЖЕТНОЕ ОБЩЕОБРАЗОВАТЕЛЬНОЕ УЧРЕЖДЕНИЕ СРЕДНЯЯ ОБЩЕОБРАЗОВАТЕЛЬНАЯ ШКОЛА ДЕРЕВНИ ГОНЧАРОВКА МУНИЦИПАЛЬНОГО РАЙОНА ФЕДОРОВСКИЙ РАЙОН РЕСПУБЛИКИ БАШКОРТОСТАН</t>
  </si>
  <si>
    <t>МБОУ СОШ Д. ГОНЧАРОВКА</t>
  </si>
  <si>
    <t>Ветрова Ольга Николаевна</t>
  </si>
  <si>
    <t>МУНИЦИПАЛЬНОЕ БЮДЖЕТНОЕ ОБЩЕОБРАЗОВАТЕЛЬНОЕ УЧРЕЖДЕНИЕ НАЧАЛЬНАЯ ОБЩЕОБРАЗОВАТЕЛЬНАЯ ШКОЛА ДЕРЕВНИ ЗЛАТОУСТОВКА МУНИЦИПАЛЬНОГО РАЙОНА ФЕДОРОВСКИЙ РАЙОН РЕСПУБЛИКИ БАШКОРТОСТАН</t>
  </si>
  <si>
    <t>МБОУ НОШ Д. ЗЛАТОУСТОВКА</t>
  </si>
  <si>
    <t>Батталова Танзиля Мидхатовна</t>
  </si>
  <si>
    <t>МУНИЦИПАЛЬНОЕ БЮДЖЕТНОЕ ОБЩЕОБРАЗОВАТЕЛЬНОЕ УЧРЕЖДЕНИЕ НАЧАЛЬНАЯ ОБЩЕОБРАЗОВАТЕЛЬНАЯ ШКОЛА ДЕРЕВНИ КЛЮЧЕВКА МУНИЦИПАЛЬНОГО РАЙОНА ФЕДОРОВСКИЙ РАЙОН РЕСПУБЛИКИ БАШКОРТОСТАН</t>
  </si>
  <si>
    <t>МБОУ НОШ Д. КЛЮЧЕВКА</t>
  </si>
  <si>
    <t>Семенов Владимир Исаевич</t>
  </si>
  <si>
    <t>МУНИЦИПАЛЬНОЕ БЮДЖЕТНОЕ ОБЩЕОБРАЗОВАТЕЛЬНОЕ УЧРЕЖДЕНИЕ СРЕДНЯЯ ОБЩЕОБРАЗОВАТЕЛЬНАЯ ШКОЛА ДЕРЕВНИ ПОКРОВКА ИМЕНИ КАЗАНИНА ГЕННАДИЯ СЕМЕНОВИЧА МУНИЦИПАЛЬНОГО РАЙОНА ФЕДОРОВСКИЙ РАЙОН РЕСПУБЛИКИ БАШКОРТОСТАН</t>
  </si>
  <si>
    <t>МБОУ СОШ Д. ПОКРОВКА ИМ. Г.С. КАЗАНИНА</t>
  </si>
  <si>
    <t>Нигматуллин Файруз Ягфарович</t>
  </si>
  <si>
    <t>МУНИЦИПАЛЬНОЕ БЮДЖЕТНОЕ ОБЩЕОБРАЗОВАТЕЛЬНОЕ УЧРЕЖДЕНИЕ ОСНОВНАЯ ОБЩЕОБРАЗОВАТЕЛЬНАЯ ШКОЛА ИМЕНИ АКАДЕМИКА З.Г. УРАКСИНА ДЕРЕВНИ САИТОВО МУНИЦИПАЛЬНОГО РАЙОНА ФЕДОРОВСКИЙ РАЙОН РЕСПУБЛИКИ БАШКОРТОСТАН</t>
  </si>
  <si>
    <t>МБОУ ООШ ИМ. АКАДЕМИКА З.Г. УРАКСИНА Д. САИТОВО</t>
  </si>
  <si>
    <t>Мавлютова Мадина Зиннуровна</t>
  </si>
  <si>
    <t>МУНИЦИПАЛЬНОЕ БЮДЖЕТНОЕ ОБЩЕОБРАЗОВАТЕЛЬНОЕ УЧРЕЖДЕНИЕ НАЧАЛЬНАЯ ОБЩЕОБРАЗОВАТЕЛЬНАЯ ШКОЛА СЕЛА АКБУЛАТОВО МУНИЦИПАЛЬНОГО РАЙОНА ФЕДОРОВСКИЙ РАЙОН РЕСПУБЛИКИ БАШКОРТОСТАН</t>
  </si>
  <si>
    <t>МБОУ НОШ С. АКБУЛАТОВО</t>
  </si>
  <si>
    <t>Бакиева Лилия Мансуровна</t>
  </si>
  <si>
    <t>МУНИЦИПАЛЬНОЕ БЮДЖЕТНОЕ ОБЩЕОБРАЗОВАТЕЛЬНОЕ УЧРЕЖДЕНИЕ СРЕДНЯЯ ОБЩЕОБРАЗОВАТЕЛЬНАЯ ШКОЛА СЕЛА БАЛА-ЧЕТЫРМАН МУНИЦИПАЛЬНОГО РАЙОНА ФЕДОРОВСКИЙ РАЙОН РЕСПУБЛИКИ БАШКОРТОСТАН</t>
  </si>
  <si>
    <t>МБОУ СОШ С. БАЛА-ЧЕТЫРМАН</t>
  </si>
  <si>
    <t>Гаиткулова Аклима Булякбаевна</t>
  </si>
  <si>
    <t>МУНИЦИПАЛЬНОЕ БЮДЖЕТНОЕ ДОШКОЛЬНОЕ ОБРАЗОВАТЕЛЬНОЕ УЧРЕЖДЕНИЕ ДЕТСКИЙ САД ЗОЛОТОЙ КЛЮЧИК СЕЛА БАЛА-ЧЕТЫРМАН МУНИЦИПАЛЬНОГО РАЙОНА ФЕДОРОВСКИЙ РАЙОН РЕСПУБЛИКИ БАШКОРТОСТАН</t>
  </si>
  <si>
    <t>МБДОУ ДЕТСКИЙ САД ЗОЛОТОЙ КЛЮЧИК СЕЛА БАЛА-ЧЕТЫРМАН</t>
  </si>
  <si>
    <t>Салихова Татьяна Евгеньевна</t>
  </si>
  <si>
    <t>МУНИЦИПАЛЬНОЕ БЮДЖЕТНОЕ ОБЩЕОБРАЗОВАТЕЛЬНОЕ УЧРЕЖДЕНИЕ ОСНОВНАЯ ОБЩЕОБРАЗОВАТЕЛЬНАЯ ШКОЛА СЕЛА БАЛЫКЛЫ МУНИЦИПАЛЬНОГО РАЙОНА ФЕДОРОВСКИЙ РАЙОН РЕСПУБЛИКИ БАШКОРТОСТАН</t>
  </si>
  <si>
    <t>МБОУ ООШ С. БАЛЫКЛЫ</t>
  </si>
  <si>
    <t>Тимербулатов Файруз Магруфович</t>
  </si>
  <si>
    <t>МУНИЦИПАЛЬНОЕ БЮДЖЕТНОЕ ОБЩЕОБРАЗОВАТЕЛЬНОЕ УЧРЕЖДЕНИЕ ОСНОВНАЯ ОБЩЕОБРАЗОВАТЕЛЬНАЯ ШКОЛА СЕЛА БАТЫРОВО МУНИЦИПАЛЬНОГО РАЙОНА ФЕДОРОВСКИЙ РАЙОН РЕСПУБЛИКИ БАШКОРТОСТАН</t>
  </si>
  <si>
    <t>МБОУ ООШ С. БАТЫРОВО</t>
  </si>
  <si>
    <t>Усманова-Багаева Рузалия Хамитовна</t>
  </si>
  <si>
    <t>МУНИЦИПАЛЬНОЕ БЮДЖЕТНОЕ ОБЩЕОБРАЗОВАТЕЛЬНОЕ УЧРЕЖДЕНИЕ НАЧАЛЬНАЯ ОБЩЕОБРАЗОВАТЕЛЬНАЯ ШКОЛА СЕЛА ВЕРХНЕЯУШЕВО МУНИЦИПАЛЬНОГО РАЙОНА ФЕДОРОВСКИЙ РАЙОН РЕСПУБЛИКИ БАШКОРТОСТАН</t>
  </si>
  <si>
    <t>МБОУ НОШ С. ВЕРХНЕЯУШЕВО</t>
  </si>
  <si>
    <t>Усманов Расим Габдулхаевич</t>
  </si>
  <si>
    <t>МУНИЦИПАЛЬНОЕ БЮДЖЕТНОЕ ДОШКОЛЬНОЕ ОБРАЗОВАТЕЛЬНОЕ УЧРЕЖДЕНИЕ ДЕТСКИЙ САД ЧЕБУРАШКА СЕЛА ВЕРХНЕЯУШЕВО</t>
  </si>
  <si>
    <t>МБДОУ ДЕТСКИЙ САД ЧЕБУРАШКА С. ВЕРХНЕЯУШЕВО</t>
  </si>
  <si>
    <t>Дашкина Роза Сабировна</t>
  </si>
  <si>
    <t>МУНИЦИПАЛЬНОЕ БЮДЖЕТНОЕ ОБЩЕОБРАЗОВАТЕЛЬНОЕ УЧРЕЖДЕНИЕ ОСНОВНАЯ ОБЩЕОБРАЗОВАТЕЛЬНАЯ ШКОЛА СЕЛА ДЕДОВО МУНИЦИПАЛЬНОГО РАЙОНА ФЕДОРОВСКИЙ РАЙОН РЕСПУБЛИКИ БАШКОРТОСТАН</t>
  </si>
  <si>
    <t>МБОУ ООШ С. ДЕДОВО</t>
  </si>
  <si>
    <t>Яхин Флюр Зинурович</t>
  </si>
  <si>
    <t>МБДОУ Д С ЛЯЙСАН СЕЛА ДЕНИСКИНО</t>
  </si>
  <si>
    <t>Митрофанова Айгуль Рафкатовна</t>
  </si>
  <si>
    <t>МУНИЦИПАЛЬНОЕ БЮДЖЕТНОЕ ОБЩЕОБРАЗОВАТЕЛЬНОЕ УЧРЕЖДЕНИЕ СРЕДНЯЯ ОБЩЕОБРАЗОВАТЕЛЬНАЯ ШКОЛА СЕЛА ДЕНИСКИНО МУНИЦИПАЛЬНОГО РАЙОНА ФЕДОРОВСКИЙ РАЙОН РЕСПУБЛИКИ БАШКОРТОСТАН</t>
  </si>
  <si>
    <t>МБОУ СОШ С. ДЕНИСКИНО</t>
  </si>
  <si>
    <t>Муллабаева Райса Мударисовна</t>
  </si>
  <si>
    <t>МУНИЦИПАЛЬНОЕ БЮДЖЕТНОЕ ОБЩЕОБРАЗОВАТЕЛЬНОЕ УЧРЕЖДЕНИЕ НАЧАЛЬНАЯ ОБЩЕОБРАЗОВАТЕЛЬНАЯ ШКОЛА СЕЛА ИЖБУЛЯК МУНИЦИПАЛЬНОГО РАЙОНА ФЕДОРОВСКИЙ РАЙОН РЕСПУБЛИКИ БАШКОРТОСТАН</t>
  </si>
  <si>
    <t>МБОУ НОШ С. ИЖБУЛЯК</t>
  </si>
  <si>
    <t>Салихова Айгуль Наильевна</t>
  </si>
  <si>
    <t>МУНИЦИПАЛЬНОЕ БЮДЖЕТНОЕ ОБЩЕОБРАЗОВАТЕЛЬНОЕ УЧРЕЖДЕНИЕ ОСНОВНАЯ ОБЩЕОБРАЗОВАТЕЛЬНАЯ ШКОЛА СЕЛА КАРАЛАЧИК МУНИЦИПАЛЬНОГО РАЙОНА ФЕДОРОВСКИЙ РАЙОН РЕСПУБЛИКИ БАШКОРТОСТАН</t>
  </si>
  <si>
    <t>МБОУ ООШ С. КАРАЛАЧИК</t>
  </si>
  <si>
    <t>Хайбуллина Сюмбель Раффаковна</t>
  </si>
  <si>
    <t>МУНИЦИПАЛЬНОЕ БЮДЖЕТНОЕ ОБЩЕОБРАЗОВАТЕЛЬНОЕ УЧРЕЖДЕНИЕ ОСНОВНАЯ ОБЩЕОБРАЗОВАТЕЛЬНАЯ ШКОЛА СЕЛА КИРЮШКИНО МУНИЦИПАЛЬНОГО РАЙОНА ФЕДОРОВСКИЙ РАЙОН РЕСПУБЛИКИ БАШКОРТОСТАН</t>
  </si>
  <si>
    <t>МБОУ ООШ С. КИРЮШКИНО</t>
  </si>
  <si>
    <t>Вальщиков Сергей Арсентьевич</t>
  </si>
  <si>
    <t>МУНИЦИПАЛЬНОЕ БЮДЖЕТНОЕ ДОШКОЛЬНОЕ ОБРАЗОВАТЕЛЬНОЕ УЧРЕЖДЕНИЕ ДЕТСКИЙ САД РОДНИЧОК СЕЛА КИРЮШКИНО</t>
  </si>
  <si>
    <t>МБДОУ ДЕТСКИЙ САД РОДНИЧОК С. КИРЮШКИНО</t>
  </si>
  <si>
    <t>Вальщикова Татьяна Николаевна</t>
  </si>
  <si>
    <t>И.О. ЗАВЕДУЮЩИЙ</t>
  </si>
  <si>
    <t>МУНИЦИПАЛЬНОЕ БЮДЖЕТНОЕ ДОШКОЛЬНОЕ ОБРАЗОВАТЕЛЬНОЕ УЧРЕЖДЕНИЕ ДЕТСКИЙ САД РОМАШКА СЕЛА КУЗЬМИНОВКА</t>
  </si>
  <si>
    <t>МБДОУ ДЕТСКИЙ САД РОМАШКА С.КУЗЬМИНОВКА</t>
  </si>
  <si>
    <t>Асабина Елена Михайловна</t>
  </si>
  <si>
    <t>МУНИЦИПАЛЬНОЕ БЮДЖЕТНОЕ ОБЩЕОБРАЗОВАТЕЛЬНОЕ УЧРЕЖДЕНИЕ ОСНОВНАЯ ОБЩЕОБРАЗОВАТЕЛЬНАЯ ШКОЛА ИМЕНИ ГЕРОЯ СОВЕТСКОГО СОЮЗА Н.Т. АНТОШКИНА СЕЛА КУЗЬМИНОВКА МУНИЦИПАЛЬНОГО РАЙОНА ФЕДОРОВСКИЙ РАЙОН РЕСПУБЛИКИ БАШКОРТОСТАН</t>
  </si>
  <si>
    <t>МБОУ ООШ ИМ. ГЕРОЯ СОВЕТСКОГО СОЮЗА Н.Т. АНТОШКИНА С. КУЗЬМИНОВКА</t>
  </si>
  <si>
    <t>Асабина Татьяна Николаевна</t>
  </si>
  <si>
    <t>МУНИЦИПАЛЬНОЕ БЮДЖЕТНОЕ ДОШКОЛЬНОЕ ОБРАЗОВАТЕЛЬНОЕ УЧРЕЖДЕНИЕ ДЕТСКИЙ САД УРАЛОЧКА СЕЛА НОВОСЕЛКА</t>
  </si>
  <si>
    <t>МБДОУ ДЕТСКИЙ САД УРАЛОЧКА С. НОВОСЕЛКА</t>
  </si>
  <si>
    <t>Федорова Антонина Николаевна</t>
  </si>
  <si>
    <t>МУНИЦИПАЛЬНОЕ БЮДЖЕТНОЕ ОБЩЕОБРАЗОВАТЕЛЬНОЕ УЧРЕЖДЕНИЕ СРЕДНЯЯ ОБЩЕОБРАЗОВАТЕЛЬНАЯ ШКОЛА СЕЛА НОВОСЕЛКА МУНИЦИПАЛЬНОГО РАЙОНА ФЕДОРОВСКИЙ РАЙОН РЕСПУБЛИКИ БАШКОРТОСТАН</t>
  </si>
  <si>
    <t>МБОУ СОШ С. НОВОСЕЛКА</t>
  </si>
  <si>
    <t>Федоров Николай Евгеньевич</t>
  </si>
  <si>
    <t>МУНИЦИПАЛЬНОЕ БЮДЖЕТНОЕ ОБЩЕОБРАЗОВАТЕЛЬНОЕ УЧРЕЖДЕНИЕ ОСНОВНАЯ ОБЩЕОБРАЗОВАТЕЛЬНАЯ ШКОЛА СЕЛА НОВОЯУШЕВО МУНИЦИПАЛЬНОГО РАЙОНА ФЕДОРОВСКИЙ РАЙОН РЕСПУБЛИКИ БАШКОРТОСТАН</t>
  </si>
  <si>
    <t>МБОУ ООШ С. НОВОЯУШЕВО</t>
  </si>
  <si>
    <t>Маликов Ишмурат Файзуллинович</t>
  </si>
  <si>
    <t>МУНИЦИПАЛЬНОЕ БЮДЖЕТНОЕ ОБЩЕОБРАЗОВАТЕЛЬНОЕ УЧРЕЖДЕНИЕ НАЧАЛЬНАЯ ОБЩЕОБРАЗОВАТЕЛЬНАЯ ШКОЛА СЕЛА СТАРЫЙ ЧЕТЫРМАН МУНИЦИПАЛЬНОГО РАЙОНА ФЕДОРОВСКИЙ РАЙОН РЕСПУБЛИКИ БАШКОРТОСТАН</t>
  </si>
  <si>
    <t>МБОУ НОШ С. СТАРЫЙ ЧЕТЫРМАН</t>
  </si>
  <si>
    <t>Маукаева Шарифа Гизатулловна</t>
  </si>
  <si>
    <t>МУНИЦИПАЛЬНОЕ БЮДЖЕТНОЕ ОБЩЕОБРАЗОВАТЕЛЬНОЕ УЧРЕЖДЕНИЕ ОСНОВНАЯ ОБЩЕОБРАЗОВАТЕЛЬНАЯ ШКОЛА СЕЛА ТЕНЯЕВО МУНИЦИПАЛЬНОГО РАЙОНА ФЕДОРОВСКИЙ РАЙОН РЕСПУБЛИКИ БАШКОРТОСТАН</t>
  </si>
  <si>
    <t>МБОУ ООШ С. ТЕНЯЕВО</t>
  </si>
  <si>
    <t>Денейко Валентина Васильевна</t>
  </si>
  <si>
    <t>МУНИЦИПАЛЬНОЕ БЮДЖЕТНОЕ ОБЩЕОБРАЗОВАТЕЛЬНОЕ УЧРЕЖДЕНИЕ СРЕДНЯЯ ОБЩЕОБРАЗОВАТЕЛЬНАЯ ШКОЛА СЕЛА ЮЛДАШЕВО МУНИЦИПАЛЬНОГО РАЙОНА ФЕДОРОВСКИЙ РАЙОН РЕСПУБЛИКИ БАШКОРТОСТАН</t>
  </si>
  <si>
    <t>МБОУ СОШ С. ЮЛДАШЕВО</t>
  </si>
  <si>
    <t>Мурзабаева Зайнап Радиковна</t>
  </si>
  <si>
    <t>МУНИЦИПАЛЬНОЕ БЮДЖЕТНОЕ ОБЩЕОБРАЗОВАТЕЛЬНОЕ УЧРЕЖДЕНИЕ СРЕДНЯЯ ОБЩЕОБРАЗОВАТЕЛЬНАЯ ШКОЛА СЕЛА ЮРМАТЫ МУНИЦИПАЛЬНОГО РАЙОНА ФЕДОРОВСКИЙ РАЙОН РЕСПУБЛИКИ БАШКОРТОСТАН</t>
  </si>
  <si>
    <t>МБОУ СОШ С. ЮРМАТЫ</t>
  </si>
  <si>
    <t>Тимербулатова Расима Гумаровна</t>
  </si>
  <si>
    <t>МУНИЦИПАЛЬНОЕ БЮДЖЕТНОЕ ДОШКОЛЬНОЕ ОБРАЗОВАТЕЛЬНОЕ УЧРЕЖДЕНИЕ ДЕТСКИЙ САД КОЯШКАЙ СЕЛА ЮРМАТЫ</t>
  </si>
  <si>
    <t>МБДОУ ДЕТСКИЙ САД КОЯШКАЙ С .ЮРМАТЫ</t>
  </si>
  <si>
    <t>Кулушева Розалия Минахатовна</t>
  </si>
  <si>
    <t>МУНИЦИПАЛЬНОЕ КАЗЕННОЕ УЧРЕЖДЕНИЕ УПРАВЛЕНИЕ ОБРАЗОВАНИЯ МУНИЦИПАЛЬНОГО РАЙОНА ХАЙБУЛЛИНСКИЙ РАЙОН РЕСПУБЛИКИ БАШКОРТОСТАН</t>
  </si>
  <si>
    <t>Рыскулов Нияз Хамзович</t>
  </si>
  <si>
    <t>МУНИЦИПАЛЬНОЕ АВТОНОМНОЕ ОБЩЕОБРАЗОВАТЕЛЬНОЕ УЧРЕЖДЕНИЕ СРЕДНЯЯ ОБЩЕОБРАЗОВАТЕЛЬНАЯ ШКОЛА №1 СЕЛА АКЪЯР МУНИЦИПАЛЬНОГО РАЙОНА ХАЙБУЛЛИНСКИЙ РАЙОН РЕСПУБЛИКИ БАШКОРТОСТАН</t>
  </si>
  <si>
    <t>МАОУ СОШ №1 С.АКЪЯР</t>
  </si>
  <si>
    <t>Султанов Юнир Юлаевич</t>
  </si>
  <si>
    <t>МУНИЦИПАЛЬНОЕ БЮДЖЕТНОЕ ОБРАЗОВАТЕЛЬНОЕ УЧРЕЖДЕНИЕ ДОПОЛНИТЕЛЬНОГО ОБРАЗОВАНИЯ ДЕТЕЙ ДЕТСКО-ЮНОШЕСКАЯ СПОРТИВНАЯ ШКОЛА СЕЛА АКЪЯР МУНИЦИПАЛЬНОГО РАЙОНА ХАЙБУЛЛИНСКИЙ РАЙОН РЕСПУБЛИКИ БАШКОРТОСТАН</t>
  </si>
  <si>
    <t>МБОУ ДОД ДЮСШ С. АКЪЯР</t>
  </si>
  <si>
    <t>Нураев Фидан Гирфанович</t>
  </si>
  <si>
    <t>МУНИЦИПАЛЬНОЕ АВТОНОМНОЕ ДОШКОЛЬНОЕ ОБРАЗОВАТЕЛЬНОЕ УЧРЕЖДЕНИЕ ЦЕНТР РАЗВИТИЯ РЕБЕНКА-ДЕТСКИЙ САД ЙЭЙГОР СЕЛА АКЪЯР МУНИЦИПАЛЬНОГО РАЙОНА ХАЙБУЛЛИНСКИЙ РАЙОН РЕСПУБЛИКИ БАШКОРТОСТАН</t>
  </si>
  <si>
    <t>МАДОУ ЦРР ДС ЙЭЙГОР С.АКЪЯР</t>
  </si>
  <si>
    <t>Шарафетдинова Рима Рашитовна</t>
  </si>
  <si>
    <t>МУНИЦИПАЛЬНОЕ ДОШКОЛЬНОЕ ОБРАЗОВАТЕЛЬНОЕ БЮДЖЕТНОЕ УЧРЕЖДЕНИЕ ДЕТСКИЙ САД СОЛНЫШКО СЕЛА ПОДОЛЬСК МУНИЦИПАЛЬНОГО РАЙОНА ХАЙБУЛЛИНСКИЙ РАЙОН РЕСПУБЛИКИ БАШКОРТОСТАН</t>
  </si>
  <si>
    <t>МДОБУ СОЛНЫШКО С.ПОДОЛЬСК</t>
  </si>
  <si>
    <t>Галянова Ляйсан Фларитовна</t>
  </si>
  <si>
    <t>МУНИЦИПАЛЬНОЕ БЮДЖЕТНОЕ ОБЩЕОБРАЗОВАТЕЛЬНОЕ УЧРЕЖДЕНИЕ СРЕДНЯЯ ОБЩЕОБРАЗОВАТЕЛЬНАЯ ШКОЛА СЕЛА ПОДОЛЬСК МУНИЦИПАЛЬНОГО РАЙОНА ХАЙБУЛЛИНСКИЙ РАЙОН РЕСПУБЛИКИ БАШКОРТОСТАН</t>
  </si>
  <si>
    <t>МБОУ СОШ С. ПОДОЛЬСК</t>
  </si>
  <si>
    <t>Юнусов Азамат Рифович</t>
  </si>
  <si>
    <t>МУНИЦИПАЛЬНОЕ ОБЩЕОБРАЗОВАТЕЛЬНОЕ БЮДЖЕТНОЕ УЧРЕЖДЕНИЕ СРЕДНЯЯ ОБЩЕОБРАЗОВАТЕЛЬНАЯ ШКОЛА СЕЛА АБУБАКИРОВО МУНИЦИПАЛЬНОГО РАЙОНА ХАЙБУЛЛИНСКИЙ РАЙОН РЕСПУБЛИКИ БАШКОРТОСТАН</t>
  </si>
  <si>
    <t>МОБУ СОШ С.АБУБАКИРОВО</t>
  </si>
  <si>
    <t>Билалова Наиля Рахимьяновна</t>
  </si>
  <si>
    <t>МУНИЦИПАЛЬНОЕ ОБЩЕОБРАЗОВАТЕЛЬНОЕ БЮДЖЕТНОЕ УЧРЕЖДЕНИЕ ОСНОВНАЯ ОБЩЕОБРАЗОВАТЕЛЬНАЯ ШКОЛА ДЕРЕВНИ ИСЯНГИЛЬДИНО МУНИЦИПАЛЬНОГО РАЙОНА ХАЙБУЛЛИНСКИЙ РАЙОН РЕСПУБЛИКИ БАШКОРТОСТАН</t>
  </si>
  <si>
    <t>МОБУ ООШ Д. ИСЯНГИЛЬДИНО</t>
  </si>
  <si>
    <t>Исхаков Халим Кунаккужевич</t>
  </si>
  <si>
    <t>МУНИЦИПАЛЬНОЕ ДОШКОЛЬНОЕ ОБРАЗОВАТЕЛЬНОЕ БЮДЖЕТНОЕ УЧРЕЖДЕНИЕ ДЕТСКИЙ САД УМЫРЗАЯ ДЕРЕВНИ ВАЛИТОВО МУНИЦИПАЛЬНОГО РАЙОНА ХАЙБУЛЛИНСКИЙ РАЙОН РЕСПУБЛИКИ БАШКОРТОСТАН</t>
  </si>
  <si>
    <t>МДОБУ УМЫРЗАЯ Д.ВАЛИТОВО</t>
  </si>
  <si>
    <t>Валитова Айгуль Тимирьяновна</t>
  </si>
  <si>
    <t>МУНИЦИПАЛЬНОЕ ОБЩЕОБРАЗОВАТЕЛЬНОЕ БЮДЖЕТНОЕ УЧРЕЖДЕНИЕ СРЕДНЯЯ ОБЩЕОБРАЗОВАТЕЛЬНАЯ ШКОЛА ДЕРЕВНИ МАМБЕТОВО МУНИЦИПАЛЬНОГО РАЙОНА ХАЙБУЛЛИНСКИЙ РАЙОН РЕСПУБЛИКИ БАШКОРТОСТАН</t>
  </si>
  <si>
    <t>МОБУ СОШ Д.МАМБЕТОВО</t>
  </si>
  <si>
    <t>Мамбетова Альфира Асхатовна</t>
  </si>
  <si>
    <t>МУНИЦИПАЛЬНОЕ ДОШКОЛЬНОЕ ОБРАЗОВАТЕЛЬНОЕ БЮДЖЕТНОЕ УЧРЕЖДЕНИЕ ДЕТСКИЙ САД ЛЭЙСЭН ДЕРЕВНИ МАМБЕТОВО МУНИЦИПАЛЬНОГО РАЙОНА ХАЙБУЛЛИНСКИЙ РАЙОН РЕСПУБЛИКИ БАШКОРТОСТАН</t>
  </si>
  <si>
    <t>МДОБУ ЛЭЙСЭН Д.МАМБЕТОВО</t>
  </si>
  <si>
    <t>Мамбетова Нажия Шагибаловна</t>
  </si>
  <si>
    <t>МУНИЦИПАЛЬНОЕ ОБЩЕОБРАЗОВАТЕЛЬНОЕ БЮДЖЕТНОЕ УЧРЕЖДЕНИЕ СРЕДНЯЯ ОБЩЕОБРАЗОВАТЕЛЬНАЯ ШКОЛА ДЕРЕВНИ ЯНТЫШЕВО МУНИЦИПАЛЬНОГО РАЙОНА ХАЙБУЛЛИНСКИЙ РАЙОН РЕСПУБЛИКИ БАШКОРТОСТАН</t>
  </si>
  <si>
    <t>МОБУ СОШ Д.ЯНТЫШЕВО</t>
  </si>
  <si>
    <t>Гилажева Земфира Закировна</t>
  </si>
  <si>
    <t>МУНИЦИПАЛЬНОЕ ДОШКОЛЬНОЕ ОБРАЗОВАТЕЛЬНОЕ БЮДЖЕТНОЕ УЧРЕЖДЕНИЕ ДЕТСКИЙ САД СУЛПЫЛАР СЕЛА АБУБАКИРОВО МУНИЦИПАЛЬНОГО РАЙОНА ХАЙБУЛЛИНСКИЙ РАЙОН РЕСПУБЛИКИ БАШКОРТОСТАН</t>
  </si>
  <si>
    <t>МДОБУ СУЛПЫЛАР С.АБУБАКИРОВО</t>
  </si>
  <si>
    <t>Назарова Фаима Гайнитдиновна</t>
  </si>
  <si>
    <t>МУНИЦИПАЛЬНОЕ ОБЩЕОБРАЗОВАТЕЛЬНОЕ БЮДЖЕТНОЕ УЧРЕЖДЕНИЕ ОСНОВНАЯ ОБЩЕОБРАЗОВАТЕЛЬНАЯ ШКОЛА СЕЛА АНТИНГАН МУНИЦИПАЛЬНОГО РАЙОНА ХАЙБУЛЛИНСКИЙ РАЙОН РЕСПУБЛИКИ БАШКОРТОСТАН</t>
  </si>
  <si>
    <t>МОБУ ООШ С. АНТИНГАН</t>
  </si>
  <si>
    <t>Арсланова Найля Насырьяновна</t>
  </si>
  <si>
    <t>МУНИЦИПАЛЬНОЕ БЮДЖЕТНОЕ ОБЩЕОБРАЗОВАТЕЛЬНОЕ УЧРЕЖДЕНИЕ СРЕДНЯЯ ОБЩЕОБРАЗОВАТЕЛЬНАЯ ШКОЛА ИМЕНИ ГЕРОЯ СОВЕТСКОГО СОЮЗА К.Х.АХМЕТШИНА СЕЛА БОЛЬШЕАБИШЕВО МУНИЦИПАЛЬНОГО РАЙОНА ХАЙБУЛЛИНСКИЙ РАЙОН РЕСПУБЛИКИ БАШКОРТОСТАН</t>
  </si>
  <si>
    <t>МБОУ СОШ С. БОЛЬШЕАБИШЕВО</t>
  </si>
  <si>
    <t>Мухамедьярова Гульнара Наилевна</t>
  </si>
  <si>
    <t>МУНИЦИПАЛЬНОЕ АВТОНОМНОЕ ОБЩЕОБРАЗОВАТЕЛЬНОЕ УЧРЕЖДЕНИЕ СРЕДНЯЯ ОБЩЕОБРАЗОВАТЕЛЬНАЯ ШКОЛА СЕЛА БУРИБАЙ МУНИЦИПАЛЬНОГО РАЙОНА ХАЙБУЛЛИНСКИЙ РАЙОН РЕСПУБЛИКИ БАШКОРТОСТАН</t>
  </si>
  <si>
    <t>МАОУ СОШ С.БУРИБАЙ</t>
  </si>
  <si>
    <t>Зброя Юлия Аркадьевна</t>
  </si>
  <si>
    <t>МУНИЦИПАЛЬНОЕ АВТОНОМНОЕ ДОШКОЛЬНОЕ ОБРАЗОВАТЕЛЬНОЕ УЧРЕЖДЕНИЕ ДЕТСКИЙ САД СОЛНЫШКО СЕЛА БУРИБАЙ МУНИЦИПАЛЬНОГО РАЙОНА ХАЙБУЛЛИНСКИЙ РАЙОН РЕСПУБЛИКИ БАШКОРТОСТАН</t>
  </si>
  <si>
    <t>МАДОУ СОЛНЫШКО С.БУРИБАЙ</t>
  </si>
  <si>
    <t>Бураншина Тансулпан Исламовна</t>
  </si>
  <si>
    <t>МУНИЦИПАЛЬНОЕ ОБЩЕОБРАЗОВАТЕЛЬНОЕ БЮДЖЕТНОЕ УЧРЕЖДЕНИЕ ОСНОВНАЯ ОБЩЕОБРАЗОВАТЕЛЬНАЯ ШКОЛА СЕЛА ГАЛИАХМЕТОВО МУНИЦИПАЛЬНОГО РАЙОНА ХАЙБУЛЛИНСКИЙ РАЙОН РЕСПУБЛИКИ БАШКОРТОСТАН</t>
  </si>
  <si>
    <t>МОБУ ООШ С. ГАЛИАХМЕТОВО</t>
  </si>
  <si>
    <t>Казакбаев Ильгам Рафаэлевич</t>
  </si>
  <si>
    <t>МУНИЦИПАЛЬНОЕ БЮДЖЕТНОЕ ОБЩЕОБРАЗОВАТЕЛЬНОЕ УЧРЕЖДЕНИЕ СРЕДНЯЯ ОБЩЕОБРАЗОВАТЕЛЬНАЯ ШКОЛА СЕЛА ИВАНОВКА МУНИЦИПАЛЬНОГО РАЙОНА ХАЙБУЛЛИНСКИЙ РАЙОН РЕСПУБЛИКИ БАШКОРТОСТАН</t>
  </si>
  <si>
    <t>МБОУ СОШ С.ИВАНОВКА</t>
  </si>
  <si>
    <t>Атанов Талип Каримович</t>
  </si>
  <si>
    <t>МУНИЦИПАЛЬНОЕ ОБЩЕОБРАЗОВАТЕЛЬНОЕ БЮДЖЕТНОЕ УЧРЕЖДЕНИЕ СРЕДНЯЯ ОБЩЕОБРАЗОВАТЕЛЬНАЯ ШКОЛА СЕЛА МАКАН МУНИЦИПАЛЬНОГО РАЙОНА ХАЙБУЛЛИНСКИЙ РАЙОН РЕСПУБЛИКИ БАШКОРТОСТАН</t>
  </si>
  <si>
    <t>МОБУ СОШ С.МАКАН</t>
  </si>
  <si>
    <t>Юнусова Альфира Хайбулловна</t>
  </si>
  <si>
    <t>МУНИЦИПАЛЬНОЕ ДОШКОЛЬНОЕ ОБРАЗОВАТЕЛЬНОЕ БЮДЖЕТНОЕ УЧРЕЖДЕНИЕ ДЕТСКИЙ САД МИЛЯШКЭЙ СЕЛА МАКАН МУНИЦИПАЛЬНОГО РАЙОНА ХАЙБУЛЛИНСКИЙ РАЙОН РЕСПУБЛИКИ БАШКОРТОСТАН</t>
  </si>
  <si>
    <t>МДОБУ МИЛЯШКЭЙ С.МАКАН</t>
  </si>
  <si>
    <t>Тусалина Рамзия Сабитовна</t>
  </si>
  <si>
    <t>ИСПОЛНЯЮЩИМ ОБЯЗАННОСТИ ЗАВЕДУЮЩЕГО</t>
  </si>
  <si>
    <t>МУНИЦИПАЛЬНОЕ ОБЩЕОБРАЗОВАТЕЛЬНОЕ БЮДЖЕТНОЕ УЧРЕЖДЕНИЕ СРЕДНЯЯ ОБЩЕОБРАЗОВАТЕЛЬНАЯ ШКОЛА СЕЛА НОВЫЙ ЗИРГАН МУНИЦИПАЛЬНОГО РАЙОНА ХАЙБУЛЛИНСКИЙ РАЙОН РЕСПУБЛИКИ БАШКОРТОСТАН</t>
  </si>
  <si>
    <t>МОБУ СОШ С.НОВЫЙ ЗИРГАН</t>
  </si>
  <si>
    <t>Рахметов Галиахмет Ахметханович</t>
  </si>
  <si>
    <t>МУНИЦИПАЛЬНОЕ ДОШКОЛЬНОЕ ОБРАЗОВАТЕЛЬНОЕ БЮДЖЕТНОЕ УЧРЕЖДЕНИЕ ДЕТСКИЙ САД ЛЯЙСАН СЕЛА САДОВЫЙ МУНИЦИПАЛЬНОГО РАЙОНА ХАЙБУЛЛИНСКИЙ РАЙОН РЕСПУБЛИКИ БАШКОРТОСТАН</t>
  </si>
  <si>
    <t>МДОБУ ЛЯЙСАН С.САДОВЫЙ</t>
  </si>
  <si>
    <t>Турумтаева Гульнур Радиковна</t>
  </si>
  <si>
    <t>МУНИЦИПАЛЬНОЕ ОБЩЕОБРАЗОВАТЕЛЬНОЕ БЮДЖЕТНОЕ УЧРЕЖДЕНИЕ СРЕДНЯЯ ОБЩЕОБРАЗОВАТЕЛЬНАЯ ШКОЛА СЕЛА САМАРСКОЕ МУНИЦИПАЛЬНОГО РАЙОНА ХАЙБУЛЛИНСКИЙ РАЙОН РЕСПУБЛИКИ БАШКОРТОСТАН</t>
  </si>
  <si>
    <t>МОБУ СОШ С. САМАРСКОЕ</t>
  </si>
  <si>
    <t>Каримова Гульнара Зиннуровна</t>
  </si>
  <si>
    <t>МУНИЦИПАЛЬНОЕ ДОШКОЛЬНОЕ ОБРАЗОВАТЕЛЬНОЕ БЮДЖЕТНОЕ УЧРЕЖДЕНИЕ ДЕТСКИЙ САД АЛЕНУШКА СЕЛА САМАРСКОЕ МУНИЦИПАЛЬНОГО РАЙОНА ХАЙБУЛЛИНСКИЙ РАЙОН РЕСПУБЛИКИ БАШКОРТОСТАН</t>
  </si>
  <si>
    <t>МДОБУ АЛЕНУШКА С.САМАРСКОЕ</t>
  </si>
  <si>
    <t>Байгужин Раян Кадирович</t>
  </si>
  <si>
    <t>МУНИЦИПАЛЬНОЕ ДОШКОЛЬНОЕ ОБРАЗОВАТЕЛЬНОЕ БЮДЖЕТНОЕ УЧРЕЖДЕНИЕ ДЕТСКИЙ САД АЙГУЛЬ СЕЛА СТЕПНОЙ МУНИЦИПАЛЬНОГО РАЙОНА ХАЙБУЛЛИНСКИЙ РАЙОН РЕСПУБЛИКИ БАШКОРТОСТАН</t>
  </si>
  <si>
    <t>МДОБУ АЙГУЛЬ СЕЛА СТЕПНОЙ</t>
  </si>
  <si>
    <t>Ишемгулова Виля Зарифовна</t>
  </si>
  <si>
    <t>МУНИЦИПАЛЬНОЕ ОБЩЕОБРАЗОВАТЕЛЬНОЕ БЮДЖЕТНОЕ УЧРЕЖДЕНИЕ ОСНОВНАЯ ОБЩЕОБРАЗОВАТЕЛЬНАЯ ШКОЛА СЕЛА СТЕПНОЙ МУНИЦИПАЛЬНОГО РАЙОНА ХАЙБУЛЛИНСКИЙ РАЙОН РЕСПУБЛИКИ БАШКОРТОСТАН</t>
  </si>
  <si>
    <t>МОБУ ООШ С. СТЕПНОЙ</t>
  </si>
  <si>
    <t>Бускунов Альберт Шавалеевич</t>
  </si>
  <si>
    <t>МУНИЦИПАЛЬНОЕ ДОШКОЛЬНОЕ ОБРАЗОВАТЕЛЬНОЕ БЮДЖЕТНОЕ УЧРЕЖДЕНИЕ ДЕТСКИЙ САД БУРАТИНО СЕЛА ТАТЫР-УЗЯК МУНИЦИПАЛЬНОГО РАЙОНА ХАЙБУЛЛИНСКИЙ РАЙОН РЕСПУБЛИКИ БАШКОРТОСТАН</t>
  </si>
  <si>
    <t>МДОБУ БУРАТИНО С.ТАТЫР-УЗЯК</t>
  </si>
  <si>
    <t>Данилова Светлана Владимировна</t>
  </si>
  <si>
    <t>МУНИЦИПАЛЬНОЕ БЮДЖЕТНОЕ ОБЩЕОБРАЗОВАТЕЛЬНОЕ УЧРЕЖДЕНИЕ СРЕДНЯЯ ОБЩЕОБРАЗОВАТЕЛЬНАЯ ШКОЛА СЕЛА ТАТЫР-УЗЯК МУНИЦИПАЛЬНОГО РАЙОНА ХАЙБУЛЛИНСКИЙ РАЙОН РЕСПУБЛИКИ БАШКОРТОСТАН</t>
  </si>
  <si>
    <t>МБОУ СОШ С. ТАТЫР-УЗЯК</t>
  </si>
  <si>
    <t>Назарова Гульназ Анваровна</t>
  </si>
  <si>
    <t>МУНИЦИПАЛЬНОЕ БЮДЖЕТНОЕ ОБЩЕОБРАЗОВАТЕЛЬНОЕ УЧРЕЖДЕНИЕ СРЕДНЯЯ ОБЩЕОБРАЗОВАТЕЛЬНАЯ ШКОЛА СЕЛА УФИМСКИЙ МУНИЦИПАЛЬНОГО РАЙОНА ХАЙБУЛЛИНСКИЙ РАЙОН РЕСПУБЛИКИ БАШКОРТОСТАН</t>
  </si>
  <si>
    <t>МБОУ СОШ С.УФИМСКИЙ</t>
  </si>
  <si>
    <t>Кашкарова Зиля Кумурдаковна</t>
  </si>
  <si>
    <t>МУНИЦИПАЛЬНОЕ ДОШКОЛЬНОЕ ОБРАЗОВАТЕЛЬНОЕ БЮДЖЕТНОЕ УЧРЕЖДЕНИЕ ОБЩЕРАЗВИВАЮЩЕГО ВИДА ДЕТСКИЙ САД ГУЛЬДАР СЕЛА ЦЕЛИННОЕ МУНИЦИПАЛЬНОГО РАЙОНА ХАЙБУЛЛИНСКИЙ РАЙОН РЕСПУБЛИКИ БАШКОРТОСТАН</t>
  </si>
  <si>
    <t>МДОБУ ГУЛЬДАР С.ЦЕЛИННОЕ</t>
  </si>
  <si>
    <t>Давлетбердина Дилара Ишбулдовна</t>
  </si>
  <si>
    <t>МУНИЦИПАЛЬНОЕ БЮДЖЕТНОЕ ОБЩЕОБРАЗОВАТЕЛЬНОЕ УЧРЕЖДЕНИЕ СРЕДНЯЯ ОБЩЕОБРАЗОВАТЕЛЬНАЯ ШКОЛА СЕЛА ЦЕЛИННОЕ МУНИЦИПАЛЬНОГО РАЙОНА ХАЙБУЛЛИНСКИЙ РАЙОН РЕСПУБЛИКИ БАШКОРТОСТАН</t>
  </si>
  <si>
    <t>МБОУ СОШ С.ЦЕЛИННОЕ</t>
  </si>
  <si>
    <t>Хусаинов Ришат Рашитович</t>
  </si>
  <si>
    <t>МУНИЦИПАЛЬНОЕ АВТОНОМНОЕ ДОШКОЛЬНОЕ ОБРАЗОВАТЕЛЬНОЕ УЧРЕЖДЕНИЕ ДЕТСКИЙ САД №1 С. ЧЕКМАГУШ МУНИЦИПАЛЬНОГО РАЙОНА ЧЕКМАГУШЕВСКИЙ РАЙОН РЕСПУБЛИКИ БАШКОРТОСТАН</t>
  </si>
  <si>
    <t>МАДОУ ДЕТСКИЙ САД № 1 С.ЧЕКМАГУШ</t>
  </si>
  <si>
    <t>Салимова Резида Талгатовна</t>
  </si>
  <si>
    <t>МУНИЦИПАЛЬНОЕ АВТОНОМНОЕ УЧРЕЖДЕНИЕ ДОПОЛНИТЕЛЬНОГО ОБРАЗОВАНИЯ ДЕТСКО-ЮНОШЕСКАЯ СПОРТИВНАЯ ШКОЛА С. ЧЕКМАГУШ МУНИЦИПАЛЬНОГО РАЙОНА ЧЕКМАГУШЕВСКИЙ РАЙОН РЕСПУБЛИКИ БАШКОРТОСТАН</t>
  </si>
  <si>
    <t>МАУ ДО ДЮСШ С. ЧЕКМАГУШ</t>
  </si>
  <si>
    <t>Абдрахманова Луиза Марселевна</t>
  </si>
  <si>
    <t>МУНИЦИПАЛЬНОЕ КАЗЕННОЕ УЧРЕЖДЕНИЕ ОТДЕЛ ОБРАЗОВАНИЯ АДМИНИСТРАЦИИ МУНИЦИПАЛЬНОГО РАЙОНА ЧЕКМАГУШЕВСКИЙ РАЙОН РЕСПУБЛИКИ БАШКОРТОСТАН</t>
  </si>
  <si>
    <t>МКУ ОТДЕЛ ОБРАЗОВАНИЯ ЧЕКМАГУШЕВСКОГО РАЙОНА РБ</t>
  </si>
  <si>
    <t>МУНИЦИПАЛЬНОЕ БЮДЖЕТНОЕ УЧРЕЖДЕНИЕ ДОПОЛНИТЕЛЬНОГО ОБРАЗОВАНИЯ ЦЕНТР ДЕТСКОГО ТВОРЧЕСТВА С. ЧЕКМАГУШ МУНИЦИПАЛЬНОГО РАЙОНА ЧЕКМАГУШЕВСКИЙ РАЙОН РЕСПУБЛИКИ БАШКОРТОСТАН</t>
  </si>
  <si>
    <t>МБУ ДО ЦДТ С. ЧЕКМАГУШ</t>
  </si>
  <si>
    <t>Камалова Разиля Хатмулловна</t>
  </si>
  <si>
    <t>МУНИЦИПАЛЬНОЕ БЮДЖЕТНОЕ ОБЩЕОБРАЗОВАТЕЛЬНОЕ УЧРЕЖДЕНИЕ СРЕДНЯЯ ОБЩЕОБРАЗОВАТЕЛЬНАЯ ШКОЛА № 1 С. ЧЕКМАГУШ МУНИЦИПАЛЬНОГО РАЙОНА ЧЕКМАГУШЕВСКИЙ РАЙОН РЕСПУБЛИКИ БАШКОРТОСТАН</t>
  </si>
  <si>
    <t>МБОУ СОШ № 1 С. ЧЕКМАГУШ МР ЧЕКМАГУШЕВСКИЙ РАЙОН РБ</t>
  </si>
  <si>
    <t>Бикмухаметов Алмаз Рамилевич</t>
  </si>
  <si>
    <t>МУНИЦИПАЛЬНОЕ АВТОНОМНОЕ ДОШКОЛЬНОЕ ОБРАЗОВАТЕЛЬНОЕ УЧРЕЖДЕНИЕ ДЕТСКИЙ САД № 6 СОЛНЫШКО С.ЧЕКМАГУШ МУНИЦИПАЛЬНОГО РАЙОНА ЧЕКМАГУШЕВСКИЙ РАЙОН РЕСПУБЛИКИ БАШКОРТОСТАН</t>
  </si>
  <si>
    <t>МАДОУ № 6 СОЛНЫШКО</t>
  </si>
  <si>
    <t>Шакирова Рамиля Наиловна</t>
  </si>
  <si>
    <t>МУНИЦИПАЛЬНОЕ АВТОНОМНОЕ ДОШКОЛЬНОЕ ОБРАЗОВАТЕЛЬНОЕ УЧРЕЖДЕНИЕ ДЕТСКИЙ САД № 5 С.ЧЕКМАГУШ МУНИЦИПАЛЬНОГО РАЙОНА ЧЕКМАГУШЕВСКИЙ РАЙОН РЕСПУБЛИКИ БАШКОРТОСТАН</t>
  </si>
  <si>
    <t>МАДОУ ДЕТСКИЙ САД № 5 С.ЧЕКМАГУШ</t>
  </si>
  <si>
    <t>Мухаметзянова Альфия Хамитовна</t>
  </si>
  <si>
    <t>МУНИЦИПАЛЬНОЕ БЮДЖЕТНОЕ ОБЩЕОБРАЗОВАТЕЛЬНОЕ УЧРЕЖДЕНИЕ - ГИМНАЗИЯ С. ЧЕКМАГУШ МУНИЦИПАЛЬНОГО РАЙОНА ЧЕКМАГУШЕВСКИЙ РАЙОН РЕСПУБЛИКИ БАШКОРТОСТАН</t>
  </si>
  <si>
    <t>МБОУ - ГИМНАЗИЯ С. ЧЕКМАГУШ</t>
  </si>
  <si>
    <t>Шайдуллин Ильдус Фидусович</t>
  </si>
  <si>
    <t>МУНИЦИПАЛЬНОЕ АВТОНОМНОЕ ДОШКОЛЬНОЕ ОБРАЗОВАТЕЛЬНОЕ УЧРЕЖДЕНИЕ ДЕТСКИЙ САД №4 С. ЧЕКМАГУШ МУНИЦИПАЛЬНОГО РАЙОНА ЧЕКМАГУШЕВСКИЙ РАЙОН РЕСПУБЛИКИ БАШКОРТОСТАН</t>
  </si>
  <si>
    <t>МАДОУ ДЕТСКИЙ САД №4 С. ЧЕКМАГУШ МР ЧЕКМАГУШЕВСКИЙ РАЙОН РБ</t>
  </si>
  <si>
    <t>Салихова Гульнара Талгатовна</t>
  </si>
  <si>
    <t>МУНИЦИПАЛЬНОЕ БЮДЖЕТНОЕ ОБЩЕОБРАЗОВАТЕЛЬНОЕ УЧРЕЖДЕНИЕ СРЕДНЯЯ ОБЩЕОБРАЗОВАТЕЛЬНАЯ ШКОЛА С. АБЛАЕВО МУНИЦИПАЛЬНОГО РАЙОНА ЧЕКМАГУШЕВСКИЙ РАЙОН РЕСПУБЛИКИ БАШКОРТОСТАН</t>
  </si>
  <si>
    <t>МБОУ СОШ С. АБЛАЕВО МР ЧЕКМАГУШЕВСКИЙ РАЙОН РБ</t>
  </si>
  <si>
    <t>Зайнетдинова Венера Илгамовна</t>
  </si>
  <si>
    <t>МУНИЦИПАЛЬНОЕ БЮДЖЕТНОЕ ДОШКОЛЬНОЕ ОБРАЗОВАТЕЛЬНОЕ УЧРЕЖДЕНИЕ ДЕТСКИЙ САД С.ИМЯНЛИКУЛЕВО МУНИЦИПАЛЬНОГО РАЙОНА ЧЕКМАГУШЕВСКИЙ РАЙОН РЕСПУБЛИКИ БАШКОРТОСТАН</t>
  </si>
  <si>
    <t>МБДОУ ДЕТСКИЙ САД С.ИМЯНЛИКУЛЕВО</t>
  </si>
  <si>
    <t>Асманова Лилия Фларитовна</t>
  </si>
  <si>
    <t>МУНИЦИПАЛЬНОЕ БЮДЖЕТНОЕ ОБЩЕОБРАЗОВАТЕЛЬНОЕ УЧРЕЖДЕНИЕ СРЕДНЯЯ ОБЩЕОБРАЗОВАТЕЛЬНАЯ ШКОЛА С. ИМЯНЛИКУЛЕВО МУНИЦИПАЛЬНОГО РАЙОНА ЧЕКМАГУШЕВСКИЙ РАЙОН РЕСПУБЛИКИ БАШКОРТОСТАН</t>
  </si>
  <si>
    <t>МБОУ СОШ С. ИМЯНЛИКУЛЕВО МР ЧЕКМАГУШЕВСКИЙ РАЙОН РБ</t>
  </si>
  <si>
    <t>Муратова Гульназ Тагирьяновна</t>
  </si>
  <si>
    <t>МУНИЦИПАЛЬНОЕ БЮДЖЕТНОЕ ОБЩЕОБРАЗОВАТЕЛЬНОЕ УЧРЕЖДЕНИЕ СРЕДНЯЯ ОБЩЕОБРАЗОВАТЕЛЬНАЯ ШКОЛА С. КАЛМАШБАШЕВО МУНИЦИПАЛЬНОГО РАЙОНА ЧЕКМАГУШЕВСКИЙ РАЙОН РЕСПУБЛИКИ БАШКОРТОСТАН</t>
  </si>
  <si>
    <t>МБОУ СОШ С. КАЛМАШБАШЕВО МР ЧЕКМАГУШЕВСКИЙ РАЙОН РБ</t>
  </si>
  <si>
    <t>Рамазанов Азат Шафигуллинович</t>
  </si>
  <si>
    <t>МУНИЦИПАЛЬНОЕ БЮДЖЕТНОЕ ДОШКОЛЬНОЕ ОБРАЗОВАТЕЛЬНОЕ УЧРЕЖДЕНИЕ ДЕТСКИЙ САД С. НОВОБАЛТАЧЕВО МУНИЦИПАЛЬНОГО РАЙОНА ЧЕКМАГУШЕВСКИЙ РАЙОН РЕСПУБЛИКИ БАШКОРТОСТАН</t>
  </si>
  <si>
    <t>МБДОУ ДЕТСКИЙ САД С. НОВОБАЛТАЧЕВО</t>
  </si>
  <si>
    <t>Зиннатуллина Лилия Магарифовна</t>
  </si>
  <si>
    <t>МУНИЦИПАЛЬНОЕ БЮДЖЕТНОЕ ОБЩЕОБРАЗОВАТЕЛЬНОЕ УЧРЕЖДЕНИЕ СРЕДНЯЯ ОБЩЕОБРАЗОВАТЕЛЬНАЯ ШКОЛА С. НОВОБАЛТАЧЕВО МУНИЦИПАЛЬНОГО РАЙОНА ЧЕКМАГУШЕВСКИЙ РАЙОН РЕСПУБЛИКИ БАШКОРТОСТАН</t>
  </si>
  <si>
    <t>МБОУ СОШ С.НОВОБАЛТАЧЕВО МР ЧЕКМАГУШЕВСКИЙ РАЙОН РБ</t>
  </si>
  <si>
    <t>Деникаева Айгуль Альбертовна</t>
  </si>
  <si>
    <t>МУНИЦИПАЛЬНОЕ БЮДЖЕТНОЕ ДОШКОЛЬНОЕ ОБРАЗОВАТЕЛЬНОЕ УЧРЕЖДЕНИЕ ДЕТСКИЙ САД С.РАПАТОВО МУНИЦИПАЛЬНОГО РАЙОНА ЧЕКМАГУШЕВСКИЙ РАЙОН РЕСПУБЛИКИ БАШКОРТОСТАН</t>
  </si>
  <si>
    <t>МБДОУ ДЕТСКИЙ САД С.РАПАТОВО</t>
  </si>
  <si>
    <t>Шаймуратова Зиля Барисовна</t>
  </si>
  <si>
    <t>МУНИЦИПАЛЬНОЕ БЮДЖЕТНОЕ ОБЩЕОБРАЗОВАТЕЛЬНОЕ УЧРЕЖДЕНИЕ СРЕДНЯЯ ОБЩЕОБРАЗОВАТЕЛЬНАЯ ШКОЛА С. РАПАТОВО МУНИЦИПАЛЬНОГО РАЙОНА ЧЕКМАГУШЕВСКИЙ РАЙОН РЕСПУБЛИКИ БАШКОРТОСТАН</t>
  </si>
  <si>
    <t>МБОУ СОШ С. РАПАТОВО МР ЧЕКМАГУШЕВСКИЙ РАЙОН РБ</t>
  </si>
  <si>
    <t>Хусаинова Гульшат Ахмадитдиновна</t>
  </si>
  <si>
    <t>МУНИЦИПАЛЬНОЕ БЮДЖЕТНОЕ ДОШКОЛЬНОЕ ОБРАЗОВАТЕЛЬНОЕ УЧРЕЖДЕНИЕ ДЕТСКИЙ САД С.РЕЗЯПОВО МУНИЦИПАЛЬНОГО РАЙОНА ЧЕКМАГУШЕВСКИЙ РАЙОН РЕСПУБЛИКИ БАШКОРТОСТАН</t>
  </si>
  <si>
    <t>МБДОУ ДЕТСКИЙ САД С.РЕЗЯПОВО</t>
  </si>
  <si>
    <t>Сахибгареева Эльза Тимеряновна</t>
  </si>
  <si>
    <t>МУНИЦИПАЛЬНОЕ БЮДЖЕТНОЕ ОБЩЕОБРАЗОВАТЕЛЬНОЕ УЧРЕЖДЕНИЕ СРЕДНЯЯ ОБЩЕОБРАЗОВАТЕЛЬНАЯ ШКОЛА ИМЕНИ ГЕРОЯ СОВЕТСКОГО СОЮЗА ГАБДРАХМАНА ХАКИМОВИЧА ЛАТЫПОВА С. СТАРОБАШИРОВО МУНИЦИПАЛЬНОГО РАЙОНА ЧЕКМАГУШЕВСКИЙ РАЙОН РЕСПУБЛИКИ БАШКОРТОСТАН</t>
  </si>
  <si>
    <t>МБОУ СОШ ИМ. ГЕРОЯ СОВЕТСКОГО СОЮЗА Г.Х. ЛАТЫПОВА С. СТАРОБАШИРОВО МР ЧЕКМАГУШЕВСКИЙ РАЙОН РБ</t>
  </si>
  <si>
    <t>Хасанова Гульнар Шарифьяновна</t>
  </si>
  <si>
    <t>МУНИЦИПАЛЬНОЕ БЮДЖЕТНОЕ ДОШКОЛЬНОЕ ОБРАЗОВАТЕЛЬНОЕ УЧРЕЖДЕНИЕ ДЕТСКИЙ САД №1 С. СТАРОКАЛМАШЕВО МУНИЦИПАЛЬНОГО РАЙОНА ЧЕКМАГУШЕВСКИЙ РАЙОН РЕСПУБЛИКИ БАШКОРТОСТАН</t>
  </si>
  <si>
    <t>МБДОУ ДЕТСКИЙ САД №1 С. СТАРОКАЛМАШЕВО</t>
  </si>
  <si>
    <t>Кашаева Рамзия Риловна</t>
  </si>
  <si>
    <t>МУНИЦИПАЛЬНОЕ БЮДЖЕТНОЕ ОБЩЕОБРАЗОВАТЕЛЬНОЕ УЧРЕЖДЕНИЕ СРЕДНЯЯ ОБЩЕОБРАЗОВАТЕЛЬНАЯ ШКОЛА С. СТАРОКАЛМАШЕВО МУНИЦИПАЛЬНОГО РАЙОНА ЧЕКМАГУШЕВСКИЙ РАЙОН РЕСПУБЛИКИ БАШКОРТОСТАН</t>
  </si>
  <si>
    <t>МБОУ СОШ С. СТАРОКАЛМАШЕВО МР ЧЕКМАГУШЕВСКИЙ РАЙОН РБ</t>
  </si>
  <si>
    <t>Гильванов Самат Тимерханович</t>
  </si>
  <si>
    <t>МУНИЦИПАЛЬНОЕ БЮДЖЕТНОЕ ОБЩЕОБРАЗОВАТЕЛЬНОЕ УЧРЕЖДЕНИЕ СРЕДНЯЯ ОБЩЕОБРАЗОВАТЕЛЬНАЯ ШКОЛА С.ТАЙНЯШЕВО МУНИЦИПАЛЬНОГО РАЙОНА ЧЕКМАГУШЕВСКИЙ РАЙОН РЕСПУБЛИКИ БАШКОРТОСТАН</t>
  </si>
  <si>
    <t>МБОУ СОШ С.ТАЙНЯШЕВО МР ЧЕКМАГУШЕВСКИЙ РАЙОН РБ</t>
  </si>
  <si>
    <t>Башмакова Ильзида Назимовна</t>
  </si>
  <si>
    <t>МУНИЦИПАЛЬНОЕ БЮДЖЕТНОЕ ОБЩЕОБРАЗОВАТЕЛЬНОЕ УЧРЕЖДЕНИЕ СРЕДНЯЯ ОБЩЕОБРАЗОВАТЕЛЬНАЯ ШКОЛА С. ТУЗЛУКУШЕВО МУНИЦИПАЛЬНОГО РАЙОНА ЧЕКМАГУШЕВСКИЙ РАЙОН РЕСПУБЛИКИ БАШКОРТОСТАН</t>
  </si>
  <si>
    <t>МБОУ СОШ С. ТУЗЛУКУШЕВО МР ЧЕКМАГУШЕВСКИЙ РАЙОН РБ</t>
  </si>
  <si>
    <t>Багманова Физалия Разитовна</t>
  </si>
  <si>
    <t>МУНИЦИПАЛЬНОЕ БЮДЖЕТНОЕ ДОШКОЛЬНОЕ ОБРАЗОВАТЕЛЬНОЕ УЧРЕЖДЕНИЕ ДЕТСКИЙ САД С.ТУЗЛУКУШЕВО МУНИЦИПАЛЬНОГО РАЙОНА ЧЕКМАГУШЕВСКИЙ РАЙОН РЕСПУБЛИКИ БАШКОРТОСТАН</t>
  </si>
  <si>
    <t>МБДОУ ДЕТСКИЙ САД С.ТУЗЛУКУШЕВО</t>
  </si>
  <si>
    <t>Давлетова Альбина Хамитовна</t>
  </si>
  <si>
    <t>МУНИЦИПАЛЬНОЕ БЮДЖЕТНОЕ ДОШКОЛЬНОЕ ОБРАЗОВАТЕЛЬНОЕ УЧРЕЖДЕНИЕ ДЕТСКИЙ САД С. УРНЯК МУНИЦИПАЛЬНОГО РАЙОНА ЧЕКМАГУШЕВСКИЙ РАЙОН РЕСПУБЛИКИ БАШКОРТОСТАН</t>
  </si>
  <si>
    <t>МБДОУ ДЕТСКИЙ САД С. УРНЯК</t>
  </si>
  <si>
    <t>Сафиуллина Айсылу Рабисовна</t>
  </si>
  <si>
    <t>МУНИЦИПАЛЬНОЕ БЮДЖЕТНОЕ ОБЩЕОБРАЗОВАТЕЛЬНОЕ УЧРЕЖДЕНИЕ СРЕДНЯЯ ОБЩЕОБРАЗОВАТЕЛЬНАЯ ШКОЛА С. УРНЯК МУНИЦИПАЛЬНОГО РАЙОНА ЧЕКМАГУШЕВСКИЙ РАЙОН РЕСПУБЛИКИ БАШКОРТОСТАН</t>
  </si>
  <si>
    <t>МБОУ СОШ С. УРНЯК МР ЧЕКМАГУШЕВСКИЙ РАЙОН РБ</t>
  </si>
  <si>
    <t>Хасбулатов Булат Фанисович</t>
  </si>
  <si>
    <t>МУНИЦИПАЛЬНОЕ БЮДЖЕТНОЕ ДОШКОЛЬНОЕ ОБРАЗОВАТЕЛЬНОЕ УЧРЕЖДЕНИЕ ДЕТСКИЙ САД С. ЮМАШЕВО МУНИЦИПАЛЬНОГО РАЙОНА ЧЕКМАГУШЕВСКИЙ РАЙОН РЕСПУБЛИКИ БАШКОРТОСТАН</t>
  </si>
  <si>
    <t>МБДОУ ДЕТСКИЙ САД С. ЮМАШЕВО</t>
  </si>
  <si>
    <t>Хайруллина Елена Валерьевна</t>
  </si>
  <si>
    <t>МУНИЦИПАЛЬНОЕ БЮДЖЕТНОЕ ОБЩЕОБРАЗОВАТЕЛЬНОЕ УЧРЕЖДЕНИЕ СРЕДНЯЯ ОБЩЕОБРАЗОВАТЕЛЬНАЯ ШКОЛА С. ЮМАШЕВО МУНИЦИПАЛЬНОГО РАЙОНА ЧЕКМАГУШЕВСКИЙ РАЙОН РЕСПУБЛИКИ БАШКОРТОСТАН</t>
  </si>
  <si>
    <t>МБОУ СОШ С. ЮМАШЕВО МР ЧЕКМАГУШЕВСКИЙ РАЙОН РБ</t>
  </si>
  <si>
    <t>Мустафина Разима Исмагилевна</t>
  </si>
  <si>
    <t>МУНИЦИПАЛЬНОЕ БЮДЖЕТНОЕ ДОШКОЛЬНОЕ ОБРАЗОВАТЕЛЬНОЕ УЧРЕЖДЕНИЕ ДЕТСКИЙ САД КОМБИНИРОВАННОГО ВИДА СКАЗКА С.АЛКИНО-2 МУНИЦИПАЛЬНОГО РАЙОНА ЧИШМИНСКИЙ РАЙОН РЕСПУБЛИКИ БАШКОРТОСТАН</t>
  </si>
  <si>
    <t>Д С СКАЗКА С.АЛКИНО-2</t>
  </si>
  <si>
    <t>Батыршина Регина Расилевна</t>
  </si>
  <si>
    <t>МУНИЦИПАЛЬНОЕ БЮДЖЕТНОЕ ОБЩЕОБРАЗОВАТЕЛЬНОЕ УЧРЕЖДЕНИЕ СРЕДНЯЯ ОБЩЕОБРАЗОВАТЕЛЬНАЯ ШКОЛА ИМЕНИ РУСТЕМА АБЗАЛОВА С.АЛКИНО-2 МУНИЦИПАЛЬНОГО РАЙОНА ЧИШМИНСКИЙ РАЙОН РЕСПУБЛИКИ БАШКОРТОСТАН</t>
  </si>
  <si>
    <t>СОШ С.АЛКИНО-2</t>
  </si>
  <si>
    <t>Загидуллина Гульфия Мустафиевна</t>
  </si>
  <si>
    <t>МУНИЦИПАЛЬНОЕ БЮДЖЕТНОЕ ОБЩЕОБРАЗОВАТЕЛЬНОЕ УЧРЕЖДЕНИЕ СРЕДНЯЯ ОБЩЕОБРАЗОВАТЕЛЬНАЯ ШКОЛА ИМЕНИ АБДУЛЛЫ ГИЗАТУЛЛИНА С. БИКЕЕВО МУНИЦИПАЛЬНОГО РАЙОНА ЧИШМИНСКИЙ РАЙОН РЕСПУБЛИКИ БАШКОРТОСТАН</t>
  </si>
  <si>
    <t>СОШ ИМ. А. ГИЗАТУЛЛИНА С. БИКЕЕВО</t>
  </si>
  <si>
    <t>Сулейманова Лена Файзиевна</t>
  </si>
  <si>
    <t>МУНИЦИПАЛЬНОЕ БЮДЖЕТНОЕ ДОШКОЛЬНОЕ ОБРАЗОВАТЕЛЬНОЕ УЧРЕЖДЕНИЕ ДЕТСКИЙ САД РОСИНКА С. ГОРНЫЙ МУНИЦИПАЛЬНОГО РАЙОНА ЧИШМИНСКИЙ РАЙОН РЕСПУБЛИКИ БАШКОРТОСТАН</t>
  </si>
  <si>
    <t>Д С РОСИНКА С. ГОРНЫЙ</t>
  </si>
  <si>
    <t>Мустаева Гузель Ниловна</t>
  </si>
  <si>
    <t>МУНИЦИПАЛЬНОЕ БЮДЖЕТНОЕ ОБЩЕОБРАЗОВАТЕЛЬНОЕ УЧРЕЖДЕНИЕ СРЕДНЯЯ ОБЩЕОБРАЗОВАТЕЛЬНАЯ ШКОЛА С. ДУРАСОВО МУНИЦИПАЛЬНОГО РАЙОНА ЧИШМИНСКИЙ РАЙОН РЕСПУБЛИКИ БАШКОРТОСТАН</t>
  </si>
  <si>
    <t>СОШ С.ДУРАСОВО</t>
  </si>
  <si>
    <t>Ахметшина Гузель Маратовна</t>
  </si>
  <si>
    <t>МУНИЦИПАЛЬНОЕ БЮДЖЕТНОЕ ОБЩЕОБРАЗОВАТЕЛЬНОЕ УЧРЕЖДЕНИЕ СРЕДНЯЯ ОБЩЕОБРАЗОВАТЕЛЬНАЯ ШКОЛА С.ЕНГАЛЫШЕВО МУНИЦИПАЛЬНОГО РАЙОНА ЧИШМИНСКИЙ РАЙОН РЕСПУБЛИКИ БАШКОРТОСТАН</t>
  </si>
  <si>
    <t>МБОУ СОШ С.ЕНГАЛЫШЕВО</t>
  </si>
  <si>
    <t>Яковлева Елена Андреевна</t>
  </si>
  <si>
    <t>МУНИЦИПАЛЬНОЕ БЮДЖЕТНОЕ ДОШКОЛЬНОЕ ОБРАЗОВАТЕЛЬНОЕ УЧРЕЖДЕНИЕ ДЕТСКИЙ САД РАДУГА С.ЕРЕМЕЕВО МУНИЦИПАЛЬНОГО РАЙОНА ЧИШМИНСКИЙ РАЙОН РЕСПУБЛИКИ БАШКОРТОСТАН</t>
  </si>
  <si>
    <t>Д С РАДУГА С.ЕРЕМЕЕВО</t>
  </si>
  <si>
    <t>Байкова Гузель Баязитовна</t>
  </si>
  <si>
    <t>МУНИЦИПАЛЬНОЕ БЮДЖЕТНОЕ ОБЩЕОБРАЗОВАТЕЛЬНОЕ УЧРЕЖДЕНИЕ СРЕДНЯЯ ОБЩЕОБРАЗОВАТЕЛЬНАЯ ШКОЛА С.КАЛМАШЕВО МУНИЦИПАЛЬНОГО РАЙОНА ЧИШМИНСКИЙ РАЙОН РЕСПУБЛИКИ БАШКОРТОСТАН</t>
  </si>
  <si>
    <t>МБОУ СОШ С.КАЛМАШЕВО</t>
  </si>
  <si>
    <t>Байков Ринат Абубакерович</t>
  </si>
  <si>
    <t>МУНИЦИПАЛЬНОЕ БЮДЖЕТНОЕ ОБЩЕОБРАЗОВАТЕЛЬНОЕ УЧРЕЖДЕНИЕ СРЕДНЯЯ ОБЩЕОБРАЗОВАТЕЛЬНАЯ ШКОЛА С. КАРА-ЯКУПОВО МУНИЦИПАЛЬНОГО РАЙОНА ЧИШМИНСКИЙ РАЙОН РЕСПУБЛИКИ БАШКОРТОСТАН</t>
  </si>
  <si>
    <t>МБОУ СОШ С. КАРА-ЯКУПОВО</t>
  </si>
  <si>
    <t>Мухкулова Альбина Ромилевна</t>
  </si>
  <si>
    <t>МУНИЦИПАЛЬНОЕ БЮДЖЕТНОЕ ОБЩЕОБРАЗОВАТЕЛЬНОЕ УЧРЕЖДЕНИЕ СРЕДНЯЯ ОБЩЕОБРАЗОВАТЕЛЬНАЯ ШКОЛА ИМЕНИ МУСТАЯ КАРИМА С.КЛЯШЕВО МУНИЦИПАЛЬНОГО РАЙОНА ЧИШМИНСКИЙ РАЙОН РЕСПУБЛИКИ БАШКОРТОСТАН</t>
  </si>
  <si>
    <t>МБОУ СОШ ИМЕНИ МУСТАЯ КАРИМА С.КЛЯШЕВО</t>
  </si>
  <si>
    <t>Хаирова Айгуль Рушановна</t>
  </si>
  <si>
    <t>МУНИЦИПАЛЬНОЕ АВТОНОМНОЕ ДОШКОЛЬНОЕ ОБРАЗОВАТЕЛЬНОЕ УЧРЕЖДЕНИЕ ДЕТСКИЙ САД КОМБИНИРОВАННОГО ВИДА ТЕРЕМОК С.САНАТОРИЯ АЛКИНО МУНИЦИПАЛЬНОГО РАЙОНА ЧИШМИНСКИЙ РАЙОН РЕСПУБЛИКИ БАШКОРТОСТАН</t>
  </si>
  <si>
    <t>Д С ТЕРЕМОК С.САНАТОРИЯ АЛКИНО</t>
  </si>
  <si>
    <t>МУНИЦИПАЛЬНОЕ БЮДЖЕТНОЕ ОБЩЕОБРАЗОВАТЕЛЬНОЕ УЧРЕЖДЕНИЕ СРЕДНЯЯ ОБЩЕОБРАЗОВАТЕЛЬНАЯ ШКОЛА ИМЕНИ МУСЫ ГАЛИ С.СТАРОМУСИНО МУНИЦИПАЛЬНОГО РАЙОНА ЧИШМИНСКИЙ РАЙОН РЕСПУБЛИКИ БАШКОРТОСТАН</t>
  </si>
  <si>
    <t>МБОУ СОШ ИМЕНИ МУСЫ ГАЛИ С.СТАРОМУСИНО</t>
  </si>
  <si>
    <t>Шарипова Гульназ Табрисовна</t>
  </si>
  <si>
    <t>МУНИЦИПАЛЬНОЕ БЮДЖЕТНОЕ ДОШКОЛЬНОЕ ОБРАЗОВАТЕЛЬНОЕ УЧРЕЖДЕНИЕ ДЕТСКИЙ САД МАЛЫШ С.ЧИШМЫ МУНИЦИПАЛЬНОГО РАЙОНА ЧИШМИНСКИЙ РАЙОН РЕСПУБЛИКИ БАШКОРТОСТАН</t>
  </si>
  <si>
    <t>Д С МАЛЫШ С.ЧИШМЫ</t>
  </si>
  <si>
    <t>Хасанова Резеда Рафисовна</t>
  </si>
  <si>
    <t>МУНИЦИПАЛЬНОЕ БЮДЖЕТНОЕ ОБЩЕОБРАЗОВАТЕЛЬНОЕ УЧРЕЖДЕНИЕ СРЕДНЯЯ ОБЩЕОБРАЗОВАТЕЛЬНАЯ ШКОЛА № 2 С. ЧИШМЫ МУНИЦИПАЛЬНОГО РАЙОНА ЧИШМИНСКИЙ РАЙОН РЕСПУБЛИКИ БАШКОРТОСТАН</t>
  </si>
  <si>
    <t>СОШ № 2 С. ЧИШМЫ</t>
  </si>
  <si>
    <t>Кадерметова Ляйсан Ревнеровна</t>
  </si>
  <si>
    <t>МУНИЦИПАЛЬНОЕ БЮДЖЕТНОЕ ОБЩЕОБРАЗОВАТЕЛЬНОЕ УЧРЕЖДЕНИЕ СРЕДНЯЯ ОБЩЕОБРАЗОВАТЕЛЬНАЯ ШКОЛА С. ШИНГАК-КУЛЬ МУНИЦИПАЛЬНОГО РАЙОНА ЧИШМИНСКИЙ РАЙОН РЕСПУБЛИКИ БАШКОРТОСТАН</t>
  </si>
  <si>
    <t>СОШ С. ШИНГАК-КУЛЬ</t>
  </si>
  <si>
    <t>Ишбулатов Иршат Минисламович</t>
  </si>
  <si>
    <t>МУНИЦИПАЛЬНОЕ БЮДЖЕТНОЕ ДОШКОЛЬНОЕ ОБРАЗОВАТЕЛЬНОЕ УЧРЕЖДЕНИЕ ДЕТСКИЙ САД ЛАДУШКИ С.ШИНГАК-КУЛЬ МУНИЦИПАЛЬНОГО РАЙОНА ЧИШМИНСКИЙ РАЙОН РЕСПУБЛИКИ БАШКОРТОСТАН</t>
  </si>
  <si>
    <t>Д С ЛАДУШКИ С.ШИНГАК-КУЛЬ</t>
  </si>
  <si>
    <t>Махмутова Дина Фаритовна</t>
  </si>
  <si>
    <t>МУНИЦИПАЛЬНОЕ БЮДЖЕТНОЕ УЧРЕЖДЕНИЕ ДОПОЛНИТЕЛЬНОГО ОБРАЗОВАНИЯ ЦЕНТР ДЕТСКОГО ТВОРЧЕСТВА И СПОРТА С. ШАРАН МУНИЦИПАЛЬНОГО РАЙОНА ШАРАНСКИЙ РАЙОН РЕСПУБЛИКИ БАШКОРТОСТАН</t>
  </si>
  <si>
    <t>МБУ ДО ЦЕНТР ДЕТСКОГО ТВОРЧЕСТВА И СПОРТА С.ШАРАН</t>
  </si>
  <si>
    <t>Хусаинов Салават Магданович</t>
  </si>
  <si>
    <t>МУНИЦИПАЛЬНОЕ БЮДЖЕТНОЕ ОБЩЕОБРАЗОВАТЕЛЬНОЕ УЧРЕЖДЕНИЕ СРЕДНЯЯ ОБЩЕОБРАЗОВАТЕЛЬНАЯ ШКОЛА Д.ТРИ КЛЮЧА МУНИЦИПАЛЬНОГО РАЙОНА ШАРАНСКИЙ РАЙОН РЕСПУБЛИКИ БАШКОРТОСТАН</t>
  </si>
  <si>
    <t>МБОУ СОШ Д.ТРИ КЛЮЧА</t>
  </si>
  <si>
    <t>Мрясева Кристина Айдаровна</t>
  </si>
  <si>
    <t>МУНИЦИПАЛЬНОЕ БЮДЖЕТНОЕ ОБЩЕОБРАЗОВАТЕЛЬНОЕ УЧРЕЖДЕНИЕ СРЕДНЯЯ ОБЩЕОБРАЗОВАТЕЛЬНАЯ ШКОЛА Д.АКБАРИСОВО МУНИЦИПАЛЬНОГО РАЙОНА ШАРАНСКИЙ РАЙОН РЕСПУБЛИКИ БАШКОРТОСТАН</t>
  </si>
  <si>
    <t>МБОУ СОШ Д.АКБАРИСОВО</t>
  </si>
  <si>
    <t>Габдрахманова Гульнара Флюсовна</t>
  </si>
  <si>
    <t>МУНИЦИПАЛЬНОЕ БЮДЖЕТНОЕ ОБЩЕОБРАЗОВАТЕЛЬНОЕ УЧРЕЖДЕНИЕ СРЕДНЯЯ ОБЩЕОБРАЗОВАТЕЛЬНАЯ ШКОЛА ИМЕНИ МИХАИЛА ЕГОРОВА С.БАЗГИЕВО МУНИЦИПАЛЬНОГО РАЙОНА ШАРАНСКИЙ РАЙОН РЕСПУБЛИКИ БАШКОРТОСТАН</t>
  </si>
  <si>
    <t>МБОУ СОШ ИМ. М. ЕГОРОВА С.БАЗГИЕВО</t>
  </si>
  <si>
    <t>Матвеева Ралия Анатольевна</t>
  </si>
  <si>
    <t>МУНИЦИПАЛЬНОЕ БЮДЖЕТНОЕ ДОШКОЛЬНОЕ ОБРАЗОВАТЕЛЬНОЕ УЧРЕЖДЕНИЕ ДЕТСКИЙ САД БЕРЕЗКА С.ЗИРИКЛЫ МУНИЦИПАЛЬНОГО РАЙОНА ШАРАНСКИЙ РАЙОН РЕСПУБЛИКИ БАШКОРТОСТАН</t>
  </si>
  <si>
    <t>МБДОУ ДЕТСКИЙ САД БЕРЕЗКА С.ЗИРИКЛЫ</t>
  </si>
  <si>
    <t>Хикматуллина Лена Музагитовна</t>
  </si>
  <si>
    <t>МУНИЦИПАЛЬНОЕ БЮДЖЕТНОЕ ОБЩЕОБРАЗОВАТЕЛЬНОЕ УЧРЕЖДЕНИЕ СРЕДНЯЯ ОБЩЕОБРАЗОВАТЕЛЬНАЯ ШКОЛА ИМЕНИ ИБРАГИМА АБДУЛЛИНА С.ЗИРИКЛЫ МУНИЦИПАЛЬНОГО РАЙОНА ШАРАНСКИЙ РАЙОН РЕСПУБЛИКИ БАШКОРТОСТАН</t>
  </si>
  <si>
    <t>МБОУ СОШ ИМ. И.АБДУЛЛИНА С.ЗИРИКЛЫ</t>
  </si>
  <si>
    <t>Харисова Фархизя Бикмурзиновна</t>
  </si>
  <si>
    <t>МУНИЦИПАЛЬНОЕ БЮДЖЕТНОЕ ОБЩЕОБРАЗОВАТЕЛЬНОЕ УЧРЕЖДЕНИЕ СРЕДНЯЯ ОБЩЕОБРАЗОВАТЕЛЬНАЯ ШКОЛА ИМЕНИ МИРГАЯ ФАРХУТДИНОВА С.МИЧУРИНСК МУНИЦИПАЛЬНОГО РАЙОНА ШАРАНСКИЙ РАЙОН РЕСПУБЛИКИ БАШКОРТОСТАН</t>
  </si>
  <si>
    <t>МБОУ СОШ ИМ. М.ФАРХУТДИНОВА С.МИЧУРИНСК</t>
  </si>
  <si>
    <t>Фархутдинова Елена Мунировна</t>
  </si>
  <si>
    <t>МУНИЦИПАЛЬНОЕ БЮДЖЕТНОЕ ОБЩЕОБРАЗОВАТЕЛЬНОЕ УЧРЕЖДЕНИЕ СРЕДНЯЯ ОБЩЕОБРАЗОВАТЕЛЬНАЯ ШКОЛА С.НАРАТАСТЫ МУНИЦИПАЛЬНОГО РАЙОНА ШАРАНСКИЙ РАЙОН РЕСПУБЛИКИ БАШКОРТОСТАН</t>
  </si>
  <si>
    <t>МБОУ СОШ С.НАРАТАСТЫ</t>
  </si>
  <si>
    <t>Кучмухаметов Илгам Нурмухаметович</t>
  </si>
  <si>
    <t>МУНИЦИПАЛЬНОЕ БЮДЖЕТНОЕ ДОШКОЛЬНОЕ ОБРАЗОВАТЕЛЬНОЕ УЧРЕЖДЕНИЕ ДЕТСКИЙ САД ЭНЖЕ С. НУРЕЕВО МУНИЦИПАЛЬНОГО РАЙОНА ШАРАНСКИЙ РАЙОН РЕСПУБЛИКИ БАШКОРТОСТАН</t>
  </si>
  <si>
    <t>МБДОУ ДЕТСКИЙ САД ЭНЖЕ С. НУРЕЕВО</t>
  </si>
  <si>
    <t>МУНИЦИПАЛЬНОЕ БЮДЖЕТНОЕ ОБЩЕОБРАЗОВАТЕЛЬНОЕ УЧРЕЖДЕНИЕ СРЕДНЯЯ ОБЩЕОБРАЗОВАТЕЛЬНАЯ ШКОЛА Д.САКТЫ МУНИЦИПАЛЬНОГО РАЙОНА ШАРАНСКИЙ РАЙОН РЕСПУБЛИКИ БАШКОРТОСТАН</t>
  </si>
  <si>
    <t>МБОУ СОШ Д.САКТЫ</t>
  </si>
  <si>
    <t>Гареев Святослав Владимирович</t>
  </si>
  <si>
    <t>МУНИЦИПАЛЬНОЕ БЮДЖЕТНОЕ ОБЩЕОБРАЗОВАТЕЛЬНОЕ УЧРЕЖДЕНИЕ СРЕДНЯЯ ОБЩЕОБРАЗОВАТЕЛЬНАЯ ШКОЛА С.ЧАЛМАЛЫ МУНИЦИПАЛЬНОГО РАЙОНА ШАРАНСКИЙ РАЙОН РЕСПУБЛИКИ БАШКОРТОСТАН</t>
  </si>
  <si>
    <t>МБОУ СОШ С.ЧАЛМАЛЫ</t>
  </si>
  <si>
    <t>Маннанова Рузиля Мухаматзадеевна</t>
  </si>
  <si>
    <t>МУНИЦИПАЛЬНОЕ БЮДЖЕТНОЕ ДОШКОЛЬНОЕ ОБРАЗОВАТЕЛЬНОЕ УЧРЕЖДЕНИЕ ДЕТСКИЙ САД РОМАШКА С.ЧАЛМАЛЫ МУНИЦИПАЛЬНОГО РАЙОНА ШАРАНСКИЙ РАЙОН РЕСПУБЛИКИ БАШКОРТОСТАН</t>
  </si>
  <si>
    <t>МБДОУ ДЕТСКИЙ САД РОМАШКА С.ЧАЛМАЛЫ</t>
  </si>
  <si>
    <t>Мухамитова Зиля Гилмдаровна</t>
  </si>
  <si>
    <t>МУНИЦИПАЛЬНОЕ БЮДЖЕТНОЕ ОБЩЕОБРАЗОВАТЕЛЬНОЕ УЧРЕЖДЕНИЕ СРЕДНЯЯ ОБЩЕОБРАЗОВАТЕЛЬНАЯ ШКОЛА С. СТАРЫЙ ВАРЯШ МУНИЦИПАЛЬНОГО РАЙОНА ЯНАУЛЬСКИЙ РАЙОН РЕСПУБЛИКИ БАШКОРТОСТАН</t>
  </si>
  <si>
    <t>МБОУ СОШ С. СТАРЫЙ ВАРЯШ</t>
  </si>
  <si>
    <t>Галлямшина Вероника Мензаировна</t>
  </si>
  <si>
    <t>МУНИЦИПАЛЬНОЕ БЮДЖЕТНОЕ ОБЩЕОБРАЗОВАТЕЛЬНОЕ УЧРЕЖДЕНИЕ СРЕДНЯЯ ОБЩЕОБРАЗОВАТЕЛЬНАЯ ШКОЛА ИМЕНИ ГЕРОЯ СОВЕТСКОГО СОЮЗА ХАЙДАРШИНА ГАЙНАНШИ ХАЙДАРШИНОВИЧА С. БАЙГУЗИНО МУНИЦИПАЛЬНОГО РАЙОНА ЯНАУЛЬСКИЙ РАЙОН РЕСПУБЛИКИ БАШКОРТОСТАН</t>
  </si>
  <si>
    <t>МБОУ СОШ ИМ. ГЕРОЯ СОВЕТСКОГО СОЮЗА Г.Х.ХАЙДАРШИНА С. БАЙГУЗИНО</t>
  </si>
  <si>
    <t>Мухаматдинов Сергей Андреевич</t>
  </si>
  <si>
    <t>МУНИЦИПАЛЬНОЕ БЮДЖЕТНОЕ ОБЩЕОБРАЗОВАТЕЛЬНОЕ УЧРЕЖДЕНИЕ НАЧАЛЬНАЯ ОБЩЕОБРАЗОВАТЕЛЬНАЯ ШКОЛА С. ЗАЙЦЕВО МУНИЦИПАЛЬНОГО РАЙОНА ЯНАУЛЬСКИЙ РАЙОН РЕСПУБЛИКИ БАШКОРТОСТАН</t>
  </si>
  <si>
    <t>МБОУ НОШ С. ЗАЙЦЕВО</t>
  </si>
  <si>
    <t>Зворыгина Татьяна Анатольевна</t>
  </si>
  <si>
    <t>МУНИЦИПАЛЬНОЕ БЮДЖЕТНОЕ ДОШКОЛЬНОЕ ОБРАЗОВАТЕЛЬНОЕ УЧРЕЖДЕНИЕ ДЕТСКИЙ САД КОЯШКАЙ С. ИСТЯК МУНИЦИПАЛЬНОГО РАЙОНА ЯНАУЛЬСКИЙ РАЙОН РЕСПУБЛИКИ БАШКОРТОСТАН</t>
  </si>
  <si>
    <t>МБДОУ ДС КОЯШКАЙ С. ИСТЯК</t>
  </si>
  <si>
    <t>Абганиева Лилия Нагимовна</t>
  </si>
  <si>
    <t>МУНИЦИПАЛЬНОЕ БЮДЖЕТНОЕ ОБЩЕОБРАЗОВАТЕЛЬНОЕ УЧРЕЖДЕНИЕ ОСНОВНАЯ ОБЩЕОБРАЗОВАТЕЛЬНАЯ ШКОЛА С. ИСТЯК МУНИЦИПАЛЬНОГО РАЙОНА ЯНАУЛЬСКИЙ РАЙОН РЕСПУБЛИКИ БАШКОРТОСТАН</t>
  </si>
  <si>
    <t>МБОУ ООШ С. ИСТЯК</t>
  </si>
  <si>
    <t>Габдуллин Рустем Явдатович</t>
  </si>
  <si>
    <t>МУНИЦИПАЛЬНОЕ БЮДЖЕТНОЕ ДОШКОЛЬНОЕ ОБРАЗОВАТЕЛЬНОЕ УЧРЕЖДЕНИЕ ДЕТСКИЙ САД ЗАНГАРИ С. КАЙМАШАБАШ МУНИЦИПАЛЬНОГО РАЙОНА ЯНАУЛЬСКИЙ РАЙОН РЕСПУБЛИКИ БАШКОРТОСТАН</t>
  </si>
  <si>
    <t>МБДОУ ДС ЗАНГАРИ С. КАЙМАШАБАШ</t>
  </si>
  <si>
    <t>Кочурбаева Регина Владимировна</t>
  </si>
  <si>
    <t>МУНИЦИПАЛЬНОЕ БЮДЖЕТНОЕ ОБЩЕОБРАЗОВАТЕЛЬНОЕ УЧРЕЖДЕНИЕ ОСНОВНАЯ ОБЩЕОБРАЗОВАТЕЛЬНАЯ ШКОЛА С. КАЙМАШАБАШ МУНИЦИПАЛЬНОГО РАЙОНА ЯНАУЛЬСКИЙ РАЙОН РЕСПУБЛИКИ БАШКОРТОСТАН</t>
  </si>
  <si>
    <t>МБОУ ООШ С. КАЙМАШАБАШ</t>
  </si>
  <si>
    <t>МУНИЦИПАЛЬНОЕ БЮДЖЕТНОЕ ОБЩЕОБРАЗОВАТЕЛЬНОЕ УЧРЕЖДЕНИЕ СРЕДНЯЯ ОБЩЕОБРАЗОВАТЕЛЬНАЯ ШКОЛА СЕЛА КАРМАНОВО МУНИЦИПАЛЬНОГО РАЙОНА ЯНАУЛЬСКИЙ РАЙОН РЕСПУБЛИКИ БАШКОРТОСТАН</t>
  </si>
  <si>
    <t>МБОУ СОШ С.КАРМАНОВО</t>
  </si>
  <si>
    <t>Газетдинова Зульфия Илдаровна</t>
  </si>
  <si>
    <t>МУНИЦИПАЛЬНОЕ БЮДЖЕТНОЕ ОБЩЕОБРАЗОВАТЕЛЬНОЕ УЧРЕЖДЕНИЕ ОСНОВНАЯ ОБЩЕОБРАЗОВАТЕЛЬНАЯ ШКОЛА С. КИСАК-КАИН МУНИЦИПАЛЬНОГО РАЙОНА ЯНАУЛЬСКИЙ РАЙОН РЕСПУБЛИКИ БАШКОРТОСТАН</t>
  </si>
  <si>
    <t>МБОУ ООШ С. КИСАК-КАИН</t>
  </si>
  <si>
    <t>Саляхова Резеда Фануровна</t>
  </si>
  <si>
    <t>МУНИЦИПАЛЬНОЕ БЮДЖЕТНОЕ ОБЩЕОБРАЗОВАТЕЛЬНОЕ УЧРЕЖДЕНИЕ ОСНОВНАЯ ОБЩЕОБРАЗОВАТЕЛЬНАЯ ШКОЛА С. МАКСИМОВО МУНИЦИПАЛЬНОГО РАЙОНА ЯНАУЛЬСКИЙ РАЙОН РЕСПУБЛИКИ БАШКОРТОСТАН</t>
  </si>
  <si>
    <t>МБОУ ООШ С. МАКСИМОВО</t>
  </si>
  <si>
    <t>Армагинова Лэйсен Рифовна</t>
  </si>
  <si>
    <t>МУНИЦИПАЛЬНОЕ БЮДЖЕТНОЕ ДОШКОЛЬНОЕ ОБРАЗОВАТЕЛЬНОЕ УЧРЕЖДЕНИЕ ДЕТСКИЙ САД ВАСИЛЕК С. НОВЫЙ АРТАУЛ МУНИЦИПАЛЬНОГО РАЙОНА ЯНАУЛЬСКИЙ РАЙОН РЕСПУБЛИКИ БАШКОРТОСТАН</t>
  </si>
  <si>
    <t>МБДОУ ДС ВАСИЛЕК С. НОВЫЙ АРТАУЛ</t>
  </si>
  <si>
    <t>Насретдинова Сильвина Рафисовна</t>
  </si>
  <si>
    <t>МУНИЦИПАЛЬНОЕ БЮДЖЕТНОЕ ОБЩЕОБРАЗОВАТЕЛЬНОЕ УЧРЕЖДЕНИЕ СРЕДНЯЯ ОБЩЕОБРАЗОВАТЕЛЬНАЯ ШКОЛА ИМЕНИ АМИРОВА ХАЛИМА НАСРЕТДИНОВИЧА С. НОВЫЙ АРТАУЛ МУНИЦИПАЛЬНОГО РАЙОНА ЯНАУЛЬСКИЙ РАЙОН РЕСПУБЛИКИ БАШКОРТОСТАН</t>
  </si>
  <si>
    <t>МБОУ СОШ ИМ.Х.Н.АМИРОВА С. НОВЫЙ АРТАУЛ</t>
  </si>
  <si>
    <t>Хакимова Рузиля Алмасовна</t>
  </si>
  <si>
    <t>МУНИЦИПАЛЬНОЕ БЮДЖЕТНОЕ ДОШКОЛЬНОЕ ОБРАЗОВАТЕЛЬНОЕ УЧРЕЖДЕНИЕ ДЕТСКИЙ САД РЯБИНКА С. ОРЛОВКА МУНИЦИПАЛЬНОГО РАЙОНА ЯНАУЛЬСКИЙ РАЙОН РЕСПУБЛИКИ БАШКОРТОСТАН</t>
  </si>
  <si>
    <t>МБДОУ ДС РЯБИНКА С. ОРЛОВКА</t>
  </si>
  <si>
    <t>Мельникова Вероника Владимировна</t>
  </si>
  <si>
    <t>МУНИЦИПАЛЬНОЕ БЮДЖЕТНОЕ ОБЩЕОБРАЗОВАТЕЛЬНОЕ УЧРЕЖДЕНИЕ ОСНОВНАЯ ОБЩЕОБРАЗОВАТЕЛЬНАЯ ШКОЛА С. ОРЛОВКА МУНИЦИПАЛЬНОГО РАЙОНА ЯНАУЛЬСКИЙ РАЙОН РЕСПУБЛИКИ БАШКОРТОСТАН</t>
  </si>
  <si>
    <t>МБОУ ООШ С. ОРЛОВКА</t>
  </si>
  <si>
    <t>МУНИЦИПАЛЬНОЕ БЮДЖЕТНОЕ ОБЩЕОБРАЗОВАТЕЛЬНОЕ УЧРЕЖДЕНИЕ СРЕДНЯЯ ОБЩЕОБРАЗОВАТЕЛЬНАЯ ШКОЛА С. ПРОГРЕСС МУНИЦИПАЛЬНОГО РАЙОНА ЯНАУЛЬСКИЙ РАЙОН РЕСПУБЛИКИ БАШКОРТОСТАН</t>
  </si>
  <si>
    <t>МБОУ СОШ С. ПРОГРЕСС</t>
  </si>
  <si>
    <t>Хайретдинова Регина Маратовна</t>
  </si>
  <si>
    <t>МУНИЦИПАЛЬНОЕ БЮДЖЕТНОЕ ОБЩЕОБРАЗОВАТЕЛЬНОЕ УЧРЕЖДЕНИЕ СРЕДНЯЯ ОБЩЕОБРАЗОВАТЕЛЬНАЯ ШКОЛА С. САНДУГАЧ МУНИЦИПАЛЬНОГО РАЙОНА ЯНАУЛЬСКИЙ РАЙОН РЕСПУБЛИКИ БАШКОРТОСТАН</t>
  </si>
  <si>
    <t>МБОУ СОШ С. САНДУГАЧ</t>
  </si>
  <si>
    <t>Рахимова Клара Гильсоновна</t>
  </si>
  <si>
    <t>МУНИЦИПАЛЬНОЕ БЮДЖЕТНОЕ ОБЩЕОБРАЗОВАТЕЛЬНОЕ УЧРЕЖДЕНИЕ СРЕДНЯЯ ОБЩЕОБРАЗОВАТЕЛЬНАЯ ШКОЛА С. СУСАДЫ-ЭБАЛАК МУНИЦИПАЛЬНОГО РАЙОНА ЯНАУЛЬСКИЙ РАЙОН РЕСПУБЛИКИ БАШКОРТОСТАН</t>
  </si>
  <si>
    <t>МБОУ СОШ С. СУСАДЫ-ЭБАЛАК</t>
  </si>
  <si>
    <t>Иштубаева Инна Револьевна</t>
  </si>
  <si>
    <t>МУНИЦИПАЛЬНОЕ БЮДЖЕТНОЕ ДОШКОЛЬНОЕ ОБРАЗОВАТЕЛЬНОЕ УЧРЕЖДЕНИЕ ДЕТСКИЙ САД ИТАЛМАС С. ШУДЕК МУНИЦИПАЛЬНОГО РАЙОНА ЯНАУЛЬСКИЙ РАЙОН РЕСПУБЛИКИ БАШКОРТОСТАН</t>
  </si>
  <si>
    <t>МБДОУ ДС ИТАЛМАС С. ШУДЕК</t>
  </si>
  <si>
    <t>Петухова Марина Римовна</t>
  </si>
  <si>
    <t>МУНИЦИПАЛЬНОЕ БЮДЖЕТНОЕ ОБЩЕОБРАЗОВАТЕЛЬНОЕ УЧРЕЖДЕНИЕ ОСНОВНАЯ ОБЩЕОБРАЗОВАТЕЛЬНАЯ ШКОЛА С. ШУДЕК МУНИЦИПАЛЬНОГО РАЙОНА ЯНАУЛЬСКИЙ РАЙОН РЕСПУБЛИКИ БАШКОРТОСТАН</t>
  </si>
  <si>
    <t>МБОУ ООШ С. ШУДЕК</t>
  </si>
  <si>
    <t>Мухаметшин Владислав Федорович</t>
  </si>
  <si>
    <t>МУНИЦИПАЛЬНОЕ БЮДЖЕТНОЕ ОБЩЕОБРАЗОВАТЕЛЬНОЕ УЧРЕЖДЕНИЕ СРЕДНЯЯ ОБЩЕОБРАЗОВАТЕЛЬНАЯ ШКОЛА С.ЯМАДЫ МУНИЦИПАЛЬНОГО РАЙОНА ЯНАУЛЬСКИЙ РАЙОН РЕСПУБЛИКИ БАШКОРТОСТАН</t>
  </si>
  <si>
    <t>МБОУ СОШ С.ЯМАДЫ</t>
  </si>
  <si>
    <t>Хузина Раушания Талгатовна</t>
  </si>
  <si>
    <t>МУНИЦИПАЛЬНОЕ БЮДЖЕТНОЕ ДОШКОЛЬНОЕ ОБРАЗОВАТЕЛЬНОЕ УЧРЕЖДЕНИЕ ДЕТСКИЙ САД ЛЯЙСАН С. ЯМАДЫ МУНИЦИПАЛЬНОГО РАЙОНА ЯНАУЛЬСКИЙ РАЙОН РЕСПУБЛИКИ БАШКОРТОСТАН</t>
  </si>
  <si>
    <t>МБДОУ ДС ЛЯЙСАН С. ЯМАДЫ</t>
  </si>
  <si>
    <t>МАУ ДО ДШИ</t>
  </si>
  <si>
    <t>Саттарова Наталия Александровна</t>
  </si>
  <si>
    <t>МУНИЦИПАЛЬНОЕ БЮДЖЕТНОЕ ОБЩЕОБРАЗОВАТЕЛЬНОЕ УЧРЕЖДЕНИЕ ОСНОВНАЯ ОБЩЕОБРАЗОВАТЕЛЬНАЯ ШКОЛА Д.КРАСНЫЙ КЛИН МУНИЦИПАЛЬНОГО РАЙОНА АЛЬШЕЕВСКИЙ РАЙОН РЕСПУБЛИКИ БАШКОРТОСТАН</t>
  </si>
  <si>
    <t>МБОУ ООШ Д.КРАСНЫЙ КЛИН</t>
  </si>
  <si>
    <t>Ишаева Луиза Заргатовна</t>
  </si>
  <si>
    <t>И.О ДИРЕКТОРА</t>
  </si>
  <si>
    <t>Мусин Рустам Салаватович</t>
  </si>
  <si>
    <t>Тип орг</t>
  </si>
  <si>
    <t>ТИП</t>
  </si>
  <si>
    <t>Мастер производственного обучения</t>
  </si>
  <si>
    <t>Советник директора по воспитанию и взаимодействию с детскими общественными объединениями</t>
  </si>
  <si>
    <t>ЧОО</t>
  </si>
  <si>
    <t>ГОСУДАРСТВЕННОЕ БЮДЖЕТНОЕ ПРОФЕССИОНАЛЬНОЕ ОБРАЗОВАТЕЛЬНОЕ УЧРЕЖДЕНИЕ АКСЕНОВСКИЙ АГРОПРОМЫШЛЕННЫЙ КОЛЛЕДЖ ИМЕНИ Н.М. СИБИРЦЕВА</t>
  </si>
  <si>
    <t>ГБПОУ ААПК ГБПОУ ААПК ИМ. Н.М. СИБИРЦЕВА</t>
  </si>
  <si>
    <t>Абдулвалеев Ришат Рифмильевич</t>
  </si>
  <si>
    <t>ГОСУДАРСТВЕННОЕ БЮДЖЕТНОЕ ПРОФЕССИОНАЛЬНОЕ ОБРАЗОВАТЕЛЬНОЕ УЧРЕЖДЕНИЕ АКЪЯРСКИЙ ГОРНЫЙ КОЛЛЕДЖ ИМЕНИ И. ТАСИМОВА</t>
  </si>
  <si>
    <t>ГБПОУ АКЪЯРСКИЙ ГОРНЫЙ КОЛЛЕДЖ ИМЕНИ И.ТАСИМОВА, ГБПОУ АГК</t>
  </si>
  <si>
    <t>Тукбаева Рамиля Булатовна</t>
  </si>
  <si>
    <t>ГОСУДАРСТВЕННОЕ БЮДЖЕТНОЕ ПРОФЕССИОНАЛЬНОЕ ОБРАЗОВАТЕЛЬНОЕ УЧРЕЖДЕНИЕ АУРГАЗИНСКИЙ МНОГОПРОФИЛЬНЫЙ КОЛЛЕДЖ</t>
  </si>
  <si>
    <t>ГБПОУ АУРГАЗИНСКИЙ МНОГОПРОФИЛЬНЫЙ КОЛЛЕДЖ</t>
  </si>
  <si>
    <t>Мухаметшин Эрнест Амануллович</t>
  </si>
  <si>
    <t>ГОСУДАРСТВЕННОЕ БЮДЖЕТНОЕ ПРОФЕССИОНАЛЬНОЕ ОБРАЗОВАТЕЛЬНОЕ УЧРЕЖДЕНИЕ БАШКИРСКИЙ АГРАРНО-ТЕХНОЛОГИЧЕСКИЙ КОЛЛЕДЖ</t>
  </si>
  <si>
    <t>ГБПОУ БАТК</t>
  </si>
  <si>
    <t>Гумеров Раиль Наилович</t>
  </si>
  <si>
    <t>ГОСУДАРСТВЕННОЕ АВТОНОМНОЕ ПРОФЕССИОНАЛЬНОЕ ОБРАЗОВАТЕЛЬНОЕ УЧРЕЖДЕНИЕ БАШКИРСКИЙ АГРОПРОМЫШЛЕННЫЙ КОЛЛЕДЖ</t>
  </si>
  <si>
    <t>ГАПОУ БАК</t>
  </si>
  <si>
    <t>Биккузин Финат Римович</t>
  </si>
  <si>
    <t>ГОСУДАРСТВЕННОЕ БЮДЖЕТНОЕ ПРОФЕССИОНАЛЬНОЕ ОБРАЗОВАТЕЛЬНОЕ УЧРЕЖДЕНИЕ БАШКИРСКИЙ КОЛЛЕДЖ СВАРОЧНО-МОНТАЖНОГО И ПРОМЫШЛЕННОГО ПРОИЗВОДСТВА</t>
  </si>
  <si>
    <t>ГБПОУ БКСМ И ПП</t>
  </si>
  <si>
    <t>Умаргалин Рафкат Саматович</t>
  </si>
  <si>
    <t>ГОСУДАРСТВЕННОЕ БЮДЖЕТНОЕ ПРОФЕССИОНАЛЬНОЕ ОБРАЗОВАТЕЛЬНОЕ УЧРЕЖДЕНИЕ БАШКИРСКИЙ СЕЛЬСКОХОЗЯЙСТВЕННЫЙ ПРОФЕССИОНАЛЬНЫЙ КОЛЛЕДЖ</t>
  </si>
  <si>
    <t>ГБПОУ БСХПК</t>
  </si>
  <si>
    <t>Садриев Ринат Замилович</t>
  </si>
  <si>
    <t>ГОСУДАРСТВЕННОЕ АВТОНОМНОЕ ПРОФЕССИОНАЛЬНОЕ ОБРАЗОВАТЕЛЬНОЕ УЧРЕЖДЕНИЕ БАШКИРСКИЙ КОЛЛЕДЖ АРХИТЕКТУРЫ, СТРОИТЕЛЬСТВА И КОММУНАЛЬНОГО ХОЗЯЙСТВА</t>
  </si>
  <si>
    <t>ГАПОУ БАСК</t>
  </si>
  <si>
    <t>Биктимиров Булат Вильевич</t>
  </si>
  <si>
    <t>ГОСУДАРСТВЕННОЕ АВТОНОМНОЕ ПРОФЕССИОНАЛЬНОЕ ОБРАЗОВАТЕЛЬНОЕ УЧРЕЖДЕНИЕ БАШКИРСКИЙ СЕВЕРО-ЗАПАДНЫЙ СЕЛЬСКОХОЗЯЙСТВЕННЫЙ КОЛЛЕДЖ</t>
  </si>
  <si>
    <t>ГАПОУ БССК</t>
  </si>
  <si>
    <t>Валиев Ильяс Мазгарович</t>
  </si>
  <si>
    <t>ГОСУДАРСТВЕННОЕ БЮДЖЕТНОЕ ПРОФЕССИОНАЛЬНОЕ ОБРАЗОВАТЕЛЬНОЕ УЧРЕЖДЕНИЕ БИРСКИЙ МНОГОПРОФИЛЬНЫЙ ПРОФЕССИОНАЛЬНЫЙ КОЛЛЕДЖ</t>
  </si>
  <si>
    <t>ГБПОУ БИРСКИЙ МНОГОПРОФИЛЬНЫЙ ПРОФЕССИОНАЛЬНЫЙ КОЛЛЕДЖ</t>
  </si>
  <si>
    <t>Литвинова Екатерина Николаевна</t>
  </si>
  <si>
    <t>ГОСУДАРСТВЕННОЕ БЮДЖЕТНОЕ ПРОФЕССИОНАЛЬНОЕ ОБРАЗОВАТЕЛЬНОЕ УЧРЕЖДЕНИЕ БЛАГОВЕЩЕНСКИЙ МНОГОПРОФИЛЬНЫЙ ПРОФЕССИОНАЛЬНЫЙ КОЛЛЕДЖ</t>
  </si>
  <si>
    <t>ГБПОУ БМПК</t>
  </si>
  <si>
    <t>Шадрин Вячеслав Геннадьевич</t>
  </si>
  <si>
    <t>ГОСУДАРСТВЕННОЕ БЮДЖЕТНОЕ ПРОФЕССИОНАЛЬНОЕ ОБРАЗОВАТЕЛЬНОЕ УЧРЕЖДЕНИЕ БЕЛЕБЕЕВСКИЙ ГУМАНИТАРНО-ТЕХНИЧЕСКИЙ КОЛЛЕДЖ</t>
  </si>
  <si>
    <t>ГБПОУ БЕЛЕБЕЕВСКИЙ ГУМАНИТАРНО-ТЕХНИЧЕСКИЙ КОЛЛЕДЖ, ГБПОУ БГТК</t>
  </si>
  <si>
    <t>Тимохин Сергей Викторович</t>
  </si>
  <si>
    <t>ГОСУДАРСТВЕННОЕ БЮДЖЕТНОЕ ПРОФЕССИОНАЛЬНОЕ ОБРАЗОВАТЕЛЬНОЕ УЧРЕЖДЕНИЕ БЕЛЕБЕЕВСКИЙ КОЛЛЕДЖ МЕХАНИЗАЦИИ И ЭЛЕКТРИФИКАЦИИ</t>
  </si>
  <si>
    <t>ГБПОУ БЕЛЕБЕЕВСКИЙ КОЛЛЕДЖ МЕХАНИЗАЦИИ И ЭЛЕКТРИФИКАЦИИ</t>
  </si>
  <si>
    <t>Николаев Петр Геннадьевич</t>
  </si>
  <si>
    <t>ГОСУДАРСТВЕННОЕ БЮДЖЕТНОЕ ПРОФЕССИОНАЛЬНОЕ ОБРАЗОВАТЕЛЬНОЕ УЧРЕЖДЕНИЕ БЕЛОРЕЦКИЙ МЕТАЛЛУРГИЧЕСКИЙ КОЛЛЕДЖ</t>
  </si>
  <si>
    <t>ГБПОУ БЕЛОРЕЦКИЙ МЕТАЛЛУРГИЧЕСКИЙ КОЛЛЕДЖ, ГБПОУ БМК</t>
  </si>
  <si>
    <t>Хубетдинов Галим Камилович</t>
  </si>
  <si>
    <t>ГОСУДАРСТВЕННОЕ БЮДЖЕТНОЕ ПРОФЕССИОНАЛЬНОЕ ОБРАЗОВАТЕЛЬНОЕ УЧРЕЖДЕНИЕ БЕЛОРЕЦКИЙ ПЕДАГОГИЧЕСКИЙ КОЛЛЕДЖ</t>
  </si>
  <si>
    <t>ГБПОУ БЕЛОРЕЦКИЙ ПЕДАГОГИЧЕСКИЙ КОЛЛЕДЖ</t>
  </si>
  <si>
    <t>Юмагужина Гульшат Равилевна</t>
  </si>
  <si>
    <t>ГОСУДАРСТВЕННОЕ БЮДЖЕТНОЕ ПРОФЕССИОНАЛЬНОЕ ОБРАЗОВАТЕЛЬНОЕ УЧРЕЖДЕНИЕ БУЗДЯКСКИЙ СЕЛЬСКОХОЗЯЙСТВЕННЫЙ КОЛЛЕДЖ</t>
  </si>
  <si>
    <t>ГБПОУ БУЗДЯК СХК</t>
  </si>
  <si>
    <t>Низамов Артур Азатович</t>
  </si>
  <si>
    <t>ГОСУДАРСТВЕННОЕ БЮДЖЕТНОЕ ПРОФЕССИОНАЛЬНОЕ ОБРАЗОВАТЕЛЬНОЕ УЧРЕЖДЕНИЕ ДУВАНСКИЙ МНОГОПРОФИЛЬНЫЙ КОЛЛЕДЖ</t>
  </si>
  <si>
    <t>ГБПОУ ДУВАНСКИЙ МНОГОПРОФИЛЬНЫЙ КОЛЛЕДЖ</t>
  </si>
  <si>
    <t>Волкова Елена Анатольевна</t>
  </si>
  <si>
    <t>ГОСУДАРСТВЕННОЕ БЮДЖЕТНОЕ ПРОФЕССИОНАЛЬНОЕ ОБРАЗОВАТЕЛЬНОЕ УЧРЕЖДЕНИЕ ДЮРТЮЛИНСКИЙ МНОГОПРОФИЛЬНЫЙ КОЛЛЕДЖ</t>
  </si>
  <si>
    <t>ГБПОУ ДЮРТЮЛИНСКИЙ МНОГОПРОФИЛЬНЫЙ КОЛЛЕДЖ, ГБПОУ ДМК</t>
  </si>
  <si>
    <t>Гареев Ришат Миратович</t>
  </si>
  <si>
    <t>ГОСУДАРСТВЕННОЕ БЮДЖЕТНОЕ ПРОФЕССИОНАЛЬНОЕ ОБРАЗОВАТЕЛЬНОЕ УЧРЕЖДЕНИЕ ЗАУРАЛЬСКИЙ АГРОПРОМЫШЛЕННЫЙ КОЛЛЕДЖ</t>
  </si>
  <si>
    <t>ГБПОУ ЗАПК</t>
  </si>
  <si>
    <t>Зайнуллин Ильдус Адифович</t>
  </si>
  <si>
    <t>ГОСУДАРСТВЕННОЕ БЮДЖЕТНОЕ ПРОФЕССИОНАЛЬНОЕ ОБРАЗОВАТЕЛЬНОЕ УЧРЕЖДЕНИЕ ЗАУРАЛЬСКИЙ КОЛЛЕДЖ АГРОИНЖЕНЕРИИ</t>
  </si>
  <si>
    <t>ГБПОУ ЗКА</t>
  </si>
  <si>
    <t>Курбангалиев Тимур Азатович</t>
  </si>
  <si>
    <t>ГОСУДАРСТВЕННОЕ АВТОНОМНОЕ ПРОФЕССИОНАЛЬНОЕ ОБРАЗОВАТЕЛЬНОЕ УЧРЕЖДЕНИЕ ЗИАНЧУРИНСКИЙ АГРОПРОМЫШЛЕННЫЙ КОЛЛЕДЖ</t>
  </si>
  <si>
    <t>ГАПОУ ЗАК</t>
  </si>
  <si>
    <t>Тукумбетова Гульназ Гайнулловна</t>
  </si>
  <si>
    <t>ГОСУДАРСТВЕННОЕ АВТОНОМНОЕ ПРОФЕССИОНАЛЬНОЕ ОБРАЗОВАТЕЛЬНОЕ УЧРЕЖДЕНИЕ ИШИМБАЙСКИЙ НЕФТЯНОЙ КОЛЛЕДЖ</t>
  </si>
  <si>
    <t>ГАПОУ ИНК</t>
  </si>
  <si>
    <t>Баймурзин Хамит Хаирварович</t>
  </si>
  <si>
    <t>ГОСУДАРСТВЕННОЕ БЮДЖЕТНОЕ ПРОФЕССИОНАЛЬНОЕ ОБРАЗОВАТЕЛЬНОЕ УЧРЕЖДЕНИЕ ИШИМБАЙСКИЙ ПРОФЕССИОНАЛЬНЫЙ КОЛЛЕДЖ</t>
  </si>
  <si>
    <t>ГБПОУ ИПК</t>
  </si>
  <si>
    <t>Сатлыков Тагир Салимьянович</t>
  </si>
  <si>
    <t>ГОСУДАРСТВЕННОЕ БЮДЖЕТНОЕ ПРОФЕССИОНАЛЬНОЕ ОБРАЗОВАТЕЛЬНОЕ УЧРЕЖДЕНИЕ КУМЕРТАУСКИЙ ПЕДАГОГИЧЕСКИЙ КОЛЛЕДЖ</t>
  </si>
  <si>
    <t>ГБПОУ КУМЕРТАУСКИЙ ПЕДАГОГИЧЕСКИЙ КОЛЛЕДЖ, ГБПОУ КПК</t>
  </si>
  <si>
    <t>Маркова Светлана Валериевна</t>
  </si>
  <si>
    <t>ГОСУДАРСТВЕННОЕ АВТОНОМНОЕ ПРОФЕССИОНАЛЬНОЕ ОБРАЗОВАТЕЛЬНОЕ УЧРЕЖДЕНИЕ КУМЕРТАУСКИЙ ГОРНЫЙ КОЛЛЕДЖ</t>
  </si>
  <si>
    <t>ГАПОУ КУМЕРТАУСКИЙ ГОРНЫЙ КОЛЛЕДЖ, ГАПОУ КГК</t>
  </si>
  <si>
    <t>Абдуллин Айнур Фанисович</t>
  </si>
  <si>
    <t>ГОСУДАРСТВЕННОЕ БЮДЖЕТНОЕ ПРОФЕССИОНАЛЬНОЕ ОБРАЗОВАТЕЛЬНОЕ УЧРЕЖДЕНИЕ КУШНАРЕНКОВСКИЙ МНОГОПРОФИЛЬНЫЙ ПРОФЕССИОНАЛЬНЫЙ КОЛЛЕДЖ ИМЕНИ Д.Б. МУРЗИНА</t>
  </si>
  <si>
    <t>ГБПОУ КУШНАРЕНКОВСКИЙ МНОГОПРОФИЛЬНЫЙ ПРОФЕССИОНАЛЬНЫЙ КОЛЛЕДЖ ИМЕНИ Д.Б. МУРЗИНА, ГБПОУ КМПК ИМЕНИ Д.Б. МУРЗИНА</t>
  </si>
  <si>
    <t>Ахмеров Венер Саитович</t>
  </si>
  <si>
    <t>ГОСУДАРСТВЕННОЕ БЮДЖЕТНОЕ ПРОФЕССИОНАЛЬНОЕ ОБРАЗОВАТЕЛЬНОЕ УЧРЕЖДЕНИЕ КУШНАРЕНКОВСКИЙ СЕЛЬСКОХОЗЯЙСТВЕННЫЙ КОЛЛЕДЖ</t>
  </si>
  <si>
    <t>ГБПОУ КСХК</t>
  </si>
  <si>
    <t>Галяутдинов Ильшат Фанисович</t>
  </si>
  <si>
    <t>ГОСУДАРСТВЕННОЕ БЮДЖЕТНОЕ ПРОФЕССИОНАЛЬНОЕ ОБРАЗОВАТЕЛЬНОЕ УЧРЕЖДЕНИЕ МЕЛЕУЗОВСКИЙ ИНДУСТРИАЛЬНЫЙ КОЛЛЕДЖ</t>
  </si>
  <si>
    <t>ГБПОУ МЕЛЕУЗОВСКИЙ ИНДУСТРИАЛЬНЫЙ КОЛЛЕДЖ</t>
  </si>
  <si>
    <t>Максютов Руслан Ринатович</t>
  </si>
  <si>
    <t>ГОСУДАРСТВЕННОЕ БЮДЖЕТНОЕ ПРОФЕССИОНАЛЬНОЕ ОБРАЗОВАТЕЛЬНОЕ УЧРЕЖДЕНИЕ МЕЛЕУЗОВСКИЙ МНОГОПРОФИЛЬНЫЙ ПРОФЕССИОНАЛЬНЫЙ КОЛЛЕДЖ</t>
  </si>
  <si>
    <t>ГБПОУ ММПК</t>
  </si>
  <si>
    <t>Самигуллина Рита Мадариковна</t>
  </si>
  <si>
    <t>ГОСУДАРСТВЕННОЕ БЮДЖЕТНОЕ ПРОФЕССИОНАЛЬНОЕ ОБРАЗОВАТЕЛЬНОЕ УЧРЕЖДЕНИЕ МЕСЯГУТОВСКИЙ ПЕДАГОГИЧЕСКИЙ КОЛЛЕДЖ</t>
  </si>
  <si>
    <t>ГБПОУ МПК</t>
  </si>
  <si>
    <t>Хужина Наталья Валентиновна</t>
  </si>
  <si>
    <t>ГОСУДАРСТВЕННОЕ БЮДЖЕТНОЕ ПРОФЕССИОНАЛЬНОЕ ОБРАЗОВАТЕЛЬНОЕ УЧРЕЖДЕНИЕ МИШКИНСКИЙ АГРОПРОМЫШЛЕННЫЙ КОЛЛЕДЖ</t>
  </si>
  <si>
    <t>ГБПОУ МИШКИНСКИЙ АГРОПРОМЫШЛЕННЫЙ КОЛЛЕДЖ, ГБПОУ МАК</t>
  </si>
  <si>
    <t>Аминев Ильшат Нажмитдинович</t>
  </si>
  <si>
    <t>ГОСУДАРСТВЕННОЕ БЮДЖЕТНОЕ ПРОФЕССИОНАЛЬНОЕ ОБРАЗОВАТЕЛЬНОЕ УЧРЕЖДЕНИЕ НЕФТЕКАМСКИЙ МАШИНОСТРОИТЕЛЬНЫЙ КОЛЛЕДЖ</t>
  </si>
  <si>
    <t>ГБПОУ НЕФТЕКАМСКИЙ МАШИНОСТРОИТЕЛЬНЫЙ КОЛЛЕДЖ ГБПОУ НМК</t>
  </si>
  <si>
    <t>Ахметшин Радус Ядитович</t>
  </si>
  <si>
    <t>ГОСУДАРСТВЕННОЕ АВТОНОМНОЕ ПРОФЕССИОНАЛЬНОЕ ОБРАЗОВАТЕЛЬНОЕ УЧРЕЖДЕНИЕ НЕФТЕКАМСКИЙ НЕФТЯНОЙ КОЛЛЕДЖ</t>
  </si>
  <si>
    <t>ГАПОУ НЕФТЕКАМСКИЙ НЕФТЯНОЙ КОЛЛЕДЖ</t>
  </si>
  <si>
    <t>Буланкин Александр Николаевич</t>
  </si>
  <si>
    <t>ГОСУДАРСТВЕННОЕ БЮДЖЕТНОЕ ПРОФЕССИОНАЛЬНОЕ ОБРАЗОВАТЕЛЬНОЕ УЧРЕЖДЕНИЕ НЕФТЕКАМСКИЙ МНОГОПРОФИЛЬНЫЙ КОЛЛЕДЖ</t>
  </si>
  <si>
    <t>ГБПОУ НЕФТЕКАМСКИЙ МНОГОПРОФИЛЬНЫЙ КОЛЛЕДЖ,ГБПОУ НМПК</t>
  </si>
  <si>
    <t>Харрасов Рамиль Рашитович</t>
  </si>
  <si>
    <t>ГОСУДАРСТВЕННОЕ БЮДЖЕТНОЕ ПРОФЕССИОНАЛЬНОЕ ОБРАЗОВАТЕЛЬНОЕ УЧРЕЖДЕНИЕ НЕФТЕКАМСКИЙ ПЕДАГОГИЧЕСКИЙ КОЛЛЕДЖ</t>
  </si>
  <si>
    <t>ГБПОУ НПК</t>
  </si>
  <si>
    <t>Галлямов Ахнаф Шарифьянович</t>
  </si>
  <si>
    <t>ГОСУДАРСТВЕННОЕ БЮДЖЕТНОЕ ПРОФЕССИОНАЛЬНОЕ ОБРАЗОВАТЕЛЬНОЕ УЧРЕЖДЕНИЕ ОКТЯБРЬСКИЙ КОММУНАЛЬНО-СТРОИТЕЛЬНЫЙ КОЛЛЕДЖ</t>
  </si>
  <si>
    <t>ГБПОУ ОКТЯБРЬСКИЙ КОММУНАЛЬНО-СТРОИТЕЛЬНЫЙ КОЛЛЕДЖ, ГБПОУ ОКСК</t>
  </si>
  <si>
    <t>Мардамшин Рифмир Рахматуллович</t>
  </si>
  <si>
    <t>ГОСУДАРСТВЕННОЕ БЮДЖЕТНОЕ ПРОФЕССИОНАЛЬНОЕ ОБРАЗОВАТЕЛЬНОЕ УЧРЕЖДЕНИЕ ОКТЯБРЬСКИЙ МНОГОПРОФИЛЬНЫЙ ПРОФЕССИОНАЛЬНЫЙ КОЛЛЕДЖ</t>
  </si>
  <si>
    <t>ГБПОУ ОКТЯБРЬСКИЙ МНОГОПРОФИЛЬНЫЙ ПРОФЕССИОНАЛЬНЫЙ КОЛЛЕДЖ</t>
  </si>
  <si>
    <t>Еленкин Георгий Валентинович</t>
  </si>
  <si>
    <t>ГОСУДАРСТВЕННОЕ БЮДЖЕТНОЕ ПРОФЕССИОНАЛЬНОЕ ОБРАЗОВАТЕЛЬНОЕ УЧРЕЖДЕНИЕ ОКТЯБРЬСКИЙ НЕФТЯНОЙ КОЛЛЕДЖ ИМ. С.И. КУВЫКИНА</t>
  </si>
  <si>
    <t>ГБПОУ ОНК</t>
  </si>
  <si>
    <t>Халиков Рустам Венерович</t>
  </si>
  <si>
    <t>ГОСУДАРСТВЕННОЕ БЮДЖЕТНОЕ ПРОФЕССИОНАЛЬНОЕ ОБРАЗОВАТЕЛЬНОЕ УЧРЕЖДЕНИЕ САЛАВАТСКИЙ ИНДУСТРИАЛЬНЫЙ КОЛЛЕДЖ</t>
  </si>
  <si>
    <t>ГБПОУ СИК</t>
  </si>
  <si>
    <t>Михайлов Александр Сергеевич</t>
  </si>
  <si>
    <t>ГОСУДАРСТВЕННОЕ АВТОНОМНОЕ ПРОФЕССИОНАЛЬНОЕ ОБРАЗОВАТЕЛЬНОЕ УЧРЕЖДЕНИЕ САЛАВАТСКИЙ КОЛЛЕДЖ ОБРАЗОВАНИЯ И ПРОФЕССИОНАЛЬНЫХ ТЕХНОЛОГИЙ</t>
  </si>
  <si>
    <t>ГАПОУ СКОИПТ</t>
  </si>
  <si>
    <t>Ишембитова Зулфия Биктимеровна</t>
  </si>
  <si>
    <t>ГОСУДАРСТВЕННОЕ БЮДЖЕТНОЕ ПРОФЕССИОНАЛЬНОЕ ОБРАЗОВАТЕЛЬНОЕ УЧРЕЖДЕНИЕ САЛАВАТСКИЙ МЕХАНИКО-СТРОИТЕЛЬНЫЙ КОЛЛЕДЖ</t>
  </si>
  <si>
    <t>ГБПОУ СМСК</t>
  </si>
  <si>
    <t>Тихонова Раиса Петровна</t>
  </si>
  <si>
    <t>ГОСУДАРСТВЕННОЕ БЮДЖЕТНОЕ ПРОФЕССИОНАЛЬНОЕ ОБРАЗОВАТЕЛЬНОЕ УЧРЕЖДЕНИЕ СИБАЙСКИЙ КОЛЛЕДЖ СТРОИТЕЛЬСТВА И СЕРВИСА</t>
  </si>
  <si>
    <t>ГБПОУ СИБАЙСКИЙ КОЛЛЕДЖ СТРОИТЕЛЬСТВА И СЕРВИСА, ГБПОУ СКСС</t>
  </si>
  <si>
    <t>Ахметов Ильдус Уралович</t>
  </si>
  <si>
    <t>ГОСУДАРСТВЕННОЕ БЮДЖЕТНОЕ ПРОФЕССИОНАЛЬНОЕ ОБРАЗОВАТЕЛЬНОЕ УЧРЕЖДЕНИЕ СИБАЙСКИЙ МНОГОПРОФИЛЬНЫЙ ПРОФЕССИОНАЛЬНЫЙ КОЛЛЕДЖ</t>
  </si>
  <si>
    <t>ГБПОУ СМПК</t>
  </si>
  <si>
    <t>Баймуратов Лундеж Халитович</t>
  </si>
  <si>
    <t>ГОСУДАРСТВЕННОЕ БЮДЖЕТНОЕ ПРОФЕССИОНАЛЬНОЕ ОБРАЗОВАТЕЛЬНОЕ УЧРЕЖДЕНИЕ СИБАЙСКИЙ ПЕДАГОГИЧЕСКИЙ КОЛЛЕДЖ ИМЕНИ БАДРИ МУЖАВИРОВИЧА МАМБЕТКУЛОВА</t>
  </si>
  <si>
    <t>ГБПОУ СИБАЙСКИЙ ПЕДАГОГИЧЕСКИЙ КОЛЛЕДЖ ИМЕНИ Б.М. МАМБЕТКУЛОВА, ГБПОУ СПК ИМ. Б.М. МАМБЕТКУЛОВА</t>
  </si>
  <si>
    <t>Рысбаев Ильдар Ильгамович</t>
  </si>
  <si>
    <t>ГОСУДАРСТВЕННОЕ АВТОНОМНОЕ ПРОФЕССИОНАЛЬНОЕ ОБРАЗОВАТЕЛЬНОЕ УЧРЕЖДЕНИЕ СТЕРЛИТАМАКСКИЙ КОЛЛЕДЖ СТРОИТЕЛЬСТВА И ПРОФЕССИОНАЛЬНЫХ ТЕХНОЛОГИЙ</t>
  </si>
  <si>
    <t>ГАПОУ СКСИПТ</t>
  </si>
  <si>
    <t>Гумеров Ильдар Мунирович</t>
  </si>
  <si>
    <t>ГОСУДАРСТВЕННОЕ АВТОНОМНОЕ ПРОФЕССИОНАЛЬНОЕ ОБРАЗОВАТЕЛЬНОЕ УЧРЕЖДЕНИЕ СТЕРЛИТАМАКСКИЙ КОЛЛЕДЖ ФИЗИЧЕСКОЙ КУЛЬТУРЫ, УПРАВЛЕНИЯ И СЕРВИСА</t>
  </si>
  <si>
    <t>ГАПОУ СТЕРЛИТАМАКСКИЙ КОЛЛЕДЖ ФИЗИЧЕСКОЙ КУЛЬТУРЫ, УПРАВЛЕНИЯ И СЕРВИСА, ГАПОУ СКФКУИС</t>
  </si>
  <si>
    <t>Мусакаев Мидхат Биктимирович</t>
  </si>
  <si>
    <t>ГОСУДАРСТВЕННОЕ БЮДЖЕТНОЕ ПРОФЕССИОНАЛЬНОЕ ОБРАЗОВАТЕЛЬНОЕ УЧРЕЖДЕНИЕ СТЕРЛИТАМАКСКИЙ МЕЖОТРАСЛЕВОЙ КОЛЛЕДЖ</t>
  </si>
  <si>
    <t>ГБПОУ СМК</t>
  </si>
  <si>
    <t>Азылгареев Азамат Мажитович</t>
  </si>
  <si>
    <t>ГОСУДАРСТВЕННОЕ АВТОНОМНОЕ ПРОФЕССИОНАЛЬНОЕ ОБРАЗОВАТЕЛЬНОЕ УЧРЕЖДЕНИЕ СТЕРЛИТАМАКСКИЙ МНОГОПРОФИЛЬНЫЙ ПРОФЕССИОНАЛЬНЫЙ КОЛЛЕДЖ</t>
  </si>
  <si>
    <t>ГАПОУ СМПК</t>
  </si>
  <si>
    <t>Усевич Антонина Никифоровна</t>
  </si>
  <si>
    <t>ГОСУДАРСТВЕННОЕ БЮДЖЕТНОЕ ПРОФЕССИОНАЛЬНОЕ ОБРАЗОВАТЕЛЬНОЕ УЧРЕЖДЕНИЕ СТЕРЛИТАМАКСКИЙ ПОЛИТЕХНИЧЕСКИЙ КОЛЛЕДЖ</t>
  </si>
  <si>
    <t>ГБПОУ СПК</t>
  </si>
  <si>
    <t>Загидуллин Марат Гайнуллович</t>
  </si>
  <si>
    <t>ГОСУДАРСТВЕННОЕ БЮДЖЕТНОЕ ПРОФЕССИОНАЛЬНОЕ ОБРАЗОВАТЕЛЬНОЕ УЧРЕЖДЕНИЕ СТЕРЛИТАМАКСКИЙ ПРОФЕССИОНАЛЬНО-ТЕХНИЧЕСКИЙ КОЛЛЕДЖ</t>
  </si>
  <si>
    <t>ГБПОУ СПТК</t>
  </si>
  <si>
    <t>Поваров Александр Сергеевич</t>
  </si>
  <si>
    <t>ГОСУДАРСТВЕННОЕ БЮДЖЕТНОЕ ПРОФЕССИОНАЛЬНОЕ ОБРАЗОВАТЕЛЬНОЕ УЧРЕЖДЕНИЕ СТЕРЛИТАМАКСКИЙ ХИМИКО-ТЕХНОЛОГИЧЕСКИЙ КОЛЛЕДЖ</t>
  </si>
  <si>
    <t>ГБПОУ СХТК</t>
  </si>
  <si>
    <t>Асфандиярова Альфия Рашитовна</t>
  </si>
  <si>
    <t>ГОСУДАРСТВЕННОЕ БЮДЖЕТНОЕ ПРОФЕССИОНАЛЬНОЕ ОБРАЗОВАТЕЛЬНОЕ УЧРЕЖДЕНИЕ ТУЙМАЗИНСКИЙ АГРОПРОМЫШЛЕННЫЙ КОЛЛЕДЖ</t>
  </si>
  <si>
    <t>ГБПОУ ТАК</t>
  </si>
  <si>
    <t>Газизов Наил Радикович</t>
  </si>
  <si>
    <t>ГОСУДАРСТВЕННОЕ АВТОНОМНОЕ ПРОФЕССИОНАЛЬНОЕ ОБРАЗОВАТЕЛЬНОЕ УЧРЕЖДЕНИЕ ТУЙМАЗИНСКИЙ ГОСУДАРСТВЕННЫЙ ЮРИДИЧЕСКИЙ КОЛЛЕДЖ</t>
  </si>
  <si>
    <t>ГАПОУ ТГЮК</t>
  </si>
  <si>
    <t>Салимгареев Нурислам Гареевич</t>
  </si>
  <si>
    <t>ГОСУДАРСТВЕННОЕ АВТОНОМНОЕ ПРОФЕССИОНАЛЬНОЕ ОБРАЗОВАТЕЛЬНОЕ УЧРЕЖДЕНИЕ ТУЙМАЗИНСКИЙ ИНДУСТРИАЛЬНЫЙ КОЛЛЕДЖ</t>
  </si>
  <si>
    <t>ГАПОУ ТУЙМАЗИНСКИЙ ИНДУСТРИАЛЬНЫЙ КОЛЛЕДЖ, ГАПОУ ТИК</t>
  </si>
  <si>
    <t>Гайсин Олег Альвиртович</t>
  </si>
  <si>
    <t>ГОСУДАРСТВЕННОЕ БЮДЖЕТНОЕ ПРОФЕССИОНАЛЬНОЕ ОБРАЗОВАТЕЛЬНОЕ УЧРЕЖДЕНИЕ ТУЙМАЗИНСКИЙ ПЕДАГОГИЧЕСКИЙ КОЛЛЕДЖ</t>
  </si>
  <si>
    <t>ГБПОУ ТУЙМАЗИНСКИЙ ПЕДАГОГИЧЕСКИЙ КОЛЛЕДЖ, ГБПОУ ТПК</t>
  </si>
  <si>
    <t>Казаков Александр Михайлович</t>
  </si>
  <si>
    <t>ГОСУДАРСТВЕННОЕ БЮДЖЕТНОЕ ПРОФЕССИОНАЛЬНОЕ ОБРАЗОВАТЕЛЬНОЕ УЧРЕЖДЕНИЕ УФИМСКИЙ АВТОТРАНСПОРТНЫЙ КОЛЛЕДЖ</t>
  </si>
  <si>
    <t>ГБПОУ УАТК</t>
  </si>
  <si>
    <t>Ибрагимов Радмир Раифович</t>
  </si>
  <si>
    <t>ГОСУДАРСТВЕННОЕ БЮДЖЕТНОЕ ПРОФЕССИОНАЛЬНОЕ ОБРАЗОВАТЕЛЬНОЕ УЧРЕЖДЕНИЕ УФИМСКИЙ ГОСУДАРСТВЕННЫЙ КОЛЛЕДЖ ТЕХНОЛОГИИ И ДИЗАЙНА</t>
  </si>
  <si>
    <t>ГБПОУ УГКТИД</t>
  </si>
  <si>
    <t>Васильев Леонид Иванович</t>
  </si>
  <si>
    <t>ГОСУДАРСТВЕННОЕ БЮДЖЕТНОЕ ПРОФЕССИОНАЛЬНОЕ ОБРАЗОВАТЕЛЬНОЕ УЧРЕЖДЕНИЕ УФИМСКИЙ КОЛЛЕДЖ ОТРАСЛЕВЫХ ТЕХНОЛОГИЙ</t>
  </si>
  <si>
    <t>ГБПОУ УКОТ</t>
  </si>
  <si>
    <t>Верещагина Елена Радиковна</t>
  </si>
  <si>
    <t>ГОСУДАРСТВЕННОЕ АВТОНОМНОЕ ПРОФЕССИОНАЛЬНОЕ ОБРАЗОВАТЕЛЬНОЕ УЧРЕЖДЕНИЕ УФИМСКИЙ КОЛЛЕДЖ ПРЕДПРИНИМАТЕЛЬСТВА, ЭКОЛОГИИ И ДИЗАЙНА</t>
  </si>
  <si>
    <t>ГАПОУ УФИМСКИЙ КОЛЛЕДЖ ПРЕДПРИНИМАТЕЛЬСТВА, ЭКОЛОГИИ И ДИЗАЙНА, ГАПОУ УКПЭД</t>
  </si>
  <si>
    <t>Габидуллин Ильгиз Фанирович</t>
  </si>
  <si>
    <t>ГОСУДАРСТВЕННОЕ БЮДЖЕТНОЕ ПРОФЕССИОНАЛЬНОЕ ОБРАЗОВАТЕЛЬНОЕ УЧРЕЖДЕНИЕ УФИМСКИЙ КОЛЛЕДЖ РАДИОЭЛЕКТРОНИКИ, ТЕЛЕКОММУНИКАЦИЙ И БЕЗОПАСНОСТИ</t>
  </si>
  <si>
    <t>ГБПОУ УКРТБ</t>
  </si>
  <si>
    <t>Нуйкин Игорь Вячеславович</t>
  </si>
  <si>
    <t>ГОСУДАРСТВЕННОЕ БЮДЖЕТНОЕ ПРОФЕССИОНАЛЬНОЕ ОБРАЗОВАТЕЛЬНОЕ УЧРЕЖДЕНИЕ УФИМСКИЙ КОЛЛЕДЖ РЕМЕСЛА И СЕРВИСА ИМЕНИ АХМЕТА ДАВЛЕТОВА</t>
  </si>
  <si>
    <t>ГБПОУ УКРИС</t>
  </si>
  <si>
    <t>Шемчук Земфира Рафкатовна</t>
  </si>
  <si>
    <t>ГОСУДАРСТВЕННОЕ АВТОНОМНОЕ ПРОФЕССИОНАЛЬНОЕ ОБРАЗОВАТЕЛЬНОЕ УЧРЕЖДЕНИЕ УФИМСКИЙ КОЛЛЕДЖ СТАТИСТИКИ, ИНФОРМАТИКИ И ВЫЧИСЛИТЕЛЬНОЙ ТЕХНИКИ</t>
  </si>
  <si>
    <t>ГАПОУ УКСИВТ</t>
  </si>
  <si>
    <t>Кунсбаев Сайфутдин Зайнетдинович</t>
  </si>
  <si>
    <t>ГОСУДАРСТВЕННОЕ БЮДЖЕТНОЕ ПРОФЕССИОНАЛЬНОЕ ОБРАЗОВАТЕЛЬНОЕ УЧРЕЖДЕНИЕ УФИМСКИЙ МАШИНОСТРОИТЕЛЬНЫЙ КОЛЛЕДЖ</t>
  </si>
  <si>
    <t>ГБПОУ УФИМСКИЙ МАШИНОСТРОИТЕЛЬНЫЙ КОЛЛЕДЖ</t>
  </si>
  <si>
    <t>Мусин Булат Мирзалифович</t>
  </si>
  <si>
    <t>ГОСУДАРСТВЕННОЕ БЮДЖЕТНОЕ ПРОФЕССИОНАЛЬНОЕ ОБРАЗОВАТЕЛЬНОЕ УЧРЕЖДЕНИЕ УФИМСКИЙ МНОГОПРОФИЛЬНЫЙ ПРОФЕССИОНАЛЬНЫЙ КОЛЛЕДЖ</t>
  </si>
  <si>
    <t>ГБПОУ УМПК</t>
  </si>
  <si>
    <t>Баязитов Сынтимир Биктимирович</t>
  </si>
  <si>
    <t>ГОСУДАРСТВЕННОЕ БЮДЖЕТНОЕ ПРОФЕССИОНАЛЬНОЕ ОБРАЗОВАТЕЛЬНОЕ УЧРЕЖДЕНИЕ УФИМСКИЙ ПРОФЕССИОНАЛЬНЫЙ КОЛЛЕДЖ ИМЕНИ ГЕРОЯ СОВЕТСКОГО СОЮЗА СУЛТАНА БИКЕЕВА</t>
  </si>
  <si>
    <t>ГБПОУ УФИМСКИЙ ПРОФЕССИОНАЛЬНЫЙ КОЛЛЕДЖ, ГБПОУ УПК</t>
  </si>
  <si>
    <t>Апсалямов Эльмир Ямилевич</t>
  </si>
  <si>
    <t>ГОСУДАРСТВЕННОЕ АВТОНОМНОЕ ПРОФЕССИОНАЛЬНОЕ ОБРАЗОВАТЕЛЬНОЕ УЧРЕЖДЕНИЕ УФИМСКИЙ ТОПЛИВНО-ЭНЕРГЕТИЧЕСКИЙ КОЛЛЕДЖ</t>
  </si>
  <si>
    <t>ГАПОУ УТЭК</t>
  </si>
  <si>
    <t>Аслаева Роза Наилевна</t>
  </si>
  <si>
    <t>ГОСУДАРСТВЕННОЕ БЮДЖЕТНОЕ ПРОФЕССИОНАЛЬНОЕ ОБРАЗОВАТЕЛЬНОЕ УЧРЕЖДЕНИЕ УФИМСКИЙ ТОРГОВО-ЭКОНОМИЧЕСКИЙ КОЛЛЕДЖ</t>
  </si>
  <si>
    <t>ГБПОУ УТЭК</t>
  </si>
  <si>
    <t>Сабитов Ришат Хажгалиевич</t>
  </si>
  <si>
    <t>ГОСУДАРСТВЕННОЕ БЮДЖЕТНОЕ ПРОФЕССИОНАЛЬНОЕ ОБРАЗОВАТЕЛЬНОЕ УЧРЕЖДЕНИЕ УФИМСКИЙ ХУДОЖЕСТВЕННО-ПРОМЫШЛЕННЫЙ КОЛЛЕДЖ</t>
  </si>
  <si>
    <t>ГБПОУ УХПК</t>
  </si>
  <si>
    <t>Кагиров Рамиль Ахнафович</t>
  </si>
  <si>
    <t>ГОСУДАРСТВЕННОЕ АВТОНОМНОЕ ПРОФЕССИОНАЛЬНОЕ ОБРАЗОВАТЕЛЬНОЕ УЧРЕЖДЕНИЕ УЧАЛИНСКИЙ КОЛЛЕДЖ ГОРНОЙ ПРОМЫШЛЕННОСТИ</t>
  </si>
  <si>
    <t>ГАПОУ УКГП</t>
  </si>
  <si>
    <t>Абдрахманов Дмитрий Игоревич</t>
  </si>
  <si>
    <t>ГАПОУ РБ БЕЛЕБЕЕВСКИЙ МЕДИЦИНСКИЙ КОЛЛЕДЖ</t>
  </si>
  <si>
    <t>Хайруллин Радмир Мугалимович</t>
  </si>
  <si>
    <t>ГАПОУ РБ БЕЛОРЕЦКИЙ МЕДИЦИНСКИЙ КОЛЛЕДЖ</t>
  </si>
  <si>
    <t>Хамматов Азат Габбасович</t>
  </si>
  <si>
    <t>ГАПОУ РБ БИРСКИЙ МЕДИКО-ФАРМАЦЕВТИЧЕСКИЙ КОЛЛЕДЖ</t>
  </si>
  <si>
    <t>Белобородова Ниля Сабитовна</t>
  </si>
  <si>
    <t>ГАПОУ РБ САЛАВАТСКИЙ МЕДИЦИНСКИЙ КОЛЛЕДЖ</t>
  </si>
  <si>
    <t>Сливочкина Оксана Викторовна</t>
  </si>
  <si>
    <t>ГАПОУ РБ СИБАЙСКИЙ МЕДИЦИНСКИЙ КОЛЛЕДЖ</t>
  </si>
  <si>
    <t>Утяшева Светлана Мазитовна</t>
  </si>
  <si>
    <t>ГАПОУ РБ СТЕРЛИТАМАКСКИЙ МЕДИЦИНСКИЙ КОЛЛЕДЖ</t>
  </si>
  <si>
    <t>Ибрагимов Виль Рашидович</t>
  </si>
  <si>
    <t>ГАПОУ РБ ТУЙМАЗИНСКИЙ МЕДИЦИНСКИЙ КОЛЛЕДЖ</t>
  </si>
  <si>
    <t>Ахметова Айгуль Фатиховна</t>
  </si>
  <si>
    <t>ГОСУДАРСТВЕННОЕ БЮДЖЕТНОЕ ПРОФЕССИОНАЛЬНОЕ ОБРАЗОВАТЕЛЬНОЕ УЧРЕЖДЕНИЕ РЕСПУБЛИКИ БАШКОРТОСТАН БАШКИРСКИЙ РЕСПУБЛИКАНСКИЙ КОЛЛЕДЖ КУЛЬТУРЫ И ИСКУССТВА</t>
  </si>
  <si>
    <t>ГБПОУ РБ БРККИИ</t>
  </si>
  <si>
    <t>Руденко Павел Александрович</t>
  </si>
  <si>
    <t>ГОСУДАРСТВЕННОЕ БЮДЖЕТНОЕ ПРОФЕССИОНАЛЬНОЕ ОБРАЗОВАТЕЛЬНОЕ УЧРЕЖДЕНИЕ РЕСПУБЛИКИ БАШКОРТОСТАН ОКТЯБРЬСКИЙ МУЗЫКАЛЬНЫЙ КОЛЛЕДЖ</t>
  </si>
  <si>
    <t>ГБПОУ РБ ОКТЯБРЬСКИЙ МУЗЫКАЛЬНЫЙ КОЛЛЕДЖ</t>
  </si>
  <si>
    <t>Хазеев Ильдар Азгамович</t>
  </si>
  <si>
    <t>ГОСУДАРСТВЕННОЕ БЮДЖЕТНОЕ ПРОФЕССИОНАЛЬНОЕ ОБРАЗОВАТЕЛЬНОЕ УЧРЕЖДЕНИЕ РЕСПУБЛИКИ БАШКОРТОСТАН САЛАВАТСКИЙ МУЗЫКАЛЬНЫЙ КОЛЛЕДЖ</t>
  </si>
  <si>
    <t>ГБПОУ РБ СМК</t>
  </si>
  <si>
    <t>Алапаева Лилия Камиловна</t>
  </si>
  <si>
    <t>ГОСУДАРСТВЕННОЕ БЮДЖЕТНОЕ ПРОФЕССИОНАЛЬНОЕ ОБРАЗОВАТЕЛЬНОЕ УЧРЕЖДЕНИЕ РЕСПУБЛИКИ БАШКОРТОСТАН СИБАЙСКИЙ КОЛЛЕДЖ ИСКУССТВ ИМЕНИ ВАЛЕЕВА КАМИЛЯ АБДРАХМАНОВИЧА</t>
  </si>
  <si>
    <t>ГБПОУ РБ СИБАЙСКИЙ КОЛЛЕДЖ ИСКУССТВ ИМЕНИ К. А. ВАЛЕЕВА</t>
  </si>
  <si>
    <t>Фаттахова Диля Юмабаевна</t>
  </si>
  <si>
    <t>ГОСУДАРСТВЕННОЕ БЮДЖЕТНОЕ ПРОФЕССИОНАЛЬНОЕ ОБРАЗОВАТЕЛЬНОЕ УЧРЕЖДЕНИЕ РЕСПУБЛИКИ БАШКОРТОСТАН УФИМСКОЕ УЧИЛИЩЕ ИСКУССТВ (КОЛЛЕДЖ)</t>
  </si>
  <si>
    <t>ГБПОУ РБ УУИ (К)</t>
  </si>
  <si>
    <t>Абдраков Шамиль Фаилевич</t>
  </si>
  <si>
    <t>ГОСУДАРСТВЕННОЕ БЮДЖЕТНОЕ ПРОФЕССИОНАЛЬНОЕ ОБРАЗОВАТЕЛЬНОЕ УЧРЕЖДЕНИЕ РЕСПУБЛИКИ БАШКОРТОСТАН УЧАЛИНСКИЙ КОЛЛЕДЖ ИСКУССТВ И КУЛЬТУРЫ ИМЕНИ САЛАВАТА НИЗАМЕТДИНОВА</t>
  </si>
  <si>
    <t>ГБПОУ РБ УКИИК ИМ. С. НИЗАМЕТДИНОВА</t>
  </si>
  <si>
    <t>Гимазитдинова Айгуль Хамидулловна</t>
  </si>
  <si>
    <t>ГБПОУ УФИМСКИЙ ЛЕСОТЕХНИЧЕСКИЙ ТЕХНИКУМ</t>
  </si>
  <si>
    <t>Абдуллин Азат Саматович</t>
  </si>
  <si>
    <t>ГОСУДАРСТВЕННОЕ БЮДЖЕТНОЕ ПРОФЕССИОНАЛЬНОЕ ОБРАЗОВАТЕЛЬНОЕ УЧРЕЖДЕНИЕ УФИМСКИЙ КОЛЛЕДЖ ИНДУСТРИИ ПИТАНИЯ И СЕРВИСА</t>
  </si>
  <si>
    <t>ГБПОУ УКИП И С</t>
  </si>
  <si>
    <t>Асылова Гузэль Наиловна</t>
  </si>
  <si>
    <t>АНПОО БКТ АНПОО БАШКИРСКИЙ КООПЕРАТИВНЫЙ ТЕХНИКУМ</t>
  </si>
  <si>
    <t>Шагапова Светлана Ураловна</t>
  </si>
  <si>
    <t>АНПОО БИРСККООПТЕХНИКУМ</t>
  </si>
  <si>
    <t>Ахунова Резеда Гиратовна</t>
  </si>
  <si>
    <t>БЭК</t>
  </si>
  <si>
    <t>Кузеев Искандер Энгилевич</t>
  </si>
  <si>
    <t>ЧУ</t>
  </si>
  <si>
    <t>АНО ПО ОЭТ</t>
  </si>
  <si>
    <t>Чернокозова Вероника Рамилевна</t>
  </si>
  <si>
    <t>АНПОО УРПК</t>
  </si>
  <si>
    <t>Минниахметов Радмир Римович</t>
  </si>
  <si>
    <t>АНО СОПРАТЕ</t>
  </si>
  <si>
    <t>Кременская Юлия Викторовна</t>
  </si>
  <si>
    <t>ГБУ РБ РЦППМСП</t>
  </si>
  <si>
    <t>ГАУ ДПО ЦОПП РБ</t>
  </si>
  <si>
    <t>АНДОО СЧАСТЛИВОЕ ДЕТСТВО</t>
  </si>
  <si>
    <t>ЧОУ УРАЛЬСКИЙ РЭК</t>
  </si>
  <si>
    <t>МБУ ДО ДЮСШ МР БЛАГОВЕЩЕНСКИЙ РАЙОН РБ</t>
  </si>
  <si>
    <t>АНОДО ДЕТСКИЙ САД СЮРПРИЗ</t>
  </si>
  <si>
    <t>МАДОУ ДЕТСКИЙ САД № 12 Г. СТЕРЛИТАМАК РБ</t>
  </si>
  <si>
    <t>МАДОУ ДЕТСКИЙ САД № 16 Г. СТЕРЛИТАМАК РБ</t>
  </si>
  <si>
    <t>ГОСУДАРСТВЕННОЕ БЮДЖЕТНОЕ УЧРЕЖДЕНИЕ РЕСПУБЛИКИ БАШКОРТОСТАН РЕСПУБЛИКАНСКИЙ ЦЕНТР ПСИХОЛОГО-ПЕДАГОГИЧЕСКОЙ, МЕДИЦИНСКОЙ И СОЦИАЛЬНОЙ ПОМОЩИ</t>
  </si>
  <si>
    <t>Гайсина Лейсан Зинуровна</t>
  </si>
  <si>
    <t>Сирусин Ильшат Нагимьянович</t>
  </si>
  <si>
    <t>Дементьева Елена Александровна</t>
  </si>
  <si>
    <t>Хазанкин Вениамин Григорьевич</t>
  </si>
  <si>
    <t>РЕКТОР</t>
  </si>
  <si>
    <t>Сафина Екатерина Александровна</t>
  </si>
  <si>
    <t>Беляева Наталья Геннадьевна</t>
  </si>
  <si>
    <t>Яминова Гульнара Маратовна</t>
  </si>
  <si>
    <t>Галямова Кира Валерьевна</t>
  </si>
  <si>
    <t>МАДОУ ДЕТСКИЙ САД № 15 Г. СТЕРЛИТАМАК РБ</t>
  </si>
  <si>
    <t>Тип организации</t>
  </si>
  <si>
    <t>юридическое лицо</t>
  </si>
  <si>
    <t>Полное наименование</t>
  </si>
  <si>
    <t>Краткое наименование</t>
  </si>
  <si>
    <t>ФИО руководителя</t>
  </si>
  <si>
    <t>Должность руководителя</t>
  </si>
  <si>
    <t>Гайсина Зарема Замировна</t>
  </si>
  <si>
    <t>Орехова Екатерина Валерьевна</t>
  </si>
  <si>
    <t>Шайхутдинова Люция Минирасимовна</t>
  </si>
  <si>
    <t>Акимбетов Ильяс Касимович</t>
  </si>
  <si>
    <t>Султанова Найря Фанзиловна</t>
  </si>
  <si>
    <t>Селянина Зульфира Радисовна</t>
  </si>
  <si>
    <t>Хасанова Дина Фаухетдиновна</t>
  </si>
  <si>
    <t>Сайфутдинова Айгуль Рахимьяновна</t>
  </si>
  <si>
    <t>Кучумов Азат Алмазович</t>
  </si>
  <si>
    <t>Брагина Наталья Сергеевна</t>
  </si>
  <si>
    <t>Павлова Светлана Владимировна</t>
  </si>
  <si>
    <t>Суфьянова Насима Хашимовна</t>
  </si>
  <si>
    <t>Филиппова Елена Леонидовна</t>
  </si>
  <si>
    <t>Хисамова Рамзия Маратовна</t>
  </si>
  <si>
    <t>МУНИЦИПАЛЬНОЕ ОБЩЕОБРАЗОВАТЕЛЬНОЕ БЮДЖЕТНОЕ УЧРЕЖДЕНИЕ СРЕДНЯЯ ОБЩЕОБРАЗОВАТЕЛЬНАЯ ШКОЛА ИМЕНИ ГЕРОЯ СОВЕТСКОГО СОЮЗА ДАВЛЯТОВА БАКИРА РАХИМОВИЧА С.ПЕРВОМАЙСКИЙ МУНИЦИПАЛЬНОГО РАЙОНА БЛАГОВАРСКИЙ РАЙОН РЕСПУБЛИКИ БАШКОРТОСТАН</t>
  </si>
  <si>
    <t>МОБУ СОШ ИМ.ГЕРОЯ СОВЕТСКОГО СОЮЗА ДАВЛЯТОВА Б.Р. С.ПЕРВОМАЙСКИЙ</t>
  </si>
  <si>
    <t>Аитова Светлана Васильевна</t>
  </si>
  <si>
    <t>Исмагилова Нурзиля Сагитовна</t>
  </si>
  <si>
    <t>Шарипов Ришат Булатович</t>
  </si>
  <si>
    <t>Лебедев Петр Владимирович</t>
  </si>
  <si>
    <t>МУНИЦИПАЛЬНОЕ АВТОНОМНОЕ УЧРЕЖДЕНИЕ ДОПОЛНИТЕЛЬНОГО ОБРАЗОВАНИЯ ДЕТСКАЯ ШКОЛА ИСКУССТВ МУНИЦИПАЛЬНОГО РАЙОНА ГАФУРИЙСКИЙ РАЙОН РЕСПУБЛИКИ БАШКОРТОСТАН</t>
  </si>
  <si>
    <t>Байгильдина Альбина Равилевна</t>
  </si>
  <si>
    <t>ВРИО ЗАВЕДУЮЩЕЙ</t>
  </si>
  <si>
    <t>Султанова Гулима Ураловна</t>
  </si>
  <si>
    <t>Кашкарова Мадина Юлаевна</t>
  </si>
  <si>
    <t>Габдуллин Шамиль Робисович</t>
  </si>
  <si>
    <t>РУКОВОДИТЕЛЬ ЛИКВИДАЦИОННОЙ КОМИССИИ (ЛИКВИДАТОР)</t>
  </si>
  <si>
    <t>МУНИЦИПАЛЬНОЕ БЮДЖЕТНОЕ УЧРЕЖДЕНИЕ ДОПОЛНИТЕЛЬНОГО ОБРАЗОВАНИЯ ДЕТСКИЙ ЦЕНТР РАЗВИТИЯ ТАЛАНТОВ СОЗВЕЗДИЕ МУНИЦИПАЛЬНОГО РАЙОНА ИГЛИНСКИЙ РАЙОН РЕСПУБЛИКИ БАШКОРТОСТАН</t>
  </si>
  <si>
    <t>МБУ ДО ДЕТСКИЙ ЦЕНТР РАЗВИТИЯ ТАЛАНТОВ СОЗВЕЗДИЕ МУНИЦИПАЛЬНОГО РАЙОНА ИГЛИНСКИЙ РАЙОН РЕСПУБЛИКИ БАШКОРТОСТАН</t>
  </si>
  <si>
    <t>Хисаметдинова Алина Азатовна</t>
  </si>
  <si>
    <t>Ибрагимова Зульфия Винеровна</t>
  </si>
  <si>
    <t>Ибакаева Ирина Геннадиевна</t>
  </si>
  <si>
    <t>Мусин Руслан Ильдусович</t>
  </si>
  <si>
    <t>Дементьева Раушания Загировна</t>
  </si>
  <si>
    <t>МУНИЦИПАЛЬНОЕ БЮДЖЕТНОЕ ДОШКОЛЬНОЕ ОБРАЗОВАТЕЛЬНОЕ УЧРЕЖДЕНИЕ КАРАИДЕЛЬСКИЙ ДЕТСКИЙ САД №2 МУНИЦИПАЛЬНОГО РАЙОНА КАРАИДЕЛЬСКИЙ РАЙОН РЕСПУБЛИКИ БАШКОРТОСТАН</t>
  </si>
  <si>
    <t>Хажиев Вадим Ранисович</t>
  </si>
  <si>
    <t>Вальтиева Светлана Германовна</t>
  </si>
  <si>
    <t>Шестакова Надежда Валентиновна</t>
  </si>
  <si>
    <t>Аминева Динара Мунировна</t>
  </si>
  <si>
    <t>Исанбекова Салима Салимовна</t>
  </si>
  <si>
    <t>Самсоненко Александр Степанович</t>
  </si>
  <si>
    <t>Акчурин Фаргат Юнирович</t>
  </si>
  <si>
    <t>Хаматдинов Фидан Раисович</t>
  </si>
  <si>
    <t>Батталова Гульназ Минулловна</t>
  </si>
  <si>
    <t>Садыкова Алфия Нигаматовна</t>
  </si>
  <si>
    <t>Валиахметов Ильдар Расульевич</t>
  </si>
  <si>
    <t>МУНИЦИПАЛЬНОЕ БЮДЖЕТНОЕ ОБЩЕОБРАЗОВАТЕЛЬНОЕ УЧРЕЖДЕНИЕ СРЕДНЯЯ ОБЩЕОБРАЗОВАТЕЛЬНАЯ ШКОЛА №1 ИМЕНИ ГЕРОЯ СОВЕТСКОГО СОЮЗА АХМЕТОВА АБДУЛЛЫ ШАНГАРЕЕВИЧА С.СТЕРЛИБАШЕВО МУНИЦИПАЛЬНОГО РАЙОНА СТЕРЛИБАШЕВСКИЙ РАЙОН РЕСПУБЛИКИ БАШКОРТОСТАН</t>
  </si>
  <si>
    <t>МБОУ СОШ №1 ИМ. АХМЕТОВА А.Ш. С.СТЕРЛИБАШЕВО</t>
  </si>
  <si>
    <t>МУНИЦИПАЛЬНОЕ БЮДЖЕТНОЕ ОБЩЕОБРАЗОВАТЕЛЬНОЕ УЧРЕЖДЕНИЕ СРЕДНЯЯ ОБЩЕОБРАЗОВАТЕЛЬНАЯ ШКОЛА №2 С.СТЕРЛИБАШЕВО ИМЕНИ ТУКАЕВА МУХАМЕДШАКИРА МУХАМЕДХАРИСОВИЧА МУНИЦИПАЛЬНОГО РАЙОНА СТЕРЛИБАШЕВСКИЙ РАЙОН РЕСПУБЛИКИ БАШКОРТОСТАН</t>
  </si>
  <si>
    <t>МБОУ СОШ №2 С.СТЕРЛИБАШЕВО ИМЕНИ ТУКАЕВА М.М.</t>
  </si>
  <si>
    <t>Мурясова Гульназ Нурисламовна</t>
  </si>
  <si>
    <t>Галиева Ляйсан Рамзиловна</t>
  </si>
  <si>
    <t>Вильданова Райля Расуловна</t>
  </si>
  <si>
    <t>Харсева Эльза Хакимовна</t>
  </si>
  <si>
    <t>Сафуганова Ольга Николаевна</t>
  </si>
  <si>
    <t>Шайхутдинова Роза Рифгатовна</t>
  </si>
  <si>
    <t>Каразбаева Разиля Махмутовна</t>
  </si>
  <si>
    <t>Бабина Валентина Семеновна</t>
  </si>
  <si>
    <t>АНО ДОШКОЛЬНОГО ОБРАЗОВАНИЯ ДЕТСКИЙ САД СЮРПРИЗ</t>
  </si>
  <si>
    <t>Шакирова Зинира Сахиуллиновна</t>
  </si>
  <si>
    <t>Афризонов Дмитрий Геннадиевич</t>
  </si>
  <si>
    <t>МУНИЦИПАЛЬНОЕ БЮДЖЕТНОЕ ОБЩЕОБРАЗОВАТЕЛЬНОЕ УЧРЕЖДЕНИЕ СРЕДНЯЯ ОБЩЕОБРАЗОВАТЕЛЬНАЯ ШКОЛА C. АРИБАШЕВО МУНИЦИПАЛЬНОГО РАЙОНА ТАТЫШЛИНСКИЙ РАЙОН РЕСПУБЛИКИ БАШКОРТОСТАН</t>
  </si>
  <si>
    <t>Юлаева Эльмира Рифовна</t>
  </si>
  <si>
    <t>Ахматдинов Зульфир Зуфарович</t>
  </si>
  <si>
    <t>Булатасова Лейсян Рафаиловна</t>
  </si>
  <si>
    <t>Кочнева Ильмира Маратовна</t>
  </si>
  <si>
    <t>Зарипова Айгуль Альбертовна</t>
  </si>
  <si>
    <t>МУНИЦИПАЛЬНОЕ БЮДЖЕТНОЕ ДОШКОЛЬНОЕ ОБРАЗОВАТЕЛЬНОЕ УЧРЕЖДЕНИЕ ДЕТСКИЙ САД ЛЯЙСАН СЕЛА ДЕНИСКИНО</t>
  </si>
  <si>
    <t>Саетова Алия Фаиловна</t>
  </si>
  <si>
    <t>Алексеева Лилия Фаиловна</t>
  </si>
  <si>
    <t>Кудашева Айгуль Ринатовна</t>
  </si>
  <si>
    <t>Шаймухаметова Айгуль Асылгалиевна</t>
  </si>
  <si>
    <t>Муллагалиева Зульфия Лябиповна</t>
  </si>
  <si>
    <t>Ахъярова Гульшат Ириковна</t>
  </si>
  <si>
    <t>Исхакова Айгуль Ахтямовна</t>
  </si>
  <si>
    <t>Каюмова Зиля Файрузовна</t>
  </si>
  <si>
    <t>ГОСУДАРСТВЕННОЕ АВТОНОМНОЕ ПРОФЕССИОНАЛЬНОЕ ОБРАЗОВАТЕЛЬНОЕ УЧРЕЖДЕНИЕ РЕСПУБЛИКИ БАШКОРТОСТАН БЕЛЕБЕЕВСКИЙ МЕДИЦИНСКИЙ КОЛЛЕДЖ</t>
  </si>
  <si>
    <t>МУНИЦИПАЛЬНОЕ АВТОНОМНОЕ ОБЩЕОБРАЗОВАТЕЛЬНОЕ УЧРЕЖДЕНИЕ СРЕДНЯЯ ОБЩЕОБРАЗОВАТЕЛЬНАЯ ШКОЛА № 2 ИМЕНИ ГЕРОЯ СОВЕТСКОГО СОЮЗА М.Г. СЫРТЛАНОВОЙ Г. БЕЛЕБЕЯ МУНИЦИПАЛЬНОГО РАЙОНА БЕЛЕБЕЕВСКИЙ РАЙОН РЕСПУБЛИКИ БАШКОРТОСТАН</t>
  </si>
  <si>
    <t>Логоня Ирина Михайловна</t>
  </si>
  <si>
    <t>ГОСУДАРСТВЕННОЕ АВТОНОМНОЕ ПРОФЕССИОНАЛЬНОЕ ОБРАЗОВАТЕЛЬНОЕ УЧРЕЖДЕНИЕ РЕСПУБЛИКИ БАШКОРТОСТАН БЕЛОРЕЦКИЙ МЕДИЦИНСКИЙ КОЛЛЕДЖ</t>
  </si>
  <si>
    <t>Горбунова Лилия Ильсуровна</t>
  </si>
  <si>
    <t>МУНИЦИПАЛЬНОЕ АВТОНОМНОЕ УЧРЕЖДЕНИЕ ДОПОЛНИТЕЛЬНОГО ОБРАЗОВАНИЯ ЦЕНТР ВНЕШКОЛЬНОЙ РАБОТЫ Г.БЕЛОРЕЦК МУНИЦИПАЛЬНОГО РАЙОНА БЕЛОРЕЦКИЙ РАЙОН РЕСПУБЛИКИ БАШКОРТОСТАН</t>
  </si>
  <si>
    <t>МАУ ДО ЦВР Г.БЕЛОРЕЦК</t>
  </si>
  <si>
    <t>ГОСУДАРСТВЕННОЕ АВТОНОМНОЕ ПРОФЕССИОНАЛЬНОЕ ОБРАЗОВАТЕЛЬНОЕ УЧРЕЖДЕНИЕ РЕСПУБЛИКИ БАШКОРТОСТАН БИРСКИЙ МЕДИКО-ФАРМАЦЕВТИЧЕСКИЙ КОЛЛЕДЖ</t>
  </si>
  <si>
    <t>АНО ПРОФЕССИОНАЛЬНАЯ ОБРАЗОВАТЕЛЬНАЯ ОРГАНИЗАЦИЯ БИРСКИЙ КООПЕРАТИВНЫЙ ТЕХНИКУМ</t>
  </si>
  <si>
    <t>Гайтанова Татьяна Евгеньевна</t>
  </si>
  <si>
    <t>КПП</t>
  </si>
  <si>
    <t>ОГРН</t>
  </si>
  <si>
    <t>Адрес одной строкой</t>
  </si>
  <si>
    <t>453620, Республика Башкортостан, М.Р-Н АБЗЕЛИЛОВСКИЙ, С.П. АСКАРОВСКИЙ СЕЛЬСОВЕТ, С АСКАРОВО, УЛ ЛЕНИНА, Д. 16/1</t>
  </si>
  <si>
    <t>Дата последних изменений</t>
  </si>
  <si>
    <t>30.10.2023 0:00:00 +00:00</t>
  </si>
  <si>
    <t>Дата регистрации</t>
  </si>
  <si>
    <t>21.09.1993 0:00:00 +00:00</t>
  </si>
  <si>
    <t>No Data</t>
  </si>
  <si>
    <t xml:space="preserve">Статус организации </t>
  </si>
  <si>
    <t>ACTIVE</t>
  </si>
  <si>
    <t>453623, Республика Башкортостан, М.Р-Н АБЗЕЛИЛОВСКИЙ, С.П. ЯНГИЛЬСКИЙ СЕЛЬСОВЕТ, С ЯНГЕЛЬСКОЕ, УЛ ШКОЛЬНАЯ, ЗД. 17</t>
  </si>
  <si>
    <t>15.09.2000 0:00:00 +00:00</t>
  </si>
  <si>
    <t>453620, Республика Башкортостан, М.Р-Н АБЗЕЛИЛОВСКИЙ, С.П. АСКАРОВСКИЙ СЕЛЬСОВЕТ, С АСКАРОВО, УЛ ЧАПАЕВА, ЗД. 18</t>
  </si>
  <si>
    <t>24.05.2000 0:00:00 +00:00</t>
  </si>
  <si>
    <t>453620, Республика Башкортостан, М.Р-Н АБЗЕЛИЛОВСКИЙ, С.П. АСКАРОВСКИЙ СЕЛЬСОВЕТ, С АСКАРОВО, УЛ ПИОНЕРСКАЯ, Д. 2/1</t>
  </si>
  <si>
    <t>453606, Республика Башкортостан, М.Р-Н АБЗЕЛИЛОВСКИЙ, С.П. ХАЛИЛОВСКИЙ СЕЛЬСОВЕТ, С ХАЛИЛОВО, УЛ СОВЕТСКАЯ, ДВЛД. 2В</t>
  </si>
  <si>
    <t>453610, Республика Башкортостан, М.Р-Н АБЗЕЛИЛОВСКИЙ, С.П. ХАЛИЛОВСКИЙ СЕЛЬСОВЕТ, Д АБДУЛМАМБЕТОВО, УЛ САЛАВАТА КАДЫРОВА, ВЛД. 2</t>
  </si>
  <si>
    <t>453618, Республика Башкортостан, М.Р-Н АБЗЕЛИЛОВСКИЙ, С.П. КРАСНОБАШКИРСКИЙ СЕЛЬСОВЕТ, С КРАСНАЯ БАШКИРИЯ, УЛ ЦЕНТРАЛЬНАЯ, ЗД. 11</t>
  </si>
  <si>
    <t>02.11.2023 0:00:00 +00:00</t>
  </si>
  <si>
    <t>23.05.2000 0:00:00 +00:00</t>
  </si>
  <si>
    <t>453612, Республика Башкортостан, М.Р-Н АБЗЕЛИЛОВСКИЙ, С.П. ТАШБУЛАТОВСКИЙ СЕЛЬСОВЕТ, С ТАШБУЛАТОВО, УЛ ЦЕНТРАЛЬНАЯ, Д. 20</t>
  </si>
  <si>
    <t>453624, Республика Башкортостан, М.Р-Н АБЗЕЛИЛОВСКИЙ, С.П. ДАВЛЕТОВСКИЙ СЕЛЬСОВЕТ, С ДАВЛЕТОВО, УЛ ШКОЛЬНАЯ, Д. 16</t>
  </si>
  <si>
    <t>453628, Республика Башкортостан, М.Р-Н АБЗЕЛИЛОВСКИЙ, С.П. БУРАНГУЛОВСКИЙ СЕЛЬСОВЕТ, С БУРАНГУЛОВО, УЛ ШКОЛЬНАЯ, Д. 4, СТР. 2</t>
  </si>
  <si>
    <t>453611, Республика Башкортостан, М.Р-Н АБЗЕЛИЛОВСКИЙ, С.П. БАИМОВСКИЙ СЕЛЬСОВЕТ, С БАИМОВО, УЛ ШКОЛЬНАЯ, ЗД. 22</t>
  </si>
  <si>
    <t>453625, Республика Башкортостан, М.Р-Н АБЗЕЛИЛОВСКИЙ, С.П. АМАНГИЛЬДИНСКИЙ СЕЛЬСОВЕТ, Д КАЗМАШЕВО, УЛ КОМСОМОЛЬСКАЯ, Д. 38</t>
  </si>
  <si>
    <t>453612, Республика Башкортостан, М.Р-Н АБЗЕЛИЛОВСКИЙ, С.П. ТАШБУЛАТОВСКИЙ СЕЛЬСОВЕТ, С КУСИМОВСКОГО РУДНИКА, УЛ ШКОЛЬНАЯ, Д. 1</t>
  </si>
  <si>
    <t>453622, Республика Башкортостан, М.Р-Н АБЗЕЛИЛОВСКИЙ, С.П. ТАШТИМЕРОВСКИЙ СЕЛЬСОВЕТ, С МИХАЙЛОВКА, УЛ ПАРКОВАЯ, Д. 33</t>
  </si>
  <si>
    <t>453601, Республика Башкортостан, М.Р-Н АБЗЕЛИЛОВСКИЙ, С.П. ТАШТИМЕРОВСКИЙ СЕЛЬСОВЕТ, Д АБЗЕЛИЛОВО, УЛ КЛОЧКОВА, Д. 1</t>
  </si>
  <si>
    <t>453626, Республика Башкортостан, М.Р-Н АБЗЕЛИЛОВСКИЙ, С.П. РАВИЛОВСКИЙ СЕЛЬСОВЕТ, С ИШКУЛОВО, УЛ ШКОЛЬНАЯ, Д. 55</t>
  </si>
  <si>
    <t>453625, РЕСПУБЛИКА БАШКОРТОСТАН, М.Р-Н АБЗЕЛИЛОВСКИЙ, С.П. АМАНГИЛЬДИНСКИЙ СЕЛЬСОВЕТ, С АМАНГИЛЬДИНО, УЛ ЦЕНТРАЛЬНАЯ, Д. 36</t>
  </si>
  <si>
    <t>27.11.2023 0:00:00 +00:00</t>
  </si>
  <si>
    <t>453627, Республика Башкортостан, М.Р-Н АБЗЕЛИЛОВСКИЙ, С.П. ХАМИТОВСКИЙ СЕЛЬСОВЕТ, С ХАМИТОВО, УЛ ХИДИЯТА САГАДАТОВА, ЗД. 15</t>
  </si>
  <si>
    <t>453615, Республика Башкортостан, М.Р-Н АБЗЕЛИЛОВСКИЙ, С.П. КИРДАСОВСКИЙ СЕЛЬСОВЕТ, С КИРДАСОВО, УЛ ШКОЛЬНАЯ, Д. 34</t>
  </si>
  <si>
    <t>453605, Республика Башкортостан, М.Р-Н АБЗЕЛИЛОВСКИЙ, С.П. АЛЬМУХАМЕТОВСКИЙ СЕЛЬСОВЕТ, С ЦЕЛИННЫЙ, УЛ ЛЕНИНА, Д. 5</t>
  </si>
  <si>
    <t>453614, Республика Башкортостан, М.Р-Н АБЗЕЛИЛОВСКИЙ, С.П. ГУСЕВСКИЙ СЕЛЬСОВЕТ, С ГУСЕВО, УЛ СЕРГЕЯ СОКОЛОВА, ЗД. 60</t>
  </si>
  <si>
    <t>453620, Республика Башкортостан, М.Р-Н АБЗЕЛИЛОВСКИЙ, С.П. АСКАРОВСКИЙ СЕЛЬСОВЕТ, С АСКАРОВО, УЛ ПИОНЕРСКАЯ, Д. 4, К. 1</t>
  </si>
  <si>
    <t>20.10.2000 0:00:00 +00:00</t>
  </si>
  <si>
    <t>453611, Республика Башкортостан, М.Р-Н АБЗЕЛИЛОВСКИЙ, С.П. БАИМОВСКИЙ СЕЛЬСОВЕТ, Д НОВОБАЛАПАНОВО</t>
  </si>
  <si>
    <t>24.10.2000 0:00:00 +00:00</t>
  </si>
  <si>
    <t>453620, Республика Башкортостан, М.Р-Н АБЗЕЛИЛОВСКИЙ, С.П. АСКАРОВСКИЙ СЕЛЬСОВЕТ, С АСКАРОВО, УЛ КОММУНИСТИЧЕСКАЯ, Д. 11</t>
  </si>
  <si>
    <t>16.01.2001 0:00:00 +00:00</t>
  </si>
  <si>
    <t>453620, Республика Башкортостан, М.Р-Н АБЗЕЛИЛОВСКИЙ, С.П. АСКАРОВСКИЙ СЕЛЬСОВЕТ, С АСКАРОВО, УЛ ЧАПАЕВА, Д. 19</t>
  </si>
  <si>
    <t>28.03.2001 0:00:00 +00:00</t>
  </si>
  <si>
    <t>453620, Республика Башкортостан, М.Р-Н АБЗЕЛИЛОВСКИЙ, С.П. АСКАРОВСКИЙ СЕЛЬСОВЕТ, С АСКАРОВО, УЛ ПИОНЕРСКАЯ, Д. 4</t>
  </si>
  <si>
    <t>453605, Республика Башкортостан, М.Р-Н АБЗЕЛИЛОВСКИЙ, С.П. АЛЬМУХАМЕТОВСКИЙ СЕЛЬСОВЕТ, С ЦЕЛИННЫЙ, УЛ ЛЕНИНА, Д. 17</t>
  </si>
  <si>
    <t>453618, Республика Башкортостан, М.Р-Н АБЗЕЛИЛОВСКИЙ, С.П. КРАСНОБАШКИРСКИЙ СЕЛЬСОВЕТ, С КРАСНАЯ БАШКИРИЯ, УЛ ГАГАРИНА, ЗД. 2А</t>
  </si>
  <si>
    <t>453624, Республика Башкортостан, М.Р-Н АБЗЕЛИЛОВСКИЙ, С.П. ДАВЛЕТОВСКИЙ СЕЛЬСОВЕТ, С ДАВЛЕТОВО, УЛ КУСЯМЫШЕВО, Д. 26</t>
  </si>
  <si>
    <t>453612, Республика Башкортостан, М.Р-Н АБЗЕЛИЛОВСКИЙ, С.П. ТАШБУЛАТОВСКИЙ СЕЛЬСОВЕТ, С ТАШБУЛАТОВО, УЛ МОЛОДЕЖНАЯ, Д. 1</t>
  </si>
  <si>
    <t>453623, Республика Башкортостан, М.Р-Н АБЗЕЛИЛОВСКИЙ, С.П. ЯНГИЛЬСКИЙ СЕЛЬСОВЕТ, С ЯНГЕЛЬСКОЕ, УЛ ШКОЛЬНАЯ, Д. 8</t>
  </si>
  <si>
    <t>453620, Республика Башкортостан, М.Р-Н АБЗЕЛИЛОВСКИЙ, С.П. АСКАРОВСКИЙ СЕЛЬСОВЕТ, С АСКАРОВО, УЛ ЛЕНИНА, Д. 39</t>
  </si>
  <si>
    <t>26.03.2003 0:00:00 +00:00</t>
  </si>
  <si>
    <t>453601, РЕСПУБЛИКА БАШКОРТОСТАН, М.Р-Н АБЗЕЛИЛОВСКИЙ, С.П. ТАШТИМЕРОВСКИЙ СЕЛЬСОВЕТ, Д АБЗЕЛИЛОВО, УЛ КЛОЧКОВА, Д. 1</t>
  </si>
  <si>
    <t>21.05.2005 0:00:00 +00:00</t>
  </si>
  <si>
    <t>453620, РЕСПУБЛИКА БАШКОРТОСТАН, М.Р-Н АБЗЕЛИЛОВСКИЙ, С.П. АСКАРОВСКИЙ СЕЛЬСОВЕТ, С АСКАРОВО, УЛ ШАЙМУРАТОВА, ЗД. 59</t>
  </si>
  <si>
    <t>26.01.2007 0:00:00 +00:00</t>
  </si>
  <si>
    <t>453620, РЕСПУБЛИКА БАШКОРТОСТАН, М.Р-Н АБЗЕЛИЛОВСКИЙ, С.П. АСКАРОВСКИЙ СЕЛЬСОВЕТ, С АСКАРОВО, УЛ ЧАПАЕВА, ЗД. 1</t>
  </si>
  <si>
    <t>12.12.2023 0:00:00 +00:00</t>
  </si>
  <si>
    <t>08.12.2009 0:00:00 +00:00</t>
  </si>
  <si>
    <t>453620, РЕСПУБЛИКА БАШКОРТОСТАН, М.Р-Н АБЗЕЛИЛОВСКИЙ, С.П. АСКАРОВСКИЙ СЕЛЬСОВЕТ, С АСКАРОВО, УЛ ЛЕНИНА, Д. 16Б</t>
  </si>
  <si>
    <t>23.11.2011 0:00:00 +00:00</t>
  </si>
  <si>
    <t>453620, РЕСПУБЛИКА БАШКОРТОСТАН, М.Р-Н АБЗЕЛИЛОВСКИЙ, С.П. АСКАРОВСКИЙ СЕЛЬСОВЕТ, С АСКАРОВО, УЛ САДОВАЯ, ЗД. 16/1</t>
  </si>
  <si>
    <t>07.08.2014 0:00:00 +00:00</t>
  </si>
  <si>
    <t>452120, РЕСПУБЛИКА БАШКОРТОСТАН, М.Р-Н АЛЬШЕЕВСКИЙ, С.П. РАЕВСКИЙ СЕЛЬСОВЕТ, С РАЕВСКИЙ, УЛ ЛЕНИНА, ЗД. 113</t>
  </si>
  <si>
    <t>27.08.2021 0:00:00 +00:00</t>
  </si>
  <si>
    <t>18.01.1994 0:00:00 +00:00</t>
  </si>
  <si>
    <t>452130, Республика Башкортостан, М.Р-Н АЛЬШЕЕВСКИЙ, С.П. АКСЕНОВСКИЙ СЕЛЬСОВЕТ, С КИМ, УЛ МИРА, ДВЛД. 14Б</t>
  </si>
  <si>
    <t>01.09.2023 0:00:00 +00:00</t>
  </si>
  <si>
    <t>05.01.2001 0:00:00 +00:00</t>
  </si>
  <si>
    <t>452121, Республика Башкортостан, М.Р-Н АЛЬШЕЕВСКИЙ, С.П. РАЕВСКИЙ СЕЛЬСОВЕТ, С РАЕВСКИЙ, УЛ КОММУНИСТИЧЕСКАЯ, Д. 17</t>
  </si>
  <si>
    <t>24.11.2023 0:00:00 +00:00</t>
  </si>
  <si>
    <t>25.05.2002 0:00:00 +00:00</t>
  </si>
  <si>
    <t>452100, РЕСПУБЛИКА БАШКОРТОСТАН, М.Р-Н АЛЬШЕЕВСКИЙ, С.П. ШАФРАНОВСКИЙ СЕЛЬСОВЕТ, С ШАФРАНОВО, УЛ ОКТЯБРЬСКАЯ, Д. 2</t>
  </si>
  <si>
    <t>02.06.2022 0:00:00 +00:00</t>
  </si>
  <si>
    <t>03.07.1997 0:00:00 +00:00</t>
  </si>
  <si>
    <t>452100, Республика Башкортостан, М.Р-Н АЛЬШЕЕВСКИЙ, С.П. ШАФРАНОВСКИЙ СЕЛЬСОВЕТ, С ШАФРАНОВО, УЛ КУРОРТНАЯ, ЗД. 12</t>
  </si>
  <si>
    <t>04.07.2023 0:00:00 +00:00</t>
  </si>
  <si>
    <t>17.02.1996 0:00:00 +00:00</t>
  </si>
  <si>
    <t>452121, РЕСПУБЛИКА БАШКОРТОСТАН, М.Р-Н АЛЬШЕЕВСКИЙ, С.П. РАЕВСКИЙ СЕЛЬСОВЕТ, С РАЕВСКИЙ, УЛ ВОКЗАЛЬНАЯ, Д. 41</t>
  </si>
  <si>
    <t>02.07.2022 0:00:00 +00:00</t>
  </si>
  <si>
    <t>08.04.2002 0:00:00 +00:00</t>
  </si>
  <si>
    <t>452131, РЕСПУБЛИКА БАШКОРТОСТАН, М.Р-Н АЛЬШЕЕВСКИЙ, С.П. НИКИФАРОВСКИЙ СЕЛЬСОВЕТ, С НИКИФАРОВО, УЛ ДРУЖБЫ, Д. 65</t>
  </si>
  <si>
    <t>05.12.2023 0:00:00 +00:00</t>
  </si>
  <si>
    <t>452115, Республика Башкортостан, М.Р-Н АЛЬШЕЕВСКИЙ, С.П. КАРМЫШЕВСКИЙ СЕЛЬСОВЕТ, С КАРМЫШЕВО, УЛ ШКОЛЬНАЯ, Д. 1А</t>
  </si>
  <si>
    <t>19.10.2023 0:00:00 +00:00</t>
  </si>
  <si>
    <t>452113, РЕСПУБЛИКА БАШКОРТОСТАН, М.Р-Н АЛЬШЕЕВСКИЙ, С.П. ТРУНТАИШЕВСКИЙ СЕЛЬСОВЕТ, С ТРУНТАИШЕВО, УЛ ЦЕНТРАЛЬНАЯ, Д. 68А</t>
  </si>
  <si>
    <t>11.01.2023 0:00:00 +00:00</t>
  </si>
  <si>
    <t>452120, Республика Башкортостан, М.Р-Н АЛЬШЕЕВСКИЙ, С.П. РАЕВСКИЙ СЕЛЬСОВЕТ, С РАЕВСКИЙ, УЛ КУСКОВА, ДВЛД. 36</t>
  </si>
  <si>
    <t>17.09.2023 0:00:00 +00:00</t>
  </si>
  <si>
    <t>452122, Республика Башкортостан, М.Р-Н АЛЬШЕЕВСКИЙ, С.П. РАЕВСКИЙ СЕЛЬСОВЕТ, С РАЕВСКИЙ, УЛ ГАГАРИНА, Д. 20</t>
  </si>
  <si>
    <t>21.09.2023 0:00:00 +00:00</t>
  </si>
  <si>
    <t>452116, Республика Башкортостан, М.Р-Н АЛЬШЕЕВСКИЙ, С.П. КЫЗЫЛЬСКИЙ СЕЛЬСОВЕТ, С ТАВРИЧАНКА, УЛ МОЛОДЕЖНАЯ, Д. 17</t>
  </si>
  <si>
    <t>26.10.2023 0:00:00 +00:00</t>
  </si>
  <si>
    <t>452104, Республика Башкортостан, М.Р-Н АЛЬШЕЕВСКИЙ, С.П. СЛАКОВСКИЙ СЕЛЬСОВЕТ, С СЛАК, УЛ ЦЕНТРАЛЬНАЯ, ЗД. 1</t>
  </si>
  <si>
    <t>28.09.2023 0:00:00 +00:00</t>
  </si>
  <si>
    <t>452112, Республика Башкортостан, М.Р-Н АЛЬШЕЕВСКИЙ, С.П. ТАШЛИНСКИЙ СЕЛЬСОВЕТ, С ТАШЛЫ, УЛ ШКОЛЬНАЯ, ЗД. 3</t>
  </si>
  <si>
    <t>04.10.2023 0:00:00 +00:00</t>
  </si>
  <si>
    <t>452132, Республика Башкортостан, М.Р-Н АЛЬШЕЕВСКИЙ, С.П. ГАЙНИЯМАКСКИЙ СЕЛЬСОВЕТ, С ГАЙНИЯМАК, УЛ ЦЕНТРАЛЬНАЯ, ЗД. 41</t>
  </si>
  <si>
    <t>11.10.2023 0:00:00 +00:00</t>
  </si>
  <si>
    <t>452134, РЕСПУБЛИКА БАШКОРТОСТАН, М.Р-Н АЛЬШЕЕВСКИЙ, С.П. ВОЗДВИЖЕНСКИЙ СЕЛЬСОВЕТ, С ВОЗДВИЖЕНКА, УЛ ЦЕНТРАЛЬНАЯ, Д. 10</t>
  </si>
  <si>
    <t>12.01.2023 0:00:00 +00:00</t>
  </si>
  <si>
    <t>452102, РЕСПУБЛИКА БАШКОРТОСТАН, М.Р-Н АЛЬШЕЕВСКИЙ, С.П. НИЖНЕАВРЮЗОВСКИЙ СЕЛЬСОВЕТ, С НИЖНЕЕ АВРЮЗОВО, УЛ ЛЕНИНА, Д. 54</t>
  </si>
  <si>
    <t>17.10.2022 0:00:00 +00:00</t>
  </si>
  <si>
    <t>452130, РЕСПУБЛИКА БАШКОРТОСТАН, М.Р-Н АЛЬШЕЕВСКИЙ, С.П. АКСЕНОВСКИЙ СЕЛЬСОВЕТ, С АКСЕНОВО, УЛ ШКОЛЬНАЯ, ЗД. 11А</t>
  </si>
  <si>
    <t>17.03.2023 0:00:00 +00:00</t>
  </si>
  <si>
    <t>452119, РЕСПУБЛИКА БАШКОРТОСТАН, М.Р-Н АЛЬШЕЕВСКИЙ, С.П. АБДРАШИТОВСКИЙ СЕЛЬСОВЕТ, С АБДРАШИТОВО, УЛ ЛЕСНАЯ, ЗД. 1А</t>
  </si>
  <si>
    <t>452118, Республика Башкортостан, М.Р-Н АЛЬШЕЕВСКИЙ, С.П. АБДРАШИТОВСКИЙ СЕЛЬСОВЕТ, С КРЫМСКИЙ, УЛ БОЛЬНИЧНАЯ, Д. 2</t>
  </si>
  <si>
    <t>13.09.2023 0:00:00 +00:00</t>
  </si>
  <si>
    <t>452103, РЕСПУБЛИКА БАШКОРТОСТАН, М.Р-Н АЛЬШЕЕВСКИЙ, С.П. МЕНДЯНОВСКИЙ СЕЛЬСОВЕТ, С МЕНДЯНОВО, УЛ ШКОЛЬНАЯ, Д. 34</t>
  </si>
  <si>
    <t>15.12.2023 0:00:00 +00:00</t>
  </si>
  <si>
    <t>Дата ликвидации</t>
  </si>
  <si>
    <t>LIQUIDATED</t>
  </si>
  <si>
    <t>452121, РЕСПУБЛИКА БАШКОРТОСТАН, М.Р-Н АЛЬШЕЕВСКИЙ, С.П. РАЕВСКИЙ СЕЛЬСОВЕТ, С РАЕВСКИЙ, УЛ КИРОВА, Д. 88А</t>
  </si>
  <si>
    <t>25.10.2022 0:00:00 +00:00</t>
  </si>
  <si>
    <t>452114, Республика Башкортостан, М.Р-Н АЛЬШЕЕВСКИЙ, С.П. КИПЧАК-АСКАРОВСКИЙ СЕЛЬСОВЕТ, С КИПЧАК-АСКАРОВО, УЛ ШКОЛЬНАЯ, ЗД. 3</t>
  </si>
  <si>
    <t>452117, РЕСПУБЛИКА БАШКОРТОСТАН, М.Р-Н АЛЬШЕЕВСКИЙ, С.П. НИГМАТУЛЛИНСКИЙ СЕЛЬСОВЕТ, С НИГМАТУЛЛИНО, УЛ ШКОЛЬНАЯ, Д. 1</t>
  </si>
  <si>
    <t>452122, Республика Башкортостан, М.Р-Н АЛЬШЕЕВСКИЙ, С.П. РАЕВСКИЙ СЕЛЬСОВЕТ, С РАЕВСКИЙ, УЛ КОСМОНАВТОВ, Д. 34, К. В</t>
  </si>
  <si>
    <t>10.10.2023 0:00:00 +00:00</t>
  </si>
  <si>
    <t>09.01.2003 0:00:00 +00:00</t>
  </si>
  <si>
    <t>452115, Республика Башкортостан, М.Р-Н АЛЬШЕЕВСКИЙ, С.П. КАРМЫШЕВСКИЙ СЕЛЬСОВЕТ, Д ЧУРАЕВО, УЛ ШКОЛЬНАЯ, Д. 40/1</t>
  </si>
  <si>
    <t>14.09.2023 0:00:00 +00:00</t>
  </si>
  <si>
    <t>08.01.2003 0:00:00 +00:00</t>
  </si>
  <si>
    <t>452120, Республика Башкортостан, М.Р-Н АЛЬШЕЕВСКИЙ, С.П. РАЕВСКИЙ СЕЛЬСОВЕТ, С РАЕВСКИЙ, УЛ СВОБОДЫ, Д. 108</t>
  </si>
  <si>
    <t>14.08.2023 0:00:00 +00:00</t>
  </si>
  <si>
    <t>31.12.2002 0:00:00 +00:00</t>
  </si>
  <si>
    <t>452120, Республика Башкортостан, М.Р-Н АЛЬШЕЕВСКИЙ, С.П. ЗЕЛЕНОКЛИНОВСКИЙ СЕЛЬСОВЕТ, Д КРАСНЫЙ КЛИН, УЛ КРАСНОБАШКИРСКАЯ, Д. 2А</t>
  </si>
  <si>
    <t>27.09.2023 0:00:00 +00:00</t>
  </si>
  <si>
    <t>452122, РЕСПУБЛИКА БАШКОРТОСТАН, М.Р-Н АЛЬШЕЕВСКИЙ, С.П. РАЕВСКИЙ СЕЛЬСОВЕТ, С РАЕВСКИЙ, УЛ ГАГАРИНА, Д. 18</t>
  </si>
  <si>
    <t>13.11.2022 0:00:00 +00:00</t>
  </si>
  <si>
    <t>14.01.2003 0:00:00 +00:00</t>
  </si>
  <si>
    <t>452120, РЕСПУБЛИКА БАШКОРТОСТАН, М.Р-Н АЛЬШЕЕВСКИЙ, С.П. РАЕВСКИЙ СЕЛЬСОВЕТ, С РАЕВСКИЙ, УЛ ЛЕНИНА, Д. 131</t>
  </si>
  <si>
    <t>02.11.2022 0:00:00 +00:00</t>
  </si>
  <si>
    <t>452122, РЕСПУБЛИКА БАШКОРТОСТАН, М.Р-Н АЛЬШЕЕВСКИЙ, С.П. РАЕВСКИЙ СЕЛЬСОВЕТ, С РАЕВСКИЙ, УЛ КОСМОНАВТОВ, Д. 36, К. Г</t>
  </si>
  <si>
    <t>452123, РЕСПУБЛИКА БАШКОРТОСТАН, М.Р-Н АЛЬШЕЕВСКИЙ, С.П. РАЕВСКИЙ СЕЛЬСОВЕТ, С РАЕВСКИЙ, УЛ МАЖИТА ГАФУРИ, ДВЛД. 30</t>
  </si>
  <si>
    <t>452120, РЕСПУБЛИКА БАШКОРТОСТАН, М.Р-Н АЛЬШЕЕВСКИЙ, С.П. РАЕВСКИЙ СЕЛЬСОВЕТ, С РАЕВСКИЙ, УЛ КРУПСКАЯ, Д. 66Б</t>
  </si>
  <si>
    <t>16.05.2023 0:00:00 +00:00</t>
  </si>
  <si>
    <t>Респ Башкортостан, село Раевский, ул Космонавтов, д 36</t>
  </si>
  <si>
    <t>15.06.2022 0:00:00 +00:00</t>
  </si>
  <si>
    <t>20.12.2013 0:00:00 +00:00</t>
  </si>
  <si>
    <t>453030, РЕСПУБЛИКА БАШКОРТОСТАН, М.Р-Н АРХАНГЕЛЬСКИЙ, С.П. АРХАНГЕЛЬСКИЙ СЕЛЬСОВЕТ, С АРХАНГЕЛЬСКОЕ, УЛ СОВЕТСКАЯ, ЗД. 53</t>
  </si>
  <si>
    <t>14.04.2023 0:00:00 +00:00</t>
  </si>
  <si>
    <t>18.06.1997 0:00:00 +00:00</t>
  </si>
  <si>
    <t>453034, РЕСПУБЛИКА БАШКОРТОСТАН, М.Р-Н АРХАНГЕЛЬСКИЙ, С.П. ИРНЫКШИНСКИЙ СЕЛЬСОВЕТ, С ИРНЫКШИ, УЛ СОВЕТСКАЯ, Д. 44</t>
  </si>
  <si>
    <t>17.01.2023 0:00:00 +00:00</t>
  </si>
  <si>
    <t>14.04.1997 0:00:00 +00:00</t>
  </si>
  <si>
    <t>453040, РЕСПУБЛИКА БАШКОРТОСТАН, М.Р-Н АРХАНГЕЛЬСКИЙ, С.П. ТАВАКАЧЕВСКИЙ СЕЛЬСОВЕТ, Д ТАВАКАЧЕВО, УЛ ШКОЛЬНАЯ, Д. 12</t>
  </si>
  <si>
    <t>453033, РЕСПУБЛИКА БАШКОРТОСТАН, М.Р-Н АРХАНГЕЛЬСКИЙ, С.П. ОРЛОВСКИЙ СЕЛЬСОВЕТ, Д ОРЛОВКА, УЛ МОСКОВСКАЯ, Д. 2</t>
  </si>
  <si>
    <t>23.04.1997 0:00:00 +00:00</t>
  </si>
  <si>
    <t>453041, РЕСПУБЛИКА БАШКОРТОСТАН, М.Р-Н АРХАНГЕЛЬСКИЙ, С.П. УЗУНЛАРОВСКИЙ СЕЛЬСОВЕТ, С УЗУНЛАРОВО, УЛ ЦЕНТРАЛЬНАЯ, Д. 35</t>
  </si>
  <si>
    <t>10.04.2001 0:00:00 +00:00</t>
  </si>
  <si>
    <t>453037, Республика Башкортостан, М.Р-Н АРХАНГЕЛЬСКИЙ, С.П. ИНЗЕРСКИЙ СЕЛЬСОВЕТ, С ВАЛЕНТИНОВКА, УЛ СОВЕТСКАЯ, Д. 60</t>
  </si>
  <si>
    <t>02.04.2001 0:00:00 +00:00</t>
  </si>
  <si>
    <t>453039, РЕСПУБЛИКА БАШКОРТОСТАН, М.Р-Н АРХАНГЕЛЬСКИЙ, С.П. УЗУНЛАРОВСКИЙ СЕЛЬСОВЕТ, Д АЙТМЕМБЕТОВО, УЛ ШКОЛЬНАЯ, Д. 16</t>
  </si>
  <si>
    <t>17.04.2001 0:00:00 +00:00</t>
  </si>
  <si>
    <t>453045, Республика Башкортостан, М.Р-Н АРХАНГЕЛЬСКИЙ, С.П. АБЗАНОВСКИЙ СЕЛЬСОВЕТ, С АБЗАНОВО, УЛ А.АБДРАХМАНОВА, ЗД. 70</t>
  </si>
  <si>
    <t>19.07.2023 0:00:00 +00:00</t>
  </si>
  <si>
    <t>12.04.2001 0:00:00 +00:00</t>
  </si>
  <si>
    <t>453049, РЕСПУБЛИКА БАШКОРТОСТАН, М.Р-Н АРХАНГЕЛЬСКИЙ, С.П. БАКАЛДИНСКИЙ СЕЛЬСОВЕТ, Д ТЕРЕКЛЫ, УЛ ШКОЛЬНАЯ, ЗД. 40</t>
  </si>
  <si>
    <t>453049, Республика Башкортостан, М.Р-Н АРХАНГЕЛЬСКИЙ, С.П. БАКАЛДИНСКИЙ СЕЛЬСОВЕТ, С БАКАЛДИНСКОЕ, ПЕР МАТРОСОВА, Д. 8</t>
  </si>
  <si>
    <t>22.08.2023 0:00:00 +00:00</t>
  </si>
  <si>
    <t>453033, РЕСПУБЛИКА БАШКОРТОСТАН, М.Р-Н АРХАНГЕЛЬСКИЙ, С.П. КРАСНОЗИЛИМСКИЙ СЕЛЬСОВЕТ, С КРАСНЫЙ ЗИЛИМ, ПЕР ШКОЛЬНЫЙ, Д. 1</t>
  </si>
  <si>
    <t>453033, РЕСПУБЛИКА БАШКОРТОСТАН, М.Р-Н АРХАНГЕЛЬСКИЙ, С.П. КРАСНОЗИЛИМСКИЙ СЕЛЬСОВЕТ, Д КЫСЫНДЫ, УЛ ШКОЛЬНАЯ, Д. 21</t>
  </si>
  <si>
    <t>16.04.2001 0:00:00 +00:00</t>
  </si>
  <si>
    <t>453030, РЕСПУБЛИКА БАШКОРТОСТАН, М.Р-Н АРХАНГЕЛЬСКИЙ, С.П. АРХАНГЕЛЬСКИЙ СЕЛЬСОВЕТ, С АРХАНГЕЛЬСКОЕ, УЛ СОВЕТСКАЯ, ЗД. 35</t>
  </si>
  <si>
    <t>16.06.2021 0:00:00 +00:00</t>
  </si>
  <si>
    <t>20.06.1997 0:00:00 +00:00</t>
  </si>
  <si>
    <t>453033, РЕСПУБЛИКА БАШКОРТОСТАН, М.Р-Н АРХАНГЕЛЬСКИЙ, С.П. КРАСНОЗИЛИМСКИЙ СЕЛЬСОВЕТ, Д ЗАИТОВО, УЛ ШКОЛЬНАЯ, Д. 26</t>
  </si>
  <si>
    <t>05.05.1997 0:00:00 +00:00</t>
  </si>
  <si>
    <t>453036, Республика Башкортостан, М.Р-Н АРХАНГЕЛЬСКИЙ, С.П. ЛИПОВСКИЙ СЕЛЬСОВЕТ, С БЛАГОВЕЩЕНКА, УЛ ЦЕНТРАЛЬНАЯ, Д. 2</t>
  </si>
  <si>
    <t>30.04.1997 0:00:00 +00:00</t>
  </si>
  <si>
    <t>453030, РЕСПУБЛИКА БАШКОРТОСТАН, М.Р-Н АРХАНГЕЛЬСКИЙ, С.П. АРХАНГЕЛЬСКИЙ СЕЛЬСОВЕТ, С АРХАНГЕЛЬСКОЕ, УЛ ЧЕРНЫШЕВСКОГО, Д. 25</t>
  </si>
  <si>
    <t>453039, РЕСПУБЛИКА БАШКОРТОСТАН, М.Р-Н АРХАНГЕЛЬСКИЙ, С.П. УЗУНЛАРОВСКИЙ СЕЛЬСОВЕТ, Д АЗОВО, УЛ СОВЕТСКАЯ, Д. 29</t>
  </si>
  <si>
    <t>453032, РЕСПУБЛИКА БАШКОРТОСТАН, М.Р-Н АРХАНГЕЛЬСКИЙ, С.П. АРХ-ЛАТЫШСКИЙ СЕЛЬСОВЕТ, Д МАКСИМ ГОРЬКИЙ, УЛ ЛЕНИНА, Д. 42</t>
  </si>
  <si>
    <t>453037, РЕСПУБЛИКА БАШКОРТОСТАН, М.Р-Н АРХАНГЕЛЬСКИЙ, С.П. ИНЗЕРСКИЙ СЕЛЬСОВЕТ, С КАЗАНКА, УЛ ОЗЕРНАЯ, Д. 13</t>
  </si>
  <si>
    <t>19.03.2023 0:00:00 +00:00</t>
  </si>
  <si>
    <t>24.03.2005 0:00:00 +00:00</t>
  </si>
  <si>
    <t>453030, РЕСПУБЛИКА БАШКОРТОСТАН, М.Р-Н АРХАНГЕЛЬСКИЙ, С.П. АРХАНГЕЛЬСКИЙ СЕЛЬСОВЕТ, С АРХАНГЕЛЬСКОЕ, УЛ Н.КРУПСКОЙ, Д. 2</t>
  </si>
  <si>
    <t>08.12.2023 0:00:00 +00:00</t>
  </si>
  <si>
    <t>07.11.2014 0:00:00 +00:00</t>
  </si>
  <si>
    <t>Респ Башкортостан, село Архангельское, ул Советская, зд 35</t>
  </si>
  <si>
    <t>17.03.2021 0:00:00 +00:00</t>
  </si>
  <si>
    <t>22.12.2015 0:00:00 +00:00</t>
  </si>
  <si>
    <t>Респ Башкортостан, село Архангельское, ул Блюхера, д 39</t>
  </si>
  <si>
    <t>14.02.2023 0:00:00 +00:00</t>
  </si>
  <si>
    <t>21.03.2016 0:00:00 +00:00</t>
  </si>
  <si>
    <t>452880, Республика Башкортостан, М.Р-Н АСКИНСКИЙ, С.П. АСКИНСКИЙ СЕЛЬСОВЕТ, С АСКИНО, УЛ СОВЕТСКАЯ, Д. 17</t>
  </si>
  <si>
    <t>12.10.2023 0:00:00 +00:00</t>
  </si>
  <si>
    <t>05.06.1995 0:00:00 +00:00</t>
  </si>
  <si>
    <t>452880, РЕСПУБЛИКА БАШКОРТОСТАН, М.Р-Н АСКИНСКИЙ, С.П. АСКИНСКИЙ СЕЛЬСОВЕТ, С АСКИНО, УЛ ЛЕНИНА, Д. 153</t>
  </si>
  <si>
    <t>19.12.2022 0:00:00 +00:00</t>
  </si>
  <si>
    <t>04.06.2001 0:00:00 +00:00</t>
  </si>
  <si>
    <t>452880, РЕСПУБЛИКА БАШКОРТОСТАН, М.Р-Н АСКИНСКИЙ, С.П. АСКИНСКИЙ СЕЛЬСОВЕТ, С АСКИНО, УЛ ОКТЯБРЬСКАЯ, Д. 6</t>
  </si>
  <si>
    <t>09.04.1992 0:00:00 +00:00</t>
  </si>
  <si>
    <t>452880, РЕСПУБЛИКА БАШКОРТОСТАН, М.Р-Н АСКИНСКИЙ, С.П. АСКИНСКИЙ СЕЛЬСОВЕТ, С АСКИНО, УЛ ОКТЯБРЬСКАЯ, Д. 1</t>
  </si>
  <si>
    <t>06.06.2022 0:00:00 +00:00</t>
  </si>
  <si>
    <t>22.06.1995 0:00:00 +00:00</t>
  </si>
  <si>
    <t>452880, РЕСПУБЛИКА БАШКОРТОСТАН, М.Р-Н АСКИНСКИЙ, С.П. АСКИНСКИЙ СЕЛЬСОВЕТ, С АСКИНО, УЛ КАЛИНИНА, Д. 4</t>
  </si>
  <si>
    <t>07.03.2023 0:00:00 +00:00</t>
  </si>
  <si>
    <t>452880, РЕСПУБЛИКА БАШКОРТОСТАН, М.Р-Н АСКИНСКИЙ, С.П. АСКИНСКИЙ СЕЛЬСОВЕТ, С АСКИНО, УЛ МИРА, ЗД. 6А</t>
  </si>
  <si>
    <t>22.07.1996 0:00:00 +00:00</t>
  </si>
  <si>
    <t>452892, РЕСПУБЛИКА БАШКОРТОСТАН, М.Р-Н АСКИНСКИЙ, С.П. КАШКИНСКИЙ СЕЛЬСОВЕТ, С КАШКИНО, УЛ МАРДАНОВА, ЗД. 6</t>
  </si>
  <si>
    <t>21.09.2018 0:00:00 +00:00</t>
  </si>
  <si>
    <t>452883, Республика Башкортостан, М.Р-Н АСКИНСКИЙ, С.П. ПЕТРОПАВЛОВСКИЙ СЕЛЬСОВЕТ, С КИГАЗЫ, УЛ ЦЕНТРАЛЬНАЯ, ЗД. 8</t>
  </si>
  <si>
    <t>05.10.2023 0:00:00 +00:00</t>
  </si>
  <si>
    <t>452885, РЕСПУБЛИКА БАШКОРТОСТАН, М.Р-Н АСКИНСКИЙ, С.П. КШЛАУ-ЕЛГИНСКИЙ СЕЛЬСОВЕТ, Д НОВЫЕ КАЗАНЧИ, УЛ ГУМЕРОВА, Д. 4</t>
  </si>
  <si>
    <t>15.09.2022 0:00:00 +00:00</t>
  </si>
  <si>
    <t>452880, РЕСПУБЛИКА БАШКОРТОСТАН, М.Р-Н АСКИНСКИЙ, С.П. АСКИНСКИЙ СЕЛЬСОВЕТ, С АСКИНО, УЛ ПРОМЫШЛЕННАЯ, Д. 13</t>
  </si>
  <si>
    <t>452899, РЕСПУБЛИКА БАШКОРТОСТАН, М.Р-Н АСКИНСКИЙ, С.П. КАРТКИСЯКОВСКИЙ СЕЛЬСОВЕТ, Д КАРТКИСЯК, УЛ ЦЕНТРАЛЬНАЯ, ЗД. 12</t>
  </si>
  <si>
    <t>03.08.2022 0:00:00 +00:00</t>
  </si>
  <si>
    <t>452895, РЕСПУБЛИКА БАШКОРТОСТАН, М.Р-Н АСКИНСКИЙ, С.П. СУЛТАНБЕКОВСКИЙ СЕЛЬСОВЕТ, Д СУЛТАНБЕКОВО, УЛ ЦЕНТРАЛЬНАЯ, Д. 33</t>
  </si>
  <si>
    <t>05.10.2022 0:00:00 +00:00</t>
  </si>
  <si>
    <t>452883, РЕСПУБЛИКА БАШКОРТОСТАН, М.Р-Н АСКИНСКИЙ, С.П. ПЕТРОПАВЛОВСКИЙ СЕЛЬСОВЕТ, Д ПЕТРОПАВЛОВКА, УЛ МИРА, ЗД. 5</t>
  </si>
  <si>
    <t>09.11.2022 0:00:00 +00:00</t>
  </si>
  <si>
    <t>452891, РЕСПУБЛИКА БАШКОРТОСТАН, М.Р-Н АСКИНСКИЙ, С.П. УРМИЯЗОВСКИЙ СЕЛЬСОВЕТ, С УРМИЯЗЫ, УЛ ПИОНЕРСКАЯ, ЗД. 12</t>
  </si>
  <si>
    <t>22.09.1995 0:00:00 +00:00</t>
  </si>
  <si>
    <t>452892, РЕСПУБЛИКА БАШКОРТОСТАН, М.Р-Н АСКИНСКИЙ, С.П. КАШКИНСКИЙ СЕЛЬСОВЕТ, С КАШКИНО, УЛ МИРА, ЗД. 20</t>
  </si>
  <si>
    <t>18.10.2022 0:00:00 +00:00</t>
  </si>
  <si>
    <t>452890, РЕСПУБЛИКА БАШКОРТОСТАН, М.Р-Н АСКИНСКИЙ, С.П. КУБИЯЗОВСКИЙ СЕЛЬСОВЕТ, С КУБИЯЗЫ, УЛ ЛЕНИНА, ЗД. 7</t>
  </si>
  <si>
    <t>22.06.1994 0:00:00 +00:00</t>
  </si>
  <si>
    <t>452891, РЕСПУБЛИКА БАШКОРТОСТАН, М.Р-Н АСКИНСКИЙ, С.П. УРМИЯЗОВСКИЙ СЕЛЬСОВЕТ, Д НОВОКОЧКИЛЬДИНО, УЛ ТРАКТОВАЯ, Д. 6/1</t>
  </si>
  <si>
    <t>15.11.2022 0:00:00 +00:00</t>
  </si>
  <si>
    <t>05.02.1997 0:00:00 +00:00</t>
  </si>
  <si>
    <t>452885, РЕСПУБЛИКА БАШКОРТОСТАН, М.Р-Н АСКИНСКИЙ, С.П. КШЛАУ-ЕЛГИНСКИЙ СЕЛЬСОВЕТ, Д КШЛАУ-ЕЛГА, УЛ ШКОЛЬНАЯ, ЗД. 1А</t>
  </si>
  <si>
    <t>31.03.2023 0:00:00 +00:00</t>
  </si>
  <si>
    <t>452887, РЕСПУБЛИКА БАШКОРТОСТАН, М.Р-Н АСКИНСКИЙ, С.П. КАЗАНЧИНСКИЙ СЕЛЬСОВЕТ, С СТАРЫЕ КАЗАНЧИ, УЛ ШКОЛЬНАЯ, Д. 10</t>
  </si>
  <si>
    <t>27.10.2022 0:00:00 +00:00</t>
  </si>
  <si>
    <t>17.02.1997 0:00:00 +00:00</t>
  </si>
  <si>
    <t>452880, РЕСПУБЛИКА БАШКОРТОСТАН, М.Р-Н АСКИНСКИЙ, С.П. АСКИНСКИЙ СЕЛЬСОВЕТ, С АСКИНО, УЛ МИРА, Д. 8</t>
  </si>
  <si>
    <t>07.02.1997 0:00:00 +00:00</t>
  </si>
  <si>
    <t>452893, РЕСПУБЛИКА БАШКОРТОСТАН, М.Р-Н АСКИНСКИЙ, С.П. КУНГАКОВСКИЙ СЕЛЬСОВЕТ, Д КУНГАК, УЛ МОЛОДЕЖНАЯ, ЗД. 4</t>
  </si>
  <si>
    <t>02.08.2021 0:00:00 +00:00</t>
  </si>
  <si>
    <t>452890, РЕСПУБЛИКА БАШКОРТОСТАН, М.Р-Н АСКИНСКИЙ, С.П. КУБИЯЗОВСКИЙ СЕЛЬСОВЕТ, С КУБИЯЗЫ, УЛ СОВЕТСКАЯ, ЗД. 60</t>
  </si>
  <si>
    <t>17.02.2023 0:00:00 +00:00</t>
  </si>
  <si>
    <t>22.01.1997 0:00:00 +00:00</t>
  </si>
  <si>
    <t>452880, РЕСПУБЛИКА БАШКОРТОСТАН, М.Р-Н АСКИНСКИЙ, С.П. АСКИНСКИЙ СЕЛЬСОВЕТ, С АСКИНО, УЛ ПЕРВАЯ ШКОЛЬНАЯ, ЗД. 1А</t>
  </si>
  <si>
    <t>30.06.2020 0:00:00 +00:00</t>
  </si>
  <si>
    <t>22.10.2004 0:00:00 +00:00</t>
  </si>
  <si>
    <t>453480, РЕСПУБЛИКА БАШКОРТОСТАН, М.Р-Н АУРГАЗИНСКИЙ, С.П. ТОЛБАЗИНСКИЙ СЕЛЬСОВЕТ, С ТОЛБАЗЫ, УЛ ЛЕНИНА, ЗД. 125</t>
  </si>
  <si>
    <t>02.06.2023 0:00:00 +00:00</t>
  </si>
  <si>
    <t>26.04.1994 0:00:00 +00:00</t>
  </si>
  <si>
    <t>453480, Республика Башкортостан, М.Р-Н АУРГАЗИНСКИЙ, С.П. ТОЛБАЗИНСКИЙ СЕЛЬСОВЕТ, С ТОЛБАЗЫ, УЛ ЛЕНИНА, Д. 105</t>
  </si>
  <si>
    <t>25.10.2023 0:00:00 +00:00</t>
  </si>
  <si>
    <t>453485, РЕСПУБЛИКА БАШКОРТОСТАН, М.Р-Н АУРГАЗИНСКИЙ, С.П. БАТЫРОВСКИЙ СЕЛЬСОВЕТ, С КУЕЗБАШЕВО, УЛ САДОВАЯ, ЗД. 40А</t>
  </si>
  <si>
    <t>09.12.2023 0:00:00 +00:00</t>
  </si>
  <si>
    <t>23.10.2000 0:00:00 +00:00</t>
  </si>
  <si>
    <t>453493, РЕСПУБЛИКА БАШКОРТОСТАН, М.Р-Н АУРГАЗИНСКИЙ, С.П. СЕМЕНКИНСКИЙ СЕЛЬСОВЕТ, С ШЛАНЛЫ, УЛ САДОВАЯ, ЗД. 1</t>
  </si>
  <si>
    <t>28.12.2021 0:00:00 +00:00</t>
  </si>
  <si>
    <t>453485, РЕСПУБЛИКА БАШКОРТОСТАН, М.Р-Н АУРГАЗИНСКИЙ, С.П. БИШКАИНСКИЙ СЕЛЬСОВЕТ, С БИШКАИН, УЛ ШКОЛЬНАЯ, ЗД. 5</t>
  </si>
  <si>
    <t>24.12.2021 0:00:00 +00:00</t>
  </si>
  <si>
    <t>453488, РЕСПУБЛИКА БАШКОРТОСТАН, М.Р-Н АУРГАЗИНСКИЙ, С.П. ИСМАГИЛОВСКИЙ СЕЛЬСОВЕТ, С ИСМАГИЛОВО, УЛ ЦЕНТРАЛЬНАЯ, ЗД. 7</t>
  </si>
  <si>
    <t>06.04.2023 0:00:00 +00:00</t>
  </si>
  <si>
    <t>453471, РЕСПУБЛИКА БАШКОРТОСТАН, М.Р-Н АУРГАЗИНСКИЙ, С.П. ИШЛИНСКИЙ СЕЛЬСОВЕТ, С ИШЛЫ, УЛ ЛЕНИНА, ЗД. 23</t>
  </si>
  <si>
    <t>05.08.2021 0:00:00 +00:00</t>
  </si>
  <si>
    <t>453477, Республика Башкортостан, М.Р-Н АУРГАЗИНСКИЙ, С.П. УРШАКСКИЙ СЕЛЬСОВЕТ, Д КУРМАНАЕВО, УЛ ПОЛЕВАЯ, ЗД. 5</t>
  </si>
  <si>
    <t>07.11.2023 0:00:00 +00:00</t>
  </si>
  <si>
    <t>453486, Республика Башкортостан, М.Р-Н АУРГАЗИНСКИЙ, С.П. МЕСЕЛИНСКИЙ СЕЛЬСОВЕТ, С МЕСЕЛИ, УЛ ЦЕНТРАЛЬНАЯ, Д. 83</t>
  </si>
  <si>
    <t>29.10.2023 0:00:00 +00:00</t>
  </si>
  <si>
    <t>453475, РЕСПУБЛИКА БАШКОРТОСТАН, М.Р-Н АУРГАЗИНСКИЙ, С.П. МИХАЙЛОВСКИЙ СЕЛЬСОВЕТ, Д МУРАДЫМ, УЛ ШКОЛЬНАЯ, ЗД. 35</t>
  </si>
  <si>
    <t>09.09.2022 0:00:00 +00:00</t>
  </si>
  <si>
    <t>453499, РЕСПУБЛИКА БАШКОРТОСТАН, М.Р-Н АУРГАЗИНСКИЙ, С.П. НАГАДАКСКИЙ СЕЛЬСОВЕТ, Д ТАТАРСКИЙ НАГАДАК, УЛ ЦЕНТРАЛЬНАЯ, Д. 89</t>
  </si>
  <si>
    <t>24.11.2022 0:00:00 +00:00</t>
  </si>
  <si>
    <t>453472, РЕСПУБЛИКА БАШКОРТОСТАН, М.Р-Н АУРГАЗИНСКИЙ, С.П. ИБРАЕВСКИЙ СЕЛЬСОВЕТ, Д НОВОФЕДОРОВКА, УЛ СОВЕТСКАЯ, Д. 30А</t>
  </si>
  <si>
    <t>12.11.2019 0:00:00 +00:00</t>
  </si>
  <si>
    <t>453492, РЕСПУБЛИКА БАШКОРТОСТАН, М.Р-Н АУРГАЗИНСКИЙ, С.П. СЕМЕНКИНСКИЙ СЕЛЬСОВЕТ, С СЕМЕНКИНО, УЛ СОВЕТСКАЯ, ЗД. 2Г</t>
  </si>
  <si>
    <t>18.10.2021 0:00:00 +00:00</t>
  </si>
  <si>
    <t>453496, Республика Башкортостан, М.Р-Н АУРГАЗИНСКИЙ, С.П. СТЕПАНОВСКИЙ СЕЛЬСОВЕТ, С СТЕПАНОВКА, УЛ ШЕВЧЕНКО, ЗД. 3</t>
  </si>
  <si>
    <t>453495, РЕСПУБЛИКА БАШКОРТОСТАН, М.Р-Н АУРГАЗИНСКИЙ, С.П. ТАШТАМАКСКИЙ СЕЛЬСОВЕТ, Д ТАШТАМАК, УЛ КАРЛА МАРКСА, Д. 1А</t>
  </si>
  <si>
    <t>453480, Республика Башкортостан, М.Р-Н АУРГАЗИНСКИЙ, С.П. ТОЛБАЗИНСКИЙ СЕЛЬСОВЕТ, С ТОЛБАЗЫ, УЛ ЛЕНИНА, Д. 146</t>
  </si>
  <si>
    <t>22.09.2023 0:00:00 +00:00</t>
  </si>
  <si>
    <t>453480, РЕСПУБЛИКА БАШКОРТОСТАН, М.Р-Н АУРГАЗИНСКИЙ, С.П. ТОЛБАЗИНСКИЙ СЕЛЬСОВЕТ, С ТОЛБАЗЫ, УЛ ШКОЛЬНАЯ, Д. 2</t>
  </si>
  <si>
    <t>07.11.2022 0:00:00 +00:00</t>
  </si>
  <si>
    <t>453471, Республика Башкортостан, М.Р-Н АУРГАЗИНСКИЙ, С.П. ТУКАЕВСКИЙ СЕЛЬСОВЕТ, С ТУКАЕВО, УЛ МОЛОДЕЖНАЯ, Д. 1</t>
  </si>
  <si>
    <t>13.10.2000 0:00:00 +00:00</t>
  </si>
  <si>
    <t>453485, РЕСПУБЛИКА БАШКОРТОСТАН, М.Р-Н АУРГАЗИНСКИЙ, С.П. ЧУВАШ-КАРАМАЛИНСКИЙ СЕЛЬСОВЕТ, С ЧУВАШ-КАРАМАЛЫ, УЛ ЦЕНТРАЛЬНАЯ, ЗД. 21</t>
  </si>
  <si>
    <t>09.12.2019 0:00:00 +00:00</t>
  </si>
  <si>
    <t>453480, РЕСПУБЛИКА БАШКОРТОСТАН, М.Р-Н АУРГАЗИНСКИЙ, С.П. ТОЛБАЗИНСКИЙ СЕЛЬСОВЕТ, С ТОЛБАЗЫ, УЛ ЛЕНИНА, ЗД. 175</t>
  </si>
  <si>
    <t>07.11.2019 0:00:00 +00:00</t>
  </si>
  <si>
    <t>27.11.2000 0:00:00 +00:00</t>
  </si>
  <si>
    <t>453480, РЕСПУБЛИКА БАШКОРТОСТАН, М.Р-Н АУРГАЗИНСКИЙ, С.П. ТОЛБАЗИНСКИЙ СЕЛЬСОВЕТ, С ТОЛБАЗЫ, УЛ МИРА, Д. 2</t>
  </si>
  <si>
    <t>06.11.2019 0:00:00 +00:00</t>
  </si>
  <si>
    <t>453480, РЕСПУБЛИКА БАШКОРТОСТАН, М.Р-Н АУРГАЗИНСКИЙ, С.П. ТОЛБАЗИНСКИЙ СЕЛЬСОВЕТ, С ТОЛБАЗЫ, УЛ ЛЕНИНА, ЗД. 144</t>
  </si>
  <si>
    <t>21.11.2000 0:00:00 +00:00</t>
  </si>
  <si>
    <t>453480, РЕСПУБЛИКА БАШКОРТОСТАН, М.Р-Н АУРГАЗИНСКИЙ, С.П. ТОЛБАЗИНСКИЙ СЕЛЬСОВЕТ, С ТОЛБАЗЫ, УЛ ЛЕНИНА, ЗД. 74</t>
  </si>
  <si>
    <t>18.11.2019 0:00:00 +00:00</t>
  </si>
  <si>
    <t>453480, РЕСПУБЛИКА БАШКОРТОСТАН, М.Р-Н АУРГАЗИНСКИЙ, С.П. ТОЛБАЗИНСКИЙ СЕЛЬСОВЕТ, С ТОЛБАЗЫ, УЛ ХИМИКОВ, Д. 4</t>
  </si>
  <si>
    <t>06.10.2022 0:00:00 +00:00</t>
  </si>
  <si>
    <t>453480, РЕСПУБЛИКА БАШКОРТОСТАН, М.Р-Н АУРГАЗИНСКИЙ, С.П. ТОЛБАЗИНСКИЙ СЕЛЬСОВЕТ, С ТОЛБАЗЫ, УЛ ЛЕНИНА, ЗД. 113А</t>
  </si>
  <si>
    <t>08.11.2021 0:00:00 +00:00</t>
  </si>
  <si>
    <t>19.12.2002 0:00:00 +00:00</t>
  </si>
  <si>
    <t>453480, РЕСПУБЛИКА БАШКОРТОСТАН, М.Р-Н АУРГАЗИНСКИЙ, С.П. ТОЛБАЗИНСКИЙ СЕЛЬСОВЕТ, С ТОЛБАЗЫ, УЛ ЛЕНИНА, ЗД. 86</t>
  </si>
  <si>
    <t>14.01.2021 0:00:00 +00:00</t>
  </si>
  <si>
    <t>19.01.2006 0:00:00 +00:00</t>
  </si>
  <si>
    <t>26.07.2012 0:00:00 +00:00</t>
  </si>
  <si>
    <t>Респ Башкортостан, Аургазинский р-н, деревня Кальчирбуран, ул Центральная, зд 47А</t>
  </si>
  <si>
    <t>12.12.2019 0:00:00 +00:00</t>
  </si>
  <si>
    <t>18.08.2015 0:00:00 +00:00</t>
  </si>
  <si>
    <t>Респ Башкортостан, село Толбазы, ул Дорожников, зд 2</t>
  </si>
  <si>
    <t>12.06.2022 0:00:00 +00:00</t>
  </si>
  <si>
    <t>17.09.2015 0:00:00 +00:00</t>
  </si>
  <si>
    <t>452664, РЕСПУБЛИКА БАШКОРТОСТАН, М.Р-Н БАКАЛИНСКИЙ, С.П. БУЗЮРОВСКИЙ СЕЛЬСОВЕТ, С БУЗЮРОВО, УЛ ШКОЛЬНАЯ, ЗД. 63</t>
  </si>
  <si>
    <t>13.04.2023 0:00:00 +00:00</t>
  </si>
  <si>
    <t>12.08.1997 0:00:00 +00:00</t>
  </si>
  <si>
    <t>452657, Республика Башкортостан, М.Р-Н БАКАЛИНСКИЙ, С.П. МИХАЙЛОВСКИЙ СЕЛЬСОВЕТ, С МИХАЙЛОВКА, УЛ ЦЕНТРАЛЬНАЯ, ЗД. 4</t>
  </si>
  <si>
    <t>22.12.1997 0:00:00 +00:00</t>
  </si>
  <si>
    <t>452650, РЕСПУБЛИКА БАШКОРТОСТАН, М.Р-Н БАКАЛИНСКИЙ, С.П. БАКАЛИНСКИЙ СЕЛЬСОВЕТ, С БАКАЛЫ, УЛ КРАСНЫХ ПАРТИЗАН, ЗД. 31</t>
  </si>
  <si>
    <t>25.12.1997 0:00:00 +00:00</t>
  </si>
  <si>
    <t>452651, РЕСПУБЛИКА БАШКОРТОСТАН, М.Р-Н БАКАЛИНСКИЙ, С.П. БАКАЛИНСКИЙ СЕЛЬСОВЕТ, С ТОКБЕРДИНО, УЛ ШКОЛЬНАЯ, Д. 44</t>
  </si>
  <si>
    <t>29.08.2022 0:00:00 +00:00</t>
  </si>
  <si>
    <t>20.12.1997 0:00:00 +00:00</t>
  </si>
  <si>
    <t>452665, РЕСПУБЛИКА БАШКОРТОСТАН, М.Р-Н БАКАЛИНСКИЙ, С.П. ДИЯШЕВСКИЙ СЕЛЬСОВЕТ, С СТАРОЕ АЗМЕЕВО, УЛ ШКОЛЬНАЯ, Д. 18</t>
  </si>
  <si>
    <t>22.09.2022 0:00:00 +00:00</t>
  </si>
  <si>
    <t>452663, РЕСПУБЛИКА БАШКОРТОСТАН, М.Р-Н БАКАЛИНСКИЙ, С.П. КУШТИРЯКОВСКИЙ СЕЛЬСОВЕТ, С КУШТИРЯКОВО, УЛ ШКОЛЬНАЯ, ЗД. 6</t>
  </si>
  <si>
    <t>12.09.1997 0:00:00 +00:00</t>
  </si>
  <si>
    <t>452672, РЕСПУБЛИКА БАШКОРТОСТАН, М.Р-Н БАКАЛИНСКИЙ, С.П. КИЛЕЕВСКИЙ СЕЛЬСОВЕТ, С УМИРОВО, УЛ ОКТЯБРЬСКАЯ, ЗД. 4</t>
  </si>
  <si>
    <t>11.04.2023 0:00:00 +00:00</t>
  </si>
  <si>
    <t>452668, Республика Башкортостан, М.Р-Н БАКАЛИНСКИЙ, С.П. УРМАНАЕВСКИЙ СЕЛЬСОВЕТ, С УРМАНАЕВО, УЛ МОЛОДЕЖНАЯ, ЗД. 20</t>
  </si>
  <si>
    <t>25.09.2023 0:00:00 +00:00</t>
  </si>
  <si>
    <t>452659, РЕСПУБЛИКА БАШКОРТОСТАН, М.Р-Н БАКАЛИНСКИЙ, С.П. СТАРОКОСТЕЕВСКИЙ СЕЛЬСОВЕТ, С СТАРОКОСТЕЕВО, УЛ ЦЕНТРАЛЬНАЯ, Д. 69А</t>
  </si>
  <si>
    <t>27.04.2020 0:00:00 +00:00</t>
  </si>
  <si>
    <t>452673, Республика Башкортостан, М.Р-Н БАКАЛИНСКИЙ, С.П. СТАРОМАТИНСКИЙ СЕЛЬСОВЕТ, С СТАРЫЕ МАТЫ, УЛ ПОБЕДЫ, ЗД. 1</t>
  </si>
  <si>
    <t>28.08.2023 0:00:00 +00:00</t>
  </si>
  <si>
    <t>15.09.1997 0:00:00 +00:00</t>
  </si>
  <si>
    <t>452660, Республика Башкортостан, М.Р-Н БАКАЛИНСКИЙ, С.П. ДИЯШЕВСКИЙ СЕЛЬСОВЕТ, С ДИЯШЕВО, УЛ ШКОЛЬНАЯ, Д. 50</t>
  </si>
  <si>
    <t>27.12.1997 0:00:00 +00:00</t>
  </si>
  <si>
    <t>452658, РЕСПУБЛИКА БАШКОРТОСТАН, М.Р-Н БАКАЛИНСКИЙ, С.П. АХМАНОВСКИЙ СЕЛЬСОВЕТ, С АХМАНОВО, УЛ ЦЕНТРАЛЬНАЯ, ЗД. 86</t>
  </si>
  <si>
    <t>21.12.2023 0:00:00 +00:00</t>
  </si>
  <si>
    <t>29.09.1997 0:00:00 +00:00</t>
  </si>
  <si>
    <t>452651, РЕСПУБЛИКА БАШКОРТОСТАН, М.Р-Н БАКАЛИНСКИЙ, С.П. БАКАЛИНСКИЙ СЕЛЬСОВЕТ, С СТАРОКУЯНОВО, УЛ ЦЕНТРАЛЬНАЯ, Д. 93</t>
  </si>
  <si>
    <t>452654, РЕСПУБЛИКА БАШКОРТОСТАН, М.Р-Н БАКАЛИНСКИЙ, С.П. СТАРОКУРУЧЕВСКИЙ СЕЛЬСОВЕТ, С СТАРОКУРУЧЕВО, УЛ ЦЕНТРАЛЬНАЯ, Д. 29</t>
  </si>
  <si>
    <t>04.05.2023 0:00:00 +00:00</t>
  </si>
  <si>
    <t>452650, РЕСПУБЛИКА БАШКОРТОСТАН, М.Р-Н БАКАЛИНСКИЙ, С.П. БАКАЛИНСКИЙ СЕЛЬСОВЕТ, С БАКАЛЫ, УЛ ЗОТОВА, ЗД. 78</t>
  </si>
  <si>
    <t>14.10.2022 0:00:00 +00:00</t>
  </si>
  <si>
    <t>28.06.2002 0:00:00 +00:00</t>
  </si>
  <si>
    <t>452662, РЕСПУБЛИКА БАШКОРТОСТАН, М.Р-Н БАКАЛИНСКИЙ, С.П. МУСТАФИНСКИЙ СЕЛЬСОВЕТ, С МУСТАФИНО, УЛ ШКОЛЬНАЯ, Д. 38</t>
  </si>
  <si>
    <t>452650, РЕСПУБЛИКА БАШКОРТОСТАН, М.Р-Н БАКАЛИНСКИЙ, С.П. БАКАЛИНСКИЙ СЕЛЬСОВЕТ, С БАКАЛЫ, УЛ КРАСНЫХ ПАРТИЗАН, Д. 31/1</t>
  </si>
  <si>
    <t>08.07.2022 0:00:00 +00:00</t>
  </si>
  <si>
    <t>03.05.2002 0:00:00 +00:00</t>
  </si>
  <si>
    <t>452650, Республика Башкортостан, М.Р-Н БАКАЛИНСКИЙ, С.П. БАКАЛИНСКИЙ СЕЛЬСОВЕТ, С БАКАЛЫ, УЛ РЕВОЛЮЦИОННАЯ, ЗД. 1/1</t>
  </si>
  <si>
    <t>08.09.2023 0:00:00 +00:00</t>
  </si>
  <si>
    <t>20.03.2002 0:00:00 +00:00</t>
  </si>
  <si>
    <t>452667, РЕСПУБЛИКА БАШКОРТОСТАН, М.Р-Н БАКАЛИНСКИЙ, С.П. СТАРОКОСТЕЕВСКИЙ СЕЛЬСОВЕТ, С КАЗАНЧИ, УЛ КОЛХОЗНАЯ, Д. 13</t>
  </si>
  <si>
    <t>06.11.2022 0:00:00 +00:00</t>
  </si>
  <si>
    <t>452673, РЕСПУБЛИКА БАШКОРТОСТАН, М.Р-Н БАКАЛИНСКИЙ, С.П. СТАРОМАТИНСКИЙ СЕЛЬСОВЕТ, С НОВЫЕ МАТЫ, УЛ ЛЕНИНА, ЗД. 9</t>
  </si>
  <si>
    <t>452671, РЕСПУБЛИКА БАШКОРТОСТАН, М.Р-Н БАКАЛИНСКИЙ, С.П. НОВОКАТАЕВСКИЙ СЕЛЬСОВЕТ, С СТАРОКАТАЕВО, УЛ ШКОЛЬНАЯ, Д. 7</t>
  </si>
  <si>
    <t>452672, РЕСПУБЛИКА БАШКОРТОСТАН, М.Р-Н БАКАЛИНСКИЙ, С.П. КИЛЕЕВСКИЙ СЕЛЬСОВЕТ, С НОВОИЛИКОВО, УЛ ПОЛЕВАЯ, ЗД. 1А</t>
  </si>
  <si>
    <t>26.12.2023 0:00:00 +00:00</t>
  </si>
  <si>
    <t>452661, Республика Башкортостан, М.Р-Н БАКАЛИНСКИЙ, С.П. КАМЫШЛЫТАМАКСКИЙ СЕЛЬСОВЕТ, С КАМЫШЛЫТАМАК, УЛ ШКОЛЬНАЯ, ЗД. 1</t>
  </si>
  <si>
    <t>20.09.2023 0:00:00 +00:00</t>
  </si>
  <si>
    <t>04.08.1997 0:00:00 +00:00</t>
  </si>
  <si>
    <t>452655, Республика Башкортостан, М.Р-Н БАКАЛИНСКИЙ, С.П. ТАКТАГУЛОВСКИЙ СЕЛЬСОВЕТ, С ТАКТАГУЛОВО, УЛ ШКОЛЬНАЯ, ВЛД. 2</t>
  </si>
  <si>
    <t>13.11.2023 0:00:00 +00:00</t>
  </si>
  <si>
    <t>452666, РЕСПУБЛИКА БАШКОРТОСТАН, М.Р-Н БАКАЛИНСКИЙ, С.П. НОВОУРСАЕВСКИЙ СЕЛЬСОВЕТ, С НОВОУРСАЕВО, УЛ МОЛОДЕЖНАЯ, Д. 9</t>
  </si>
  <si>
    <t>04.10.2022 0:00:00 +00:00</t>
  </si>
  <si>
    <t>452650, РЕСПУБЛИКА БАШКОРТОСТАН, М.Р-Н БАКАЛИНСКИЙ, С.П. БАКАЛИНСКИЙ СЕЛЬСОВЕТ, С БАКАЛЫ, УЛ ШКОЛЬНАЯ, ЗД. 20Б</t>
  </si>
  <si>
    <t>26.10.1999 0:00:00 +00:00</t>
  </si>
  <si>
    <t>452650, РЕСПУБЛИКА БАШКОРТОСТАН, М.Р-Н БАКАЛИНСКИЙ, С.П. БАКАЛИНСКИЙ СЕЛЬСОВЕТ, С БАКАЛЫ, УЛ КРАСНЫХ ПАРТИЗАН, Д. 27</t>
  </si>
  <si>
    <t>07.06.2022 0:00:00 +00:00</t>
  </si>
  <si>
    <t>20.06.2000 0:00:00 +00:00</t>
  </si>
  <si>
    <t>452650, РЕСПУБЛИКА БАШКОРТОСТАН, М.Р-Н БАКАЛИНСКИЙ, С.П. БАКАЛИНСКИЙ СЕЛЬСОВЕТ, С БАКАЛЫ, УЛ ЛЕНИНА, ЗД. 112/1</t>
  </si>
  <si>
    <t>04.12.2023 0:00:00 +00:00</t>
  </si>
  <si>
    <t>28.02.2006 0:00:00 +00:00</t>
  </si>
  <si>
    <t>Респ Башкортостан, село Бакалы, ул Зотова, зд 80</t>
  </si>
  <si>
    <t>14.06.2022 0:00:00 +00:00</t>
  </si>
  <si>
    <t>27.11.2013 0:00:00 +00:00</t>
  </si>
  <si>
    <t>452980, Республика Башкортостан, М.Р-Н БАЛТАЧЕВСКИЙ, С.П. СТАРОБАЛТАЧЕВСКИЙ СЕЛЬСОВЕТ, С СТАРОБАЛТАЧЕВО, УЛ СОВЕТСКАЯ, ЗД. 42</t>
  </si>
  <si>
    <t>09.09.2023 0:00:00 +00:00</t>
  </si>
  <si>
    <t>28.03.2002 0:00:00 +00:00</t>
  </si>
  <si>
    <t>452980, РЕСПУБЛИКА БАШКОРТОСТАН, М.Р-Н БАЛТАЧЕВСКИЙ, С.П. СТАРОБАЛТАЧЕВСКИЙ СЕЛЬСОВЕТ, С СТАРОБАЛТАЧЕВО, УЛ КОМСОМОЛЬСКАЯ, Д. 65</t>
  </si>
  <si>
    <t>04.04.2023 0:00:00 +00:00</t>
  </si>
  <si>
    <t>28.07.2001 0:00:00 +00:00</t>
  </si>
  <si>
    <t>452980, Республика Башкортостан, М.Р-Н БАЛТАЧЕВСКИЙ, С.П. СТАРОБАЛТАЧЕВСКИЙ СЕЛЬСОВЕТ, С СТАРОБАЛТАЧЕВО, УЛ ЮБИЛЕЙНАЯ, ЗД. 2</t>
  </si>
  <si>
    <t>03.11.2023 0:00:00 +00:00</t>
  </si>
  <si>
    <t>23.03.1998 0:00:00 +00:00</t>
  </si>
  <si>
    <t>452990, РЕСПУБЛИКА БАШКОРТОСТАН, М.Р-Н БАЛТАЧЕВСКИЙ, С.П. КУНТУГУШЕВСКИЙ СЕЛЬСОВЕТ, Д НИЖНЕИВАНАЕВО, УЛ ЦЕНТРАЛЬНАЯ, Д. 54</t>
  </si>
  <si>
    <t>22.12.2022 0:00:00 +00:00</t>
  </si>
  <si>
    <t>09.08.1999 0:00:00 +00:00</t>
  </si>
  <si>
    <t>452980, РЕСПУБЛИКА БАШКОРТОСТАН, М.Р-Н БАЛТАЧЕВСКИЙ, С.П. СТАРОБАЛТАЧЕВСКИЙ СЕЛЬСОВЕТ, С СТАРОБАЛТАЧЕВО, УЛ ПЕРВОМАЙСКАЯ, ЗД. 4</t>
  </si>
  <si>
    <t>21.03.2000 0:00:00 +00:00</t>
  </si>
  <si>
    <t>452980, РЕСПУБЛИКА БАШКОРТОСТАН, М.Р-Н БАЛТАЧЕВСКИЙ, С.П. СТАРОБАЛТАЧЕВСКИЙ СЕЛЬСОВЕТ, С СТАРОБАЛТАЧЕВО, УЛ КОМАРОВА, ЗД. 2</t>
  </si>
  <si>
    <t>20.09.2022 0:00:00 +00:00</t>
  </si>
  <si>
    <t>23.03.2000 0:00:00 +00:00</t>
  </si>
  <si>
    <t>452991, Республика Башкортостан, М.Р-Н БАЛТАЧЕВСКИЙ, С.П. СТАРОЯНБАЕВСКИЙ СЕЛЬСОВЕТ, Д УРАЗАЕВО, УЛ ШКОЛЬНАЯ, Д. 24</t>
  </si>
  <si>
    <t>16.11.2023 0:00:00 +00:00</t>
  </si>
  <si>
    <t>18.04.2000 0:00:00 +00:00</t>
  </si>
  <si>
    <t>452993, Республика Башкортостан, М.Р-Н БАЛТАЧЕВСКИЙ, С.П. БОГДАНОВСКИЙ СЕЛЬСОВЕТ, Д СТАРОТИМКИНО, УЛ ШКОЛЬНАЯ, ЗД. 8</t>
  </si>
  <si>
    <t>31.08.2023 0:00:00 +00:00</t>
  </si>
  <si>
    <t>21.04.2000 0:00:00 +00:00</t>
  </si>
  <si>
    <t>РЕСПУБЛИКА БАШКОРТОСТАН, М.Р-Н БАЛТАЧЕВСКИЙ, С.П. ШАВЬЯДИНСКИЙ СЕЛЬСОВЕТ, Д ШАВЬЯДЫ, УЛ ЦЕНТРАЛЬНАЯ, ЗД. 49/1</t>
  </si>
  <si>
    <t>12.04.2000 0:00:00 +00:00</t>
  </si>
  <si>
    <t>452983, Республика Башкортостан, М.Р-Н БАЛТАЧЕВСКИЙ, С.П. НОРКИНСКИЙ СЕЛЬСОВЕТ, Д НОРКИНО, УЛ ЮЖНАЯ, Д. 6</t>
  </si>
  <si>
    <t>13.04.2000 0:00:00 +00:00</t>
  </si>
  <si>
    <t>LIQUIDATING</t>
  </si>
  <si>
    <t>452982, РЕСПУБЛИКА БАШКОРТОСТАН, М.Р-Н БАЛТАЧЕВСКИЙ, С.П. НИЖНЕСИКИЯЗОВСКИЙ СЕЛЬСОВЕТ, С НИЖНЕСИКИЯЗОВО, УЛ ЦЕНТРАЛЬНАЯ, Д. 23</t>
  </si>
  <si>
    <t>28.03.2023 0:00:00 +00:00</t>
  </si>
  <si>
    <t>11.05.2000 0:00:00 +00:00</t>
  </si>
  <si>
    <t>452989, РЕСПУБЛИКА БАШКОРТОСТАН, М.Р-Н БАЛТАЧЕВСКИЙ, С.П. ШТАНДИНСКИЙ СЕЛЬСОВЕТ, Д ШТАНДЫ, УЛ ЦЕНТРАЛЬНАЯ, ЗД. 2</t>
  </si>
  <si>
    <t>30.03.2023 0:00:00 +00:00</t>
  </si>
  <si>
    <t>12.05.2000 0:00:00 +00:00</t>
  </si>
  <si>
    <t>452984, РЕСПУБЛИКА БАШКОРТОСТАН, М.Р-Н БАЛТАЧЕВСКИЙ, С.П. СЕЙТЯКОВСКИЙ СЕЛЬСОВЕТ, С СЕЙТЯКОВО, УЛ ЦЕНТРАЛЬНАЯ, Д. 28</t>
  </si>
  <si>
    <t>22.05.2000 0:00:00 +00:00</t>
  </si>
  <si>
    <t>452985, РЕСПУБЛИКА БАШКОРТОСТАН, М.Р-Н БАЛТАЧЕВСКИЙ, С.П. ТУЧУБАЕВСКИЙ СЕЛЬСОВЕТ, С ТУЧУБАЕВО, УЛ ШКОЛЬНАЯ, Д. 13</t>
  </si>
  <si>
    <t>19.09.2022 0:00:00 +00:00</t>
  </si>
  <si>
    <t>25.05.2000 0:00:00 +00:00</t>
  </si>
  <si>
    <t>452996, РЕСПУБЛИКА БАШКОРТОСТАН, М.Р-Н БАЛТАЧЕВСКИЙ, С.П. КУНДАШЛИНСКИЙ СЕЛЬСОВЕТ, Д КУНДАШЛЫ, УЛ ТАКАЕВА, Д. 49</t>
  </si>
  <si>
    <t>27.01.2023 0:00:00 +00:00</t>
  </si>
  <si>
    <t>19.06.2000 0:00:00 +00:00</t>
  </si>
  <si>
    <t>452980, РЕСПУБЛИКА БАШКОРТОСТАН, М.Р-Н БАЛТАЧЕВСКИЙ, С.П. СТАРОБАЛТАЧЕВСКИЙ СЕЛЬСОВЕТ, С СТАРОБАЛТАЧЕВО, УЛ СОВЕТСКАЯ, ЗД. 75</t>
  </si>
  <si>
    <t>25.12.2019 0:00:00 +00:00</t>
  </si>
  <si>
    <t>17.07.2000 0:00:00 +00:00</t>
  </si>
  <si>
    <t>452994, Республика Башкортостан, М.Р-Н БАЛТАЧЕВСКИЙ, С.П. НИЖНЕКАРЫШЕВСКИЙ СЕЛЬСОВЕТ, Д ВЕРХНЕКАРЫШЕВО, УЛ ЦЕНТРАЛЬНАЯ, Д. 35</t>
  </si>
  <si>
    <t>452992, РЕСПУБЛИКА БАШКОРТОСТАН, М.Р-Н БАЛТАЧЕВСКИЙ, С.П. ЯЛАНГАЧЕВСКИЙ СЕЛЬСОВЕТ, Д ЯЛАНГАЧЕВО, УЛ ШКОЛЬНАЯ, Д. 44</t>
  </si>
  <si>
    <t>17.04.2023 0:00:00 +00:00</t>
  </si>
  <si>
    <t>14.11.2000 0:00:00 +00:00</t>
  </si>
  <si>
    <t>452980, РЕСПУБЛИКА БАШКОРТОСТАН, М.Р-Н БАЛТАЧЕВСКИЙ, С.П. СТАРОБАЛТАЧЕВСКИЙ СЕЛЬСОВЕТ, С СТАРОБАЛТАЧЕВО, УЛ СОВЕТСКАЯ, ЗД. 92</t>
  </si>
  <si>
    <t>16.03.2023 0:00:00 +00:00</t>
  </si>
  <si>
    <t>03.07.2000 0:00:00 +00:00</t>
  </si>
  <si>
    <t>452980, РЕСПУБЛИКА БАШКОРТОСТАН, М.Р-Н БАЛТАЧЕВСКИЙ, С.П. СТАРОБАЛТАЧЕВСКИЙ СЕЛЬСОВЕТ, С СТАРОБАЛТАЧЕВО, УЛ СОВЕТСКАЯ, ЗД. 29</t>
  </si>
  <si>
    <t>04.04.2022 0:00:00 +00:00</t>
  </si>
  <si>
    <t>29.12.2003 0:00:00 +00:00</t>
  </si>
  <si>
    <t>Респ Башкортостан, село Старобалтачево, ул Третья, зд 20</t>
  </si>
  <si>
    <t>22.08.2011 0:00:00 +00:00</t>
  </si>
  <si>
    <t>Респ Башкортостан, село Старобалтачево, ул Третья, зд 22</t>
  </si>
  <si>
    <t>28.12.2022 0:00:00 +00:00</t>
  </si>
  <si>
    <t>31.08.2012 0:00:00 +00:00</t>
  </si>
  <si>
    <t>Респ Башкортостан, село Старобалтачево, ул Детский мир, зд 1</t>
  </si>
  <si>
    <t>24.09.2014 0:00:00 +00:00</t>
  </si>
  <si>
    <t>452580, Республика Башкортостан, М.Р-Н БЕЛОКАТАЙСКИЙ, С.П. НОВОБЕЛОКАТАЙСКИЙ СЕЛЬСОВЕТ, С НОВОБЕЛОКАТАЙ, УЛ ШКОЛЬНАЯ, Д. 8</t>
  </si>
  <si>
    <t>09.10.2023 0:00:00 +00:00</t>
  </si>
  <si>
    <t>11.11.1992 0:00:00 +00:00</t>
  </si>
  <si>
    <t>452580, РЕСПУБЛИКА БАШКОРТОСТАН, М.Р-Н БЕЛОКАТАЙСКИЙ, С.П. НОВОБЕЛОКАТАЙСКИЙ СЕЛЬСОВЕТ, С НОВОБЕЛОКАТАЙ, УЛ СОВЕТСКАЯ, Д. 109</t>
  </si>
  <si>
    <t>02.02.2023 0:00:00 +00:00</t>
  </si>
  <si>
    <t>14.11.1997 0:00:00 +00:00</t>
  </si>
  <si>
    <t>452584, Республика Башкортостан, М.Р-Н БЕЛОКАТАЙСКИЙ, С.П. СТАРОБЕЛОКАТАЙСКИЙ СЕЛЬСОВЕТ, С СТАРОБЕЛОКАТАЙ, УЛ СОВЕТСКАЯ, ЗД. 54</t>
  </si>
  <si>
    <t>10.11.2023 0:00:00 +00:00</t>
  </si>
  <si>
    <t>29.06.1998 0:00:00 +00:00</t>
  </si>
  <si>
    <t>452580, Республика Башкортостан, М.Р-Н БЕЛОКАТАЙСКИЙ, С.П. НОВОБЕЛОКАТАЙСКИЙ СЕЛЬСОВЕТ, С НОВОБЕЛОКАТАЙ, УЛ ЛЕНИНА, Д. 24</t>
  </si>
  <si>
    <t>23.08.2023 0:00:00 +00:00</t>
  </si>
  <si>
    <t>22.12.1998 0:00:00 +00:00</t>
  </si>
  <si>
    <t>452570, РЕСПУБЛИКА БАШКОРТОСТАН, М.Р-Н БЕЛОКАТАЙСКИЙ, С.П. УРГАЛИНСКИЙ СЕЛЬСОВЕТ, С УРГАЛА, УЛ ГАЗОВИКОВ, Д. 6</t>
  </si>
  <si>
    <t>01.12.2023 0:00:00 +00:00</t>
  </si>
  <si>
    <t>452592, РЕСПУБЛИКА БАШКОРТОСТАН, М.Р-Н БЕЛОКАТАЙСКИЙ, С.П. КАРЛЫХАНОВСКИЙ СЕЛЬСОВЕТ, Д АЙДАКАЕВО, УЛ САЛАВАТА ЮЛАЕВА, ЗД. 44</t>
  </si>
  <si>
    <t>28.12.2023 0:00:00 +00:00</t>
  </si>
  <si>
    <t>18.01.1999 0:00:00 +00:00</t>
  </si>
  <si>
    <t>452590, РЕСПУБЛИКА БАШКОРТОСТАН, М.Р-Н БЕЛОКАТАЙСКИЙ, С.П. ЕМАШИНСКИЙ СЕЛЬСОВЕТ, С ЕМАШИ, УЛ МОЛОДЕЖНАЯ, ВЛД. 7</t>
  </si>
  <si>
    <t>26.04.2023 0:00:00 +00:00</t>
  </si>
  <si>
    <t>14.01.1999 0:00:00 +00:00</t>
  </si>
  <si>
    <t>452586, Республика Башкортостан, М.Р-Н БЕЛОКАТАЙСКИЙ, С.П. БЕЛЯНКОВСКИЙ СЕЛЬСОВЕТ, С БЕЛЯНКА, УЛ ГАГАРИНА, Д. 1</t>
  </si>
  <si>
    <t>30.12.1998 0:00:00 +00:00</t>
  </si>
  <si>
    <t>452595, РЕСПУБЛИКА БАШКОРТОСТАН, М.Р-Н БЕЛОКАТАЙСКИЙ, С.П. ТАРДАВСКИЙ СЕЛЬСОВЕТ, Д ЛЕВАЛИ, УЛ МИРА, ЗД. 33</t>
  </si>
  <si>
    <t>08.06.2023 0:00:00 +00:00</t>
  </si>
  <si>
    <t>10.01.1999 0:00:00 +00:00</t>
  </si>
  <si>
    <t>452594, РЕСПУБЛИКА БАШКОРТОСТАН, М.Р-Н БЕЛОКАТАЙСКИЙ, С.П. ЯНЫБАЕВСКИЙ СЕЛЬСОВЕТ, С ЯНЫБАЕВО, УЛ ШКОЛЬНАЯ, ВЛД. 9</t>
  </si>
  <si>
    <t>25.12.2023 0:00:00 +00:00</t>
  </si>
  <si>
    <t>28.12.1998 0:00:00 +00:00</t>
  </si>
  <si>
    <t>452583, РЕСПУБЛИКА БАШКОРТОСТАН, М.Р-Н БЕЛОКАТАЙСКИЙ, С.П. МАЙГАЗИНСКИЙ СЕЛЬСОВЕТ, С МАЙГАЗА, УЛ МИРА, ВЛД. 7</t>
  </si>
  <si>
    <t>29.11.2023 0:00:00 +00:00</t>
  </si>
  <si>
    <t>452592, Республика Башкортостан, М.Р-Н БЕЛОКАТАЙСКИЙ, С.П. КАРЛЫХАНОВСКИЙ СЕЛЬСОВЕТ, С КАРЛЫХАНОВО, УЛ СОВЕТСКАЯ, Д. 102</t>
  </si>
  <si>
    <t>18.07.2023 0:00:00 +00:00</t>
  </si>
  <si>
    <t>11.04.1997 0:00:00 +00:00</t>
  </si>
  <si>
    <t>452593, Республика Башкортостан, М.Р-Н БЕЛОКАТАЙСКИЙ, С.П. НИЖНЕИСКУШИНСКИЙ СЕЛЬСОВЕТ, С НИЖНИЙ ИСКУШ, УЛ ШКОЛЬНАЯ, ЗД. 1</t>
  </si>
  <si>
    <t>21.12.2000 0:00:00 +00:00</t>
  </si>
  <si>
    <t>452580, РЕСПУБЛИКА БАШКОРТОСТАН, М.Р-Н БЕЛОКАТАЙСКИЙ, С.П. НОВОБЕЛОКАТАЙСКИЙ СЕЛЬСОВЕТ, С НОВОБЕЛОКАТАЙ, УЛ ШКОЛЬНАЯ, Д. 18</t>
  </si>
  <si>
    <t>25.03.2000 0:00:00 +00:00</t>
  </si>
  <si>
    <t>452570, РЕСПУБЛИКА БАШКОРТОСТАН, М.Р-Н БЕЛОКАТАЙСКИЙ, С.П. УРГАЛИНСКИЙ СЕЛЬСОВЕТ, С УРГАЛА, УЛ ИМ В.И.ЛЕНИНА, ЗД. 84</t>
  </si>
  <si>
    <t>13.09.1996 0:00:00 +00:00</t>
  </si>
  <si>
    <t>452592, Республика Башкортостан, М.Р-Н БЕЛОКАТАЙСКИЙ, С.П. КАРЛЫХАНОВСКИЙ СЕЛЬСОВЕТ, С КАРЛЫХАНОВО, УЛ СОВЕТСКАЯ, Д. 83</t>
  </si>
  <si>
    <t>17.03.1999 0:00:00 +00:00</t>
  </si>
  <si>
    <t>452586, РЕСПУБЛИКА БАШКОРТОСТАН, М.Р-Н БЕЛОКАТАЙСКИЙ, С.П. БЕЛЯНКОВСКИЙ СЕЛЬСОВЕТ, Д КИРИКЕЕВО, УЛ МУСЫ ГАРЕЕВА, ЗД. 2</t>
  </si>
  <si>
    <t>19.12.2019 0:00:00 +00:00</t>
  </si>
  <si>
    <t>28.09.2000 0:00:00 +00:00</t>
  </si>
  <si>
    <t>452580, Республика Башкортостан, М.Р-Н БЕЛОКАТАЙСКИЙ, С.П. НОВОБЕЛОКАТАЙСКИЙ СЕЛЬСОВЕТ, С НОВОБЕЛОКАТАЙ, УЛ СПОРТИВНАЯ, Д. 2</t>
  </si>
  <si>
    <t>25.07.2023 0:00:00 +00:00</t>
  </si>
  <si>
    <t>27.12.1999 0:00:00 +00:00</t>
  </si>
  <si>
    <t>452580, РЕСПУБЛИКА БАШКОРТОСТАН, М.Р-Н БЕЛОКАТАЙСКИЙ, С.П. НОВОБЕЛОКАТАЙСКИЙ СЕЛЬСОВЕТ, С НОВОБЕЛОКАТАЙ, УЛ ШКОЛЬНАЯ, Д. 19</t>
  </si>
  <si>
    <t>Респ Башкортостан, Белокатайский р-н, село Шакарла, ул Советская, зд 54</t>
  </si>
  <si>
    <t>03.09.2021 0:00:00 +00:00</t>
  </si>
  <si>
    <t>07.07.1996 0:00:00 +00:00</t>
  </si>
  <si>
    <t>02.09.2021 0:00:00 +00:00</t>
  </si>
  <si>
    <t>452580, РЕСПУБЛИКА БАШКОРТОСТАН, М.Р-Н БЕЛОКАТАЙСКИЙ, С.П. НОВОБЕЛОКАТАЙСКИЙ СЕЛЬСОВЕТ, С НОВОБЕЛОКАТАЙ, УЛ СОВЕТСКАЯ, Д. 116</t>
  </si>
  <si>
    <t>10.04.2006 0:00:00 +00:00</t>
  </si>
  <si>
    <t>453562, РЕСПУБЛИКА БАШКОРТОСТАН, М.Р-Н БЕЛОРЕЦКИЙ, С.П. АССИНСКИЙ СЕЛЬСОВЕТ, С АССЫ, УЛ ШКОЛЬНАЯ, ЗД. 1</t>
  </si>
  <si>
    <t>31.10.2001 0:00:00 +00:00</t>
  </si>
  <si>
    <t>453560, Республика Башкортостан, М.Р-Н БЕЛОРЕЦКИЙ, С.П. ИНЗЕРСКИЙ СЕЛЬСОВЕТ, С МАНЫШТА, УЛ НОВАЯ, Д. 3</t>
  </si>
  <si>
    <t>21.03.1995 0:00:00 +00:00</t>
  </si>
  <si>
    <t>453521, Республика Башкортостан, М.Р-Н БЕЛОРЕЦКИЙ, С.П. СЕРМЕНЕВСКИЙ СЕЛЬСОВЕТ, С СЕРМЕНЕВО, УЛ КАЛИНИНА, Д. 27</t>
  </si>
  <si>
    <t>26.01.2000 0:00:00 +00:00</t>
  </si>
  <si>
    <t>453524, РЕСПУБЛИКА БАШКОРТОСТАН, М.Р-Н БЕЛОРЕЦКИЙ, С.П. ВЕРХНЕАВЗЯНСКИЙ СЕЛЬСОВЕТ, С ВЕРХНИЙ АВЗЯН, УЛ КОММУНИСТИЧЕСКАЯ, Д. 17</t>
  </si>
  <si>
    <t>14.12.2023 0:00:00 +00:00</t>
  </si>
  <si>
    <t>25.04.2000 0:00:00 +00:00</t>
  </si>
  <si>
    <t>453520, РЕСПУБЛИКА БАШКОРТОСТАН, М.Р-Н БЕЛОРЕЦКИЙ, С.П. АЗИКЕЕВСКИЙ СЕЛЬСОВЕТ, С АЗНАЛКИНО, УЛ АРСЛАНА МУБАРЯКОВА, Д. 13</t>
  </si>
  <si>
    <t>23.03.2023 0:00:00 +00:00</t>
  </si>
  <si>
    <t>08.05.2001 0:00:00 +00:00</t>
  </si>
  <si>
    <t>453560, Республика Башкортостан, М.Р-Н БЕЛОРЕЦКИЙ, С.П. ИНЗЕРСКИЙ СЕЛЬСОВЕТ, С ИНЗЕР, УЛ ЭНЕРГЕТИКОВ, Д. 16А</t>
  </si>
  <si>
    <t>09.01.2001 0:00:00 +00:00</t>
  </si>
  <si>
    <t>453539, Республика Башкортостан, М.Р-Н БЕЛОРЕЦКИЙ, С.П. СОСНОВСКИЙ СЕЛЬСОВЕТ, С СОСНОВКА, УЛ ЦЕНТРАЛЬНАЯ, ЗД. 8</t>
  </si>
  <si>
    <t>06.03.2001 0:00:00 +00:00</t>
  </si>
  <si>
    <t>453564, Республика Башкортостан, М.Р-Н БЕЛОРЕЦКИЙ, С.П. ЗУЯКОВСКИЙ СЕЛЬСОВЕТ, С ЗУЯКОВО, УЛ ВОКЗАЛЬНАЯ, ЗД. 5</t>
  </si>
  <si>
    <t>16.02.2001 0:00:00 +00:00</t>
  </si>
  <si>
    <t>453565, Республика Башкортостан, М.Р-Н БЕЛОРЕЦКИЙ, С.П. АБЗАКОВСКИЙ СЕЛЬСОВЕТ, С АБЗАКОВО, УЛ ЛЕСНАЯ, Д. 43</t>
  </si>
  <si>
    <t>08.06.1995 0:00:00 +00:00</t>
  </si>
  <si>
    <t>453536, РЕСПУБЛИКА БАШКОРТОСТАН, М.Р-Н БЕЛОРЕЦКИЙ, С.П. АЗИКЕЕВСКИЙ СЕЛЬСОВЕТ, С БУГАНАК, УЛ ЦЕНТРАЛЬНАЯ, Д. 2</t>
  </si>
  <si>
    <t>21.03.2023 0:00:00 +00:00</t>
  </si>
  <si>
    <t>28.04.1995 0:00:00 +00:00</t>
  </si>
  <si>
    <t>453540, Республика Башкортостан, М.Р-Н БЕЛОРЕЦКИЙ, С.П. ИШЛИНСКИЙ СЕЛЬСОВЕТ, С УЛУЕЛГА, УЛ ЛЕСНАЯ, ЗД. 9, К. 1</t>
  </si>
  <si>
    <t>06.07.1995 0:00:00 +00:00</t>
  </si>
  <si>
    <t>453540, Республика Башкортостан, М.Р-Н БЕЛОРЕЦКИЙ, С.П. ИШЛИНСКИЙ СЕЛЬСОВЕТ, С ИШЛЯ, УЛ ШКОЛЬНАЯ, ЗД. 2</t>
  </si>
  <si>
    <t>15.06.2001 0:00:00 +00:00</t>
  </si>
  <si>
    <t>453560, Республика Башкортостан, М.Р-Н БЕЛОРЕЦКИЙ, С.П. ИНЗЕРСКИЙ СЕЛЬСОВЕТ, С ИНЗЕР, УЛ ЭНЕРГЕТИКОВ, Д. 31А</t>
  </si>
  <si>
    <t>453526, Республика Башкортостан, М.Р-Н БЕЛОРЕЦКИЙ, С.П. ВЕРХНЕАВЗЯНСКИЙ СЕЛЬСОВЕТ, С ИСМАКАЕВО, УЛ СОВЕТСКАЯ, Д. 35</t>
  </si>
  <si>
    <t>22.05.2001 0:00:00 +00:00</t>
  </si>
  <si>
    <t>453524, Республика Башкортостан, М.Р-Н БЕЛОРЕЦКИЙ, С.П. ВЕРХНЕАВЗЯНСКИЙ СЕЛЬСОВЕТ, С ВЕРХНИЙ АВЗЯН, УЛ ГАЙДАРА, Д. 9</t>
  </si>
  <si>
    <t>27.01.1995 0:00:00 +00:00</t>
  </si>
  <si>
    <t>453535, Республика Башкортостан, М.Р-Н БЕЛОРЕЦКИЙ, С.П. ШИГАЕВСКИЙ СЕЛЬСОВЕТ, С УЗЯНБАШ, УЛ Д.ЯНГИРЕЕВА, ЗД. 38</t>
  </si>
  <si>
    <t>08.10.2001 0:00:00 +00:00</t>
  </si>
  <si>
    <t>453562, Республика Башкортостан, М.Р-Н БЕЛОРЕЦКИЙ, С.П. АССИНСКИЙ СЕЛЬСОВЕТ, С БРИШТАМАК, УЛ ГОРНАЯ, ЗД. 10</t>
  </si>
  <si>
    <t>31.01.2001 0:00:00 +00:00</t>
  </si>
  <si>
    <t>453503, Республика Башкортостан, М.Р-Н БЕЛОРЕЦКИЙ, С.П. НУРСКИЙ СЕЛЬСОВЕТ, С ОТНУРОК, УЛ ШКОЛЬНАЯ, Д. 35</t>
  </si>
  <si>
    <t>30.05.2001 0:00:00 +00:00</t>
  </si>
  <si>
    <t>453538, Республика Башкортостан, М.Р-Н БЕЛОРЕЦКИЙ, С.П. ШИГАЕВСКИЙ СЕЛЬСОВЕТ, С ШИГАЕВО, УЛ ШКОЛЬНАЯ, ЗД. 17, СТР. 2</t>
  </si>
  <si>
    <t>24.05.2001 0:00:00 +00:00</t>
  </si>
  <si>
    <t>453538, Республика Башкортостан, М.Р-Н БЕЛОРЕЦКИЙ, С.П. ШИГАЕВСКИЙ СЕЛЬСОВЕТ, С УТКАЛЕВО, УЛ ШКОЛЬНАЯ, ЗД. 4</t>
  </si>
  <si>
    <t>27.04.2001 0:00:00 +00:00</t>
  </si>
  <si>
    <t>453523, Республика Башкортостан, М.Р-Н БЕЛОРЕЦКИЙ, С.П. КАГИНСКИЙ СЕЛЬСОВЕТ, С КАГА, УЛ ЛЕНИНА, Д. 27</t>
  </si>
  <si>
    <t>14.01.2002 0:00:00 +00:00</t>
  </si>
  <si>
    <t>453552, Республика Башкортостан, М.Р-Н БЕЛОРЕЦКИЙ, С.П. ЗИГАЗИНСКИЙ СЕЛЬСОВЕТ, С ЗИГАЗА, УЛ ШКОЛЬНАЯ, Д. 6</t>
  </si>
  <si>
    <t>13.03.2000 0:00:00 +00:00</t>
  </si>
  <si>
    <t>453521, Республика Башкортостан, М.Р-Н БЕЛОРЕЦКИЙ, С.П. СЕРМЕНЕВСКИЙ СЕЛЬСОВЕТ, С СЕРМЕНЕВО, УЛ А.МУБАРЯКОВА, Д. 1А</t>
  </si>
  <si>
    <t>27.04.2000 0:00:00 +00:00</t>
  </si>
  <si>
    <t>453560, Республика Башкортостан, М.Р-Н БЕЛОРЕЦКИЙ, С.П. ИНЗЕРСКИЙ СЕЛЬСОВЕТ, С ИНЗЕР, УЛ СТРОИТЕЛЕЙ, ЗД. 7</t>
  </si>
  <si>
    <t>18.07.1995 0:00:00 +00:00</t>
  </si>
  <si>
    <t>453526, Республика Башкортостан, М.Р-Н БЕЛОРЕЦКИЙ, С.П. УЗЯНСКИЙ СЕЛЬСОВЕТ, Д КАГАРМАНОВО, УЛ С.ЮЛАЕВА, Д. 20А</t>
  </si>
  <si>
    <t>26.12.2001 0:00:00 +00:00</t>
  </si>
  <si>
    <t>453540, РЕСПУБЛИКА БАШКОРТОСТАН, М.Р-Н БЕЛОРЕЦКИЙ, С.П. ИШЛИНСКИЙ СЕЛЬСОВЕТ, С УЛУЕЛГА, УЛ ЛЕСНАЯ, ЗД. 10</t>
  </si>
  <si>
    <t>22.05.1997 0:00:00 +00:00</t>
  </si>
  <si>
    <t>REORGANIZING</t>
  </si>
  <si>
    <t>453560, Республика Башкортостан, М.Р-Н БЕЛОРЕЦКИЙ, С.П. ИНЗЕРСКИЙ СЕЛЬСОВЕТ, С ИНЗЕР, УЛ ОКТЯБРЬСКАЯ, Д. 4А</t>
  </si>
  <si>
    <t>10.01.2002 0:00:00 +00:00</t>
  </si>
  <si>
    <t>453522, Республика Башкортостан, М.Р-Н БЕЛОРЕЦКИЙ, С.П. УЗЯНСКИЙ СЕЛЬСОВЕТ, С УЗЯН, УЛ АРТАМОНОВА, ЗД. 2А</t>
  </si>
  <si>
    <t>17.02.2000 0:00:00 +00:00</t>
  </si>
  <si>
    <t>Республика Башкортостан, М.Р-Н БЕЛОРЕЦКИЙ, С.П. НИКОЛАЕВСКИЙ СЕЛЬСОВЕТ, Д МАХМУТОВО, УЛ М.ГАФУРИ, ЗД. 4</t>
  </si>
  <si>
    <t>04.12.1998 0:00:00 +00:00</t>
  </si>
  <si>
    <t>453522, Республика Башкортостан, М.Р-Н БЕЛОРЕЦКИЙ, С.П. УЗЯНСКИЙ СЕЛЬСОВЕТ, С УЗЯН, УЛ КЛУБНАЯ, Д. 2</t>
  </si>
  <si>
    <t>27.04.1999 0:00:00 +00:00</t>
  </si>
  <si>
    <t>453536, Республика Башкортостан, М.Р-Н БЕЛОРЕЦКИЙ, С.П. АЗИКЕЕВСКИЙ СЕЛЬСОВЕТ, С БУГАНАК, УЛ СТРОИТЕЛЕЙ, Д. 9</t>
  </si>
  <si>
    <t>16.02.2000 0:00:00 +00:00</t>
  </si>
  <si>
    <t>453524, Республика Башкортостан, М.Р-Н БЕЛОРЕЦКИЙ, С.П. ВЕРХНЕАВЗЯНСКИЙ СЕЛЬСОВЕТ, С ВЕРХНИЙ АВЗЯН, УЛ СОВЕТСКАЯ, Д. 1</t>
  </si>
  <si>
    <t>452057, РЕСПУБЛИКА БАШКОРТОСТАН, М.Р-Н БИЖБУЛЯКСКИЙ, С.П. АИТОВСКИЙ СЕЛЬСОВЕТ, С АИТОВО, ПЕР ДЕТСАД, Д. 3</t>
  </si>
  <si>
    <t>23.07.2020 0:00:00 +00:00</t>
  </si>
  <si>
    <t>26.11.2004 0:00:00 +00:00</t>
  </si>
  <si>
    <t>РЕСПУБЛИКА БАШКОРТОСТАН, М.Р-Н БИЖБУЛЯКСКИЙ, С.П. КАМЕНСКИЙ СЕЛЬСОВЕТ, С КАМЕНКА</t>
  </si>
  <si>
    <t>03.08.2021 0:00:00 +00:00</t>
  </si>
  <si>
    <t>29.10.2004 0:00:00 +00:00</t>
  </si>
  <si>
    <t>452040, РЕСПУБЛИКА БАШКОРТОСТАН, М.Р-Н БИЖБУЛЯКСКИЙ, С.П. БИЖБУЛЯКСКИЙ СЕЛЬСОВЕТ, С БИЖБУЛЯК, УЛ ЦЕНТРАЛЬНАЯ, Д. 72</t>
  </si>
  <si>
    <t>15.11.2023 0:00:00 +00:00</t>
  </si>
  <si>
    <t>06.12.2004 0:00:00 +00:00</t>
  </si>
  <si>
    <t>452040, РЕСПУБЛИКА БАШКОРТОСТАН, М.Р-Н БИЖБУЛЯКСКИЙ, С.П. БИЖБУЛЯКСКИЙ СЕЛЬСОВЕТ, С БИЖБУЛЯК, УЛ СОВЕТСКАЯ, Д. 23</t>
  </si>
  <si>
    <t>16.12.2004 0:00:00 +00:00</t>
  </si>
  <si>
    <t>452052, РЕСПУБЛИКА БАШКОРТОСТАН, М.Р-Н БИЖБУЛЯКСКИЙ, С.П. БАЗЛЫКСКИЙ СЕЛЬСОВЕТ, С БАЗЛЫК, УЛ ШОССЕЙНАЯ, ЗД. 3</t>
  </si>
  <si>
    <t>29.03.2023 0:00:00 +00:00</t>
  </si>
  <si>
    <t>02.06.2005 0:00:00 +00:00</t>
  </si>
  <si>
    <t>452057, РЕСПУБЛИКА БАШКОРТОСТАН, М.Р-Н БИЖБУЛЯКСКИЙ, С.П. АИТОВСКИЙ СЕЛЬСОВЕТ, С АИТОВО, УЛ ШКОЛЬНАЯ, Д. 4</t>
  </si>
  <si>
    <t>29.08.2023 0:00:00 +00:00</t>
  </si>
  <si>
    <t>03.06.2005 0:00:00 +00:00</t>
  </si>
  <si>
    <t>452059, РЕСПУБЛИКА БАШКОРТОСТАН, М.Р-Н БИЖБУЛЯКСКИЙ, С.П. ДЕМСКИЙ СЕЛЬСОВЕТ, С ДЕМСКИЙ, УЛ ЦЕНТРАЛЬНАЯ, Д. 1</t>
  </si>
  <si>
    <t>07.06.2005 0:00:00 +00:00</t>
  </si>
  <si>
    <t>Респ Башкортостан, Бижбулякский р-н, село Усак-Кичу, ул Советская, д 25А</t>
  </si>
  <si>
    <t>Респ Башкортостан, Бижбулякский р-н, село Елбулактамак, ул Центральная</t>
  </si>
  <si>
    <t>20.03.2023 0:00:00 +00:00</t>
  </si>
  <si>
    <t>08.06.2005 0:00:00 +00:00</t>
  </si>
  <si>
    <t>452055, РЕСПУБЛИКА БАШКОРТОСТАН, М.Р-Н БИЖБУЛЯКСКИЙ, С.П. КЕНГЕР-МЕНЕУЗОВСКИЙ СЕЛЬСОВЕТ, С КЕНГЕР-МЕНЕУЗ, УЛ ШКОЛЬНАЯ, ЗД. 2</t>
  </si>
  <si>
    <t>09.06.2005 0:00:00 +00:00</t>
  </si>
  <si>
    <t>Респ Башкортостан, Бижбулякский р-н, село Сухоречка, ул Центральная, д 32</t>
  </si>
  <si>
    <t>10.01.2022 0:00:00 +00:00</t>
  </si>
  <si>
    <t>10.06.2005 0:00:00 +00:00</t>
  </si>
  <si>
    <t>452040, РЕСПУБЛИКА БАШКОРТОСТАН, М.Р-Н БИЖБУЛЯКСКИЙ, С.П. БАЗЛЫКСКИЙ СЕЛЬСОВЕТ, С КИСТЕНЛИ-БОГДАНОВО, УЛ ШКОЛЬНАЯ, Д. 1</t>
  </si>
  <si>
    <t>Респ Башкортостан, село Бижбуляк, ул Спортивная, д 3</t>
  </si>
  <si>
    <t>452045, РЕСПУБЛИКА БАШКОРТОСТАН, М.Р-Н БИЖБУЛЯКСКИЙ, С.П. КОШ-ЕЛГИНСКИЙ СЕЛЬСОВЕТ, С КОШ-ЕЛГА, УЛ ЦЕНТРАЛЬНАЯ, Д. 18</t>
  </si>
  <si>
    <t>06.12.2023 0:00:00 +00:00</t>
  </si>
  <si>
    <t>16.06.2005 0:00:00 +00:00</t>
  </si>
  <si>
    <t>452058, РЕСПУБЛИКА БАШКОРТОСТАН, М.Р-Н БИЖБУЛЯКСКИЙ, С.П. БИККУЛОВСКИЙ СЕЛЬСОВЕТ, С КАНЫКАЕВО</t>
  </si>
  <si>
    <t>452040, РЕСПУБЛИКА БАШКОРТОСТАН, М.Р-Н БИЖБУЛЯКСКИЙ, С.П. БИЖБУЛЯКСКИЙ СЕЛЬСОВЕТ, С БИЖБУЛЯК, УЛ СТЕПНАЯ, Д. 31</t>
  </si>
  <si>
    <t>29.06.2005 0:00:00 +00:00</t>
  </si>
  <si>
    <t>452040, РЕСПУБЛИКА БАШКОРТОСТАН, М.Р-Н БИЖБУЛЯКСКИЙ, С.П. БИЖБУЛЯКСКИЙ СЕЛЬСОВЕТ, С БИЖБУЛЯК, УЛ ПОБЕДЫ, Д. 13</t>
  </si>
  <si>
    <t>11.08.2023 0:00:00 +00:00</t>
  </si>
  <si>
    <t>18.08.2006 0:00:00 +00:00</t>
  </si>
  <si>
    <t>Респ Башкортостан, село Бижбуляк, ул Спортивная, д 2 к а</t>
  </si>
  <si>
    <t>24.12.2009 0:00:00 +00:00</t>
  </si>
  <si>
    <t>Респ Башкортостан, село Бижбуляк, ул Спортивная, д 2</t>
  </si>
  <si>
    <t>Респ Башкортостан, село Бижбуляк, ул Центральная, д 31/2</t>
  </si>
  <si>
    <t>12.03.2023 0:00:00 +00:00</t>
  </si>
  <si>
    <t>19.08.2013 0:00:00 +00:00</t>
  </si>
  <si>
    <t>452040, РЕСПУБЛИКА БАШКОРТОСТАН, М.Р-Н БИЖБУЛЯКСКИЙ, С.П. БИЖБУЛЯКСКИЙ СЕЛЬСОВЕТ, С БИЖБУЛЯК, УЛ ИМ. ИЛЬДАРА ГИМАЕВА, ЗД. 11</t>
  </si>
  <si>
    <t>13.08.2023 0:00:00 +00:00</t>
  </si>
  <si>
    <t>22.04.2021 0:00:00 +00:00</t>
  </si>
  <si>
    <t>Респ Башкортостан, г Бирск, ул Салавата, д 21</t>
  </si>
  <si>
    <t>04.11.2023 0:00:00 +00:00</t>
  </si>
  <si>
    <t>01.06.1998 0:00:00 +00:00</t>
  </si>
  <si>
    <t>452472, РЕСПУБЛИКА БАШКОРТОСТАН, М.Р-Н БИРСКИЙ, С.П. БЕРЕЗОВСКИЙ СЕЛЬСОВЕТ, С ПЕЧЕНКИНО, УЛ СОВЕТСКАЯ, Д. 19</t>
  </si>
  <si>
    <t>11.12.1998 0:00:00 +00:00</t>
  </si>
  <si>
    <t>452463, РЕСПУБЛИКА БАШКОРТОСТАН, М.Р-Н БИРСКИЙ, С.П. ОСИНОВСКИЙ СЕЛЬСОВЕТ, С ОСИНОВКА, УЛ ШКОЛЬНАЯ, Д. 1</t>
  </si>
  <si>
    <t>23.12.2022 0:00:00 +00:00</t>
  </si>
  <si>
    <t>29.05.2001 0:00:00 +00:00</t>
  </si>
  <si>
    <t>452475, Республика Башкортостан, М.Р-Н БИРСКИЙ, С.П. СТАРОПЕТРОВСКИЙ СЕЛЬСОВЕТ, С СТАРОПЕТРОВО, УЛ КООПЕРАТИВНАЯ, Д. 21А</t>
  </si>
  <si>
    <t>03.11.1998 0:00:00 +00:00</t>
  </si>
  <si>
    <t>452462, Республика Башкортостан, М.Р-Н БИРСКИЙ, С.П. СУСЛОВСКИЙ СЕЛЬСОВЕТ, С СУСЛОВО, УЛ ШКОЛЬНАЯ, ЗД. 14</t>
  </si>
  <si>
    <t>09.08.2023 0:00:00 +00:00</t>
  </si>
  <si>
    <t>452470, Республика Башкортостан, М.Р-Н БИРСКИЙ, С.П. КУСЕКЕЕВСКИЙ СЕЛЬСОВЕТ, С КУСЕКЕЕВО, УЛ НОВОСТРОЙКИ, Д. 5</t>
  </si>
  <si>
    <t>25.10.1999 0:00:00 +00:00</t>
  </si>
  <si>
    <t>452469, РЕСПУБЛИКА БАШКОРТОСТАН, М.Р-Н БИРСКИЙ, С.П. БУРНОВСКИЙ СЕЛЬСОВЕТ, С НИКОЛАЕВКА, УЛ ШКОЛЬНАЯ, Д. 13</t>
  </si>
  <si>
    <t>452468, РЕСПУБЛИКА БАШКОРТОСТАН, М.Р-Н БИРСКИЙ, С.П. УГУЗЕВСКИЙ СЕЛЬСОВЕТ, С УГУЗЕВО, УЛ КОММУНИСТИЧЕСКАЯ, Д. 33Б</t>
  </si>
  <si>
    <t>24.03.2023 0:00:00 +00:00</t>
  </si>
  <si>
    <t>452455, Республика Башкортостан, М.Р-Н БИРСКИЙ, С.П. БУРНОВСКИЙ СЕЛЬСОВЕТ, С СТАРОБУРНОВО, УЛ ШКОЛЬНАЯ, Д. 6Б</t>
  </si>
  <si>
    <t>20.08.2023 0:00:00 +00:00</t>
  </si>
  <si>
    <t>452466, РЕСПУБЛИКА БАШКОРТОСТАН, М.Р-Н БИРСКИЙ, С.П. МАЯДЫКОВСКИЙ СЕЛЬСОВЕТ, С ШЕЛКАНОВО, УЛ РАДУЖНАЯ, Д. 14</t>
  </si>
  <si>
    <t>452461, РЕСПУБЛИКА БАШКОРТОСТАН, М.Р-Н БИРСКИЙ, С.П. БАХТЫБАЕВСКИЙ СЕЛЬСОВЕТ, С БАЖЕНОВО, УЛ 60 ЛЕТ ОКТЯБРЯ, Д. 8</t>
  </si>
  <si>
    <t>452474, РЕСПУБЛИКА БАШКОРТОСТАН, М.Р-Н БИРСКИЙ, С.П. СИЛАНТЬЕВСКИЙ СЕЛЬСОВЕТ, С СИЛАНТЬЕВО, УЛ ИНТЕРНАЦИОНАЛЬНАЯ, Д. 18</t>
  </si>
  <si>
    <t>16.09.2022 0:00:00 +00:00</t>
  </si>
  <si>
    <t>452476, РЕСПУБЛИКА БАШКОРТОСТАН, М.Р-Н БИРСКИЙ, С.П. БАХТЫБАЕВСКИЙ СЕЛЬСОВЕТ, С БАХТЫБАЕВО, УЛ ЛЕНИНА, Д. 56</t>
  </si>
  <si>
    <t>452477, Республика Башкортостан, М.Р-Н БИРСКИЙ, С.П. ВЕРХНЕЛАЧЕНТАУСКИЙ СЕЛЬСОВЕТ, С ВЕРХНЕЛАЧЕНТАУ, УЛ ТУКАЯ, Д. 15</t>
  </si>
  <si>
    <t>452473, РЕСПУБЛИКА БАШКОРТОСТАН, М.Р-Н БИРСКИЙ, С.П. ЧИШМИНСКИЙ СЕЛЬСОВЕТ, С ЧИШМА, УЛ ТРАКТОВАЯ, Д. 6</t>
  </si>
  <si>
    <t>452471, РЕСПУБЛИКА БАШКОРТОСТАН, М.Р-Н БИРСКИЙ, С.П. СТАРОБАЗАНОВСКИЙ СЕЛЬСОВЕТ, С СТАРОБАЗАНОВО, УЛ КОМАРОВА, Д. 3</t>
  </si>
  <si>
    <t>452744, Республика Башкортостан, М.Р-Н БЛАГОВАРСКИЙ, С.П. КУЧЕРБАЕВСКИЙ СЕЛЬСОВЕТ, С СТАРОКУЧЕРБАЕВО, УЛ КООПЕРАТИВНАЯ, ЗД. 21А</t>
  </si>
  <si>
    <t>28.07.1997 0:00:00 +00:00</t>
  </si>
  <si>
    <t>452747, Республика Башкортостан, М.Р-Н БЛАГОВАРСКИЙ, С.П. КАШКАЛАШИНСКИЙ СЕЛЬСОВЕТ, С КАШКАЛАШИ, УЛ ШКОЛЬНАЯ, Д. 7</t>
  </si>
  <si>
    <t>30.08.2023 0:00:00 +00:00</t>
  </si>
  <si>
    <t>25.06.2001 0:00:00 +00:00</t>
  </si>
  <si>
    <t>452742, РЕСПУБЛИКА БАШКОРТОСТАН, М.Р-Н БЛАГОВАРСКИЙ, С.П. ПЕРВОМАЙСКИЙ СЕЛЬСОВЕТ, С ПЕРВОМАЙСКИЙ, УЛ ПОБЕДЫ, Д. 7</t>
  </si>
  <si>
    <t>18.06.2001 0:00:00 +00:00</t>
  </si>
  <si>
    <t>452745, Республика Башкортостан, М.Р-Н БЛАГОВАРСКИЙ, С.П. ТАНОВСКИЙ СЕЛЬСОВЕТ, С ТАН, УЛ ШКОЛЬНАЯ, Д. 3</t>
  </si>
  <si>
    <t>06.09.2023 0:00:00 +00:00</t>
  </si>
  <si>
    <t>452740, РЕСПУБЛИКА БАШКОРТОСТАН, М.Р-Н БЛАГОВАРСКИЙ, С.П. ЯЗЫКОВСКИЙ СЕЛЬСОВЕТ, С ЯЗЫКОВО, УЛ ПОБЕДЫ, Д. 12</t>
  </si>
  <si>
    <t>21.08.2021 0:00:00 +00:00</t>
  </si>
  <si>
    <t>28.05.2001 0:00:00 +00:00</t>
  </si>
  <si>
    <t>452730, РЕСПУБЛИКА БАШКОРТОСТАН, М.Р-Н БЛАГОВАРСКИЙ, С.П. БЛАГОВАРСКИЙ СЕЛЬСОВЕТ, С БЛАГОВАР, УЛ СОВХОЗНАЯ, ЗД. 4</t>
  </si>
  <si>
    <t>14.03.2023 0:00:00 +00:00</t>
  </si>
  <si>
    <t>452733, РЕСПУБЛИКА БАШКОРТОСТАН, М.Р-Н БЛАГОВАРСКИЙ, С.П. УДРЯКБАШЕВСКИЙ СЕЛЬСОВЕТ, С УДРЯКБАШ, УЛ ЛЕНИНА, ЗД. 34</t>
  </si>
  <si>
    <t>14.09.2022 0:00:00 +00:00</t>
  </si>
  <si>
    <t>05.06.2001 0:00:00 +00:00</t>
  </si>
  <si>
    <t>452746, Республика Башкортостан, М.Р-Н БЛАГОВАРСКИЙ, С.П. АЛЕКСЕЕВСКИЙ СЕЛЬСОВЕТ, С ПРИШИБ, УЛ ЛЕНИНА, Д. 43</t>
  </si>
  <si>
    <t>12.04.2002 0:00:00 +00:00</t>
  </si>
  <si>
    <t>452731, РЕСПУБЛИКА БАШКОРТОСТАН, М.Р-Н БЛАГОВАРСКИЙ, С.П. КАРГАЛИНСКИЙ СЕЛЬСОВЕТ, С ВЕРХНИЕ КАРГАЛЫ, УЛ СОЛНЕЧНАЯ, Д. 72</t>
  </si>
  <si>
    <t>18.02.2022 0:00:00 +00:00</t>
  </si>
  <si>
    <t>26.02.2002 0:00:00 +00:00</t>
  </si>
  <si>
    <t>452740, Республика Башкортостан, М.Р-Н БЛАГОВАРСКИЙ, С.П. ЯЗЫКОВСКИЙ СЕЛЬСОВЕТ, С ЯЗЫКОВО, УЛ ПОБЕДЫ, ЗД. 2, К. 1</t>
  </si>
  <si>
    <t>07.01.2003 0:00:00 +00:00</t>
  </si>
  <si>
    <t>452740, РЕСПУБЛИКА БАШКОРТОСТАН, М.Р-Н БЛАГОВАРСКИЙ, С.П. ЯЗЫКОВСКИЙ СЕЛЬСОВЕТ, С ЯЗЫКОВО, УЛ ЛЕНИНА, Д. 35</t>
  </si>
  <si>
    <t>28.02.2023 0:00:00 +00:00</t>
  </si>
  <si>
    <t>452743, РЕСПУБЛИКА БАШКОРТОСТАН, М.Р-Н БЛАГОВАРСКИЙ, С.П. ТРОИЦКИЙ СЕЛЬСОВЕТ, С ТРОИЦКИЙ, УЛ ЦЕНТРАЛЬНАЯ, СТР. 52</t>
  </si>
  <si>
    <t>17.09.2020 0:00:00 +00:00</t>
  </si>
  <si>
    <t>452738, Республика Башкортостан, М.Р-Н БЛАГОВАРСКИЙ, С.П. МИРНОВСКИЙ СЕЛЬСОВЕТ, С МИРНЫЙ, УЛ ШКОЛЬНАЯ, Д. 4</t>
  </si>
  <si>
    <t>12.07.2023 0:00:00 +00:00</t>
  </si>
  <si>
    <t>452746, РЕСПУБЛИКА БАШКОРТОСТАН, М.Р-Н БЛАГОВАРСКИЙ, С.П. ЯНЫШЕВСКИЙ СЕЛЬСОВЕТ, Д ШАРЛЫК, УЛ ШКОЛЬНАЯ, Д. 13</t>
  </si>
  <si>
    <t>452732, РЕСПУБЛИКА БАШКОРТОСТАН, М.Р-Н БЛАГОВАРСКИЙ, С.П. БАЛЫШЛИНСКИЙ СЕЛЬСОВЕТ, Д САРАЙЛЫ, УЛ А.ГАЛИЕВА, ЗД. 12</t>
  </si>
  <si>
    <t>452746, РЕСПУБЛИКА БАШКОРТОСТАН, М.Р-Н БЛАГОВАРСКИЙ, С.П. АЛЕКСЕЕВСКИЙ СЕЛЬСОВЕТ, С ПРИШИБ, УЛ САДОВАЯ, Д. 1</t>
  </si>
  <si>
    <t>452730, Республика Башкортостан, М.Р-Н БЛАГОВАРСКИЙ, С.П. БЛАГОВАРСКИЙ СЕЛЬСОВЕТ, С БЛАГОВАР, УЛ СОВХОЗНАЯ, ЗД. 13</t>
  </si>
  <si>
    <t>02.08.2023 0:00:00 +00:00</t>
  </si>
  <si>
    <t>452740, РЕСПУБЛИКА БАШКОРТОСТАН, М.Р-Н БЛАГОВАРСКИЙ, С.П. ЯЗЫКОВСКИЙ СЕЛЬСОВЕТ, С ЯЗЫКОВО, УЛ МИРА, Д. 13</t>
  </si>
  <si>
    <t>452740, РЕСПУБЛИКА БАШКОРТОСТАН, М.Р-Н БЛАГОВАРСКИЙ, С.П. ЯЗЫКОВСКИЙ СЕЛЬСОВЕТ, С ЯЗЫКОВО, УЛ ПОЛЕВАЯ, Д. 99/1</t>
  </si>
  <si>
    <t>13.10.2022 0:00:00 +00:00</t>
  </si>
  <si>
    <t>452740, РЕСПУБЛИКА БАШКОРТОСТАН, М.Р-Н БЛАГОВАРСКИЙ, С.П. ЯЗЫКОВСКИЙ СЕЛЬСОВЕТ, С ЯЗЫКОВО, УЛ СОЦИАЛИСТИЧЕСКАЯ, ЗД. 8</t>
  </si>
  <si>
    <t>06.04.2022 0:00:00 +00:00</t>
  </si>
  <si>
    <t>452746, РЕСПУБЛИКА БАШКОРТОСТАН, М.Р-Н БЛАГОВАРСКИЙ, С.П. ЯНЫШЕВСКИЙ СЕЛЬСОВЕТ, Д ШАРЛЫК, УЛ ШКОЛЬНАЯ, Д. 7</t>
  </si>
  <si>
    <t>05.11.2022 0:00:00 +00:00</t>
  </si>
  <si>
    <t>452742, РЕСПУБЛИКА БАШКОРТОСТАН, М.Р-Н БЛАГОВАРСКИЙ, С.П. ПЕРВОМАЙСКИЙ СЕЛЬСОВЕТ, С ПЕРВОМАЙСКИЙ, УЛ ПОБЕДЫ, Д. 3</t>
  </si>
  <si>
    <t>22.10.2021 0:00:00 +00:00</t>
  </si>
  <si>
    <t>452744, РЕСПУБЛИКА БАШКОРТОСТАН, М.Р-Н БЛАГОВАРСКИЙ, С.П. КУЧЕРБАЕВСКИЙ СЕЛЬСОВЕТ, С СТАРОКУЧЕРБАЕВО, УЛ ЦЕНТРАЛЬНАЯ, Д. 6/2</t>
  </si>
  <si>
    <t>16.07.2019 0:00:00 +00:00</t>
  </si>
  <si>
    <t>452730, Республика Башкортостан, М.Р-Н БЛАГОВАРСКИЙ, С.П. БЛАГОВАРСКИЙ СЕЛЬСОВЕТ, С БЛАГОВАР, УЛ САДОВАЯ, ЗД. 35</t>
  </si>
  <si>
    <t>452738, РЕСПУБЛИКА БАШКОРТОСТАН, М.Р-Н БЛАГОВАРСКИЙ, С.П. МИРНОВСКИЙ СЕЛЬСОВЕТ, С МИРНЫЙ, УЛ ШКОЛЬНАЯ, Д. 10</t>
  </si>
  <si>
    <t>08.12.2021 0:00:00 +00:00</t>
  </si>
  <si>
    <t>Респ Башкортостан, село Языково, ул Чапаева, д 8</t>
  </si>
  <si>
    <t>21.02.2023 0:00:00 +00:00</t>
  </si>
  <si>
    <t>07.09.2011 0:00:00 +00:00</t>
  </si>
  <si>
    <t>452740, РЕСПУБЛИКА БАШКОРТОСТАН, М.Р-Н БЛАГОВАРСКИЙ, С.П. ЯЗЫКОВСКИЙ СЕЛЬСОВЕТ, С ЯЗЫКОВО, УЛ ЛЕНИНА, Д. 77, ОФИС 77, ПОМЕЩ. 77</t>
  </si>
  <si>
    <t>20.02.2015 0:00:00 +00:00</t>
  </si>
  <si>
    <t>452710, Республика Башкортостан, М.Р-Н БУЗДЯКСКИЙ, С.П. БУЗДЯКСКИЙ СЕЛЬСОВЕТ, С БУЗДЯК, УЛ ЛЕНИНА, Д. 2</t>
  </si>
  <si>
    <t>23.12.1991 0:00:00 +00:00</t>
  </si>
  <si>
    <t>452721, Республика Башкортостан, М.Р-Н БУЗДЯКСКИЙ, С.П. КАРАНСКИЙ СЕЛЬСОВЕТ, С КАРАН, УЛ НОВАЯ, Д. 7</t>
  </si>
  <si>
    <t>03.10.2023 0:00:00 +00:00</t>
  </si>
  <si>
    <t>20.07.1999 0:00:00 +00:00</t>
  </si>
  <si>
    <t>Респ Башкортостан, Буздякский р-н, село Урзайбаш, ул Центральная, д 125 к 2а</t>
  </si>
  <si>
    <t>12.03.2021 0:00:00 +00:00</t>
  </si>
  <si>
    <t>05.01.2003 0:00:00 +00:00</t>
  </si>
  <si>
    <t>11.03.2021 0:00:00 +00:00</t>
  </si>
  <si>
    <t>452701, РЕСПУБЛИКА БАШКОРТОСТАН, М.Р-Н БУЗДЯКСКИЙ, С.П. ГАФУРИЙСКИЙ СЕЛЬСОВЕТ, С ГАФУРИ, УЛ ШКОЛЬНАЯ, Д. 5Б</t>
  </si>
  <si>
    <t>07.12.2021 0:00:00 +00:00</t>
  </si>
  <si>
    <t>452710, РЕСПУБЛИКА БАШКОРТОСТАН, М.Р-Н БУЗДЯКСКИЙ, С.П. БУЗДЯКСКИЙ СЕЛЬСОВЕТ, С БУЗДЯК, УЛ ЛЕНИНА, ЗД. 39А</t>
  </si>
  <si>
    <t>02.02.2022 0:00:00 +00:00</t>
  </si>
  <si>
    <t>06.01.2003 0:00:00 +00:00</t>
  </si>
  <si>
    <t>452710, РЕСПУБЛИКА БАШКОРТОСТАН, М.Р-Н БУЗДЯКСКИЙ, С.П. БУЗДЯКСКИЙ СЕЛЬСОВЕТ, С БУЗДЯК, УЛ САДОВАЯ, Д. 31</t>
  </si>
  <si>
    <t>26.05.2023 0:00:00 +00:00</t>
  </si>
  <si>
    <t>452710, РЕСПУБЛИКА БАШКОРТОСТАН, М.Р-Н БУЗДЯКСКИЙ, С.П. БУЗДЯКСКИЙ СЕЛЬСОВЕТ, С БУЗДЯК, УЛ ГАГАРИНА, ЗД. 20/1</t>
  </si>
  <si>
    <t>452703, РЕСПУБЛИКА БАШКОРТОСТАН, М.Р-Н БУЗДЯКСКИЙ, С.П. КОПЕЙ-КУБОВСКИЙ СЕЛЬСОВЕТ, С КОПЕЙ-КУБОВО, УЛ ШКОЛЬНАЯ, Д. 4</t>
  </si>
  <si>
    <t>03.04.2023 0:00:00 +00:00</t>
  </si>
  <si>
    <t>452722, Республика Башкортостан, М.Р-Н БУЗДЯКСКИЙ, С.П. АРСЛАНОВСКИЙ СЕЛЬСОВЕТ, С СТАРЫЕ БОГАДЫ, УЛ КАЗАНСКАЯ, ЗД. 4/1</t>
  </si>
  <si>
    <t>452701, РЕСПУБЛИКА БАШКОРТОСТАН, М.Р-Н БУЗДЯКСКИЙ, С.П. ГАФУРИЙСКИЙ СЕЛЬСОВЕТ, С ГАФУРИ, УЛ ШКОЛЬНАЯ, Д. 5А</t>
  </si>
  <si>
    <t>452725, Республика Башкортостан, М.Р-Н БУЗДЯКСКИЙ, С.П. КИЛИМОВСКИЙ СЕЛЬСОВЕТ, С КИЛИМОВО, УЛ УФИМСКАЯ, ЗД. 37/5</t>
  </si>
  <si>
    <t>452726, Республика Башкортостан, М.Р-Н БУЗДЯКСКИЙ, С.П. КУЗЕЕВСКИЙ СЕЛЬСОВЕТ, С КУЗЕЕВО, УЛ ЛЕНИНА, ЗД. 21</t>
  </si>
  <si>
    <t>452710, РЕСПУБЛИКА БАШКОРТОСТАН, М.Р-Н БУЗДЯКСКИЙ, С.П. БУЗДЯКСКИЙ СЕЛЬСОВЕТ, С БУЗДЯК, УЛ РАБОЧАЯ, Д. 31</t>
  </si>
  <si>
    <t>24.05.2023 0:00:00 +00:00</t>
  </si>
  <si>
    <t>452724, РЕСПУБЛИКА БАШКОРТОСТАН, М.Р-Н БУЗДЯКСКИЙ, С.П. ТАВЛАРОВСКИЙ СЕЛЬСОВЕТ, С СТАРОТАВЛАРОВО, УЛ ШКОЛЬНАЯ, Д. 2</t>
  </si>
  <si>
    <t>07.10.2022 0:00:00 +00:00</t>
  </si>
  <si>
    <t>452715, РЕСПУБЛИКА БАШКОРТОСТАН, М.Р-Н БУЗДЯКСКИЙ, С.П. КАНЛЫ-ТУРКЕЕВСКИЙ СЕЛЬСОВЕТ, С КАНЛЫ-ТУРКЕЕВО, УЛ ШКОЛЬНАЯ, Д. 6</t>
  </si>
  <si>
    <t>27.12.2023 0:00:00 +00:00</t>
  </si>
  <si>
    <t>452710, РЕСПУБЛИКА БАШКОРТОСТАН, М.Р-Н БУЗДЯКСКИЙ, С.П. БУЗДЯКСКИЙ СЕЛЬСОВЕТ, С БУЗДЯК, УЛ КИРОВА, Д. 25А</t>
  </si>
  <si>
    <t>19.06.2023 0:00:00 +00:00</t>
  </si>
  <si>
    <t>452716, Республика Башкортостан, М.Р-Н БУЗДЯКСКИЙ, С.П. САБАЕВСКИЙ СЕЛЬСОВЕТ, С САБАЕВО, УЛ МОЛОДЕЖНАЯ, ЗД. 21</t>
  </si>
  <si>
    <t>452721, РЕСПУБЛИКА БАШКОРТОСТАН, М.Р-Н БУЗДЯКСКИЙ, С.П. КАРАНСКИЙ СЕЛЬСОВЕТ, Д УРАНОВО, УЛ 60 ЛЕТ СССР, Д. 2</t>
  </si>
  <si>
    <t>23.04.2023 0:00:00 +00:00</t>
  </si>
  <si>
    <t>452710, РЕСПУБЛИКА БАШКОРТОСТАН, М.Р-Н БУЗДЯКСКИЙ, С.П. БУЗДЯКСКИЙ СЕЛЬСОВЕТ, С БУЗДЯК, УЛ КРАСНАЯ ПЛОЩАДЬ, Д. 28</t>
  </si>
  <si>
    <t>03.09.2023 0:00:00 +00:00</t>
  </si>
  <si>
    <t>17.08.2015 0:00:00 +00:00</t>
  </si>
  <si>
    <t>452960, РЕСПУБЛИКА БАШКОРТОСТАН, М.Р-Н БУРАЕВСКИЙ, С.П. БУРАЕВСКИЙ СЕЛЬСОВЕТ, С БУРАЕВО, УЛ М.ГОРЬКОГО, ЗД. 53</t>
  </si>
  <si>
    <t>11.11.2022 0:00:00 +00:00</t>
  </si>
  <si>
    <t>20.10.1998 0:00:00 +00:00</t>
  </si>
  <si>
    <t>452960, Республика Башкортостан, М.Р-Н БУРАЕВСКИЙ, С.П. БУРАЕВСКИЙ СЕЛЬСОВЕТ, С БУРАЕВО, УЛ ПИОНЕРСКАЯ, Д. 3</t>
  </si>
  <si>
    <t>11.09.2023 0:00:00 +00:00</t>
  </si>
  <si>
    <t>14.06.2002 0:00:00 +00:00</t>
  </si>
  <si>
    <t>452970, РЕСПУБЛИКА БАШКОРТОСТАН, М.Р-Н БУРАЕВСКИЙ, С.П. КУШМАНАКОВСКИЙ СЕЛЬСОВЕТ, Д КУДАШЕВО, УЛ МАЛИКА ВАХИТОВА, Д. 7</t>
  </si>
  <si>
    <t>452975, Республика Башкортостан, М.Р-Н БУРАЕВСКИЙ, С.П. БАДРАКОВСКИЙ СЕЛЬСОВЕТ, Д СИЛОСОВО, УЛ ШКОЛЬНАЯ, Д. 1</t>
  </si>
  <si>
    <t>452960, РЕСПУБЛИКА БАШКОРТОСТАН, М.Р-Н БУРАЕВСКИЙ, С.П. БУРАЕВСКИЙ СЕЛЬСОВЕТ, Д ШАБАЕВО, УЛ СУЛТАНОВА, Д. 74</t>
  </si>
  <si>
    <t>21.09.2022 0:00:00 +00:00</t>
  </si>
  <si>
    <t>452975, РЕСПУБЛИКА БАШКОРТОСТАН, М.Р-Н БУРАЕВСКИЙ, С.П. БАДРАКОВСКИЙ СЕЛЬСОВЕТ, Д БОЛЬШЕБАДРАКОВО, УЛ ШКОЛЬНАЯ, Д. 6</t>
  </si>
  <si>
    <t>31.12.2023 0:00:00 +00:00</t>
  </si>
  <si>
    <t>452960, Республика Башкортостан, М.Р-Н БУРАЕВСКИЙ, С.П. БУРАЕВСКИЙ СЕЛЬСОВЕТ, С БУРАЕВО, УЛ ПИОНЕРСКАЯ, ЗД. 5</t>
  </si>
  <si>
    <t>04.09.2023 0:00:00 +00:00</t>
  </si>
  <si>
    <t>452956, РЕСПУБЛИКА БАШКОРТОСТАН, М.Р-Н БУРАЕВСКИЙ, С.П. ВАНЫШЕВСКИЙ СЕЛЬСОВЕТ, Д ВАНЫШ-АЛПАУТОВО, УЛ МОЛОДЕЖНАЯ, Д. 7</t>
  </si>
  <si>
    <t>19.04.2023 0:00:00 +00:00</t>
  </si>
  <si>
    <t>452971, Республика Башкортостан, М.Р-Н БУРАЕВСКИЙ, С.П. КАИНЛЫКОВСКИЙ СЕЛЬСОВЕТ, Д КАИНЛЫКОВО, УЛ МОЛОДЕЖНАЯ, Д. 12</t>
  </si>
  <si>
    <t>452967, Республика Башкортостан, М.Р-Н БУРАЕВСКИЙ, С.П. КАШКАЛЕВСКИЙ СЕЛЬСОВЕТ, Д КАШКАЛЕВО, УЛ ШКОЛЬНАЯ, ЗД. 32</t>
  </si>
  <si>
    <t>14.06.2001 0:00:00 +00:00</t>
  </si>
  <si>
    <t>452965, Республика Башкортостан, М.Р-Н БУРАЕВСКИЙ, С.П. ТАЗЛАРОВСКИЙ СЕЛЬСОВЕТ, Д НОВОТАЗЛАРОВО, УЛ ШКОЛЬНАЯ, Д. 1</t>
  </si>
  <si>
    <t>08.08.2023 0:00:00 +00:00</t>
  </si>
  <si>
    <t>452976, Республика Башкортостан, М.Р-Н БУРАЕВСКИЙ, С.П. БАДРАКОВСКИЙ СЕЛЬСОВЕТ, Д СТАРОБИКМЕТОВО, УЛ ШКОЛЬНАЯ, Д. 3</t>
  </si>
  <si>
    <t>452972, РЕСПУБЛИКА БАШКОРТОСТАН, М.Р-Н БУРАЕВСКИЙ, С.П. ТАНГАТАРОВСКИЙ СЕЛЬСОВЕТ, Д ТАНГАТАРОВО, УЛ ШКОЛЬНАЯ, Д. 22</t>
  </si>
  <si>
    <t>30.11.2023 0:00:00 +00:00</t>
  </si>
  <si>
    <t>452973, РЕСПУБЛИКА БАШКОРТОСТАН, М.Р-Н БУРАЕВСКИЙ, С.П. ЧЕЛКАКОВСКИЙ СЕЛЬСОВЕТ, С ЧЕЛКАКОВО, УЛ ПИНЕГИНА, ЗД. 2</t>
  </si>
  <si>
    <t>23.09.2022 0:00:00 +00:00</t>
  </si>
  <si>
    <t>16.06.2002 0:00:00 +00:00</t>
  </si>
  <si>
    <t>452960, РЕСПУБЛИКА БАШКОРТОСТАН, М.Р-Н БУРАЕВСКИЙ, С.П. БУРАЕВСКИЙ СЕЛЬСОВЕТ, С БУРАЕВО, УЛ ПОБЕДЫ, Д. 13</t>
  </si>
  <si>
    <t>14.07.2022 0:00:00 +00:00</t>
  </si>
  <si>
    <t>452960, РЕСПУБЛИКА БАШКОРТОСТАН, М.Р-Н БУРАЕВСКИЙ, С.П. БУРАЕВСКИЙ СЕЛЬСОВЕТ, С БУРАЕВО, УЛ М.ГОРЬКОГО, ЗД. 51</t>
  </si>
  <si>
    <t>452960, РЕСПУБЛИКА БАШКОРТОСТАН, М.Р-Н БУРАЕВСКИЙ, С.П. БУРАЕВСКИЙ СЕЛЬСОВЕТ, С БУРАЕВО, УЛ ШКОЛЬНАЯ, ЗД. 12</t>
  </si>
  <si>
    <t>12.02.2009 0:00:00 +00:00</t>
  </si>
  <si>
    <t>Респ Башкортостан, село Бураево, ул Школьная, зд 10</t>
  </si>
  <si>
    <t>15.07.2016 0:00:00 +00:00</t>
  </si>
  <si>
    <t>452960, РЕСПУБЛИКА БАШКОРТОСТАН, М.Р-Н БУРАЕВСКИЙ, С.П. БУРАЕВСКИЙ СЕЛЬСОВЕТ, С БУРАЕВО, УЛ ЧКАЛОВА, Д. 10</t>
  </si>
  <si>
    <t>27.08.2009 0:00:00 +00:00</t>
  </si>
  <si>
    <t>Респ Башкортостан, село Бураево, ул Аэродромная, зд 19</t>
  </si>
  <si>
    <t>25.04.2019 0:00:00 +00:00</t>
  </si>
  <si>
    <t>Респ Башкортостан, село Бураево, ул Энергетиков, зд 6</t>
  </si>
  <si>
    <t>09.11.2021 0:00:00 +00:00</t>
  </si>
  <si>
    <t>18.09.2019 0:00:00 +00:00</t>
  </si>
  <si>
    <t>453580, Республика Башкортостан, М.Р-Н БУРЗЯНСКИЙ, С.П. СТАРОСУБХАНГУЛОВСКИЙ СЕЛЬСОВЕТ, С СТАРОСУБХАНГУЛОВО, УЛ ЛЕНИНА, Д. 98</t>
  </si>
  <si>
    <t>26.06.2002 0:00:00 +00:00</t>
  </si>
  <si>
    <t>453591, Республика Башкортостан, М.Р-Н БУРЗЯНСКИЙ, С.П. БАЙНАЗАРОВСКИЙ СЕЛЬСОВЕТ, Д БАЙНАЗАРОВО, УЛ ОКТЯБРЯ, Д. 31</t>
  </si>
  <si>
    <t>23.05.2002 0:00:00 +00:00</t>
  </si>
  <si>
    <t>453580, Республика Башкортостан, М.Р-Н БУРЗЯНСКИЙ, С.П. СТАРОСУБХАНГУЛОВСКИЙ СЕЛЬСОВЕТ, С СТАРОСУБХАНГУЛОВО, УЛ ЛЕНИНА, Д. 53</t>
  </si>
  <si>
    <t>453588, Республика Башкортостан, М.Р-Н БУРЗЯНСКИЙ, С.П. КИЕКБАЕВСКИЙ СЕЛЬСОВЕТ, Д КИЕКБАЕВО, УЛ ШКОЛЬНАЯ, Д. 11</t>
  </si>
  <si>
    <t>453587, Республика Башкортостан, М.Р-Н БУРЗЯНСКИЙ, С.П. АСКАРОВСКИЙ СЕЛЬСОВЕТ, Д АСКАРОВО, УЛ ШКОЛЬНАЯ, Д. 5</t>
  </si>
  <si>
    <t>453585, Республика Башкортостан, М.Р-Н БУРЗЯНСКИЙ, С.П. ИРГИЗЛИНСКИЙ СЕЛЬСОВЕТ, Д ИРГИЗЛЫ, УЛ ЗАПОВЕДНАЯ, ЗД. 6А</t>
  </si>
  <si>
    <t>453591, Республика Башкортостан, М.Р-Н БУРЗЯНСКИЙ, С.П. БАЙНАЗАРОВСКИЙ СЕЛЬСОВЕТ, Д КУРГАШЛЫ, УЛ ШКОЛЬНАЯ, Д. 1</t>
  </si>
  <si>
    <t>453583, Республика Башкортостан, М.Р-Н БУРЗЯНСКИЙ, С.П. КИПЧАКСКИЙ СЕЛЬСОВЕТ, Д АБДУЛМАМБЕТОВО, УЛ С.МУХАМЕТКУЛОВА, Д. 21</t>
  </si>
  <si>
    <t>453585, Республика Башкортостан, М.Р-Н БУРЗЯНСКИЙ, С.П. ИРГИЗЛИНСКИЙ СЕЛЬСОВЕТ, Д КУТАНОВО, УЛ ТУЙБАГА, Д. 7</t>
  </si>
  <si>
    <t>453584, Республика Башкортостан, М.Р-Н БУРЗЯНСКИЙ, С.П. СТАРОМУНАСИПОВСКИЙ СЕЛЬСОВЕТ, Д СТАРОМУНАСИПОВО, УЛ Г.ИХСАНОВА, ВЛД. 2</t>
  </si>
  <si>
    <t>31.10.2023 0:00:00 +00:00</t>
  </si>
  <si>
    <t>453580, Республика Башкортостан, М.Р-Н БУРЗЯНСКИЙ, С.П. СТАРОСУБХАНГУЛОВСКИЙ СЕЛЬСОВЕТ, С СТАРОСУБХАНГУЛОВО, УЛ КЫЗЫЛ-ТАШ, Д. 16</t>
  </si>
  <si>
    <t>453580, Республика Башкортостан, М.Р-Н БУРЗЯНСКИЙ, С.П. СТАРОСУБХАНГУЛОВСКИЙ СЕЛЬСОВЕТ, С СТАРОСУБХАНГУЛОВО, УЛ ЛЕНИНА, Д. 57</t>
  </si>
  <si>
    <t>28.12.1999 0:00:00 +00:00</t>
  </si>
  <si>
    <t>453584, Республика Башкортостан, М.Р-Н БУРЗЯНСКИЙ, С.П. СТАРОМУНАСИПОВСКИЙ СЕЛЬСОВЕТ, Д НОВОМУНАСИПОВО, УЛ М.САГИТОВА, ЗД. 30</t>
  </si>
  <si>
    <t>23.05.1999 0:00:00 +00:00</t>
  </si>
  <si>
    <t>453580, Республика Башкортостан, М.Р-Н БУРЗЯНСКИЙ, С.П. СТАРОСУБХАНГУЛОВСКИЙ СЕЛЬСОВЕТ, С СТАРОСУБХАНГУЛОВО, УЛ АКМУЛЛА, Д. 2А</t>
  </si>
  <si>
    <t>453591, Республика Башкортостан, М.Р-Н БУРЗЯНСКИЙ, С.П. БАЙНАЗАРОВСКИЙ СЕЛЬСОВЕТ, Д БАЙНАЗАРОВО, УЛ САЛАВАТА ЮЛАЕВА, Д. 97, К. А</t>
  </si>
  <si>
    <t>17.05.2000 0:00:00 +00:00</t>
  </si>
  <si>
    <t>453584, Республика Башкортостан, М.Р-Н БУРЗЯНСКИЙ, С.П. СТАРОМУНАСИПОВСКИЙ СЕЛЬСОВЕТ, Д СТАРОМУНАСИПОВО, УЛ С.ЮЛАЕВА, ЗД. 104</t>
  </si>
  <si>
    <t>453580, Республика Башкортостан, М.Р-Н БУРЗЯНСКИЙ, С.П. СТАРОСУБХАНГУЛОВСКИЙ СЕЛЬСОВЕТ, С СТАРОСУБХАНГУЛОВО, УЛ МУСЫ ГАРЕЕВА, Д. 17</t>
  </si>
  <si>
    <t>453583, Республика Башкортостан, М.Р-Н БУРЗЯНСКИЙ, С.П. КИПЧАКСКИЙ СЕЛЬСОВЕТ, Д АБДУЛМАМБЕТОВО, УЛ ГОРНАЯ, ЗД. 20</t>
  </si>
  <si>
    <t>29.05.2000 0:00:00 +00:00</t>
  </si>
  <si>
    <t>453583, Республика Башкортостан, М.Р-Н БУРЗЯНСКИЙ, С.П. КИПЧАКСКИЙ СЕЛЬСОВЕТ, Д КИЛЬДИГУЛОВО, УЛ МУХТАРА ГАБИТОВА, Д. 46</t>
  </si>
  <si>
    <t>24.08.2000 0:00:00 +00:00</t>
  </si>
  <si>
    <t>453584, Республика Башкортостан, М.Р-Н БУРЗЯНСКИЙ, С.П. ТИМИРОВСКИЙ СЕЛЬСОВЕТ, Д ТИМИРОВО, УЛ САЛАВАТА ЮЛАЕВА, Д. 73</t>
  </si>
  <si>
    <t>453580, РЕСПУБЛИКА БАШКОРТОСТАН, М.Р-Н БУРЗЯНСКИЙ, С.П. СТАРОСУБХАНГУЛОВСКИЙ СЕЛЬСОВЕТ, С СТАРОСУБХАНГУЛОВО, УЛ КОМСОМОЛЬСКАЯ, ЗД. 5Б</t>
  </si>
  <si>
    <t>06.09.2010 0:00:00 +00:00</t>
  </si>
  <si>
    <t>453580, РЕСПУБЛИКА БАШКОРТОСТАН, М.Р-Н БУРЗЯНСКИЙ, С.П. СТАРОСУБХАНГУЛОВСКИЙ СЕЛЬСОВЕТ, С СТАРОСУБХАНГУЛОВО, УЛ ЛЕНИНА, Д. 21</t>
  </si>
  <si>
    <t>16.09.2010 0:00:00 +00:00</t>
  </si>
  <si>
    <t>453580, РЕСПУБЛИКА БАШКОРТОСТАН, М.Р-Н БУРЗЯНСКИЙ, С.П. СТАРОСУБХАНГУЛОВСКИЙ СЕЛЬСОВЕТ, Д НОВОСУБХАНГУЛОВО, УЛ МОЛОДЕЖНАЯ, Д. 33</t>
  </si>
  <si>
    <t>30.07.2019 0:00:00 +00:00</t>
  </si>
  <si>
    <t>453050, РЕСПУБЛИКА БАШКОРТОСТАН, М.Р-Н ГАФУРИЙСКИЙ, С.П. КРАСНОУСОЛЬСКИЙ СЕЛЬСОВЕТ, С КРАСНОУСОЛЬСКИЙ, УЛ ОКТЯБРЬСКАЯ, Д. 2А</t>
  </si>
  <si>
    <t>02.07.2019 0:00:00 +00:00</t>
  </si>
  <si>
    <t>07.05.1998 0:00:00 +00:00</t>
  </si>
  <si>
    <t>453071, РЕСПУБЛИКА БАШКОРТОСТАН, М.Р-Н ГАФУРИЙСКИЙ, С.П. ТАБЫНСКИЙ СЕЛЬСОВЕТ, С ТАБЫНСКОЕ, УЛ ЦЕНТРАЛЬНАЯ, ЗД. 29</t>
  </si>
  <si>
    <t>24.04.2023 0:00:00 +00:00</t>
  </si>
  <si>
    <t>02.11.2001 0:00:00 +00:00</t>
  </si>
  <si>
    <t>453050, Республика Башкортостан, М.Р-Н ГАФУРИЙСКИЙ, С.П. КРАСНОУСОЛЬСКИЙ СЕЛЬСОВЕТ, С КРАСНОУСОЛЬСКИЙ, УЛ САДОВАЯ, Д. 25</t>
  </si>
  <si>
    <t>25.08.2023 0:00:00 +00:00</t>
  </si>
  <si>
    <t>453057, РЕСПУБЛИКА БАШКОРТОСТАН, М.Р-Н ГАФУРИЙСКИЙ, С.П. БЕЛЬСКИЙ СЕЛЬСОВЕТ, С ИНЗЕЛГА, УЛ ШКОЛЬНАЯ, ЗД. 24Б</t>
  </si>
  <si>
    <t>20.02.2002 0:00:00 +00:00</t>
  </si>
  <si>
    <t>453074, РЕСПУБЛИКА БАШКОРТОСТАН, М.Р-Н ГАФУРИЙСКИЙ, С.П. МРАКОВСКИЙ СЕЛЬСОВЕТ, С МРАКОВО, УЛ ПАРТИЗАНСКАЯ, ЗД. 4</t>
  </si>
  <si>
    <t>19.01.2023 0:00:00 +00:00</t>
  </si>
  <si>
    <t>05.03.2002 0:00:00 +00:00</t>
  </si>
  <si>
    <t>453073, РЕСПУБЛИКА БАШКОРТОСТАН, М.Р-Н ГАФУРИЙСКИЙ, С.П. ЯНГИСКАИНСКИЙ СЕЛЬСОВЕТ, С ЯНГИСКАИН, УЛ АСФАНДИЯРОВА, Д. 2</t>
  </si>
  <si>
    <t>15.08.2019 0:00:00 +00:00</t>
  </si>
  <si>
    <t>18.01.2002 0:00:00 +00:00</t>
  </si>
  <si>
    <t>453070, Республика Башкортостан, М.Р-Н ГАФУРИЙСКИЙ, С.П. БЕЛООЗЕРСКИЙ СЕЛЬСОВЕТ, С БЕЛОЕ ОЗЕРО, УЛ ШКОЛЬНАЯ, ЗД. 6</t>
  </si>
  <si>
    <t>07.02.2002 0:00:00 +00:00</t>
  </si>
  <si>
    <t>453071, РЕСПУБЛИКА БАШКОРТОСТАН, М.Р-Н ГАФУРИЙСКИЙ, С.П. ТАБЫНСКИЙ СЕЛЬСОВЕТ, С ТАБЫНСКОЕ, УЛ ШКОЛЬНАЯ, ЗД. 6</t>
  </si>
  <si>
    <t>22.10.2019 0:00:00 +00:00</t>
  </si>
  <si>
    <t>453050, РЕСПУБЛИКА БАШКОРТОСТАН, М.Р-Н ГАФУРИЙСКИЙ, С.П. КРАСНОУСОЛЬСКИЙ СЕЛЬСОВЕТ, С КРАСНОУСОЛЬСКИЙ, УЛ КОММУНИСТИЧЕСКАЯ, Д. 17</t>
  </si>
  <si>
    <t>18.09.2020 0:00:00 +00:00</t>
  </si>
  <si>
    <t>25.03.2002 0:00:00 +00:00</t>
  </si>
  <si>
    <t>453051, РЕСПУБЛИКА БАШКОРТОСТАН, М.Р-Н ГАФУРИЙСКИЙ, С.П. КРАСНОУСОЛЬСКИЙ СЕЛЬСОВЕТ, С КРАСНОУСОЛЬСКИЙ, УЛ КОММУНИСТИЧЕСКАЯ, Д. 45</t>
  </si>
  <si>
    <t>18.08.2021 0:00:00 +00:00</t>
  </si>
  <si>
    <t>08.02.2002 0:00:00 +00:00</t>
  </si>
  <si>
    <t>453050, РЕСПУБЛИКА БАШКОРТОСТАН, М.Р-Н ГАФУРИЙСКИЙ, С.П. КРАСНОУСОЛЬСКИЙ СЕЛЬСОВЕТ, С КРАСНОУСОЛЬСКИЙ, УЛ ЛЕНИНА, Д. 33</t>
  </si>
  <si>
    <t>06.02.2002 0:00:00 +00:00</t>
  </si>
  <si>
    <t>453050, РЕСПУБЛИКА БАШКОРТОСТАН, М.Р-Н ГАФУРИЙСКИЙ, С.П. КРАСНОУСОЛЬСКИЙ СЕЛЬСОВЕТ, С КРАСНОУСОЛЬСКИЙ, УЛ КОММУНИСТИЧЕСКАЯ, Д. 14/1</t>
  </si>
  <si>
    <t>23.06.2023 0:00:00 +00:00</t>
  </si>
  <si>
    <t>18.05.2001 0:00:00 +00:00</t>
  </si>
  <si>
    <t>453063, РЕСПУБЛИКА БАШКОРТОСТАН, М.Р-Н ГАФУРИЙСКИЙ, С.П. ИМЕНДЯШЕВСКИЙ СЕЛЬСОВЕТ, С ИМЕНДЯШЕВО, УЛ КОЛХОЗНАЯ, ЗД. 47</t>
  </si>
  <si>
    <t>09.09.2021 0:00:00 +00:00</t>
  </si>
  <si>
    <t>19.02.2002 0:00:00 +00:00</t>
  </si>
  <si>
    <t>453055, Республика Башкортостан, М.Р-Н ГАФУРИЙСКИЙ, С.П. ЗИЛИМ-КАРАНОВСКИЙ СЕЛЬСОВЕТ, С ЗИЛИМ-КАРАНОВО, УЛ БАЗАРНАЯ, ДВЛД. 24</t>
  </si>
  <si>
    <t>18.10.2023 0:00:00 +00:00</t>
  </si>
  <si>
    <t>13.02.2002 0:00:00 +00:00</t>
  </si>
  <si>
    <t>453055, РЕСПУБЛИКА БАШКОРТОСТАН, М.Р-Н ГАФУРИЙСКИЙ, С.П. САИТБАБИНСКИЙ СЕЛЬСОВЕТ, Д ЮЗИМЯНОВО, УЛ 30 ЛЕТ ПОБЕДЫ, Д. 25</t>
  </si>
  <si>
    <t>04.08.2021 0:00:00 +00:00</t>
  </si>
  <si>
    <t>28.01.2002 0:00:00 +00:00</t>
  </si>
  <si>
    <t>453060, Республика Башкортостан, М.Р-Н ГАФУРИЙСКИЙ, С.П. БУРЛИНСКИЙ СЕЛЬСОВЕТ, С БУРЛЫ, УЛ КАЗАНСКАЯ, ДВЛД. 22</t>
  </si>
  <si>
    <t>01.02.2002 0:00:00 +00:00</t>
  </si>
  <si>
    <t>453067, РЕСПУБЛИКА БАШКОРТОСТАН, М.Р-Н ГАФУРИЙСКИЙ, С.П. КОВАРДИНСКИЙ СЕЛЬСОВЕТ, С КОВАРДЫ, УЛ ШКОЛЬНАЯ, ЗД. 11</t>
  </si>
  <si>
    <t>15.02.2002 0:00:00 +00:00</t>
  </si>
  <si>
    <t>453063, РЕСПУБЛИКА БАШКОРТОСТАН, М.Р-Н ГАФУРИЙСКИЙ, С.П. ИМЕНДЯШЕВСКИЙ СЕЛЬСОВЕТ, С КАРАГАЕВО, УЛ ЦЕНТРАЛЬНАЯ, ЗД. 52</t>
  </si>
  <si>
    <t>11.02.2002 0:00:00 +00:00</t>
  </si>
  <si>
    <t>453064, РЕСПУБЛИКА БАШКОРТОСТАН, М.Р-Н ГАФУРИЙСКИЙ, С.П. САИТБАБИНСКИЙ СЕЛЬСОВЕТ, С САИТБАБА, УЛ А.ВАХИТОВА, Д. 31</t>
  </si>
  <si>
    <t>16.09.2021 0:00:00 +00:00</t>
  </si>
  <si>
    <t>453050, РЕСПУБЛИКА БАШКОРТОСТАН, М.Р-Н ГАФУРИЙСКИЙ, С.П. КРАСНОУСОЛЬСКИЙ СЕЛЬСОВЕТ, С КРАСНОУСОЛЬСКИЙ, УЛ ФРУНЗЕ, Д. 42</t>
  </si>
  <si>
    <t>10.12.2001 0:00:00 +00:00</t>
  </si>
  <si>
    <t>453050, РЕСПУБЛИКА БАШКОРТОСТАН, М.Р-Н ГАФУРИЙСКИЙ, С.П. КРАСНОУСОЛЬСКИЙ СЕЛЬСОВЕТ, С КРАСНОУСОЛЬСКИЙ, УЛ КОММУНИСТИЧЕСКАЯ, Д. 17/1</t>
  </si>
  <si>
    <t>22.03.2022 0:00:00 +00:00</t>
  </si>
  <si>
    <t>453055, Республика Башкортостан, М.Р-Н ГАФУРИЙСКИЙ, С.П. ЗИЛИМ-КАРАНОВСКИЙ СЕЛЬСОВЕТ, Д УЗБЯКОВО, УЛ ШКОЛЬНАЯ, ЗД. 10</t>
  </si>
  <si>
    <t>25.01.2002 0:00:00 +00:00</t>
  </si>
  <si>
    <t>453067, РЕСПУБЛИКА БАШКОРТОСТАН, М.Р-Н ГАФУРИЙСКИЙ, С.П. КОВАРДИНСКИЙ СЕЛЬСОВЕТ, С ЮЛУКОВО, УЛ ШКОЛЬНАЯ, ЗД. 1</t>
  </si>
  <si>
    <t>04.02.2002 0:00:00 +00:00</t>
  </si>
  <si>
    <t>25.11.2019 0:00:00 +00:00</t>
  </si>
  <si>
    <t>06.12.1999 0:00:00 +00:00</t>
  </si>
  <si>
    <t>453051, РЕСПУБЛИКА БАШКОРТОСТАН, М.Р-Н ГАФУРИЙСКИЙ, С.П. КРАСНОУСОЛЬСКИЙ СЕЛЬСОВЕТ, С КРАСНОУСОЛЬСКИЙ, УЛ К.МАРКСА, Д. 72</t>
  </si>
  <si>
    <t>10.11.2020 0:00:00 +00:00</t>
  </si>
  <si>
    <t>22.12.2000 0:00:00 +00:00</t>
  </si>
  <si>
    <t>453050, РЕСПУБЛИКА БАШКОРТОСТАН, М.Р-Н ГАФУРИЙСКИЙ, С.П. КРАСНОУСОЛЬСКИЙ СЕЛЬСОВЕТ, С КРАСНОУСОЛЬСКИЙ, УЛ КОММУНИСТИЧЕСКАЯ, Д. 4</t>
  </si>
  <si>
    <t>04.11.2022 0:00:00 +00:00</t>
  </si>
  <si>
    <t>14.01.2000 0:00:00 +00:00</t>
  </si>
  <si>
    <t>453051, РЕСПУБЛИКА БАШКОРТОСТАН, М.Р-Н ГАФУРИЙСКИЙ, С.П. КРАСНОУСОЛЬСКИЙ СЕЛЬСОВЕТ, С КУРОРТА, УЛ КЛЮЧЕВАЯ, Д. 7</t>
  </si>
  <si>
    <t>25.04.2023 0:00:00 +00:00</t>
  </si>
  <si>
    <t>18.04.2005 0:00:00 +00:00</t>
  </si>
  <si>
    <t>Респ Башкортостан, село Красноусольский, ул А.Чушкина, д 12</t>
  </si>
  <si>
    <t>10.04.2023 0:00:00 +00:00</t>
  </si>
  <si>
    <t>28.08.2017 0:00:00 +00:00</t>
  </si>
  <si>
    <t>452530, Республика Башкортостан, М.Р-Н ДУВАНСКИЙ, С.П. МЕСЯГУТОВСКИЙ СЕЛЬСОВЕТ, С МЕСЯГУТОВО, УЛ РЕВОЛЮЦИОННАЯ, Д. 17</t>
  </si>
  <si>
    <t>20.05.1998 0:00:00 +00:00</t>
  </si>
  <si>
    <t>452521, РЕСПУБЛИКА БАШКОРТОСТАН, М.Р-Н ДУВАНСКИЙ, С.П. РУХТИНСКИЙ СЕЛЬСОВЕТ, С РУХТИНО, УЛ КИРОВА, ЗД. 10</t>
  </si>
  <si>
    <t>30.04.2001 0:00:00 +00:00</t>
  </si>
  <si>
    <t>452542, РЕСПУБЛИКА БАШКОРТОСТАН, М.Р-Н ДУВАНСКИЙ, С.П. ЯРОСЛАВСКИЙ СЕЛЬСОВЕТ, С ЯРОСЛАВКА, УЛ ШКОЛЬНАЯ, ЗД. 1, ЛИТЕРА А</t>
  </si>
  <si>
    <t>05.03.2023 0:00:00 +00:00</t>
  </si>
  <si>
    <t>30.12.1991 0:00:00 +00:00</t>
  </si>
  <si>
    <t>452541, РЕСПУБЛИКА БАШКОРТОСТАН, М.Р-Н ДУВАНСКИЙ, С.П. ВОЗНЕСЕНСКИЙ СЕЛЬСОВЕТ, С ВОЗНЕСЕНКА, УЛ ЦЕНТРАЛЬНАЯ, ЗД. 130</t>
  </si>
  <si>
    <t>31.01.2023 0:00:00 +00:00</t>
  </si>
  <si>
    <t>28.12.1993 0:00:00 +00:00</t>
  </si>
  <si>
    <t>452530, Республика Башкортостан, М.Р-Н ДУВАНСКИЙ, С.П. МЕСЯГУТОВСКИЙ СЕЛЬСОВЕТ, С МЕСЯГУТОВО, УЛ ПАРТИЗАНСКАЯ, ДВЛД. 24</t>
  </si>
  <si>
    <t>15.03.1994 0:00:00 +00:00</t>
  </si>
  <si>
    <t>452530, РЕСПУБЛИКА БАШКОРТОСТАН, М.Р-Н ДУВАНСКИЙ, С.П. МЕСЯГУТОВСКИЙ СЕЛЬСОВЕТ, С МЕСЯГУТОВО, УЛ ЭЛЕКТРИЧЕСКАЯ, Д. 31</t>
  </si>
  <si>
    <t>03.12.2023 0:00:00 +00:00</t>
  </si>
  <si>
    <t>26.11.1993 0:00:00 +00:00</t>
  </si>
  <si>
    <t>452530, Республика Башкортостан, М.Р-Н ДУВАНСКИЙ, С.П. МЕСЯГУТОВСКИЙ СЕЛЬСОВЕТ, С МЕСЯГУТОВО, УЛ ЭЛЕКТРИЧЕСКАЯ, Д. 29</t>
  </si>
  <si>
    <t>12.08.1996 0:00:00 +00:00</t>
  </si>
  <si>
    <t>452534, Республика Башкортостан, М.Р-Н ДУВАНСКИЙ, С.П. ДУВАНСКИЙ СЕЛЬСОВЕТ, С ДУВАН, УЛ ГАГАРИНА, ЗД. 14</t>
  </si>
  <si>
    <t>05.09.2023 0:00:00 +00:00</t>
  </si>
  <si>
    <t>14.12.2000 0:00:00 +00:00</t>
  </si>
  <si>
    <t>452532, РЕСПУБЛИКА БАШКОРТОСТАН, М.Р-Н ДУВАНСКИЙ, С.П. СИКИЯЗСКИЙ СЕЛЬСОВЕТ, С СИКИЯЗ, УЛ Д.М.АРАЛОВЕЦ, ЗД. 2А</t>
  </si>
  <si>
    <t>09.03.2023 0:00:00 +00:00</t>
  </si>
  <si>
    <t>16.12.1999 0:00:00 +00:00</t>
  </si>
  <si>
    <t>452544, Республика Башкортостан, М.Р-Н ДУВАНСКИЙ, С.П. МЕТЕЛИНСКИЙ СЕЛЬСОВЕТ, С МЕТЕЛИ, УЛ МЕРКУРЬЕВА, Д. 6</t>
  </si>
  <si>
    <t>16.10.2023 0:00:00 +00:00</t>
  </si>
  <si>
    <t>452546, РЕСПУБЛИКА БАШКОРТОСТАН, М.Р-Н ДУВАНСКИЙ, С.П. ЗАИМКИНСКИЙ СЕЛЬСОВЕТ, Д УСТЬ-АЯЗ, УЛ ШКОЛЬНАЯ, ЗД. 3</t>
  </si>
  <si>
    <t>452533, РЕСПУБЛИКА БАШКОРТОСТАН, М.Р-Н ДУВАНСКИЙ, С.П. УЛЬКУНДИНСКИЙ СЕЛЬСОВЕТ, С УЛЬКУНДЫ, ПЕР ТУКАЕВА, ЗД. 2</t>
  </si>
  <si>
    <t>21.06.2019 0:00:00 +00:00</t>
  </si>
  <si>
    <t>452535, РЕСПУБЛИКА БАШКОРТОСТАН, М.Р-Н ДУВАНСКИЙ, С.П. МИХАЙЛОВСКИЙ СЕЛЬСОВЕТ, С МИХАЙЛОВКА, УЛ МИХАЙЛОВСКАЯ, ЗД. 20А</t>
  </si>
  <si>
    <t>452539, РЕСПУБЛИКА БАШКОРТОСТАН, М.Р-Н ДУВАНСКИЙ, С.П. АРИЕВСКИЙ СЕЛЬСОВЕТ, Д КАРАКУЛЕВО, УЛ РЕЧНАЯ, ЗД. 6</t>
  </si>
  <si>
    <t>07.12.2022 0:00:00 +00:00</t>
  </si>
  <si>
    <t>29.12.1999 0:00:00 +00:00</t>
  </si>
  <si>
    <t>452530, РЕСПУБЛИКА БАШКОРТОСТАН, М.Р-Н ДУВАНСКИЙ, С.П. МЕСЯГУТОВСКИЙ СЕЛЬСОВЕТ, Д АБДРАШИТОВО, УЛ АЙСКАЯ, ДВЛД. 40А</t>
  </si>
  <si>
    <t>24.05.2022 0:00:00 +00:00</t>
  </si>
  <si>
    <t>452540, Республика Башкортостан, М.Р-Н ДУВАНСКИЙ, С.П. ВОЗНЕСЕНСКИЙ СЕЛЬСОВЕТ, С ТАСТУБА, ПЛ ИВШИНА, ЗД. 1</t>
  </si>
  <si>
    <t>452534, РЕСПУБЛИКА БАШКОРТОСТАН, М.Р-Н ДУВАНСКИЙ, С.П. ДУВАНСКИЙ СЕЛЬСОВЕТ, С ДУВАН, УЛ С.А.МИХЛЯЕВА, ЗД. 13</t>
  </si>
  <si>
    <t>14.11.2022 0:00:00 +00:00</t>
  </si>
  <si>
    <t>452530, РЕСПУБЛИКА БАШКОРТОСТАН, М.Р-Н ДУВАНСКИЙ, С.П. МЕСЯГУТОВСКИЙ СЕЛЬСОВЕТ, С МЕСЯГУТОВО, УЛ АРАЛОВЕЦ, Д. 17</t>
  </si>
  <si>
    <t>452542, Республика Башкортостан, М.Р-Н ДУВАНСКИЙ, С.П. ЯРОСЛАВСКИЙ СЕЛЬСОВЕТ, С ЯРОСЛАВКА, УЛ 30 ЛЕТ ПОБЕДЫ, ЗД. 2</t>
  </si>
  <si>
    <t>06.03.2000 0:00:00 +00:00</t>
  </si>
  <si>
    <t>452525, РЕСПУБЛИКА БАШКОРТОСТАН, М.Р-Н ДУВАНСКИЙ, С.П. СИКИЯЗСКИЙ СЕЛЬСОВЕТ, С ОЗЕРО, УЛ МОЛОДЕЖНАЯ, ЗД. 2</t>
  </si>
  <si>
    <t>452532, РЕСПУБЛИКА БАШКОРТОСТАН, М.Р-Н ДУВАНСКИЙ, С.П. СИКИЯЗСКИЙ СЕЛЬСОВЕТ, С СИКИЯЗ, УЛ Д.М.АРАЛОВЕЦ, ЗД. 2Г</t>
  </si>
  <si>
    <t>14.06.2000 0:00:00 +00:00</t>
  </si>
  <si>
    <t>452521, Республика Башкортостан, М.Р-Н ДУВАНСКИЙ, С.П. РУХТИНСКИЙ СЕЛЬСОВЕТ, С РУХТИНО, УЛ КИРОВА, ЗД. 8</t>
  </si>
  <si>
    <t>26.09.2023 0:00:00 +00:00</t>
  </si>
  <si>
    <t>452530, Республика Башкортостан, М.Р-Н ДУВАНСКИЙ, С.П. МЕСЯГУТОВСКИЙ СЕЛЬСОВЕТ, С МЕСЯГУТОВО, УЛ ЭЛЕКТРИЧЕСКАЯ, Д. 36</t>
  </si>
  <si>
    <t>10.08.2023 0:00:00 +00:00</t>
  </si>
  <si>
    <t>452540, РЕСПУБЛИКА БАШКОРТОСТАН, М.Р-Н ДУВАНСКИЙ, С.П. ВОЗНЕСЕНСКИЙ СЕЛЬСОВЕТ, С ТАСТУБА, УЛ ЦЕНТРАЛЬНАЯ, ЗД. 81А</t>
  </si>
  <si>
    <t>452539, РЕСПУБЛИКА БАШКОРТОСТАН, М.Р-Н ДУВАНСКИЙ, С.П. АРИЕВСКИЙ СЕЛЬСОВЕТ, С АРИЕВО, УЛ ШКОЛЬНАЯ, ЗД. 27</t>
  </si>
  <si>
    <t>14.06.2023 0:00:00 +00:00</t>
  </si>
  <si>
    <t>Респ Башкортостан, Дуванский р-н, с/с Месягутовский, село Месягутово, ул Электрическая, д 14/1</t>
  </si>
  <si>
    <t>452530, Республика Башкортостан, М.Р-Н ДУВАНСКИЙ, С.П. МЕСЯГУТОВСКИЙ СЕЛЬСОВЕТ, С МЕСЯГУТОВО, УЛ ИНСТИТУТСКАЯ, ЗД. 2</t>
  </si>
  <si>
    <t>452541, РЕСПУБЛИКА БАШКОРТОСТАН, М.Р-Н ДУВАНСКИЙ, С.П. ВОЗНЕСЕНСКИЙ СЕЛЬСОВЕТ, С ВОЗНЕСЕНКА, УЛ МОЛОДЕЖНАЯ, ЗД. 2</t>
  </si>
  <si>
    <t>452530, РЕСПУБЛИКА БАШКОРТОСТАН, М.Р-Н ДУВАНСКИЙ, С.П. МЕСЯГУТОВСКИЙ СЕЛЬСОВЕТ, С МЕСЯГУТОВО, ПЕР СТРОИТЕЛЕЙ, ЗД. 24</t>
  </si>
  <si>
    <t>452544, РЕСПУБЛИКА БАШКОРТОСТАН, М.Р-Н ДУВАНСКИЙ, С.П. МЕТЕЛИНСКИЙ СЕЛЬСОВЕТ, С МЕТЕЛИ, УЛ МЕРКУРЬЕВА, Д. 8</t>
  </si>
  <si>
    <t>452534, Республика Башкортостан, М.Р-Н ДУВАНСКИЙ, С.П. ДУВАНСКИЙ СЕЛЬСОВЕТ, С ДУВАН, ПЕР МЕДИЦИНСКИЙ, ЗД. 13</t>
  </si>
  <si>
    <t>Респ Башкортостан, Дуванский р-н, с/с Месягутовский, село Месягутово, ул Электрическая, д 3/1</t>
  </si>
  <si>
    <t>10.07.2023 0:00:00 +00:00</t>
  </si>
  <si>
    <t>12.11.2001 0:00:00 +00:00</t>
  </si>
  <si>
    <t>452530, РЕСПУБЛИКА БАШКОРТОСТАН, М.Р-Н ДУВАНСКИЙ, С.П. МЕСЯГУТОВСКИЙ СЕЛЬСОВЕТ, С МЕСЯГУТОВО, УЛ ЭЛЕКТРИЧЕСКАЯ, ДВЛД. 3</t>
  </si>
  <si>
    <t>16.05.2017 0:00:00 +00:00</t>
  </si>
  <si>
    <t>01.03.2001 0:00:00 +00:00</t>
  </si>
  <si>
    <t>452535, РЕСПУБЛИКА БАШКОРТОСТАН, М.Р-Н ДУВАНСКИЙ, С.П. МИХАЙЛОВСКИЙ СЕЛЬСОВЕТ, С МИХАЙЛОВКА, УЛ КОММУНИСТИЧЕСКАЯ, ЗД. 12</t>
  </si>
  <si>
    <t>452533, РЕСПУБЛИКА БАШКОРТОСТАН, М.Р-Н ДУВАНСКИЙ, С.П. УЛЬКУНДИНСКИЙ СЕЛЬСОВЕТ, С УЛЬКУНДЫ, УЛ ЛЕНИНА, ЗД. 3А</t>
  </si>
  <si>
    <t>Респ Башкортостан, Дуванский р-н, село Сальевка, ул Уральская, зд 77</t>
  </si>
  <si>
    <t>18.01.2023 0:00:00 +00:00</t>
  </si>
  <si>
    <t>452538, РЕСПУБЛИКА БАШКОРТОСТАН, М.Р-Н ДУВАНСКИЙ, С.П. ЛЕМАЗИНСКИЙ СЕЛЬСОВЕТ, С ЛЕМАЗЫ, УЛ МОЛОДЕЖНАЯ, ЗД. 27</t>
  </si>
  <si>
    <t>28.11.2022 0:00:00 +00:00</t>
  </si>
  <si>
    <t>18.05.2023 0:00:00 +00:00</t>
  </si>
  <si>
    <t>30.01.2006 0:00:00 +00:00</t>
  </si>
  <si>
    <t>Респ Башкортостан, село Месягутово, ул Гражданская, д 1/1</t>
  </si>
  <si>
    <t>05.06.2022 0:00:00 +00:00</t>
  </si>
  <si>
    <t>13.08.2014 0:00:00 +00:00</t>
  </si>
  <si>
    <t>452190, Республика Башкортостан, М.Р-Н ЕРМЕКЕЕВСКИЙ, С.П. ЕРМЕКЕЕВСКИЙ СЕЛЬСОВЕТ, С ЕРМЕКЕЕВО, УЛ ШКОЛЬНАЯ, Д. 11</t>
  </si>
  <si>
    <t>17.11.2023 0:00:00 +00:00</t>
  </si>
  <si>
    <t>18.03.1994 0:00:00 +00:00</t>
  </si>
  <si>
    <t>452188, Республика Башкортостан, М.Р-Н ЕРМЕКЕЕВСКИЙ, С.П. ВОСЬМОМАРТОВСКИЙ СЕЛЬСОВЕТ, С ИМЕНИ 8 МАРТА, УЛ ШКОЛЬНАЯ, Д. 9</t>
  </si>
  <si>
    <t>31.03.2000 0:00:00 +00:00</t>
  </si>
  <si>
    <t>452181, Республика Башкортостан, М.Р-Н ЕРМЕКЕЕВСКИЙ, С.П. РЯТАМАКСКИЙ СЕЛЬСОВЕТ, С РЯТАМАК, УЛ КОММУНИСТИЧЕСКАЯ, Д. 28</t>
  </si>
  <si>
    <t>23.11.2023 0:00:00 +00:00</t>
  </si>
  <si>
    <t>452193, РЕСПУБЛИКА БАШКОРТОСТАН, М.Р-Н ЕРМЕКЕЕВСКИЙ, С.П. СТАРОТУРАЕВСКИЙ СЕЛЬСОВЕТ, С СТАРОТУРАЕВО, УЛ ЛЕНИНА, Д. 2</t>
  </si>
  <si>
    <t>452194, РЕСПУБЛИКА БАШКОРТОСТАН, М.Р-Н ЕРМЕКЕЕВСКИЙ, С.П. СУККУЛОВСКИЙ СЕЛЬСОВЕТ, С СУККУЛОВО, УЛ ШКОЛЬНАЯ, Д. 14</t>
  </si>
  <si>
    <t>452195, Республика Башкортостан, М.Р-Н ЕРМЕКЕЕВСКИЙ, С.П. УСМАН-ТАШЛИНСКИЙ СЕЛЬСОВЕТ, С УСМАН-ТАШЛЫ, УЛ ЦЕНТРАЛЬНАЯ, Д. 13</t>
  </si>
  <si>
    <t>452185, РЕСПУБЛИКА БАШКОРТОСТАН, М.Р-Н ЕРМЕКЕЕВСКИЙ, С.П. ТАРКАЗИНСКИЙ СЕЛЬСОВЕТ, С ТАРКАЗЫ, УЛ МОЛОДЕЖНАЯ, Д. 26</t>
  </si>
  <si>
    <t>16.02.2023 0:00:00 +00:00</t>
  </si>
  <si>
    <t>452190, Республика Башкортостан, М.Р-Н ЕРМЕКЕЕВСКИЙ, С.П. НИЖНЕУЛУ-ЕЛГИНСКИЙ СЕЛЬСОВЕТ, С НИЖНЕУЛУ-ЕЛГА, УЛ МОЛОДЕЖНАЯ, Д. 10</t>
  </si>
  <si>
    <t>03.08.2023 0:00:00 +00:00</t>
  </si>
  <si>
    <t>452194, РЕСПУБЛИКА БАШКОРТОСТАН, М.Р-Н ЕРМЕКЕЕВСКИЙ, С.П. СУККУЛОВСКИЙ СЕЛЬСОВЕТ, С ЕЛАНЬ-ЧИШМА, УЛ КООПЕРАТИВНАЯ, Д. 9</t>
  </si>
  <si>
    <t>12.09.2022 0:00:00 +00:00</t>
  </si>
  <si>
    <t>452183, Республика Башкортостан, М.Р-Н ЕРМЕКЕЕВСКИЙ, С.П. СРЕДНЕКАРАМАЛИНСКИЙ СЕЛЬСОВЕТ, С СРЕДНИЕ КАРАМАЛЫ, УЛ ЧАПАЕВА, Д. 2</t>
  </si>
  <si>
    <t>452182, Республика Башкортостан, М.Р-Н ЕРМЕКЕЕВСКИЙ, С.П. СПАРТАКСКИЙ СЕЛЬСОВЕТ, С СПАРТАК, УЛ ПИОНЕРСКАЯ, ЗД. 45</t>
  </si>
  <si>
    <t>15.01.1997 0:00:00 +00:00</t>
  </si>
  <si>
    <t>452190, Республика Башкортостан, М.Р-Н ЕРМЕКЕЕВСКИЙ, С.П. ЕРМЕКЕЕВСКИЙ СЕЛЬСОВЕТ, С ЕРМЕКЕЕВО, УЛ ГРАЧЕВА, Д. 15</t>
  </si>
  <si>
    <t>13.07.2023 0:00:00 +00:00</t>
  </si>
  <si>
    <t>452190, Республика Башкортостан, М.Р-Н ЕРМЕКЕЕВСКИЙ, С.П. ЕРМЕКЕЕВСКИЙ СЕЛЬСОВЕТ, С ЕРМЕКЕЕВО, УЛ ЛЕНИНА, Д. 3</t>
  </si>
  <si>
    <t>01.11.2023 0:00:00 +00:00</t>
  </si>
  <si>
    <t>452190, РЕСПУБЛИКА БАШКОРТОСТАН, М.Р-Н ЕРМЕКЕЕВСКИЙ, С.П. ЕРМЕКЕЕВСКИЙ СЕЛЬСОВЕТ, С ЕРМЕКЕЕВО, УЛ ЛЕНИНА, Д. 13</t>
  </si>
  <si>
    <t>15.08.2022 0:00:00 +00:00</t>
  </si>
  <si>
    <t>31.01.2006 0:00:00 +00:00</t>
  </si>
  <si>
    <t>452190, РЕСПУБЛИКА БАШКОРТОСТАН, М.Р-Н ЕРМЕКЕЕВСКИЙ, С.П. ЕРМЕКЕЕВСКИЙ СЕЛЬСОВЕТ, С ЕРМЕКЕЕВО, УЛ ШКОЛЬНАЯ, Д. 11</t>
  </si>
  <si>
    <t>17.02.2011 0:00:00 +00:00</t>
  </si>
  <si>
    <t>453380, Республика Башкортостан, М.Р-Н ЗИАНЧУРИНСКИЙ, С.П. ИСЯНГУЛОВСКИЙ СЕЛЬСОВЕТ, С ИСЯНГУЛОВО, УЛ ГЕОЛОГИЧЕСКАЯ, Д. 17</t>
  </si>
  <si>
    <t>24.09.2001 0:00:00 +00:00</t>
  </si>
  <si>
    <t>453380, РЕСПУБЛИКА БАШКОРТОСТАН, М.Р-Н ЗИАНЧУРИНСКИЙ, С.П. ИСЯНГУЛОВСКИЙ СЕЛЬСОВЕТ, С ИСЯНГУЛОВО, УЛ СОВЕТСКАЯ, ЗД. 18, ПОМЕЩ. 18</t>
  </si>
  <si>
    <t>07.04.2023 0:00:00 +00:00</t>
  </si>
  <si>
    <t>06.10.1997 0:00:00 +00:00</t>
  </si>
  <si>
    <t>Респ Башкортостан, село Исянгулово, ул Советская, зд 18</t>
  </si>
  <si>
    <t>02.03.2021 0:00:00 +00:00</t>
  </si>
  <si>
    <t>06.02.2012 0:00:00 +00:00</t>
  </si>
  <si>
    <t>453380, РЕСПУБЛИКА БАШКОРТОСТАН, М.Р-Н ЗИАНЧУРИНСКИЙ, С.П. ИСЯНГУЛОВСКИЙ СЕЛЬСОВЕТ, С ИСЯНГУЛОВО, УЛ СОВЕТСКАЯ, ЗД. 2</t>
  </si>
  <si>
    <t>10.01.2023 0:00:00 +00:00</t>
  </si>
  <si>
    <t>03.01.2001 0:00:00 +00:00</t>
  </si>
  <si>
    <t>453380, РЕСПУБЛИКА БАШКОРТОСТАН, М.Р-Н ЗИАНЧУРИНСКИЙ, С.П. ИСЯНГУЛОВСКИЙ СЕЛЬСОВЕТ, С ИСЯНГУЛОВО, УЛ КОМСОМОЛЬСКАЯ, ЗД. 11</t>
  </si>
  <si>
    <t>21.12.2022 0:00:00 +00:00</t>
  </si>
  <si>
    <t>453391, Республика Башкортостан, М.Р-Н ЗИАНЧУРИНСКИЙ, С.П. АБЗАНОВСКИЙ СЕЛЬСОВЕТ, С АБЗАНОВО, УЛ ШКОЛЬНАЯ, ЗД. 32</t>
  </si>
  <si>
    <t>30.07.2023 0:00:00 +00:00</t>
  </si>
  <si>
    <t>453392, РЕСПУБЛИКА БАШКОРТОСТАН, М.Р-Н ЗИАНЧУРИНСКИЙ, С.П. БАИШЕВСКИЙ СЕЛЬСОВЕТ, Д БАИШЕВО, УЛ МОЛОДЕЖНАЯ, ЗД. 14</t>
  </si>
  <si>
    <t>453387, РЕСПУБЛИКА БАШКОРТОСТАН, М.Р-Н ЗИАНЧУРИНСКИЙ, С.П. БАЙДАВЛЕТОВСКИЙ СЕЛЬСОВЕТ, Д ИБРАЕВО, УЛ ШКОЛЬНАЯ, Д. 49А</t>
  </si>
  <si>
    <t>03.03.2023 0:00:00 +00:00</t>
  </si>
  <si>
    <t>453393, Республика Башкортостан, М.Р-Н ЗИАНЧУРИНСКИЙ, С.П. КАЗАНБУЛАКСКИЙ СЕЛЬСОВЕТ, Д ИДЕЛЬБАКОВО, УЛ ШКОЛЬНАЯ, Д. 31</t>
  </si>
  <si>
    <t>21.08.2023 0:00:00 +00:00</t>
  </si>
  <si>
    <t>453397, Республика Башкортостан, М.Р-Н ЗИАНЧУРИНСКИЙ, С.П. НОВОЧЕБЕНКИНСКИЙ СЕЛЬСОВЕТ, С ИШЕМГУЛ, УЛ ЧЕКМАРЕВА, Д. 34</t>
  </si>
  <si>
    <t>453383, РЕСПУБЛИКА БАШКОРТОСТАН, М.Р-Н ЗИАНЧУРИНСКИЙ, С.П. СУРЕНСКИЙ СЕЛЬСОВЕТ, С КУГАРЧИ, УЛ ЦЕНТРАЛЬНАЯ, ЗД. 47А</t>
  </si>
  <si>
    <t>453390, РЕСПУБЛИКА БАШКОРТОСТАН, М.Р-Н ЗИАНЧУРИНСКИЙ, С.П. МУЙНАКСКИЙ СЕЛЬСОВЕТ, Д ВЕРХНИЙ МУЙНАК, УЛ ШКОЛЬНАЯ, Д. 6</t>
  </si>
  <si>
    <t>23.01.2023 0:00:00 +00:00</t>
  </si>
  <si>
    <t>453395, Республика Башкортостан, М.Р-Н ЗИАНЧУРИНСКИЙ, С.П. САКМАРСКИЙ СЕЛЬСОВЕТ, С АРСЕНОВО, УЛ ШКОЛЬНАЯ, ЗД. 5</t>
  </si>
  <si>
    <t>453382, РЕСПУБЛИКА БАШКОРТОСТАН, М.Р-Н ЗИАНЧУРИНСКИЙ, С.П. ТАЗЛАРОВСКИЙ СЕЛЬСОВЕТ, С ТАЗЛАРОВО, УЛ СОВЕТСКАЯ, Д. 20</t>
  </si>
  <si>
    <t>20.01.2023 0:00:00 +00:00</t>
  </si>
  <si>
    <t>453388, Республика Башкортостан, М.Р-Н ЗИАНЧУРИНСКИЙ, С.П. НОВОПЕТРОВСКИЙ СЕЛЬСОВЕТ, Д БАШКИРСКАЯ УРГИНКА, УЛ МОЛОДЕЖНАЯ, ЗД. 4</t>
  </si>
  <si>
    <t>453394, Республика Башкортостан, М.Р-Н ЗИАНЧУРИНСКИЙ, С.П. УТЯГУЛОВСКИЙ СЕЛЬСОВЕТ, Д УТЯГУЛОВО, УЛ С.АБДУЛЛИНА, Д. 57</t>
  </si>
  <si>
    <t>453396, Республика Башкортостан, М.Р-Н ЗИАНЧУРИНСКИЙ, С.П. ЯНЫБАЕВСКИЙ СЕЛЬСОВЕТ, Д ЯНЫБАЕВО, УЛ ШКОЛЬНАЯ, ЗД. 24</t>
  </si>
  <si>
    <t>18.08.2023 0:00:00 +00:00</t>
  </si>
  <si>
    <t>453394, РЕСПУБЛИКА БАШКОРТОСТАН, М.Р-Н ЗИАНЧУРИНСКИЙ, С.П. УТЯГУЛОВСКИЙ СЕЛЬСОВЕТ, Д ИДЯШ, УЛ ШКОЛЬНАЯ, Д. 1</t>
  </si>
  <si>
    <t>453397, РЕСПУБЛИКА БАШКОРТОСТАН, М.Р-Н ЗИАНЧУРИНСКИЙ, С.П. НОВОЧЕБЕНКИНСКИЙ СЕЛЬСОВЕТ, Д НОВОНИКОЛАЕВКА, УЛ ЦЕНТРАЛЬНАЯ, Д. 63</t>
  </si>
  <si>
    <t>453380, РЕСПУБЛИКА БАШКОРТОСТАН, М.Р-Н ЗИАНЧУРИНСКИЙ, С.П. ИСЯНГУЛОВСКИЙ СЕЛЬСОВЕТ, С ИСЯНГУЛОВО, УЛ МАГИСТРАЛЬНАЯ, ЗД. 1</t>
  </si>
  <si>
    <t>20.12.2022 0:00:00 +00:00</t>
  </si>
  <si>
    <t>17.01.1996 0:00:00 +00:00</t>
  </si>
  <si>
    <t>453380, РЕСПУБЛИКА БАШКОРТОСТАН, М.Р-Н ЗИАНЧУРИНСКИЙ, С.П. ИСЯНГУЛОВСКИЙ СЕЛЬСОВЕТ, С ИСЯНГУЛОВО, УЛ ГЕОЛОГИЧЕСКАЯ, Д. 15Б</t>
  </si>
  <si>
    <t>11.09.2000 0:00:00 +00:00</t>
  </si>
  <si>
    <t>453382, РЕСПУБЛИКА БАШКОРТОСТАН, М.Р-Н ЗИАНЧУРИНСКИЙ, С.П. ТАЗЛАРОВСКИЙ СЕЛЬСОВЕТ, С ТАЗЛАРОВО, УЛ СОВЕТСКАЯ, Д. 20А</t>
  </si>
  <si>
    <t>21.10.2021 0:00:00 +00:00</t>
  </si>
  <si>
    <t>453391, РЕСПУБЛИКА БАШКОРТОСТАН, М.Р-Н ЗИАНЧУРИНСКИЙ, С.П. АБЗАНОВСКИЙ СЕЛЬСОВЕТ, С АБЗАНОВО, УЛ МАГАДЕЕВА, ЗД. 44</t>
  </si>
  <si>
    <t>23.04.2022 0:00:00 +00:00</t>
  </si>
  <si>
    <t>453380, РЕСПУБЛИКА БАШКОРТОСТАН, М.Р-Н ЗИАНЧУРИНСКИЙ, С.П. ИСЯНГУЛОВСКИЙ СЕЛЬСОВЕТ, С ИСЯНГУЛОВО, УЛ КУВАТОВА, ЗД. 2/2</t>
  </si>
  <si>
    <t>14.12.2022 0:00:00 +00:00</t>
  </si>
  <si>
    <t>453388, РЕСПУБЛИКА БАШКОРТОСТАН, М.Р-Н ЗИАНЧУРИНСКИЙ, С.П. НОВОПЕТРОВСКИЙ СЕЛЬСОВЕТ, Д БАШКИРСКАЯ УРГИНКА, УЛ МОЛОДЕЖНАЯ, ЗД. 16</t>
  </si>
  <si>
    <t>09.06.2023 0:00:00 +00:00</t>
  </si>
  <si>
    <t>453393, РЕСПУБЛИКА БАШКОРТОСТАН, М.Р-Н ЗИАНЧУРИНСКИЙ, С.П. КАЗАНБУЛАКСКИЙ СЕЛЬСОВЕТ, Д ИДЕЛЬБАКОВО, УЛ КООПЕРАТИВНАЯ, Д. 8</t>
  </si>
  <si>
    <t>04.06.2022 0:00:00 +00:00</t>
  </si>
  <si>
    <t>453380, РЕСПУБЛИКА БАШКОРТОСТАН, М.Р-Н ЗИАНЧУРИНСКИЙ, С.П. ИСЯНГУЛОВСКИЙ СЕЛЬСОВЕТ, С ИСЯНГУЛОВО, УЛ КОММУНИСТИЧЕСКАЯ, Д. 12</t>
  </si>
  <si>
    <t>453380, РЕСПУБЛИКА БАШКОРТОСТАН, М.Р-Н ЗИАНЧУРИНСКИЙ, С.П. ИСЯНГУЛОВСКИЙ СЕЛЬСОВЕТ, С ИСЯНГУЛОВО, УЛ ЧЕКМАРЕВА, ЗД. 6А</t>
  </si>
  <si>
    <t>13.12.2023 0:00:00 +00:00</t>
  </si>
  <si>
    <t>453380, РЕСПУБЛИКА БАШКОРТОСТАН, М.Р-Н ЗИАНЧУРИНСКИЙ, С.П. ИСЯНГУЛОВСКИЙ СЕЛЬСОВЕТ, С ИСЯНГУЛОВО, УЛ Ф.СУЛТАНОВА, ЗД. 1/3</t>
  </si>
  <si>
    <t>453380, Республика Башкортостан, М.Р-Н ЗИАНЧУРИНСКИЙ, С.П. ИСЯНГУЛОВСКИЙ СЕЛЬСОВЕТ, С ИСЯНГУЛОВО, УЛ СОВЕТСКАЯ, Д. 2/1</t>
  </si>
  <si>
    <t>15.02.2023 0:00:00 +00:00</t>
  </si>
  <si>
    <t>453684, Республика Башкортостан, М.Р-Н ЗИЛАИРСКИЙ, С.П. ЮЛДЫБАЕВСКИЙ СЕЛЬСОВЕТ, С ЮЛДЫБАЕВО, УЛ ЗАРЕЧНАЯ, Д. 1</t>
  </si>
  <si>
    <t>12.09.2001 0:00:00 +00:00</t>
  </si>
  <si>
    <t>453680, Республика Башкортостан, М.Р-Н ЗИЛАИРСКИЙ, С.П. ЗИЛАИРСКИЙ СЕЛЬСОВЕТ, С ЗИЛАИР, УЛ ПЕРВОМАЙСКАЯ, Д. 83</t>
  </si>
  <si>
    <t>24.10.2001 0:00:00 +00:00</t>
  </si>
  <si>
    <t>453680, Республика Башкортостан, М.Р-Н ЗИЛАИРСКИЙ, С.П. ЗИЛАИРСКИЙ СЕЛЬСОВЕТ, С ЗИЛАИР, УЛ ЛЕННИКОВОЙ, ЗД. 21</t>
  </si>
  <si>
    <t>13.11.2001 0:00:00 +00:00</t>
  </si>
  <si>
    <t>453680, Республика Башкортостан, М.Р-Н ЗИЛАИРСКИЙ, С.П. ЗИЛАИРСКИЙ СЕЛЬСОВЕТ, С ЗИЛАИР, УЛ ЛЕНИНА, Д. 87</t>
  </si>
  <si>
    <t>453684, Республика Башкортостан, М.Р-Н ЗИЛАИРСКИЙ, С.П. ЮЛДЫБАЕВСКИЙ СЕЛЬСОВЕТ, С ЮЛДЫБАЕВО, УЛ КООПЕРАТИВНАЯ, ЗД. 42</t>
  </si>
  <si>
    <t>453680, РЕСПУБЛИКА БАШКОРТОСТАН, М.Р-Н ЗИЛАИРСКИЙ, С.П. ЗИЛАИРСКИЙ СЕЛЬСОВЕТ, С ЗИЛАИР, УЛ ЛЕНИНА, Д. 87</t>
  </si>
  <si>
    <t>453694, Республика Башкортостан, М.Р-Н ЗИЛАИРСКИЙ, С.П. МАТРАЕВСКИЙ СЕЛЬСОВЕТ, С МАТРАЕВО, УЛ С.ЮЛАЕВА, Д. 38</t>
  </si>
  <si>
    <t>453693, Республика Башкортостан, М.Р-Н ЗИЛАИРСКИЙ, С.П. КАНЗАФАРОВСКИЙ СЕЛЬСОВЕТ, Д ЮМАГУЖИНО, УЛ Ш.БАБИЧА, Д. 12</t>
  </si>
  <si>
    <t>453689, Республика Башкортостан, М.Р-Н ЗИЛАИРСКИЙ, С.П. ДМИТРИЕВСКИЙ СЕЛЬСОВЕТ, Д ДМИТРИЕВКА, УЛ ШКОЛЬНАЯ, ЗД. 3</t>
  </si>
  <si>
    <t>453680, Республика Башкортостан, М.Р-Н ЗИЛАИРСКИЙ, С.П. БЕРДЯШСКИЙ СЕЛЬСОВЕТ, С БЕРДЯШ, УЛ ЕРОВЧИНСКАЯ, ЗД. 31</t>
  </si>
  <si>
    <t>453691, РЕСПУБЛИКА БАШКОРТОСТАН, М.Р-Н ЗИЛАИРСКИЙ, С.П. САБЫРОВСКИЙ СЕЛЬСОВЕТ, С САБЫРОВО, УЛ ШКОЛЬНАЯ, Д. 1</t>
  </si>
  <si>
    <t>18.12.2023 0:00:00 +00:00</t>
  </si>
  <si>
    <t>453683, РЕСПУБЛИКА БАШКОРТОСТАН, М.Р-Н ЗИЛАИРСКИЙ, С.П. КАНАНИКОЛЬСКИЙ СЕЛЬСОВЕТ, С КАНАНИКОЛЬСКОЕ, УЛ МАТРОСОВА, ЗД. 20</t>
  </si>
  <si>
    <t>453696, Республика Башкортостан, М.Р-Н ЗИЛАИРСКИЙ, С.П. КАШКАРОВСКИЙ СЕЛЬСОВЕТ, С ИСКУЖИНО, УЛ Ш.БАБИЧА, Д. 25</t>
  </si>
  <si>
    <t>09.01.2002 0:00:00 +00:00</t>
  </si>
  <si>
    <t>453684, Республика Башкортостан, М.Р-Н ЗИЛАИРСКИЙ, С.П. ЮЛДЫБАЕВСКИЙ СЕЛЬСОВЕТ, С ЮЛДЫБАЕВО, УЛ КООПЕРАТИВНАЯ, ЗД. 48</t>
  </si>
  <si>
    <t>13.03.2002 0:00:00 +00:00</t>
  </si>
  <si>
    <t>453680, Республика Башкортостан, М.Р-Н ЗИЛАИРСКИЙ, С.П. ЗИЛАИРСКИЙ СЕЛЬСОВЕТ, С ЗИЛАИР, УЛ СТОЛИЧНАЯ, ЗД. 11А</t>
  </si>
  <si>
    <t>453691, РЕСПУБЛИКА БАШКОРТОСТАН, М.Р-Н ЗИЛАИРСКИЙ, С.П. САБЫРОВСКИЙ СЕЛЬСОВЕТ, С САБЫРОВО, УЛ МОЛОДЕЖНАЯ, ЗД. 5</t>
  </si>
  <si>
    <t>453680, РЕСПУБЛИКА БАШКОРТОСТАН, М.Р-Н ЗИЛАИРСКИЙ, С.П. ЗИЛАИРСКИЙ СЕЛЬСОВЕТ, С ЗИЛАИР, УЛ КРАСНЫХ ПАРТИЗАН, ЗД. 73</t>
  </si>
  <si>
    <t>29.12.2023 0:00:00 +00:00</t>
  </si>
  <si>
    <t>453682, Республика Башкортостан, М.Р-Н ЗИЛАИРСКИЙ, С.П. ИВАНО-КУВАЛАТСКИЙ СЕЛЬСОВЕТ, С ИВАНО-КУВАЛАТ, УЛ ШКОЛЬНАЯ, Д. 2</t>
  </si>
  <si>
    <t>453680, Республика Башкортостан, М.Р-Н ЗИЛАИРСКИЙ, С.П. ЗИЛАИРСКИЙ СЕЛЬСОВЕТ, С ЗИЛАИР, УЛ КОМСОМОЛЬСКАЯ, ЗД. 122А</t>
  </si>
  <si>
    <t>453694, РЕСПУБЛИКА БАШКОРТОСТАН, М.Р-Н ЗИЛАИРСКИЙ, С.П. МАТРАЕВСКИЙ СЕЛЬСОВЕТ, С МАТРАЕВО, УЛ Г.НАСЫРОВА, Д. 15</t>
  </si>
  <si>
    <t>453696, РЕСПУБЛИКА БАШКОРТОСТАН, М.Р-Н ЗИЛАИРСКИЙ, С.П. КАШКАРОВСКИЙ СЕЛЬСОВЕТ, С КАШКАРОВО, УЛ ШКОЛЬНАЯ, ЗД. 3</t>
  </si>
  <si>
    <t>453680, РЕСПУБЛИКА БАШКОРТОСТАН, М.Р-Н ЗИЛАИРСКИЙ, С.П. ЗИЛАИРСКИЙ СЕЛЬСОВЕТ, С ЗИЛАИР, УЛ ЛЕНИНА, Д. 68</t>
  </si>
  <si>
    <t>18.05.2006 0:00:00 +00:00</t>
  </si>
  <si>
    <t>453680, РЕСПУБЛИКА БАШКОРТОСТАН, М.Р-Н ЗИЛАИРСКИЙ, С.П. ЗИЛАИРСКИЙ СЕЛЬСОВЕТ, С ЗИЛАИР, УЛ ЛЕНИНА, Д. 60</t>
  </si>
  <si>
    <t>23.08.2007 0:00:00 +00:00</t>
  </si>
  <si>
    <t>453695, РЕСПУБЛИКА БАШКОРТОСТАН, М.Р-Н ЗИЛАИРСКИЙ, С.П. ЯМАНСАЗСКИЙ СЕЛЬСОВЕТ, С ЯМАНСАЗ, УЛ ЦЕНТРАЛЬНАЯ, Д. 4</t>
  </si>
  <si>
    <t>01.10.2013 0:00:00 +00:00</t>
  </si>
  <si>
    <t>453682, РЕСПУБЛИКА БАШКОРТОСТАН, М.Р-Н ЗИЛАИРСКИЙ, С.П. ИВАНО-КУВАЛАТСКИЙ СЕЛЬСОВЕТ, С ИВАНО-КУВАЛАТ, УЛ ШКОЛЬНАЯ, Д. 4</t>
  </si>
  <si>
    <t>25.11.2013 0:00:00 +00:00</t>
  </si>
  <si>
    <t>452409, РЕСПУБЛИКА БАШКОРТОСТАН, М.Р-Н ИГЛИНСКИЙ, С.П. КРАСНОВОСХОДСКИЙ СЕЛЬСОВЕТ, С КРАСНЫЙ ВОСХОД, УЛ МОЛОДЕЖНАЯ, Д. 8</t>
  </si>
  <si>
    <t>23.03.2018 0:00:00 +00:00</t>
  </si>
  <si>
    <t>09.06.1998 0:00:00 +00:00</t>
  </si>
  <si>
    <t>452410, Республика Башкортостан, М.Р-Н ИГЛИНСКИЙ, С.П. ИГЛИНСКИЙ СЕЛЬСОВЕТ, С ИГЛИНО, УЛ СВЕРДЛОВА, Д. 11</t>
  </si>
  <si>
    <t>15.09.2023 0:00:00 +00:00</t>
  </si>
  <si>
    <t>17.08.1995 0:00:00 +00:00</t>
  </si>
  <si>
    <t>452410, РЕСПУБЛИКА БАШКОРТОСТАН, М.Р-Н ИГЛИНСКИЙ, С.П. ИГЛИНСКИЙ СЕЛЬСОВЕТ, С ИГЛИНО, УЛ СВЕРДЛОВА, Д. 11</t>
  </si>
  <si>
    <t>20.05.2020 0:00:00 +00:00</t>
  </si>
  <si>
    <t>452420, РЕСПУБЛИКА БАШКОРТОСТАН, М.Р-Н ИГЛИНСКИЙ, С.П. КУДЕЕВСКИЙ СЕЛЬСОВЕТ, С КУДЕЕВСКИЙ, УЛ ПУШКИНА, Д. 6</t>
  </si>
  <si>
    <t>08.10.2019 0:00:00 +00:00</t>
  </si>
  <si>
    <t>21.10.1997 0:00:00 +00:00</t>
  </si>
  <si>
    <t>452410, РЕСПУБЛИКА БАШКОРТОСТАН, М.Р-Н ИГЛИНСКИЙ, С.П. ИГЛИНСКИЙ СЕЛЬСОВЕТ, С ИГЛИНО, УЛ ЦЕЛИННАЯ, Д. 2/3</t>
  </si>
  <si>
    <t>29.10.1997 0:00:00 +00:00</t>
  </si>
  <si>
    <t>452410, РЕСПУБЛИКА БАШКОРТОСТАН, М.Р-Н ИГЛИНСКИЙ, С.П. ИГЛИНСКИЙ СЕЛЬСОВЕТ, С ИГЛИНО, ПЕР ЗАВОДСКОЙ, Д. 6</t>
  </si>
  <si>
    <t>03.10.2019 0:00:00 +00:00</t>
  </si>
  <si>
    <t>452400, РЕСПУБЛИКА БАШКОРТОСТАН, М.Р-Н ИГЛИНСКИЙ, С.П. ТАВТИМАНОВСКИЙ СЕЛЬСОВЕТ, С ТАВТИМАНОВО, УЛ КРУПСКОЙ, Д. 22</t>
  </si>
  <si>
    <t>03.10.1997 0:00:00 +00:00</t>
  </si>
  <si>
    <t>452415, РЕСПУБЛИКА БАШКОРТОСТАН, М.Р-Н ИГЛИНСКИЙ, С.П. БАЛТИЙСКИЙ СЕЛЬСОВЕТ, С БАЛТИКА, УЛ ЦЕНТРАЛЬНАЯ, ЗД. 50</t>
  </si>
  <si>
    <t>452425, РЕСПУБЛИКА БАШКОРТОСТАН, М.Р-Н ИГЛИНСКИЙ, С.П. УЛУ-ТЕЛЯКСКИЙ СЕЛЬСОВЕТ, С УЛУ-ТЕЛЯК, УЛ ЛЕНИНА, ЗД. 23</t>
  </si>
  <si>
    <t>21.11.2022 0:00:00 +00:00</t>
  </si>
  <si>
    <t>10.10.1997 0:00:00 +00:00</t>
  </si>
  <si>
    <t>Респ Башкортостан, Иглинский р-н, село Калтыманово, ул И.Силантьева, д 51</t>
  </si>
  <si>
    <t>14.03.2022 0:00:00 +00:00</t>
  </si>
  <si>
    <t>12.11.1997 0:00:00 +00:00</t>
  </si>
  <si>
    <t>452401, РЕСПУБЛИКА БАШКОРТОСТАН, М.Р-Н ИГЛИНСКИЙ, С.П. КАЛТЫМАНОВСКИЙ СЕЛЬСОВЕТ, С КАЛТЫМАНОВО, УЛ ШКОЛЬНАЯ, ЗД. 8</t>
  </si>
  <si>
    <t>23.10.1997 0:00:00 +00:00</t>
  </si>
  <si>
    <t>452429, Республика Башкортостан, М.Р-Н ИГЛИНСКИЙ, С.П. ЧУВАШ-КУБОВСКИЙ СЕЛЬСОВЕТ, С ЧУВАШ-КУБОВО, УЛ ПЛ.ОКТЯБРЯ, ЗД. 6/1</t>
  </si>
  <si>
    <t>19.11.1997 0:00:00 +00:00</t>
  </si>
  <si>
    <t>452429, РЕСПУБЛИКА БАШКОРТОСТАН, М.Р-Н ИГЛИНСКИЙ, С.П. ЧУВАШ-КУБОВСКИЙ СЕЛЬСОВЕТ, С СТАРОКУБОВО, УЛ ШКОЛЬНАЯ, Д. 10</t>
  </si>
  <si>
    <t>26.07.2022 0:00:00 +00:00</t>
  </si>
  <si>
    <t>21.11.1997 0:00:00 +00:00</t>
  </si>
  <si>
    <t>452426, РЕСПУБЛИКА БАШКОРТОСТАН, М.Р-Н ИГЛИНСКИЙ, С.П. МАЙСКИЙ СЕЛЬСОВЕТ, С МАЙСКИЙ, УЛ ШКОЛЬНАЯ, Д. 22</t>
  </si>
  <si>
    <t>16.10.2017 0:00:00 +00:00</t>
  </si>
  <si>
    <t>20.10.1997 0:00:00 +00:00</t>
  </si>
  <si>
    <t>452410, РЕСПУБЛИКА БАШКОРТОСТАН, М.Р-Н ИГЛИНСКИЙ, С.П. ИГЛИНСКИЙ СЕЛЬСОВЕТ, С ИГЛИНО, УЛ ЧАПАЕВА, Д. 31</t>
  </si>
  <si>
    <t>13.06.2023 0:00:00 +00:00</t>
  </si>
  <si>
    <t>452400, РЕСПУБЛИКА БАШКОРТОСТАН, М.Р-Н ИГЛИНСКИЙ, С.П. ТАВТИМАНОВСКИЙ СЕЛЬСОВЕТ, С ТАВТИМАНОВО, УЛ КРУПСКОЙ, Д. 31</t>
  </si>
  <si>
    <t>05.12.1997 0:00:00 +00:00</t>
  </si>
  <si>
    <t>Респ Башкортостан, Иглинский р-н, село Кальтовка, ул Парковая, д 19</t>
  </si>
  <si>
    <t>15.12.1997 0:00:00 +00:00</t>
  </si>
  <si>
    <t>452410, РЕСПУБЛИКА БАШКОРТОСТАН, М.Р-Н ИГЛИНСКИЙ, С.П. ИГЛИНСКИЙ СЕЛЬСОВЕТ, С ИГЛИНО, УЛ ЛЕНИНА, Д. 149</t>
  </si>
  <si>
    <t>452402, Республика Башкортостан, М.Р-Н ИГЛИНСКИЙ, С.П. ИВАНО-КАЗАНСКИЙ СЕЛЬСОВЕТ, С ИВАНО-КАЗАНКА, УЛ ЦЕНТРАЛЬНАЯ, Д. 37</t>
  </si>
  <si>
    <t>17.12.1997 0:00:00 +00:00</t>
  </si>
  <si>
    <t>452410, РЕСПУБЛИКА БАШКОРТОСТАН, М.Р-Н ИГЛИНСКИЙ, С.П. ИГЛИНСКИЙ СЕЛЬСОВЕТ, С ИГЛИНО, УЛ ЛОМОНОСОВА, Д. 31</t>
  </si>
  <si>
    <t>452410, РЕСПУБЛИКА БАШКОРТОСТАН, М.Р-Н ИГЛИНСКИЙ, С.П. ИГЛИНСКИЙ СЕЛЬСОВЕТ, Д ЯГОДНАЯ, УЛ ОЗЕРНАЯ, ЗД. 18</t>
  </si>
  <si>
    <t>05.05.2023 0:00:00 +00:00</t>
  </si>
  <si>
    <t>452417, РЕСПУБЛИКА БАШКОРТОСТАН, М.Р-Н ИГЛИНСКИЙ, С.П. УКТЕЕВСКИЙ СЕЛЬСОВЕТ, С УКТЕЕВО, УЛ ЦЕНТРАЛЬНАЯ, Д. 32</t>
  </si>
  <si>
    <t>29.12.1997 0:00:00 +00:00</t>
  </si>
  <si>
    <t>Респ Башкортостан, Иглинский р-н, село Красный Восход, ул Молодежная, д 2</t>
  </si>
  <si>
    <t>08.01.1998 0:00:00 +00:00</t>
  </si>
  <si>
    <t>452416, РЕСПУБЛИКА БАШКОРТОСТАН, М.Р-Н ИГЛИНСКИЙ, С.П. КАЛЬТОВСКИЙ СЕЛЬСОВЕТ, С КАЛЬТОВКА, УЛ ПАРКОВАЯ, Д. 17</t>
  </si>
  <si>
    <t>01.03.2021 0:00:00 +00:00</t>
  </si>
  <si>
    <t>452415, Республика Башкортостан, М.Р-Н ИГЛИНСКИЙ, С.П. БАЛТИЙСКИЙ СЕЛЬСОВЕТ, С БАЛТИКА, УЛ ЦЕНТРАЛЬНАЯ, ЗД. 48</t>
  </si>
  <si>
    <t>Респ Башкортостан, Иглинский р-н, село Турбаслы, ул Центральная, д 41</t>
  </si>
  <si>
    <t>10.03.2022 0:00:00 +00:00</t>
  </si>
  <si>
    <t>452429, РЕСПУБЛИКА БАШКОРТОСТАН, М.Р-Н ИГЛИНСКИЙ, С.П. ЧУВАШ-КУБОВСКИЙ СЕЛЬСОВЕТ, С ЧУВАШ-КУБОВО, УЛ ПЛ.ОКТЯБРЯ, Д. 12</t>
  </si>
  <si>
    <t>01.12.1997 0:00:00 +00:00</t>
  </si>
  <si>
    <t>452420, РЕСПУБЛИКА БАШКОРТОСТАН, М.Р-Н ИГЛИНСКИЙ, С.П. КУДЕЕВСКИЙ СЕЛЬСОВЕТ, С КУДЕЕВСКИЙ, УЛ ЧАПАЕВА, Д. 1</t>
  </si>
  <si>
    <t>21.01.1998 0:00:00 +00:00</t>
  </si>
  <si>
    <t>452418, РЕСПУБЛИКА БАШКОРТОСТАН, М.Р-Н ИГЛИНСКИЙ, С.П. АКБЕРДИНСКИЙ СЕЛЬСОВЕТ, С КАРАМАЛЫ, УЛ ШКОЛЬНАЯ, Д. 4А</t>
  </si>
  <si>
    <t>29.11.2022 0:00:00 +00:00</t>
  </si>
  <si>
    <t>13.03.1998 0:00:00 +00:00</t>
  </si>
  <si>
    <t>452417, РЕСПУБЛИКА БАШКОРТОСТАН, М.Р-Н ИГЛИНСКИЙ, С.П. УКТЕЕВСКИЙ СЕЛЬСОВЕТ, С МИНЗИТАРОВО, УЛ МОЛОДЕЖНАЯ, ЗД. 5</t>
  </si>
  <si>
    <t>12.01.1998 0:00:00 +00:00</t>
  </si>
  <si>
    <t>Респ Башкортостан, Иглинский р-н, село Ауструм, ул Школьная, зд 7</t>
  </si>
  <si>
    <t>452413, РЕСПУБЛИКА БАШКОРТОСТАН, М.Р-Н ИГЛИНСКИЙ, С.П. ОХЛЕБИНИНСКИЙ СЕЛЬСОВЕТ, С ОХЛЕБИНИНО, УЛ М.АНИСКИНА, ЗД. 2, К. 1</t>
  </si>
  <si>
    <t>24.11.2020 0:00:00 +00:00</t>
  </si>
  <si>
    <t>04.08.1998 0:00:00 +00:00</t>
  </si>
  <si>
    <t>452425, РЕСПУБЛИКА БАШКОРТОСТАН, М.Р-Н ИГЛИНСКИЙ, С.П. УЛУ-ТЕЛЯКСКИЙ СЕЛЬСОВЕТ, С УЛУ-ТЕЛЯК, УЛ ЧЕХОВА, ЗД. 8</t>
  </si>
  <si>
    <t>16.03.1998 0:00:00 +00:00</t>
  </si>
  <si>
    <t>452410, РЕСПУБЛИКА БАШКОРТОСТАН, М.Р-Н ИГЛИНСКИЙ, С.П. ИГЛИНСКИЙ СЕЛЬСОВЕТ, С ИГЛИНО, УЛ ГОРЬКОГО, Д. 45</t>
  </si>
  <si>
    <t>13.01.1998 0:00:00 +00:00</t>
  </si>
  <si>
    <t>452410, РЕСПУБЛИКА БАШКОРТОСТАН, М.Р-Н ИГЛИНСКИЙ, С.П. ИГЛИНСКИЙ СЕЛЬСОВЕТ, С ИГЛИНО, ПЕР ЧАПАЕВА, Д. 6</t>
  </si>
  <si>
    <t>29.10.1999 0:00:00 +00:00</t>
  </si>
  <si>
    <t>452413, РЕСПУБЛИКА БАШКОРТОСТАН, М.Р-Н ИГЛИНСКИЙ, С.П. ОХЛЕБИНИНСКИЙ СЕЛЬСОВЕТ, С ОХЛЕБИНИНО, УЛ М.АНИСКИНА, ДВЛД. 2</t>
  </si>
  <si>
    <t>10.05.2023 0:00:00 +00:00</t>
  </si>
  <si>
    <t>452405, РЕСПУБЛИКА БАШКОРТОСТАН, М.Р-Н ИГЛИНСКИЙ, С.П. УРМАНСКИЙ СЕЛЬСОВЕТ, С УРМАН, УЛ КАЛИНИНА, Д. 12</t>
  </si>
  <si>
    <t>22.02.2022 0:00:00 +00:00</t>
  </si>
  <si>
    <t>452427, РЕСПУБЛИКА БАШКОРТОСТАН, М.Р-Н ИГЛИНСКИЙ, С.П. ЛЕМЕЗИНСКИЙ СЕЛЬСОВЕТ, С НИЖНИЕ ЛЕМЕЗЫ, УЛ ЦЕНТРАЛЬНАЯ, Д. 39</t>
  </si>
  <si>
    <t>13.12.2022 0:00:00 +00:00</t>
  </si>
  <si>
    <t>20.12.1999 0:00:00 +00:00</t>
  </si>
  <si>
    <t>452409, РЕСПУБЛИКА БАШКОРТОСТАН, М.Р-Н ИГЛИНСКИЙ, С.П. КРАСНОВОСХОДСКИЙ СЕЛЬСОВЕТ, С КРАСНЫЙ ВОСХОД, УЛ ШКОЛЬНАЯ, Д. 1</t>
  </si>
  <si>
    <t>20.01.2020 0:00:00 +00:00</t>
  </si>
  <si>
    <t>03.12.1998 0:00:00 +00:00</t>
  </si>
  <si>
    <t>452408, Республика Башкортостан, М.Р-Н ИГЛИНСКИЙ, С.П. КРАСНОВОСХОДСКИЙ СЕЛЬСОВЕТ, С КАЗАЯК, УЛ СОВЕТСКАЯ, ЗД. 6</t>
  </si>
  <si>
    <t>24.08.2023 0:00:00 +00:00</t>
  </si>
  <si>
    <t>452410, РЕСПУБЛИКА БАШКОРТОСТАН, М.Р-Н ИГЛИНСКИЙ, С.П. ИГЛИНСКИЙ СЕЛЬСОВЕТ, С ИГЛИНО, УЛ ЧАПАЕВА, Д. 54</t>
  </si>
  <si>
    <t>06.06.2023 0:00:00 +00:00</t>
  </si>
  <si>
    <t>20.11.2000 0:00:00 +00:00</t>
  </si>
  <si>
    <t>452410, Республика Башкортостан, М.Р-Н ИГЛИНСКИЙ, С.П. ИГЛИНСКИЙ СЕЛЬСОВЕТ, С ИГЛИНО, ПЕР ЧАПАЕВА, ЗД. 6/1</t>
  </si>
  <si>
    <t>452418, РЕСПУБЛИКА БАШКОРТОСТАН, М.Р-Н ИГЛИНСКИЙ, С.П. АКБЕРДИНСКИЙ СЕЛЬСОВЕТ, С АКБЕРДИНО, УЛ ГАЗПРОМОВСКАЯ, Д. 25/1</t>
  </si>
  <si>
    <t>01.12.2022 0:00:00 +00:00</t>
  </si>
  <si>
    <t>29.01.2001 0:00:00 +00:00</t>
  </si>
  <si>
    <t>Респ Башкортостан, село Иглино, ул Горького, д 8</t>
  </si>
  <si>
    <t>25.12.2001 0:00:00 +00:00</t>
  </si>
  <si>
    <t>452410, РЕСПУБЛИКА БАШКОРТОСТАН, М.Р-Н ИГЛИНСКИЙ, С.П. ИГЛИНСКИЙ СЕЛЬСОВЕТ, С ИГЛИНО, УЛ ГРАЖДАНСКАЯ, ЗД. 2А</t>
  </si>
  <si>
    <t>13.12.2021 0:00:00 +00:00</t>
  </si>
  <si>
    <t>30.12.2001 0:00:00 +00:00</t>
  </si>
  <si>
    <t>452419, РЕСПУБЛИКА БАШКОРТОСТАН, М.Р-Н ИГЛИНСКИЙ, С.П. КАЛТЫМАНОВСКИЙ СЕЛЬСОВЕТ, С АЛАТОРКА, УЛ ИНТЕРНАЦИОНАЛЬНАЯ, ЗД. 17</t>
  </si>
  <si>
    <t>30.06.2023 0:00:00 +00:00</t>
  </si>
  <si>
    <t>03.02.1998 0:00:00 +00:00</t>
  </si>
  <si>
    <t>06.04.2004 0:00:00 +00:00</t>
  </si>
  <si>
    <t>452410, РЕСПУБЛИКА БАШКОРТОСТАН, М.Р-Н ИГЛИНСКИЙ, С.П. ИГЛИНСКИЙ СЕЛЬСОВЕТ, С ИГЛИНО, УЛ ЯКУТОВА, Д. 23/1</t>
  </si>
  <si>
    <t>29.05.2006 0:00:00 +00:00</t>
  </si>
  <si>
    <t>Респ Башкортостан, Иглинский р-н, село Старокубово, ул Энергетиков, д 17</t>
  </si>
  <si>
    <t>05.05.2021 0:00:00 +00:00</t>
  </si>
  <si>
    <t>03.05.2007 0:00:00 +00:00</t>
  </si>
  <si>
    <t>Респ Башкортостан, Иглинский р-н, деревня Тикеево, ул Главная, д 43/1</t>
  </si>
  <si>
    <t>18.02.2021 0:00:00 +00:00</t>
  </si>
  <si>
    <t>03.06.2008 0:00:00 +00:00</t>
  </si>
  <si>
    <t>Респ Башкортостан, Иглинский р-н, село Сарт-Лобово, ул Центральная, д 44</t>
  </si>
  <si>
    <t>24.02.2021 0:00:00 +00:00</t>
  </si>
  <si>
    <t>452415, РЕСПУБЛИКА БАШКОРТОСТАН, М.Р-Н ИГЛИНСКИЙ, С.П. БАЛТИЙСКИЙ СЕЛЬСОВЕТ, Д ЛЕНИНСКОЕ, УЛ ПАРКОВАЯ, ЗД. 24, ПОМЕЩ. 3</t>
  </si>
  <si>
    <t>452415, РЕСПУБЛИКА БАШКОРТОСТАН, М.Р-Н ИГЛИНСКИЙ, С.П. БАЛТИЙСКИЙ СЕЛЬСОВЕТ, Д СУБАКАЕВО, УЛ РОДНИКОВАЯ, ЗД. 39</t>
  </si>
  <si>
    <t>Респ Башкортостан, Иглинский р-н, село Тау, ул Родниковая, д 47</t>
  </si>
  <si>
    <t>05.08.2020 0:00:00 +00:00</t>
  </si>
  <si>
    <t>05.06.2008 0:00:00 +00:00</t>
  </si>
  <si>
    <t>Респ Башкортостан, Иглинский р-н, деревня Улу-Карамалы, ул Липовая, д 5А</t>
  </si>
  <si>
    <t>12.12.2022 0:00:00 +00:00</t>
  </si>
  <si>
    <t>Респ Башкортостан, Иглинский р-н, село Акбердино, ул Газпромовская, д 25</t>
  </si>
  <si>
    <t>15.10.2010 0:00:00 +00:00</t>
  </si>
  <si>
    <t>Респ Башкортостан, Иглинский р-н, село Алаторка, ул Интернациональная, д 14</t>
  </si>
  <si>
    <t>17.10.2011 0:00:00 +00:00</t>
  </si>
  <si>
    <t>Респ Башкортостан, Иглинский р-н, село Урман, ул Центральная, д 9</t>
  </si>
  <si>
    <t>Респ Башкортостан, Иглинский р-н, село Турбаслы, ул Центральная, д 76</t>
  </si>
  <si>
    <t>13.04.2021 0:00:00 +00:00</t>
  </si>
  <si>
    <t>23.09.2013 0:00:00 +00:00</t>
  </si>
  <si>
    <t>452410, РЕСПУБЛИКА БАШКОРТОСТАН, М.Р-Н ИГЛИНСКИЙ, С.П. ИГЛИНСКИЙ СЕЛЬСОВЕТ, С ИГЛИНО, УЛ СВЕРДЛОВА, Д. 13</t>
  </si>
  <si>
    <t>27.04.2015 0:00:00 +00:00</t>
  </si>
  <si>
    <t>Респ Башкортостан, село Иглино, ул Гражданская, д 2Б</t>
  </si>
  <si>
    <t>04.10.2019 0:00:00 +00:00</t>
  </si>
  <si>
    <t>17.12.2015 0:00:00 +00:00</t>
  </si>
  <si>
    <t>Респ Башкортостан, село Иглино, ул Салаватская, зд 1</t>
  </si>
  <si>
    <t>22.11.2022 0:00:00 +00:00</t>
  </si>
  <si>
    <t>15.04.2019 0:00:00 +00:00</t>
  </si>
  <si>
    <t>452410, РЕСПУБЛИКА БАШКОРТОСТАН, М.Р-Н ИГЛИНСКИЙ, С.П. ИГЛИНСКИЙ СЕЛЬСОВЕТ, С ИГЛИНО, УЛ ГОРЬКОГО, Д. 8</t>
  </si>
  <si>
    <t>23.08.2022 0:00:00 +00:00</t>
  </si>
  <si>
    <t>452260, Республика Башкортостан, М.Р-Н ИЛИШЕВСКИЙ, С.П. ЯРКЕЕВСКИЙ СЕЛЬСОВЕТ, С ВЕРХНЕЯРКЕЕВО, УЛ КОМСОМОЛЬСКАЯ, Д. 9</t>
  </si>
  <si>
    <t>24.08.2001 0:00:00 +00:00</t>
  </si>
  <si>
    <t>452267, РЕСПУБЛИКА БАШКОРТОСТАН, М.Р-Н ИЛИШЕВСКИЙ, С.П. КАДЫРОВСКИЙ СЕЛЬСОВЕТ, С КАДЫРОВО, УЛ К.ГАБДРАХМАНОВА, ЗД. 2</t>
  </si>
  <si>
    <t>452260, РЕСПУБЛИКА БАШКОРТОСТАН, М.Р-Н ИЛИШЕВСКИЙ, С.П. ЯРКЕЕВСКИЙ СЕЛЬСОВЕТ, С ВЕРХНЕЯРКЕЕВО, УЛ СОВЕТСКАЯ, ДВЛД. 16</t>
  </si>
  <si>
    <t>07.02.2000 0:00:00 +00:00</t>
  </si>
  <si>
    <t>452277, РЕСПУБЛИКА БАШКОРТОСТАН, М.Р-Н ИЛИШЕВСКИЙ, С.П. ИСАМЕТОВСКИЙ СЕЛЬСОВЕТ, С ИСАМЕТОВО, УЛ ШОССЕЙНАЯ, ЗД. 19/2</t>
  </si>
  <si>
    <t>22.12.2023 0:00:00 +00:00</t>
  </si>
  <si>
    <t>25.01.2000 0:00:00 +00:00</t>
  </si>
  <si>
    <t>452270, РЕСПУБЛИКА БАШКОРТОСТАН, М.Р-Н ИЛИШЕВСКИЙ, С.П. ЧЕРЕКУЛЕВСКИЙ СЕЛЬСОВЕТ, С НИЖНЕЧЕРЕКУЛЕВО, УЛ СОВЕТСКАЯ, ЗД. 17А</t>
  </si>
  <si>
    <t>452271, РЕСПУБЛИКА БАШКОРТОСТАН, М.Р-Н ИЛИШЕВСКИЙ, С.П. НОВОМЕДВЕДЕВСКИЙ СЕЛЬСОВЕТ, С СТАРОКИРГИЗОВО, УЛ НОВАЯ, ЗД. 13</t>
  </si>
  <si>
    <t>28.02.2000 0:00:00 +00:00</t>
  </si>
  <si>
    <t>452271, РЕСПУБЛИКА БАШКОРТОСТАН, М.Р-Н ИЛИШЕВСКИЙ, С.П. АНДРЕЕВСКИЙ СЕЛЬСОВЕТ, С АНДРЕЕВКА, УЛ СОВЕТСКАЯ, Д. 47</t>
  </si>
  <si>
    <t>452260, РЕСПУБЛИКА БАШКОРТОСТАН, М.Р-Н ИЛИШЕВСКИЙ, С.П. ЯРКЕЕВСКИЙ СЕЛЬСОВЕТ, С ВЕРХНЕЯРКЕЕВО, УЛ 50 ЛЕТ ОКТЯБРЯ, Д. 20</t>
  </si>
  <si>
    <t>02.09.2022 0:00:00 +00:00</t>
  </si>
  <si>
    <t>452279, РЕСПУБЛИКА БАШКОРТОСТАН, М.Р-Н ИЛИШЕВСКИЙ, С.П. АККУЗЕВСКИЙ СЕЛЬСОВЕТ, С АККУЗЕВО, УЛ ШКОЛЬНАЯ, Д. 3</t>
  </si>
  <si>
    <t>02.03.2023 0:00:00 +00:00</t>
  </si>
  <si>
    <t>452260, РЕСПУБЛИКА БАШКОРТОСТАН, М.Р-Н ИЛИШЕВСКИЙ, С.П. ЮННОВСКИЙ СЕЛЬСОВЕТ, С ЮННЫ, УЛ К.МАРКСА, Д. 4</t>
  </si>
  <si>
    <t>452264, РЕСПУБЛИКА БАШКОРТОСТАН, М.Р-Н ИЛИШЕВСКИЙ, С.П. ДЮМЕЕВСКИЙ СЕЛЬСОВЕТ, С ДЮМЕЕВО, УЛ СОВЕТСКАЯ, Д. 8, К. А</t>
  </si>
  <si>
    <t>28.04.2000 0:00:00 +00:00</t>
  </si>
  <si>
    <t>452260, РЕСПУБЛИКА БАШКОРТОСТАН, М.Р-Н ИЛИШЕВСКИЙ, С.П. ЯРКЕЕВСКИЙ СЕЛЬСОВЕТ, С ВЕРХНЕЯРКЕЕВО, УЛ СТРОИТЕЛЬНАЯ, ЗД. 33/1</t>
  </si>
  <si>
    <t>30.12.1999 0:00:00 +00:00</t>
  </si>
  <si>
    <t>452266, РЕСПУБЛИКА БАШКОРТОСТАН, М.Р-Н ИЛИШЕВСКИЙ, С.П. КАРАБАШЕВСКИЙ СЕЛЬСОВЕТ, С КАРАБАШЕВО, УЛ М.ГОРЬКОГО, Д. 43</t>
  </si>
  <si>
    <t>07.03.2000 0:00:00 +00:00</t>
  </si>
  <si>
    <t>452273, РЕСПУБЛИКА БАШКОРТОСТАН, М.Р-Н ИЛИШЕВСКИЙ, С.П. КУЖБАХТИНСКИЙ СЕЛЬСОВЕТ, С ТАЗЕЕВО, УЛ ШКОЛЬНАЯ, ЗД. 2</t>
  </si>
  <si>
    <t>04.04.2000 0:00:00 +00:00</t>
  </si>
  <si>
    <t>452281, РЕСПУБЛИКА БАШКОРТОСТАН, М.Р-Н ИЛИШЕВСКИЙ, С.П. ИШКАРОВСКИЙ СЕЛЬСОВЕТ, С ИШКАРОВО, УЛ ПИОНЕРСКАЯ, ЗД. 33</t>
  </si>
  <si>
    <t>12.01.2000 0:00:00 +00:00</t>
  </si>
  <si>
    <t>452275, РЕСПУБЛИКА БАШКОРТОСТАН, М.Р-Н ИЛИШЕВСКИЙ, С.П. ЯБАЛАКОВСКИЙ СЕЛЬСОВЕТ, С ЯБАЛАКОВО, УЛ Т.НАЗМИЕВА, ЗД. 19</t>
  </si>
  <si>
    <t>16.06.2023 0:00:00 +00:00</t>
  </si>
  <si>
    <t>452260, РЕСПУБЛИКА БАШКОРТОСТАН, М.Р-Н ИЛИШЕВСКИЙ, С.П. ЯРКЕЕВСКИЙ СЕЛЬСОВЕТ, С ВЕРХНЕЯРКЕЕВО, УЛ СВЕРДЛОВА, ЗД. 36</t>
  </si>
  <si>
    <t>452260, РЕСПУБЛИКА БАШКОРТОСТАН, М.Р-Н ИЛИШЕВСКИЙ, С.П. ЯРКЕЕВСКИЙ СЕЛЬСОВЕТ, С ВЕРХНЕЯРКЕЕВО, ПЕР БИБЛИОТЕЧНЫЙ, Д. 2</t>
  </si>
  <si>
    <t>452260, РЕСПУБЛИКА БАШКОРТОСТАН, М.Р-Н ИЛИШЕВСКИЙ, С.П. ЯРКЕЕВСКИЙ СЕЛЬСОВЕТ, С ВЕРХНЕЯРКЕЕВО, УЛ МЕХАНИЗАТОРСКАЯ, Д. 7</t>
  </si>
  <si>
    <t>20.10.2020 0:00:00 +00:00</t>
  </si>
  <si>
    <t>452278, РЕСПУБЛИКА БАШКОРТОСТАН, М.Р-Н ИЛИШЕВСКИЙ, С.П. ИТЕЕВСКИЙ СЕЛЬСОВЕТ, С ИТЕЕВО, УЛ ПУШКИНА, ЗД. 57</t>
  </si>
  <si>
    <t>452272, Республика Башкортостан, М.Р-Н ИЛИШЕВСКИЙ, С.П. БАЗИТАМАКСКИЙ СЕЛЬСОВЕТ, С БАЗИТАМАК, УЛ КАЛИНИНА, Д. 1, К. А</t>
  </si>
  <si>
    <t>20.07.2023 0:00:00 +00:00</t>
  </si>
  <si>
    <t>14.03.2000 0:00:00 +00:00</t>
  </si>
  <si>
    <t>452260, РЕСПУБЛИКА БАШКОРТОСТАН, М.Р-Н ИЛИШЕВСКИЙ, С.П. ЯРКЕЕВСКИЙ СЕЛЬСОВЕТ, С ВЕРХНЕЯРКЕЕВО, УЛ СОВЕТСКАЯ, ДВЛД. 31</t>
  </si>
  <si>
    <t>17.04.2002 0:00:00 +00:00</t>
  </si>
  <si>
    <t>452285, РЕСПУБЛИКА БАШКОРТОСТАН, М.Р-Н ИЛИШЕВСКИЙ, С.П. СТАРОКУКТОВСКИЙ СЕЛЬСОВЕТ, С СТАРОКУКТОВО, УЛ КУЙБЫШЕВА, Д. 1</t>
  </si>
  <si>
    <t>15.02.2000 0:00:00 +00:00</t>
  </si>
  <si>
    <t>452260, РЕСПУБЛИКА БАШКОРТОСТАН, М.Р-Н ИЛИШЕВСКИЙ, С.П. ЯРКЕЕВСКИЙ СЕЛЬСОВЕТ, С ВЕРХНЕЯРКЕЕВО, УЛ СОВЕТСКАЯ, ДВЛД. 46</t>
  </si>
  <si>
    <t>20.09.2000 0:00:00 +00:00</t>
  </si>
  <si>
    <t>452260, Республика Башкортостан, М.Р-Н ИЛИШЕВСКИЙ, С.П. ЯРКЕЕВСКИЙ СЕЛЬСОВЕТ, С ВЕРХНЕЯРКЕЕВО, УЛ НАБЕРЕЖНАЯ, Д. 19/1</t>
  </si>
  <si>
    <t>19.03.1998 0:00:00 +00:00</t>
  </si>
  <si>
    <t>452263, РЕСПУБЛИКА БАШКОРТОСТАН, М.Р-Н ИЛИШЕВСКИЙ, С.П. РСАЕВСКИЙ СЕЛЬСОВЕТ, С РСАЕВО, УЛ СОВЕТСКАЯ, ЗД. 6А</t>
  </si>
  <si>
    <t>16.11.2022 0:00:00 +00:00</t>
  </si>
  <si>
    <t>452314, Республика Башкортостан, М.Р-Н ИЛИШЕВСКИЙ, С.П. БИШКУРАЕВСКИЙ СЕЛЬСОВЕТ, С БИШКУРАЕВО, УЛ ЛЕНИНА, ЗД. 28</t>
  </si>
  <si>
    <t>452282, Республика Башкортостан, М.Р-Н ИЛИШЕВСКИЙ, С.П. ИГМЕТОВСКИЙ СЕЛЬСОВЕТ, С ВЕРХНЕМАНЧАРОВО, УЛ ЛЕНИНА, ЗД. 2</t>
  </si>
  <si>
    <t>27.10.2023 0:00:00 +00:00</t>
  </si>
  <si>
    <t>19.03.1996 0:00:00 +00:00</t>
  </si>
  <si>
    <t>452260, РЕСПУБЛИКА БАШКОРТОСТАН, М.Р-Н ИЛИШЕВСКИЙ, С.П. ЯРКЕЕВСКИЙ СЕЛЬСОВЕТ, С ВЕРХНЕЯРКЕЕВО, УЛ МОЛОДЕЖНАЯ, ДВЛД. 18</t>
  </si>
  <si>
    <t>452260, РЕСПУБЛИКА БАШКОРТОСТАН, М.Р-Н ИЛИШЕВСКИЙ, С.П. ЯРКЕЕВСКИЙ СЕЛЬСОВЕТ, С ВЕРХНЕЯРКЕЕВО, УЛ МАТРОСОВА, ЗД. 38/1</t>
  </si>
  <si>
    <t>27.03.2005 0:00:00 +00:00</t>
  </si>
  <si>
    <t>Респ Башкортостан, село Верхнеяркеево, ул Набережная, д 24/6</t>
  </si>
  <si>
    <t>10.09.2021 0:00:00 +00:00</t>
  </si>
  <si>
    <t>06.07.2015 0:00:00 +00:00</t>
  </si>
  <si>
    <t>Респ Башкортостан, село Верхнеяркеево, ул Советская, д 35</t>
  </si>
  <si>
    <t>18.01.2006 0:00:00 +00:00</t>
  </si>
  <si>
    <t>Респ Башкортостан, Илишевский р-н, село Нижнеяркеево, ул Заводская, д 33</t>
  </si>
  <si>
    <t>28.08.2012 0:00:00 +00:00</t>
  </si>
  <si>
    <t>Респ Башкортостан, Илишевский р-н, село Нижнеяркеево, ул Заводская, д 35</t>
  </si>
  <si>
    <t>06.05.2013 0:00:00 +00:00</t>
  </si>
  <si>
    <t>Респ Башкортостан, г Ишимбай, ул Ишимбайская, д 32Б</t>
  </si>
  <si>
    <t>22.12.2021 0:00:00 +00:00</t>
  </si>
  <si>
    <t>21.01.1999 0:00:00 +00:00</t>
  </si>
  <si>
    <t>453235, РЕСПУБЛИКА БАШКОРТОСТАН, М.Р-Н ИШИМБАЙСКИЙ, С.П. ИШЕЕВСКИЙ СЕЛЬСОВЕТ, Д КАНАКАЕВО, УЛ ШКОЛЬНАЯ, Д. 25А</t>
  </si>
  <si>
    <t>06.04.2021 0:00:00 +00:00</t>
  </si>
  <si>
    <t>27.09.2000 0:00:00 +00:00</t>
  </si>
  <si>
    <t>453224, РЕСПУБЛИКА БАШКОРТОСТАН, М.Р-Н ИШИМБАЙСКИЙ, С.П. ИТКУЛОВСКИЙ СЕЛЬСОВЕТ, С ВЕРХНЕИТКУЛОВО, УЛ ШКОЛЬНАЯ, Д. 6</t>
  </si>
  <si>
    <t>12.08.2021 0:00:00 +00:00</t>
  </si>
  <si>
    <t>03.08.2000 0:00:00 +00:00</t>
  </si>
  <si>
    <t>453234, РЕСПУБЛИКА БАШКОРТОСТАН, М.Р-Н ИШИМБАЙСКИЙ, С.П. КУЗЯНОВСКИЙ СЕЛЬСОВЕТ, С КУЗЯНОВО, УЛ СОВЕТСКАЯ, ЗД. 45</t>
  </si>
  <si>
    <t>09.08.2000 0:00:00 +00:00</t>
  </si>
  <si>
    <t>453223, Республика Башкортостан, М.Р-Н ИШИМБАЙСКИЙ, С.П. БАЙГУЗИНСКИЙ СЕЛЬСОВЕТ, С КИНЗЕБУЛАТОВО, УЛ 1 МАЯ, ЗД. 18</t>
  </si>
  <si>
    <t>04.10.2000 0:00:00 +00:00</t>
  </si>
  <si>
    <t>453225, Республика Башкортостан, М.Р-Н ИШИМБАЙСКИЙ, С.П. САЙРАНОВСКИЙ СЕЛЬСОВЕТ, С САЙРАНОВО, УЛ СОВЕТСКАЯ, СТР. 25</t>
  </si>
  <si>
    <t>07.08.2000 0:00:00 +00:00</t>
  </si>
  <si>
    <t>453233, Республика Башкортостан, М.Р-Н ИШИМБАЙСКИЙ, С.П. КУЛГУНИНСКИЙ СЕЛЬСОВЕТ, С КУЛГУНИНО, УЛ ШКОЛЬНАЯ, ЗД. 19</t>
  </si>
  <si>
    <t>22.11.2023 0:00:00 +00:00</t>
  </si>
  <si>
    <t>29.08.2000 0:00:00 +00:00</t>
  </si>
  <si>
    <t>453232, РЕСПУБЛИКА БАШКОРТОСТАН, М.Р-Н ИШИМБАЙСКИЙ, С.П. МАКАРОВСКИЙ СЕЛЬСОВЕТ, С МАКАРОВО, УЛ ЦЕНТРАЛЬНАЯ, ЗД. 58</t>
  </si>
  <si>
    <t>453220, РЕСПУБЛИКА БАШКОРТОСТАН, М.Р-Н ИШИМБАЙСКИЙ, С.П. УРМАН-БИШКАДАКСКИЙ СЕЛЬСОВЕТ, С САЛИХОВО, УЛ ШКОЛЬНАЯ, Д. 9</t>
  </si>
  <si>
    <t>06.09.2000 0:00:00 +00:00</t>
  </si>
  <si>
    <t>453226, Республика Башкортостан, М.Р-Н ИШИМБАЙСКИЙ, С.П. СКВОРЧИХИНСКИЙ СЕЛЬСОВЕТ, С СКВОРЧИХА, УЛ ШКОЛЬНАЯ, Д. 6</t>
  </si>
  <si>
    <t>453230, РЕСПУБЛИКА БАШКОРТОСТАН, М.Р-Н ИШИМБАЙСКИЙ, С.П. ПЕТРОВСКИЙ СЕЛЬСОВЕТ, Д ТИМАШЕВКА, УЛ ПАРТИЗАНСКАЯ, Д. 49</t>
  </si>
  <si>
    <t>11.08.2000 0:00:00 +00:00</t>
  </si>
  <si>
    <t>453236, РЕСПУБЛИКА БАШКОРТОСТАН, М.Р-Н ИШИМБАЙСКИЙ, С.П. ИШЕЕВСКИЙ СЕЛЬСОВЕТ, С ИШЕЕВО, УЛ ГАЛЛЯМОВА, Д. 18</t>
  </si>
  <si>
    <t>22.02.2023 0:00:00 +00:00</t>
  </si>
  <si>
    <t>04.09.2000 0:00:00 +00:00</t>
  </si>
  <si>
    <t>453222, Республика Башкортостан, М.Р-Н ИШИМБАЙСКИЙ, С.П. САЙРАНОВСКИЙ СЕЛЬСОВЕТ, С НОВОАПТИКОВО, УЛ ШКОЛЬНАЯ, СТР. 8</t>
  </si>
  <si>
    <t>08.08.2000 0:00:00 +00:00</t>
  </si>
  <si>
    <t>453230, РЕСПУБЛИКА БАШКОРТОСТАН, М.Р-Н ИШИМБАЙСКИЙ, С.П. ПЕТРОВСКИЙ СЕЛЬСОВЕТ, С ПЕТРОВСКОЕ, УЛ ТРУДОВАЯ, Д. 10</t>
  </si>
  <si>
    <t>19.07.2000 0:00:00 +00:00</t>
  </si>
  <si>
    <t>453238, РЕСПУБЛИКА БАШКОРТОСТАН, М.Р-Н ИШИМБАЙСКИЙ, С.П. АРМЕТОВСКИЙ СЕЛЬСОВЕТ, С НИЖНЕАРМЕТОВО, УЛ ГИЗЗАТУЛЛИНА, Д. 89А</t>
  </si>
  <si>
    <t>28.07.2000 0:00:00 +00:00</t>
  </si>
  <si>
    <t>453231, Республика Башкортостан, М.Р-Н ИШИМБАЙСКИЙ, С.П. ПЕТРОВСКИЙ СЕЛЬСОВЕТ, С ВАСИЛЬЕВКА, УЛ ЦЕНТРАЛЬНАЯ, ЗД. 31</t>
  </si>
  <si>
    <t>17.10.2023 0:00:00 +00:00</t>
  </si>
  <si>
    <t>28.04.1997 0:00:00 +00:00</t>
  </si>
  <si>
    <t>453225, РЕСПУБЛИКА БАШКОРТОСТАН, М.Р-Н ИШИМБАЙСКИЙ, С.П. САЙРАНОВСКИЙ СЕЛЬСОВЕТ, Д БИКСЯНОВО, УЛ ШКОЛЬНАЯ, СТР. 19</t>
  </si>
  <si>
    <t>27.04.2022 0:00:00 +00:00</t>
  </si>
  <si>
    <t>07.09.2000 0:00:00 +00:00</t>
  </si>
  <si>
    <t>453235, РЕСПУБЛИКА БАШКОРТОСТАН, М.Р-Н ИШИМБАЙСКИЙ, С.П. ИШЕЕВСКИЙ СЕЛЬСОВЕТ, С АХМЕРОВО, УЛ ШКОЛЬНАЯ, Д. 1</t>
  </si>
  <si>
    <t>22.09.2000 0:00:00 +00:00</t>
  </si>
  <si>
    <t>453228, РЕСПУБЛИКА БАШКОРТОСТАН, М.Р-Н ИШИМБАЙСКИЙ, С.П. ВЕРХОТОРСКИЙ СЕЛЬСОВЕТ, С ВЕРХОТОР, УЛ ПИОНЕРСКАЯ, ЗД. 2А</t>
  </si>
  <si>
    <t>03.10.2000 0:00:00 +00:00</t>
  </si>
  <si>
    <t>Респ Башкортостан, г Ишимбай, ул Промысловая, д 13А</t>
  </si>
  <si>
    <t>17.08.2000 0:00:00 +00:00</t>
  </si>
  <si>
    <t>452860, РЕСПУБЛИКА БАШКОРТОСТАН, М.Р-Н КАЛТАСИНСКИЙ, С.П. КАЛТАСИНСКИЙ СЕЛЬСОВЕТ, С КАЛТАСЫ, УЛ КООПЕРАТИВНАЯ, Д. 1</t>
  </si>
  <si>
    <t>19.02.1999 0:00:00 +00:00</t>
  </si>
  <si>
    <t>452860, РЕСПУБЛИКА БАШКОРТОСТАН, М.Р-Н КАЛТАСИНСКИЙ, С.П. КАЛТАСИНСКИЙ СЕЛЬСОВЕТ, С КАЛТАСЫ, УЛ К.МАРКСА, ЗД. 65</t>
  </si>
  <si>
    <t>26.10.1993 0:00:00 +00:00</t>
  </si>
  <si>
    <t>452865, Республика Башкортостан, М.Р-Н КАЛТАСИНСКИЙ, С.П. БОЛЬШЕКАЧАКОВСКИЙ СЕЛЬСОВЕТ, Д БОЛЬШЕКАЧАКОВО, УЛ СОВЕТСКАЯ, ЗД. 65Г</t>
  </si>
  <si>
    <t>05.05.1999 0:00:00 +00:00</t>
  </si>
  <si>
    <t>452857, РЕСПУБЛИКА БАШКОРТОСТАН, М.Р-Н КАЛТАСИНСКИЙ, С.П. КЕЛЬТЕЕВСКИЙ СЕЛЬСОВЕТ, Д БОЛЬШОЙ КЕЛЬТЕЙ, УЛ СОВЕТСКАЯ, Д. 2</t>
  </si>
  <si>
    <t>22.01.2020 0:00:00 +00:00</t>
  </si>
  <si>
    <t>05.01.1999 0:00:00 +00:00</t>
  </si>
  <si>
    <t>452860, РЕСПУБЛИКА БАШКОРТОСТАН, М.Р-Н КАЛТАСИНСКИЙ, С.П. КАЛТАСИНСКИЙ СЕЛЬСОВЕТ, С КАЛТАСЫ, УЛ К.МАРКСА, Д. 80</t>
  </si>
  <si>
    <t>29.01.1999 0:00:00 +00:00</t>
  </si>
  <si>
    <t>452852, РЕСПУБЛИКА БАШКОРТОСТАН, М.Р-Н КАЛТАСИНСКИЙ, С.П. КРАСНОХОЛМСКИЙ СЕЛЬСОВЕТ, С КРАСНОХОЛМСКИЙ, УЛ ЮБИЛЕЙНАЯ, Д. 2</t>
  </si>
  <si>
    <t>452852, РЕСПУБЛИКА БАШКОРТОСТАН, М.Р-Н КАЛТАСИНСКИЙ, С.П. КРАСНОХОЛМСКИЙ СЕЛЬСОВЕТ, С КРАСНОХОЛМСКИЙ, УЛ СТАДИОННАЯ, Д. 8</t>
  </si>
  <si>
    <t>25.10.2021 0:00:00 +00:00</t>
  </si>
  <si>
    <t>09.04.1999 0:00:00 +00:00</t>
  </si>
  <si>
    <t>452853, РЕСПУБЛИКА БАШКОРТОСТАН, М.Р-Н КАЛТАСИНСКИЙ, С.П. КАЛМИЯБАШЕВСКИЙ СЕЛЬСОВЕТ, Д БАБАЕВО, УЛ ЦЕНТРАЛЬНАЯ, Д. 1</t>
  </si>
  <si>
    <t>26.03.1999 0:00:00 +00:00</t>
  </si>
  <si>
    <t>452852, РЕСПУБЛИКА БАШКОРТОСТАН, М.Р-Н КАЛТАСИНСКИЙ, С.П. КРАСНОХОЛМСКИЙ СЕЛЬСОВЕТ, С КРАСНОХОЛМСКИЙ, УЛ ТИМИРЯЯ, Д. 10</t>
  </si>
  <si>
    <t>30.09.2022 0:00:00 +00:00</t>
  </si>
  <si>
    <t>452870, РЕСПУБЛИКА БАШКОРТОСТАН, М.Р-Н КАЛТАСИНСКИЙ, С.П. СТАРОЯШЕВСКИЙ СЕЛЬСОВЕТ, С АКТУГАНОВО, УЛ ДОРОЖНАЯ, Д. 1</t>
  </si>
  <si>
    <t>28.04.2023 0:00:00 +00:00</t>
  </si>
  <si>
    <t>06.09.1999 0:00:00 +00:00</t>
  </si>
  <si>
    <t>452876, Республика Башкортостан, М.Р-Н КАЛТАСИНСКИЙ, С.П. НИЖНЕКАЧМАШЕВСКИЙ СЕЛЬСОВЕТ, Д НИЖНИЙ КАЧМАШ, УЛ ШКОЛЬНАЯ, Д. 1А</t>
  </si>
  <si>
    <t>14.04.1999 0:00:00 +00:00</t>
  </si>
  <si>
    <t>452852, РЕСПУБЛИКА БАШКОРТОСТАН, М.Р-Н КАЛТАСИНСКИЙ, С.П. КРАСНОХОЛМСКИЙ СЕЛЬСОВЕТ, С КРАСНОХОЛМСКИЙ, УЛ ГУБКИНА, Д. 28</t>
  </si>
  <si>
    <t>13.07.2000 0:00:00 +00:00</t>
  </si>
  <si>
    <t>452852, РЕСПУБЛИКА БАШКОРТОСТАН, М.Р-Н КАЛТАСИНСКИЙ, С.П. КРАСНОХОЛМСКИЙ СЕЛЬСОВЕТ, С КРАСНОХОЛМСКИЙ, УЛ ЛАЗАРЕВА, ЗД. 8</t>
  </si>
  <si>
    <t>452852, РЕСПУБЛИКА БАШКОРТОСТАН, М.Р-Н КАЛТАСИНСКИЙ, С.П. КРАСНОХОЛМСКИЙ СЕЛЬСОВЕТ, С КРАСНОХОЛМСКИЙ, УЛ КОМСОМОЛЬСКАЯ, ЗД. 16</t>
  </si>
  <si>
    <t>19.12.2023 0:00:00 +00:00</t>
  </si>
  <si>
    <t>452878, РЕСПУБЛИКА БАШКОРТОСТАН, М.Р-Н КАЛТАСИНСКИЙ, С.П. КЕЛЬТЕЕВСКИЙ СЕЛЬСОВЕТ, С КУТЕРЕМ, УЛ НЕФТЯНИКОВ, ЗД. 5</t>
  </si>
  <si>
    <t>27.07.2022 0:00:00 +00:00</t>
  </si>
  <si>
    <t>29.09.1999 0:00:00 +00:00</t>
  </si>
  <si>
    <t>452878, РЕСПУБЛИКА БАШКОРТОСТАН, М.Р-Н КАЛТАСИНСКИЙ, С.П. КЕЛЬТЕЕВСКИЙ СЕЛЬСОВЕТ, С КУТЕРЕМ, УЛ ШКОЛЬНАЯ, Д. 1</t>
  </si>
  <si>
    <t>13.02.2020 0:00:00 +00:00</t>
  </si>
  <si>
    <t>452853, РЕСПУБЛИКА БАШКОРТОСТАН, М.Р-Н КАЛТАСИНСКИЙ, С.П. КРАСНОХОЛМСКИЙ СЕЛЬСОВЕТ, С КРАСНОХОЛМСКИЙ, УЛ ПОЛЕВАЯ, ЗД. 2</t>
  </si>
  <si>
    <t>03.11.2022 0:00:00 +00:00</t>
  </si>
  <si>
    <t>04.05.2000 0:00:00 +00:00</t>
  </si>
  <si>
    <t>452860, РЕСПУБЛИКА БАШКОРТОСТАН, М.Р-Н КАЛТАСИНСКИЙ, С.П. КАЛТАСИНСКИЙ СЕЛЬСОВЕТ, С КАЛТАСЫ, УЛ ЧКАЛОВА, Д. 6</t>
  </si>
  <si>
    <t>11.12.2023 0:00:00 +00:00</t>
  </si>
  <si>
    <t>27.10.2000 0:00:00 +00:00</t>
  </si>
  <si>
    <t>452871, РЕСПУБЛИКА БАШКОРТОСТАН, М.Р-Н КАЛТАСИНСКИЙ, С.П. АМЗИБАШЕВСКИЙ СЕЛЬСОВЕТ, Д АМЗИБАШ, УЛ СОВЕТСКАЯ, ЗД. 30</t>
  </si>
  <si>
    <t>17.08.2021 0:00:00 +00:00</t>
  </si>
  <si>
    <t>02.07.1999 0:00:00 +00:00</t>
  </si>
  <si>
    <t>452853, Республика Башкортостан, М.Р-Н КАЛТАСИНСКИЙ, С.П. КРАСНОХОЛМСКИЙ СЕЛЬСОВЕТ, С КРАСНОХОЛМСКИЙ, УЛ ПОЛЕВАЯ, ЗД. 2</t>
  </si>
  <si>
    <t>16.08.2023 0:00:00 +00:00</t>
  </si>
  <si>
    <t>06.12.2000 0:00:00 +00:00</t>
  </si>
  <si>
    <t>452860, РЕСПУБЛИКА БАШКОРТОСТАН, М.Р-Н КАЛТАСИНСКИЙ, С.П. КАЛТАСИНСКИЙ СЕЛЬСОВЕТ, С КАЛТАСЫ, УЛ ЛЕНИНА, ЗД. 52</t>
  </si>
  <si>
    <t>452860, РЕСПУБЛИКА БАШКОРТОСТАН, М.Р-Н КАЛТАСИНСКИЙ, С.П. КАЛТАСИНСКИЙ СЕЛЬСОВЕТ, С КАЛТАСЫ, УЛ МАТРОСОВА, Д. 6</t>
  </si>
  <si>
    <t>11.11.2021 0:00:00 +00:00</t>
  </si>
  <si>
    <t>13.03.2001 0:00:00 +00:00</t>
  </si>
  <si>
    <t>452860, РЕСПУБЛИКА БАШКОРТОСТАН, М.Р-Н КАЛТАСИНСКИЙ, С.П. КАЛТАСИНСКИЙ СЕЛЬСОВЕТ, Д СТАРЫЕ КАЛТАСЫ, УЛ ПАЛАНТАЯ, ЗД. 25</t>
  </si>
  <si>
    <t>21.12.2021 0:00:00 +00:00</t>
  </si>
  <si>
    <t>24.07.2001 0:00:00 +00:00</t>
  </si>
  <si>
    <t>452860, РЕСПУБЛИКА БАШКОРТОСТАН, М.Р-Н КАЛТАСИНСКИЙ, С.П. КАЛТАСИНСКИЙ СЕЛЬСОВЕТ, С КАЛТАСЫ, УЛ ТЕЛЬМАНА, Д. 11, К. А</t>
  </si>
  <si>
    <t>16.01.2003 0:00:00 +00:00</t>
  </si>
  <si>
    <t>Респ Башкортостан, Калтасинский р-н, село Краснохолмский, ул Стадионная, д 5А</t>
  </si>
  <si>
    <t>06.10.2021 0:00:00 +00:00</t>
  </si>
  <si>
    <t>04.09.2004 0:00:00 +00:00</t>
  </si>
  <si>
    <t>12.01.2005 0:00:00 +00:00</t>
  </si>
  <si>
    <t>452852, РЕСПУБЛИКА БАШКОРТОСТАН, М.Р-Н КАЛТАСИНСКИЙ, С.П. КРАСНОХОЛМСКИЙ СЕЛЬСОВЕТ, С КРАСНОХОЛМСКИЙ, УЛ ГОРЬКОГО, ЗД. 10</t>
  </si>
  <si>
    <t>29.09.2017 0:00:00 +00:00</t>
  </si>
  <si>
    <t>452860, РЕСПУБЛИКА БАШКОРТОСТАН, М.Р-Н КАЛТАСИНСКИЙ, С.П. КАЛТАСИНСКИЙ СЕЛЬСОВЕТ, С КАЛТАСЫ, УЛ К.МАРКСА, ЗД. 66В</t>
  </si>
  <si>
    <t>14.10.2014 0:00:00 +00:00</t>
  </si>
  <si>
    <t>452360, РЕСПУБЛИКА БАШКОРТОСТАН, М.Р-Н КАРАИДЕЛЬСКИЙ, С.П. КАРАИДЕЛЬСКИЙ СЕЛЬСОВЕТ, С КАРАИДЕЛЬ, УЛ ЛЕНИНА, Д. 30А, ЭТАЖ 2</t>
  </si>
  <si>
    <t>15.04.1998 0:00:00 +00:00</t>
  </si>
  <si>
    <t>452374, РЕСПУБЛИКА БАШКОРТОСТАН, М.Р-Н КАРАИДЕЛЬСКИЙ, С.П. КАРАЯРСКИЙ СЕЛЬСОВЕТ, С КАРАЯР, УЛ СПЛАВНАЯ, ЗД. 6</t>
  </si>
  <si>
    <t>17.11.2022 0:00:00 +00:00</t>
  </si>
  <si>
    <t>24.04.2001 0:00:00 +00:00</t>
  </si>
  <si>
    <t>452366, РЕСПУБЛИКА БАШКОРТОСТАН, М.Р-Н КАРАИДЕЛЬСКИЙ, С.П. УРГУШЕВСКИЙ СЕЛЬСОВЕТ, С УРГУШ, УЛ ЦЕНТРАЛЬНАЯ, ЗД. 17</t>
  </si>
  <si>
    <t>13.02.2023 0:00:00 +00:00</t>
  </si>
  <si>
    <t>17.02.1998 0:00:00 +00:00</t>
  </si>
  <si>
    <t>452379, РЕСПУБЛИКА БАШКОРТОСТАН, М.Р-Н КАРАИДЕЛЬСКИЙ, С.П. ВЕРХНЕСУЯНСКИЙ СЕЛЬСОВЕТ, Д СЕДЯШ, УЛ БЕРЕГОВАЯ, Д. 4</t>
  </si>
  <si>
    <t>452368, РЕСПУБЛИКА БАШКОРТОСТАН, М.Р-Н КАРАИДЕЛЬСКИЙ, С.П. АРТАКУЛЬСКИЙ СЕЛЬСОВЕТ, Д СТАРООТКУСТИНО, УЛ ШКОЛЬНАЯ, ЗД. 15</t>
  </si>
  <si>
    <t>31.08.2018 0:00:00 +00:00</t>
  </si>
  <si>
    <t>452368, РЕСПУБЛИКА БАШКОРТОСТАН, М.Р-Н КАРАИДЕЛЬСКИЙ, С.П. АРТАКУЛЬСКИЙ СЕЛЬСОВЕТ, С АРТАКУЛЬ, УЛ ШКОЛЬНАЯ, Д. 1</t>
  </si>
  <si>
    <t>31.12.2001 0:00:00 +00:00</t>
  </si>
  <si>
    <t>452381, РЕСПУБЛИКА БАШКОРТОСТАН, М.Р-Н КАРАИДЕЛЬСКИЙ, С.П. БАЙКИНСКИЙ СЕЛЬСОВЕТ, С БАЙКИ, УЛ ЛЕНИНА, ЗД. 54</t>
  </si>
  <si>
    <t>452382, РЕСПУБЛИКА БАШКОРТОСТАН, М.Р-Н КАРАИДЕЛЬСКИЙ, С.П. БАЙКИБАШЕВСКИЙ СЕЛЬСОВЕТ, С БАЙКИБАШЕВО, УЛ БОЛЬНИЧНАЯ, ЗД. 2</t>
  </si>
  <si>
    <t>452360, РЕСПУБЛИКА БАШКОРТОСТАН, М.Р-Н КАРАИДЕЛЬСКИЙ, С.П. КАРАИДЕЛЬСКИЙ СЕЛЬСОВЕТ, С КАРАИДЕЛЬ, УЛ КАЛИНИНА, ЗД. 6</t>
  </si>
  <si>
    <t>452360, Республика Башкортостан, М.Р-Н КАРАИДЕЛЬСКИЙ, С.П. КАРАИДЕЛЬСКИЙ СЕЛЬСОВЕТ, С КАРАИДЕЛЬ, УЛ СТРОИТЕЛЕЙ, Д. 1</t>
  </si>
  <si>
    <t>452377, РЕСПУБЛИКА БАШКОРТОСТАН, М.Р-Н КАРАИДЕЛЬСКИЙ, С.П. КИРЗИНСКИЙ СЕЛЬСОВЕТ, С КИРЗЯ, УЛ ЦЕНТРАЛЬНАЯ, ЗД. 29</t>
  </si>
  <si>
    <t>452393, РЕСПУБЛИКА БАШКОРТОСТАН, М.Р-Н КАРАИДЕЛЬСКИЙ, С.П. КУРТЛЫКУЛЬСКИЙ СЕЛЬСОВЕТ, Д КУРТЛЫКУЛЬ, УЛ МОЛОДЕЖНАЯ, Д. 1</t>
  </si>
  <si>
    <t>452373, РЕСПУБЛИКА БАШКОРТОСТАН, М.Р-Н КАРАИДЕЛЬСКИЙ, С.П. МАГИНСКИЙ СЕЛЬСОВЕТ, С МАГИНСК, УЛ ШКОЛЬНАЯ, ЗД. 21</t>
  </si>
  <si>
    <t>15.06.2023 0:00:00 +00:00</t>
  </si>
  <si>
    <t>452378, Республика Башкортостан, М.Р-Н КАРАИДЕЛЬСКИЙ, С.П. НОВОМУЛЛАКАЕВСКИЙ СЕЛЬСОВЕТ, С НОВОМУЛЛАКАЕВО, УЛ ЦЕНТРАЛЬНАЯ, Д. 6</t>
  </si>
  <si>
    <t>РЕСПУБЛИКА БАШКОРТОСТАН, М.Р-Н КАРАИДЕЛЬСКИЙ, С.П. НОВОБЕРДЯШСКИЙ СЕЛЬСОВЕТ, Д НОВЫЙ БЕРДЯШ, УЛ НАГОРНАЯ, ЗД. 37</t>
  </si>
  <si>
    <t>452371, Республика Башкортостан, М.Р-Н КАРАИДЕЛЬСКИЙ, С.П. ОЗЕРКИНСКИЙ СЕЛЬСОВЕТ, Д ОЗЕРКИ, УЛ НАБЕРЕЖНАЯ, ЗД. 20</t>
  </si>
  <si>
    <t>13.10.2023 0:00:00 +00:00</t>
  </si>
  <si>
    <t>452363, РЕСПУБЛИКА БАШКОРТОСТАН, М.Р-Н КАРАИДЕЛЬСКИЙ, С.П. ЯВГИЛЬДИНСКИЙ СЕЛЬСОВЕТ, Д ЯВГИЛЬДИНО, УЛ ШКОЛЬНАЯ, Д. 1</t>
  </si>
  <si>
    <t>452369, Республика Башкортостан, М.Р-Н КАРАИДЕЛЬСКИЙ, С.П. СТАРОАКБУЛЯКОВСКИЙ СЕЛЬСОВЕТ, Д ХАЛИЛОВО, УЛ ШКОЛЬНАЯ, ЗД. 1</t>
  </si>
  <si>
    <t>11.07.2023 0:00:00 +00:00</t>
  </si>
  <si>
    <t>452364, Республика Башкортостан, М.Р-Н КАРАИДЕЛЬСКИЙ, С.П. ПОДЛУБОВСКИЙ СЕЛЬСОВЕТ, Д УРАЗАЕВО, УЛ ЦЕНТРАЛЬНАЯ, Д. 10</t>
  </si>
  <si>
    <t>452369, Республика Башкортостан, М.Р-Н КАРАИДЕЛЬСКИЙ, С.П. СТАРОАКБУЛЯКОВСКИЙ СЕЛЬСОВЕТ, Д СТАРЫЙ АКБУЛЯК, УЛ ШКОЛЬНАЯ, ЗД. 15</t>
  </si>
  <si>
    <t>09.11.2023 0:00:00 +00:00</t>
  </si>
  <si>
    <t>452382, РЕСПУБЛИКА БАШКОРТОСТАН, М.Р-Н КАРАИДЕЛЬСКИЙ, С.П. БАЙКИБАШЕВСКИЙ СЕЛЬСОВЕТ, С БАЙКИБАШЕВО, УЛ КОРОЧКИНА, Д. 59</t>
  </si>
  <si>
    <t>20.11.2019 0:00:00 +00:00</t>
  </si>
  <si>
    <t>03.07.2001 0:00:00 +00:00</t>
  </si>
  <si>
    <t>452360, РЕСПУБЛИКА БАШКОРТОСТАН, М.Р-Н КАРАИДЕЛЬСКИЙ, С.П. КАРАИДЕЛЬСКИЙ СЕЛЬСОВЕТ, С КАРАИДЕЛЬ, УЛ СТРОИТЕЛЕЙ, Д. 22</t>
  </si>
  <si>
    <t>12.05.2023 0:00:00 +00:00</t>
  </si>
  <si>
    <t>452381, РЕСПУБЛИКА БАШКОРТОСТАН, М.Р-Н КАРАИДЕЛЬСКИЙ, С.П. БАЙКИНСКИЙ СЕЛЬСОВЕТ, С БАЙКИ, УЛ КАЛИНИНА, ЗД. 21</t>
  </si>
  <si>
    <t>01.01.2024 0:00:00 +00:00</t>
  </si>
  <si>
    <t>452360, РЕСПУБЛИКА БАШКОРТОСТАН, М.Р-Н КАРАИДЕЛЬСКИЙ, С.П. КАРАИДЕЛЬСКИЙ СЕЛЬСОВЕТ, С КАРАИДЕЛЬ, УЛ КОМСОМОЛЬСКАЯ, ЗД. 14</t>
  </si>
  <si>
    <t>452360, РЕСПУБЛИКА БАШКОРТОСТАН, М.Р-Н КАРАИДЕЛЬСКИЙ, С.П. КАРАИДЕЛЬСКИЙ СЕЛЬСОВЕТ, С КАРАИДЕЛЬ, УЛ КИРОВА, ЗД. 70</t>
  </si>
  <si>
    <t>452374, РЕСПУБЛИКА БАШКОРТОСТАН, М.Р-Н КАРАИДЕЛЬСКИЙ, С.П. КАРАЯРСКИЙ СЕЛЬСОВЕТ, С КАРАЯР, УЛ ПИОНЕРСКАЯ, ЗД. 5</t>
  </si>
  <si>
    <t>07.12.2023 0:00:00 +00:00</t>
  </si>
  <si>
    <t>452360, РЕСПУБЛИКА БАШКОРТОСТАН, М.Р-Н КАРАИДЕЛЬСКИЙ, С.П. КАРАИДЕЛЬСКИЙ СЕЛЬСОВЕТ, С КАРАИДЕЛЬ, УЛ ЛЕНИНА, Д. 8</t>
  </si>
  <si>
    <t>15.09.2021 0:00:00 +00:00</t>
  </si>
  <si>
    <t>452360, РЕСПУБЛИКА БАШКОРТОСТАН, М.Р-Н КАРАИДЕЛЬСКИЙ, С.П. КАРАИДЕЛЬСКИЙ СЕЛЬСОВЕТ, С КАРАИДЕЛЬ, УЛ МИРА, Д. 13/2</t>
  </si>
  <si>
    <t>28.07.2023 0:00:00 +00:00</t>
  </si>
  <si>
    <t>452360, РЕСПУБЛИКА БАШКОРТОСТАН, М.Р-Н КАРАИДЕЛЬСКИЙ, С.П. КАРАИДЕЛЬСКИЙ СЕЛЬСОВЕТ, С АБЫЗОВО, УЛ ДРУЖБЫ, Д. 34А</t>
  </si>
  <si>
    <t>18.05.2018 0:00:00 +00:00</t>
  </si>
  <si>
    <t>453003, РЕСПУБЛИКА БАШКОРТОСТАН, М.Р-Н КАРМАСКАЛИНСКИЙ, С.П. БУЗОВЬЯЗОВСКИЙ СЕЛЬСОВЕТ, С БУЗОВЬЯЗЫ, УЛ ОКТЯБРЬСКАЯ, Д. 61</t>
  </si>
  <si>
    <t>11.12.2001 0:00:00 +00:00</t>
  </si>
  <si>
    <t>453002, РЕСПУБЛИКА БАШКОРТОСТАН, М.Р-Н КАРМАСКАЛИНСКИЙ, С.П. ПОДЛУБОВСКИЙ СЕЛЬСОВЕТ, С ПОДЛУБОВО, УЛ ШКОЛЬНАЯ, Д. 42</t>
  </si>
  <si>
    <t>26.01.2001 0:00:00 +00:00</t>
  </si>
  <si>
    <t>453012, РЕСПУБЛИКА БАШКОРТОСТАН, М.Р-Н КАРМАСКАЛИНСКИЙ, С.П. ПРИБЕЛЬСКИЙ СЕЛЬСОВЕТ, С ПРИБЕЛЬСКИЙ, УЛ ШКОЛЬНАЯ, Д. 3</t>
  </si>
  <si>
    <t>07.07.2000 0:00:00 +00:00</t>
  </si>
  <si>
    <t>453028, Республика Башкортостан, М.Р-Н КАРМАСКАЛИНСКИЙ, С.П. КАБАКОВСКИЙ СЕЛЬСОВЕТ, Д КАБАКОВО, УЛ ПОБЕДЫ, Д. 49</t>
  </si>
  <si>
    <t>453020, РЕСПУБЛИКА БАШКОРТОСТАН, М.Р-Н КАРМАСКАЛИНСКИЙ, С.П. КАРМАСКАЛИНСКИЙ СЕЛЬСОВЕТ, С КАРМАСКАЛЫ, УЛ ХУДАЙБЕРДИНА, Д. 7</t>
  </si>
  <si>
    <t>09.07.2020 0:00:00 +00:00</t>
  </si>
  <si>
    <t>18.05.2000 0:00:00 +00:00</t>
  </si>
  <si>
    <t>453019, РЕСПУБЛИКА БАШКОРТОСТАН, М.Р-Н КАРМАСКАЛИНСКИЙ, С.П. САХАЕВСКИЙ СЕЛЬСОВЕТ, Д САХАЕВО, УЛ ШКОЛЬНАЯ, ЗД. 13</t>
  </si>
  <si>
    <t>453026, Республика Башкортостан, М.Р-Н КАРМАСКАЛИНСКИЙ, С.П. НИКОЛАЕВСКИЙ СЕЛЬСОВЕТ, Д КОНСТАНТИНОВКА, УЛ ЛЕНИНА, ЗД. 67В</t>
  </si>
  <si>
    <t>05.11.2001 0:00:00 +00:00</t>
  </si>
  <si>
    <t>453014, РЕСПУБЛИКА БАШКОРТОСТАН, М.Р-Н КАРМАСКАЛИНСКИЙ, С.П. КАРЛАМАНСКИЙ СЕЛЬСОВЕТ, Д ШАРИПКУЛОВО, УЛ ШКОЛЬНАЯ, Д. 14/1</t>
  </si>
  <si>
    <t>02.12.2019 0:00:00 +00:00</t>
  </si>
  <si>
    <t>16.06.2000 0:00:00 +00:00</t>
  </si>
  <si>
    <t>453028, РЕСПУБЛИКА БАШКОРТОСТАН, М.Р-Н КАРМАСКАЛИНСКИЙ, С.П. КАБАКОВСКИЙ СЕЛЬСОВЕТ, Д СТАРЫЕ КИЕШКИ, УЛ ОКТЯБРЯ, Д. 34, К. 1</t>
  </si>
  <si>
    <t>30.04.2021 0:00:00 +00:00</t>
  </si>
  <si>
    <t>453015, РЕСПУБЛИКА БАШКОРТОСТАН, М.Р-Н КАРМАСКАЛИНСКИЙ, С.П. САВАЛЕЕВСКИЙ СЕЛЬСОВЕТ, Д САВАЛЕЕВО, УЛ МИРА, Д. 4</t>
  </si>
  <si>
    <t>453002, Республика Башкортостан, М.Р-Н КАРМАСКАЛИНСКИЙ, С.П. ПОДЛУБОВСКИЙ СЕЛЬСОВЕТ, С БЕКЕТОВО, УЛ ОКТЯБРЬСКАЯ, Д. 15, К. А</t>
  </si>
  <si>
    <t>28.10.2023 0:00:00 +00:00</t>
  </si>
  <si>
    <t>14.11.2001 0:00:00 +00:00</t>
  </si>
  <si>
    <t>453024, РЕСПУБЛИКА БАШКОРТОСТАН, М.Р-Н КАРМАСКАЛИНСКИЙ, С.П. КАМЫШЛИНСКИЙ СЕЛЬСОВЕТ, С КАМЫШЛИНКА, УЛ ШКОЛЬНАЯ, Д. 48</t>
  </si>
  <si>
    <t>27.09.2001 0:00:00 +00:00</t>
  </si>
  <si>
    <t>453023, РЕСПУБЛИКА БАШКОРТОСТАН, М.Р-Н КАРМАСКАЛИНСКИЙ, С.П. ЕФРЕМКИНСКИЙ СЕЛЬСОВЕТ, С ЕФРЕМКИНО, УЛ ШКОЛЬНАЯ, ЗД. 1</t>
  </si>
  <si>
    <t>16.11.2001 0:00:00 +00:00</t>
  </si>
  <si>
    <t>453004, РЕСПУБЛИКА БАШКОРТОСТАН, М.Р-Н КАРМАСКАЛИНСКИЙ, С.П. АДЗИТАРОВСКИЙ СЕЛЬСОВЕТ, С АДЗИТАРОВО, УЛ ШКОЛЬНАЯ, ЗД. 2</t>
  </si>
  <si>
    <t>13.09.2022 0:00:00 +00:00</t>
  </si>
  <si>
    <t>19.11.2001 0:00:00 +00:00</t>
  </si>
  <si>
    <t>453024, РЕСПУБЛИКА БАШКОРТОСТАН, М.Р-Н КАРМАСКАЛИНСКИЙ, С.П. КАМЫШЛИНСКИЙ СЕЛЬСОВЕТ, Д МАЛАЕВО, УЛ ШКОЛЬНАЯ, Д. 3</t>
  </si>
  <si>
    <t>08.04.2021 0:00:00 +00:00</t>
  </si>
  <si>
    <t>453013, РЕСПУБЛИКА БАШКОРТОСТАН, М.Р-Н КАРМАСКАЛИНСКИЙ, С.П. НОВОКИЕШКИНСКИЙ СЕЛЬСОВЕТ, С УТЯГАНОВО, УЛ ИДЕЛЬ, ЗД. 30</t>
  </si>
  <si>
    <t>28.09.2020 0:00:00 +00:00</t>
  </si>
  <si>
    <t>04.01.2001 0:00:00 +00:00</t>
  </si>
  <si>
    <t>453024, РЕСПУБЛИКА БАШКОРТОСТАН, М.Р-Н КАРМАСКАЛИНСКИЙ, С.П. КАМЫШЛИНСКИЙ СЕЛЬСОВЕТ, Д НИЖНИЙ ТЮКУНЬ, УЛ ШКОЛЬНАЯ, Д. 1</t>
  </si>
  <si>
    <t>24.07.2000 0:00:00 +00:00</t>
  </si>
  <si>
    <t>453010, РЕСПУБЛИКА БАШКОРТОСТАН, М.Р-Н КАРМАСКАЛИНСКИЙ, С.П. КАРЛАМАНСКИЙ СЕЛЬСОВЕТ, Д УЛУКУЛЕВО, УЛ 60 ЛЕТ ОКТЯБРЯ, ЗД. 82А</t>
  </si>
  <si>
    <t>453020, Республика Башкортостан, М.Р-Н КАРМАСКАЛИНСКИЙ, С.П. КАРМАСКАЛИНСКИЙ СЕЛЬСОВЕТ, С КАРМАСКАЛЫ, УЛ СУЛТАН-ГАЛИЕВА, Д. 4</t>
  </si>
  <si>
    <t>453020, РЕСПУБЛИКА БАШКОРТОСТАН, М.Р-Н КАРМАСКАЛИНСКИЙ, С.П. КАРМАСКАЛИНСКИЙ СЕЛЬСОВЕТ, С КАРМАСКАЛЫ, УЛ САДОВАЯ, Д. 20</t>
  </si>
  <si>
    <t>25.05.2021 0:00:00 +00:00</t>
  </si>
  <si>
    <t>16.01.1998 0:00:00 +00:00</t>
  </si>
  <si>
    <t>453019, РЕСПУБЛИКА БАШКОРТОСТАН, М.Р-Н КАРМАСКАЛИНСКИЙ, С.П. САХАЕВСКИЙ СЕЛЬСОВЕТ, Д САХАЕВО, УЛ ШКОЛЬНАЯ, ЗД. 7</t>
  </si>
  <si>
    <t>25.03.1999 0:00:00 +00:00</t>
  </si>
  <si>
    <t>453012, РЕСПУБЛИКА БАШКОРТОСТАН, М.Р-Н КАРМАСКАЛИНСКИЙ, С.П. ПРИБЕЛЬСКИЙ СЕЛЬСОВЕТ, С ПРИБЕЛЬСКИЙ, УЛ С.ЮЛАЕВА, Д. 1</t>
  </si>
  <si>
    <t>30.04.1999 0:00:00 +00:00</t>
  </si>
  <si>
    <t>453020, РЕСПУБЛИКА БАШКОРТОСТАН, М.Р-Н КАРМАСКАЛИНСКИЙ, С.П. КАРМАСКАЛИНСКИЙ СЕЛЬСОВЕТ, С КАРМАСКАЛЫ, УЛ ХУДАЙБЕРДИНА, Д. 1/1</t>
  </si>
  <si>
    <t>29.05.2017 0:00:00 +00:00</t>
  </si>
  <si>
    <t>453020, РЕСПУБЛИКА БАШКОРТОСТАН, М.Р-Н КАРМАСКАЛИНСКИЙ, С.П. КАРМАСКАЛИНСКИЙ СЕЛЬСОВЕТ, С КАРМАСКАЛЫ, УЛ ПАРКОВАЯ, Д. 7</t>
  </si>
  <si>
    <t>453026, РЕСПУБЛИКА БАШКОРТОСТАН, М.Р-Н КАРМАСКАЛИНСКИЙ, С.П. НИКОЛАЕВСКИЙ СЕЛЬСОВЕТ, Д КОНСТАНТИНОВКА, УЛ МИРА, ЗД. 2</t>
  </si>
  <si>
    <t>26.03.2001 0:00:00 +00:00</t>
  </si>
  <si>
    <t>453029, РЕСПУБЛИКА БАШКОРТОСТАН, М.Р-Н КАРМАСКАЛИНСКИЙ, С.П. КАБАКОВСКИЙ СЕЛЬСОВЕТ, С СИХОНКИНО, УЛ СОВЕТСКАЯ, Д. 68</t>
  </si>
  <si>
    <t>26.06.2020 0:00:00 +00:00</t>
  </si>
  <si>
    <t>03.04.2001 0:00:00 +00:00</t>
  </si>
  <si>
    <t>453001, РЕСПУБЛИКА БАШКОРТОСТАН, М.Р-Н КАРМАСКАЛИНСКИЙ, С.П. СТАРОБАБИЧЕВСКИЙ СЕЛЬСОВЕТ, Д СТАРОБАБИЧЕВО, УЛ СОЦИАЛИСТИЧЕСКАЯ, ЗД. 8</t>
  </si>
  <si>
    <t>453010, РЕСПУБЛИКА БАШКОРТОСТАН, М.Р-Н КАРМАСКАЛИНСКИЙ, С.П. КАРЛАМАНСКИЙ СЕЛЬСОВЕТ, Д УЛУКУЛЕВО, УЛ СТРОИТЕЛЕЙ, Д. 15</t>
  </si>
  <si>
    <t>03.05.2023 0:00:00 +00:00</t>
  </si>
  <si>
    <t>453010, РЕСПУБЛИКА БАШКОРТОСТАН, М.Р-Н КАРМАСКАЛИНСКИЙ, С.П. КАРЛАМАНСКИЙ СЕЛЬСОВЕТ, Д УЛУКУЛЕВО, УЛ КУНАКБАЕВА, Д. 12</t>
  </si>
  <si>
    <t>453020, РЕСПУБЛИКА БАШКОРТОСТАН, М.Р-Н КАРМАСКАЛИНСКИЙ, С.П. КАРМАСКАЛИНСКИЙ СЕЛЬСОВЕТ, С КАРМАСКАЛЫ, УЛ КИРОВА, Д. 28А</t>
  </si>
  <si>
    <t>453028, РЕСПУБЛИКА БАШКОРТОСТАН, М.Р-Н КАРМАСКАЛИНСКИЙ, С.П. КАБАКОВСКИЙ СЕЛЬСОВЕТ, Д КАБАКОВО, УЛ СТРОИТЕЛЕЙ, Д. 18</t>
  </si>
  <si>
    <t>453020, Республика Башкортостан, М.Р-Н КАРМАСКАЛИНСКИЙ, С.П. КАРМАСКАЛИНСКИЙ СЕЛЬСОВЕТ, С КАРМАСКАЛЫ, УЛ САДОВАЯ, Д. 25/1</t>
  </si>
  <si>
    <t>31.07.2023 0:00:00 +00:00</t>
  </si>
  <si>
    <t>17.09.1999 0:00:00 +00:00</t>
  </si>
  <si>
    <t>22.03.2023 0:00:00 +00:00</t>
  </si>
  <si>
    <t>20.04.2006 0:00:00 +00:00</t>
  </si>
  <si>
    <t>Респ Башкортостан, Кармаскалинский р-н, село Прибельский, ул Ленина, д 17</t>
  </si>
  <si>
    <t>26.09.2006 0:00:00 +00:00</t>
  </si>
  <si>
    <t>453020, РЕСПУБЛИКА БАШКОРТОСТАН, М.Р-Н КАРМАСКАЛИНСКИЙ, С.П. КАРМАСКАЛИНСКИЙ СЕЛЬСОВЕТ, С КАРМАСКАЛЫ, УЛ МИРА, Д. 5</t>
  </si>
  <si>
    <t>29.10.2008 0:00:00 +00:00</t>
  </si>
  <si>
    <t>452502, РЕСПУБЛИКА БАШКОРТОСТАН, М.Р-Н КИГИНСКИЙ, С.П. ЕЛАНЛИНСКИЙ СЕЛЬСОВЕТ, С ЕЛАНЛИНО, УЛ БУРХАНА ШАРАФУТДИНОВА, ЗД. 27</t>
  </si>
  <si>
    <t>452500, РЕСПУБЛИКА БАШКОРТОСТАН, М.Р-Н КИГИНСКИЙ, С.П. ВЕРХНЕКИГИНСКИЙ СЕЛЬСОВЕТ, С ВЕРХНИЕ КИГИ, УЛ САЛАВАТА, ЗД. 8</t>
  </si>
  <si>
    <t>02.03.1998 0:00:00 +00:00</t>
  </si>
  <si>
    <t>452506, РЕСПУБЛИКА БАШКОРТОСТАН, М.Р-Н КИГИНСКИЙ, С.П. ЛЕУЗИНСКИЙ СЕЛЬСОВЕТ, С ЛЕУЗА, УЛ КРАСНОАРМЕЙСКАЯ, ЗД. 55А</t>
  </si>
  <si>
    <t>28.11.2023 0:00:00 +00:00</t>
  </si>
  <si>
    <t>30.03.1998 0:00:00 +00:00</t>
  </si>
  <si>
    <t>452502, РЕСПУБЛИКА БАШКОРТОСТАН, М.Р-Н КИГИНСКИЙ, С.П. ЕЛАНЛИНСКИЙ СЕЛЬСОВЕТ, Д ВАКИЯРОВО, УЛ ШКОЛЬНАЯ, ЗД. 47</t>
  </si>
  <si>
    <t>452507, РЕСПУБЛИКА БАШКОРТОСТАН, М.Р-Н КИГИНСКИЙ, С.П. АРСЛАНОВСКИЙ СЕЛЬСОВЕТ, С АРСЛАНОВО, УЛ КИРОВА, Д. 1</t>
  </si>
  <si>
    <t>27.04.1998 0:00:00 +00:00</t>
  </si>
  <si>
    <t>452500, РЕСПУБЛИКА БАШКОРТОСТАН, М.Р-Н КИГИНСКИЙ, С.П. ЛЕУЗИНСКИЙ СЕЛЬСОВЕТ, Д КУРГАШЕВО, УЛ САЛАВАТА ЮЛАЕВА, ЗД. 15</t>
  </si>
  <si>
    <t>452503, РЕСПУБЛИКА БАШКОРТОСТАН, М.Р-Н КИГИНСКИЙ, С.П. ИБРАЕВСКИЙ СЕЛЬСОВЕТ, Д СТАРОМУХАМЕТОВО, УЛ СОВЕТСКАЯ, Д. 18</t>
  </si>
  <si>
    <t>452503, РЕСПУБЛИКА БАШКОРТОСТАН, М.Р-Н КИГИНСКИЙ, С.П. ИБРАЕВСКИЙ СЕЛЬСОВЕТ, С ИБРАЕВО, УЛ СОВЕТСКАЯ, Д. 25</t>
  </si>
  <si>
    <t>29.05.1998 0:00:00 +00:00</t>
  </si>
  <si>
    <t>452505, РЕСПУБЛИКА БАШКОРТОСТАН, М.Р-Н КИГИНСКИЙ, С.П. АБЗАЕВСКИЙ СЕЛЬСОВЕТ, С АБЗАЕВО, УЛ ШКОЛЬНАЯ, Д. 4</t>
  </si>
  <si>
    <t>09.04.1998 0:00:00 +00:00</t>
  </si>
  <si>
    <t>452500, РЕСПУБЛИКА БАШКОРТОСТАН, М.Р-Н КИГИНСКИЙ, С.П. ВЕРХНЕКИГИНСКИЙ СЕЛЬСОВЕТ, С ВЕРХНИЕ КИГИ, УЛ САЛАВАТА, ЗД. 7А</t>
  </si>
  <si>
    <t>06.04.1998 0:00:00 +00:00</t>
  </si>
  <si>
    <t>452510, РЕСПУБЛИКА БАШКОРТОСТАН, М.Р-Н КИГИНСКИЙ, С.П. НИЖНЕКИГИНСКИЙ СЕЛЬСОВЕТ, С НИЖНИЕ КИГИ, УЛ ЛЕНИНА, ЗД. 1</t>
  </si>
  <si>
    <t>08.12.1998 0:00:00 +00:00</t>
  </si>
  <si>
    <t>452500, Республика Башкортостан, М.Р-Н КИГИНСКИЙ, С.П. ВЕРХНЕКИГИНСКИЙ СЕЛЬСОВЕТ, С ВЕРХНИЕ КИГИ, УЛ САЛАВАТА, ЗД. 10</t>
  </si>
  <si>
    <t>11.08.1999 0:00:00 +00:00</t>
  </si>
  <si>
    <t>452500, РЕСПУБЛИКА БАШКОРТОСТАН, М.Р-Н КИГИНСКИЙ, С.П. ВЕРХНЕКИГИНСКИЙ СЕЛЬСОВЕТ, С ВЕРХНИЕ КИГИ, УЛ СОВЕТСКАЯ, ЗД. 18</t>
  </si>
  <si>
    <t>452509, РЕСПУБЛИКА БАШКОРТОСТАН, М.Р-Н КИГИНСКИЙ, С.П. ДУШАНБЕКОВСКИЙ СЕЛЬСОВЕТ, С ДУШАНБЕКОВО, УЛ СОВЕТСКАЯ, ЗД. 33</t>
  </si>
  <si>
    <t>01.10.2021 0:00:00 +00:00</t>
  </si>
  <si>
    <t>28.10.1999 0:00:00 +00:00</t>
  </si>
  <si>
    <t>452510, РЕСПУБЛИКА БАШКОРТОСТАН, М.Р-Н КИГИНСКИЙ, С.П. НИЖНЕКИГИНСКИЙ СЕЛЬСОВЕТ, С НИЖНИЕ КИГИ, УЛ ИБРАГИМА, ЗД. 77</t>
  </si>
  <si>
    <t>24.09.2021 0:00:00 +00:00</t>
  </si>
  <si>
    <t>452500, РЕСПУБЛИКА БАШКОРТОСТАН, М.Р-Н КИГИНСКИЙ, С.П. ВЕРХНЕКИГИНСКИЙ СЕЛЬСОВЕТ, С ВЕРХНИЕ КИГИ, УЛ МАЙСКАЯ, ЗД. 53</t>
  </si>
  <si>
    <t>452500, РЕСПУБЛИКА БАШКОРТОСТАН, М.Р-Н КИГИНСКИЙ, С.П. ВЕРХНЕКИГИНСКИЙ СЕЛЬСОВЕТ, С ВЕРХНИЕ КИГИ, УЛ СОВЕТСКАЯ, ЗД. 4</t>
  </si>
  <si>
    <t>22.03.2001 0:00:00 +00:00</t>
  </si>
  <si>
    <t>Респ Башкортостан, село Верхние Киги, ул Салавата, зд 4</t>
  </si>
  <si>
    <t>452500, РЕСПУБЛИКА БАШКОРТОСТАН, М.Р-Н КИГИНСКИЙ, С.П. ВЕРХНЕКИГИНСКИЙ СЕЛЬСОВЕТ, С ВЕРХНИЕ КИГИ, УЛ АЙСКАЯ, ЗД. 31А</t>
  </si>
  <si>
    <t>27.08.2013 0:00:00 +00:00</t>
  </si>
  <si>
    <t>452925, РЕСПУБЛИКА БАШКОРТОСТАН, М.Р-Н КРАСНОКАМСКИЙ, С.П. АРЛАНОВСКИЙ СЕЛЬСОВЕТ, С АРЛАН, УЛ ЛЕНИНА, Д. 28</t>
  </si>
  <si>
    <t>452943, РЕСПУБЛИКА БАШКОРТОСТАН, М.Р-Н КРАСНОКАМСКИЙ, С.П. ШУШНУРСКИЙ СЕЛЬСОВЕТ, С ШУШНУР, УЛ СОВЕТСКАЯ, ЗД. 1</t>
  </si>
  <si>
    <t>452947, РЕСПУБЛИКА БАШКОРТОСТАН, М.Р-Н КРАСНОКАМСКИЙ, С.П. НОВОБУРИНСКИЙ СЕЛЬСОВЕТ, Д МАНЯК, УЛ ЧАПАЕВА, ЗД. 2А</t>
  </si>
  <si>
    <t>452947, РЕСПУБЛИКА БАШКОРТОСТАН, М.Р-Н КРАСНОКАМСКИЙ, С.П. НОВОБУРИНСКИЙ СЕЛЬСОВЕТ, Д НОВАЯ БУРА, УЛ КОЛХОЗНАЯ, ЗД. 1</t>
  </si>
  <si>
    <t>452942, РЕСПУБЛИКА БАШКОРТОСТАН, М.Р-Н КРАСНОКАМСКИЙ, С.П. НОВОЯНЗИГИТОВСКИЙ СЕЛЬСОВЕТ, С СТАРОЯНЗИГИТОВО, УЛ ПОБЕДЫ, ЗД. 51</t>
  </si>
  <si>
    <t>РЕСПУБЛИКА БАШКОРТОСТАН, М.Р-Н КРАСНОКАМСКИЙ, С.П. САУЗБАШЕВСКИЙ СЕЛЬСОВЕТ, Д САУЗБАШ, УЛ ДОРОЖНАЯ, ЗД. 10</t>
  </si>
  <si>
    <t>22.05.2023 0:00:00 +00:00</t>
  </si>
  <si>
    <t>452940, РЕСПУБЛИКА БАШКОРТОСТАН, М.Р-Н КРАСНОКАМСКИЙ, С.П. САУЗБАШЕВСКИЙ СЕЛЬСОВЕТ, С САКЛОВО, УЛ ДОРОЖНАЯ, ЗД. 26</t>
  </si>
  <si>
    <t>452930, РЕСПУБЛИКА БАШКОРТОСТАН, М.Р-Н КРАСНОКАМСКИЙ, С.П. НИКОЛО-БЕРЕЗОВСКИЙ СЕЛЬСОВЕТ, С НИКОЛО-БЕРЕЗОВКА, УЛ ЛЕНИНА, Д. 15А</t>
  </si>
  <si>
    <t>18.12.2020 0:00:00 +00:00</t>
  </si>
  <si>
    <t>452935, РЕСПУБЛИКА БАШКОРТОСТАН, М.Р-Н КРАСНОКАМСКИЙ, С.П. МУЗЯКОВСКИЙ СЕЛЬСОВЕТ, С МУЗЯК, УЛ ШКОЛЬНАЯ, Д. 2</t>
  </si>
  <si>
    <t>452945, Республика Башкортостан, М.Р-Н КРАСНОКАМСКИЙ, С.П. НОВОКАИНЛЫКОВСКИЙ СЕЛЬСОВЕТ, С НОВЫЙ КАИНЛЫК, УЛ ШКОЛЬНАЯ, Д. 30</t>
  </si>
  <si>
    <t>15.08.2023 0:00:00 +00:00</t>
  </si>
  <si>
    <t>19.10.2001 0:00:00 +00:00</t>
  </si>
  <si>
    <t>452930, РЕСПУБЛИКА БАШКОРТОСТАН, М.Р-Н КРАСНОКАМСКИЙ, С.П. НИКОЛО-БЕРЕЗОВСКИЙ СЕЛЬСОВЕТ, С НИКОЛО-БЕРЕЗОВКА, УЛ МИЧУРИНА, Д. 2</t>
  </si>
  <si>
    <t>23.12.2023 0:00:00 +00:00</t>
  </si>
  <si>
    <t>25.10.2001 0:00:00 +00:00</t>
  </si>
  <si>
    <t>452930, РЕСПУБЛИКА БАШКОРТОСТАН, М.Р-Н КРАСНОКАМСКИЙ, С.П. НИКОЛО-БЕРЕЗОВСКИЙ СЕЛЬСОВЕТ, С НИКОЛО-БЕРЕЗОВКА, УЛ МАКАРЕНКО, Д. 2</t>
  </si>
  <si>
    <t>25.11.2001 0:00:00 +00:00</t>
  </si>
  <si>
    <t>452948, РЕСПУБЛИКА БАШКОРТОСТАН, М.Р-Н КРАСНОКАМСКИЙ, С.П. НОВОНАГАЕВСКИЙ СЕЛЬСОВЕТ, С НОВОНАГАЕВО, УЛ СЕРП И МОЛОТ, ЗД. 18</t>
  </si>
  <si>
    <t>452946, РЕСПУБЛИКА БАШКОРТОСТАН, М.Р-Н КРАСНОКАМСКИЙ, С.П. КУЯНОВСКИЙ СЕЛЬСОВЕТ, С КУЯНОВО, УЛ ТАНЫП, Д. 44</t>
  </si>
  <si>
    <t>452941, РЕСПУБЛИКА БАШКОРТОСТАН, М.Р-Н КРАСНОКАМСКИЙ, С.П. НОВОКАБАНОВСКИЙ СЕЛЬСОВЕТ, С НОВОКАБАНОВО, УЛ ШКОЛЬНАЯ, ЗД. 38</t>
  </si>
  <si>
    <t>07.09.2022 0:00:00 +00:00</t>
  </si>
  <si>
    <t>452943, РЕСПУБЛИКА БАШКОРТОСТАН, М.Р-Н КРАСНОКАМСКИЙ, С.П. ШУШНУРСКИЙ СЕЛЬСОВЕТ, С НОВЫЙ АКТАНЫШБАШ, УЛ ШКОЛЬНАЯ, ЗД. 27</t>
  </si>
  <si>
    <t>452949, РЕСПУБЛИКА БАШКОРТОСТАН, М.Р-Н КРАСНОКАМСКИЙ, С.П. НОВОЯНЗИГИТОВСКИЙ СЕЛЬСОВЕТ, С СТАРАЯ МУШТА, УЛ МОЛОДЕЖНАЯ, ЗД. 2</t>
  </si>
  <si>
    <t>29.11.2001 0:00:00 +00:00</t>
  </si>
  <si>
    <t>452934, РЕСПУБЛИКА БАШКОРТОСТАН, М.Р-Н КРАСНОКАМСКИЙ, С.П. МУЗЯКОВСКИЙ СЕЛЬСОВЕТ, Д ВОРОБЬЕВО, УЛ ШКОЛЬНАЯ, ЗД. 19</t>
  </si>
  <si>
    <t>452926, РЕСПУБЛИКА БАШКОРТОСТАН, М.Р-Н КРАСНОКАМСКИЙ, С.П. КАРИЕВСКИЙ СЕЛЬСОВЕТ, Д КУТЛИНКА, УЛ СОЛНЕЧНАЯ, ВЛД. 1, К. А</t>
  </si>
  <si>
    <t>452945, РЕСПУБЛИКА БАШКОРТОСТАН, М.Р-Н КРАСНОКАМСКИЙ, С.П. НОВОКАИНЛЫКОВСКИЙ СЕЛЬСОВЕТ, Д СТАРЫЙ КАИНЛЫК, УЛ КОММУНАРОВ, Д. 21</t>
  </si>
  <si>
    <t>20.07.2022 0:00:00 +00:00</t>
  </si>
  <si>
    <t>17.01.2002 0:00:00 +00:00</t>
  </si>
  <si>
    <t>452942, РЕСПУБЛИКА БАШКОРТОСТАН, М.Р-Н КРАСНОКАМСКИЙ, С.П. НОВОЯНЗИГИТОВСКИЙ СЕЛЬСОВЕТ, Д НОВЫЙ ЯНЗИГИТ, УЛ ОЗЕРНАЯ, ЗД. 58</t>
  </si>
  <si>
    <t>452930, РЕСПУБЛИКА БАШКОРТОСТАН, М.Р-Н КРАСНОКАМСКИЙ, С.П. НИКОЛО-БЕРЕЗОВСКИЙ СЕЛЬСОВЕТ, С НИКОЛО-БЕРЕЗОВКА, УЛ МИРА, Д. 1</t>
  </si>
  <si>
    <t>25.12.2002 0:00:00 +00:00</t>
  </si>
  <si>
    <t>452930, Республика Башкортостан, М.Р-Н КРАСНОКАМСКИЙ, С.П. НИКОЛО-БЕРЕЗОВСКИЙ СЕЛЬСОВЕТ, С НИКОЛО-БЕРЕЗОВКА, УЛ ДОРОЖНАЯ, Д. 38А</t>
  </si>
  <si>
    <t>23.10.2023 0:00:00 +00:00</t>
  </si>
  <si>
    <t>452946, РЕСПУБЛИКА БАШКОРТОСТАН, М.Р-Н КРАСНОКАМСКИЙ, С.П. КУЯНОВСКИЙ СЕЛЬСОВЕТ, С КУЯНОВО, ПР-КТ КОМСОМОЛЬСКИЙ, ЗД. 29</t>
  </si>
  <si>
    <t>10.01.2003 0:00:00 +00:00</t>
  </si>
  <si>
    <t>452930, РЕСПУБЛИКА БАШКОРТОСТАН, М.Р-Н КРАСНОКАМСКИЙ, С.П. НИКОЛО-БЕРЕЗОВСКИЙ СЕЛЬСОВЕТ, С НИКОЛО-БЕРЕЗОВКА, УЛ ПОБЕДЫ, Д. 25</t>
  </si>
  <si>
    <t>25.02.2020 0:00:00 +00:00</t>
  </si>
  <si>
    <t>17.01.2006 0:00:00 +00:00</t>
  </si>
  <si>
    <t>Респ Башкортостан, село Николо-Березовка, ул Ленина, д 15Б</t>
  </si>
  <si>
    <t>30.05.2022 0:00:00 +00:00</t>
  </si>
  <si>
    <t>21.01.2013 0:00:00 +00:00</t>
  </si>
  <si>
    <t>453330, РЕСПУБЛИКА БАШКОРТОСТАН, М.Р-Н КУГАРЧИНСКИЙ, С.П. МРАКОВСКИЙ СЕЛЬСОВЕТ, С МРАКОВО, УЛ З.БИИШЕВОЙ, Д. 78А</t>
  </si>
  <si>
    <t>29.11.2021 0:00:00 +00:00</t>
  </si>
  <si>
    <t>22.11.1993 0:00:00 +00:00</t>
  </si>
  <si>
    <t>453336, Республика Башкортостан, М.Р-Н КУГАРЧИНСКИЙ, С.П. ЮМАГУЗИНСКИЙ СЕЛЬСОВЕТ, С ЮМАГУЗИНО, УЛ ШКОЛЬНАЯ, Д. 13, К. А</t>
  </si>
  <si>
    <t>18.09.2023 0:00:00 +00:00</t>
  </si>
  <si>
    <t>17.03.1994 0:00:00 +00:00</t>
  </si>
  <si>
    <t>453343, РЕСПУБЛИКА БАШКОРТОСТАН, М.Р-Н КУГАРЧИНСКИЙ, С.П. ИСИМОВСКИЙ СЕЛЬСОВЕТ, С ИСИМОВО, УЛ ЛЕНИНА, ЗД. 81</t>
  </si>
  <si>
    <t>07.08.2020 0:00:00 +00:00</t>
  </si>
  <si>
    <t>13.11.1995 0:00:00 +00:00</t>
  </si>
  <si>
    <t>453335, РЕСПУБЛИКА БАШКОРТОСТАН, М.Р-Н КУГАРЧИНСКИЙ, С.П. ВОЛОСТНОВСКИЙ СЕЛЬСОВЕТ, Д КАЛДАРОВО, УЛ ДРУЖБЫ, ДВЛД. 80</t>
  </si>
  <si>
    <t>23.06.2020 0:00:00 +00:00</t>
  </si>
  <si>
    <t>27.11.1995 0:00:00 +00:00</t>
  </si>
  <si>
    <t>453334, РЕСПУБЛИКА БАШКОРТОСТАН, М.Р-Н КУГАРЧИНСКИЙ, С.П. ТЛЯУМБЕТОВСКИЙ СЕЛЬСОВЕТ, Д ТЛЯУМБЕТОВО, УЛ МОЛОДЁЖНАЯ, ВЛД. 23, К. А</t>
  </si>
  <si>
    <t>453330, РЕСПУБЛИКА БАШКОРТОСТАН, М.Р-Н КУГАРЧИНСКИЙ, С.П. МРАКОВСКИЙ СЕЛЬСОВЕТ, С МРАКОВО, УЛ З.БИИШЕВОЙ, Д. 117</t>
  </si>
  <si>
    <t>30.11.1995 0:00:00 +00:00</t>
  </si>
  <si>
    <t>453321, РЕСПУБЛИКА БАШКОРТОСТАН, М.Р-Н КУГАРЧИНСКИЙ, С.П. ЯЛЧИНСКИЙ СЕЛЬСОВЕТ, Д ХУДАЙБЕРДИНО, УЛ ХУДАЙБЕРДИНА, Д. 14</t>
  </si>
  <si>
    <t>453336, РЕСПУБЛИКА БАШКОРТОСТАН, М.Р-Н КУГАРЧИНСКИЙ, С.П. ЮМАГУЗИНСКИЙ СЕЛЬСОВЕТ, С ЮМАГУЗИНО, УЛ ШКОЛЬНАЯ, Д. 1, К. А</t>
  </si>
  <si>
    <t>453330, Республика Башкортостан, М.Р-Н КУГАРЧИНСКИЙ, С.П. МРАКОВСКИЙ СЕЛЬСОВЕТ, С МРАКОВО, УЛ ЛЕНИНА, Д. 51</t>
  </si>
  <si>
    <t>29.04.1994 0:00:00 +00:00</t>
  </si>
  <si>
    <t>453345, РЕСПУБЛИКА БАШКОРТОСТАН, М.Р-Н КУГАРЧИНСКИЙ, С.П. КУГАРЧИНСКИЙ СЕЛЬСОВЕТ, Д ВЕРХНЕСЮРЮБАЕВО, УЛ ШКОЛЬНАЯ, Д. 25А</t>
  </si>
  <si>
    <t>06.08.2021 0:00:00 +00:00</t>
  </si>
  <si>
    <t>453345, РЕСПУБЛИКА БАШКОРТОСТАН, М.Р-Н КУГАРЧИНСКИЙ, С.П. КУГАРЧИНСКИЙ СЕЛЬСОВЕТ, С КУГАРЧИ, УЛ СОВЕТСКАЯ, Д. 39А</t>
  </si>
  <si>
    <t>24.11.1995 0:00:00 +00:00</t>
  </si>
  <si>
    <t>453346, Республика Башкортостан, М.Р-Н КУГАРЧИНСКИЙ, С.П. МАКСЮТОВСКИЙ СЕЛЬСОВЕТ, С МАКСЮТОВО, УЛ ШКОЛЬНАЯ, ЗД. 16</t>
  </si>
  <si>
    <t>453340, РЕСПУБЛИКА БАШКОРТОСТАН, М.Р-Н КУГАРЧИНСКИЙ, С.П. ЮЛДЫБАЕВСКИЙ СЕЛЬСОВЕТ, Х НОВОХВАЛЫНСКИЙ, УЛ ОЛО ИК, Д. 14</t>
  </si>
  <si>
    <t>29.12.1995 0:00:00 +00:00</t>
  </si>
  <si>
    <t>453334, РЕСПУБЛИКА БАШКОРТОСТАН, М.Р-Н КУГАРЧИНСКИЙ, С.П. ТЛЯУМБЕТОВСКИЙ СЕЛЬСОВЕТ, Д ТАВАКАНОВО, УЛ СЭНКЕМ, ЗД. 1</t>
  </si>
  <si>
    <t>453335, РЕСПУБЛИКА БАШКОРТОСТАН, М.Р-Н КУГАРЧИНСКИЙ, С.П. ВОЛОСТНОВСКИЙ СЕЛЬСОВЕТ, С ВОЛОСТНОВКА, УЛ ЦЕНТРАЛЬНАЯ, Д. 17</t>
  </si>
  <si>
    <t>453322, РЕСПУБЛИКА БАШКОРТОСТАН, М.Р-Н КУГАРЧИНСКИЙ, С.П. ЗАРЕЧЕНСКИЙ СЕЛЬСОВЕТ, Д ВОСКРЕСЕНСКОЕ, УЛ ШКОЛЬНАЯ, Д. 2</t>
  </si>
  <si>
    <t>453330, РЕСПУБЛИКА БАШКОРТОСТАН, М.Р-Н КУГАРЧИНСКИЙ, С.П. МРАКОВСКИЙ СЕЛЬСОВЕТ, С МРАКОВО, УЛ З.БИИШЕВОЙ, ЗД. 117Б</t>
  </si>
  <si>
    <t>21.08.2019 0:00:00 +00:00</t>
  </si>
  <si>
    <t>03.12.1995 0:00:00 +00:00</t>
  </si>
  <si>
    <t>453330, РЕСПУБЛИКА БАШКОРТОСТАН, М.Р-Н КУГАРЧИНСКИЙ, С.П. МРАКОВСКИЙ СЕЛЬСОВЕТ, С МРАКОВО, УЛ З.БИИШЕВОЙ, ЗД. 78Б</t>
  </si>
  <si>
    <t>Респ Башкортостан, Кугарчинский р-н, деревня Таваканово, ул Молодежная, д 10</t>
  </si>
  <si>
    <t>08.11.2007 0:00:00 +00:00</t>
  </si>
  <si>
    <t>453321, РЕСПУБЛИКА БАШКОРТОСТАН, М.Р-Н КУГАРЧИНСКИЙ, С.П. ЯЛЧИНСКИЙ СЕЛЬСОВЕТ, Д ХУДАЙБЕРДИНО, УЛ ПСЯНЧИНА, Д. 17</t>
  </si>
  <si>
    <t>21.11.2023 0:00:00 +00:00</t>
  </si>
  <si>
    <t>Респ Башкортостан, Кугарчинский р-н, село Максютово, ул Школьная, зд 14</t>
  </si>
  <si>
    <t>26.08.2021 0:00:00 +00:00</t>
  </si>
  <si>
    <t>Респ Башкортостан, Кугарчинский р-н, село Кугарчи, ул Советская, д 39А</t>
  </si>
  <si>
    <t>Респ Башкортостан, Кугарчинский р-н, село Семено-Петровское, ул Колхозная, д 6 к б</t>
  </si>
  <si>
    <t>30.11.2018 0:00:00 +00:00</t>
  </si>
  <si>
    <t>12.11.2007 0:00:00 +00:00</t>
  </si>
  <si>
    <t>Респ Башкортостан, Кугарчинский р-н, деревня Воскресенское, ул Михайловская, д 1</t>
  </si>
  <si>
    <t>453331, РЕСПУБЛИКА БАШКОРТОСТАН, М.Р-Н КУГАРЧИНСКИЙ, С.П. МРАКОВСКИЙ СЕЛЬСОВЕТ, С МРАКОВО, УЛ УЧИТЕЛЬСКАЯ, Д. 1</t>
  </si>
  <si>
    <t>27.04.2023 0:00:00 +00:00</t>
  </si>
  <si>
    <t>453333, РЕСПУБЛИКА БАШКОРТОСТАН, М.Р-Н КУГАРЧИНСКИЙ, С.П. ЧАПАЕВСКИЙ СЕЛЬСОВЕТ, С ПОДГОРНОЕ, УЛ СОВЕТСКАЯ, Д. 33</t>
  </si>
  <si>
    <t>453336, РЕСПУБЛИКА БАШКОРТОСТАН, М.Р-Н КУГАРЧИНСКИЙ, С.П. ЮМАГУЗИНСКИЙ СЕЛЬСОВЕТ, С ЮМАГУЗИНО, УЛ КОМСОМОЛЬСКАЯ, Д. 19</t>
  </si>
  <si>
    <t>11.03.2019 0:00:00 +00:00</t>
  </si>
  <si>
    <t>23.12.1997 0:00:00 +00:00</t>
  </si>
  <si>
    <t>453321, РЕСПУБЛИКА БАШКОРТОСТАН, М.Р-Н КУГАРЧИНСКИЙ, С.П. ЯЛЧИНСКИЙ СЕЛЬСОВЕТ, Д НИЖНЕСАПАШЕВО, УЛ ЦЕНТРАЛЬНАЯ, ЗД. 37</t>
  </si>
  <si>
    <t>28.01.2022 0:00:00 +00:00</t>
  </si>
  <si>
    <t>09.10.1997 0:00:00 +00:00</t>
  </si>
  <si>
    <t>453343, РЕСПУБЛИКА БАШКОРТОСТАН, М.Р-Н КУГАРЧИНСКИЙ, С.П. ИСИМОВСКИЙ СЕЛЬСОВЕТ, С ИСИМОВО, УЛ 40 ЛЕТ ПОБЕДЫ, ЗД. 2</t>
  </si>
  <si>
    <t>Респ Башкортостан, село Мраково, ул З.Биишевой, д 119</t>
  </si>
  <si>
    <t>Респ Башкортостан, село Мраково, ул Ленина, д 51</t>
  </si>
  <si>
    <t>Респ Башкортостан, село Мраково, ул Учительская, д 3</t>
  </si>
  <si>
    <t>Респ Башкортостан, село Мраково, ул Шамигулова, зд 1</t>
  </si>
  <si>
    <t>11.01.2013 0:00:00 +00:00</t>
  </si>
  <si>
    <t>453342, РЕСПУБЛИКА БАШКОРТОСТАН, М.Р-Н КУГАРЧИНСКИЙ, С.П. НОВОПЕТРОВСКИЙ СЕЛЬСОВЕТ, С САИТКУЛОВО, УЛ ВЕРХНЯЯ, ЗД. 20/2</t>
  </si>
  <si>
    <t>02.10.2023 0:00:00 +00:00</t>
  </si>
  <si>
    <t>04.12.2013 0:00:00 +00:00</t>
  </si>
  <si>
    <t>Респ Башкортостан, село Мраково, ул Центральная, д 20А</t>
  </si>
  <si>
    <t>14.08.2015 0:00:00 +00:00</t>
  </si>
  <si>
    <t>453360, РЕСПУБЛИКА БАШКОРТОСТАН, М.Р-Н КУЮРГАЗИНСКИЙ, С.П. ЕРМОЛАЕВСКИЙ СЕЛЬСОВЕТ, С ЕРМОЛАЕВО, ПР-КТ МИРА, ЗД. 10</t>
  </si>
  <si>
    <t>30.06.2000 0:00:00 +00:00</t>
  </si>
  <si>
    <t>Респ Башкортостан, село Ермолаево, пр-кт Мира, д 8А</t>
  </si>
  <si>
    <t>13.06.2022 0:00:00 +00:00</t>
  </si>
  <si>
    <t>27.10.2015 0:00:00 +00:00</t>
  </si>
  <si>
    <t>453360, Республика Башкортостан, М.Р-Н КУЮРГАЗИНСКИЙ, С.П. ЕРМОЛАЕВСКИЙ СЕЛЬСОВЕТ, С ЕРМОЛАЕВО, УЛ КАЛИНИНА, ЗД. 17</t>
  </si>
  <si>
    <t>453358, РЕСПУБЛИКА БАШКОРТОСТАН, М.Р-Н КУЮРГАЗИНСКИЙ, С.П. ТАЙМАСОВСКИЙ СЕЛЬСОВЕТ, С НОВОТАЙМАСОВО, УЛ ШКОЛЬНАЯ, ЗД. 1А</t>
  </si>
  <si>
    <t>31.03.2002 0:00:00 +00:00</t>
  </si>
  <si>
    <t>453353, РЕСПУБЛИКА БАШКОРТОСТАН, М.Р-Н КУЮРГАЗИНСКИЙ, С.П. БАХМУТСКИЙ СЕЛЬСОВЕТ, С БАХМУТ, УЛ СОВЕТСКАЯ, ЗД. 39</t>
  </si>
  <si>
    <t>453361, РЕСПУБЛИКА БАШКОРТОСТАН, М.Р-Н КУЮРГАЗИНСКИЙ, С.П. ЕРМОЛАЕВСКИЙ СЕЛЬСОВЕТ, С ЕРМОЛАЕВО, УЛ СОВЕТСКАЯ, Д. 160А</t>
  </si>
  <si>
    <t>10.11.2022 0:00:00 +00:00</t>
  </si>
  <si>
    <t>453352, РЕСПУБЛИКА БАШКОРТОСТАН, М.Р-Н КУЮРГАЗИНСКИЙ, С.П. ЯКШИМБЕТОВСКИЙ СЕЛЬСОВЕТ, С ЯКУПОВО, УЛ ЦЕНТРАЛЬНАЯ, ЗД. 44</t>
  </si>
  <si>
    <t>23.10.1996 0:00:00 +00:00</t>
  </si>
  <si>
    <t>453367, РЕСПУБЛИКА БАШКОРТОСТАН, М.Р-Н КУЮРГАЗИНСКИЙ, С.П. ШАБАГИШСКИЙ СЕЛЬСОВЕТ, Д ШАБАГИШ, УЛ МИРА, ЗД. 2А</t>
  </si>
  <si>
    <t>453354, РЕСПУБЛИКА БАШКОРТОСТАН, М.Р-Н КУЮРГАЗИНСКИЙ, С.П. КРИВЛЕ-ИЛЮШКИНСКИЙ СЕЛЬСОВЕТ, Д ПАВЛОВКА, УЛ ЦЕНТРАЛЬНАЯ, Д. 58</t>
  </si>
  <si>
    <t>14.07.1995 0:00:00 +00:00</t>
  </si>
  <si>
    <t>453356, РЕСПУБЛИКА БАШКОРТОСТАН, М.Р-Н КУЮРГАЗИНСКИЙ, С.П. СВОБОДИНСКИЙ СЕЛЬСОВЕТ, С СВОБОДА, УЛ ГАГАРИНА, ЗД. 1</t>
  </si>
  <si>
    <t>453368, РЕСПУБЛИКА БАШКОРТОСТАН, М.Р-Н КУЮРГАЗИНСКИЙ, С.П. ЗЯК-ИШМЕТОВСКИЙ СЕЛЬСОВЕТ, С ЗЯК-ИШМЕТОВО, УЛ ШКОЛЬНАЯ, ЗД. 8</t>
  </si>
  <si>
    <t>453361, РЕСПУБЛИКА БАШКОРТОСТАН, М.Р-Н КУЮРГАЗИНСКИЙ, С.П. ЕРМОЛАЕВСКИЙ СЕЛЬСОВЕТ, С ЕРМОЛАЕВО, УЛ ПАРКОВАЯ, Д. 6</t>
  </si>
  <si>
    <t>28.02.2022 0:00:00 +00:00</t>
  </si>
  <si>
    <t>29.02.2000 0:00:00 +00:00</t>
  </si>
  <si>
    <t>453351, РЕСПУБЛИКА БАШКОРТОСТАН, М.Р-Н КУЮРГАЗИНСКИЙ, С.П. ЛЕНИНСКИЙ СЕЛЬСОВЕТ, С БУГУЛЬЧАН, УЛ ШКОЛЬНАЯ, ЗД. 8</t>
  </si>
  <si>
    <t>453365, РЕСПУБЛИКА БАШКОРТОСТАН, М.Р-Н КУЮРГАЗИНСКИЙ, С.П. МУРАПТАЛОВСКИЙ СЕЛЬСОВЕТ, С НОВОМУРАПТАЛОВО, УЛ ПАРКОВАЯ, ЗД. 1А</t>
  </si>
  <si>
    <t>453365, РЕСПУБЛИКА БАШКОРТОСТАН, М.Р-Н КУЮРГАЗИНСКИЙ, С.П. МУРАПТАЛОВСКИЙ СЕЛЬСОВЕТ, С НОВОМУРАПТАЛОВО, УЛ САДОВАЯ, ЗД. 2, К. А</t>
  </si>
  <si>
    <t>453361, Республика Башкортостан, М.Р-Н КУЮРГАЗИНСКИЙ, С.П. ЕРМОЛАЕВСКИЙ СЕЛЬСОВЕТ, С ЕРМОЛАЕВО, УЛ НОВО-МОСТОВАЯ, Д. 2</t>
  </si>
  <si>
    <t>453360, РЕСПУБЛИКА БАШКОРТОСТАН, М.Р-Н КУЮРГАЗИНСКИЙ, С.П. ЕРМОЛАЕВСКИЙ СЕЛЬСОВЕТ, С ЕРМОЛАЕВО, УЛ КАЛИНИНА, Д. 21А</t>
  </si>
  <si>
    <t>31.12.2000 0:00:00 +00:00</t>
  </si>
  <si>
    <t>453358, Республика Башкортостан, М.Р-Н КУЮРГАЗИНСКИЙ, С.П. ТАЙМАСОВСКИЙ СЕЛЬСОВЕТ, Д ЯЛЧИКАЕВО, УЛ МУХАМЕТА ИСКУЖИНА, ЗД. 32</t>
  </si>
  <si>
    <t>453354, РЕСПУБЛИКА БАШКОРТОСТАН, М.Р-Н КУЮРГАЗИНСКИЙ, С.П. КРИВЛЕ-ИЛЮШКИНСКИЙ СЕЛЬСОВЕТ, С КРИВЛЕ-ИЛЮШКИНО, УЛ ШКОЛЬНАЯ, Д. 23</t>
  </si>
  <si>
    <t>453354, РЕСПУБЛИКА БАШКОРТОСТАН, М.Р-Н КУЮРГАЗИНСКИЙ, С.П. КРИВЛЕ-ИЛЮШКИНСКИЙ СЕЛЬСОВЕТ, Д КИНЗЯБАЕВО, УЛ ЦЕНТРАЛЬНАЯ, Д. 23</t>
  </si>
  <si>
    <t>03.08.2017 0:00:00 +00:00</t>
  </si>
  <si>
    <t>453357, РЕСПУБЛИКА БАШКОРТОСТАН, М.Р-Н КУЮРГАЗИНСКИЙ, С.П. ЕРМОЛАЕВСКИЙ СЕЛЬСОВЕТ, С МОЛОКАНОВО, УЛ ЦЕНТРАЛЬНАЯ, Д. 32А</t>
  </si>
  <si>
    <t>27.03.2021 0:00:00 +00:00</t>
  </si>
  <si>
    <t>453350, РЕСПУБЛИКА БАШКОРТОСТАН, М.Р-Н КУЮРГАЗИНСКИЙ, С.П. ОТРАДИНСКИЙ СЕЛЬСОВЕТ, С СТАРАЯ ОТРАДА, УЛ ДРУЖБЫ, Д. 63</t>
  </si>
  <si>
    <t>453360, РЕСПУБЛИКА БАШКОРТОСТАН, М.Р-Н КУЮРГАЗИНСКИЙ, С.П. ЕРМОЛАЕВСКИЙ СЕЛЬСОВЕТ, С ЕРМОЛАЕВО, ПР-КТ МИРА, Д. 8</t>
  </si>
  <si>
    <t>04.06.2020 0:00:00 +00:00</t>
  </si>
  <si>
    <t>20.06.2001 0:00:00 +00:00</t>
  </si>
  <si>
    <t>453359, РЕСПУБЛИКА БАШКОРТОСТАН, М.Р-Н КУЮРГАЗИНСКИЙ, С.П. ИЛЬКИНЕЕВСКИЙ СЕЛЬСОВЕТ, Д ИЛЬКИНЕЕВО, УЛ НАБЕРЕЖНАЯ, ЗД. 1А</t>
  </si>
  <si>
    <t>453355, РЕСПУБЛИКА БАШКОРТОСТАН, М.Р-Н КУЮРГАЗИНСКИЙ, С.П. ЯКШИМБЕТОВСКИЙ СЕЛЬСОВЕТ, С ЯКШИМБЕТОВО, УЛ МОЛОДЕЖНАЯ, ЗД. 1А</t>
  </si>
  <si>
    <t>453361, РЕСПУБЛИКА БАШКОРТОСТАН, М.Р-Н КУЮРГАЗИНСКИЙ, С.П. ЕРМОЛАЕВСКИЙ СЕЛЬСОВЕТ, С ЕРМОЛАЕВО, УЛ ЧАПАЕВА, Д. 123</t>
  </si>
  <si>
    <t>10.07.2000 0:00:00 +00:00</t>
  </si>
  <si>
    <t>453352, Республика Башкортостан, М.Р-Н КУЮРГАЗИНСКИЙ, С.П. ЯКШИМБЕТОВСКИЙ СЕЛЬСОВЕТ, С АБДУЛОВО, УЛ МОЛОДЕЖНАЯ, ЗД. 1</t>
  </si>
  <si>
    <t>06.10.2023 0:00:00 +00:00</t>
  </si>
  <si>
    <t>453365, РЕСПУБЛИКА БАШКОРТОСТАН, М.Р-Н КУЮРГАЗИНСКИЙ, С.П. МУРАПТАЛОВСКИЙ СЕЛЬСОВЕТ, Д АКСАРОВО, УЛ МОЛОДЕЖНАЯ, ЗД. 10</t>
  </si>
  <si>
    <t>18.08.2005 0:00:00 +00:00</t>
  </si>
  <si>
    <t>452231, Республика Башкортостан, М.Р-Н КУШНАРЕНКОВСКИЙ, С.П. КУШНАРЕНКОВСКИЙ СЕЛЬСОВЕТ, С КУШНАРЕНКОВО, УЛ МИЧУРИНА, ЗД. 11</t>
  </si>
  <si>
    <t>26.12.2000 0:00:00 +00:00</t>
  </si>
  <si>
    <t>452230, РЕСПУБЛИКА БАШКОРТОСТАН, М.Р-Н КУШНАРЕНКОВСКИЙ, С.П. КУШНАРЕНКОВСКИЙ СЕЛЬСОВЕТ, С КУШНАРЕНКОВО, УЛ СОВЕТСКАЯ, Д. 22</t>
  </si>
  <si>
    <t>15.05.2023 0:00:00 +00:00</t>
  </si>
  <si>
    <t>18.12.1996 0:00:00 +00:00</t>
  </si>
  <si>
    <t>452230, РЕСПУБЛИКА БАШКОРТОСТАН, М.Р-Н КУШНАРЕНКОВСКИЙ, С.П. КУШНАРЕНКОВСКИЙ СЕЛЬСОВЕТ, С КУШНАРЕНКОВО, УЛ ОКТЯБРЬСКАЯ, ЗД. 60</t>
  </si>
  <si>
    <t>15.03.2023 0:00:00 +00:00</t>
  </si>
  <si>
    <t>17.01.2001 0:00:00 +00:00</t>
  </si>
  <si>
    <t>452247, РЕСПУБЛИКА БАШКОРТОСТАН, М.Р-Н КУШНАРЕНКОВСКИЙ, С.П. АХМЕТОВСКИЙ СЕЛЬСОВЕТ, С АХМЕТОВО, УЛ АХМАЛЕТДИНОВА, ЗД. 47</t>
  </si>
  <si>
    <t>26.06.2023 0:00:00 +00:00</t>
  </si>
  <si>
    <t>452230, РЕСПУБЛИКА БАШКОРТОСТАН, М.Р-Н КУШНАРЕНКОВСКИЙ, С.П. КУШНАРЕНКОВСКИЙ СЕЛЬСОВЕТ, С КУШНАРЕНКОВО, УЛ ТЕРЕШКОВОЙ, ЗД. 15</t>
  </si>
  <si>
    <t>05.04.2023 0:00:00 +00:00</t>
  </si>
  <si>
    <t>28.08.1996 0:00:00 +00:00</t>
  </si>
  <si>
    <t>452251, РЕСПУБЛИКА БАШКОРТОСТАН, М.Р-Н КУШНАРЕНКОВСКИЙ, С.П. ШАРИПОВСКИЙ СЕЛЬСОВЕТ, С ШАРИПОВО, УЛ СУЛТАНОВА, Д. 3</t>
  </si>
  <si>
    <t>452235, РЕСПУБЛИКА БАШКОРТОСТАН, М.Р-Н КУШНАРЕНКОВСКИЙ, С.П. ШАРИПОВСКИЙ СЕЛЬСОВЕТ, С КАЛТАЕВО, УЛ БАШМАКОВА, Д. 41</t>
  </si>
  <si>
    <t>27.01.2021 0:00:00 +00:00</t>
  </si>
  <si>
    <t>13.09.2005 0:00:00 +00:00</t>
  </si>
  <si>
    <t>452245, РЕСПУБЛИКА БАШКОРТОСТАН, М.Р-Н КУШНАРЕНКОВСКИЙ, С.П. КАРАЧА-ЕЛГИНСКИЙ СЕЛЬСОВЕТ, С КАРАЧА-ЕЛГА, УЛ СВОБОДЫ, Д. 21А</t>
  </si>
  <si>
    <t>Респ Башкортостан, село Кушнаренково, ул Октябрьская, зд 42</t>
  </si>
  <si>
    <t>452240, РЕСПУБЛИКА БАШКОРТОСТАН, М.Р-Н КУШНАРЕНКОВСКИЙ, С.П. СТАРОТУКМАКЛИНСКИЙ СЕЛЬСОВЕТ, С СТАРЫЕ ТУКМАКЛЫ, УЛ ШКОЛЬНАЯ, Д. 17</t>
  </si>
  <si>
    <t>10.02.2023 0:00:00 +00:00</t>
  </si>
  <si>
    <t>14.09.2005 0:00:00 +00:00</t>
  </si>
  <si>
    <t>452230, РЕСПУБЛИКА БАШКОРТОСТАН, М.Р-Н КУШНАРЕНКОВСКИЙ, С.П. КУШНАРЕНКОВСКИЙ СЕЛЬСОВЕТ, С КУШНАРЕНКОВО, УЛ ОКТЯБРЬСКАЯ, ЗД. 84</t>
  </si>
  <si>
    <t>03.10.2005 0:00:00 +00:00</t>
  </si>
  <si>
    <t>452238, РЕСПУБЛИКА БАШКОРТОСТАН, М.Р-Н КУШНАРЕНКОВСКИЙ, С.П. СТАРОКУРМАШЕВСКИЙ СЕЛЬСОВЕТ, С СТАРОКУРМАШЕВО, УЛ ПАРКОВАЯ, Д. 11</t>
  </si>
  <si>
    <t>04.10.2005 0:00:00 +00:00</t>
  </si>
  <si>
    <t>Респ Башкортостан, Кушнаренковский р-н, село Бакаево, ул Центральная, зд 28</t>
  </si>
  <si>
    <t>452230, РЕСПУБЛИКА БАШКОРТОСТАН, М.Р-Н КУШНАРЕНКОВСКИЙ, С.П. КУШНАРЕНКОВСКИЙ СЕЛЬСОВЕТ, С КУШНАРЕНКОВО, УЛ БАЗАРНАЯ, ЗД. 3А</t>
  </si>
  <si>
    <t>11.08.2021 0:00:00 +00:00</t>
  </si>
  <si>
    <t>452236, РЕСПУБЛИКА БАШКОРТОСТАН, М.Р-Н КУШНАРЕНКОВСКИЙ, С.П. МАТВЕЕВСКИЙ СЕЛЬСОВЕТ, С БАРДОВКА, УЛ ЦЕНТРАЛЬНАЯ, ЗД. 73А</t>
  </si>
  <si>
    <t>11.12.2019 0:00:00 +00:00</t>
  </si>
  <si>
    <t>452238, РЕСПУБЛИКА БАШКОРТОСТАН, М.Р-Н КУШНАРЕНКОВСКИЙ, С.П. СТАРОКУРМАШЕВСКИЙ СЕЛЬСОВЕТ, С СТАРОКУРМАШЕВО, УЛ ШКОЛЬНАЯ, ЗД. 10А</t>
  </si>
  <si>
    <t>08.11.2023 0:00:00 +00:00</t>
  </si>
  <si>
    <t>08.10.2005 0:00:00 +00:00</t>
  </si>
  <si>
    <t>Респ Башкортостан, Кушнаренковский р-н, село Старые Тукмаклы, ул Школьная, д 17</t>
  </si>
  <si>
    <t>30.03.2022 0:00:00 +00:00</t>
  </si>
  <si>
    <t>452246, РЕСПУБЛИКА БАШКОРТОСТАН, М.Р-Н КУШНАРЕНКОВСКИЙ, С.П. ГОРЬКОВСКИЙ СЕЛЬСОВЕТ, С ИЛИКОВО, УЛ МОЛОДЕЖНАЯ, Д. 5</t>
  </si>
  <si>
    <t>452247, РЕСПУБЛИКА БАШКОРТОСТАН, М.Р-Н КУШНАРЕНКОВСКИЙ, С.П. АХМЕТОВСКИЙ СЕЛЬСОВЕТ, С АХМЕТОВО, УЛ АХМАЛЕТДИНОВА, ЗД. 49</t>
  </si>
  <si>
    <t>29.09.2023 0:00:00 +00:00</t>
  </si>
  <si>
    <t>452253, РЕСПУБЛИКА БАШКОРТОСТАН, М.Р-Н КУШНАРЕНКОВСКИЙ, С.П. СТАРОКАМЫШЛИНСКИЙ СЕЛЬСОВЕТ, С СТАРЫЕ КАМЫШЛЫ, УЛ ЦЕНТРАЛЬНАЯ, Д. 63</t>
  </si>
  <si>
    <t>452253, РЕСПУБЛИКА БАШКОРТОСТАН, М.Р-Н КУШНАРЕНКОВСКИЙ, С.П. СТАРОКАМЫШЛИНСКИЙ СЕЛЬСОВЕТ, С СТАРЫЕ КАМЫШЛЫ, УЛ ШКОЛЬНАЯ, Д. 29</t>
  </si>
  <si>
    <t>14.10.2005 0:00:00 +00:00</t>
  </si>
  <si>
    <t>452243, РЕСПУБЛИКА БАШКОРТОСТАН, М.Р-Н КУШНАРЕНКОВСКИЙ, С.П. РАСМЕКЕЕВСКИЙ СЕЛЬСОВЕТ, С БАЙТАЛЛЫ, УЛ ШКОЛЬНАЯ, ЗД. 1</t>
  </si>
  <si>
    <t>24.10.2005 0:00:00 +00:00</t>
  </si>
  <si>
    <t>452230, РЕСПУБЛИКА БАШКОРТОСТАН, М.Р-Н КУШНАРЕНКОВСКИЙ, С.П. АХМЕТОВСКИЙ СЕЛЬСОВЕТ, С КУВЫКОВО, УЛ ГОРНАЯ, ЗД. 18</t>
  </si>
  <si>
    <t>452245, РЕСПУБЛИКА БАШКОРТОСТАН, М.Р-Н КУШНАРЕНКОВСКИЙ, С.П. КАРАЧА-ЕЛГИНСКИЙ СЕЛЬСОВЕТ, С КАРАЧА-ЕЛГА, УЛ ЛЕНИНА, Д. 42</t>
  </si>
  <si>
    <t>13.01.2020 0:00:00 +00:00</t>
  </si>
  <si>
    <t>28.10.2005 0:00:00 +00:00</t>
  </si>
  <si>
    <t>452236, РЕСПУБЛИКА БАШКОРТОСТАН, М.Р-Н КУШНАРЕНКОВСКИЙ, С.П. МАТВЕЕВСКИЙ СЕЛЬСОВЕТ, Д СТАРОБАСКАКОВО, УЛ ШКОЛЬНАЯ, ЗД. 7</t>
  </si>
  <si>
    <t>09.09.2020 0:00:00 +00:00</t>
  </si>
  <si>
    <t>Респ Башкортостан, Кушнаренковский р-н, село Казарма, ул Школьная, д 13</t>
  </si>
  <si>
    <t>29.10.2005 0:00:00 +00:00</t>
  </si>
  <si>
    <t>Респ Башкортостан, село Кушнаренково, ул Октябрьская, зд 43</t>
  </si>
  <si>
    <t>452231, РЕСПУБЛИКА БАШКОРТОСТАН, М.Р-Н КУШНАРЕНКОВСКИЙ, С.П. КУШНАРЕНКОВСКИЙ СЕЛЬСОВЕТ, С КУШНАРЕНКОВО, УЛ ЛЕСНАЯ, ЗД. 17А</t>
  </si>
  <si>
    <t>23.05.2008 0:00:00 +00:00</t>
  </si>
  <si>
    <t>Респ Башкортостан, село Кушнаренково, ул Мичурина, зд 35</t>
  </si>
  <si>
    <t>31.08.2011 0:00:00 +00:00</t>
  </si>
  <si>
    <t>452230, РЕСПУБЛИКА БАШКОРТОСТАН, М.Р-Н КУШНАРЕНКОВСКИЙ, С.П. КУШНАРЕНКОВСКИЙ СЕЛЬСОВЕТ, С КУШНАРЕНКОВО, УЛ МУСТАЯ КАРИМА, ЗД. 58</t>
  </si>
  <si>
    <t>14.11.2023 0:00:00 +00:00</t>
  </si>
  <si>
    <t>10.06.2014 0:00:00 +00:00</t>
  </si>
  <si>
    <t>453875, Республика Башкортостан, М.Р-Н МЕЛЕУЗОВСКИЙ, С.П. АРАСЛАНОВСКИЙ СЕЛЬСОВЕТ, Д СМАКОВО, УЛ ПРАВОНАБЕРЕЖНАЯ, ЗД. 4</t>
  </si>
  <si>
    <t>20.11.2023 0:00:00 +00:00</t>
  </si>
  <si>
    <t>27.12.1996 0:00:00 +00:00</t>
  </si>
  <si>
    <t>453876, Республика Башкортостан, М.Р-Н МЕЛЕУЗОВСКИЙ, С.П. ВОСКРЕСЕНСКИЙ СЕЛЬСОВЕТ, С ВОСКРЕСЕНСКОЕ, УЛ Р.ЗОРГЕ, ЗД. 42</t>
  </si>
  <si>
    <t>453880, РЕСПУБЛИКА БАШКОРТОСТАН, М.Р-Н МЕЛЕУЗОВСКИЙ, С.П. ЗИРГАНСКИЙ СЕЛЬСОВЕТ, С ЗИРГАН, УЛ СОВЕТСКАЯ, ЗД. 93</t>
  </si>
  <si>
    <t>03.10.2022 0:00:00 +00:00</t>
  </si>
  <si>
    <t>453883, Республика Башкортостан, М.Р-Н МЕЛЕУЗОВСКИЙ, С.П. КОРНЕЕВСКИЙ СЕЛЬСОВЕТ, Д КОРНЕЕВКА, УЛ ЯМИЛЕВА, Д. 2</t>
  </si>
  <si>
    <t>453870, Республика Башкортостан, М.Р-Н МЕЛЕУЗОВСКИЙ, С.П. НУГУШЕВСКИЙ СЕЛЬСОВЕТ, С НУГУШ, УЛ МОЛОДЕЖНАЯ, Д. 1</t>
  </si>
  <si>
    <t>453882, РЕСПУБЛИКА БАШКОРТОСТАН, М.Р-Н МЕЛЕУЗОВСКИЙ, С.П. НОРДОВСКИЙ СЕЛЬСОВЕТ, С НОРДОВКА, УЛ ГАГАРИНА, Д. 1</t>
  </si>
  <si>
    <t>453874, Республика Башкортостан, М.Р-Н МЕЛЕУЗОВСКИЙ, С.П. ПЕРВОМАЙСКИЙ СЕЛЬСОВЕТ, Д ПЕРВОМАЙСКАЯ, УЛ ЛЕНИНА, ЗД. 41</t>
  </si>
  <si>
    <t>453862, Республика Башкортостан, М.Р-Н МЕЛЕУЗОВСКИЙ, С.П. ПАРТИЗАНСКИЙ СЕЛЬСОВЕТ, С ДАРЬИНО, УЛ ЗАРЕЧНАЯ, ЗД. 46</t>
  </si>
  <si>
    <t>453864, Республика Башкортостан, М.Р-Н МЕЛЕУЗОВСКИЙ, С.П. ДЕНИСОВСКИЙ СЕЛЬСОВЕТ, Д САИТОВСКИЙ, УЛ ЮРМАТИНСКАЯ, Д. 6</t>
  </si>
  <si>
    <t>453876, РЕСПУБЛИКА БАШКОРТОСТАН, М.Р-Н МЕЛЕУЗОВСКИЙ, С.П. ВОСКРЕСЕНСКИЙ СЕЛЬСОВЕТ, С ВОСКРЕСЕНСКОЕ, УЛ СОВЕТСКАЯ, ЗД. 14</t>
  </si>
  <si>
    <t>27.10.1997 0:00:00 +00:00</t>
  </si>
  <si>
    <t>453880, РЕСПУБЛИКА БАШКОРТОСТАН, М.Р-Н МЕЛЕУЗОВСКИЙ, С.П. ЗИРГАНСКИЙ СЕЛЬСОВЕТ, С ЗИРГАН, УЛ СОВЕТСКАЯ, ЗД. 93А</t>
  </si>
  <si>
    <t>29.06.2016 0:00:00 +00:00</t>
  </si>
  <si>
    <t>28.12.1996 0:00:00 +00:00</t>
  </si>
  <si>
    <t>453872, Республика Башкортостан, М.Р-Н МЕЛЕУЗОВСКИЙ, С.П. САРЫШЕВСКИЙ СЕЛЬСОВЕТ, Д САРЫШЕВО, УЛ ШКОЛЬНАЯ, Д. 1</t>
  </si>
  <si>
    <t>453872, Республика Башкортостан, М.Р-Н МЕЛЕУЗОВСКИЙ, С.П. АБИТОВСКИЙ СЕЛЬСОВЕТ, Д ВОСТОЧНЫЙ, УЛ ПАРКОВАЯ, Д. 13</t>
  </si>
  <si>
    <t>452550, РЕСПУБЛИКА БАШКОРТОСТАН, М.Р-Н МЕЧЕТЛИНСКИЙ, С.П. БОЛЬШЕУСТЬИКИНСКИЙ СЕЛЬСОВЕТ, С БОЛЬШЕУСТЬИКИНСКОЕ, УЛ ЛЕНИНА, Д. 29</t>
  </si>
  <si>
    <t>02.11.1999 0:00:00 +00:00</t>
  </si>
  <si>
    <t>452550, РЕСПУБЛИКА БАШКОРТОСТАН, М.Р-Н МЕЧЕТЛИНСКИЙ, С.П. БОЛЬШЕУСТЬИКИНСКИЙ СЕЛЬСОВЕТ, С БОЛЬШЕУСТЬИКИНСКОЕ, УЛ ШКОЛЬНАЯ, ЗД. 8</t>
  </si>
  <si>
    <t>13.11.2000 0:00:00 +00:00</t>
  </si>
  <si>
    <t>452562, РЕСПУБЛИКА БАШКОРТОСТАН, М.Р-Н МЕЧЕТЛИНСКИЙ, С.П. КУРГАТОВСКИЙ СЕЛЬСОВЕТ, Д КУРГАТОВО, УЛ ЛЕНИНА, ЗД. 115</t>
  </si>
  <si>
    <t>452556, РЕСПУБЛИКА БАШКОРТОСТАН, М.Р-Н МЕЧЕТЛИНСКИЙ, С.П. МАЛОУСТЬИКИНСКИЙ СЕЛЬСОВЕТ, С НИЖНЕЕ БОБИНО, УЛ СОЛНЕЧНАЯ, СТР. 2</t>
  </si>
  <si>
    <t>452563, РЕСПУБЛИКА БАШКОРТОСТАН, М.Р-Н МЕЧЕТЛИНСКИЙ, С.П. ЮНУСОВСКИЙ СЕЛЬСОВЕТ, Д ЮНУСОВО, УЛ МАЖИТА ГАФУРИ, ЗД. 5</t>
  </si>
  <si>
    <t>31.12.2021 0:00:00 +00:00</t>
  </si>
  <si>
    <t>452555, Республика Башкортостан, М.Р-Н МЕЧЕТЛИНСКИЙ, С.П. АБДУЛЛИНСКИЙ СЕЛЬСОВЕТ, Д АБДУЛЛИНО, УЛ ЛЕНИНА, ЗД. 96</t>
  </si>
  <si>
    <t>452550, РЕСПУБЛИКА БАШКОРТОСТАН, М.Р-Н МЕЧЕТЛИНСКИЙ, С.П. БОЛЬШЕУСТЬИКИНСКИЙ СЕЛЬСОВЕТ, С БОЛЬШЕУСТЬИКИНСКОЕ, УЛ МОЛОДЕЖНАЯ, ЗД. 8</t>
  </si>
  <si>
    <t>452550, РЕСПУБЛИКА БАШКОРТОСТАН, М.Р-Н МЕЧЕТЛИНСКИЙ, С.П. БОЛЬШЕУСТЬИКИНСКИЙ СЕЛЬСОВЕТ, С БОЛЬШЕУСТЬИКИНСКОЕ, УЛ ШКОЛЬНАЯ, ЗД. 2</t>
  </si>
  <si>
    <t>27.11.2001 0:00:00 +00:00</t>
  </si>
  <si>
    <t>452550, РЕСПУБЛИКА БАШКОРТОСТАН, М.Р-Н МЕЧЕТЛИНСКИЙ, С.П. БОЛЬШЕУСТЬИКИНСКИЙ СЕЛЬСОВЕТ, С БОЛЬШЕУСТЬИКИНСКОЕ, УЛ ТРАКТОВАЯ, ЗД. 7А</t>
  </si>
  <si>
    <t>31.03.2005 0:00:00 +00:00</t>
  </si>
  <si>
    <t>452550, РЕСПУБЛИКА БАШКОРТОСТАН, М.Р-Н МЕЧЕТЛИНСКИЙ, С.П. БОЛЬШЕУСТЬИКИНСКИЙ СЕЛЬСОВЕТ, С БОЛЬШЕУСТЬИКИНСКОЕ, УЛ МОЛОДЕЖНАЯ, ЗД. 8А</t>
  </si>
  <si>
    <t>452550, РЕСПУБЛИКА БАШКОРТОСТАН, М.Р-Н МЕЧЕТЛИНСКИЙ, С.П. БОЛЬШЕУСТЬИКИНСКИЙ СЕЛЬСОВЕТ, С БОЛЬШЕУСТЬИКИНСКОЕ, УЛ ТРАКТОВАЯ, Д. 11</t>
  </si>
  <si>
    <t>452550, РЕСПУБЛИКА БАШКОРТОСТАН, М.Р-Н МЕЧЕТЛИНСКИЙ, С.П. БОЛЬШЕУСТЬИКИНСКИЙ СЕЛЬСОВЕТ, С БОЛЬШЕУСТЬИКИНСКОЕ, УЛ ЛЕНИНА, ЗД. 11А</t>
  </si>
  <si>
    <t>15.06.2005 0:00:00 +00:00</t>
  </si>
  <si>
    <t>452550, РЕСПУБЛИКА БАШКОРТОСТАН, М.Р-Н МЕЧЕТЛИНСКИЙ, С.П. БОЛЬШЕУСТЬИКИНСКИЙ СЕЛЬСОВЕТ, С БОЛЬШЕУСТЬИКИНСКОЕ, УЛ ЛЕНИНА, ЗД. 16А</t>
  </si>
  <si>
    <t>Респ Башкортостан, село Большеустьикинское, ул Ленина, зд 19</t>
  </si>
  <si>
    <t>25.05.2022 0:00:00 +00:00</t>
  </si>
  <si>
    <t>452340, РЕСПУБЛИКА БАШКОРТОСТАН, М.Р-Н МИШКИНСКИЙ, С.П. МИШКИНСКИЙ СЕЛЬСОВЕТ, С МИШКИНО, УЛ ЛЕНИНА, Д. 143</t>
  </si>
  <si>
    <t>452340, РЕСПУБЛИКА БАШКОРТОСТАН, М.Р-Н МИШКИНСКИЙ, С.П. МИШКИНСКИЙ СЕЛЬСОВЕТ, С МИШКИНО, УЛ МИЧУРИНА, Д. 2</t>
  </si>
  <si>
    <t>16.04.1997 0:00:00 +00:00</t>
  </si>
  <si>
    <t>452350, РЕСПУБЛИКА БАШКОРТОСТАН, М.Р-Н МИШКИНСКИЙ, С.П. ЧУРАЕВСКИЙ СЕЛЬСОВЕТ, С ЧУРАЕВО, УЛ ЯНЫША ЯЛКАЙНА, Д. 35</t>
  </si>
  <si>
    <t>27.07.1998 0:00:00 +00:00</t>
  </si>
  <si>
    <t>452352, Республика Башкортостан, М.Р-Н МИШКИНСКИЙ, С.П. ТЫНБАЕВСКИЙ СЕЛЬСОВЕТ, Д ТЫНБАЕВО, УЛ ШКОЛЬНАЯ, ЗД. 6</t>
  </si>
  <si>
    <t>452353, РЕСПУБЛИКА БАШКОРТОСТАН, М.Р-Н МИШКИНСКИЙ, С.П. БАЙМУРЗИНСКИЙ СЕЛЬСОВЕТ, Д БАЙМУРЗИНО</t>
  </si>
  <si>
    <t>06.11.1998 0:00:00 +00:00</t>
  </si>
  <si>
    <t>452340, Республика Башкортостан, М.Р-Н МИШКИНСКИЙ, С.П. МИШКИНСКИЙ СЕЛЬСОВЕТ, С МИШКИНО, УЛ ДРУЖБЫ, Д. 26</t>
  </si>
  <si>
    <t>23.04.2002 0:00:00 +00:00</t>
  </si>
  <si>
    <t>452351, РЕСПУБЛИКА БАШКОРТОСТАН, М.Р-Н МИШКИНСКИЙ, С.П. БОЛЬШЕСУХОЯЗОВСКИЙ СЕЛЬСОВЕТ, Д БОЛЬШЕСУХОЯЗОВО, УЛ ЦЕНТРАЛЬНАЯ, Д. 30</t>
  </si>
  <si>
    <t>12.11.1998 0:00:00 +00:00</t>
  </si>
  <si>
    <t>452331, РЕСПУБЛИКА БАШКОРТОСТАН, М.Р-Н МИШКИНСКИЙ, С.П. КАМЕЕВСКИЙ СЕЛЬСОВЕТ, С КАМЕЕВО, УЛ ОРСАЕВА, ЗД. 18</t>
  </si>
  <si>
    <t>18.08.1998 0:00:00 +00:00</t>
  </si>
  <si>
    <t>452344, РЕСПУБЛИКА БАШКОРТОСТАН, М.Р-Н МИШКИНСКИЙ, С.П. ИРСАЕВСКИЙ СЕЛЬСОВЕТ, Д ИРСАЕВО, УЛ ШКОЛЬНАЯ, Д. 6</t>
  </si>
  <si>
    <t>452358, РЕСПУБЛИКА БАШКОРТОСТАН, М.Р-Н МИШКИНСКИЙ, С.П. КАЙРАКОВСКИЙ СЕЛЬСОВЕТ, Д КАЙРАКОВО, УЛ ЦЕНТРАЛЬНАЯ, ЗД. 31</t>
  </si>
  <si>
    <t>452346, РЕСПУБЛИКА БАШКОРТОСТАН, М.Р-Н МИШКИНСКИЙ, С.П. СТАРОАРЗАМАТОВСКИЙ СЕЛЬСОВЕТ, Д МАЛОНАКАРЯКОВО, УЛ ШКОЛЬНАЯ, Д. 2</t>
  </si>
  <si>
    <t>18.06.2002 0:00:00 +00:00</t>
  </si>
  <si>
    <t>452340, Республика Башкортостан, М.Р-Н МИШКИНСКИЙ, С.П. МИШКИНСКИЙ СЕЛЬСОВЕТ, С МИШКИНО, УЛ ЛЕНИНА, Д. 106</t>
  </si>
  <si>
    <t>452340, Республика Башкортостан, М.Р-Н МИШКИНСКИЙ, С.П. МИШКИНСКИЙ СЕЛЬСОВЕТ, С МИШКИНО, УЛ МИРА, Д. 46</t>
  </si>
  <si>
    <t>21.04.1995 0:00:00 +00:00</t>
  </si>
  <si>
    <t>452340, РЕСПУБЛИКА БАШКОРТОСТАН, М.Р-Н МИШКИНСКИЙ, С.П. МИШКИНСКИЙ СЕЛЬСОВЕТ, С МИШКИНО, УЛ ДРУЖБЫ, Д. 31</t>
  </si>
  <si>
    <t>452340, РЕСПУБЛИКА БАШКОРТОСТАН, М.Р-Н МИШКИНСКИЙ, С.П. МИШКИНСКИЙ СЕЛЬСОВЕТ, С МИШКИНО, УЛ МИРА, Д. 74</t>
  </si>
  <si>
    <t>10.01.1996 0:00:00 +00:00</t>
  </si>
  <si>
    <t>452340, РЕСПУБЛИКА БАШКОРТОСТАН, М.Р-Н МИШКИНСКИЙ, С.П. МИШКИНСКИЙ СЕЛЬСОВЕТ, С МИШКИНО, УЛ ПИОНЕРСКАЯ, Д. 89</t>
  </si>
  <si>
    <t>452340, РЕСПУБЛИКА БАШКОРТОСТАН, М.Р-Н МИШКИНСКИЙ, С.П. МИШКИНСКИЙ СЕЛЬСОВЕТ, С МИШКИНО, УЛ СПОРТИВНАЯ, Д. 11</t>
  </si>
  <si>
    <t>Респ Башкортостан, село Мишкино, ул Ленина, д 85</t>
  </si>
  <si>
    <t>27.05.2022 0:00:00 +00:00</t>
  </si>
  <si>
    <t>16.01.2006 0:00:00 +00:00</t>
  </si>
  <si>
    <t>452095, РЕСПУБЛИКА БАШКОРТОСТАН, М.Р-Н МИЯКИНСКИЙ, С.П. МИЯКИБАШЕВСКИЙ СЕЛЬСОВЕТ, С АНЯСЕВО, УЛ ЦЕНТРАЛЬНАЯ, ЗД. 12</t>
  </si>
  <si>
    <t>08.10.2023 0:00:00 +00:00</t>
  </si>
  <si>
    <t>13.05.2005 0:00:00 +00:00</t>
  </si>
  <si>
    <t>452080, РЕСПУБЛИКА БАШКОРТОСТАН, М.Р-Н МИЯКИНСКИЙ, С.П. МИЯКИНСКИЙ СЕЛЬСОВЕТ, С КИРГИЗ-МИЯКИ, УЛ ГУБАЙДУЛЛИНА, Д. 137</t>
  </si>
  <si>
    <t>12.05.2005 0:00:00 +00:00</t>
  </si>
  <si>
    <t>Респ Башкортостан, Миякинский р-н, село Большие Каркалы, ул Школьная, зд 1</t>
  </si>
  <si>
    <t>452077, РЕСПУБЛИКА БАШКОРТОСТАН, М.Р-Н МИЯКИНСКИЙ, С.П. БОГДАНОВСКИЙ СЕЛЬСОВЕТ, С ТАМЬЯН-ТАЙМАС, УЛ ЦЕНТРАЛЬНАЯ, ЗД. 1</t>
  </si>
  <si>
    <t>19.09.2023 0:00:00 +00:00</t>
  </si>
  <si>
    <t>16.05.2005 0:00:00 +00:00</t>
  </si>
  <si>
    <t>452084, РЕСПУБЛИКА БАШКОРТОСТАН, М.Р-Н МИЯКИНСКИЙ, С.П. КОЖАЙ-СЕМЕНОВСКИЙ СЕЛЬСОВЕТ, С МИЯКИТАМАК, УЛ ШКОЛЬНАЯ, Д. 14</t>
  </si>
  <si>
    <t>21.04.2023 0:00:00 +00:00</t>
  </si>
  <si>
    <t>452091, РЕСПУБЛИКА БАШКОРТОСТАН, М.Р-Н МИЯКИНСКИЙ, С.П. КАЧЕГАНОВСКИЙ СЕЛЬСОВЕТ, С КАЧЕГАНОВО, УЛ МОЛОДЕЖНАЯ, Д. 13</t>
  </si>
  <si>
    <t>17.05.2005 0:00:00 +00:00</t>
  </si>
  <si>
    <t>452082, РЕСПУБЛИКА БАШКОРТОСТАН, М.Р-Н МИЯКИНСКИЙ, С.П. МЕНЕУЗТАМАКСКИЙ СЕЛЬСОВЕТ, С МЕНЕУЗТАМАК, УЛ ШОССЕЙНАЯ, Д. 5</t>
  </si>
  <si>
    <t>Респ Башкортостан, Миякинский р-н, село Ильчигулово, ул Советская, д 15</t>
  </si>
  <si>
    <t>452092, РЕСПУБЛИКА БАШКОРТОСТАН, М.Р-Н МИЯКИНСКИЙ, С.П. ЗИЛЬДЯРОВСКИЙ СЕЛЬСОВЕТ, С ЗИЛЬДЯРОВО, УЛ ДРУЖБЫ, Д. 9</t>
  </si>
  <si>
    <t>452083, РЕСПУБЛИКА БАШКОРТОСТАН, М.Р-Н МИЯКИНСКИЙ, С.П. НОВОКАРАМАЛИНСКИЙ СЕЛЬСОВЕТ, С НОВЫЕ КАРАМАЛЫ, УЛ ШКОЛЬНАЯ, ЗД. 28А</t>
  </si>
  <si>
    <t>18.05.2005 0:00:00 +00:00</t>
  </si>
  <si>
    <t>452080, РЕСПУБЛИКА БАШКОРТОСТАН, М.Р-Н МИЯКИНСКИЙ, С.П. МИЯКИНСКИЙ СЕЛЬСОВЕТ, С КИРГИЗ-МИЯКИ, УЛ ШОССЕЙНАЯ, Д. 4</t>
  </si>
  <si>
    <t>452086, РЕСПУБЛИКА БАШКОРТОСТАН, М.Р-Н МИЯКИНСКИЙ, С.П. КАРАНОВСКИЙ СЕЛЬСОВЕТ, С КАРАН-КУНКАС, УЛ ШКОЛЬНАЯ, Д. 2</t>
  </si>
  <si>
    <t>Респ Башкортостан, Миякинский р-н, село Уршакбашкарамалы, ул Молодежная, зд 2</t>
  </si>
  <si>
    <t>452074, РЕСПУБЛИКА БАШКОРТОСТАН, М.Р-Н МИЯКИНСКИЙ, С.П. БОЛЬШЕКАРКАЛИНСКИЙ СЕЛЬСОВЕТ, С УЯЗЫБАШЕВО, УЛ ЦЕНТРАЛЬНАЯ, ЗД. 7</t>
  </si>
  <si>
    <t>20.05.2005 0:00:00 +00:00</t>
  </si>
  <si>
    <t>452098, РЕСПУБЛИКА БАШКОРТОСТАН, М.Р-Н МИЯКИНСКИЙ, С.П. ЕНЕБЕЙ-УРСАЕВСКИЙ СЕЛЬСОВЕТ, Д САФАРОВО, УЛ ПЕРВОМАЙСКАЯ, ЗД. 17</t>
  </si>
  <si>
    <t>Респ Башкортостан, село Киргиз-Мияки, ул Шоссейная, зд 7</t>
  </si>
  <si>
    <t>23.05.2005 0:00:00 +00:00</t>
  </si>
  <si>
    <t>452085, РЕСПУБЛИКА БАШКОРТОСТАН, М.Р-Н МИЯКИНСКИЙ, С.П. БИККУЛОВСКИЙ СЕЛЬСОВЕТ, С САДОВЫЙ, УЛ ЮБИЛЕЙНАЯ, Д. 23</t>
  </si>
  <si>
    <t>452084, РЕСПУБЛИКА БАШКОРТОСТАН, М.Р-Н МИЯКИНСКИЙ, С.П. КОЖАЙ-СЕМЕНОВСКИЙ СЕЛЬСОВЕТ, Д ЯШАСЕН, ТЕР. ДООЦ МЕЧТА</t>
  </si>
  <si>
    <t>30.05.2005 0:00:00 +00:00</t>
  </si>
  <si>
    <t>452080, РЕСПУБЛИКА БАШКОРТОСТАН, М.Р-Н МИЯКИНСКИЙ, С.П. МИЯКИНСКИЙ СЕЛЬСОВЕТ, С КИРГИЗ-МИЯКИ, УЛ ШОССЕЙНАЯ, ЗД. 7</t>
  </si>
  <si>
    <t>452080, РЕСПУБЛИКА БАШКОРТОСТАН, М.Р-Н МИЯКИНСКИЙ, С.П. МИЯКИНСКИЙ СЕЛЬСОВЕТ, С КИРГИЗ-МИЯКИ, УЛ ЛЕНИНА, Д. 15</t>
  </si>
  <si>
    <t>04.07.2022 0:00:00 +00:00</t>
  </si>
  <si>
    <t>452082, РЕСПУБЛИКА БАШКОРТОСТАН, М.Р-Н МИЯКИНСКИЙ, С.П. МЕНЕУЗТАМАКСКИЙ СЕЛЬСОВЕТ, С МЕНЕУЗТАМАК, УЛ ШОССЕЙНАЯ, ЗД. 3</t>
  </si>
  <si>
    <t>04.07.2005 0:00:00 +00:00</t>
  </si>
  <si>
    <t>11.07.2005 0:00:00 +00:00</t>
  </si>
  <si>
    <t>452093, РЕСПУБЛИКА БАШКОРТОСТАН, М.Р-Н МИЯКИНСКИЙ, С.П. САТЫЕВСКИЙ СЕЛЬСОВЕТ, С САТЫЕВО, УЛ ШКОЛЬНАЯ, ЗД. 38</t>
  </si>
  <si>
    <t>452095, РЕСПУБЛИКА БАШКОРТОСТАН, М.Р-Н МИЯКИНСКИЙ, С.П. МИЯКИБАШЕВСКИЙ СЕЛЬСОВЕТ, С АНЯСЕВО, УЛ ЦЕНТРАЛЬНАЯ, ЗД. 18</t>
  </si>
  <si>
    <t>08.07.2005 0:00:00 +00:00</t>
  </si>
  <si>
    <t>452080, РЕСПУБЛИКА БАШКОРТОСТАН, М.Р-Н МИЯКИНСКИЙ, С.П. МИЯКИНСКИЙ СЕЛЬСОВЕТ, С КИРГИЗ-МИЯКИ, УЛ С.ЮЛАЕВА, Д. 22</t>
  </si>
  <si>
    <t>452080, РЕСПУБЛИКА БАШКОРТОСТАН, М.Р-Н МИЯКИНСКИЙ, С.П. МИЯКИНСКИЙ СЕЛЬСОВЕТ, С КИРГИЗ-МИЯКИ, УЛ ЛЕНИНА, Д. 17</t>
  </si>
  <si>
    <t>452080, РЕСПУБЛИКА БАШКОРТОСТАН, М.Р-Н МИЯКИНСКИЙ, С.П. МИЯКИНСКИЙ СЕЛЬСОВЕТ, С КИРГИЗ-МИЯКИ, УЛ ШКОЛЬНАЯ, ЗД. 16</t>
  </si>
  <si>
    <t>16.09.2015 0:00:00 +00:00</t>
  </si>
  <si>
    <t>452080, РЕСПУБЛИКА БАШКОРТОСТАН, М.Р-Н МИЯКИНСКИЙ, С.П. МИЯКИНСКИЙ СЕЛЬСОВЕТ, С КИРГИЗ-МИЯКИ, УЛ ШОССЕЙНАЯ, ЗД. 20</t>
  </si>
  <si>
    <t>26.07.2013 0:00:00 +00:00</t>
  </si>
  <si>
    <t>452432, РЕСПУБЛИКА БАШКОРТОСТАН, М.Р-Н НУРИМАНОВСКИЙ, С.П. ПАВЛОВСКИЙ СЕЛЬСОВЕТ, С ПАВЛОВКА, УЛ КАРЛА МАРКСА, ЗД. 31</t>
  </si>
  <si>
    <t>01.06.2023 0:00:00 +00:00</t>
  </si>
  <si>
    <t>10.04.1997 0:00:00 +00:00</t>
  </si>
  <si>
    <t>452443, РЕСПУБЛИКА БАШКОРТОСТАН, М.Р-Н НУРИМАНОВСКИЙ, С.П. БАЙГИЛЬДИНСКИЙ СЕЛЬСОВЕТ, С БАЙГИЛЬДИНО, УЛ ЦЕНТРАЛЬНАЯ, ЗД. 18</t>
  </si>
  <si>
    <t>01.09.2022 0:00:00 +00:00</t>
  </si>
  <si>
    <t>452431, РЕСПУБЛИКА БАШКОРТОСТАН, М.Р-Н НУРИМАНОВСКИЙ, С.П. КРАСНОКЛЮЧЕВСКИЙ СЕЛЬСОВЕТ, С КРАСНЫЙ КЛЮЧ, УЛ МАТРОСОВА, ЗД. 53/1</t>
  </si>
  <si>
    <t>24.03.1997 0:00:00 +00:00</t>
  </si>
  <si>
    <t>452440, Республика Башкортостан, М.Р-Н НУРИМАНОВСКИЙ, С.П. КРАСНОГОРСКИЙ СЕЛЬСОВЕТ, С КРАСНАЯ ГОРКА, УЛ СОВЕТСКАЯ, ЗД. 87</t>
  </si>
  <si>
    <t>17.08.2023 0:00:00 +00:00</t>
  </si>
  <si>
    <t>21.08.1996 0:00:00 +00:00</t>
  </si>
  <si>
    <t>РЕСПУБЛИКА БАШКОРТОСТАН, М.Р-Н КАРАИДЕЛЬСКИЙ, С.П. НОВОБЕРДЯШСКИЙ СЕЛЬСОВЕТ, С АТНЯШ, УЛ ШКОЛЬНАЯ, ЗД. 16</t>
  </si>
  <si>
    <t>08.05.1997 0:00:00 +00:00</t>
  </si>
  <si>
    <t>452435, РЕСПУБЛИКА БАШКОРТОСТАН, М.Р-Н НУРИМАНОВСКИЙ, С.П. СТАРОИСАЕВСКИЙ СЕЛЬСОВЕТ, С СТАРОКУЛЕВО, УЛ МОЛОДЕЖНАЯ, Д. 30</t>
  </si>
  <si>
    <t>07.05.1997 0:00:00 +00:00</t>
  </si>
  <si>
    <t>452436, РЕСПУБЛИКА БАШКОРТОСТАН, М.Р-Н НУРИМАНОВСКИЙ, С.П. НОВОКУЛЕВСКИЙ СЕЛЬСОВЕТ, С НОВОКУЛЕВО, УЛ СОВЕТСКАЯ, Д. 15</t>
  </si>
  <si>
    <t>03.04.1997 0:00:00 +00:00</t>
  </si>
  <si>
    <t>452440, Республика Башкортостан, М.Р-Н НУРИМАНОВСКИЙ, С.П. КРАСНОГОРСКИЙ СЕЛЬСОВЕТ, С КРАСНАЯ ГОРКА, УЛ СОВЕТСКАЯ, Д. 64</t>
  </si>
  <si>
    <t>24.04.1998 0:00:00 +00:00</t>
  </si>
  <si>
    <t>452440, Республика Башкортостан, М.Р-Н НУРИМАНОВСКИЙ, С.П. КРАСНОГОРСКИЙ СЕЛЬСОВЕТ, С КРАСНАЯ ГОРКА, УЛ КОЛХОЗНАЯ, ЗД. 19А</t>
  </si>
  <si>
    <t>452440, РЕСПУБЛИКА БАШКОРТОСТАН, М.Р-Н НУРИМАНОВСКИЙ, С.П. КРАСНОГОРСКИЙ СЕЛЬСОВЕТ, С КРАСНАЯ ГОРКА, УЛ СОВЕТСКАЯ, ЗД. 97</t>
  </si>
  <si>
    <t>10.02.1999 0:00:00 +00:00</t>
  </si>
  <si>
    <t>452432, РЕСПУБЛИКА БАШКОРТОСТАН, М.Р-Н НУРИМАНОВСКИЙ, С.П. ПАВЛОВСКИЙ СЕЛЬСОВЕТ, С ПАВЛОВКА, УЛ ГРАФТИО, ЗД. 19</t>
  </si>
  <si>
    <t>28.07.2022 0:00:00 +00:00</t>
  </si>
  <si>
    <t>452440, РЕСПУБЛИКА БАШКОРТОСТАН, М.Р-Н НУРИМАНОВСКИЙ, С.П. КРАСНОГОРСКИЙ СЕЛЬСОВЕТ, С КРАСНАЯ ГОРКА, УЛ ГАЙНАНА ХАЙРИ, ЗД. 20</t>
  </si>
  <si>
    <t>06.08.2014 0:00:00 +00:00</t>
  </si>
  <si>
    <t>Респ Башкортостан, село Красная Горка, ул Советская, зд 97</t>
  </si>
  <si>
    <t>16.01.2023 0:00:00 +00:00</t>
  </si>
  <si>
    <t>07.05.2015 0:00:00 +00:00</t>
  </si>
  <si>
    <t>452497, РЕСПУБЛИКА БАШКОРТОСТАН, М.Р-Н САЛАВАТСКИЙ, С.П. ЛАГЕРЕВСКИЙ СЕЛЬСОВЕТ, С ЛАГЕРЕВО, УЛ АЙСКАЯ, ДВЛД. 69</t>
  </si>
  <si>
    <t>27.06.1994 0:00:00 +00:00</t>
  </si>
  <si>
    <t>452493, Республика Башкортостан, М.Р-Н САЛАВАТСКИЙ, С.П. АРКАУЛОВСКИЙ СЕЛЬСОВЕТ, С АРКАУЛОВО, УЛ ХАЙРУЛЛЫ ЯРУЛЛИНА, ЗД. 58</t>
  </si>
  <si>
    <t>30.11.2000 0:00:00 +00:00</t>
  </si>
  <si>
    <t>452499, Республика Башкортостан, М.Р-Н САЛАВАТСКИЙ, С.П. ИШИМБАЕВСКИЙ СЕЛЬСОВЕТ, С ИШИМБАЕВО, УЛ МОЛОДЕЖНАЯ, Д. 14</t>
  </si>
  <si>
    <t>18.12.2000 0:00:00 +00:00</t>
  </si>
  <si>
    <t>452486, Республика Башкортостан, М.Р-Н САЛАВАТСКИЙ, С.П. ТУРНАЛИНСКИЙ СЕЛЬСОВЕТ, С ТУРНАЛЫ, УЛ ШКОЛЬНАЯ, Д. 12</t>
  </si>
  <si>
    <t>452492, РЕСПУБЛИКА БАШКОРТОСТАН, М.Р-Н САЛАВАТСКИЙ, С.П. ЯНГАНТАУСКИЙ СЕЛЬСОВЕТ, С ЯНГАНТАУ, УЛ ШКОЛЬНАЯ, Д. 1</t>
  </si>
  <si>
    <t>20.12.2000 0:00:00 +00:00</t>
  </si>
  <si>
    <t>Респ Башкортостан, Салаватский р-н, село Первомайский, ул Школьная, зд 10</t>
  </si>
  <si>
    <t>06.03.2023 0:00:00 +00:00</t>
  </si>
  <si>
    <t>452487, РЕСПУБЛИКА БАШКОРТОСТАН, М.Р-Н САЛАВАТСКИЙ, С.П. ТЕРМЕНЕВСКИЙ СЕЛЬСОВЕТ, С ТЕРМЕНЕВО, УЛ ШКОЛЬНАЯ, Д. 1</t>
  </si>
  <si>
    <t>05.02.2001 0:00:00 +00:00</t>
  </si>
  <si>
    <t>452481, Республика Башкортостан, М.Р-Н САЛАВАТСКИЙ, С.П. АЛЬКИНСКИЙ СЕЛЬСОВЕТ, С АЛЬКИНО, УЛ ШКОЛЬНАЯ, Д. 12</t>
  </si>
  <si>
    <t>15.12.2000 0:00:00 +00:00</t>
  </si>
  <si>
    <t>452496, Республика Башкортостан, М.Р-Н САЛАВАТСКИЙ, С.П. НАСИБАШЕВСКИЙ СЕЛЬСОВЕТ, С НАСИБАШ, УЛ МЕХАНИЗАТОРСКАЯ, ВЛД. 1</t>
  </si>
  <si>
    <t>РЕСПУБЛИКА БАШКОРТОСТАН, М.Р-Н САЛАВАТСКИЙ, С.П. САЛАВАТСКИЙ СЕЛЬСОВЕТ, С МАЛОЯЗ, УЛ КОММУНИСТИЧЕСКАЯ, ЗД. 63</t>
  </si>
  <si>
    <t>07.12.2000 0:00:00 +00:00</t>
  </si>
  <si>
    <t>452498, Республика Башкортостан, М.Р-Н САЛАВАТСКИЙ, С.П. ЛАКЛИНСКИЙ СЕЛЬСОВЕТ, С ЛАКЛЫ, УЛ СОВЕТСКАЯ, Д. 6</t>
  </si>
  <si>
    <t>09.12.2000 0:00:00 +00:00</t>
  </si>
  <si>
    <t>452484, Республика Башкортостан, М.Р-Н САЛАВАТСКИЙ, С.П. ТАЙМЕЕВСКИЙ СЕЛЬСОВЕТ, С ТАЙМЕЕВО, УЛ АГИША ГИРФАНОВА, ЗД. 10</t>
  </si>
  <si>
    <t>23.01.2001 0:00:00 +00:00</t>
  </si>
  <si>
    <t>452497, Республика Башкортостан, М.Р-Н САЛАВАТСКИЙ, С.П. ЛАГЕРЕВСКИЙ СЕЛЬСОВЕТ, С ЛАГЕРЕВО, УЛ МОЛОДЕЖНАЯ, Д. 9</t>
  </si>
  <si>
    <t>28.12.2000 0:00:00 +00:00</t>
  </si>
  <si>
    <t>452485, Республика Башкортостан, М.Р-Н САЛАВАТСКИЙ, С.П. МУРСАЛИМКИНСКИЙ СЕЛЬСОВЕТ, С МУРСАЛИМКИНО, УЛ КИРОВА, Д. 6</t>
  </si>
  <si>
    <t>29.11.2000 0:00:00 +00:00</t>
  </si>
  <si>
    <t>452482, РЕСПУБЛИКА БАШКОРТОСТАН, М.Р-Н САЛАВАТСКИЙ, С.П. МЕЧЕТЛИНСКИЙ СЕЛЬСОВЕТ, С МЕЧЕТЛИНО, УЛ ЦЕНТРАЛЬНАЯ, ЗД. 76</t>
  </si>
  <si>
    <t>04.04.2002 0:00:00 +00:00</t>
  </si>
  <si>
    <t>452499, Республика Башкортостан, М.Р-Н САЛАВАТСКИЙ, С.П. ИШИМБАЕВСКИЙ СЕЛЬСОВЕТ, Д ЯХЪЯ, УЛ ЛЕСНАЯ</t>
  </si>
  <si>
    <t>452495, РЕСПУБЛИКА БАШКОРТОСТАН, М.Р-Н САЛАВАТСКИЙ, С.П. МЕЩЕГАРОВСКИЙ СЕЛЬСОВЕТ, С ЕЛАНЫШ, УЛ ЦЕНТРАЛЬНАЯ, ЗД. 54</t>
  </si>
  <si>
    <t>27.05.2023 0:00:00 +00:00</t>
  </si>
  <si>
    <t>Республика Башкортостан, М.Р-Н САЛАВАТСКИЙ, С.П. МЕЩЕГАРОВСКИЙ СЕЛЬСОВЕТ, С МЕЩЕГАРОВО, УЛ КАПИТАНА ШАРИПОВА, ЗД. 52</t>
  </si>
  <si>
    <t>05.12.2000 0:00:00 +00:00</t>
  </si>
  <si>
    <t>452485, РЕСПУБЛИКА БАШКОРТОСТАН, М.Р-Н САЛАВАТСКИЙ, С.П. МУРСАЛИМКИНСКИЙ СЕЛЬСОВЕТ, С МУРСАЛИМКИНО, УЛ СТРОИТЕЛЬНАЯ, Д. 14</t>
  </si>
  <si>
    <t>25.05.2023 0:00:00 +00:00</t>
  </si>
  <si>
    <t>452490, РЕСПУБЛИКА БАШКОРТОСТАН, М.Р-Н САЛАВАТСКИЙ, С.П. САЛАВАТСКИЙ СЕЛЬСОВЕТ, С МАЛОЯЗ, УЛ КОММУНИСТИЧЕСКАЯ, Д. 66/1</t>
  </si>
  <si>
    <t>452490, РЕСПУБЛИКА БАШКОРТОСТАН, М.Р-Н САЛАВАТСКИЙ, С.П. САЛАВАТСКИЙ СЕЛЬСОВЕТ, С МАЛОЯЗ, УЛ ГАЙФУЛЛИНА, Д. 2</t>
  </si>
  <si>
    <t>23.11.2019 0:00:00 +00:00</t>
  </si>
  <si>
    <t>31.05.2000 0:00:00 +00:00</t>
  </si>
  <si>
    <t>452493, РЕСПУБЛИКА БАШКОРТОСТАН, М.Р-Н САЛАВАТСКИЙ, С.П. АРКАУЛОВСКИЙ СЕЛЬСОВЕТ, С АРКАУЛОВО, УЛ ПОБЕДЫ, ЗД. 1</t>
  </si>
  <si>
    <t>452490, РЕСПУБЛИКА БАШКОРТОСТАН, М.Р-Н САЛАВАТСКИЙ, С.П. САЛАВАТСКИЙ СЕЛЬСОВЕТ, С МАЛОЯЗ, УЛ СОВЕТСКАЯ, Д. 63/1</t>
  </si>
  <si>
    <t>20.01.2006 0:00:00 +00:00</t>
  </si>
  <si>
    <t>Респ Башкортостан, село Малояз, ул Сосновая, д 25А</t>
  </si>
  <si>
    <t>15.01.2020 0:00:00 +00:00</t>
  </si>
  <si>
    <t>16.12.2019 0:00:00 +00:00</t>
  </si>
  <si>
    <t>452490, РЕСПУБЛИКА БАШКОРТОСТАН, М.Р-Н САЛАВАТСКИЙ, С.П. САЛАВАТСКИЙ СЕЛЬСОВЕТ, С МАЛОЯЗ, УЛ ШКОЛЬНАЯ, ЗД. 8</t>
  </si>
  <si>
    <t>22.12.2009 0:00:00 +00:00</t>
  </si>
  <si>
    <t>452490, РЕСПУБЛИКА БАШКОРТОСТАН, М.Р-Н САЛАВАТСКИЙ, С.П. САЛАВАТСКИЙ СЕЛЬСОВЕТ, С МАЛОЯЗ, УЛ КОММУНИСТИЧЕСКАЯ, Д. 54</t>
  </si>
  <si>
    <t>30.12.2009 0:00:00 +00:00</t>
  </si>
  <si>
    <t>452490, РЕСПУБЛИКА БАШКОРТОСТАН, М.Р-Н САЛАВАТСКИЙ, С.П. САЛАВАТСКИЙ СЕЛЬСОВЕТ, С МАЛОЯЗ, УЛ КОММУНИСТИЧЕСКАЯ, Д. 47</t>
  </si>
  <si>
    <t>452492, РЕСПУБЛИКА БАШКОРТОСТАН, М.Р-Н САЛАВАТСКИЙ, С.П. ЯНГАНТАУСКИЙ СЕЛЬСОВЕТ, С ЯНГАНТАУ, УЛ ЦЕНТРАЛЬНАЯ, Д. 10</t>
  </si>
  <si>
    <t>18.12.2012 0:00:00 +00:00</t>
  </si>
  <si>
    <t>453187, РЕСПУБЛИКА БАШКОРТОСТАН, М.Р-Н СТЕРЛИБАШЕВСКИЙ, С.П. ХАЛИКЕЕВСКИЙ СЕЛЬСОВЕТ, С АМИРОВО, УЛ АКЧИШМА, Д. 49</t>
  </si>
  <si>
    <t>30.01.2001 0:00:00 +00:00</t>
  </si>
  <si>
    <t>453191, РЕСПУБЛИКА БАШКОРТОСТАН, М.Р-Н СТЕРЛИБАШЕВСКИЙ, С.П. ТЯТЕР-АРАСЛАНОВСКИЙ СЕЛЬСОВЕТ, С ТЯТЕР-АРАСЛАНОВО, УЛ БОЛГАР, ЗД. 1</t>
  </si>
  <si>
    <t>453193, РЕСПУБЛИКА БАШКОРТОСТАН, М.Р-Н СТЕРЛИБАШЕВСКИЙ, С.П. БУЗАТОВСКИЙ СЕЛЬСОВЕТ, С БУЗАТ, УЛ ЦЕНТРАЛЬНАЯ, Д. 11</t>
  </si>
  <si>
    <t>07.02.2022 0:00:00 +00:00</t>
  </si>
  <si>
    <t>453189, РЕСПУБЛИКА БАШКОРТОСТАН, М.Р-Н СТЕРЛИБАШЕВСКИЙ, С.П. КАБАКУШСКИЙ СЕЛЬСОВЕТ, С КАБАКУШ, УЛ ЦЕНТРАЛЬНАЯ, Д. 34</t>
  </si>
  <si>
    <t>05.03.2022 0:00:00 +00:00</t>
  </si>
  <si>
    <t>453171, РЕСПУБЛИКА БАШКОРТОСТАН, М.Р-Н СТЕРЛИБАШЕВСКИЙ, С.П. СТАРОКАЛКАШЕВСКИЙ СЕЛЬСОВЕТ, Д СТАРЫЙ КАЛКАШ, УЛ ЦЕНТРАЛЬНАЯ, ЗД. 15</t>
  </si>
  <si>
    <t>453172, РЕСПУБЛИКА БАШКОРТОСТАН, М.Р-Н СТЕРЛИБАШЕВСКИЙ, С.П. КУГАНАКБАШЕВСКИЙ СЕЛЬСОВЕТ, С КУГАНАКБАШ, УЛ ШКОЛЬНАЯ, Д. 7</t>
  </si>
  <si>
    <t>453196, РЕСПУБЛИКА БАШКОРТОСТАН, М.Р-Н СТЕРЛИБАШЕВСКИЙ, С.П. СТЕРЛИБАШЕВСКИЙ СЕЛЬСОВЕТ, С ПЕРВОМАЙСКИЙ, УЛ МОЛОДЕЖНАЯ, ЗД. 6/2</t>
  </si>
  <si>
    <t>01.09.2020 0:00:00 +00:00</t>
  </si>
  <si>
    <t>453185, РЕСПУБЛИКА БАШКОРТОСТАН, М.Р-Н СТЕРЛИБАШЕВСКИЙ, С.П. САРАЙСИНСКИЙ СЕЛЬСОВЕТ, С ЕЛИМБЕТОВО, УЛ ПАРКОВАЯ, Д. 1</t>
  </si>
  <si>
    <t>29.06.2023 0:00:00 +00:00</t>
  </si>
  <si>
    <t>453180, РЕСПУБЛИКА БАШКОРТОСТАН, М.Р-Н СТЕРЛИБАШЕВСКИЙ, С.П. СТЕРЛИБАШЕВСКИЙ СЕЛЬСОВЕТ, С СТЕРЛИБАШЕВО, УЛ 50 ЛЕТ ОКТЯБРЯ, ЗД. 2</t>
  </si>
  <si>
    <t>453180, РЕСПУБЛИКА БАШКОРТОСТАН, М.Р-Н СТЕРЛИБАШЕВСКИЙ, С.П. СТЕРЛИБАШЕВСКИЙ СЕЛЬСОВЕТ, С СТЕРЛИБАШЕВО, УЛ ШКОЛЬНАЯ, Д. 1А</t>
  </si>
  <si>
    <t>453192, РЕСПУБЛИКА БАШКОРТОСТАН, М.Р-Н СТЕРЛИБАШЕВСКИЙ, С.П. ЯШЕРГАНОВСКИЙ СЕЛЬСОВЕТ, С ЯШЕРГАНОВО, УЛ ШКОЛЬНАЯ, ЗД. 21А</t>
  </si>
  <si>
    <t>04.03.2022 0:00:00 +00:00</t>
  </si>
  <si>
    <t>453180, Республика Башкортостан, М.Р-Н СТЕРЛИБАШЕВСКИЙ, С.П. СТЕРЛИБАШЕВСКИЙ СЕЛЬСОВЕТ, С СТЕРЛИБАШЕВО, УЛ ШКОЛЬНАЯ, ЗД. 1/1</t>
  </si>
  <si>
    <t>453180, РЕСПУБЛИКА БАШКОРТОСТАН, М.Р-Н СТЕРЛИБАШЕВСКИЙ, С.П. СТЕРЛИБАШЕВСКИЙ СЕЛЬСОВЕТ, С СТЕРЛИБАШЕВО, УЛ ПРОЛЕТАРСКАЯ, Д. 30А</t>
  </si>
  <si>
    <t>453180, РЕСПУБЛИКА БАШКОРТОСТАН, М.Р-Н СТЕРЛИБАШЕВСКИЙ, С.П. СТЕРЛИБАШЕВСКИЙ СЕЛЬСОВЕТ, С СТЕРЛИБАШЕВО, УЛ 50 ЛЕТ ОКТЯБРЯ, ЗД. 4</t>
  </si>
  <si>
    <t>05.02.2002 0:00:00 +00:00</t>
  </si>
  <si>
    <t>453180, РЕСПУБЛИКА БАШКОРТОСТАН, М.Р-Н СТЕРЛИБАШЕВСКИЙ, С.П. СТЕРЛИБАШЕВСКИЙ СЕЛЬСОВЕТ, С СТЕРЛИБАШЕВО, УЛ ГАЛИЕВА, Д. 16</t>
  </si>
  <si>
    <t>453190, РЕСПУБЛИКА БАШКОРТОСТАН, М.Р-Н СТЕРЛИБАШЕВСКИЙ, С.П. АЙДАРАЛИНСКИЙ СЕЛЬСОВЕТ, С АЙДАРАЛИ, УЛ МОЛОДЕЖНАЯ, ЗД. 49</t>
  </si>
  <si>
    <t>03.12.2021 0:00:00 +00:00</t>
  </si>
  <si>
    <t>Респ Башкортостан, Стерлибашевский р-н, село Бузат, ул Центральная, д 11</t>
  </si>
  <si>
    <t>Респ Башкортостан, Стерлибашевский р-н, село Елимбетово, ул Парковая, д 1</t>
  </si>
  <si>
    <t>14.12.2021 0:00:00 +00:00</t>
  </si>
  <si>
    <t>453186, Республика Башкортостан, М.Р-Н СТЕРЛИБАШЕВСКИЙ, С.П. КАРАГУШСКИЙ СЕЛЬСОВЕТ, С КАРАГУШ, УЛ ЛЕНИНА, Д. 59</t>
  </si>
  <si>
    <t>453196, РЕСПУБЛИКА БАШКОРТОСТАН, М.Р-Н СТЕРЛИБАШЕВСКИЙ, С.П. СТЕРЛИБАШЕВСКИЙ СЕЛЬСОВЕТ, С ПЕРВОМАЙСКИЙ, УЛ МОЛОДЕЖНАЯ, ЗД. 6</t>
  </si>
  <si>
    <t>02.01.2001 0:00:00 +00:00</t>
  </si>
  <si>
    <t>453180, РЕСПУБЛИКА БАШКОРТОСТАН, М.Р-Н СТЕРЛИБАШЕВСКИЙ, С.П. СТЕРЛИБАШЕВСКИЙ СЕЛЬСОВЕТ, С СТЕРЛИБАШЕВО, УЛ ХАСАНОВА, ЗД. 8</t>
  </si>
  <si>
    <t>453180, РЕСПУБЛИКА БАШКОРТОСТАН, М.Р-Н СТЕРЛИБАШЕВСКИЙ, С.П. СТЕРЛИБАШЕВСКИЙ СЕЛЬСОВЕТ, С СТЕРЛИБАШЕВО, УЛ 50 ЛЕТ ОКТЯБРЯ, Д. 3А</t>
  </si>
  <si>
    <t>14.04.2006 0:00:00 +00:00</t>
  </si>
  <si>
    <t>Респ Башкортостан, Стерлибашевский р-н, деревня Нижний Аллагуват, ул Центральная, зд 16</t>
  </si>
  <si>
    <t>05.07.2018 0:00:00 +00:00</t>
  </si>
  <si>
    <t>06.12.2021 0:00:00 +00:00</t>
  </si>
  <si>
    <t>14.09.2020 0:00:00 +00:00</t>
  </si>
  <si>
    <t>Респ Башкортостан, Стерлибашевский р-н, деревня Максютово, ул Социалистическая, зд 3</t>
  </si>
  <si>
    <t>14.11.2013 0:00:00 +00:00</t>
  </si>
  <si>
    <t>Респ Башкортостан, село Стерлибашево, ул Молодежная, д 30</t>
  </si>
  <si>
    <t>30.10.2014 0:00:00 +00:00</t>
  </si>
  <si>
    <t>453167, РЕСПУБЛИКА БАШКОРТОСТАН, М.Р-Н СТЕРЛИТАМАКСКИЙ, С.П. НАУМОВСКИЙ СЕЛЬСОВЕТ, С НАУМОВКА, УЛ СТУДЕНЧЕСКАЯ, ЗД. 3</t>
  </si>
  <si>
    <t>09.02.2023 0:00:00 +00:00</t>
  </si>
  <si>
    <t>11.01.2001 0:00:00 +00:00</t>
  </si>
  <si>
    <t>453140, РЕСПУБЛИКА БАШКОРТОСТАН, М.Р-Н СТЕРЛИТАМАКСКИЙ, С.П. ОТРАДОВСКИЙ СЕЛЬСОВЕТ, С НОВАЯ ОТРАДОВКА, УЛ ШКОЛЬНАЯ, Д. 6</t>
  </si>
  <si>
    <t>15.12.2022 0:00:00 +00:00</t>
  </si>
  <si>
    <t>25.08.1997 0:00:00 +00:00</t>
  </si>
  <si>
    <t>453144, Республика Башкортостан, М.Р-Н СТЕРЛИТАМАКСКИЙ, С.П. ТЮРЮШЛИНСКИЙ СЕЛЬСОВЕТ, С ТЮРЮШЛЯ, УЛ МОЛОДЁЖНАЯ, ЗД. 9А</t>
  </si>
  <si>
    <t>28.09.1993 0:00:00 +00:00</t>
  </si>
  <si>
    <t>453156, РЕСПУБЛИКА БАШКОРТОСТАН, М.Р-Н СТЕРЛИТАМАКСКИЙ, С.П. КУГАНАКСКИЙ СЕЛЬСОВЕТ, С ПОКРОВКА, УЛ ЛЕНИНА, ЗД. 9</t>
  </si>
  <si>
    <t>26.02.2000 0:00:00 +00:00</t>
  </si>
  <si>
    <t>453118, Республика Башкортостан, М.Р-Н СТЕРЛИТАМАКСКИЙ, С.П. ОТРАДОВСКИЙ СЕЛЬСОВЕТ, С МАРИИНСКИЙ, УЛ МОЛОДЁЖНАЯ, Д. 2А</t>
  </si>
  <si>
    <t>453102, Республика Башкортостан, М.Р-Н СТЕРЛИТАМАКСКИЙ, С.П. КАЗАДАЕВСКИЙ СЕЛЬСОВЕТ, С НОВОЕ БАРЯТИНО, УЛ ДРУЖБЫ, ЗД. 26</t>
  </si>
  <si>
    <t>453138, РЕСПУБЛИКА БАШКОРТОСТАН, М.Р-Н СТЕРЛИТАМАКСКИЙ, С.П. ПЕРВОМАЙСКИЙ СЕЛЬСОВЕТ, Д ДЕРГАЧЕВКА, УЛ ДРУЖБЫ, ЗД. 15</t>
  </si>
  <si>
    <t>453166, Республика Башкортостан, М.Р-Н СТЕРЛИТАМАКСКИЙ, С.П. УСЛИНСКИЙ СЕЛЬСОВЕТ, Д ЧУРТАН, УЛ МОЛОДЁЖНАЯ, ЗД. 5Е</t>
  </si>
  <si>
    <t>453167, РЕСПУБЛИКА БАШКОРТОСТАН, М.Р-Н СТЕРЛИТАМАКСКИЙ, С.П. НАУМОВСКИЙ СЕЛЬСОВЕТ, С НАУМОВКА, УЛ ЛЕНИНА, ЗД. 18</t>
  </si>
  <si>
    <t>453161, РЕСПУБЛИКА БАШКОРТОСТАН, М.Р-Н СТЕРЛИТАМАКСКИЙ, С.П. БУРИКАЗГАНОВСКИЙ СЕЛЬСОВЕТ, С БУРИКАЗГАНОВО, УЛ ШКОЛЬНАЯ, ЗД. 46Г</t>
  </si>
  <si>
    <t>453167, РЕСПУБЛИКА БАШКОРТОСТАН, М.Р-Н СТЕРЛИТАМАКСКИЙ, С.П. НАУМОВСКИЙ СЕЛЬСОВЕТ, С ВАСИЛЬЕВКА, УЛ ОРЕНБУРГСКИЙ ТРАКТ, Д. 60, К. А</t>
  </si>
  <si>
    <t>453164, РЕСПУБЛИКА БАШКОРТОСТАН, М.Р-Н СТЕРЛИТАМАКСКИЙ, С.П. ПЕРВОМАЙСКИЙ СЕЛЬСОВЕТ, С ПЕРВОМАЙСКОЕ, УЛ ШКОЛЬНАЯ, ЗД. 2</t>
  </si>
  <si>
    <t>453119, РЕСПУБЛИКА БАШКОРТОСТАН, М.Р-Н СТЕРЛИТАМАКСКИЙ, С.П. АЛАТАНИНСКИЙ СЕЛЬСОВЕТ, С БЕЛЬСКОЕ, УЛ ШКОЛЬНАЯ, ЗД. 2</t>
  </si>
  <si>
    <t>453162, РЕСПУБЛИКА БАШКОРТОСТАН, М.Р-Н СТЕРЛИТАМАКСКИЙ, С.П. РЯЗАНОВСКИЙ СЕЛЬСОВЕТ, Д РЯЗАНОВКА, УЛ ЦЕНТРАЛЬНАЯ, Д. 69</t>
  </si>
  <si>
    <t>453147, РЕСПУБЛИКА БАШКОРТОСТАН, М.Р-Н СТЕРЛИТАМАКСКИЙ, С.П. ОКТЯБРЬСКИЙ СЕЛЬСОВЕТ, С ОКТЯБРЬСКОЕ, УЛ ШКОЛЬНАЯ, Д. 9</t>
  </si>
  <si>
    <t>453145, РЕСПУБЛИКА БАШКОРТОСТАН, М.Р-Н СТЕРЛИТАМАКСКИЙ, С.П. НИКОЛАЕВСКИЙ СЕЛЬСОВЕТ, С НИКОЛАЕВКА, УЛ СЕВЕРНАЯ, ЗД. 1Б</t>
  </si>
  <si>
    <t>453152, Республика Башкортостан, М.Р-Н СТЕРЛИТАМАКСКИЙ, С.П. ПОДЛЕСНЕНСКИЙ СЕЛЬСОВЕТ, С ИШПАРСОВО, УЛ ШКОЛЬНАЯ, ЗД. 6А</t>
  </si>
  <si>
    <t>453136, РЕСПУБЛИКА БАШКОРТОСТАН, М.Р-Н СТЕРЛИТАМАКСКИЙ, С.П. БУРИКАЗГАНОВСКИЙ СЕЛЬСОВЕТ, С ТАЛАЧЕВО, УЛ ШКОЛЬНАЯ, ЗД. 19</t>
  </si>
  <si>
    <t>453142, Республика Башкортостан, М.Р-Н СТЕРЛИТАМАКСКИЙ, С.П. АШКАДАРСКИЙ СЕЛЬСОВЕТ, Д НОВОФЕДОРОВСКОЕ, УЛ ЦЕНТРАЛЬНАЯ, Д. 20В</t>
  </si>
  <si>
    <t>453142, Республика Башкортостан, М.Р-Н СТЕРЛИТАМАКСКИЙ, С.П. АЮЧЕВСКИЙ СЕЛЬСОВЕТ, С АЮЧЕВО, УЛ ШКОЛЬНАЯ, ЗД. 9</t>
  </si>
  <si>
    <t>453144, РЕСПУБЛИКА БАШКОРТОСТАН, М.Р-Н СТЕРЛИТАМАКСКИЙ, С.П. ТЮРЮШЛИНСКИЙ СЕЛЬСОВЕТ, С ТЮРЮШЛЯ, УЛ ЦЕНТРАЛЬНАЯ, ЗД. 46А</t>
  </si>
  <si>
    <t>453143, РЕСПУБЛИКА БАШКОРТОСТАН, М.Р-Н СТЕРЛИТАМАКСКИЙ, С.П. ТЮРЮШЛИНСКИЙ СЕЛЬСОВЕТ, Д ЗОЛОТОНОШКА, УЛ ЦЕНТРАЛЬНАЯ, ЗД. 16Б</t>
  </si>
  <si>
    <t>24.12.2023 0:00:00 +00:00</t>
  </si>
  <si>
    <t>453154, Республика Башкортостан, М.Р-Н СТЕРЛИТАМАКСКИЙ, С.П. АЛАТАНИНСКИЙ СЕЛЬСОВЕТ, С ЗАБЕЛЬСКОЕ, УЛ ШКОЛЬНАЯ, ЗД. 2</t>
  </si>
  <si>
    <t>453137, Республика Башкортостан, М.Р-Н СТЕРЛИТАМАКСКИЙ, С.П. РОЩИНСКИЙ СЕЛЬСОВЕТ, С РОЩИНСКИЙ, УЛ МАЙСКАЯ, ЗД. 24</t>
  </si>
  <si>
    <t>453149, РЕСПУБЛИКА БАШКОРТОСТАН, М.Р-Н СТЕРЛИТАМАКСКИЙ, С.П. КУГАНАКСКИЙ СЕЛЬСОВЕТ, С БОЛЬШОЙ КУГАНАК, УЛ ЛЕНИНА, ЗД. 5</t>
  </si>
  <si>
    <t>453148, РЕСПУБЛИКА БАШКОРТОСТАН, М.Р-Н СТЕРЛИТАМАКСКИЙ, С.П. МАКСИМОВСКИЙ СЕЛЬСОВЕТ, Д МАКСИМОВКА, УЛ ШКОЛЬНАЯ, ЗД. 2</t>
  </si>
  <si>
    <t>453163, Республика Башкортостан, М.Р-Н СТЕРЛИТАМАКСКИЙ, С.П. УСЛИНСКИЙ СЕЛЬСОВЕТ, С ВЕРХНИЕ УСЛЫ, УЛ ШКОЛЬНАЯ, ЗД. 2А</t>
  </si>
  <si>
    <t>453165, РЕСПУБЛИКА БАШКОРТОСТАН, М.Р-Н СТЕРЛИТАМАКСКИЙ, С.П. КОНСТАНТИНОГРАДОВСКИЙ СЕЛЬСОВЕТ, Д КОНСТАНТИНОГРАДОВКА, УЛ МИРА, ЗД. 41Ж</t>
  </si>
  <si>
    <t>21.10.2022 0:00:00 +00:00</t>
  </si>
  <si>
    <t>453148, РЕСПУБЛИКА БАШКОРТОСТАН, М.Р-Н СТЕРЛИТАМАКСКИЙ, С.П. МАКСИМОВСКИЙ СЕЛЬСОВЕТ, Д БУГУРУСЛАНОВКА, УЛ САДОВАЯ, ЗД. 36А</t>
  </si>
  <si>
    <t>453162, Республика Башкортостан, М.Р-Н СТЕРЛИТАМАКСКИЙ, С.П. РЯЗАНОВСКИЙ СЕЛЬСОВЕТ, Д КУЧЕРБАЕВО, УЛ МИРА, ЗД. 87</t>
  </si>
  <si>
    <t>453155, РЕСПУБЛИКА БАШКОРТОСТАН, М.Р-Н СТЕРЛИТАМАКСКИЙ, С.П. ПОДЛЕСНЕНСКИЙ СЕЛЬСОВЕТ, С ТАЛАЛАЕВКА, УЛ МИРА, ЗД. 22</t>
  </si>
  <si>
    <t>453149, Республика Башкортостан, М.Р-Н СТЕРЛИТАМАКСКИЙ, С.П. КУГАНАКСКИЙ СЕЛЬСОВЕТ, С БОЛЬШОЙ КУГАНАК, УЛ ЛЕНИНА, ЗД. 2А</t>
  </si>
  <si>
    <t>453167, РЕСПУБЛИКА БАШКОРТОСТАН, М.Р-Н СТЕРЛИТАМАКСКИЙ, С.П. НАУМОВСКИЙ СЕЛЬСОВЕТ, С НАУМОВКА, УЛ ЛЕНИНА, ЗД. 22</t>
  </si>
  <si>
    <t>28.10.2022 0:00:00 +00:00</t>
  </si>
  <si>
    <t>453102, Республика Башкортостан, М.Р-Н СТЕРЛИТАМАКСКИЙ, С.П. КАЗАДАЕВСКИЙ СЕЛЬСОВЕТ, С НОВОЕ БАРЯТИНО, УЛ ДРУЖБЫ, ЗД. 24</t>
  </si>
  <si>
    <t>20.10.2023 0:00:00 +00:00</t>
  </si>
  <si>
    <t>453160, Республика Башкортостан, М.Р-Н СТЕРЛИТАМАКСКИЙ, С.П. АЮЧЕВСКИЙ СЕЛЬСОВЕТ, Д НОВАЯ ВАСИЛЬЕВКА, УЛ ЦЕНТРАЛЬНАЯ, ЗД. 23</t>
  </si>
  <si>
    <t>453137, РЕСПУБЛИКА БАШКОРТОСТАН, М.Р-Н СТЕРЛИТАМАКСКИЙ, С.П. РОЩИНСКИЙ СЕЛЬСОВЕТ, С РОЩИНСКИЙ, УЛ МАЙСКАЯ, ЗД. 14</t>
  </si>
  <si>
    <t>453144, РЕСПУБЛИКА БАШКОРТОСТАН, М.Р-Н СТЕРЛИТАМАКСКИЙ, С.П. ТЮРЮШЛИНСКИЙ СЕЛЬСОВЕТ, С ТЮРЮШЛЯ, УЛ ЦЕНТРАЛЬНАЯ, Д. 43И</t>
  </si>
  <si>
    <t>Респ Башкортостан, Стерлитамакский р-н, деревня Подлесное, ул Центральная, зд 14</t>
  </si>
  <si>
    <t>17.02.2021 0:00:00 +00:00</t>
  </si>
  <si>
    <t>16.02.2021 0:00:00 +00:00</t>
  </si>
  <si>
    <t>453164, РЕСПУБЛИКА БАШКОРТОСТАН, М.Р-Н СТЕРЛИТАМАКСКИЙ, С.П. ПЕРВОМАЙСКИЙ СЕЛЬСОВЕТ, С ПЕРВОМАЙСКОЕ, УЛ ШКОЛЬНАЯ, ЗД. 4А</t>
  </si>
  <si>
    <t>09.04.2018 0:00:00 +00:00</t>
  </si>
  <si>
    <t>453147, Республика Башкортостан, М.Р-Н СТЕРЛИТАМАКСКИЙ, С.П. ОКТЯБРЬСКИЙ СЕЛЬСОВЕТ, С ОКТЯБРЬСКОЕ, УЛ ВЕСЕННЯЯ, ЗД. 16А</t>
  </si>
  <si>
    <t>453140, РЕСПУБЛИКА БАШКОРТОСТАН, М.Р-Н СТЕРЛИТАМАКСКИЙ, С.П. ОТРАДОВСКИЙ СЕЛЬСОВЕТ, С ЗАГОРОДНЫЙ, УЛ САДОВАЯ, Д. 15</t>
  </si>
  <si>
    <t>Респ Башкортостан, Стерлитамакский р-н, село Нижние Услы, ул Имая Насыри, д 46 к а</t>
  </si>
  <si>
    <t>453167, РЕСПУБЛИКА БАШКОРТОСТАН, М.Р-Н СТЕРЛИТАМАКСКИЙ, С.П. НАУМОВСКИЙ СЕЛЬСОВЕТ, С НАУМОВКА, УЛ ЛЕНИНА, ЗД. 67</t>
  </si>
  <si>
    <t>453149, Республика Башкортостан, М.Р-Н СТЕРЛИТАМАКСКИЙ, С.П. КУГАНАКСКИЙ СЕЛЬСОВЕТ, С БОЛЬШОЙ КУГАНАК, УЛ ЛЕНИНА, ЗД. 11А</t>
  </si>
  <si>
    <t>453153, РЕСПУБЛИКА БАШКОРТОСТАН, М.Р-Н СТЕРЛИТАМАКСКИЙ, С.П. КРАСНОЯРСКИЙ СЕЛЬСОВЕТ, С НОВЫЙ КРАСНОЯР, УЛ МИРА, ЗД. 25</t>
  </si>
  <si>
    <t>453105, Республика Башкортостан, М.Р-Н СТЕРЛИТАМАКСКИЙ, С.П. КРАСНОЯРСКИЙ СЕЛЬСОВЕТ, С КОСЯКОВКА, УЛ МОЛОДЁЖНАЯ, Д. 4</t>
  </si>
  <si>
    <t>Респ Башкортостан, Стерлитамакский р-н, село Верхние Услы, ул Советская, д 39, кв 1</t>
  </si>
  <si>
    <t>453141, РЕСПУБЛИКА БАШКОРТОСТАН, М.Р-Н СТЕРЛИТАМАКСКИЙ, С.П. АЙГУЛЕВСКИЙ СЕЛЬСОВЕТ, С АЙГУЛЕВО, УЛ ЦЕНТРАЛЬНАЯ, ЗД. 40А</t>
  </si>
  <si>
    <t>453151, РЕСПУБЛИКА БАШКОРТОСТАН, М.Р-Н СТЕРЛИТАМАКСКИЙ, С.П. ОТРАДОВСКИЙ СЕЛЬСОВЕТ, С МАРИИНСКИЙ, УЛ ЛАЗУРНАЯ, Д. 23</t>
  </si>
  <si>
    <t>04.06.2014 0:00:00 +00:00</t>
  </si>
  <si>
    <t>452830, Республика Башкортостан, М.Р-Н ТАТЫШЛИНСКИЙ, С.П. ВЕРХНЕТАТЫШЛИНСКИЙ СЕЛЬСОВЕТ, С ВЕРХНИЕ ТАТЫШЛЫ, УЛ ЛЕНИНА, ЗД. 98</t>
  </si>
  <si>
    <t>30.05.2002 0:00:00 +00:00</t>
  </si>
  <si>
    <t>452841, Республика Башкортостан, М.Р-Н ТАТЫШЛИНСКИЙ, С.П. КУДАШЕВСКИЙ СЕЛЬСОВЕТ, С ВЕРХНЕКУДАШЕВО, УЛ ХАЙДАРОВА, Д. 23</t>
  </si>
  <si>
    <t>452842, Республика Башкортостан, М.Р-Н ТАТЫШЛИНСКИЙ, С.П. КУРДЫМСКИЙ СЕЛЬСОВЕТ, С СТАРЫЙ КУРДЫМ, УЛ ШКОЛЬНАЯ, ЗД. 39А</t>
  </si>
  <si>
    <t>452838, Республика Башкортостан, М.Р-Н ТАТЫШЛИНСКИЙ, С.П. НОВОТАТЫШЛИНСКИЙ СЕЛЬСОВЕТ, С НОВЫЕ ТАТЫШЛЫ, УЛ ШКОЛЬНАЯ, Д. 21</t>
  </si>
  <si>
    <t>452840, РЕСПУБЛИКА БАШКОРТОСТАН, М.Р-Н ТАТЫШЛИНСКИЙ, С.П. КУДАШЕВСКИЙ СЕЛЬСОВЕТ, Д АРИБАШ, УЛ ШКОЛЬНАЯ, Д. 2</t>
  </si>
  <si>
    <t>452843, РЕСПУБЛИКА БАШКОРТОСТАН, М.Р-Н ТАТЫШЛИНСКИЙ, С.П. ШУЛГАНОВСКИЙ СЕЛЬСОВЕТ, С ШУЛГАНОВО, УЛ ШКОЛЬНАЯ, ЗД. 16</t>
  </si>
  <si>
    <t>452844, РЕСПУБЛИКА БАШКОРТОСТАН, М.Р-Н ТАТЫШЛИНСКИЙ, С.П. АКБУЛАТОВСКИЙ СЕЛЬСОВЕТ, С СТАРОАКБУЛАТОВО, УЛ НАГОРНАЯ, ЗД. 16</t>
  </si>
  <si>
    <t>452834, РЕСПУБЛИКА БАШКОРТОСТАН, М.Р-Н ТАТЫШЛИНСКИЙ, С.П. КАЛЬТЯЕВСКИЙ СЕЛЬСОВЕТ, С КАЛЬТЯЕВО, УЛ КОМСОМОЛЬСКАЯ, Д. 20</t>
  </si>
  <si>
    <t>452835, РЕСПУБЛИКА БАШКОРТОСТАН, М.Р-Н ТАТЫШЛИНСКИЙ, С.П. НИЖНЕБАЛТАЧЕВСКИЙ СЕЛЬСОВЕТ, С НИЖНЕБАЛТАЧЕВО, УЛ ЦЕНТРАЛЬНАЯ, Д. 26</t>
  </si>
  <si>
    <t>452832, Республика Башкортостан, М.Р-Н ТАТЫШЛИНСКИЙ, С.П. АКСАИТОВСКИЙ СЕЛЬСОВЕТ, С АКСАИТОВО, УЛ ШАКИРЬЯНОВЫХ, Д. 8</t>
  </si>
  <si>
    <t>452830, Республика Башкортостан, М.Р-Н ТАТЫШЛИНСКИЙ, С.П. ВЕРХНЕТАТЫШЛИНСКИЙ СЕЛЬСОВЕТ, С ВЕРХНИЕ ТАТЫШЛЫ, УЛ ЛЕНИНА, ЗД. 57</t>
  </si>
  <si>
    <t>452833, Республика Башкортостан, М.Р-Н ТАТЫШЛИНСКИЙ, С.П. БАДРЯШЕВСКИЙ СЕЛЬСОВЕТ, Д БАДРЯШЕВО, УЛ ЦЕНТРАЛЬНАЯ, Д. 39</t>
  </si>
  <si>
    <t>452839, РЕСПУБЛИКА БАШКОРТОСТАН, М.Р-Н ТАТЫШЛИНСКИЙ, С.П. БУЛЬ-КАЙПАНОВСКИЙ СЕЛЬСОВЕТ, С СТАРОКАЙПАНОВО, УЛ ШКОЛЬНАЯ, Д. 1</t>
  </si>
  <si>
    <t>25.08.2021 0:00:00 +00:00</t>
  </si>
  <si>
    <t>452845, РЕСПУБЛИКА БАШКОРТОСТАН, М.Р-Н ТАТЫШЛИНСКИЙ, С.П. ЯЛГЫЗ-НАРАТСКИЙ СЕЛЬСОВЕТ, С ЯЛГЫЗ-НАРАТ, УЛ ЦЕНТРАЛЬНАЯ, Д. 15</t>
  </si>
  <si>
    <t>452830, Республика Башкортостан, М.Р-Н ТАТЫШЛИНСКИЙ, С.П. ВЕРХНЕТАТЫШЛИНСКИЙ СЕЛЬСОВЕТ, С ВЕРХНИЕ ТАТЫШЛЫ, УЛ ЛЕНИНА, Д. 86</t>
  </si>
  <si>
    <t>452830, РЕСПУБЛИКА БАШКОРТОСТАН, М.Р-Н ТАТЫШЛИНСКИЙ, С.П. ВЕРХНЕТАТЫШЛИНСКИЙ СЕЛЬСОВЕТ, С ВЕРХНИЕ ТАТЫШЛЫ, УЛ М.ДЖАЛИЛЯ, ЗД. 10</t>
  </si>
  <si>
    <t>05.06.2023 0:00:00 +00:00</t>
  </si>
  <si>
    <t>13.06.2002 0:00:00 +00:00</t>
  </si>
  <si>
    <t>452830, РЕСПУБЛИКА БАШКОРТОСТАН, М.Р-Н ТАТЫШЛИНСКИЙ, С.П. ВЕРХНЕТАТЫШЛИНСКИЙ СЕЛЬСОВЕТ, С ВЕРХНИЕ ТАТЫШЛЫ, УЛ ЛЕНИНА, Д. 88</t>
  </si>
  <si>
    <t>Респ Башкортостан, село Верхние Татышлы, ул Ленина, д 75</t>
  </si>
  <si>
    <t>03.03.2006 0:00:00 +00:00</t>
  </si>
  <si>
    <t>Респ Башкортостан, село Верхние Татышлы, ул Фрунзе, д 16</t>
  </si>
  <si>
    <t>13.08.2021 0:00:00 +00:00</t>
  </si>
  <si>
    <t>20.02.2013 0:00:00 +00:00</t>
  </si>
  <si>
    <t>450511, РЕСПУБЛИКА БАШКОРТОСТАН, М.Р-Н УФИМСКИЙ, С.П. МИХАЙЛОВСКИЙ СЕЛЬСОВЕТ, С МИХАЙЛОВКА, УЛ САДОВАЯ, Д. 6</t>
  </si>
  <si>
    <t>20.07.2001 0:00:00 +00:00</t>
  </si>
  <si>
    <t>450519, РЕСПУБЛИКА БАШКОРТОСТАН, М.Р-Н УФИМСКИЙ, С.П. МИЛОВСКИЙ СЕЛЬСОВЕТ, С МИЛОВКА, УЛ ГАГАРИНА, ЗД. 11</t>
  </si>
  <si>
    <t>10.07.1995 0:00:00 +00:00</t>
  </si>
  <si>
    <t>450511, РЕСПУБЛИКА БАШКОРТОСТАН, М.Р-Н УФИМСКИЙ, С.П. МИХАЙЛОВСКИЙ СЕЛЬСОВЕТ, С МИХАЙЛОВКА, УЛ ЛЕНИНА, Д. 56</t>
  </si>
  <si>
    <t>01.11.2000 0:00:00 +00:00</t>
  </si>
  <si>
    <t>450520, Республика Башкортостан, М.Р-Н УФИМСКИЙ, С.П. МИХАЙЛОВСКИЙ СЕЛЬСОВЕТ, С МИХАЙЛОВКА, УЛ МИРА, Д. 8</t>
  </si>
  <si>
    <t>30.09.2023 0:00:00 +00:00</t>
  </si>
  <si>
    <t>24.04.1999 0:00:00 +00:00</t>
  </si>
  <si>
    <t>450513, РЕСПУБЛИКА БАШКОРТОСТАН, М.Р-Н УФИМСКИЙ, С.П. НИКОЛАЕВСКИЙ СЕЛЬСОВЕТ, С НУРЛИНО, УЛ ПАРКОВАЯ, Д. 7</t>
  </si>
  <si>
    <t>26.03.2020 0:00:00 +00:00</t>
  </si>
  <si>
    <t>07.05.1999 0:00:00 +00:00</t>
  </si>
  <si>
    <t>450532, РЕСПУБЛИКА БАШКОРТОСТАН, М.Р-Н УФИМСКИЙ, С.П. НИКОЛАЕВСКИЙ СЕЛЬСОВЕТ, Д НИКОЛАЕВКА, УЛ МОЛОДЕЖНАЯ, Д. 3, К. 2</t>
  </si>
  <si>
    <t>450591, РЕСПУБЛИКА БАШКОРТОСТАН, М.Р-Н УФИМСКИЙ, С.П. ЧЕСНОКОВСКИЙ СЕЛЬСОВЕТ, С ЧЕСНОКОВКА, УЛ МОЛОДЕЖНАЯ, Д. 6</t>
  </si>
  <si>
    <t>30.03.1999 0:00:00 +00:00</t>
  </si>
  <si>
    <t>450571, Республика Башкортостан, М.Р-Н УФИМСКИЙ, С.П. ЮМАТОВСКИЙ СЕЛЬСОВЕТ, С САНАТОРИЯ ЮМАТОВО ИМЕНИ 15-ЛЕТИЯ БАССР, УЛ КОЛЬЦЕВАЯ, ЗД. 15</t>
  </si>
  <si>
    <t>25.08.1999 0:00:00 +00:00</t>
  </si>
  <si>
    <t>450531, Республика Башкортостан, М.Р-Н УФИМСКИЙ, С.П. АЛЕКСЕЕВСКИЙ СЕЛЬСОВЕТ, Д АЛЕКСЕЕВКА, УЛ ШКОЛЬНАЯ, Д. 2</t>
  </si>
  <si>
    <t>21.06.1999 0:00:00 +00:00</t>
  </si>
  <si>
    <t>450532, РЕСПУБЛИКА БАШКОРТОСТАН, М.Р-Н УФИМСКИЙ, С.П. НИКОЛАЕВСКИЙ СЕЛЬСОВЕТ, Д НИКОЛАЕВКА, УЛ СОВЕТСКАЯ, Д. 20</t>
  </si>
  <si>
    <t>30.12.2000 0:00:00 +00:00</t>
  </si>
  <si>
    <t>450520, РЕСПУБЛИКА БАШКОРТОСТАН, М.Р-Н УФИМСКИЙ, С.П. ЗУБОВСКИЙ СЕЛЬСОВЕТ, С НИЖЕГОРОДКА, УЛ МИРА, ЗД. 29А</t>
  </si>
  <si>
    <t>05.10.1999 0:00:00 +00:00</t>
  </si>
  <si>
    <t>450531, РЕСПУБЛИКА БАШКОРТОСТАН, М.Р-Н УФИМСКИЙ, С.П. АЛЕКСЕЕВСКИЙ СЕЛЬСОВЕТ, Д АЛЕКСЕЕВКА, УЛ ШКОЛЬНАЯ, Д. 4</t>
  </si>
  <si>
    <t>28.06.2023 0:00:00 +00:00</t>
  </si>
  <si>
    <t>450513, Республика Башкортостан, М.Р-Н УФИМСКИЙ, С.П. НИКОЛАЕВСКИЙ СЕЛЬСОВЕТ, С НУРЛИНО, УЛ ШКОЛЬНАЯ, Д. 22</t>
  </si>
  <si>
    <t>24.10.2023 0:00:00 +00:00</t>
  </si>
  <si>
    <t>21.10.2000 0:00:00 +00:00</t>
  </si>
  <si>
    <t>450512, РЕСПУБЛИКА БАШКОРТОСТАН, М.Р-Н УФИМСКИЙ, С.П. ДМИТРИЕВСКИЙ СЕЛЬСОВЕТ, С ДМИТРИЕВКА, УЛ СОВЕТСКАЯ, ЗД. 5/1</t>
  </si>
  <si>
    <t>450521, РЕСПУБЛИКА БАШКОРТОСТАН, М.Р-Н УФИМСКИЙ, С.П. РУССКО-ЮРМАШСКИЙ СЕЛЬСОВЕТ, С РУССКИЙ ЮРМАШ, УЛ ЦЕНТРАЛЬНАЯ, Д. 20</t>
  </si>
  <si>
    <t>23.11.2000 0:00:00 +00:00</t>
  </si>
  <si>
    <t>450591, РЕСПУБЛИКА БАШКОРТОСТАН, М.Р-Н УФИМСКИЙ, С.П. ЧЕСНОКОВСКИЙ СЕЛЬСОВЕТ, С ЧЕСНОКОВКА, УЛ ШКОЛЬНАЯ, Д. 47</t>
  </si>
  <si>
    <t>27.06.2023 0:00:00 +00:00</t>
  </si>
  <si>
    <t>13.02.2001 0:00:00 +00:00</t>
  </si>
  <si>
    <t>450516, Республика Башкортостан, М.Р-Н УФИМСКИЙ, С.П. КРАСНОЯРСКИЙ СЕЛЬСОВЕТ, С КРАСНЫЙ ЯР, УЛ СОВЕТСКАЯ, Д. 83</t>
  </si>
  <si>
    <t>22.07.1997 0:00:00 +00:00</t>
  </si>
  <si>
    <t>450501, РЕСПУБЛИКА БАШКОРТОСТАН, М.Р-Н УФИМСКИЙ, С.П. БУЛГАКОВСКИЙ СЕЛЬСОВЕТ, С БУЛГАКОВО, УЛ ДРУЖБЫ, ЗД. 2</t>
  </si>
  <si>
    <t>21.06.2023 0:00:00 +00:00</t>
  </si>
  <si>
    <t>08.12.1999 0:00:00 +00:00</t>
  </si>
  <si>
    <t>450580, Республика Башкортостан, М.Р-Н УФИМСКИЙ, С.П. АВДОНСКИЙ СЕЛЬСОВЕТ, С АВДОН, УЛ 60 ЛЕТ СССР, ЗД. 2</t>
  </si>
  <si>
    <t>450571, РЕСПУБЛИКА БАШКОРТОСТАН, М.Р-Н УФИМСКИЙ, С.П. ЮМАТОВСКИЙ СЕЛЬСОВЕТ, Д ЮМАТОВО, УЛ ЦЕНТРАЛЬНАЯ, ЗД. 46</t>
  </si>
  <si>
    <t>05.09.2022 0:00:00 +00:00</t>
  </si>
  <si>
    <t>450516, РЕСПУБЛИКА БАШКОРТОСТАН, М.Р-Н УФИМСКИЙ, С.П. КРАСНОЯРСКИЙ СЕЛЬСОВЕТ, С КРАСНЫЙ ЯР, УЛ СОВЕТСКАЯ, Д. 88</t>
  </si>
  <si>
    <t>09.06.1999 0:00:00 +00:00</t>
  </si>
  <si>
    <t>450514, РЕСПУБЛИКА БАШКОРТОСТАН, М.Р-Н УФИМСКИЙ, С.П. ШЕМЯКСКИЙ СЕЛЬСОВЕТ, С ОКТЯБРЬСКИЙ, УЛ ШКОЛЬНАЯ, ЗД. 1/2</t>
  </si>
  <si>
    <t>04.11.2000 0:00:00 +00:00</t>
  </si>
  <si>
    <t>450522, Республика Башкортостан, М.Р-Н УФИМСКИЙ, С.П. ЗУБОВСКИЙ СЕЛЬСОВЕТ, С ЗУБОВО, УЛ ЦЕНТРАЛЬНАЯ, ЗД. 77/5</t>
  </si>
  <si>
    <t>450520, РЕСПУБЛИКА БАШКОРТОСТАН, М.Р-Н УФИМСКИЙ, С.П. ЗУБОВСКИЙ СЕЛЬСОВЕТ, С НИЖЕГОРОДКА, УЛ МИРА, ЗД. 26/1</t>
  </si>
  <si>
    <t>450570, Республика Башкортостан, М.Р-Н УФИМСКИЙ, С.П. ЖУКОВСКИЙ СЕЛЬСОВЕТ, С ЖУКОВО, УЛ С.ИЛЬИНА, ЗД. 1А</t>
  </si>
  <si>
    <t>450512, РЕСПУБЛИКА БАШКОРТОСТАН, М.Р-Н УФИМСКИЙ, С.П. ДМИТРИЕВСКИЙ СЕЛЬСОВЕТ, С ДМИТРИЕВКА, УЛ ТРАКТОВАЯ, ЗД. 23/1</t>
  </si>
  <si>
    <t>06.09.2022 0:00:00 +00:00</t>
  </si>
  <si>
    <t>10.11.2000 0:00:00 +00:00</t>
  </si>
  <si>
    <t>450580, РЕСПУБЛИКА БАШКОРТОСТАН, М.Р-Н УФИМСКИЙ, С.П. АВДОНСКИЙ СЕЛЬСОВЕТ, С АВДОН, УЛ 60 ЛЕТ СССР, ЗД. 20</t>
  </si>
  <si>
    <t>450514, РЕСПУБЛИКА БАШКОРТОСТАН, М.Р-Н УФИМСКИЙ, С.П. ШЕМЯКСКИЙ СЕЛЬСОВЕТ, С ОКТЯБРЬСКИЙ, УЛ СОВХОЗНАЯ, ЗД. 13</t>
  </si>
  <si>
    <t>Респ Башкортостан, Уфимский р-н, деревня Ягодная Поляна, ул Центральная, д 3 к 1</t>
  </si>
  <si>
    <t>17.09.2021 0:00:00 +00:00</t>
  </si>
  <si>
    <t>450515, РЕСПУБЛИКА БАШКОРТОСТАН, М.Р-Н УФИМСКИЙ, С.П. ДМИТРИЕВСКИЙ СЕЛЬСОВЕТ, Д ПОДЫМАЛОВО, УЛ ЮЖНАЯ, Д. 22</t>
  </si>
  <si>
    <t>14.02.2000 0:00:00 +00:00</t>
  </si>
  <si>
    <t>450501, РЕСПУБЛИКА БАШКОРТОСТАН, М.Р-Н УФИМСКИЙ, С.П. БУЛГАКОВСКИЙ СЕЛЬСОВЕТ, С БУЛГАКОВО, ПЕР КОНТОРСКИЙ, ЗД. 1</t>
  </si>
  <si>
    <t>450515, РЕСПУБЛИКА БАШКОРТОСТАН, М.Р-Н УФИМСКИЙ, С.П. ДМИТРИЕВСКИЙ СЕЛЬСОВЕТ, Д ПОДЫМАЛОВО, УЛ ЮЖНАЯ, Д. 24</t>
  </si>
  <si>
    <t>450519, РЕСПУБЛИКА БАШКОРТОСТАН, М.Р-Н УФИМСКИЙ, С.П. МИЛОВСКИЙ СЕЛЬСОВЕТ, С МИЛОВКА, УЛ МИХАЙЛОВА, Д. 6</t>
  </si>
  <si>
    <t>450511, РЕСПУБЛИКА БАШКОРТОСТАН, М.Р-Н УФИМСКИЙ, С.П. МИХАЙЛОВСКИЙ СЕЛЬСОВЕТ, С МИХАЙЛОВКА, УЛ СОВЕТСКАЯ, Д. 8/1</t>
  </si>
  <si>
    <t>Респ Башкортостан, Уфимский р-н, деревня Шамонино, ул Мустая Карима, зд 36</t>
  </si>
  <si>
    <t>15.09.2010 0:00:00 +00:00</t>
  </si>
  <si>
    <t>450521, РЕСПУБЛИКА БАШКОРТОСТАН, М.Р-Н УФИМСКИЙ, С.П. РУССКО-ЮРМАШСКИЙ СЕЛЬСОВЕТ, Д ШАМОНИНО, УЛ МОЛОДЕЖНАЯ, ЗД. 43</t>
  </si>
  <si>
    <t>29.05.2022 0:00:00 +00:00</t>
  </si>
  <si>
    <t>30.12.2010 0:00:00 +00:00</t>
  </si>
  <si>
    <t>450502, РЕСПУБЛИКА БАШКОРТОСТАН, М.Р-Н УФИМСКИЙ, С.П. КИРИЛЛОВСКИЙ СЕЛЬСОВЕТ, Д ДОРОГИНО, УЛ ПИКУНОВА, Д. 46А</t>
  </si>
  <si>
    <t>02.08.2013 0:00:00 +00:00</t>
  </si>
  <si>
    <t>Респ Башкортостан, Уфимский р-н, деревня Дорогино, ул Звездная, д 43А</t>
  </si>
  <si>
    <t>11.10.2022 0:00:00 +00:00</t>
  </si>
  <si>
    <t>06.09.2013 0:00:00 +00:00</t>
  </si>
  <si>
    <t>Респ Башкортостан, Уфимский р-н, село Жуково, ул Школьная, зд 1А</t>
  </si>
  <si>
    <t>450521, РЕСПУБЛИКА БАШКОРТОСТАН, М.Р-Н УФИМСКИЙ, С.П. РУССКО-ЮРМАШСКИЙ СЕЛЬСОВЕТ, Д ШАМОНИНО, УЛ РОССИЙСКАЯ, Д. 98/1</t>
  </si>
  <si>
    <t>24.10.2014 0:00:00 +00:00</t>
  </si>
  <si>
    <t>450591, РЕСПУБЛИКА БАШКОРТОСТАН, М.Р-Н УФИМСКИЙ, С.П. ЧЕСНОКОВСКИЙ СЕЛЬСОВЕТ, С ЧЕСНОКОВКА, УЛ ЮЖНАЯ, ЗД. 21/1</t>
  </si>
  <si>
    <t>08.02.2023 0:00:00 +00:00</t>
  </si>
  <si>
    <t>09.10.2015 0:00:00 +00:00</t>
  </si>
  <si>
    <t>450501, РЕСПУБЛИКА БАШКОРТОСТАН, М.Р-Н УФИМСКИЙ, С.П. БУЛГАКОВСКИЙ СЕЛЬСОВЕТ, С БУЛГАКОВО, УЛ ПАРКОВАЯ, Д. 23</t>
  </si>
  <si>
    <t>22.01.2016 0:00:00 +00:00</t>
  </si>
  <si>
    <t>26.12.2017 0:00:00 +00:00</t>
  </si>
  <si>
    <t>450512, РЕСПУБЛИКА БАШКОРТОСТАН, М.Р-Н УФИМСКИЙ, С.П. ДМИТРИЕВСКИЙ СЕЛЬСОВЕТ, С ДМИТРИЕВКА, УЛ ИНТЕРНАЦИОНАЛЬНАЯ, ЗД. 15</t>
  </si>
  <si>
    <t>09.08.2019 0:00:00 +00:00</t>
  </si>
  <si>
    <t>Респ Башкортостан, Уфимский р-н, село Чесноковка, ул Ломоносова, зд 1</t>
  </si>
  <si>
    <t>Респ Башкортостан, Уфимский р-н, село Жуково, ул Школьная, зд 24</t>
  </si>
  <si>
    <t>Респ Башкортостан, Уфимский р-н, село Зубово, ул Авроры, зд 32</t>
  </si>
  <si>
    <t>05.12.2019 0:00:00 +00:00</t>
  </si>
  <si>
    <t>450522, РЕСПУБЛИКА БАШКОРТОСТАН, М.Р-Н УФИМСКИЙ, С.П. ЗУБОВСКИЙ СЕЛЬСОВЕТ, С ЗУБОВО, Б-Р ЗНАНИЙ, ЗД. 1</t>
  </si>
  <si>
    <t>03.08.2020 0:00:00 +00:00</t>
  </si>
  <si>
    <t>450531, РЕСПУБЛИКА БАШКОРТОСТАН, М.Р-Н УФИМСКИЙ, С.П. АЛЕКСЕЕВСКИЙ СЕЛЬСОВЕТ, Д АЛЕКСЕЕВКА, УЛ НОВАЯ, ЗД. 5</t>
  </si>
  <si>
    <t>04.09.2020 0:00:00 +00:00</t>
  </si>
  <si>
    <t>450511, РЕСПУБЛИКА БАШКОРТОСТАН, М.Р-Н УФИМСКИЙ, С.П. МИХАЙЛОВСКИЙ СЕЛЬСОВЕТ, С МИХАЙЛОВКА, УЛ САДОВАЯ, ЗД. 33А</t>
  </si>
  <si>
    <t>10.09.2020 0:00:00 +00:00</t>
  </si>
  <si>
    <t>450519, РЕСПУБЛИКА БАШКОРТОСТАН, М.Р-Н УФИМСКИЙ, С.П. МИЛОВСКИЙ СЕЛЬСОВЕТ, С МИЛОВКА, УЛ НУРЕЕВА, ЗД. 7</t>
  </si>
  <si>
    <t>06.07.2021 0:00:00 +00:00</t>
  </si>
  <si>
    <t>06.10.2020 0:00:00 +00:00</t>
  </si>
  <si>
    <t>450519, РЕСПУБЛИКА БАШКОРТОСТАН, М.Р-Н УФИМСКИЙ, С.П. МИЛОВСКИЙ СЕЛЬСОВЕТ, С МИЛОВКА, ПР-КТ ЧИЖОВА, ЗД. 2</t>
  </si>
  <si>
    <t>26.07.2021 0:00:00 +00:00</t>
  </si>
  <si>
    <t>450501, РЕСПУБЛИКА БАШКОРТОСТАН, М.Р-Н УФИМСКИЙ, С.П. БУЛГАКОВСКИЙ СЕЛЬСОВЕТ, С БУЛГАКОВО, УЛ НОВОБУЛГАКОВСКАЯ, ЗД. 35</t>
  </si>
  <si>
    <t>453295, РЕСПУБЛИКА БАШКОРТОСТАН, М.Р-Н ФЕДОРОВСКИЙ, С.П. БАЛА-ЧЕТЫРМАНСКИЙ СЕЛЬСОВЕТ, С БАЛА-ЧЕТЫРМАН, УЛ ГАГАРИНА, Д. 14</t>
  </si>
  <si>
    <t>19.06.2002 0:00:00 +00:00</t>
  </si>
  <si>
    <t>453296, РЕСПУБЛИКА БАШКОРТОСТАН, М.Р-Н ФЕДОРОВСКИЙ, С.П. БАЛЫКЛИНСКИЙ СЕЛЬСОВЕТ, С БАЛЫКЛЫ, УЛ МОЛОДЕЖНАЯ, Д. 1</t>
  </si>
  <si>
    <t>453288, РЕСПУБЛИКА БАШКОРТОСТАН, М.Р-Н ФЕДОРОВСКИЙ, С.П. МИХАЙЛОВСКИЙ СЕЛЬСОВЕТ, С БАТЫРОВО, УЛ 1 МАЯ, ЗД. 17А</t>
  </si>
  <si>
    <t>23.06.2022 0:00:00 +00:00</t>
  </si>
  <si>
    <t>10.06.2002 0:00:00 +00:00</t>
  </si>
  <si>
    <t>453283, РЕСПУБЛИКА БАШКОРТОСТАН, М.Р-Н ФЕДОРОВСКИЙ, С.П. ДЕДОВСКИЙ СЕЛЬСОВЕТ, С ДЕДОВО, УЛ ШКОЛЬНАЯ, ЗД. 7</t>
  </si>
  <si>
    <t>22.06.2021 0:00:00 +00:00</t>
  </si>
  <si>
    <t>453282, РЕСПУБЛИКА БАШКОРТОСТАН, М.Р-Н ФЕДОРОВСКИЙ, С.П. ДЕНИСКИНСКИЙ СЕЛЬСОВЕТ, С ДЕНИСКИНО, УЛ ШКОЛЬНАЯ, ЗД. 6</t>
  </si>
  <si>
    <t>453291, РЕСПУБЛИКА БАШКОРТОСТАН, М.Р-Н ФЕДОРОВСКИЙ, С.П. КАРАЛАЧИКСКИЙ СЕЛЬСОВЕТ, С КАРАЛАЧИК, УЛ ЦЕНТРАЛЬНАЯ, Д. 87</t>
  </si>
  <si>
    <t>453284, РЕСПУБЛИКА БАШКОРТОСТАН, М.Р-Н ФЕДОРОВСКИЙ, С.П. ГОНЧАРОВСКИЙ СЕЛЬСОВЕТ, Д ГОНЧАРОВКА, УЛ ШКОЛЬНАЯ, ЗД. 9</t>
  </si>
  <si>
    <t>19.08.2021 0:00:00 +00:00</t>
  </si>
  <si>
    <t>453290, РЕСПУБЛИКА БАШКОРТОСТАН, М.Р-Н ФЕДОРОВСКИЙ, С.П. ДЕНИСКИНСКИЙ СЕЛЬСОВЕТ, С НОВОСЕЛКА, УЛ ШКОЛЬНАЯ, ЗД. 7</t>
  </si>
  <si>
    <t>453287, РЕСПУБЛИКА БАШКОРТОСТАН, М.Р-Н ФЕДОРОВСКИЙ, С.П. БАЛА-ЧЕТЫРМАНСКИЙ СЕЛЬСОВЕТ, С НОВОЯУШЕВО, УЛ ШКОЛЬНАЯ, Д. 8</t>
  </si>
  <si>
    <t>19.02.2019 0:00:00 +00:00</t>
  </si>
  <si>
    <t>453293, РЕСПУБЛИКА БАШКОРТОСТАН, М.Р-Н ФЕДОРОВСКИЙ, С.П. ПОКРОВСКИЙ СЕЛЬСОВЕТ, Д ПОКРОВКА, УЛ ШКОЛЬНАЯ, ЗД. 9</t>
  </si>
  <si>
    <t>453285, РЕСПУБЛИКА БАШКОРТОСТАН, М.Р-Н ФЕДОРОВСКИЙ, С.П. ТЕНЯЕВСКИЙ СЕЛЬСОВЕТ, С ТЕНЯЕВО, УЛ ЦЕНТРАЛЬНАЯ, Д. 21</t>
  </si>
  <si>
    <t>453280, РЕСПУБЛИКА БАШКОРТОСТАН, М.Р-Н ФЕДОРОВСКИЙ, С.П. ФЕДОРОВСКИЙ СЕЛЬСОВЕТ, С ФЕДОРОВКА, УЛ СПОРТИВНАЯ, Д. 1А</t>
  </si>
  <si>
    <t>453280, РЕСПУБЛИКА БАШКОРТОСТАН, М.Р-Н ФЕДОРОВСКИЙ, С.П. ФЕДОРОВСКИЙ СЕЛЬСОВЕТ, С ФЕДОРОВКА, УЛ КОММУНИСТИЧЕСКАЯ, Д. 56</t>
  </si>
  <si>
    <t>06.07.2020 0:00:00 +00:00</t>
  </si>
  <si>
    <t>453289, РЕСПУБЛИКА БАШКОРТОСТАН, М.Р-Н ФЕДОРОВСКИЙ, С.П. ПУГАЧЕВСКИЙ СЕЛЬСОВЕТ, С ЮРМАТЫ, УЛ ПЕРВОМАЙСКАЯ, ЗД. 6</t>
  </si>
  <si>
    <t>17.01.2019 0:00:00 +00:00</t>
  </si>
  <si>
    <t>453288, РЕСПУБЛИКА БАШКОРТОСТАН, М.Р-Н ФЕДОРОВСКИЙ, С.П. МИХАЙЛОВСКИЙ СЕЛЬСОВЕТ, С ЮЛДАШЕВО, УЛ ШКОЛЬНАЯ, ЗД. 25</t>
  </si>
  <si>
    <t>453280, Республика Башкортостан, М.Р-Н ФЕДОРОВСКИЙ, С.П. ФЕДОРОВСКИЙ СЕЛЬСОВЕТ, С АКБУЛАТОВО, УЛ ЛЕНИНА, Д. 33</t>
  </si>
  <si>
    <t>453292, РЕСПУБЛИКА БАШКОРТОСТАН, М.Р-Н ФЕДОРОВСКИЙ, С.П. БУЛЯКАЕВСКИЙ СЕЛЬСОВЕТ, Д ВЕРХНИЙ АЛЫШТАН, УЛ ДРУЖБЫ, Д. 93</t>
  </si>
  <si>
    <t>453297, Республика Башкортостан, М.Р-Н ФЕДОРОВСКИЙ, С.П. ВЕРХНЕЯУШЕВСКИЙ СЕЛЬСОВЕТ, С ВЕРХНЕЯУШЕВО, УЛ ДОРОЖНАЯ, ЗД. 2</t>
  </si>
  <si>
    <t>453282, Республика Башкортостан, М.Р-Н ФЕДОРОВСКИЙ, С.П. ДЕНИСКИНСКИЙ СЕЛЬСОВЕТ, Д ВЕСЕЛОВКА, УЛ ЦЕНТРАЛЬНАЯ, ЗД. 28</t>
  </si>
  <si>
    <t>453295, РЕСПУБЛИКА БАШКОРТОСТАН, М.Р-Н ФЕДОРОВСКИЙ, С.П. БАЛА-ЧЕТЫРМАНСКИЙ СЕЛЬСОВЕТ, Д ЗЛАТОУСТОВКА, УЛ ШКОЛЬНАЯ, ЗД. 2</t>
  </si>
  <si>
    <t>453298, РЕСПУБЛИКА БАШКОРТОСТАН, М.Р-Н ФЕДОРОВСКИЙ, С.П. РАЗИНСКИЙ СЕЛЬСОВЕТ, Д КЛЮЧЕВКА, УЛ ШКОЛЬНАЯ, ЗД. 22</t>
  </si>
  <si>
    <t>453294, РЕСПУБЛИКА БАШКОРТОСТАН, М.Р-Н ФЕДОРОВСКИЙ, С.П. ФЕДОРОВСКИЙ СЕЛЬСОВЕТ, С КУЗЬМИНОВКА, УЛ ШКОЛЬНАЯ, Д. 6</t>
  </si>
  <si>
    <t>453298, РЕСПУБЛИКА БАШКОРТОСТАН, М.Р-Н ФЕДОРОВСКИЙ, С.П. РАЗИНСКИЙ СЕЛЬСОВЕТ, Д САИТОВО, УЛ ШКОЛЬНАЯ, ЗД. 15</t>
  </si>
  <si>
    <t>18.04.2019 0:00:00 +00:00</t>
  </si>
  <si>
    <t>453295, Республика Башкортостан, М.Р-Н ФЕДОРОВСКИЙ, С.П. БАЛА-ЧЕТЫРМАНСКИЙ СЕЛЬСОВЕТ, С СТАРЫЙ ЧЕТЫРМАН, УЛ ШКОЛЬНАЯ, Д. 23</t>
  </si>
  <si>
    <t>453290, РЕСПУБЛИКА БАШКОРТОСТАН, М.Р-Н ФЕДОРОВСКИЙ, С.П. ДЕНИСКИНСКИЙ СЕЛЬСОВЕТ, С КИРЮШКИНО, УЛ ШКОЛЬНАЯ, Д. 3</t>
  </si>
  <si>
    <t>21.09.2021 0:00:00 +00:00</t>
  </si>
  <si>
    <t>05.09.2001 0:00:00 +00:00</t>
  </si>
  <si>
    <t>453283, РЕСПУБЛИКА БАШКОРТОСТАН, М.Р-Н ФЕДОРОВСКИЙ, С.П. ДЕДОВСКИЙ СЕЛЬСОВЕТ, С ИЖБУЛЯК, УЛ МОЛОДЕЖНАЯ, ЗД. 2</t>
  </si>
  <si>
    <t>453280, РЕСПУБЛИКА БАШКОРТОСТАН, М.Р-Н ФЕДОРОВСКИЙ, С.П. ФЕДОРОВСКИЙ СЕЛЬСОВЕТ, С ФЕДОРОВКА, УЛ МИЧУРИНА, ЗД. 24</t>
  </si>
  <si>
    <t>23.12.2002 0:00:00 +00:00</t>
  </si>
  <si>
    <t>453280, Республика Башкортостан, М.Р-Н ФЕДОРОВСКИЙ, С.П. ФЕДОРОВСКИЙ СЕЛЬСОВЕТ, С ФЕДОРОВКА, УЛ СОЦИАЛИСТИЧЕСКАЯ, Д. 35</t>
  </si>
  <si>
    <t>453280, РЕСПУБЛИКА БАШКОРТОСТАН, М.Р-Н ФЕДОРОВСКИЙ, С.П. ФЕДОРОВСКИЙ СЕЛЬСОВЕТ, С ФЕДОРОВКА, УЛ СОЦИАЛИСТИЧЕСКАЯ, Д. 35</t>
  </si>
  <si>
    <t>453280, РЕСПУБЛИКА БАШКОРТОСТАН, М.Р-Н ФЕДОРОВСКИЙ, С.П. ФЕДОРОВСКИЙ СЕЛЬСОВЕТ, С ФЕДОРОВКА, УЛ СОЦИАЛИСТИЧЕСКАЯ, Д. 55</t>
  </si>
  <si>
    <t>30.10.2003 0:00:00 +00:00</t>
  </si>
  <si>
    <t>453282, РЕСПУБЛИКА БАШКОРТОСТАН, М.Р-Н ФЕДОРОВСКИЙ, С.П. ДЕНИСКИНСКИЙ СЕЛЬСОВЕТ, С ДЕНИСКИНО, УЛ МОСТОВАЯ, СТР. 3</t>
  </si>
  <si>
    <t>20.04.2005 0:00:00 +00:00</t>
  </si>
  <si>
    <t>453290, РЕСПУБЛИКА БАШКОРТОСТАН, М.Р-Н ФЕДОРОВСКИЙ, С.П. ДЕНИСКИНСКИЙ СЕЛЬСОВЕТ, С КИРЮШКИНО, УЛ ШКОЛЬНАЯ, ЗД. 3/1</t>
  </si>
  <si>
    <t>453295, РЕСПУБЛИКА БАШКОРТОСТАН, М.Р-Н ФЕДОРОВСКИЙ, С.П. БАЛА-ЧЕТЫРМАНСКИЙ СЕЛЬСОВЕТ, С БАЛА-ЧЕТЫРМАН, УЛ ПЕРВОМАЙСКАЯ, Д. 2</t>
  </si>
  <si>
    <t>453297, РЕСПУБЛИКА БАШКОРТОСТАН, М.Р-Н ФЕДОРОВСКИЙ, С.П. ВЕРХНЕЯУШЕВСКИЙ СЕЛЬСОВЕТ, С ВЕРХНЕЯУШЕВО, УЛ ДОРОЖНАЯ, ЗД. 4</t>
  </si>
  <si>
    <t>14.01.2019 0:00:00 +00:00</t>
  </si>
  <si>
    <t>26.06.2018 0:00:00 +00:00</t>
  </si>
  <si>
    <t>453294, РЕСПУБЛИКА БАШКОРТОСТАН, М.Р-Н ФЕДОРОВСКИЙ, С.П. ФЕДОРОВСКИЙ СЕЛЬСОВЕТ, С КУЗЬМИНОВКА, УЛ МОЛОДЕЖНАЯ, Д. 6</t>
  </si>
  <si>
    <t>21.04.2005 0:00:00 +00:00</t>
  </si>
  <si>
    <t>453284, РЕСПУБЛИКА БАШКОРТОСТАН, М.Р-Н ФЕДОРОВСКИЙ, С.П. ГОНЧАРОВСКИЙ СЕЛЬСОВЕТ, Д ГОНЧАРОВКА, УЛ ШКОЛЬНАЯ, ЗД. 7А</t>
  </si>
  <si>
    <t>453290, РЕСПУБЛИКА БАШКОРТОСТАН, М.Р-Н ФЕДОРОВСКИЙ, С.П. ДЕНИСКИНСКИЙ СЕЛЬСОВЕТ, С НОВОСЕЛКА, УЛ СВОБОДЫ, Д. 19</t>
  </si>
  <si>
    <t>13.09.2018 0:00:00 +00:00</t>
  </si>
  <si>
    <t>453280, Республика Башкортостан, М.Р-Н ФЕДОРОВСКИЙ, С.П. ФЕДОРОВСКИЙ СЕЛЬСОВЕТ, С ФЕДОРОВКА, УЛ ЛЕНИНА, Д. 50</t>
  </si>
  <si>
    <t>29.10.2021 0:00:00 +00:00</t>
  </si>
  <si>
    <t>453800, Республика Башкортостан, М.Р-Н ХАЙБУЛЛИНСКИЙ, С.П. АКЪЯРСКИЙ СЕЛЬСОВЕТ, С АКЪЯР, ПР-КТ САЛАВАТА ЮЛАЕВА, СТР. 20/1</t>
  </si>
  <si>
    <t>03.11.2000 0:00:00 +00:00</t>
  </si>
  <si>
    <t>453809, Республика Башкортостан, М.Р-Н ХАЙБУЛЛИНСКИЙ, С.П. ФЕДОРОВСКИЙ СЕЛЬСОВЕТ, С АБУБАКИРОВО, УЛ З.ВАЛИДИ, Д. 18А</t>
  </si>
  <si>
    <t>26.06.1993 0:00:00 +00:00</t>
  </si>
  <si>
    <t>453807, Республика Башкортостан, М.Р-Н ХАЙБУЛЛИНСКИЙ, С.П. АКЪЯРСКИЙ СЕЛЬСОВЕТ, С СТЕПНОЙ, УЛ МИРА, СТР. 15</t>
  </si>
  <si>
    <t>29.06.1993 0:00:00 +00:00</t>
  </si>
  <si>
    <t>453800, Республика Башкортостан, М.Р-Н ХАЙБУЛЛИНСКИЙ, С.П. АКЪЯРСКИЙ СЕЛЬСОВЕТ, С АКЪЯР, ПР-КТ САЛАВАТА ЮЛАЕВА, СТР. 10</t>
  </si>
  <si>
    <t>28.08.1993 0:00:00 +00:00</t>
  </si>
  <si>
    <t>453821, Республика Башкортостан, М.Р-Н ХАЙБУЛЛИНСКИЙ, С.П. БУРИБАЕВСКИЙ СЕЛЬСОВЕТ, С БУРИБАЙ, УЛ ТАСИМОВА, Д. 51</t>
  </si>
  <si>
    <t>25.03.1994 0:00:00 +00:00</t>
  </si>
  <si>
    <t>453805, Республика Башкортостан, М.Р-Н ХАЙБУЛЛИНСКИЙ, С.П. ТАНАЛЫКСКИЙ СЕЛЬСОВЕТ, С ПОДОЛЬСК, УЛ ГАГАРИНА, ЗД. 5</t>
  </si>
  <si>
    <t>09.07.1998 0:00:00 +00:00</t>
  </si>
  <si>
    <t>453804, Республика Башкортостан, М.Р-Н ХАЙБУЛЛИНСКИЙ, С.П. МАКАНСКИЙ СЕЛЬСОВЕТ, Д МАМБЕТОВО, УЛ С.ЮЛАЕВА, Д. 13</t>
  </si>
  <si>
    <t>18.06.1998 0:00:00 +00:00</t>
  </si>
  <si>
    <t>453816, Республика Башкортостан, М.Р-Н ХАЙБУЛЛИНСКИЙ, С.П. ТАТЫР-УЗЯКСКИЙ СЕЛЬСОВЕТ, С ТАТЫР-УЗЯК, УЛ ПОБЕДЫ, Д. 7</t>
  </si>
  <si>
    <t>17.10.2000 0:00:00 +00:00</t>
  </si>
  <si>
    <t>453811, Республика Башкортостан, М.Р-Н ХАЙБУЛЛИНСКИЙ, С.П. ИВАНОВСКИЙ СЕЛЬСОВЕТ, С ИВАНОВКА, УЛ С.ЮЛАЕВА, ЗД. 1</t>
  </si>
  <si>
    <t>453806, Республика Башкортостан, М.Р-Н ХАЙБУЛЛИНСКИЙ, С.П. ЦЕЛИННЫЙ СЕЛЬСОВЕТ, Д ИСЯНГИЛЬДИНО, УЛ МИФТАХЕТДИНА АКМУЛЛЫ, Д. 4</t>
  </si>
  <si>
    <t>30.11.1999 0:00:00 +00:00</t>
  </si>
  <si>
    <t>453806, Республика Башкортостан, М.Р-Н ХАЙБУЛЛИНСКИЙ, С.П. ЦЕЛИННЫЙ СЕЛЬСОВЕТ, С ЦЕЛИННОЕ, УЛ ШАКИРЬЯНА МУХАМЕДЬЯНОВА, Д. 2</t>
  </si>
  <si>
    <t>26.03.2002 0:00:00 +00:00</t>
  </si>
  <si>
    <t>Республика Башкортостан, М.Р-Н ХАЙБУЛЛИНСКИЙ, С.П. АКЪЮЛОВСКИЙ СЕЛЬСОВЕТ, С ГАЛИАХМЕТОВО, УЛ МИРА, ЗД. 6/1</t>
  </si>
  <si>
    <t>15.12.1999 0:00:00 +00:00</t>
  </si>
  <si>
    <t>453804, Республика Башкортостан, М.Р-Н ХАЙБУЛЛИНСКИЙ, С.П. МАКАНСКИЙ СЕЛЬСОВЕТ, С МАКАН, УЛ ЦЕЛИННАЯ, Д. 58</t>
  </si>
  <si>
    <t>31.12.1999 0:00:00 +00:00</t>
  </si>
  <si>
    <t>453804, РЕСПУБЛИКА БАШКОРТОСТАН, М.Р-Н ХАЙБУЛЛИНСКИЙ, С.П. МАКАНСКИЙ СЕЛЬСОВЕТ, Д МАМБЕТОВО, УЛ С.ЮЛАЕВА, Д. 2</t>
  </si>
  <si>
    <t>18.11.2022 0:00:00 +00:00</t>
  </si>
  <si>
    <t>05.01.2000 0:00:00 +00:00</t>
  </si>
  <si>
    <t>453815, Республика Башкортостан, М.Р-Н ХАЙБУЛЛИНСКИЙ, С.П. АНТИНГАНСКИЙ СЕЛЬСОВЕТ, Д ЯНТЫШЕВО, УЛ ШКОЛЬНАЯ, ЗД. 12А</t>
  </si>
  <si>
    <t>19.01.2000 0:00:00 +00:00</t>
  </si>
  <si>
    <t>453800, Республика Башкортостан, М.Р-Н ХАЙБУЛЛИНСКИЙ, С.П. АКЪЯРСКИЙ СЕЛЬСОВЕТ, С АКЪЯР, УЛ АКМУЛЛЫ, СТР. 5Б</t>
  </si>
  <si>
    <t>17.01.2000 0:00:00 +00:00</t>
  </si>
  <si>
    <t>453816, Республика Башкортостан, М.Р-Н ХАЙБУЛЛИНСКИЙ, С.П. ТАТЫР-УЗЯКСКИЙ СЕЛЬСОВЕТ, С ТАТЫР-УЗЯК, УЛ А.МАТРОСОВА, Д. 22</t>
  </si>
  <si>
    <t>453800, Республика Башкортостан, М.Р-Н ХАЙБУЛЛИНСКИЙ, С.П. АКЪЯРСКИЙ СЕЛЬСОВЕТ, С АКЪЯР, УЛ ЮБИЛЕЙНАЯ, СТР. 9</t>
  </si>
  <si>
    <t>16.01.2000 0:00:00 +00:00</t>
  </si>
  <si>
    <t>453800, Республика Башкортостан, М.Р-Н ХАЙБУЛЛИНСКИЙ, С.П. АКЪЯРСКИЙ СЕЛЬСОВЕТ, С АКЪЯР, УЛ АКМУЛЛЫ, СТР. 40</t>
  </si>
  <si>
    <t>01.01.2000 0:00:00 +00:00</t>
  </si>
  <si>
    <t>453800, РЕСПУБЛИКА БАШКОРТОСТАН, М.Р-Н ХАЙБУЛЛИНСКИЙ, С.П. АКЪЯРСКИЙ СЕЛЬСОВЕТ, С СТЕПНОЙ, УЛ МИРА, Д. 13</t>
  </si>
  <si>
    <t>453822, Республика Башкортостан, М.Р-Н ХАЙБУЛЛИНСКИЙ, С.П. САМАРСКИЙ СЕЛЬСОВЕТ, С САМАРСКОЕ, УЛ ЗАКИ ВАЛИДИ, Д. 62</t>
  </si>
  <si>
    <t>453806, Республика Башкортостан, М.Р-Н ХАЙБУЛЛИНСКИЙ, С.П. ЦЕЛИННЫЙ СЕЛЬСОВЕТ, Д КОМСОМОЛЬСК, УЛ САЛАВАТА ЮЛАЕВА, Д. 2</t>
  </si>
  <si>
    <t>453806, Республика Башкортостан, М.Р-Н ХАЙБУЛЛИНСКИЙ, С.П. ЦЕЛИННЫЙ СЕЛЬСОВЕТ, С ЦЕЛИННОЕ, УЛ ШАКИРЬЯНА МУХАМЕДЬЯНОВА, Д. 3</t>
  </si>
  <si>
    <t>01.02.2000 0:00:00 +00:00</t>
  </si>
  <si>
    <t>Респ Башкортостан, Хайбуллинский р-н, село Садовый, ул Новая, д 15 к а</t>
  </si>
  <si>
    <t>02.02.2000 0:00:00 +00:00</t>
  </si>
  <si>
    <t>23.12.2021 0:00:00 +00:00</t>
  </si>
  <si>
    <t>453803, Республика Башкортостан, М.Р-Н ХАЙБУЛЛИНСКИЙ, С.П. УФИМСКИЙ СЕЛЬСОВЕТ, С УФИМСКИЙ, УЛ ХУДАЙБЕРДИНА, Д. 28/1</t>
  </si>
  <si>
    <t>03.06.2002 0:00:00 +00:00</t>
  </si>
  <si>
    <t>453809, Республика Башкортостан, М.Р-Н ХАЙБУЛЛИНСКИЙ, С.П. ФЕДОРОВСКИЙ СЕЛЬСОВЕТ, С АБУБАКИРОВО, УЛ З.ВАЛИДИ, Д. 18</t>
  </si>
  <si>
    <t>09.02.2000 0:00:00 +00:00</t>
  </si>
  <si>
    <t>453803, РЕСПУБЛИКА БАШКОРТОСТАН, М.Р-Н ХАЙБУЛЛИНСКИЙ, С.П. УФИМСКИЙ СЕЛЬСОВЕТ, С УФИМСКИЙ, УЛ АРСЛАНОВА, Д. 1</t>
  </si>
  <si>
    <t>06.02.2000 0:00:00 +00:00</t>
  </si>
  <si>
    <t>453808, Республика Башкортостан, М.Р-Н ХАЙБУЛЛИНСКИЙ, С.П. НОВОЗИРГАНСКИЙ СЕЛЬСОВЕТ, С НОВЫЙ ЗИРГАН, УЛ З.БАРАКАТОВА, Д. 50</t>
  </si>
  <si>
    <t>09.02.2002 0:00:00 +00:00</t>
  </si>
  <si>
    <t>453814, Республика Башкортостан, М.Р-Н ХАЙБУЛЛИНСКИЙ, С.П. АБИШЕВСКИЙ СЕЛЬСОВЕТ, С БОЛЬШЕАБИШЕВО, УЛ ШКОЛЬНАЯ, Д. 5</t>
  </si>
  <si>
    <t>21.02.2000 0:00:00 +00:00</t>
  </si>
  <si>
    <t>453805, Республика Башкортостан, М.Р-Н ХАЙБУЛЛИНСКИЙ, С.П. ТАНАЛЫКСКИЙ СЕЛЬСОВЕТ, С ПОДОЛЬСК, УЛ ГАГАРИНА, ЗД. 3</t>
  </si>
  <si>
    <t>18.07.2000 0:00:00 +00:00</t>
  </si>
  <si>
    <t>453821, Республика Башкортостан, М.Р-Н ХАЙБУЛЛИНСКИЙ, С.П. БУРИБАЕВСКИЙ СЕЛЬСОВЕТ, С БУРИБАЙ, УЛ ШАЙМУРАТОВА, ЗД. 29</t>
  </si>
  <si>
    <t>453800, Республика Башкортостан, М.Р-Н ХАЙБУЛЛИНСКИЙ, С.П. АКЪЯРСКИЙ СЕЛЬСОВЕТ, С АКЪЯР, УЛ АКМУЛЛЫ, СТР. 7/2</t>
  </si>
  <si>
    <t>09.09.2003 0:00:00 +00:00</t>
  </si>
  <si>
    <t>453800, РЕСПУБЛИКА БАШКОРТОСТАН, М.Р-Н ХАЙБУЛЛИНСКИЙ, С.П. АКЪЯРСКИЙ СЕЛЬСОВЕТ, С АКЪЯР, УЛ ПОДГОРНАЯ, СТР. 69</t>
  </si>
  <si>
    <t>23.05.2007 0:00:00 +00:00</t>
  </si>
  <si>
    <t>453800, РЕСПУБЛИКА БАШКОРТОСТАН, М.Р-Н ХАЙБУЛЛИНСКИЙ, С.П. АКЪЯРСКИЙ СЕЛЬСОВЕТ, С АКЪЯР, УЛ АКМУЛЛЫ, Д. 7/1</t>
  </si>
  <si>
    <t>22.06.2007 0:00:00 +00:00</t>
  </si>
  <si>
    <t>453800, РЕСПУБЛИКА БАШКОРТОСТАН, М.Р-Н ХАЙБУЛЛИНСКИЙ, С.П. АКЪЯРСКИЙ СЕЛЬСОВЕТ, С АКЪЯР, УЛ САГИТА АГИША, ЗД. 2А</t>
  </si>
  <si>
    <t>21.12.2012 0:00:00 +00:00</t>
  </si>
  <si>
    <t>453812, РЕСПУБЛИКА БАШКОРТОСТАН, М.Р-Н ХАЙБУЛЛИНСКИЙ, С.П. АНТИНГАНСКИЙ СЕЛЬСОВЕТ, С АНТИНГАН, УЛ ШКОЛЬНАЯ, ЗД. 2</t>
  </si>
  <si>
    <t>28.08.2020 0:00:00 +00:00</t>
  </si>
  <si>
    <t>452200, РЕСПУБЛИКА БАШКОРТОСТАН, М.Р-Н ЧЕКМАГУШЕВСКИЙ, С.П. ЧЕКМАГУШЕВСКИЙ СЕЛЬСОВЕТ, С ЧЕКМАГУШ, УЛ ЛЕНИНА, Д. 45</t>
  </si>
  <si>
    <t>30.10.1997 0:00:00 +00:00</t>
  </si>
  <si>
    <t>452207, РЕСПУБЛИКА БАШКОРТОСТАН, М.Р-Н ЧЕКМАГУШЕВСКИЙ, С.П. БАШИРОВСКИЙ СЕЛЬСОВЕТ, С СТАРОБАШИРОВО, УЛ М.ХУЗИНА, ЗД. 63</t>
  </si>
  <si>
    <t>25.05.2001 0:00:00 +00:00</t>
  </si>
  <si>
    <t>452218, Республика Башкортостан, М.Р-Н ЧЕКМАГУШЕВСКИЙ, С.П. УРНЯКСКИЙ СЕЛЬСОВЕТ, С УРНЯК, УЛ СОВЕТСКАЯ, ЗД. 18</t>
  </si>
  <si>
    <t>452219, РЕСПУБЛИКА БАШКОРТОСТАН, М.Р-Н ЧЕКМАГУШЕВСКИЙ, С.П. РАПАТОВСКИЙ СЕЛЬСОВЕТ, С РАПАТОВО, УЛ ЛЕНИНА, ЗД. 2</t>
  </si>
  <si>
    <t>452208, Республика Башкортостан, М.Р-Н ЧЕКМАГУШЕВСКИЙ, С.П. УРНЯКСКИЙ СЕЛЬСОВЕТ, С АБЛАЕВО, УЛ СОВЕТСКАЯ, ЗД. 6</t>
  </si>
  <si>
    <t>452205, Республика Башкортостан, М.Р-Н ЧЕКМАГУШЕВСКИЙ, С.П. ТУЗЛУКУШЕВСКИЙ СЕЛЬСОВЕТ, С ТУЗЛУКУШЕВО, УЛ МОЛОДЕЖНАЯ, ЗД. 18</t>
  </si>
  <si>
    <t>452200, РЕСПУБЛИКА БАШКОРТОСТАН, М.Р-Н ЧЕКМАГУШЕВСКИЙ, С.П. ЧЕКМАГУШЕВСКИЙ СЕЛЬСОВЕТ, С ЧЕКМАГУШ, УЛ ОКТЯБРЬСКАЯ, ЗД. 1</t>
  </si>
  <si>
    <t>452227, Республика Башкортостан, М.Р-Н ЧЕКМАГУШЕВСКИЙ, С.П. ЮМАШЕВСКИЙ СЕЛЬСОВЕТ, С ЮМАШЕВО, УЛ СОВЕТСКАЯ, ЗД. 16</t>
  </si>
  <si>
    <t>452211, Республика Башкортостан, М.Р-Н ЧЕКМАГУШЕВСКИЙ, С.П. НОВОБАЛТАЧЕВСКИЙ СЕЛЬСОВЕТ, С НОВОБАЛТАЧЕВО, УЛ ЛЕНИНА, ЗД. 83</t>
  </si>
  <si>
    <t>452206, РЕСПУБЛИКА БАШКОРТОСТАН, М.Р-Н ЧЕКМАГУШЕВСКИЙ, С.П. СТАРОКАЛМАШЕВСКИЙ СЕЛЬСОВЕТ, С СТАРОКАЛМАШЕВО, УЛ НЕФТЯНИКОВ, Д. 1А</t>
  </si>
  <si>
    <t>452225, РЕСПУБЛИКА БАШКОРТОСТАН, М.Р-Н ЧЕКМАГУШЕВСКИЙ, С.П. ТАЙНЯШЕВСКИЙ СЕЛЬСОВЕТ, С ТАЙНЯШЕВО, УЛ ШКОЛЬНАЯ, ЗД. 2</t>
  </si>
  <si>
    <t>452209, Республика Башкортостан, М.Р-Н ЧЕКМАГУШЕВСКИЙ, С.П. КАЛМАШБАШЕВСКИЙ СЕЛЬСОВЕТ, С КАЛМАШБАШЕВО, УЛ ЦЕНТРАЛЬНАЯ, ЗД. 94</t>
  </si>
  <si>
    <t>452222, Республика Башкортостан, М.Р-Н ЧЕКМАГУШЕВСКИЙ, С.П. РЕЗЯПОВСКИЙ СЕЛЬСОВЕТ, С РЕЗЯПОВО, УЛ ДЮРТЮЛИ, ЗД. 22</t>
  </si>
  <si>
    <t>452203, Республика Башкортостан, М.Р-Н ЧЕКМАГУШЕВСКИЙ, С.П. ИМЯНЛИКУЛЕВСКИЙ СЕЛЬСОВЕТ, С ИМЯНЛИКУЛЕВО, УЛ ШКОЛЬНАЯ, ЗД. 3</t>
  </si>
  <si>
    <t>452211, РЕСПУБЛИКА БАШКОРТОСТАН, М.Р-Н ЧЕКМАГУШЕВСКИЙ, С.П. НОВОБАЛТАЧЕВСКИЙ СЕЛЬСОВЕТ, С НОВОБАЛТАЧЕВО, УЛ ЛЕНИНА, ЗД. 75</t>
  </si>
  <si>
    <t>08.09.1997 0:00:00 +00:00</t>
  </si>
  <si>
    <t>452200, РЕСПУБЛИКА БАШКОРТОСТАН, М.Р-Н ЧЕКМАГУШЕВСКИЙ, С.П. ЧЕКМАГУШЕВСКИЙ СЕЛЬСОВЕТ, С ЧЕКМАГУШ, УЛ МИРА, Д. 23</t>
  </si>
  <si>
    <t>452205, РЕСПУБЛИКА БАШКОРТОСТАН, М.Р-Н ЧЕКМАГУШЕВСКИЙ, С.П. ТУЗЛУКУШЕВСКИЙ СЕЛЬСОВЕТ, С ТУЗЛУКУШЕВО, УЛ ЦЕНТРАЛЬНАЯ, Д. 73</t>
  </si>
  <si>
    <t>452218, РЕСПУБЛИКА БАШКОРТОСТАН, М.Р-Н ЧЕКМАГУШЕВСКИЙ, С.П. УРНЯКСКИЙ СЕЛЬСОВЕТ, С УРНЯК, УЛ СОВЕТСКАЯ, Д. 7</t>
  </si>
  <si>
    <t>452201, Республика Башкортостан, М.Р-Н ЧЕКМАГУШЕВСКИЙ, С.П. ЧЕКМАГУШЕВСКИЙ СЕЛЬСОВЕТ, С ЧЕКМАГУШ, УЛ 70 ЛЕТ ОКТЯБРЯ, Д. 97</t>
  </si>
  <si>
    <t>13.06.2000 0:00:00 +00:00</t>
  </si>
  <si>
    <t>452227, РЕСПУБЛИКА БАШКОРТОСТАН, М.Р-Н ЧЕКМАГУШЕВСКИЙ, С.П. ЮМАШЕВСКИЙ СЕЛЬСОВЕТ, С ЮМАШЕВО, УЛ СОВЕТСКАЯ, ЗД. 25/1</t>
  </si>
  <si>
    <t>452200, РЕСПУБЛИКА БАШКОРТОСТАН, М.Р-Н ЧЕКМАГУШЕВСКИЙ, С.П. ЧЕКМАГУШЕВСКИЙ СЕЛЬСОВЕТ, С ЧЕКМАГУШ, УЛ ОКТЯБРЬСКАЯ, ЗД. 12А</t>
  </si>
  <si>
    <t>452206, РЕСПУБЛИКА БАШКОРТОСТАН, М.Р-Н ЧЕКМАГУШЕВСКИЙ, С.П. СТАРОКАЛМАШЕВСКИЙ СЕЛЬСОВЕТ, С СТАРОКАЛМАШЕВО, УЛ МИРА, ЗД. 1Б</t>
  </si>
  <si>
    <t>452222, Республика Башкортостан, М.Р-Н ЧЕКМАГУШЕВСКИЙ, С.П. РЕЗЯПОВСКИЙ СЕЛЬСОВЕТ, С РЕЗЯПОВО, УЛ САДОВАЯ, ЗД. 15</t>
  </si>
  <si>
    <t>452203, РЕСПУБЛИКА БАШКОРТОСТАН, М.Р-Н ЧЕКМАГУШЕВСКИЙ, С.П. ИМЯНЛИКУЛЕВСКИЙ СЕЛЬСОВЕТ, С ИМЯНЛИКУЛЕВО, УЛ МУРТАЗИНЫХ, ЗД. 21</t>
  </si>
  <si>
    <t>03.04.2019 0:00:00 +00:00</t>
  </si>
  <si>
    <t>452219, РЕСПУБЛИКА БАШКОРТОСТАН, М.Р-Н ЧЕКМАГУШЕВСКИЙ, С.П. РАПАТОВСКИЙ СЕЛЬСОВЕТ, С РАПАТОВО, УЛ ЛЕНИНА, ЗД. 10</t>
  </si>
  <si>
    <t>452200, РЕСПУБЛИКА БАШКОРТОСТАН, М.Р-Н ЧЕКМАГУШЕВСКИЙ, С.П. ЧЕКМАГУШЕВСКИЙ СЕЛЬСОВЕТ, С ЧЕКМАГУШ, УЛ ЛЕНИНА, Д. 72</t>
  </si>
  <si>
    <t>452200, РЕСПУБЛИКА БАШКОРТОСТАН, М.Р-Н ЧЕКМАГУШЕВСКИЙ, С.П. ЧЕКМАГУШЕВСКИЙ СЕЛЬСОВЕТ, С ЧЕКМАГУШ, УЛ ЛЕНИНА, Д. 68</t>
  </si>
  <si>
    <t>26.01.2021 0:00:00 +00:00</t>
  </si>
  <si>
    <t>10.09.1999 0:00:00 +00:00</t>
  </si>
  <si>
    <t>452201, РЕСПУБЛИКА БАШКОРТОСТАН, М.Р-Н ЧЕКМАГУШЕВСКИЙ, С.П. ЧЕКМАГУШЕВСКИЙ СЕЛЬСОВЕТ, С ЧЕКМАГУШ, УЛ ЗАПАДНАЯ, ЗД. 2/А</t>
  </si>
  <si>
    <t>06.03.2006 0:00:00 +00:00</t>
  </si>
  <si>
    <t>Респ Башкортостан, село Чекмагуш, ул Тракторная, д 240</t>
  </si>
  <si>
    <t>19.07.2013 0:00:00 +00:00</t>
  </si>
  <si>
    <t>452173, РЕСПУБЛИКА БАШКОРТОСТАН, М.Р-Н ЧИШМИНСКИЙ, Г.П. ЧИШМИНСКИЙ ПОССОВЕТ, РП ЧИШМЫ, УЛ МИРА, Д. 21</t>
  </si>
  <si>
    <t>28.09.1998 0:00:00 +00:00</t>
  </si>
  <si>
    <t>452174, РЕСПУБЛИКА БАШКОРТОСТАН, М.Р-Н ЧИШМИНСКИЙ, Г.П. ЧИШМИНСКИЙ ПОССОВЕТ, РП ЧИШМЫ, УЛ РЕВОЛЮЦИОННАЯ, Д. 19А</t>
  </si>
  <si>
    <t>452172, РЕСПУБЛИКА БАШКОРТОСТАН, М.Р-Н ЧИШМИНСКИЙ, Г.П. ЧИШМИНСКИЙ ПОССОВЕТ, РП ЧИШМЫ, ПЕР КИРОВА, ЗД. 1</t>
  </si>
  <si>
    <t>452170, РЕСПУБЛИКА БАШКОРТОСТАН, М.Р-Н ЧИШМИНСКИЙ, Г.П. ЧИШМИНСКИЙ ПОССОВЕТ, РП ЧИШМЫ, УЛ ЛЕНИНА, ЗД. 39</t>
  </si>
  <si>
    <t>05.05.1998 0:00:00 +00:00</t>
  </si>
  <si>
    <t>452171, РЕСПУБЛИКА БАШКОРТОСТАН, М.Р-Н ЧИШМИНСКИЙ, Г.П. ЧИШМИНСКИЙ ПОССОВЕТ, РП ЧИШМЫ, УЛ ЛЕНИНА, ЗД. 101А</t>
  </si>
  <si>
    <t>452172, Республика Башкортостан, М.Р-Н ЧИШМИНСКИЙ, Г.П. ЧИШМИНСКИЙ ПОССОВЕТ, РП ЧИШМЫ, УЛ КИРОВА, Д. 5</t>
  </si>
  <si>
    <t>452156, РЕСПУБЛИКА БАШКОРТОСТАН, М.Р-Н ЧИШМИНСКИЙ, С.П. ЕНГАЛЫШЕВСКИЙ СЕЛЬСОВЕТ, С ЕНГАЛЫШЕВО, УЛ МАНАЕВА, ЗД. 11</t>
  </si>
  <si>
    <t>08.10.1998 0:00:00 +00:00</t>
  </si>
  <si>
    <t>452155, РЕСПУБЛИКА БАШКОРТОСТАН, М.Р-Н ЧИШМИНСКИЙ, С.П. ЛЕСНОЙ СЕЛЬСОВЕТ, С АЛКИНО-2, ПЕР ШКОЛЬНЫЙ, Д. 18</t>
  </si>
  <si>
    <t>09.04.2023 0:00:00 +00:00</t>
  </si>
  <si>
    <t>11.08.1998 0:00:00 +00:00</t>
  </si>
  <si>
    <t>452140, РЕСПУБЛИКА БАШКОРТОСТАН, М.Р-Н ЧИШМИНСКИЙ, С.П. ШИНГАК-КУЛЬСКИЙ СЕЛЬСОВЕТ, С ШИНГАК-КУЛЬ, УЛ ШКОЛЬНАЯ, Д. 3</t>
  </si>
  <si>
    <t>04.11.1998 0:00:00 +00:00</t>
  </si>
  <si>
    <t>452175, РЕСПУБЛИКА БАШКОРТОСТАН, М.Р-Н ЧИШМИНСКИЙ, С.П. ЧИШМИНСКИЙ СЕЛЬСОВЕТ, С ЧИШМЫ, УЛ КОЛХОЗНАЯ, Д. 24</t>
  </si>
  <si>
    <t>452166, РЕСПУБЛИКА БАШКОРТОСТАН, М.Р-Н ЧИШМИНСКИЙ, С.П. ЧУВАЛКИПОВСКИЙ СЕЛЬСОВЕТ, С СТАРОМУСИНО, УЛ ШКОЛЬНАЯ, ЗД. 44</t>
  </si>
  <si>
    <t>23.11.2021 0:00:00 +00:00</t>
  </si>
  <si>
    <t>07.12.1998 0:00:00 +00:00</t>
  </si>
  <si>
    <t>452161, РЕСПУБЛИКА БАШКОРТОСТАН, М.Р-Н ЧИШМИНСКИЙ, С.П. АРОВСКИЙ СЕЛЬСОВЕТ, С КЛЯШЕВО, УЛ МУСТАЯ КАРИМА, Д. 13</t>
  </si>
  <si>
    <t>10.11.1998 0:00:00 +00:00</t>
  </si>
  <si>
    <t>452160, РЕСПУБЛИКА БАШКОРТОСТАН, М.Р-Н ЧИШМИНСКИЙ, С.П. КАРА-ЯКУПОВСКИЙ СЕЛЬСОВЕТ, С КАРА-ЯКУПОВО, УЛ ЦЕНТРАЛЬНАЯ, Д. 27</t>
  </si>
  <si>
    <t>02.12.1998 0:00:00 +00:00</t>
  </si>
  <si>
    <t>452172, РЕСПУБЛИКА БАШКОРТОСТАН, М.Р-Н ЧИШМИНСКИЙ, Г.П. ЧИШМИНСКИЙ ПОССОВЕТ, РП ЧИШМЫ, УЛ КИРОВА, Д. 1А</t>
  </si>
  <si>
    <t>19.01.2001 0:00:00 +00:00</t>
  </si>
  <si>
    <t>452170, Республика Башкортостан, М.Р-Н ЧИШМИНСКИЙ, Г.П. ЧИШМИНСКИЙ ПОССОВЕТ, РП ЧИШМЫ, УЛ ТРАКТОВАЯ, ЗД. 14</t>
  </si>
  <si>
    <t>452140, РЕСПУБЛИКА БАШКОРТОСТАН, М.Р-Н ЧИШМИНСКИЙ, С.П. ШИНГАК-КУЛЬСКИЙ СЕЛЬСОВЕТ, С ШИНГАК-КУЛЬ, УЛ ШОССЕЙНАЯ, Д. 5</t>
  </si>
  <si>
    <t>30.11.1998 0:00:00 +00:00</t>
  </si>
  <si>
    <t>452160, РЕСПУБЛИКА БАШКОРТОСТАН, М.Р-Н ЧИШМИНСКИЙ, С.П. КАРА-ЯКУПОВСКИЙ СЕЛЬСОВЕТ, С ГОРНЫЙ, УЛ МОЛОДЕЖНАЯ, Д. 6А</t>
  </si>
  <si>
    <t>452175, РЕСПУБЛИКА БАШКОРТОСТАН, М.Р-Н ЧИШМИНСКИЙ, С.П. ЧИШМИНСКИЙ СЕЛЬСОВЕТ, С ЧИШМЫ, УЛ БАЗАРНАЯ, Д. 2А</t>
  </si>
  <si>
    <t>18.04.2023 0:00:00 +00:00</t>
  </si>
  <si>
    <t>12.12.2000 0:00:00 +00:00</t>
  </si>
  <si>
    <t>452141, РЕСПУБЛИКА БАШКОРТОСТАН, М.Р-Н ЧИШМИНСКИЙ, С.П. ДУРАСОВСКИЙ СЕЛЬСОВЕТ, С ДУРАСОВО, УЛ ЦЕНТРАЛЬНАЯ, Д. 46</t>
  </si>
  <si>
    <t>23.04.2001 0:00:00 +00:00</t>
  </si>
  <si>
    <t>452152, Республика Башкортостан, М.Р-Н ЧИШМИНСКИЙ, С.П. ЕРЕМЕЕВСКИЙ СЕЛЬСОВЕТ, С КАЛМАШЕВО, УЛ ШКОЛЬНАЯ, ВЛД. 3</t>
  </si>
  <si>
    <t>15.12.1998 0:00:00 +00:00</t>
  </si>
  <si>
    <t>452164, РЕСПУБЛИКА БАШКОРТОСТАН, М.Р-Н ЧИШМИНСКИЙ, С.П. ИБРАГИМОВСКИЙ СЕЛЬСОВЕТ, С БИКЕЕВО, УЛ МОЛОДЕЖНАЯ, ЗД. 10</t>
  </si>
  <si>
    <t>452174, РЕСПУБЛИКА БАШКОРТОСТАН, М.Р-Н ЧИШМИНСКИЙ, Г.П. ЧИШМИНСКИЙ ПОССОВЕТ, РП ЧИШМЫ, УЛ РЕВОЛЮЦИОННАЯ, Д. 12</t>
  </si>
  <si>
    <t>07.03.2017 0:00:00 +00:00</t>
  </si>
  <si>
    <t>12.01.1999 0:00:00 +00:00</t>
  </si>
  <si>
    <t>452170, Республика Башкортостан, М.Р-Н ЧИШМИНСКИЙ, Г.П. ЧИШМИНСКИЙ ПОССОВЕТ, РП ЧИШМЫ, УЛ ПАРКОВАЯ, ЗД. 19А</t>
  </si>
  <si>
    <t>23.04.1999 0:00:00 +00:00</t>
  </si>
  <si>
    <t>452155, РЕСПУБЛИКА БАШКОРТОСТАН, М.Р-Н ЧИШМИНСКИЙ, С.П. ЛЕСНОЙ СЕЛЬСОВЕТ, С АЛКИНО-2, УЛ ЦЕНТРАЛЬНАЯ, ЗД. 1/2</t>
  </si>
  <si>
    <t>23.11.2022 0:00:00 +00:00</t>
  </si>
  <si>
    <t>03.10.2002 0:00:00 +00:00</t>
  </si>
  <si>
    <t>452173, РЕСПУБЛИКА БАШКОРТОСТАН, М.Р-Н ЧИШМИНСКИЙ, Г.П. ЧИШМИНСКИЙ ПОССОВЕТ, РП ЧИШМЫ, УЛ МИРА, Д. 1</t>
  </si>
  <si>
    <t>01.09.2005 0:00:00 +00:00</t>
  </si>
  <si>
    <t>Респ Башкортостан, рп Чишмы, ул Мустая Карима, д 39А</t>
  </si>
  <si>
    <t>452172, РЕСПУБЛИКА БАШКОРТОСТАН, М.Р-Н ЧИШМИНСКИЙ, С.П. ЕРЕМЕЕВСКИЙ СЕЛЬСОВЕТ, С ЕРЕМЕЕВО, УЛ МОЛОДЕЖНАЯ, ВЛД. 1</t>
  </si>
  <si>
    <t>14.05.2010 0:00:00 +00:00</t>
  </si>
  <si>
    <t>452154, РЕСПУБЛИКА БАШКОРТОСТАН, М.Р-Н ЧИШМИНСКИЙ, С.П. АЛКИНСКИЙ СЕЛЬСОВЕТ, С САНАТОРИЯ "АЛКИНО", УЛ САНАТОРНАЯ, ЗД. 25</t>
  </si>
  <si>
    <t>02.11.2015 0:00:00 +00:00</t>
  </si>
  <si>
    <t>Респ Башкортостан, рп Чишмы, ул Центральная, д 14</t>
  </si>
  <si>
    <t>03.02.2023 0:00:00 +00:00</t>
  </si>
  <si>
    <t>19.11.2013 0:00:00 +00:00</t>
  </si>
  <si>
    <t>452630, РЕСПУБЛИКА БАШКОРТОСТАН, М.Р-Н ШАРАНСКИЙ, С.П. ШАРАНСКИЙ СЕЛЬСОВЕТ, С НАРАТАСТЫ, УЛ ШКОЛЬНАЯ, Д. 20А</t>
  </si>
  <si>
    <t>17.04.2000 0:00:00 +00:00</t>
  </si>
  <si>
    <t>452635, РЕСПУБЛИКА БАШКОРТОСТАН, М.Р-Н ШАРАНСКИЙ, С.П. МИЧУРИНСКИЙ СЕЛЬСОВЕТ, Д ТРИ КЛЮЧА, УЛ ВОЗРОЖДЕНИЯ, ЗД. 3А</t>
  </si>
  <si>
    <t>452632, РЕСПУБЛИКА БАШКОРТОСТАН, М.Р-Н ШАРАНСКИЙ, С.П. БАЗГИЕВСКИЙ СЕЛЬСОВЕТ, С БАЗГИЕВО, УЛ ШКОЛЬНАЯ, Д. 4</t>
  </si>
  <si>
    <t>19.07.2022 0:00:00 +00:00</t>
  </si>
  <si>
    <t>452630, РЕСПУБЛИКА БАШКОРТОСТАН, М.Р-Н ШАРАНСКИЙ, С.П. ШАРАНСКИЙ СЕЛЬСОВЕТ, С ШАРАН, УЛ ШКОЛЬНАЯ, Д. 3</t>
  </si>
  <si>
    <t>28.10.2021 0:00:00 +00:00</t>
  </si>
  <si>
    <t>452638, РЕСПУБЛИКА БАШКОРТОСТАН, М.Р-Н ШАРАНСКИЙ, С.П. МИЧУРИНСКИЙ СЕЛЬСОВЕТ, С МИЧУРИНСК, УЛ ГАГАРИНА, СООР. 4</t>
  </si>
  <si>
    <t>452641, РЕСПУБЛИКА БАШКОРТОСТАН, М.Р-Н ШАРАНСКИЙ, С.П. ДЮРТЮЛИНСКИЙ СЕЛЬСОВЕТ, С ДЮРТЮЛИ, УЛ ШКОЛЬНАЯ, Д. 28</t>
  </si>
  <si>
    <t>452630, РЕСПУБЛИКА БАШКОРТОСТАН, М.Р-Н ШАРАНСКИЙ, С.П. ЧАЛМАЛИНСКИЙ СЕЛЬСОВЕТ, С ЧАЛМАЛЫ, УЛ ШКОЛЬНАЯ, ЗД. 1</t>
  </si>
  <si>
    <t>452641, РЕСПУБЛИКА БАШКОРТОСТАН, М.Р-Н ШАРАНСКИЙ, С.П. ЗИРИКЛИНСКИЙ СЕЛЬСОВЕТ, С ЗИРИКЛЫ, УЛ ДРУЖБЫ, Д. 5</t>
  </si>
  <si>
    <t>09.12.2022 0:00:00 +00:00</t>
  </si>
  <si>
    <t>452634, РЕСПУБЛИКА БАШКОРТОСТАН, М.Р-Н ШАРАНСКИЙ, С.П. АКБАРИСОВСКИЙ СЕЛЬСОВЕТ, С АКБАРИСОВО, УЛ ЦЕНТРАЛЬНАЯ, ЗД. 4</t>
  </si>
  <si>
    <t>452644, РЕСПУБЛИКА БАШКОРТОСТАН, М.Р-Н ШАРАНСКИЙ, С.П. ПИСАРЕВСКИЙ СЕЛЬСОВЕТ, С САКТЫ, УЛ ЦЕНТРАЛЬНАЯ, ЗД. 7</t>
  </si>
  <si>
    <t>452630, РЕСПУБЛИКА БАШКОРТОСТАН, М.Р-Н ШАРАНСКИЙ, С.П. ШАРАНСКИЙ СЕЛЬСОВЕТ, С ШАРАН, УЛ КРАСНАЯ, Д. 4</t>
  </si>
  <si>
    <t>20.12.2023 0:00:00 +00:00</t>
  </si>
  <si>
    <t>31.07.2019 0:00:00 +00:00</t>
  </si>
  <si>
    <t>452633, Республика Башкортостан, М.Р-Н ШАРАНСКИЙ, С.П. НУРЕЕВСКИЙ СЕЛЬСОВЕТ, С НУРЕЕВО, УЛ ШКОЛЬНАЯ, Д. 1</t>
  </si>
  <si>
    <t>452641, РЕСПУБЛИКА БАШКОРТОСТАН, М.Р-Н ШАРАНСКИЙ, С.П. ЗИРИКЛИНСКИЙ СЕЛЬСОВЕТ, С ЗИРИКЛЫ, УЛ ДРУЖБЫ, Д. 15</t>
  </si>
  <si>
    <t>452630, РЕСПУБЛИКА БАШКОРТОСТАН, М.Р-Н ШАРАНСКИЙ, С.П. ШАРАНСКИЙ СЕЛЬСОВЕТ, С ШАРАН, УЛ КОМАРОВА, Д. 15</t>
  </si>
  <si>
    <t>452641, РЕСПУБЛИКА БАШКОРТОСТАН, М.Р-Н ШАРАНСКИЙ, С.П. ДЮРТЮЛИНСКИЙ СЕЛЬСОВЕТ, С ДЮРТЮЛИ, УЛ ЦЕНТРАЛЬНАЯ, Д. 69В</t>
  </si>
  <si>
    <t>452630, Республика Башкортостан, М.Р-Н ШАРАНСКИЙ, С.П. ШАРАНСКИЙ СЕЛЬСОВЕТ, С ШАРАН, УЛ МОЛОДЕЖНАЯ, Д. 31</t>
  </si>
  <si>
    <t>452630, РЕСПУБЛИКА БАШКОРТОСТАН, М.Р-Н ШАРАНСКИЙ, С.П. ШАРАНСКИЙ СЕЛЬСОВЕТ, С ШАРАН, УЛ ЦЕНТРАЛЬНАЯ, Д. 30</t>
  </si>
  <si>
    <t>26.02.2006 0:00:00 +00:00</t>
  </si>
  <si>
    <t>452630, РЕСПУБЛИКА БАШКОРТОСТАН, М.Р-Н ШАРАНСКИЙ, С.П. ШАРАНСКИЙ СЕЛЬСОВЕТ, С ШАРАН, УЛ МАЖИТА ГАФУРИ, Д. 11</t>
  </si>
  <si>
    <t>06.08.2010 0:00:00 +00:00</t>
  </si>
  <si>
    <t>452630, Республика Башкортостан, М.Р-Н ШАРАНСКИЙ, С.П. ШАРАНСКИЙ СЕЛЬСОВЕТ, С ШАРАН, УЛ ПРОЛЕТАРСКАЯ, Д. 3</t>
  </si>
  <si>
    <t>08.03.2023 0:00:00 +00:00</t>
  </si>
  <si>
    <t>24.04.2017 0:00:00 +00:00</t>
  </si>
  <si>
    <t>Респ Башкортостан, село Шаран, ул Ленина, д 1</t>
  </si>
  <si>
    <t>18.12.2018 0:00:00 +00:00</t>
  </si>
  <si>
    <t>Респ Башкортостан, г Агидель, ул Первых Строителей, влд 7А</t>
  </si>
  <si>
    <t>452920, РЕСПУБЛИКА БАШКОРТОСТАН, Г.О. ГОРОД АГИДЕЛЬ, Г АГИДЕЛЬ, УЛ МОЛОДЕЖНАЯ, ВЛД. 4, К. А</t>
  </si>
  <si>
    <t>Респ Башкортостан, г Агидель, Цветочный б-р, влд 9</t>
  </si>
  <si>
    <t>Респ Башкортостан, г Агидель, ул Мира, д 3</t>
  </si>
  <si>
    <t>25.11.2022 0:00:00 +00:00</t>
  </si>
  <si>
    <t>Респ Башкортостан, г Агидель, Цветочный б-р, д 4</t>
  </si>
  <si>
    <t>Респ Башкортостан, г Агидель, ул Спортивная, влд 4</t>
  </si>
  <si>
    <t>17.08.1999 0:00:00 +00:00</t>
  </si>
  <si>
    <t>Респ Башкортостан, г Агидель, Цветочный б-р, д 3</t>
  </si>
  <si>
    <t>Респ Башкортостан, г Агидель, ул Мира, д 5А</t>
  </si>
  <si>
    <t>23.11.2015 0:00:00 +00:00</t>
  </si>
  <si>
    <t>Респ Башкортостан, г Баймак, ул Юбилейная, д 21</t>
  </si>
  <si>
    <t>25.01.2001 0:00:00 +00:00</t>
  </si>
  <si>
    <t>Респ Башкортостан, г Баймак, пр-кт С.Юлаева, зд 42</t>
  </si>
  <si>
    <t>Респ Башкортостан, г Баймак, ул Юбилейная, зд 8</t>
  </si>
  <si>
    <t>08.08.2001 0:00:00 +00:00</t>
  </si>
  <si>
    <t>Респ Башкортостан, г Баймак, пр-кт С.Юлаева, д 27</t>
  </si>
  <si>
    <t>18.09.1996 0:00:00 +00:00</t>
  </si>
  <si>
    <t>453653, Республика Башкортостан, М.Р-Н БАЙМАКСКИЙ, С.П. ЗИЛАИРСКИЙ СЕЛЬСОВЕТ, С УРГАЗА, УЛ Х.ДАВЛЕТШИНОЙ, ЗД. 2А</t>
  </si>
  <si>
    <t>25.09.2000 0:00:00 +00:00</t>
  </si>
  <si>
    <t>Респ Башкортостан, г Баймак, пр-кт С.Юлаева, зд 19</t>
  </si>
  <si>
    <t>04.03.2002 0:00:00 +00:00</t>
  </si>
  <si>
    <t>Респ Башкортостан, г Баймак, ул С.Чекмарева, зд 13</t>
  </si>
  <si>
    <t>453642, Республика Башкортостан, М.Р-Н БАЙМАКСКИЙ, С.П. СИБАЙСКИЙ СЕЛЬСОВЕТ, С СТАРЫЙ СИБАЙ, УЛ КУСЯБАЕВА, Д. 13</t>
  </si>
  <si>
    <t>05.06.2000 0:00:00 +00:00</t>
  </si>
  <si>
    <t>453678, Республика Башкортостан, М.Р-Н БАЙМАКСКИЙ, С.П. ТАВЛЫКАЕВСКИЙ СЕЛЬСОВЕТ, С ВЕРХНЕТАВЛЫКАЕВО, УЛ З.ВАЛИДИ, Д. 23</t>
  </si>
  <si>
    <t>453675, Республика Башкортостан, М.Р-Н БАЙМАКСКИЙ, С.П. ЮМАШЕВСКИЙ СЕЛЬСОВЕТ, С ЮМАШЕВО, УЛ ШКОЛЬНАЯ, ЗД. 2А</t>
  </si>
  <si>
    <t>453652, Республика Башкортостан, М.Р-Н БАЙМАКСКИЙ, С.П. ИШМУХАМЕТОВСКИЙ СЕЛЬСОВЕТ, Д БАИШЕВО, УЛ УРГАЗА, Д. 28А</t>
  </si>
  <si>
    <t>453655, Республика Башкортостан, М.Р-Н БАЙМАКСКИЙ, С.П. ИШМУРЗИНСКИЙ СЕЛЬСОВЕТ, С ИШМУРЗИНО, УЛ С.ИГИШЕВА, ЗД. 25</t>
  </si>
  <si>
    <t>19.12.2000 0:00:00 +00:00</t>
  </si>
  <si>
    <t>453670, Республика Башкортостан, М.Р-Н БАЙМАКСКИЙ, С.П. БЕКЕШЕВСКИЙ СЕЛЬСОВЕТ, С КУЯНТАЕВО, УЛ ШКОЛЬНАЯ, ЗД. 2</t>
  </si>
  <si>
    <t>15.03.2001 0:00:00 +00:00</t>
  </si>
  <si>
    <t>453666, Республика Башкортостан, М.Р-Н БАЙМАКСКИЙ, С.П. БИЛЯЛОВСКИЙ СЕЛЬСОВЕТ, С БИЛЯЛОВО, УЛ З.БИИШЕВОЙ, ЗД. 10</t>
  </si>
  <si>
    <t>453673, Республика Башкортостан, М.Р-Н БАЙМАКСКИЙ, С.П. 1-Й ИТКУЛОВСКИЙ СЕЛЬСОВЕТ, С 1-Е ИТКУЛОВО, УЛ ЛЕНИНА, ЗД. 101</t>
  </si>
  <si>
    <t>453658, Республика Башкортостан, М.Р-Н БАЙМАКСКИЙ, С.П. ЯРАТОВСКИЙ СЕЛЬСОВЕТ, С ЯРАТОВО, УЛ САКМАР, ЗД. 10</t>
  </si>
  <si>
    <t>453653, Республика Башкортостан, М.Р-Н БАЙМАКСКИЙ, С.П. ЗИЛАИРСКИЙ СЕЛЬСОВЕТ, С УРГАЗА, УЛ Х.ДАВЛЕТШИНОЙ, Д. 9</t>
  </si>
  <si>
    <t>453644, Республика Башкортостан, М.Р-Н БАЙМАКСКИЙ, С.П. КУСЕЕВСКИЙ СЕЛЬСОВЕТ, С КУСЕЕВО, УЛ Б.ВАЛИДА, Д. 4</t>
  </si>
  <si>
    <t>453676, Республика Башкортостан, М.Р-Н БАЙМАКСКИЙ, С.П. АКМУРУНСКИЙ СЕЛЬСОВЕТ, С АКМУРУН, УЛ ЛЕНИНА, ЗД. 16</t>
  </si>
  <si>
    <t>Респ Башкортостан, г Баймак, ул В.Куйбышева, д 13</t>
  </si>
  <si>
    <t>453657, Республика Башкортостан, М.Р-Н БАЙМАКСКИЙ, С.П. НИГАМАТОВСКИЙ СЕЛЬСОВЕТ, С НИГАМАТОВО, УЛ К.ДИЯРОВА, ЗД. 3</t>
  </si>
  <si>
    <t>453663, РЕСПУБЛИКА БАШКОРТОСТАН, М.Р-Н БАЙМАКСКИЙ, С.П. ТЕМЯСОВСКИЙ СЕЛЬСОВЕТ, С ТЕМЯСОВО, УЛ СОВЕТСКАЯ, ЗД. 2</t>
  </si>
  <si>
    <t>453661, РЕСПУБЛИКА БАШКОРТОСТАН, М.Р-Н БАЙМАКСКИЙ, С.П. ТУБИНСКИЙ СЕЛЬСОВЕТ, С ТУБИНСКИЙ, УЛ С.ЮЛАЕВА, ЗД. 28</t>
  </si>
  <si>
    <t>15.08.2000 0:00:00 +00:00</t>
  </si>
  <si>
    <t>453672, Республика Башкортостан, М.Р-Н БАЙМАКСКИЙ, С.П. НИГАМАТОВСКИЙ СЕЛЬСОВЕТ, С 2-Е ИТКУЛОВО, УЛ ЛЕНИНА, ЗД. 2А</t>
  </si>
  <si>
    <t>453679, Республика Башкортостан, М.Р-Н БАЙМАКСКИЙ, С.П. АБДУЛКАРИМОВСКИЙ СЕЛЬСОВЕТ, С АБДУЛКАРИМОВО, УЛ МОЛОДЕЖНАЯ, ЗД. 18</t>
  </si>
  <si>
    <t>453662, РЕСПУБЛИКА БАШКОРТОСТАН, М.Р-Н БАЙМАКСКИЙ, С.П. КУЛЬЧУРОВСКИЙ СЕЛЬСОВЕТ, С КУЛЬЧУРОВО, УЛ САМАРБАЕВА, Д. 8</t>
  </si>
  <si>
    <t>453677, Республика Башкортостан, М.Р-Н БАЙМАКСКИЙ, С.П. ИШБЕРДИНСКИЙ СЕЛЬСОВЕТ, С ИШБЕРДА, УЛ С.ЮЛАЕВА, Д. 33</t>
  </si>
  <si>
    <t>453643, Республика Башкортостан, М.Р-Н БАЙМАКСКИЙ, С.П. МУКАСОВСКИЙ СЕЛЬСОВЕТ, С 1-Е ТУРКМЕНЕВО, УЛ ШКОЛЬНАЯ, ЗД. 4</t>
  </si>
  <si>
    <t>02.10.2000 0:00:00 +00:00</t>
  </si>
  <si>
    <t>Респ Башкортостан, г Баймак, ул Стахановская, соор 7</t>
  </si>
  <si>
    <t>453656, РЕСПУБЛИКА БАШКОРТОСТАН, М.Р-Н БАЙМАКСКИЙ, С.П. ТАТЛЫБАЕВСКИЙ СЕЛЬСОВЕТ, Д КАРЫШКИНО, УЛ ЯМАШ, ЗД. 7А</t>
  </si>
  <si>
    <t>Респ Башкортостан, Баймакский р-н, село 1-е Иткулово, ул Ленина, зд 85</t>
  </si>
  <si>
    <t>29.06.2022 0:00:00 +00:00</t>
  </si>
  <si>
    <t>Респ Башкортостан, г Баймак, ул Стахановская, д 19</t>
  </si>
  <si>
    <t>03.03.1999 0:00:00 +00:00</t>
  </si>
  <si>
    <t>453642, Республика Башкортостан, М.Р-Н БАЙМАКСКИЙ, С.П. СИБАЙСКИЙ СЕЛЬСОВЕТ, С СТАРЫЙ СИБАЙ, УЛ ГАГАРИНА, Д. 1</t>
  </si>
  <si>
    <t>Респ Башкортостан, г Баймак, ул С.Чекмарева, зд 36А</t>
  </si>
  <si>
    <t>06.02.2001 0:00:00 +00:00</t>
  </si>
  <si>
    <t>31.07.2000 0:00:00 +00:00</t>
  </si>
  <si>
    <t>453663, РЕСПУБЛИКА БАШКОРТОСТАН, М.Р-Н БАЙМАКСКИЙ, С.П. ТЕМЯСОВСКИЙ СЕЛЬСОВЕТ, С ТЕМЯСОВО, УЛ СОВЕТСКАЯ, ЗД. 10</t>
  </si>
  <si>
    <t>22.01.2001 0:00:00 +00:00</t>
  </si>
  <si>
    <t>453670, Республика Башкортостан, М.Р-Н БАЙМАКСКИЙ, С.П. БЕКЕШЕВСКИЙ СЕЛЬСОВЕТ, С КУЯНТАЕВО, УЛ ЛАБОРАТОРНАЯ, ЗД. 2</t>
  </si>
  <si>
    <t>18.01.2001 0:00:00 +00:00</t>
  </si>
  <si>
    <t>453660, Республика Башкортостан, М.Р-Н БАЙМАКСКИЙ, С.П. МЕРЯСОВСКИЙ СЕЛЬСОВЕТ, С МЕРЯСОВО, УЛ Р.УМЕТБАЕВА, Д. 3</t>
  </si>
  <si>
    <t>07.10.1998 0:00:00 +00:00</t>
  </si>
  <si>
    <t>453676, РЕСПУБЛИКА БАШКОРТОСТАН, М.Р-Н БАЙМАКСКИЙ, С.П. АКМУРУНСКИЙ СЕЛЬСОВЕТ, С АКМУРУН, УЛ ЛЕНИНА, ЗД. 6</t>
  </si>
  <si>
    <t>Респ Башкортостан, г Баймак, ул М.Горького, зд 10</t>
  </si>
  <si>
    <t>08.02.2000 0:00:00 +00:00</t>
  </si>
  <si>
    <t>Респ Башкортостан, г Баймак, ул Юбилейная, д 9</t>
  </si>
  <si>
    <t>29.12.2010 0:00:00 +00:00</t>
  </si>
  <si>
    <t>Респ Башкортостан, г Баймак, ул Салавата Юлаева, д 1</t>
  </si>
  <si>
    <t>10.04.2013 0:00:00 +00:00</t>
  </si>
  <si>
    <t>Респ Башкортостан, г Баймак, пр-кт С.Юлаева, зд 26</t>
  </si>
  <si>
    <t>30.06.2014 0:00:00 +00:00</t>
  </si>
  <si>
    <t>453672, РЕСПУБЛИКА БАШКОРТОСТАН, М.Р-Н БАЙМАКСКИЙ, С.П. НИГАМАТОВСКИЙ СЕЛЬСОВЕТ, Д БАИМОВО, УЛ САДОВАЯ, ЗД. 38/1</t>
  </si>
  <si>
    <t>03.07.2017 0:00:00 +00:00</t>
  </si>
  <si>
    <t>Респ Башкортостан, г Баймак, ул Бурзянская, зд 32</t>
  </si>
  <si>
    <t>23.01.2019 0:00:00 +00:00</t>
  </si>
  <si>
    <t>453666, РЕСПУБЛИКА БАШКОРТОСТАН, М.Р-Н БАЙМАКСКИЙ, С.П. БИЛЯЛОВСКИЙ СЕЛЬСОВЕТ, Д УМЕТБАЕВО, УЛ БАШКИР, ЗД. 49</t>
  </si>
  <si>
    <t>04.05.2021 0:00:00 +00:00</t>
  </si>
  <si>
    <t>453675, РЕСПУБЛИКА БАШКОРТОСТАН, М.Р-Н БАЙМАКСКИЙ, С.П. АКМУРУНСКИЙ СЕЛЬСОВЕТ, Д САЙГАФАР, УЛ ШКОЛЬНАЯ, ЗД. 6</t>
  </si>
  <si>
    <t>06.05.2021 0:00:00 +00:00</t>
  </si>
  <si>
    <t>Респ Башкортостан, г Белебей, ул им М.Г. Амирова, д 6</t>
  </si>
  <si>
    <t>22.10.1993 0:00:00 +00:00</t>
  </si>
  <si>
    <t>Респ Башкортостан, г Белебей, ул Пионерская, д 63</t>
  </si>
  <si>
    <t>24.12.2020 0:00:00 +00:00</t>
  </si>
  <si>
    <t>12.11.1993 0:00:00 +00:00</t>
  </si>
  <si>
    <t>Респ Башкортостан, г Белебей, ул им В.И.Ленина, д 1</t>
  </si>
  <si>
    <t>02.07.2001 0:00:00 +00:00</t>
  </si>
  <si>
    <t>Респ Башкортостан, г Белебей, ул Пионерская, д 56</t>
  </si>
  <si>
    <t>16.08.2022 0:00:00 +00:00</t>
  </si>
  <si>
    <t>16.05.1997 0:00:00 +00:00</t>
  </si>
  <si>
    <t>Респ Башкортостан, г Белебей, ул им С.Ф.Горохова, д 9</t>
  </si>
  <si>
    <t>27.08.2023 0:00:00 +00:00</t>
  </si>
  <si>
    <t>452026, РЕСПУБЛИКА БАШКОРТОСТАН, М.Р-Н БИЖБУЛЯКСКИЙ, С.П. МИХАЙЛОВСКИЙ СЕЛЬСОВЕТ, С МИХАЙЛОВКА, УЛ ШКОЛЬНАЯ, ЗД. 14</t>
  </si>
  <si>
    <t>12.05.1998 0:00:00 +00:00</t>
  </si>
  <si>
    <t>452022, РЕСПУБЛИКА БАШКОРТОСТАН, М.Р-Н БЕЛЕБЕЕВСКИЙ, С.П. ЕРМОЛКИНСКИЙ СЕЛЬСОВЕТ, С ЕРМОЛКИНО, УЛ ЛЕНИНА, ЗД. 47</t>
  </si>
  <si>
    <t>28.05.1997 0:00:00 +00:00</t>
  </si>
  <si>
    <t>Респ Башкортостан, г Белебей, ул Советская, д 137</t>
  </si>
  <si>
    <t>02.02.2001 0:00:00 +00:00</t>
  </si>
  <si>
    <t>Респ Башкортостан, г Белебей, ул Тукаева, д 77</t>
  </si>
  <si>
    <t>18.08.2022 0:00:00 +00:00</t>
  </si>
  <si>
    <t>31.05.2001 0:00:00 +00:00</t>
  </si>
  <si>
    <t>Респ Башкортостан, г Белебей, ул Революционеров, д 8</t>
  </si>
  <si>
    <t>19.06.2001 0:00:00 +00:00</t>
  </si>
  <si>
    <t>Респ Башкортостан, г Белебей, ул Красноармейская, д 77</t>
  </si>
  <si>
    <t>26.08.2022 0:00:00 +00:00</t>
  </si>
  <si>
    <t>Респ Башкортостан, г Белебей, ул Революционеров, д 24/1</t>
  </si>
  <si>
    <t>22.06.2002 0:00:00 +00:00</t>
  </si>
  <si>
    <t>452017, Республика Башкортостан, М.Р-Н БЕЛЕБЕЕВСКИЙ, Г.П. ПРИЮТОВСКИЙ ПОССОВЕТ, РП ПРИЮТОВО, УЛ СВЕРДЛОВА, Д. 10</t>
  </si>
  <si>
    <t>452017, Республика Башкортостан, М.Р-Н БЕЛЕБЕЕВСКИЙ, Г.П. ПРИЮТОВСКИЙ ПОССОВЕТ, РП ПРИЮТОВО, Б-Р МИРА, Д. 3</t>
  </si>
  <si>
    <t>Респ Башкортостан, г Белебей, ул Красная, д 134/1</t>
  </si>
  <si>
    <t>22.06.2001 0:00:00 +00:00</t>
  </si>
  <si>
    <t>Респ Башкортостан, г Белебей, ул Чапаева, д 73</t>
  </si>
  <si>
    <t>452014, РЕСПУБЛИКА БАШКОРТОСТАН, М.Р-Н БЕЛЕБЕЕВСКИЙ, С.П. МАКСИМ-ГОРЬКОВСКИЙ СЕЛЬСОВЕТ, С ЦЕНТРАЛЬНОЙ УСАДЬБЫ ПЛЕМЗАВОДА ИМЕНИ МАКСИМА ГОРЬКОГО, УЛ ОКТЯБРЬСКАЯ, Д. 25</t>
  </si>
  <si>
    <t>27.02.2023 0:00:00 +00:00</t>
  </si>
  <si>
    <t>452013, РЕСПУБЛИКА БАШКОРТОСТАН, М.Р-Н БЕЛЕБЕЕВСКИЙ, С.П. МАКСИМ-ГОРЬКОВСКИЙ СЕЛЬСОВЕТ, С САНАТОРИЯ ГЛУХОВСКОГО, УЛ ШКОЛЬНАЯ, Д. 1</t>
  </si>
  <si>
    <t>19.08.2022 0:00:00 +00:00</t>
  </si>
  <si>
    <t>452017, РЕСПУБЛИКА БАШКОРТОСТАН, М.Р-Н БЕЛЕБЕЕВСКИЙ, Г.П. ПРИЮТОВСКИЙ ПОССОВЕТ, РП ПРИЮТОВО, УЛ СВЕРДЛОВА, Д. 5</t>
  </si>
  <si>
    <t>Респ Башкортостан, г Белебей, ул Восточная, зд 69</t>
  </si>
  <si>
    <t>Респ Башкортостан, г Белебей, ул Войкова, д 105/1</t>
  </si>
  <si>
    <t>452030, Республика Башкортостан, М.Р-Н БЕЛЕБЕЕВСКИЙ, С.П. ШАРОВСКИЙ СЕЛЬСОВЕТ, Д ШАРОВКА, УЛ ШКОЛЬНАЯ, ЗД. 1</t>
  </si>
  <si>
    <t>452031, РЕСПУБЛИКА БАШКОРТОСТАН, М.Р-Н БЕЛЕБЕЕВСКИЙ, С.П. БАЖЕНОВСКИЙ СЕЛЬСОВЕТ, С БАЖЕНОВО, УЛ АДМИНИСТРАТИВНАЯ, Д. 6</t>
  </si>
  <si>
    <t>25.08.2022 0:00:00 +00:00</t>
  </si>
  <si>
    <t>Респ Башкортостан, г Белебей, ул Фурманова, д 61</t>
  </si>
  <si>
    <t>25.09.2021 0:00:00 +00:00</t>
  </si>
  <si>
    <t>Респ Башкортостан, г Белебей, ул Каширина, д 23</t>
  </si>
  <si>
    <t>452025, РЕСПУБЛИКА БАШКОРТОСТАН, М.Р-Н БЕЛЕБЕЕВСКИЙ, С.П. РАССВЕТОВСКИЙ СЕЛЬСОВЕТ, Д АЛЕКСЕЕВКА, УЛ ШКОЛЬНАЯ, Д. 14</t>
  </si>
  <si>
    <t>14.07.2021 0:00:00 +00:00</t>
  </si>
  <si>
    <t>452026, РЕСПУБЛИКА БАШКОРТОСТАН, М.Р-Н БИЖБУЛЯКСКИЙ, С.П. МИХАЙЛОВСКИЙ СЕЛЬСОВЕТ, С МИХАЙЛОВКА, УЛ ЛЕСНАЯ, Д. 11</t>
  </si>
  <si>
    <t>452026, РЕСПУБЛИКА БАШКОРТОСТАН, М.Р-Н БИЖБУЛЯКСКИЙ, С.П. МИХАЙЛОВСКИЙ СЕЛЬСОВЕТ, С МИХАЙЛОВКА, УЛ ШКОЛЬНАЯ, ЗД. 15</t>
  </si>
  <si>
    <t>08.11.2022 0:00:00 +00:00</t>
  </si>
  <si>
    <t>Респ Башкортостан, г Белебей, ул Площадка РТС, д 14</t>
  </si>
  <si>
    <t>Респ Башкортостан, г Белебей, ул Интернациональная, д 122В</t>
  </si>
  <si>
    <t>05.07.2001 0:00:00 +00:00</t>
  </si>
  <si>
    <t>Респ Башкортостан, г Белебей, ул Карла Маркса, д 5/1</t>
  </si>
  <si>
    <t>Респ Башкортостан, г Белебей, ул Революционеров, д 32</t>
  </si>
  <si>
    <t>12.03.2019 0:00:00 +00:00</t>
  </si>
  <si>
    <t>Респ Башкортостан, г Белебей, ул Волгоградская, д 12</t>
  </si>
  <si>
    <t>452033, Республика Башкортостан, М.Р-Н БЕЛЕБЕЕВСКИЙ, С.П. УСЕНЬ-ИВАНОВСКИЙ СЕЛЬСОВЕТ, С УСЕНЬ-ИВАНОВСКОЕ, УЛ КОМСОМОЛЬСКАЯ, Д. 70</t>
  </si>
  <si>
    <t>07.09.2023 0:00:00 +00:00</t>
  </si>
  <si>
    <t>10.07.2001 0:00:00 +00:00</t>
  </si>
  <si>
    <t>452017, РЕСПУБЛИКА БАШКОРТОСТАН, М.Р-Н БЕЛЕБЕЕВСКИЙ, Г.П. ПРИЮТОВСКИЙ ПОССОВЕТ, РП ПРИЮТОВО, УЛ СВЕРДЛОВА, Д. 6</t>
  </si>
  <si>
    <t>17.11.2020 0:00:00 +00:00</t>
  </si>
  <si>
    <t>12.06.2001 0:00:00 +00:00</t>
  </si>
  <si>
    <t>452017, РЕСПУБЛИКА БАШКОРТОСТАН, М.Р-Н БЕЛЕБЕЕВСКИЙ, Г.П. ПРИЮТОВСКИЙ ПОССОВЕТ, РП ПРИЮТОВО, Б-Р МИРА, Д. 15А</t>
  </si>
  <si>
    <t>13.07.2001 0:00:00 +00:00</t>
  </si>
  <si>
    <t>452017, РЕСПУБЛИКА БАШКОРТОСТАН, М.Р-Н БЕЛЕБЕЕВСКИЙ, Г.П. ПРИЮТОВСКИЙ ПОССОВЕТ, РП ПРИЮТОВО, УЛ ВОКЗАЛЬНАЯ, Д. 4</t>
  </si>
  <si>
    <t>452017, РЕСПУБЛИКА БАШКОРТОСТАН, М.Р-Н БЕЛЕБЕЕВСКИЙ, Г.П. ПРИЮТОВСКИЙ ПОССОВЕТ, РП ПРИЮТОВО, УЛ ЛЕНИНА, Д. 3А</t>
  </si>
  <si>
    <t>04.08.2020 0:00:00 +00:00</t>
  </si>
  <si>
    <t>452017, РЕСПУБЛИКА БАШКОРТОСТАН, М.Р-Н БЕЛЕБЕЕВСКИЙ, Г.П. ПРИЮТОВСКИЙ ПОССОВЕТ, РП ПРИЮТОВО, УЛ ОСТРОВСКОГО, Д. 40</t>
  </si>
  <si>
    <t>27.02.2019 0:00:00 +00:00</t>
  </si>
  <si>
    <t>452017, РЕСПУБЛИКА БАШКОРТОСТАН, М.Р-Н БЕЛЕБЕЕВСКИЙ, Г.П. ПРИЮТОВСКИЙ ПОССОВЕТ, РП ПРИЮТОВО, УЛ ПЕРВОМАЙСКАЯ, Д. 21</t>
  </si>
  <si>
    <t>452016, РЕСПУБЛИКА БАШКОРТОСТАН, М.Р-Н БЕЛЕБЕЕВСКИЙ, С.П. СЛАКБАШЕВСКИЙ СЕЛЬСОВЕТ, С СЛАКБАШ, УЛ К.ИВАНОВА, ЗД. 60</t>
  </si>
  <si>
    <t>Респ Башкортостан, г Белебей, ул им Морозова, д 2</t>
  </si>
  <si>
    <t>Респ Башкортостан, г Белебей, ул Пионерская, д 49</t>
  </si>
  <si>
    <t>03.07.2023 0:00:00 +00:00</t>
  </si>
  <si>
    <t>18.07.2001 0:00:00 +00:00</t>
  </si>
  <si>
    <t>452035, РЕСПУБЛИКА БАШКОРТОСТАН, М.Р-Н БЕЛЕБЕЕВСКИЙ, С.П. МЕТЕВБАШЕВСКИЙ СЕЛЬСОВЕТ, С МЕТЕВБАШ, УЛ ШКОЛЬНАЯ, Д. 56, К. А</t>
  </si>
  <si>
    <t>452032, РЕСПУБЛИКА БАШКОРТОСТАН, М.Р-Н БЕЛЕБЕЕВСКИЙ, С.П. ЗНАМЕНСКИЙ СЕЛЬСОВЕТ, С ЗНАМЕНКА, УЛ СОВЕТСКАЯ, Д. 46</t>
  </si>
  <si>
    <t>452032, РЕСПУБЛИКА БАШКОРТОСТАН, М.Р-Н БЕЛЕБЕЕВСКИЙ, С.П. ЗНАМЕНСКИЙ СЕЛЬСОВЕТ, С ЗНАМЕНКА, УЛ ЗАВОДСКАЯ, Д. 22</t>
  </si>
  <si>
    <t>452020, РЕСПУБЛИКА БАШКОРТОСТАН, М.Р-Н БЕЛЕБЕЕВСКИЙ, С.П. АКСАКОВСКИЙ СЕЛЬСОВЕТ, С АКСАКОВО, УЛ ПЕРВОМАЙСКАЯ, Д. 2</t>
  </si>
  <si>
    <t>Респ Башкортостан, г Белебей, ул Интернациональная, д 128</t>
  </si>
  <si>
    <t>04.06.2021 0:00:00 +00:00</t>
  </si>
  <si>
    <t>21.09.2001 0:00:00 +00:00</t>
  </si>
  <si>
    <t>Респ Башкортостан, г Белебей, ул им М.Г. Амирова, д 8/2</t>
  </si>
  <si>
    <t>452020, РЕСПУБЛИКА БАШКОРТОСТАН, М.Р-Н БЕЛЕБЕЕВСКИЙ, С.П. АКСАКОВСКИЙ СЕЛЬСОВЕТ, С АКСАКОВО, УЛ ЧАПАЕВА, Д. 1А</t>
  </si>
  <si>
    <t>26.02.2019 0:00:00 +00:00</t>
  </si>
  <si>
    <t>Респ Башкортостан, г Белебей, ул Интернациональная, д 67А</t>
  </si>
  <si>
    <t>09.06.2021 0:00:00 +00:00</t>
  </si>
  <si>
    <t>Респ Башкортостан, г Белебей, ул Советская, д 10</t>
  </si>
  <si>
    <t>04.08.2009 0:00:00 +00:00</t>
  </si>
  <si>
    <t>Респ Башкортостан, г Белебей, ул им С.Ф.Горохова, зд 19</t>
  </si>
  <si>
    <t>19.08.2015 0:00:00 +00:00</t>
  </si>
  <si>
    <t>Респ Башкортостан, г Белебей, ул Волгоградская, д 9, кв 4</t>
  </si>
  <si>
    <t>14.06.2013 0:00:00 +00:00</t>
  </si>
  <si>
    <t>Респ Башкортостан, г Белебей, ул им В.И.Ленина, д 1/1</t>
  </si>
  <si>
    <t>31.07.2014 0:00:00 +00:00</t>
  </si>
  <si>
    <t>Респ Башкортостан, г Белебей, ул им С.Ф.Горохова, д 26</t>
  </si>
  <si>
    <t>13.11.2019 0:00:00 +00:00</t>
  </si>
  <si>
    <t>Респ Башкортостан, г Белорецк, ул Красных Партизан, д 11</t>
  </si>
  <si>
    <t>29.10.1998 0:00:00 +00:00</t>
  </si>
  <si>
    <t>Респ Башкортостан, г Белорецк, ул Ленина, д 131</t>
  </si>
  <si>
    <t>Респ Башкортостан, г Белорецк, ул Карла Маркса, д 85</t>
  </si>
  <si>
    <t>10.05.1994 0:00:00 +00:00</t>
  </si>
  <si>
    <t>453506, Республика Башкортостан, М.Р-Н БЕЛОРЕЦКИЙ, С.П. ЖЕЛЕЗНОДОРОЖНЫЙ СЕЛЬСОВЕТ, С ЖЕЛЕЗНОДОРОЖНЫЙ, УЛ ВОКЗАЛЬНАЯ, ЗД. 7</t>
  </si>
  <si>
    <t>03.02.2000 0:00:00 +00:00</t>
  </si>
  <si>
    <t>Респ Башкортостан, г Белорецк, ул 50 лет Октября, д 51</t>
  </si>
  <si>
    <t>Респ Башкортостан, г Белорецк, ул Луначарского, д 96</t>
  </si>
  <si>
    <t>05.10.1994 0:00:00 +00:00</t>
  </si>
  <si>
    <t>Респ Башкортостан, г Белорецк, ул 50 лет Октября, д 62</t>
  </si>
  <si>
    <t>21.06.2000 0:00:00 +00:00</t>
  </si>
  <si>
    <t>Респ Башкортостан, г Белорецк, ул Молодежная, д 61</t>
  </si>
  <si>
    <t>Респ Башкортостан, г Белорецк, ул Точисского, д 16</t>
  </si>
  <si>
    <t>26.05.2000 0:00:00 +00:00</t>
  </si>
  <si>
    <t>453506, Республика Башкортостан, М.Р-Н БЕЛОРЕЦКИЙ, С.П. ЖЕЛЕЗНОДОРОЖНЫЙ СЕЛЬСОВЕТ, С ЖЕЛЕЗНОДОРОЖНЫЙ, УЛ ВОКЗАЛЬНАЯ, ЗД. 9</t>
  </si>
  <si>
    <t>04.06.1997 0:00:00 +00:00</t>
  </si>
  <si>
    <t>Респ Башкортостан, г Белорецк, ул Маяковского, д 10</t>
  </si>
  <si>
    <t>Респ Башкортостан, г Белорецк, ул Садовая, д 15</t>
  </si>
  <si>
    <t>16.05.2000 0:00:00 +00:00</t>
  </si>
  <si>
    <t>Респ Башкортостан, г Белорецк, ул Крупской, д 55</t>
  </si>
  <si>
    <t>04.12.2001 0:00:00 +00:00</t>
  </si>
  <si>
    <t>Респ Башкортостан, г Белорецк, ул Косоротова, д 4А</t>
  </si>
  <si>
    <t>22.01.2002 0:00:00 +00:00</t>
  </si>
  <si>
    <t>Респ Башкортостан, г Белорецк, ул Тюленина, д 10</t>
  </si>
  <si>
    <t>05.09.1997 0:00:00 +00:00</t>
  </si>
  <si>
    <t>Респ Башкортостан, г Белорецк, ул Карла Маркса, д 75/1</t>
  </si>
  <si>
    <t>09.10.2001 0:00:00 +00:00</t>
  </si>
  <si>
    <t>Респ Башкортостан, г Белорецк, ул Пушкина, д 45А</t>
  </si>
  <si>
    <t>19.09.1997 0:00:00 +00:00</t>
  </si>
  <si>
    <t>Респ Башкортостан, г Белорецк, ул Артамонова, д 23</t>
  </si>
  <si>
    <t>06.04.2000 0:00:00 +00:00</t>
  </si>
  <si>
    <t>Респ Башкортостан, г Белорецк, ул Карла Маркса, д 48</t>
  </si>
  <si>
    <t>Респ Башкортостан, г Белорецк, ул Пушкина, д 59А</t>
  </si>
  <si>
    <t>23.02.2000 0:00:00 +00:00</t>
  </si>
  <si>
    <t>Респ Башкортостан, г Белорецк, ул Косоротова, д 28</t>
  </si>
  <si>
    <t>Респ Башкортостан, г Белорецк, ул Алексеева, д 25</t>
  </si>
  <si>
    <t>15.04.2002 0:00:00 +00:00</t>
  </si>
  <si>
    <t>27.06.1997 0:00:00 +00:00</t>
  </si>
  <si>
    <t>453537, Республика Башкортостан, М.Р-Н БЕЛОРЕЦКИЙ, С.П. ЛОМОВСКИЙ СЕЛЬСОВЕТ, С ЛОМОВКА, УЛ ЛЕНИНА, Д. 38</t>
  </si>
  <si>
    <t>Респ Башкортостан, г Белорецк, ул Металлургическая, д 6</t>
  </si>
  <si>
    <t>01.07.1997 0:00:00 +00:00</t>
  </si>
  <si>
    <t>Респ Башкортостан, г Белорецк, ул 50 лет Октября, д 68</t>
  </si>
  <si>
    <t>Респ Башкортостан, г Белорецк, ул Спортивная, д 64</t>
  </si>
  <si>
    <t>30.01.2023 0:00:00 +00:00</t>
  </si>
  <si>
    <t>Респ Башкортостан, г Белорецк, ул Карла Маркса, д 39</t>
  </si>
  <si>
    <t>Респ Башкортостан, г Белорецк, ул Карла Маркса, зд 82</t>
  </si>
  <si>
    <t>26.12.1998 0:00:00 +00:00</t>
  </si>
  <si>
    <t>453550, Республика Башкортостан, М.Р-Н БЕЛОРЕЦКИЙ, С.П. ТУКАНСКИЙ СЕЛЬСОВЕТ, С ТУКАН, УЛ МАЯЧНАЯ, Д. 2/4, СТР. 1</t>
  </si>
  <si>
    <t>24.04.2000 0:00:00 +00:00</t>
  </si>
  <si>
    <t>Респ Башкортостан, г Белорецк, ул Ленина, д 105</t>
  </si>
  <si>
    <t>29.11.1998 0:00:00 +00:00</t>
  </si>
  <si>
    <t>Респ Башкортостан, г Белорецк, ул 50 лет Октября, д 48</t>
  </si>
  <si>
    <t>Респ Башкортостан, г Белорецк, ул 5 Июля, д 10</t>
  </si>
  <si>
    <t>Респ Башкортостан, г Белорецк, ул 5 Июля, д 1 стр 1</t>
  </si>
  <si>
    <t>Респ Башкортостан, г Белорецк, ул Стахановская, д 47А</t>
  </si>
  <si>
    <t>Респ Башкортостан, г Белорецк, ул Ульянова, д 29</t>
  </si>
  <si>
    <t>453537, Республика Башкортостан, М.Р-Н БЕЛОРЕЦКИЙ, С.П. ЛОМОВСКИЙ СЕЛЬСОВЕТ, С ЛОМОВКА, УЛ ЛЕНИНА, Д. 40А</t>
  </si>
  <si>
    <t>453530, Республика Башкортостан, М.Р-Н БЕЛОРЕЦКИЙ, С.П. ТИРЛЯНСКИЙ СЕЛЬСОВЕТ, С ТИРЛЯНСКИЙ, ПЕР ЛОКОЦКОВА, Д. 7</t>
  </si>
  <si>
    <t>22.12.1994 0:00:00 +00:00</t>
  </si>
  <si>
    <t>Респ Башкортостан, г Белорецк, ул 50 лет Октября, д 178</t>
  </si>
  <si>
    <t>21.07.1999 0:00:00 +00:00</t>
  </si>
  <si>
    <t>453550, Республика Башкортостан, М.Р-Н БЕЛОРЕЦКИЙ, С.П. ТУКАНСКИЙ СЕЛЬСОВЕТ, С ТУКАН, УЛ М.ГОРЬКОГО, ЗД. 16</t>
  </si>
  <si>
    <t>Респ Башкортостан, г Белорецк, ул Карла Маркса, д 49</t>
  </si>
  <si>
    <t>29.09.2000 0:00:00 +00:00</t>
  </si>
  <si>
    <t>Респ Башкортостан, г Белорецк, ул Карла Маркса, д 31</t>
  </si>
  <si>
    <t>11.03.2001 0:00:00 +00:00</t>
  </si>
  <si>
    <t>Респ Башкортостан, г Белорецк, ул Куйбышева, д 17</t>
  </si>
  <si>
    <t>20.03.2001 0:00:00 +00:00</t>
  </si>
  <si>
    <t>Респ Башкортостан, г Белорецк, ул Ленина, д 39</t>
  </si>
  <si>
    <t>Респ Башкортостан, г Белорецк, ул Стахановская, д 23</t>
  </si>
  <si>
    <t>Респ Башкортостан, г Белорецк, ул Карла Маркса, д 84А</t>
  </si>
  <si>
    <t>17.05.2001 0:00:00 +00:00</t>
  </si>
  <si>
    <t>Респ Башкортостан, Белорецкий р-н, село Мулдакаево, ул Центральная, зд 57</t>
  </si>
  <si>
    <t>16.12.2011 0:00:00 +00:00</t>
  </si>
  <si>
    <t>Респ Башкортостан, г Белорецк, ул Чайкиной, д 41 к 1</t>
  </si>
  <si>
    <t>21.06.2012 0:00:00 +00:00</t>
  </si>
  <si>
    <t>Респ Башкортостан, г Белорецк, ул Гафури, д 30</t>
  </si>
  <si>
    <t>14.01.2015 0:00:00 +00:00</t>
  </si>
  <si>
    <t>453530, РЕСПУБЛИКА БАШКОРТОСТАН, М.Р-Н БЕЛОРЕЦКИЙ, С.П. ТИРЛЯНСКИЙ СЕЛЬСОВЕТ, С ТИРЛЯНСКИЙ, УЛ КРАСНОПАРТИЗАНСКАЯ, Д. 2</t>
  </si>
  <si>
    <t>09.01.2019 0:00:00 +00:00</t>
  </si>
  <si>
    <t>Респ Башкортостан, г Бирск, ул Чеверева, д 143</t>
  </si>
  <si>
    <t>Респ Башкортостан, г Бирск, ул Интернациональная, д 114А</t>
  </si>
  <si>
    <t>Респ Башкортостан, г Бирск, ул Курбатова, д 59</t>
  </si>
  <si>
    <t>Респ Башкортостан, г Бирск, ул Мира, д 124А</t>
  </si>
  <si>
    <t>17.07.2023 0:00:00 +00:00</t>
  </si>
  <si>
    <t>Респ Башкортостан, г Бирск, ул Коммунистическая, д 97</t>
  </si>
  <si>
    <t>Респ Башкортостан, г Бирск, ул Калинина, д 31</t>
  </si>
  <si>
    <t>Респ Башкортостан, г Бирск, ул Интернациональная, д 14А</t>
  </si>
  <si>
    <t>06.11.2023 0:00:00 +00:00</t>
  </si>
  <si>
    <t>01.03.2000 0:00:00 +00:00</t>
  </si>
  <si>
    <t>Респ Башкортостан, г Бирск, ул Овчинникова, д 48</t>
  </si>
  <si>
    <t>Респ Башкортостан, г Бирск, ул 8 Марта, д 26А</t>
  </si>
  <si>
    <t>23.10.1998 0:00:00 +00:00</t>
  </si>
  <si>
    <t>Респ Башкортостан, г Бирск, ул Ленина, д 30</t>
  </si>
  <si>
    <t>24.09.2020 0:00:00 +00:00</t>
  </si>
  <si>
    <t>Респ Башкортостан, г Бирск, ул Нелидова, д 8</t>
  </si>
  <si>
    <t>16.02.1999 0:00:00 +00:00</t>
  </si>
  <si>
    <t>Респ Башкортостан, г Бирск, ул Ленина, д 58</t>
  </si>
  <si>
    <t>17.11.1998 0:00:00 +00:00</t>
  </si>
  <si>
    <t>Респ Башкортостан, г Бирск, ул Интернациональная, д 112А</t>
  </si>
  <si>
    <t>10.12.1998 0:00:00 +00:00</t>
  </si>
  <si>
    <t>Респ Башкортостан, г Бирск, ул 8 Марта, д 14 к б</t>
  </si>
  <si>
    <t>28.10.1998 0:00:00 +00:00</t>
  </si>
  <si>
    <t>Респ Башкортостан, г Бирск, ул Мира, д 150</t>
  </si>
  <si>
    <t>25.11.1998 0:00:00 +00:00</t>
  </si>
  <si>
    <t>Респ Башкортостан, г Бирск, ул Коммунистическая, д 54</t>
  </si>
  <si>
    <t>14.05.1999 0:00:00 +00:00</t>
  </si>
  <si>
    <t>Респ Башкортостан, г Бирск, ул Интернациональная, д 120Г</t>
  </si>
  <si>
    <t>Респ Башкортостан, г Бирск, ул Мира, д 116А</t>
  </si>
  <si>
    <t>23.12.1998 0:00:00 +00:00</t>
  </si>
  <si>
    <t>Респ Башкортостан, г Бирск, ул Ленина, д 17</t>
  </si>
  <si>
    <t>03.10.2001 0:00:00 +00:00</t>
  </si>
  <si>
    <t>Респ Башкортостан, г Бирск, ул Интернациональная, д 1</t>
  </si>
  <si>
    <t>12.10.2000 0:00:00 +00:00</t>
  </si>
  <si>
    <t>452464, РЕСПУБЛИКА БАШКОРТОСТАН, М.Р-Н БИРСКИЙ, С.П. КАЛИННИКОВСКИЙ СЕЛЬСОВЕТ, С КАЛИННИКИ, УЛ ЦЕНТРАЛЬНАЯ, Д. 15</t>
  </si>
  <si>
    <t>28.01.2020 0:00:00 +00:00</t>
  </si>
  <si>
    <t>Респ Башкортостан, г Бирск, ул Пролетарская, д 140</t>
  </si>
  <si>
    <t>26.09.2001 0:00:00 +00:00</t>
  </si>
  <si>
    <t>Респ Башкортостан, г Бирск, ул Интернациональная, д 96</t>
  </si>
  <si>
    <t>04.05.2005 0:00:00 +00:00</t>
  </si>
  <si>
    <t>29.06.2012 0:00:00 +00:00</t>
  </si>
  <si>
    <t>Респ Башкортостан, г Бирск, ул Коммунистическая, д 97Б</t>
  </si>
  <si>
    <t>12.11.2012 0:00:00 +00:00</t>
  </si>
  <si>
    <t>Респ Башкортостан, г Бирск, ул Кирова, д 20</t>
  </si>
  <si>
    <t>12.11.2022 0:00:00 +00:00</t>
  </si>
  <si>
    <t>22.06.2012 0:00:00 +00:00</t>
  </si>
  <si>
    <t>Респ Башкортостан, г Благовещенск, ул Коммунистическая, д 9</t>
  </si>
  <si>
    <t>Респ Башкортостан, г Благовещенск, ул Седова, д 109 к 1</t>
  </si>
  <si>
    <t>Респ Башкортостан, г Благовещенск, ул Седова, д 120/1</t>
  </si>
  <si>
    <t>Респ Башкортостан, г Благовещенск, ул Комарова, д 5, кв 4</t>
  </si>
  <si>
    <t>453441, РЕСПУБЛИКА БАШКОРТОСТАН, М.Р-Н БЛАГОВЕЩЕНСКИЙ, С.П. НИКОЛАЕВСКИЙ СЕЛЬСОВЕТ, С НИКОЛАЕВКА, УЛ НИЖНЯЯ, Д. 91</t>
  </si>
  <si>
    <t>26.09.2022 0:00:00 +00:00</t>
  </si>
  <si>
    <t>453446, Республика Башкортостан, М.Р-Н БЛАГОВЕЩЕНСКИЙ, С.П. БЕДЕЕВО-ПОЛЯНСКИЙ СЕЛЬСОВЕТ, С БЕДЕЕВА ПОЛЯНА, УЛ ЧЕРНЫШЕВСКОГО, Д. 18</t>
  </si>
  <si>
    <t>453444, РЕСПУБЛИКА БАШКОРТОСТАН, М.Р-Н БЛАГОВЕЩЕНСКИЙ, С.П. НОВОНАДЕЖДИНСКИЙ СЕЛЬСОВЕТ, С НОВОНАДЕЖДИНО, УЛ СОВЕТСКАЯ, Д. 2</t>
  </si>
  <si>
    <t>453447, РЕСПУБЛИКА БАШКОРТОСТАН, М.Р-Н БЛАГОВЕЩЕНСКИЙ, С.П. ИЛЬИНО-ПОЛЯНСКИЙ СЕЛЬСОВЕТ, С ИЛЬИНО-ПОЛЯНА, УЛ ЮБИЛЕЙНАЯ, Д. 2</t>
  </si>
  <si>
    <t>06.12.1998 0:00:00 +00:00</t>
  </si>
  <si>
    <t>453445, РЕСПУБЛИКА БАШКОРТОСТАН, М.Р-Н БЛАГОВЕЩЕНСКИЙ, С.П. ПОКРОВСКИЙ СЕЛЬСОВЕТ, С ПОКРОВКА, УЛ 30 ЛЕТ ПОБЕДЫ, Д. 29</t>
  </si>
  <si>
    <t>453457, РЕСПУБЛИКА БАШКОРТОСТАН, М.Р-Н БЛАГОВЕЩЕНСКИЙ, С.П. ИЗЯКОВСКИЙ СЕЛЬСОВЕТ, С ВЕРХНИЙ ИЗЯК, УЛ ШКОЛЬНАЯ, Д. 16</t>
  </si>
  <si>
    <t>453456, РЕСПУБЛИКА БАШКОРТОСТАН, М.Р-Н БЛАГОВЕЩЕНСКИЙ, С.П. ИЛИКОВСКИЙ СЕЛЬСОВЕТ, С СТАРОИЛИКОВО, УЛ 50 ЛЕТ ОКТЯБРЯ, Д. 21</t>
  </si>
  <si>
    <t>Респ Башкортостан, г Благовещенск, ул Коммунистическая, д 21</t>
  </si>
  <si>
    <t>06.01.1999 0:00:00 +00:00</t>
  </si>
  <si>
    <t>Респ Башкортостан, г Благовещенск, ул Старикова, д 71</t>
  </si>
  <si>
    <t>13.01.1999 0:00:00 +00:00</t>
  </si>
  <si>
    <t>Респ Башкортостан, г Благовещенск, ул Пушкина, д 17</t>
  </si>
  <si>
    <t>28.09.2022 0:00:00 +00:00</t>
  </si>
  <si>
    <t>Респ Башкортостан, г Благовещенск, ул Социалистическая, д 16 к а</t>
  </si>
  <si>
    <t>30.07.2021 0:00:00 +00:00</t>
  </si>
  <si>
    <t>22.11.1999 0:00:00 +00:00</t>
  </si>
  <si>
    <t>Респ Башкортостан, г Благовещенск, ул Коммунистическая, д 2/1</t>
  </si>
  <si>
    <t>11.02.2000 0:00:00 +00:00</t>
  </si>
  <si>
    <t>Респ Башкортостан, г Благовещенск, ул Социалистическая, д 40</t>
  </si>
  <si>
    <t>Респ Башкортостан, г Благовещенск, ул Комарова, д 19 к а</t>
  </si>
  <si>
    <t>22.04.1999 0:00:00 +00:00</t>
  </si>
  <si>
    <t>Респ Башкортостан, г Благовещенск, ул Комарова, д 19</t>
  </si>
  <si>
    <t>Респ Башкортостан, г Благовещенск, ул Баранова, д 5</t>
  </si>
  <si>
    <t>24.09.1999 0:00:00 +00:00</t>
  </si>
  <si>
    <t>Респ Башкортостан, г Благовещенск, ул Братьев Першиных, д 5/1</t>
  </si>
  <si>
    <t>20.10.1999 0:00:00 +00:00</t>
  </si>
  <si>
    <t>Респ Башкортостан, г Благовещенск, ул Чапаева, д 57</t>
  </si>
  <si>
    <t>02.10.1999 0:00:00 +00:00</t>
  </si>
  <si>
    <t>Респ Башкортостан, г Благовещенск, ул Кирова, д 58</t>
  </si>
  <si>
    <t>26.11.1999 0:00:00 +00:00</t>
  </si>
  <si>
    <t>Респ Башкортостан, г Благовещенск, ул Демьяна Бедного, д 68 к 3</t>
  </si>
  <si>
    <t>27.11.2022 0:00:00 +00:00</t>
  </si>
  <si>
    <t>Респ Башкортостан, г Благовещенск, ул Социалистическая, д 8, кв 3</t>
  </si>
  <si>
    <t>07.06.2000 0:00:00 +00:00</t>
  </si>
  <si>
    <t>453430, РЕСПУБЛИКА БАШКОРТОСТАН, М.Р-Н БЛАГОВЕЩЕНСКИЙ, С.П. ТУГАЙСКИЙ СЕЛЬСОВЕТ, С ТУГАЙ, УЛ 40 ЛЕТ ПОБЕДЫ, Д. 1</t>
  </si>
  <si>
    <t>453444, РЕСПУБЛИКА БАШКОРТОСТАН, М.Р-Н БЛАГОВЕЩЕНСКИЙ, С.П. САННИНСКИЙ СЕЛЬСОВЕТ, С САННИНСКОЕ, УЛ ШКОЛЬНАЯ, Д. 56</t>
  </si>
  <si>
    <t>24.10.2022 0:00:00 +00:00</t>
  </si>
  <si>
    <t>29.01.2003 0:00:00 +00:00</t>
  </si>
  <si>
    <t>Респ Башкортостан, г Благовещенск, ул Седова, д 110/1</t>
  </si>
  <si>
    <t>13.03.2006 0:00:00 +00:00</t>
  </si>
  <si>
    <t>Респ Башкортостан, г Благовещенск, ул Демьяна Бедного, д 66, кв 1</t>
  </si>
  <si>
    <t>11.08.2010 0:00:00 +00:00</t>
  </si>
  <si>
    <t>Респ Башкортостан, г Благовещенск, ул Коммунистическая, д 12</t>
  </si>
  <si>
    <t>16.12.2021 0:00:00 +00:00</t>
  </si>
  <si>
    <t>31.05.2013 0:00:00 +00:00</t>
  </si>
  <si>
    <t>Респ Башкортостан, г Благовещенск, ул Мира, д 66</t>
  </si>
  <si>
    <t>16.11.2020 0:00:00 +00:00</t>
  </si>
  <si>
    <t>МУНИЦИПАЛЬНОЕ БЮДЖЕТНОЕ УЧРЕЖДЕНИЕ ДОПОЛНИТЕЛЬНОГО ОБРАЗОВАНИЯ ДЕТСКАЯ ЮНОШЕСКАЯ СПОРТИВНАЯ ШКОЛА МУНИЦИПАЛЬНОГО РАЙОНА БЛАГОВЕЩЕНСКИЙ РАЙОН РЕСПУБЛИКИ БАШКОРТОСТАН</t>
  </si>
  <si>
    <t>Респ Башкортостан, г Благовещенск, ул Социалистическая, зд 16А</t>
  </si>
  <si>
    <t>19.05.2023 0:00:00 +00:00</t>
  </si>
  <si>
    <t>Респ Башкортостан, г Давлеканово, ул Красная Площадь, д 9</t>
  </si>
  <si>
    <t>453411, РЕСПУБЛИКА БАШКОРТОСТАН, М.Р-Н ДАВЛЕКАНОВСКИЙ, С.П. ИВАНОВСКИЙ СЕЛЬСОВЕТ, С ИВАНОВКА, УЛ МЕХАНИЗАТОРСКАЯ, Д. 26</t>
  </si>
  <si>
    <t>15.07.2022 0:00:00 +00:00</t>
  </si>
  <si>
    <t>Респ Башкортостан, г Давлеканово, ул Ворошилова, д 17</t>
  </si>
  <si>
    <t>20.06.1995 0:00:00 +00:00</t>
  </si>
  <si>
    <t>Респ Башкортостан, г Давлеканово, ул Пролетарская, зд 39</t>
  </si>
  <si>
    <t>Респ Башкортостан, г Давлеканово, ул Красная Площадь, д 18</t>
  </si>
  <si>
    <t>26.10.2021 0:00:00 +00:00</t>
  </si>
  <si>
    <t>Респ Башкортостан, г Давлеканово, ул Западная, зд 34</t>
  </si>
  <si>
    <t>04.05.1997 0:00:00 +00:00</t>
  </si>
  <si>
    <t>Респ Башкортостан, г Давлеканово, ул Аксакова, зд 7</t>
  </si>
  <si>
    <t>453414, РЕСПУБЛИКА БАШКОРТОСТАН, М.Р-Н ДАВЛЕКАНОВСКИЙ, С.П. РАССВЕТОВСКИЙ СЕЛЬСОВЕТ, С РАССВЕТ, УЛ ШКОЛЬНАЯ, Д. 6А</t>
  </si>
  <si>
    <t>Респ Башкортостан, г Давлеканово, ул Заводская, д 1А</t>
  </si>
  <si>
    <t>23.06.1997 0:00:00 +00:00</t>
  </si>
  <si>
    <t>Респ Башкортостан, г Давлеканово, ул Чкалова, зд 6</t>
  </si>
  <si>
    <t>27.10.2021 0:00:00 +00:00</t>
  </si>
  <si>
    <t>Респ Башкортостан, г Давлеканово, ул Мира, д 24А</t>
  </si>
  <si>
    <t>18.03.2022 0:00:00 +00:00</t>
  </si>
  <si>
    <t>Респ Башкортостан, г Давлеканово, ул Тимирязева, д 59</t>
  </si>
  <si>
    <t>Респ Башкортостан, г Давлеканово, ул Комсомольская, д 22/1</t>
  </si>
  <si>
    <t>11.04.2018 0:00:00 +00:00</t>
  </si>
  <si>
    <t>03.06.1997 0:00:00 +00:00</t>
  </si>
  <si>
    <t>Респ Башкортостан, г Давлеканово, ул Луначарского, д 33</t>
  </si>
  <si>
    <t>24.01.2022 0:00:00 +00:00</t>
  </si>
  <si>
    <t>453410, РЕСПУБЛИКА БАШКОРТОСТАН, М.Р-Н ДАВЛЕКАНОВСКИЙ, С.П. РАССВЕТОВСКИЙ СЕЛЬСОВЕТ, С ЛЕНИНСКИЙ, УЛ ПОЛЕВАЯ, ДВЛД. 3</t>
  </si>
  <si>
    <t>16.04.2020 0:00:00 +00:00</t>
  </si>
  <si>
    <t>453425, РЕСПУБЛИКА БАШКОРТОСТАН, М.Р-Н ДАВЛЕКАНОВСКИЙ, С.П. ИМАЙ-КАРМАЛИНСКИЙ СЕЛЬСОВЕТ, С СТАРОМРЯСОВО, УЛ ЦЕНТРАЛЬНАЯ, Д. 1</t>
  </si>
  <si>
    <t>11.09.2020 0:00:00 +00:00</t>
  </si>
  <si>
    <t>453423, РЕСПУБЛИКА БАШКОРТОСТАН, М.Р-Н ДАВЛЕКАНОВСКИЙ, С.П. ЧУЮНЧИНСКИЙ СЕЛЬСОВЕТ, С ЧУЮНЧИ-НИКОЛАЕВКА, УЛ МОЛОДЕЖНАЯ, ЗД. 1А</t>
  </si>
  <si>
    <t>06.12.2022 0:00:00 +00:00</t>
  </si>
  <si>
    <t>453423, РЕСПУБЛИКА БАШКОРТОСТАН, М.Р-Н ДАВЛЕКАНОВСКИЙ, С.П. ЧУЮНЧИНСКИЙ СЕЛЬСОВЕТ, С ЧУЮНЧИ, УЛ ЦЕНТРАЛЬНАЯ, ЗД. 19</t>
  </si>
  <si>
    <t>06.12.2019 0:00:00 +00:00</t>
  </si>
  <si>
    <t>Респ Башкортостан, г Давлеканово, ул Мира, д 15</t>
  </si>
  <si>
    <t>10.07.1997 0:00:00 +00:00</t>
  </si>
  <si>
    <t>453425, Республика Башкортостан, М.Р-Н ДАВЛЕКАНОВСКИЙ, С.П. ИМАЙ-КАРМАЛИНСКИЙ СЕЛЬСОВЕТ, С ИМАЙ-КАРМАЛЫ, УЛ СОВЕТСКАЯ, Д. 1</t>
  </si>
  <si>
    <t>453421, РЕСПУБЛИКА БАШКОРТОСТАН, М.Р-Н ДАВЛЕКАНОВСКИЙ, С.П. КАЗАНГУЛОВСКИЙ СЕЛЬСОВЕТ, С КАЗАНГУЛОВО, УЛ ДЕМСКАЯ, Д. 33</t>
  </si>
  <si>
    <t>453416, РЕСПУБЛИКА БАШКОРТОСТАН, М.Р-Н ДАВЛЕКАНОВСКИЙ, С.П. ПОЛЯКОВСКИЙ СЕЛЬСОВЕТ, С ВПЕРЕД, УЛ ШКОЛЬНАЯ, Д. 13</t>
  </si>
  <si>
    <t>08.09.2022 0:00:00 +00:00</t>
  </si>
  <si>
    <t>453416, РЕСПУБЛИКА БАШКОРТОСТАН, М.Р-Н ДАВЛЕКАНОВСКИЙ, С.П. ПОЛЯКОВСКИЙ СЕЛЬСОВЕТ, С ВПЕРЕД, УЛ ШКОЛЬНАЯ, Д. 30</t>
  </si>
  <si>
    <t>453412, Республика Башкортостан, М.Р-Н ДАВЛЕКАНОВСКИЙ, С.П. КИДРЯЧЕВСКИЙ СЕЛЬСОВЕТ, С КИДРЯЧЕВО, УЛ ШКОЛЬНАЯ, Д. 2А</t>
  </si>
  <si>
    <t>Минигалина Флюза Галеевна</t>
  </si>
  <si>
    <t>453427, Республика Башкортостан, М.Р-Н ДАВЛЕКАНОВСКИЙ, С.П. КАДЫРГУЛОВСКИЙ СЕЛЬСОВЕТ, Д НОВОЯНБЕКОВО, УЛ МИРА, Д. 57/1</t>
  </si>
  <si>
    <t>22.05.2002 0:00:00 +00:00</t>
  </si>
  <si>
    <t>453426, РЕСПУБЛИКА БАШКОРТОСТАН, М.Р-Н ДАВЛЕКАНОВСКИЙ, С.П. РАЕВСКИЙ СЕЛЬСОВЕТ, Д РАЕВО, УЛ И.КАРИМОВА, Д. 5</t>
  </si>
  <si>
    <t>453410, Республика Башкортостан, М.Р-Н ДАВЛЕКАНОВСКИЙ, С.П. АЛГИНСКИЙ СЕЛЬСОВЕТ, Д РОМАНОВКА, УЛ МОЛОДЕЖНАЯ, ЗД. 13</t>
  </si>
  <si>
    <t>453418, РЕСПУБЛИКА БАШКОРТОСТАН, М.Р-Н ДАВЛЕКАНОВСКИЙ, С.П. МИКЯШЕВСКИЙ СЕЛЬСОВЕТ, С МИКЯШЕВО, УЛ ШКОЛЬНАЯ</t>
  </si>
  <si>
    <t>453406, РЕСПУБЛИКА БАШКОРТОСТАН, М.Р-Н ДАВЛЕКАНОВСКИЙ, С.П. СЕРГИОПОЛЬСКИЙ СЕЛЬСОВЕТ, Д СЕРГИОПОЛЬ, УЛ ШКОЛЬНАЯ, ДВЛД. 1</t>
  </si>
  <si>
    <t>Респ Башкортостан, г Давлеканово, ул Комсомольская, д 26А</t>
  </si>
  <si>
    <t>15.02.2001 0:00:00 +00:00</t>
  </si>
  <si>
    <t>453417, РЕСПУБЛИКА БАШКОРТОСТАН, М.Р-Н ДАВЛЕКАНОВСКИЙ, С.П. АЛГИНСКИЙ СЕЛЬСОВЕТ, С КУРЯТМАСОВО, УЛ С.ЮЛАЕВА, Д. 46</t>
  </si>
  <si>
    <t>Респ Башкортостан, г Давлеканово, ул Кубанская, д 6</t>
  </si>
  <si>
    <t>24.06.1999 0:00:00 +00:00</t>
  </si>
  <si>
    <t>Респ Башкортостан, г Давлеканово, ул Российская, д 4</t>
  </si>
  <si>
    <t>15.09.2006 0:00:00 +00:00</t>
  </si>
  <si>
    <t>Респ Башкортостан, Давлекановский р-н, деревня Соколовка, ул Школьная, д 7А</t>
  </si>
  <si>
    <t>31.08.2020 0:00:00 +00:00</t>
  </si>
  <si>
    <t>09.11.2015 0:00:00 +00:00</t>
  </si>
  <si>
    <t>Респ Башкортостан, г Давлеканово, ул Московская, д 112А</t>
  </si>
  <si>
    <t>19.05.2018 0:00:00 +00:00</t>
  </si>
  <si>
    <t>07.11.2017 0:00:00 +00:00</t>
  </si>
  <si>
    <t>Респ Башкортостан, г Дюртюли, ул Назара Наджми, зд 36</t>
  </si>
  <si>
    <t>01.11.1999 0:00:00 +00:00</t>
  </si>
  <si>
    <t>Респ Башкортостан, г Дюртюли, ул Первомайская, зд 54</t>
  </si>
  <si>
    <t>452315, РЕСПУБЛИКА БАШКОРТОСТАН, М.Р-Н ДЮРТЮЛИНСКИЙ, С.П. АСЯНОВСКИЙ СЕЛЬСОВЕТ, С АСЯНОВО, УЛ ЮБИЛЕЙНАЯ, Д. 14</t>
  </si>
  <si>
    <t>08.09.1995 0:00:00 +00:00</t>
  </si>
  <si>
    <t>452310, РЕСПУБЛИКА БАШКОРТОСТАН, М.Р-Н ДЮРТЮЛИНСКИЙ, С.П. СУККУЛОВСКИЙ СЕЛЬСОВЕТ, С СУККУЛОВО, УЛ ЦЕНТРАЛЬНАЯ, Д. 4</t>
  </si>
  <si>
    <t>05.10.1995 0:00:00 +00:00</t>
  </si>
  <si>
    <t>452303, Республика Башкортостан, М.Р-Н ДЮРТЮЛИНСКИЙ, С.П. АНГАСЯКОВСКИЙ СЕЛЬСОВЕТ, С АНГАСЯК, УЛ ЧИГЛИНЦЕВА, ЗД. 7</t>
  </si>
  <si>
    <t>26.09.1995 0:00:00 +00:00</t>
  </si>
  <si>
    <t>452301, Республика Башкортостан, М.Р-Н ДЮРТЮЛИНСКИЙ, С.П. ИСМАИЛОВСКИЙ СЕЛЬСОВЕТ, С ИСМАИЛОВО, УЛ ШКОЛЬНАЯ, ЗД. 14</t>
  </si>
  <si>
    <t>452301, РЕСПУБЛИКА БАШКОРТОСТАН, М.Р-Н ДЮРТЮЛИНСКИЙ, С.П. ИСМАИЛОВСКИЙ СЕЛЬСОВЕТ, С ИСМАИЛОВО, УЛ ХАНИФА ВАЛИЕВА, ЗД. 59А</t>
  </si>
  <si>
    <t>16.10.1995 0:00:00 +00:00</t>
  </si>
  <si>
    <t>452308, Республика Башкортостан, М.Р-Н ДЮРТЮЛИНСКИЙ, С.П. ТАКАРЛИКОВСКИЙ СЕЛЬСОВЕТ, С ИВАНАЕВО, УЛ САДОВАЯ, Д. 1/1</t>
  </si>
  <si>
    <t>30.10.1995 0:00:00 +00:00</t>
  </si>
  <si>
    <t>452316, РЕСПУБЛИКА БАШКОРТОСТАН, М.Р-Н ДЮРТЮЛИНСКИЙ, С.П. СЕМИЛЕТОВСКИЙ СЕЛЬСОВЕТ, С НИЖНЕМАНЧАРОВО, УЛ МОЛОДЕЖНАЯ, ЗД. 25</t>
  </si>
  <si>
    <t>452304, РЕСПУБЛИКА БАШКОРТОСТАН, М.Р-Н ДЮРТЮЛИНСКИЙ, С.П. МАЯДЫКОВСКИЙ СЕЛЬСОВЕТ, С МАЯДЫК, УЛ ГОРШКОВА, Д. 41</t>
  </si>
  <si>
    <t>22.04.2023 0:00:00 +00:00</t>
  </si>
  <si>
    <t>25.09.1995 0:00:00 +00:00</t>
  </si>
  <si>
    <t>452314, РЕСПУБЛИКА БАШКОРТОСТАН, М.Р-Н ДЮРТЮЛИНСКИЙ, С.П. СЕМИЛЕТОВСКИЙ СЕЛЬСОВЕТ, С СЕМИЛЕТКА, УЛ ЛЕНИНА, Д. 14</t>
  </si>
  <si>
    <t>452311, РЕСПУБЛИКА БАШКОРТОСТАН, М.Р-Н ДЮРТЮЛИНСКИЙ, С.П. МОСКОВСКИЙ СЕЛЬСОВЕТ, С МОСКОВО, УЛ КАЛИНИНА, ЗД. 47</t>
  </si>
  <si>
    <t>Респ Башкортостан, г Дюртюли, ул Назара Наджми, д 36/1</t>
  </si>
  <si>
    <t>30.12.2016 0:00:00 +00:00</t>
  </si>
  <si>
    <t>452306, РЕСПУБЛИКА БАШКОРТОСТАН, М.Р-Н ДЮРТЮЛИНСКИЙ, С.П. СТАРОЯНТУЗОВСКИЙ СЕЛЬСОВЕТ, С БАЙГИЛЬДЫ, УЛ МИЧУРИНА, ЗД. 2А</t>
  </si>
  <si>
    <t>18.11.1995 0:00:00 +00:00</t>
  </si>
  <si>
    <t>452309, Республика Башкортостан, М.Р-Н ДЮРТЮЛИНСКИЙ, С.П. УЧПИЛИНСКИЙ СЕЛЬСОВЕТ, С УЧПИЛИ, УЛ ШКОЛЬНАЯ, Д. 10</t>
  </si>
  <si>
    <t>08.04.2019 0:00:00 +00:00</t>
  </si>
  <si>
    <t>452303, РЕСПУБЛИКА БАШКОРТОСТАН, М.Р-Н ДЮРТЮЛИНСКИЙ, С.П. АНГАСЯКОВСКИЙ СЕЛЬСОВЕТ, С АНГАСЯК, УЛ ЧИГЛИНЦЕВА, Д. 1</t>
  </si>
  <si>
    <t>452306, РЕСПУБЛИКА БАШКОРТОСТАН, М.Р-Н ДЮРТЮЛИНСКИЙ, С.П. СТАРОЯНТУЗОВСКИЙ СЕЛЬСОВЕТ, С СТАРОЯНТУЗОВО, УЛ МОЛОДЕЖНАЯ, ЗД. 2/1</t>
  </si>
  <si>
    <t>14.09.2021 0:00:00 +00:00</t>
  </si>
  <si>
    <t>28.11.1995 0:00:00 +00:00</t>
  </si>
  <si>
    <t>452309, Республика Башкортостан, М.Р-Н ДЮРТЮЛИНСКИЙ, С.П. УЧПИЛИНСКИЙ СЕЛЬСОВЕТ, С УЧПИЛИ, УЛ СОВЕТСКАЯ, Д. 44</t>
  </si>
  <si>
    <t>15.11.1995 0:00:00 +00:00</t>
  </si>
  <si>
    <t>Ахметова Алина Александровна</t>
  </si>
  <si>
    <t>452305, РЕСПУБЛИКА БАШКОРТОСТАН, М.Р-Н ДЮРТЮЛИНСКИЙ, С.П. УЧПИЛИНСКИЙ СЕЛЬСОВЕТ, С НОВОКАНГЫШЕВО, УЛ МОЛОДЕЖНАЯ, ЗД. 42/1</t>
  </si>
  <si>
    <t>452308, РЕСПУБЛИКА БАШКОРТОСТАН, М.Р-Н ДЮРТЮЛИНСКИЙ, С.П. ТАКАРЛИКОВСКИЙ СЕЛЬСОВЕТ, С ИВАНАЕВО, УЛ САДОВАЯ, Д. 9</t>
  </si>
  <si>
    <t>452313, РЕСПУБЛИКА БАШКОРТОСТАН, М.Р-Н ДЮРТЮЛИНСКИЙ, С.П. СЕМИЛЕТОВСКИЙ СЕЛЬСОВЕТ, С НИЖНЕАТАШЕВО, УЛ ГУМЕРОВА, ЗД. 47/1</t>
  </si>
  <si>
    <t>28.03.2022 0:00:00 +00:00</t>
  </si>
  <si>
    <t>14.12.1995 0:00:00 +00:00</t>
  </si>
  <si>
    <t>Респ Башкортостан, г Дюртюли, ул Первомайская, зд 3</t>
  </si>
  <si>
    <t>Респ Башкортостан, г Дюртюли, ул Первомайская, зд 24А</t>
  </si>
  <si>
    <t>452317, РЕСПУБЛИКА БАШКОРТОСТАН, М.Р-Н ДЮРТЮЛИНСКИЙ, С.П. ЧЕРЛАКОВСКИЙ СЕЛЬСОВЕТ, С ЮСУПОВО, УЛ ЦЕНТРАЛЬНАЯ, ЗД. 1/1</t>
  </si>
  <si>
    <t>452315, РЕСПУБЛИКА БАШКОРТОСТАН, М.Р-Н ДЮРТЮЛИНСКИЙ, С.П. АСЯНОВСКИЙ СЕЛЬСОВЕТ, С АСЯНОВО, УЛ Ш.БАБИЧА, ЗД. 16/1</t>
  </si>
  <si>
    <t>452318, РЕСПУБЛИКА БАШКОРТОСТАН, М.Р-Н ДЮРТЮЛИНСКИЙ, С.П. МАЯДЫКОВСКИЙ СЕЛЬСОВЕТ, С МИНИШТЫ, УЛ ШКОЛЬНАЯ, Д. 4</t>
  </si>
  <si>
    <t>452317, РЕСПУБЛИКА БАШКОРТОСТАН, М.Р-Н ДЮРТЮЛИНСКИЙ, С.П. ЧЕРЛАКОВСКИЙ СЕЛЬСОВЕТ, С ЧЕРЛАК, УЛ ЦЕНТРАЛЬНАЯ, ЗД. 63</t>
  </si>
  <si>
    <t>Респ Башкортостан, г Дюртюли, ул Разила Мусина, зд 76</t>
  </si>
  <si>
    <t>Респ Башкортостан, г Дюртюли, ул Назара Наджми, д 36/А</t>
  </si>
  <si>
    <t>452307, РЕСПУБЛИКА БАШКОРТОСТАН, М.Р-Н ДЮРТЮЛИНСКИЙ, С.П. СТАРОБАИШЕВСКИЙ СЕЛЬСОВЕТ, С СТАРОБАИШЕВО, УЛ МОЛОДЕЖНАЯ, ЗД. 4</t>
  </si>
  <si>
    <t>29.01.1996 0:00:00 +00:00</t>
  </si>
  <si>
    <t>452310, РЕСПУБЛИКА БАШКОРТОСТАН, М.Р-Н ДЮРТЮЛИНСКИЙ, С.П. СУККУЛОВСКИЙ СЕЛЬСОВЕТ, С СУККУЛОВО, УЛ ДЮРТЮЛИНСКАЯ, Д. 7</t>
  </si>
  <si>
    <t>452312, РЕСПУБЛИКА БАШКОРТОСТАН, М.Р-Н ДЮРТЮЛИНСКИЙ, С.П. КУККУЯНОВСКИЙ СЕЛЬСОВЕТ, С КУККУЯНОВО, УЛ ШКОЛЬНАЯ, Д. 22</t>
  </si>
  <si>
    <t>452306, Республика Башкортостан, М.Р-Н ДЮРТЮЛИНСКИЙ, С.П. СТАРОЯНТУЗОВСКИЙ СЕЛЬСОВЕТ, С СТАРОЯНТУЗОВО, УЛ СОВЕТСКАЯ, ЗД. 5</t>
  </si>
  <si>
    <t>31.08.1995 0:00:00 +00:00</t>
  </si>
  <si>
    <t>452311, РЕСПУБЛИКА БАШКОРТОСТАН, М.Р-Н ДЮРТЮЛИНСКИЙ, С.П. МОСКОВСКИЙ СЕЛЬСОВЕТ, С МОСКОВО, УЛ ГОРШКОВА, ЗД. 4А</t>
  </si>
  <si>
    <t>11.05.2023 0:00:00 +00:00</t>
  </si>
  <si>
    <t>Респ Башкортостан, г Дюртюли, ул Разила Мусина, зд 80</t>
  </si>
  <si>
    <t>09.11.1995 0:00:00 +00:00</t>
  </si>
  <si>
    <t>Биктанова Лера Владиславовна</t>
  </si>
  <si>
    <t>Респ Башкортостан, Дюртюлинский р-н, село Маядык, ул Горшкова, д 39</t>
  </si>
  <si>
    <t>13.10.2021 0:00:00 +00:00</t>
  </si>
  <si>
    <t>14.11.1996 0:00:00 +00:00</t>
  </si>
  <si>
    <t>Респ Башкортостан, г Дюртюли, ул Василия Горшкова, д 23/Б</t>
  </si>
  <si>
    <t>Респ Башкортостан, г Дюртюли, ул Первомайская, д 15/В</t>
  </si>
  <si>
    <t>452314, РЕСПУБЛИКА БАШКОРТОСТАН, М.Р-Н ДЮРТЮЛИНСКИЙ, С.П. СЕМИЛЕТОВСКИЙ СЕЛЬСОВЕТ, С СЕМИЛЕТКА, УЛ МИРА, Д. 19, К. А</t>
  </si>
  <si>
    <t>09.09.2019 0:00:00 +00:00</t>
  </si>
  <si>
    <t>Респ Башкортостан, г Дюртюли, ул Первомайская, зд 51</t>
  </si>
  <si>
    <t>Респ Башкортостан, г Дюртюли, ул Первомайская, д 5/А</t>
  </si>
  <si>
    <t>Респ Башкортостан, г Дюртюли, ул Матросова, д 10/А</t>
  </si>
  <si>
    <t>Респ Башкортостан, г Дюртюли, ул Матросова, зд 12А</t>
  </si>
  <si>
    <t>Респ Башкортостан, г Дюртюли, ул Седова, д 4 к 3</t>
  </si>
  <si>
    <t>23.01.2003 0:00:00 +00:00</t>
  </si>
  <si>
    <t>Респ Башкортостан, г Дюртюли, ул Чеверева, зд 47</t>
  </si>
  <si>
    <t>Респ Башкортостан, г Дюртюли, ул Ленина, зд 19</t>
  </si>
  <si>
    <t>16.07.2007 0:00:00 +00:00</t>
  </si>
  <si>
    <t>Респ Башкортостан, г Дюртюли, ул Василия Горшкова, д 12</t>
  </si>
  <si>
    <t>09.12.2013 0:00:00 +00:00</t>
  </si>
  <si>
    <t>Респ Башкортостан, г Дюртюли, ул Генерала Шаймуратова, зд 10А</t>
  </si>
  <si>
    <t>21.07.2021 0:00:00 +00:00</t>
  </si>
  <si>
    <t>Респ Башкортостан, г Ишимбай, ул Губкина, д 28</t>
  </si>
  <si>
    <t>15.06.1993 0:00:00 +00:00</t>
  </si>
  <si>
    <t>Респ Башкортостан, г Ишимбай, пр-кт Ленина, д 19</t>
  </si>
  <si>
    <t>25.11.2021 0:00:00 +00:00</t>
  </si>
  <si>
    <t>Респ Башкортостан, г Ишимбай, ул Стахановская, д 63</t>
  </si>
  <si>
    <t>Респ Башкортостан, г Ишимбай, ул Советская, д 72</t>
  </si>
  <si>
    <t>21.01.2000 0:00:00 +00:00</t>
  </si>
  <si>
    <t>Респ Башкортостан, г Ишимбай, ул Мичурина, д 13</t>
  </si>
  <si>
    <t>01.06.2022 0:00:00 +00:00</t>
  </si>
  <si>
    <t>05.01.1997 0:00:00 +00:00</t>
  </si>
  <si>
    <t>Респ Башкортостан, г Ишимбай, ул Геологическая, д 60</t>
  </si>
  <si>
    <t>30.06.1999 0:00:00 +00:00</t>
  </si>
  <si>
    <t>Респ Башкортостан, г Ишимбай, ул Губкина, д 41</t>
  </si>
  <si>
    <t>Респ Башкортостан, г Ишимбай, ул Радужная, д 2</t>
  </si>
  <si>
    <t>10.02.2022 0:00:00 +00:00</t>
  </si>
  <si>
    <t>Респ Башкортостан, г Ишимбай, ул Мичурина, д 4</t>
  </si>
  <si>
    <t>Респ Башкортостан, г Ишимбай, ул Жуковского, д 14</t>
  </si>
  <si>
    <t>Ахмедьянова Ляйсан Дамировна</t>
  </si>
  <si>
    <t>Респ Башкортостан, г Ишимбай, ул Горького, д 55</t>
  </si>
  <si>
    <t>Респ Башкортостан, г Ишимбай, ул Пролетарская, д 27</t>
  </si>
  <si>
    <t>Респ Башкортостан, г Ишимбай, ул Чкалова, д 21</t>
  </si>
  <si>
    <t>Респ Башкортостан, г Ишимбай, ул М.Гайфуллина, зд 15</t>
  </si>
  <si>
    <t>Респ Башкортостан, г Ишимбай, ул Революционная, д 12А</t>
  </si>
  <si>
    <t>Респ Башкортостан, г Ишимбай, ул Геологическая, д 65, помещ 65</t>
  </si>
  <si>
    <t>Респ Башкортостан, г Ишимбай, ул Чкалова, д 14А</t>
  </si>
  <si>
    <t>20.01.2000 0:00:00 +00:00</t>
  </si>
  <si>
    <t>Респ Башкортостан, г Ишимбай, ул Губкина, д 46А</t>
  </si>
  <si>
    <t>Респ Башкортостан, г Ишимбай, ул Докучаева, зд 16</t>
  </si>
  <si>
    <t>11.07.2022 0:00:00 +00:00</t>
  </si>
  <si>
    <t>Респ Башкортостан, г Ишимбай, ул Зеленая, зд 58А</t>
  </si>
  <si>
    <t>Респ Башкортостан, г Ишимбай, ул Машиностроителей, д 28</t>
  </si>
  <si>
    <t>Респ Башкортостан, г Ишимбай, ул Советская, зд 41А</t>
  </si>
  <si>
    <t>Респ Башкортостан, г Ишимбай, ул Северная, д 23</t>
  </si>
  <si>
    <t>14.07.2000 0:00:00 +00:00</t>
  </si>
  <si>
    <t>МУНИЦИПАЛЬНОЕ БЮДЖЕТНОЕ ДОШКОЛЬНОЕ ОБРАЗОВАТЕЛЬНОЕ УЧРЕЖДЕНИЕ ДЕТСКИЙ САД №7 ИСКОРКА ГОРОДА ИШИМБАЯ МУНИЦИПАЛЬНОГО РАЙОНА ИШИМБАЙСКИЙ РАЙОН РЕСПУБЛИКИ БАШКОРТОСТАН</t>
  </si>
  <si>
    <t>Респ Башкортостан, г Ишимбай, ул Пугачева, д 2</t>
  </si>
  <si>
    <t>17.06.2000 0:00:00 +00:00</t>
  </si>
  <si>
    <t>Респ Башкортостан, г Ишимбай, пр-кт Ленина, д 22</t>
  </si>
  <si>
    <t>Респ Башкортостан, г Ишимбай, ул Лермонтова, д 33</t>
  </si>
  <si>
    <t>10.08.2022 0:00:00 +00:00</t>
  </si>
  <si>
    <t>Респ Башкортостан, г Ишимбай, ул Гагарина, д 14</t>
  </si>
  <si>
    <t>16.06.2022 0:00:00 +00:00</t>
  </si>
  <si>
    <t>21.07.2000 0:00:00 +00:00</t>
  </si>
  <si>
    <t>Респ Башкортостан, г Ишимбай, ул Бульварная, д 47</t>
  </si>
  <si>
    <t>02.03.2022 0:00:00 +00:00</t>
  </si>
  <si>
    <t>04.07.2000 0:00:00 +00:00</t>
  </si>
  <si>
    <t>Респ Башкортостан, г Ишимбай, ул Есенина, д 2</t>
  </si>
  <si>
    <t>10.06.2021 0:00:00 +00:00</t>
  </si>
  <si>
    <t>Респ Башкортостан, г Ишимбай, ул Революционная, д 6А</t>
  </si>
  <si>
    <t>Респ Башкортостан, г Ишимбай, ул Зеленая, д 7</t>
  </si>
  <si>
    <t>16.07.2001 0:00:00 +00:00</t>
  </si>
  <si>
    <t>Респ Башкортостан, г Ишимбай, ул Промысловая, д 7А</t>
  </si>
  <si>
    <t>05.08.2022 0:00:00 +00:00</t>
  </si>
  <si>
    <t>09.04.2002 0:00:00 +00:00</t>
  </si>
  <si>
    <t>453239, РЕСПУБЛИКА БАШКОРТОСТАН, М.Р-Н ИШИМБАЙСКИЙ, С.П. УРМАН-БИШКАДАКСКИЙ СЕЛЬСОВЕТ, С УРМАН-БИШКАДАК, УЛ ШКОЛЬНАЯ, ЗД. 3, КВ. -</t>
  </si>
  <si>
    <t>04.02.2003 0:00:00 +00:00</t>
  </si>
  <si>
    <t>453230, РЕСПУБЛИКА БАШКОРТОСТАН, М.Р-Н ИШИМБАЙСКИЙ, С.П. ПЕТРОВСКИЙ СЕЛЬСОВЕТ, С ПЕТРОВСКОЕ, УЛ ШКОЛЬНАЯ, ЗД. 20А</t>
  </si>
  <si>
    <t>21.04.2006 0:00:00 +00:00</t>
  </si>
  <si>
    <t>20.11.2006 0:00:00 +00:00</t>
  </si>
  <si>
    <t>Респ Башкортостан, г Ишимбай, ул Богдана Хмельницкого, д 25</t>
  </si>
  <si>
    <t>10.03.2023 0:00:00 +00:00</t>
  </si>
  <si>
    <t>29.12.2009 0:00:00 +00:00</t>
  </si>
  <si>
    <t>Респ Башкортостан, г Ишимбай, ул Чкалова, д 11А</t>
  </si>
  <si>
    <t>30.05.2011 0:00:00 +00:00</t>
  </si>
  <si>
    <t>Респ Башкортостан, г Ишимбай, ул Космонавтов, д 6 к а</t>
  </si>
  <si>
    <t>10.08.2012 0:00:00 +00:00</t>
  </si>
  <si>
    <t>Респ Башкортостан, г Ишимбай, ул Стахановская, зд 8А</t>
  </si>
  <si>
    <t>01.11.2012 0:00:00 +00:00</t>
  </si>
  <si>
    <t>Респ Башкортостан, г Кумертау, ул Горького, зд 36</t>
  </si>
  <si>
    <t>Респ Башкортостан, г Кумертау, ул Карла Маркса, д 36</t>
  </si>
  <si>
    <t>Респ Башкортостан, г Кумертау, ул Пушкина, зд 18</t>
  </si>
  <si>
    <t>Респ Башкортостан, г Кумертау, ул Вокзальная, зд 5</t>
  </si>
  <si>
    <t>Респ Башкортостан, г Кумертау, ул Заслонова, зд 9</t>
  </si>
  <si>
    <t>05.04.2022 0:00:00 +00:00</t>
  </si>
  <si>
    <t>25.04.1997 0:00:00 +00:00</t>
  </si>
  <si>
    <t>Респ Башкортостан, г Кумертау, ул Искужина, зд 2</t>
  </si>
  <si>
    <t>10.06.1997 0:00:00 +00:00</t>
  </si>
  <si>
    <t>Респ Башкортостан, г Кумертау, ул Некрасова, д 28</t>
  </si>
  <si>
    <t>22.02.2019 0:00:00 +00:00</t>
  </si>
  <si>
    <t>Респ Башкортостан, г Кумертау, ул Лесная, д 20</t>
  </si>
  <si>
    <t>19.03.2021 0:00:00 +00:00</t>
  </si>
  <si>
    <t>22.04.2002 0:00:00 +00:00</t>
  </si>
  <si>
    <t>Респ Башкортостан, г Кумертау, ул Машиностроителей, зд 6А</t>
  </si>
  <si>
    <t>19.09.2000 0:00:00 +00:00</t>
  </si>
  <si>
    <t>Респ Башкортостан, г Кумертау, ул Горького, д 20</t>
  </si>
  <si>
    <t>26.07.2000 0:00:00 +00:00</t>
  </si>
  <si>
    <t>Респ Башкортостан, г Кумертау, ул Машиностроителей, зд 7Б</t>
  </si>
  <si>
    <t>Респ Башкортостан, г Кумертау, ул Комсомольская, д 21</t>
  </si>
  <si>
    <t>27.07.2023 0:00:00 +00:00</t>
  </si>
  <si>
    <t>10.03.2000 0:00:00 +00:00</t>
  </si>
  <si>
    <t>Респ Башкортостан, г Кумертау, ул Куюргазинская, зд 2Б</t>
  </si>
  <si>
    <t>Респ Башкортостан, г Кумертау, ул 60 лет БАССР, зд 14А</t>
  </si>
  <si>
    <t>24.08.2020 0:00:00 +00:00</t>
  </si>
  <si>
    <t>03.03.2000 0:00:00 +00:00</t>
  </si>
  <si>
    <t>Респ Башкортостан, г Кумертау, ул Окружная, зд 2А</t>
  </si>
  <si>
    <t>Респ Башкортостан, г Кумертау, ул Горького, д 14</t>
  </si>
  <si>
    <t>Респ Башкортостан, г Кумертау, ул Калинина, зд 11</t>
  </si>
  <si>
    <t>Респ Башкортостан, г Кумертау, село Ира, ул 70 лет Октября, зд 33</t>
  </si>
  <si>
    <t>04.02.2020 0:00:00 +00:00</t>
  </si>
  <si>
    <t>Респ Башкортостан, г Кумертау, ул Мира, зд 3А</t>
  </si>
  <si>
    <t>Респ Башкортостан, г Кумертау, ул Первомайская, влд 3А</t>
  </si>
  <si>
    <t>06.05.2002 0:00:00 +00:00</t>
  </si>
  <si>
    <t>Респ Башкортостан, г Кумертау, ул Логовая, зд 14</t>
  </si>
  <si>
    <t>05.02.2000 0:00:00 +00:00</t>
  </si>
  <si>
    <t>Респ Башкортостан, г Кумертау, ул Окружная, зд 3А</t>
  </si>
  <si>
    <t>06.06.2000 0:00:00 +00:00</t>
  </si>
  <si>
    <t>МБОУ СОШ № 8 Г.О.Г. КУМЕРТАУ РБ</t>
  </si>
  <si>
    <t>Респ Башкортостан, г Кумертау, село Маячный, ул Горького, д 14</t>
  </si>
  <si>
    <t>Респ Башкортостан, г Кумертау, ул Машиностроителей, зд 1А</t>
  </si>
  <si>
    <t>Респ Башкортостан, г Кумертау, ул Машиностроителей, зд 3В</t>
  </si>
  <si>
    <t>Респ Башкортостан, г Кумертау, ул Горького, д 13</t>
  </si>
  <si>
    <t>Респ Башкортостан, г Кумертау, ул Дзержинского, зд 3А</t>
  </si>
  <si>
    <t>Респ Башкортостан, г Кумертау, ул Дзержинского, зд 4А</t>
  </si>
  <si>
    <t>Респ Башкортостан, г Кумертау, ул Горького, д 25/1</t>
  </si>
  <si>
    <t>22.06.2000 0:00:00 +00:00</t>
  </si>
  <si>
    <t>Респ Башкортостан, г Кумертау, ул Калинина, зд 8</t>
  </si>
  <si>
    <t>Респ Башкортостан, г Кумертау, село Маячный, ул Матросова, зд 1В</t>
  </si>
  <si>
    <t>10.06.2000 0:00:00 +00:00</t>
  </si>
  <si>
    <t>Респ Башкортостан, г Кумертау, ул 40 лет Победы, д 9</t>
  </si>
  <si>
    <t>Респ Башкортостан, г Кумертау, ул Советская, зд 9</t>
  </si>
  <si>
    <t>21.01.2020 0:00:00 +00:00</t>
  </si>
  <si>
    <t>26.08.2009 0:00:00 +00:00</t>
  </si>
  <si>
    <t>Респ Башкортостан, г Кумертау, ул Матросова, зд 16</t>
  </si>
  <si>
    <t>31.12.2010 0:00:00 +00:00</t>
  </si>
  <si>
    <t>Респ Башкортостан, г Мелеуз, ул Шлычкова, д 33</t>
  </si>
  <si>
    <t>25.12.2014 0:00:00 +00:00</t>
  </si>
  <si>
    <t>Респ Башкортостан, г Мелеуз, ул Первомайская, д 8</t>
  </si>
  <si>
    <t>26.04.1993 0:00:00 +00:00</t>
  </si>
  <si>
    <t>Респ Башкортостан, г Мелеуз, ул Ленина, д 200</t>
  </si>
  <si>
    <t>29.06.1994 0:00:00 +00:00</t>
  </si>
  <si>
    <t>Респ Башкортостан, г Мелеуз, ул Октябрьская, д 5А</t>
  </si>
  <si>
    <t>15.04.1996 0:00:00 +00:00</t>
  </si>
  <si>
    <t>Респ Башкортостан, г Мелеуз, ул 50 лет ВЛКСМ, д 19</t>
  </si>
  <si>
    <t>15.06.1995 0:00:00 +00:00</t>
  </si>
  <si>
    <t>Респ Башкортостан, г Мелеуз, ул Шлычкова, д 29</t>
  </si>
  <si>
    <t>Респ Башкортостан, г Мелеуз, ул Московская, д 2</t>
  </si>
  <si>
    <t>Респ Башкортостан, г Мелеуз, ул Южная, д 5</t>
  </si>
  <si>
    <t>Респ Башкортостан, г Мелеуз, ул Бурангулова, д 11</t>
  </si>
  <si>
    <t>Респ Башкортостан, г Мелеуз, мкр 32-й, д 4</t>
  </si>
  <si>
    <t>Респ Башкортостан, г Мелеуз, ул Костромская, д 35</t>
  </si>
  <si>
    <t>27.03.1996 0:00:00 +00:00</t>
  </si>
  <si>
    <t>Респ Башкортостан, г Мелеуз, ул Первомайская, зд 1А</t>
  </si>
  <si>
    <t>15.09.2016 0:00:00 +00:00</t>
  </si>
  <si>
    <t>Респ Башкортостан, г Мелеуз, ул Куйбышева, д 2А</t>
  </si>
  <si>
    <t>29.07.2022 0:00:00 +00:00</t>
  </si>
  <si>
    <t>19.11.1998 0:00:00 +00:00</t>
  </si>
  <si>
    <t>Респ Башкортостан, г Мелеуз, ул Матросова, д 21</t>
  </si>
  <si>
    <t>01.12.1998 0:00:00 +00:00</t>
  </si>
  <si>
    <t>Респ Башкортостан, г Мелеуз, ул Московская, д 4</t>
  </si>
  <si>
    <t>21.04.2022 0:00:00 +00:00</t>
  </si>
  <si>
    <t>Респ Башкортостан, г Мелеуз, ул Советская, д 20</t>
  </si>
  <si>
    <t>Респ Башкортостан, г Мелеуз, мкр 32-й, д 19</t>
  </si>
  <si>
    <t>Респ Башкортостан, г Мелеуз, ул Техническая, д 12</t>
  </si>
  <si>
    <t>Респ Башкортостан, г Мелеуз, ул Метеорологическая, д 2</t>
  </si>
  <si>
    <t>Респ Башкортостан, г Мелеуз, мкр 31-й, д 15</t>
  </si>
  <si>
    <t>Респ Башкортостан, г Мелеуз, мкр 32-й, д 17</t>
  </si>
  <si>
    <t>31.12.1998 0:00:00 +00:00</t>
  </si>
  <si>
    <t>453870, РЕСПУБЛИКА БАШКОРТОСТАН, М.Р-Н МЕЛЕУЗОВСКИЙ, С.П. НУГУШЕВСКИЙ СЕЛЬСОВЕТ, С НУГУШ, УЛ КОЛЕГАНОВА, Д. 22</t>
  </si>
  <si>
    <t>11.03.1999 0:00:00 +00:00</t>
  </si>
  <si>
    <t>27.03.1998 0:00:00 +00:00</t>
  </si>
  <si>
    <t>453880, РЕСПУБЛИКА БАШКОРТОСТАН, М.Р-Н МЕЛЕУЗОВСКИЙ, С.П. ЗИРГАНСКИЙ СЕЛЬСОВЕТ, С ЗИРГАН, УЛ СОВЕТСКАЯ, ЗД. 221А</t>
  </si>
  <si>
    <t>02.03.2018 0:00:00 +00:00</t>
  </si>
  <si>
    <t>18.11.1999 0:00:00 +00:00</t>
  </si>
  <si>
    <t>453880, РЕСПУБЛИКА БАШКОРТОСТАН, М.Р-Н МЕЛЕУЗОВСКИЙ, С.П. ЗИРГАНСКИЙ СЕЛЬСОВЕТ, С ЗИРГАН, УЛ МИРСАЯ АМИРА, ЗД. 38</t>
  </si>
  <si>
    <t>28.01.2023 0:00:00 +00:00</t>
  </si>
  <si>
    <t>453874, РЕСПУБЛИКА БАШКОРТОСТАН, М.Р-Н МЕЛЕУЗОВСКИЙ, С.П. ПЕРВОМАЙСКИЙ СЕЛЬСОВЕТ, Д ПЕРВОМАЙСКАЯ, УЛ ЛЕНИНА, ЗД. 29</t>
  </si>
  <si>
    <t>22.01.2023 0:00:00 +00:00</t>
  </si>
  <si>
    <t>10.12.1999 0:00:00 +00:00</t>
  </si>
  <si>
    <t>453866, РЕСПУБЛИКА БАШКОРТОСТАН, М.Р-Н МЕЛЕУЗОВСКИЙ, С.П. МЕЛЕУЗОВСКИЙ СЕЛЬСОВЕТ, Д КУТУШЕВО, ПЕР ШКОЛЬНЫЙ, ЗД. 1</t>
  </si>
  <si>
    <t>Респ Башкортостан, г Мелеуз, ул Ленина, д 158</t>
  </si>
  <si>
    <t>23.06.2016 0:00:00 +00:00</t>
  </si>
  <si>
    <t>24.11.2000 0:00:00 +00:00</t>
  </si>
  <si>
    <t>Респ Башкортостан, г Мелеуз, мкр 32-й, д 38</t>
  </si>
  <si>
    <t>10.08.2021 0:00:00 +00:00</t>
  </si>
  <si>
    <t>Респ Башкортостан, г Мелеуз, ул Колхозная, д 10</t>
  </si>
  <si>
    <t>21.07.2023 0:00:00 +00:00</t>
  </si>
  <si>
    <t>Респ Башкортостан, г Мелеуз, ул Костромская, д 20</t>
  </si>
  <si>
    <t>01.07.2022 0:00:00 +00:00</t>
  </si>
  <si>
    <t>Респ Башкортостан, г Мелеуз, ул Свердлова, д 17</t>
  </si>
  <si>
    <t>08.12.2016 0:00:00 +00:00</t>
  </si>
  <si>
    <t>24.07.2003 0:00:00 +00:00</t>
  </si>
  <si>
    <t>Респ Башкортостан, г Мелеуз, ул Ленина, д 114</t>
  </si>
  <si>
    <t>11.09.2006 0:00:00 +00:00</t>
  </si>
  <si>
    <t>Респ Башкортостан, г Мелеуз, ул Ленина, д 154</t>
  </si>
  <si>
    <t>04.07.2008 0:00:00 +00:00</t>
  </si>
  <si>
    <t>Респ Башкортостан, г Мелеуз, ул Свердлова, д 19</t>
  </si>
  <si>
    <t>27.09.2011 0:00:00 +00:00</t>
  </si>
  <si>
    <t>Респ Башкортостан, Мелеузовский р-н, деревня Саитовский, ул Школьная, д 7</t>
  </si>
  <si>
    <t>Респ Башкортостан, г Мелеуз, ул Смоленская, д 192</t>
  </si>
  <si>
    <t>Респ Башкортостан, Мелеузовский р-н, деревня Тамьян, ул Интернациональная, зд 42</t>
  </si>
  <si>
    <t>16.02.2016 0:00:00 +00:00</t>
  </si>
  <si>
    <t>Респ Башкортостан, г Нефтекамск, ул Ленина, д 66</t>
  </si>
  <si>
    <t>Респ Башкортостан, г Нефтекамск, ул Дорожная, д 45</t>
  </si>
  <si>
    <t>24.06.2023 0:00:00 +00:00</t>
  </si>
  <si>
    <t>Респ Башкортостан, г Нефтекамск, ул Нефтяников, д 2</t>
  </si>
  <si>
    <t>06.03.2002 0:00:00 +00:00</t>
  </si>
  <si>
    <t>Респ Башкортостан, г Нефтекамск, ул Нефтяников, д 22</t>
  </si>
  <si>
    <t>31.05.2021 0:00:00 +00:00</t>
  </si>
  <si>
    <t>25.06.1992 0:00:00 +00:00</t>
  </si>
  <si>
    <t>Респ Башкортостан, г Нефтекамск, ул Социалистическая, д 65</t>
  </si>
  <si>
    <t>26.07.2023 0:00:00 +00:00</t>
  </si>
  <si>
    <t>12.05.1995 0:00:00 +00:00</t>
  </si>
  <si>
    <t>Респ Башкортостан, г Нефтекамск, ул Социалистическая, д 45В</t>
  </si>
  <si>
    <t>31.01.1995 0:00:00 +00:00</t>
  </si>
  <si>
    <t>Респ Башкортостан, г Нефтекамск, Комсомольский пр-кт, д 17Б</t>
  </si>
  <si>
    <t>Сакратова Марина Михайловна</t>
  </si>
  <si>
    <t>Респ Башкортостан, г Нефтекамск, Комсомольский пр-кт, зд 7</t>
  </si>
  <si>
    <t>19.07.2019 0:00:00 +00:00</t>
  </si>
  <si>
    <t>30.01.1995 0:00:00 +00:00</t>
  </si>
  <si>
    <t>Респ Башкортостан, г Нефтекамск, ул Социалистическая, д 54А</t>
  </si>
  <si>
    <t>29.07.2020 0:00:00 +00:00</t>
  </si>
  <si>
    <t>02.02.1995 0:00:00 +00:00</t>
  </si>
  <si>
    <t>Респ Башкортостан, г Нефтекамск, ул Ленина, д 5Б</t>
  </si>
  <si>
    <t>11.02.2023 0:00:00 +00:00</t>
  </si>
  <si>
    <t>Респ Башкортостан, г Нефтекамск, ул Трактовая, д 35</t>
  </si>
  <si>
    <t>28.09.2021 0:00:00 +00:00</t>
  </si>
  <si>
    <t>Респ Башкортостан, г Нефтекамск, ул Социалистическая, д 62В</t>
  </si>
  <si>
    <t>Респ Башкортостан, г Нефтекамск, ул Карла Маркса, д 10Б</t>
  </si>
  <si>
    <t>01.02.1995 0:00:00 +00:00</t>
  </si>
  <si>
    <t>Респ Башкортостан, г Нефтекамск, ул Социалистическая, д 74</t>
  </si>
  <si>
    <t>24.05.2021 0:00:00 +00:00</t>
  </si>
  <si>
    <t>Респ Башкортостан, г Нефтекамск, ул Дзержинского, д 18</t>
  </si>
  <si>
    <t>14.02.1995 0:00:00 +00:00</t>
  </si>
  <si>
    <t>Респ Башкортостан, г Нефтекамск, пер Кувыкина, д 10</t>
  </si>
  <si>
    <t>07.05.2019 0:00:00 +00:00</t>
  </si>
  <si>
    <t>17.02.1995 0:00:00 +00:00</t>
  </si>
  <si>
    <t>Респ Башкортостан, г Нефтекамск, ул Ленина, д 56</t>
  </si>
  <si>
    <t>09.02.1995 0:00:00 +00:00</t>
  </si>
  <si>
    <t>Респ Башкортостан, г Нефтекамск, ул Карла Маркса, д 18</t>
  </si>
  <si>
    <t>24.01.2001 0:00:00 +00:00</t>
  </si>
  <si>
    <t>Респ Башкортостан, г Нефтекамск, ул Ленина, д 23</t>
  </si>
  <si>
    <t>09.11.2000 0:00:00 +00:00</t>
  </si>
  <si>
    <t>Респ Башкортостан, г Нефтекамск, село Ташкиново, ул Чеверева, д 7А</t>
  </si>
  <si>
    <t>Респ Башкортостан, г Нефтекамск, село Амзя, ул Лесохимическая, д 10</t>
  </si>
  <si>
    <t>Респ Башкортостан, г Нефтекамск, пер Кувыкина, д 10А</t>
  </si>
  <si>
    <t>Респ Башкортостан, г Нефтекамск, ул Победы, д 10</t>
  </si>
  <si>
    <t>27.02.1998 0:00:00 +00:00</t>
  </si>
  <si>
    <t>29.12.2020 0:00:00 +00:00</t>
  </si>
  <si>
    <t>Респ Башкортостан, г Нефтекамск, ул Строителей, д 71А</t>
  </si>
  <si>
    <t>12.07.2001 0:00:00 +00:00</t>
  </si>
  <si>
    <t>Респ Башкортостан, г Нефтекамск, ул Карла Маркса, д 4В</t>
  </si>
  <si>
    <t>07.09.2001 0:00:00 +00:00</t>
  </si>
  <si>
    <t>Респ Башкортостан, г Нефтекамск, ул Дорожная, влд 41А</t>
  </si>
  <si>
    <t>Респ Башкортостан, г Нефтекамск, Комсомольский пр-кт, д 10</t>
  </si>
  <si>
    <t>Респ Башкортостан, г Нефтекамск, ул Советская, д 43</t>
  </si>
  <si>
    <t>23.07.2001 0:00:00 +00:00</t>
  </si>
  <si>
    <t>Респ Башкортостан, г Нефтекамск, ул Нефтяников, д 32</t>
  </si>
  <si>
    <t>Респ Башкортостан, г Нефтекамск, Юбилейный пр-кт, д 4А</t>
  </si>
  <si>
    <t>26.04.2001 0:00:00 +00:00</t>
  </si>
  <si>
    <t>Респ Башкортостан, г Нефтекамск, ул Социалистическая, д 60А</t>
  </si>
  <si>
    <t>Респ Башкортостан, г Нефтекамск, ул Парковая, д 3А</t>
  </si>
  <si>
    <t>Респ Башкортостан, г Нефтекамск, ул Парковая, д 6А</t>
  </si>
  <si>
    <t>Респ Башкортостан, г Нефтекамск, ул Социалистическая, д 35А</t>
  </si>
  <si>
    <t>15.11.2001 0:00:00 +00:00</t>
  </si>
  <si>
    <t>Респ Башкортостан, г Нефтекамск, ул Ленина, влд 39В</t>
  </si>
  <si>
    <t>23.11.2001 0:00:00 +00:00</t>
  </si>
  <si>
    <t>Респ Башкортостан, г Нефтекамск, Комсомольский пр-кт, д 7А</t>
  </si>
  <si>
    <t>30.11.2001 0:00:00 +00:00</t>
  </si>
  <si>
    <t>Респ Башкортостан, г Нефтекамск, ул Нефтяников, д 11</t>
  </si>
  <si>
    <t>Респ Башкортостан, г Нефтекамск, ул Парковая, д 15А</t>
  </si>
  <si>
    <t>27.12.2001 0:00:00 +00:00</t>
  </si>
  <si>
    <t>Респ Башкортостан, г Нефтекамск, ул Социалистическая, д 36А</t>
  </si>
  <si>
    <t>14.12.2001 0:00:00 +00:00</t>
  </si>
  <si>
    <t>Респ Башкортостан, г Нефтекамск, ул Карла Маркса, д 16А</t>
  </si>
  <si>
    <t>04.11.1997 0:00:00 +00:00</t>
  </si>
  <si>
    <t>Респ Башкортостан, г Нефтекамск, ул Социалистическая, д 42</t>
  </si>
  <si>
    <t>05.12.2001 0:00:00 +00:00</t>
  </si>
  <si>
    <t>Респ Башкортостан, г Нефтекамск, ул Степная, д 15</t>
  </si>
  <si>
    <t>12.04.2018 0:00:00 +00:00</t>
  </si>
  <si>
    <t>29.07.1997 0:00:00 +00:00</t>
  </si>
  <si>
    <t>Респ Башкортостан, г Нефтекамск, село Энергетик, ул Высоковольтная, зд 15</t>
  </si>
  <si>
    <t>27.08.2001 0:00:00 +00:00</t>
  </si>
  <si>
    <t>Респ Башкортостан, г Нефтекамск, ул Социалистическая, д 66В</t>
  </si>
  <si>
    <t>Респ Башкортостан, г Нефтекамск, ул Строителей, д 79А</t>
  </si>
  <si>
    <t>21.02.2002 0:00:00 +00:00</t>
  </si>
  <si>
    <t>Респ Башкортостан, г Нефтекамск, ул Парковая, д 23Б</t>
  </si>
  <si>
    <t>25.06.2002 0:00:00 +00:00</t>
  </si>
  <si>
    <t>Респ Башкортостан, г Нефтекамск, ул Ленина, д 3В</t>
  </si>
  <si>
    <t>22.09.1997 0:00:00 +00:00</t>
  </si>
  <si>
    <t>452685, Республика Башкортостан, Г.О. ГОРОД НЕФТЕКАМСК, Г НЕФТЕКАМСК, ПР-КТ ЮБИЛЕЙНЫЙ, ВЛД. 3, К. А</t>
  </si>
  <si>
    <t>Респ Башкортостан, г Нефтекамск, ул Нефтяников, д 16А</t>
  </si>
  <si>
    <t>452685, РЕСПУБЛИКА БАШКОРТОСТАН, Г.О. ГОРОД НЕФТЕКАМСК, Г НЕФТЕКАМСК, УЛ СОЦИАЛИСТИЧЕСКАЯ, ВЛД. 77, К. А</t>
  </si>
  <si>
    <t>27.01.2003 0:00:00 +00:00</t>
  </si>
  <si>
    <t>Респ Башкортостан, г Нефтекамск, ул Ленина, д 84А</t>
  </si>
  <si>
    <t>13.11.2003 0:00:00 +00:00</t>
  </si>
  <si>
    <t>Респ Башкортостан, г Нефтекамск, ул Парковая, д 9А</t>
  </si>
  <si>
    <t>14.10.2011 0:00:00 +00:00</t>
  </si>
  <si>
    <t>Респ Башкортостан, г Нефтекамск, ул Энергетиков, д 13А</t>
  </si>
  <si>
    <t>01.02.2013 0:00:00 +00:00</t>
  </si>
  <si>
    <t>Респ Башкортостан, г Нефтекамск, ул Молодежная, д 113</t>
  </si>
  <si>
    <t>Респ Башкортостан, г Нефтекамск, ул Карла Маркса, д 19А</t>
  </si>
  <si>
    <t>Респ Башкортостан, г Нефтекамск, ул Ленина, д 47</t>
  </si>
  <si>
    <t>08.11.2013 0:00:00 +00:00</t>
  </si>
  <si>
    <t>Респ Башкортостан, г Нефтекамск, Комсомольский пр-кт, д 41Г</t>
  </si>
  <si>
    <t>21.01.2016 0:00:00 +00:00</t>
  </si>
  <si>
    <t>Респ Башкортостан, г Нефтекамск, ул Нефтяников, д 9</t>
  </si>
  <si>
    <t>25.03.2021 0:00:00 +00:00</t>
  </si>
  <si>
    <t>25.09.2020 0:00:00 +00:00</t>
  </si>
  <si>
    <t>Респ Башкортостан, г Нефтекамск, пер Руслана Холбана, зд 6</t>
  </si>
  <si>
    <t>12.01.2022 0:00:00 +00:00</t>
  </si>
  <si>
    <t>Респ Башкортостан, г Октябрьский, пр-кт Ленина, зд 4</t>
  </si>
  <si>
    <t>Респ Башкортостан, г Октябрьский, ул Кувыкина, д 15</t>
  </si>
  <si>
    <t>22.09.1999 0:00:00 +00:00</t>
  </si>
  <si>
    <t>Респ Башкортостан, г Октябрьский, ул Академика Королева, зд 1</t>
  </si>
  <si>
    <t>Респ Башкортостан, г Октябрьский, ул Лермонтова, зд 3</t>
  </si>
  <si>
    <t>Респ Башкортостан, г Октябрьский, ул Герцена, зд 18</t>
  </si>
  <si>
    <t>Респ Башкортостан, г Октябрьский, мкр 25-й, д 26</t>
  </si>
  <si>
    <t>10.10.2022 0:00:00 +00:00</t>
  </si>
  <si>
    <t>05.01.1998 0:00:00 +00:00</t>
  </si>
  <si>
    <t>Респ Башкортостан, г Октябрьский, ул Герцена, зд 3</t>
  </si>
  <si>
    <t>Респ Башкортостан, г Октябрьский, мкр 35-й, зд 21</t>
  </si>
  <si>
    <t>08.02.1996 0:00:00 +00:00</t>
  </si>
  <si>
    <t>Респ Башкортостан, г Октябрьский, ул Садовое Кольцо, зд 174</t>
  </si>
  <si>
    <t>Респ Башкортостан, г Октябрьский, ул Космонавтов, д 41/1</t>
  </si>
  <si>
    <t>04.06.2002 0:00:00 +00:00</t>
  </si>
  <si>
    <t>Респ Башкортостан, г Октябрьский, ул Садовое Кольцо, зд 155</t>
  </si>
  <si>
    <t>11.04.2001 0:00:00 +00:00</t>
  </si>
  <si>
    <t>Респ Башкортостан, г Октябрьский, мкр 25-й, зд 25</t>
  </si>
  <si>
    <t>19.03.2001 0:00:00 +00:00</t>
  </si>
  <si>
    <t>Респ Башкортостан, г Октябрьский, мкр 34-й, д 35</t>
  </si>
  <si>
    <t>13.05.1997 0:00:00 +00:00</t>
  </si>
  <si>
    <t>Материнская Ольга Юрьевна</t>
  </si>
  <si>
    <t>Респ Башкортостан, г Октябрьский, ул Островского, зд 59</t>
  </si>
  <si>
    <t>Респ Башкортостан, г Октябрьский, ул Трипольского, зд 59</t>
  </si>
  <si>
    <t>16.02.1996 0:00:00 +00:00</t>
  </si>
  <si>
    <t>Респ Башкортостан, г Октябрьский, ул Комсомольская, д 3</t>
  </si>
  <si>
    <t>01.06.2001 0:00:00 +00:00</t>
  </si>
  <si>
    <t>Респ Башкортостан, г Октябрьский, мкр 35-й, зд 41</t>
  </si>
  <si>
    <t>21.03.2001 0:00:00 +00:00</t>
  </si>
  <si>
    <t>Респ Башкортостан, г Октябрьский, ул Комсомольская, зд 22А</t>
  </si>
  <si>
    <t>17.01.1997 0:00:00 +00:00</t>
  </si>
  <si>
    <t>Респ Башкортостан, г Октябрьский, ул Свердлова, д 76</t>
  </si>
  <si>
    <t>Респ Башкортостан, г Октябрьский, пр-кт Ленина, д 65</t>
  </si>
  <si>
    <t>11.12.1997 0:00:00 +00:00</t>
  </si>
  <si>
    <t>Респ Башкортостан, г Октябрьский, ул Кувыкина, зд 47</t>
  </si>
  <si>
    <t>22.04.1998 0:00:00 +00:00</t>
  </si>
  <si>
    <t>Респ Башкортостан, г Октябрьский, ул Горького, д 13</t>
  </si>
  <si>
    <t>Респ Башкортостан, г Октябрьский, ул Садовое Кольцо, д 35</t>
  </si>
  <si>
    <t>Респ Башкортостан, г Октябрьский, ул Садовое Кольцо, зд 138</t>
  </si>
  <si>
    <t>Респ Башкортостан, г Октябрьский, пр-кт Ленина, д 19</t>
  </si>
  <si>
    <t>20.04.2023 0:00:00 +00:00</t>
  </si>
  <si>
    <t>Респ Башкортостан, г Октябрьский, ул Островского, зд 45А</t>
  </si>
  <si>
    <t>Респ Башкортостан, г Октябрьский, ул Девонская, д 6А</t>
  </si>
  <si>
    <t>Респ Башкортостан, г Октябрьский, ул Комсомольская, д 21Б</t>
  </si>
  <si>
    <t>Халитова Гульназ Рашитовна</t>
  </si>
  <si>
    <t>Респ Башкортостан, г Октябрьский, ул Девонская, д 16А</t>
  </si>
  <si>
    <t>Респ Башкортостан, г Октябрьский, мкр 35-й, д 36</t>
  </si>
  <si>
    <t>Респ Башкортостан, г Октябрьский, ул Комсомольская, зд 22Б</t>
  </si>
  <si>
    <t>17.05.2023 0:00:00 +00:00</t>
  </si>
  <si>
    <t>Респ Башкортостан, г Октябрьский, мкр 25-й, д 24</t>
  </si>
  <si>
    <t>08.10.1997 0:00:00 +00:00</t>
  </si>
  <si>
    <t>Респ Башкортостан, г Октябрьский, ул Кортунова, зд 9</t>
  </si>
  <si>
    <t>Респ Башкортостан, г Октябрьский, мкр 34-й, д 18</t>
  </si>
  <si>
    <t>Респ Башкортостан, г Октябрьский, мкр 35-й, д 42</t>
  </si>
  <si>
    <t>02.05.2023 0:00:00 +00:00</t>
  </si>
  <si>
    <t>Респ Башкортостан, г Октябрьский, ул Кувыкина, зд 18А</t>
  </si>
  <si>
    <t>Респ Башкортостан, г Октябрьский, ул Комсомольская, зд 14</t>
  </si>
  <si>
    <t>Респ Башкортостан, г Октябрьский, ул Свердлова, зд 62</t>
  </si>
  <si>
    <t>Респ Башкортостан, г Октябрьский, ул Островского, зд 37А</t>
  </si>
  <si>
    <t>Респ Башкортостан, г Октябрьский, ул Губкина, д 24А</t>
  </si>
  <si>
    <t>Респ Башкортостан, г Октябрьский, ул Луначарского, зд 4А</t>
  </si>
  <si>
    <t>20.07.1982 0:00:00 +00:00</t>
  </si>
  <si>
    <t>Респ Башкортостан, г Октябрьский, ул Кортунова, зд 16</t>
  </si>
  <si>
    <t>Респ Башкортостан, г Октябрьский, мкр 29-й, зд 4</t>
  </si>
  <si>
    <t>Респ Башкортостан, г Октябрьский, ул Халтурина, зд 14</t>
  </si>
  <si>
    <t>Респ Башкортостан, г Октябрьский, пр-кт Ленина, д 73</t>
  </si>
  <si>
    <t>Респ Башкортостан, г Октябрьский, мкр 24-й, д 17</t>
  </si>
  <si>
    <t>29.09.2003 0:00:00 +00:00</t>
  </si>
  <si>
    <t>Респ Башкортостан, г Октябрьский, ул Северная, зд 5А</t>
  </si>
  <si>
    <t>30.12.2005 0:00:00 +00:00</t>
  </si>
  <si>
    <t>Респ Башкортостан, г Октябрьский, мкр 34-й, д 32</t>
  </si>
  <si>
    <t>03.12.2012 0:00:00 +00:00</t>
  </si>
  <si>
    <t>Респ Башкортостан, г Октябрьский, ул Баяна Зарипова, д 19</t>
  </si>
  <si>
    <t>30.04.2014 0:00:00 +00:00</t>
  </si>
  <si>
    <t>АНО ПРОФЕССИОНАЛЬНОГО ОБРАЗОВАНИЯ ОКТЯБРЬСКИЙ ЭКОНОМИЧЕСКИЙ ТЕХНИКУМ</t>
  </si>
  <si>
    <t>Респ Башкортостан, г Октябрьский, ул Комсомольская, зд 33</t>
  </si>
  <si>
    <t>03.11.2015 0:00:00 +00:00</t>
  </si>
  <si>
    <t>Респ Башкортостан, г Салават, б-р Матросова, д 27</t>
  </si>
  <si>
    <t>06.09.1994 0:00:00 +00:00</t>
  </si>
  <si>
    <t>Респ Башкортостан, г Салават, ул Губкина, д 7</t>
  </si>
  <si>
    <t>09.09.1991 0:00:00 +00:00</t>
  </si>
  <si>
    <t>Респ Башкортостан, г Салават, ул Хмельницкого, влд 51</t>
  </si>
  <si>
    <t>Респ Башкортостан, г Салават, б-р Космонавтов, д 41А</t>
  </si>
  <si>
    <t>26.10.1995 0:00:00 +00:00</t>
  </si>
  <si>
    <t>ГОСУДАРСТВЕННОЕ АВТОНОМНОЕ ПРОФЕССИОНАЛЬНОЕ ОБРАЗОВАТЕЛЬНОЕ УЧРЕЖДЕНИЕ РЕСПУБЛИКИ БАШКОРТОСТАН САЛАВАТСКИЙ МЕДИЦИНСКИЙ КОЛЛЕДЖ</t>
  </si>
  <si>
    <t>Респ Башкортостан, г Салават, ул Фурманова, влд 4</t>
  </si>
  <si>
    <t>17.10.2018 0:00:00 +00:00</t>
  </si>
  <si>
    <t>03.08.1998 0:00:00 +00:00</t>
  </si>
  <si>
    <t>Респ Башкортостан, г Салават, ул Гафури, д 41</t>
  </si>
  <si>
    <t>29.11.1991 0:00:00 +00:00</t>
  </si>
  <si>
    <t>Респ Башкортостан, г Салават, ул Горького, д 23</t>
  </si>
  <si>
    <t>Респ Башкортостан, г Салават, б-р Юлаева, д 37</t>
  </si>
  <si>
    <t>Респ Башкортостан, г Салават, б-р Матросова, д 18</t>
  </si>
  <si>
    <t>27.09.2022 0:00:00 +00:00</t>
  </si>
  <si>
    <t>28.03.2000 0:00:00 +00:00</t>
  </si>
  <si>
    <t>Респ Башкортостан, г Салават, б-р Космонавтов, д 23</t>
  </si>
  <si>
    <t>29.09.2022 0:00:00 +00:00</t>
  </si>
  <si>
    <t>Респ Башкортостан, г Салават, ул Губайдуллина, д 4А</t>
  </si>
  <si>
    <t>13.05.1998 0:00:00 +00:00</t>
  </si>
  <si>
    <t>Респ Башкортостан, г Салават, ул Уфимская, д 72</t>
  </si>
  <si>
    <t>10.04.2000 0:00:00 +00:00</t>
  </si>
  <si>
    <t>Респ Башкортостан, г Салават, б-р Космонавтов, д 21</t>
  </si>
  <si>
    <t>06.07.2000 0:00:00 +00:00</t>
  </si>
  <si>
    <t>Респ Башкортостан, г Салават, б-р Юлаева, д 21</t>
  </si>
  <si>
    <t>Респ Башкортостан, г Салават, ул Калинина, д 83А</t>
  </si>
  <si>
    <t>Респ Башкортостан, г Салават, ул Калинина, д 34</t>
  </si>
  <si>
    <t>Респ Башкортостан, г Салават, ул Калинина, д 45</t>
  </si>
  <si>
    <t>05.07.2000 0:00:00 +00:00</t>
  </si>
  <si>
    <t>Респ Башкортостан, г Салават, ул Ленина, д 76</t>
  </si>
  <si>
    <t>22.08.2022 0:00:00 +00:00</t>
  </si>
  <si>
    <t>Респ Башкортостан, г Салават, б-р Юлаева, д 15</t>
  </si>
  <si>
    <t>31.05.2023 0:00:00 +00:00</t>
  </si>
  <si>
    <t>Респ Башкортостан, г Салават, б-р Монтажников, д 8</t>
  </si>
  <si>
    <t>Респ Башкортостан, г Салават, ул Пархоменко, д 4</t>
  </si>
  <si>
    <t>02.08.2000 0:00:00 +00:00</t>
  </si>
  <si>
    <t>Респ Башкортостан, г Салават, ул Калинина, д 64А</t>
  </si>
  <si>
    <t>Респ Башкортостан, г Салават, ул Уфимская, влд 76</t>
  </si>
  <si>
    <t>10.08.2000 0:00:00 +00:00</t>
  </si>
  <si>
    <t>Респ Башкортостан, г Салават, б-р Юлаева, д 32А</t>
  </si>
  <si>
    <t>Респ Башкортостан, г Салават, ул Губкина, д 12А</t>
  </si>
  <si>
    <t>Респ Башкортостан, г Салават, б-р Юлаева, д 24А</t>
  </si>
  <si>
    <t>Респ Башкортостан, г Салават, ул Калинина, д 69</t>
  </si>
  <si>
    <t>16.08.2000 0:00:00 +00:00</t>
  </si>
  <si>
    <t>Респ Башкортостан, г Салават, ул Колхозная, д 3</t>
  </si>
  <si>
    <t>Респ Башкортостан, г Салават, ул Калинина, д 29</t>
  </si>
  <si>
    <t>18.08.2000 0:00:00 +00:00</t>
  </si>
  <si>
    <t>Респ Башкортостан, г Салават, ул Октябрьская, д 66</t>
  </si>
  <si>
    <t>Респ Башкортостан, г Салават, ул Островского, д 36</t>
  </si>
  <si>
    <t>Респ Башкортостан, г Салават, ул Комсомольская, д 20</t>
  </si>
  <si>
    <t>18.06.2021 0:00:00 +00:00</t>
  </si>
  <si>
    <t>МУНИЦИПАЛЬНОЕ БЮДЖЕТНОЕ ОБЩЕОБРАЗОВАТЕЛЬНОЕ УЧРЕЖДЕНИЕ СРЕДНЯЯ ОБЩЕОБРАЗОВАТЕЛЬНАЯ ШКОЛА № 11 ИМЕНИ ГЕРОЯ СОВЕТСКОГО СОЮЗА АХТЯМОВА ХАСАНА БАГДЕЕВИЧА ГОРОДСКОГО ОКРУГА ГОРОД САЛАВАТ РЕСПУБЛИКИ БАШКОРТОСТАН</t>
  </si>
  <si>
    <t>МБОУ СОШ № 11 ИМ. АХТЯМОВА Х.Б. Г. САЛАВАТА</t>
  </si>
  <si>
    <t>Респ Башкортостан, г Салават, Школьный пер, влд 7</t>
  </si>
  <si>
    <t>28.08.2000 0:00:00 +00:00</t>
  </si>
  <si>
    <t>Респ Башкортостан, г Салават, б-р Юлаева, д 21А</t>
  </si>
  <si>
    <t>30.08.2000 0:00:00 +00:00</t>
  </si>
  <si>
    <t>Респ Башкортостан, г Салават, ул 30 лет Победы, д 16</t>
  </si>
  <si>
    <t>12.09.2000 0:00:00 +00:00</t>
  </si>
  <si>
    <t>Респ Башкортостан, г Салават, пр-кт Нефтяников, д 27А</t>
  </si>
  <si>
    <t>13.09.2000 0:00:00 +00:00</t>
  </si>
  <si>
    <t>18.02.2020 0:00:00 +00:00</t>
  </si>
  <si>
    <t>Респ Башкортостан, г Салават, ул Гагарина, д 8А</t>
  </si>
  <si>
    <t>18.09.2000 0:00:00 +00:00</t>
  </si>
  <si>
    <t>Респ Башкортостан, г Салават, ул Островского, д 84А</t>
  </si>
  <si>
    <t>Респ Башкортостан, г Салават, б-р Матросова, д 15</t>
  </si>
  <si>
    <t>06.07.2023 0:00:00 +00:00</t>
  </si>
  <si>
    <t>Респ Башкортостан, г Салават, ул Колхозная, д 4</t>
  </si>
  <si>
    <t>Респ Башкортостан, г Салават, б-р Юлаева, д 43</t>
  </si>
  <si>
    <t>Респ Башкортостан, г Салават, ул Хмельницкого, влд 32</t>
  </si>
  <si>
    <t>21.09.2000 0:00:00 +00:00</t>
  </si>
  <si>
    <t>Респ Башкортостан, г Салават, ул Уфимская, д 46А</t>
  </si>
  <si>
    <t>Респ Башкортостан, г Салават, ул Островского, д 80</t>
  </si>
  <si>
    <t>Респ Башкортостан, г Салават, ул Хмельницкого, д 29</t>
  </si>
  <si>
    <t>Респ Башкортостан, г Салават, ул Уфимская, влд 106</t>
  </si>
  <si>
    <t>06.09.2021 0:00:00 +00:00</t>
  </si>
  <si>
    <t>Респ Башкортостан, г Салават, ул Ленинградская, д 85А</t>
  </si>
  <si>
    <t>Респ Башкортостан, г Салават, ул Бочкарева, д 5</t>
  </si>
  <si>
    <t>09.10.2000 0:00:00 +00:00</t>
  </si>
  <si>
    <t>15.04.2022 0:00:00 +00:00</t>
  </si>
  <si>
    <t>Респ Башкортостан, г Салават, ул Октябрьская, д 12</t>
  </si>
  <si>
    <t>08.11.2000 0:00:00 +00:00</t>
  </si>
  <si>
    <t>Респ Башкортостан, г Салават, ул Маркса, д 13</t>
  </si>
  <si>
    <t>Респ Башкортостан, г Салават, б-р Космонавтов, д 20</t>
  </si>
  <si>
    <t>Респ Башкортостан, г Салават, б-р Юлаева, д 53</t>
  </si>
  <si>
    <t>07.06.2002 0:00:00 +00:00</t>
  </si>
  <si>
    <t>Респ Башкортостан, г Салават, ул Уфимская, влд 86</t>
  </si>
  <si>
    <t>15.08.2002 0:00:00 +00:00</t>
  </si>
  <si>
    <t>МУНИЦИПАЛЬНОЕ АВТОНОМНОЕ ДОШКОЛЬНОЕ ОБРАЗОВАТЕЛЬНОЕ УЧРЕЖДЕНИЕ ДЕТСКИЙ САД КОМБИНИРОВАННОГО ВИДА №33 ГОРОДСКОГО ОКРУГА ГОРОД САЛАВАТ РЕСПУБЛИКИ БАШКОРТОСТАН</t>
  </si>
  <si>
    <t>МАДОУ №33 Г.САЛАВАТА</t>
  </si>
  <si>
    <t>Респ Башкортостан, г Салават, ул Октябрьская, д 19</t>
  </si>
  <si>
    <t>Респ Башкортостан, г Салават, ул Ленина, д 60</t>
  </si>
  <si>
    <t>20.08.2002 0:00:00 +00:00</t>
  </si>
  <si>
    <t>Респ Башкортостан, г Салават, ул Октябрьская, д 28</t>
  </si>
  <si>
    <t>30.05.2023 0:00:00 +00:00</t>
  </si>
  <si>
    <t>21.08.2002 0:00:00 +00:00</t>
  </si>
  <si>
    <t>Респ Башкортостан, г Салават, ул Ленинградская, д 71</t>
  </si>
  <si>
    <t>22.08.2002 0:00:00 +00:00</t>
  </si>
  <si>
    <t>Респ Башкортостан, г Салават, ул Островского, д 50</t>
  </si>
  <si>
    <t>23.08.2002 0:00:00 +00:00</t>
  </si>
  <si>
    <t>Респ Башкортостан, г Салават, ул Ленина, д 31</t>
  </si>
  <si>
    <t>17.10.2002 0:00:00 +00:00</t>
  </si>
  <si>
    <t>Респ Башкортостан, г Салават, ул Островского, д 78А</t>
  </si>
  <si>
    <t>16.10.2003 0:00:00 +00:00</t>
  </si>
  <si>
    <t>Респ Башкортостан, г Салават, б-р Космонавтов, д 22А</t>
  </si>
  <si>
    <t>16.02.2004 0:00:00 +00:00</t>
  </si>
  <si>
    <t>Респ Башкортостан, г Салават, ул Ленина, д 55</t>
  </si>
  <si>
    <t>13.03.2007 0:00:00 +00:00</t>
  </si>
  <si>
    <t>Респ Башкортостан, г Салават, ул Октябрьская, д 72А</t>
  </si>
  <si>
    <t>Респ Башкортостан, г Салават, ул Октябрьская, д 48</t>
  </si>
  <si>
    <t>07.06.2023 0:00:00 +00:00</t>
  </si>
  <si>
    <t>26.09.2008 0:00:00 +00:00</t>
  </si>
  <si>
    <t>Респ Башкортостан, г Салават, тер Учреждение УЕ 394/2, д 1</t>
  </si>
  <si>
    <t>03.03.2010 0:00:00 +00:00</t>
  </si>
  <si>
    <t>Респ Башкортостан, г Салават, ул Ленина, д 14</t>
  </si>
  <si>
    <t>20.08.2010 0:00:00 +00:00</t>
  </si>
  <si>
    <t>Респ Башкортостан, г Салават, ул Гагарина, д 21</t>
  </si>
  <si>
    <t>13.05.2011 0:00:00 +00:00</t>
  </si>
  <si>
    <t>Респ Башкортостан, г Салават, б-р Юлаева, зд 75А</t>
  </si>
  <si>
    <t>19.01.2015 0:00:00 +00:00</t>
  </si>
  <si>
    <t>Респ Башкортостан, г Салават, б-р Юлаева, зд 56</t>
  </si>
  <si>
    <t>08.12.2014 0:00:00 +00:00</t>
  </si>
  <si>
    <t>Респ Башкортостан, г Сибай, пр-кт Горняков, д 4 стр 1</t>
  </si>
  <si>
    <t>Респ Башкортостан, г Сибай, ул Заки Валиди, д 53</t>
  </si>
  <si>
    <t>ГОСУДАРСТВЕННОЕ АВТОНОМНОЕ ПРОФЕССИОНАЛЬНОЕ ОБРАЗОВАТЕЛЬНОЕ УЧРЕЖДЕНИЕ РЕСПУБЛИКИ БАШКОРТОСТАН СИБАЙСКИЙ МЕДИЦИНСКИЙ КОЛЛЕДЖ</t>
  </si>
  <si>
    <t>Респ Башкортостан, г Сибай, ул Заки Валиди, д 55</t>
  </si>
  <si>
    <t>08.09.1998 0:00:00 +00:00</t>
  </si>
  <si>
    <t>Респ Башкортостан, г Сибай, ул Маяковского, д 18</t>
  </si>
  <si>
    <t>21.05.2001 0:00:00 +00:00</t>
  </si>
  <si>
    <t>Респ Башкортостан, г Сибай, ул Горького, д 62</t>
  </si>
  <si>
    <t>07.09.2021 0:00:00 +00:00</t>
  </si>
  <si>
    <t>Респ Башкортостан, г Сибай, ул Ленина, д 40</t>
  </si>
  <si>
    <t>14.02.2001 0:00:00 +00:00</t>
  </si>
  <si>
    <t>Респ Башкортостан, г Сибай, ул Кусимова, д 2</t>
  </si>
  <si>
    <t>08.07.1997 0:00:00 +00:00</t>
  </si>
  <si>
    <t>Респ Башкортостан, г Сибай, ул Цеткин, д 4</t>
  </si>
  <si>
    <t>Респ Башкортостан, г Сибай, ул Горная, д 55</t>
  </si>
  <si>
    <t>Ибрагимова Гульсина Ахметшарифовна</t>
  </si>
  <si>
    <t>Респ Башкортостан, г Сибай, ул Горького, д 29</t>
  </si>
  <si>
    <t>Респ Башкортостан, г Сибай, ул Чайковского, д 18/2</t>
  </si>
  <si>
    <t>Респ Башкортостан, г Сибай, ул Чайковского, д 3</t>
  </si>
  <si>
    <t>Респ Башкортостан, г Сибай, ул Ковалева, д 15</t>
  </si>
  <si>
    <t>Респ Башкортостан, г Сибай, ул Ленина, д 3</t>
  </si>
  <si>
    <t>27.03.2002 0:00:00 +00:00</t>
  </si>
  <si>
    <t>Респ Башкортостан, г Сибай, пр-кт Горняков, д 8</t>
  </si>
  <si>
    <t>Респ Башкортостан, г Сибай, ул Белова, д 36</t>
  </si>
  <si>
    <t>19.07.2001 0:00:00 +00:00</t>
  </si>
  <si>
    <t>Респ Башкортостан, г Сибай, пр-кт Горняков, д 2</t>
  </si>
  <si>
    <t>Респ Башкортостан, г Сибай, пр-кт Горняков, д 18</t>
  </si>
  <si>
    <t>10.05.2001 0:00:00 +00:00</t>
  </si>
  <si>
    <t>Респ Башкортостан, г Сибай, ул Маяковского, д 28</t>
  </si>
  <si>
    <t>09.08.2001 0:00:00 +00:00</t>
  </si>
  <si>
    <t>Респ Башкортостан, г Сибай, село Туяляс, ул Гаражная, д 1</t>
  </si>
  <si>
    <t>Респ Башкортостан, г Сибай, ул Кусимова, д 7</t>
  </si>
  <si>
    <t>Респ Башкортостан, г Сибай, ул Белова, стр 102</t>
  </si>
  <si>
    <t>Респ Башкортостан, г Сибай, ул Горная, д 57</t>
  </si>
  <si>
    <t>28.04.2001 0:00:00 +00:00</t>
  </si>
  <si>
    <t>Респ Башкортостан, г Сибай, ул Цеткин, д 10</t>
  </si>
  <si>
    <t>27.06.2001 0:00:00 +00:00</t>
  </si>
  <si>
    <t>Респ Башкортостан, г Сибай, ул Пионерская, д 19/1</t>
  </si>
  <si>
    <t>21.11.2001 0:00:00 +00:00</t>
  </si>
  <si>
    <t>Респ Башкортостан, г Сибай, ул Чайковского, д 1</t>
  </si>
  <si>
    <t>Респ Башкортостан, г Сибай, Торговый пер, стр 9</t>
  </si>
  <si>
    <t>04.08.1999 0:00:00 +00:00</t>
  </si>
  <si>
    <t>Респ Башкортостан, г Сибай, ул Чайковского, д 4</t>
  </si>
  <si>
    <t>Респ Башкортостан, г Сибай, ул Ленина, д 21</t>
  </si>
  <si>
    <t>12.11.1999 0:00:00 +00:00</t>
  </si>
  <si>
    <t>Респ Башкортостан, г Сибай, ул Горького, зд 41А</t>
  </si>
  <si>
    <t>МУНИЦИПАЛЬНОЕ ДОШКОЛЬНОЕ ОБРАЗОВАТЕЛЬНОЕ БЮДЖЕТНОЕ УЧРЕЖДЕНИЕ ДЕТСКИЙ САД КОМБИНИРОВАННОГО ВИДА СНЕГУРОЧКА ГОРОДСКОГО ОКРУГА ГОРОД СИБАЙ РЕСПУБЛИКИ БАШКОРТОСТАН</t>
  </si>
  <si>
    <t>Респ Башкортостан, г Сибай, пр-кт Горняков, д 6/5</t>
  </si>
  <si>
    <t>06.01.2000 0:00:00 +00:00</t>
  </si>
  <si>
    <t>Респ Башкортостан, г Сибай, село Туяляс, ул Школьная, д 72</t>
  </si>
  <si>
    <t>Респ Башкортостан, г Сибай, ул Чайковского, д 30</t>
  </si>
  <si>
    <t>Респ Башкортостан, г Сибай, пр-кт Горняков, зд 14</t>
  </si>
  <si>
    <t>МУНИЦИПАЛЬНОЕ БЮДЖЕТНОЕ УЧРЕЖДЕНИЕ ЗАГОРОДНЫЙ ДЕТСКИЙ СТАЦИОНАРНЫЙ ОЗДОРОВИТЕЛЬНЫЙ ЛАГЕРЬ ЮЛДАШ ГОРОДСКОГО ОКРУГА ГОРОД СИБАЙ РЕСПУБЛИКИ БАШКОРТОСТАН</t>
  </si>
  <si>
    <t>МБУ ЗДСОЛ ЮЛДАШ</t>
  </si>
  <si>
    <t>Респ Башкортостан, г Сибай, ул Ленина, д 12</t>
  </si>
  <si>
    <t>30.06.2006 0:00:00 +00:00</t>
  </si>
  <si>
    <t>Респ Башкортостан, г Сибай, ул Айсувака, д 5</t>
  </si>
  <si>
    <t>11.09.2009 0:00:00 +00:00</t>
  </si>
  <si>
    <t>Респ Башкортостан, г Сибай, ул Чайковского, д 18, кв 3</t>
  </si>
  <si>
    <t>03.12.2009 0:00:00 +00:00</t>
  </si>
  <si>
    <t>Респ Башкортостан, г Сибай, ул Заки Валиди, д 57</t>
  </si>
  <si>
    <t>04.10.2012 0:00:00 +00:00</t>
  </si>
  <si>
    <t>Респ Башкортостан, г Сибай, Интернациональный пер, стр 7</t>
  </si>
  <si>
    <t>13.02.2013 0:00:00 +00:00</t>
  </si>
  <si>
    <t>Респ Башкортостан, г Сибай, ул Кусимова, зд 8</t>
  </si>
  <si>
    <t>29.01.2014 0:00:00 +00:00</t>
  </si>
  <si>
    <t>03.02.2021 0:00:00 +00:00</t>
  </si>
  <si>
    <t>Респ Башкортостан, г Стерлитамак, пр-кт Ленина, д 18 к 1</t>
  </si>
  <si>
    <t>01.12.1993 0:00:00 +00:00</t>
  </si>
  <si>
    <t>Респ Башкортостан, г Стерлитамак, ул Курчатова, д 3</t>
  </si>
  <si>
    <t>15.09.1993 0:00:00 +00:00</t>
  </si>
  <si>
    <t>Респ Башкортостан, г Стерлитамак, пр-кт Ленина, д 8</t>
  </si>
  <si>
    <t>27.10.1993 0:00:00 +00:00</t>
  </si>
  <si>
    <t>Респ Башкортостан, г Стерлитамак, ул Садовая, д 20</t>
  </si>
  <si>
    <t>26.01.1994 0:00:00 +00:00</t>
  </si>
  <si>
    <t>Респ Башкортостан, г Стерлитамак, ул Худайбердина, влд 149</t>
  </si>
  <si>
    <t>Респ Башкортостан, г Стерлитамак, ул Социалистическая, влд 5</t>
  </si>
  <si>
    <t>28.02.1994 0:00:00 +00:00</t>
  </si>
  <si>
    <t>ГОСУДАРСТВЕННОЕ АВТОНОМНОЕ ПРОФЕССИОНАЛЬНОЕ ОБРАЗОВАТЕЛЬНОЕ УЧРЕЖДЕНИЕ РЕСПУБЛИКИ БАШКОРТОСТАН СТЕРЛИТАМАКСКИЙ МЕДИЦИНСКИЙ КОЛЛЕДЖ</t>
  </si>
  <si>
    <t>Респ Башкортостан, г Стерлитамак, пр-кт Октября, зд 59А</t>
  </si>
  <si>
    <t>18.05.1994 0:00:00 +00:00</t>
  </si>
  <si>
    <t>Респ Башкортостан, г Стерлитамак, ул Шаймуратова, д 9</t>
  </si>
  <si>
    <t>27.04.1994 0:00:00 +00:00</t>
  </si>
  <si>
    <t>Респ Башкортостан, г Стерлитамак, ул Николаева, зд 124</t>
  </si>
  <si>
    <t>01.07.1994 0:00:00 +00:00</t>
  </si>
  <si>
    <t>Респ Башкортостан, г Стерлитамак, ул Александра Невского, д 27</t>
  </si>
  <si>
    <t>Респ Башкортостан, г Стерлитамак, ул Одесская, влд 4</t>
  </si>
  <si>
    <t>Респ Башкортостан, г Стерлитамак, ул Комарова, д 2</t>
  </si>
  <si>
    <t>18.02.1997 0:00:00 +00:00</t>
  </si>
  <si>
    <t>Респ Башкортостан, г Стерлитамак, ул Худайбердина, влд 194</t>
  </si>
  <si>
    <t>08.11.1994 0:00:00 +00:00</t>
  </si>
  <si>
    <t>Респ Башкортостан, г Стерлитамак, ул Сакко и Ванцетти, д 68</t>
  </si>
  <si>
    <t>26.07.1994 0:00:00 +00:00</t>
  </si>
  <si>
    <t>Респ Башкортостан, г Стерлитамак, ул Шафиева, д 23</t>
  </si>
  <si>
    <t>Респ Башкортостан, г Стерлитамак, ул Чехова, д 12</t>
  </si>
  <si>
    <t>09.10.1996 0:00:00 +00:00</t>
  </si>
  <si>
    <t>Респ Башкортостан, г Стерлитамак, пр-кт Ленина, влд 47</t>
  </si>
  <si>
    <t>Респ Башкортостан, г Стерлитамак, ул Льва Толстого, д 7</t>
  </si>
  <si>
    <t>21.03.1997 0:00:00 +00:00</t>
  </si>
  <si>
    <t>Респ Башкортостан, г Стерлитамак, ул Дружбы, д 37</t>
  </si>
  <si>
    <t>30.03.2021 0:00:00 +00:00</t>
  </si>
  <si>
    <t>30.05.1997 0:00:00 +00:00</t>
  </si>
  <si>
    <t>Респ Башкортостан, г Стерлитамак, ул Одесская, д 40А</t>
  </si>
  <si>
    <t>30.06.1997 0:00:00 +00:00</t>
  </si>
  <si>
    <t>Респ Башкортостан, г Стерлитамак, ул Тукаева, д 2Г</t>
  </si>
  <si>
    <t>20.03.2019 0:00:00 +00:00</t>
  </si>
  <si>
    <t>01.06.1994 0:00:00 +00:00</t>
  </si>
  <si>
    <t>Респ Башкортостан, г Стерлитамак, ул Вокзальная, д 29</t>
  </si>
  <si>
    <t>Респ Башкортостан, г Стерлитамак, ул Вокзальная, д 2Д</t>
  </si>
  <si>
    <t>Респ Башкортостан, г Стерлитамак, ул Блюхера, д 10</t>
  </si>
  <si>
    <t>14.11.2018 0:00:00 +00:00</t>
  </si>
  <si>
    <t>30.03.1994 0:00:00 +00:00</t>
  </si>
  <si>
    <t>Респ Башкортостан, г Стерлитамак, ул Блюхера, д 15</t>
  </si>
  <si>
    <t>Респ Башкортостан, г Стерлитамак, ул Льва Толстого, д 9</t>
  </si>
  <si>
    <t>13.04.1994 0:00:00 +00:00</t>
  </si>
  <si>
    <t>Респ Башкортостан, г Стерлитамак, ул Коммунистическая, д 10</t>
  </si>
  <si>
    <t>12.01.2021 0:00:00 +00:00</t>
  </si>
  <si>
    <t>Респ Башкортостан, г Стерлитамак, ул Карла Либкнехта, зд 2Б</t>
  </si>
  <si>
    <t>01.02.2023 0:00:00 +00:00</t>
  </si>
  <si>
    <t>Респ Башкортостан, г Стерлитамак, ул Волочаевская, д 15А</t>
  </si>
  <si>
    <t>Респ Башкортостан, г Стерлитамак, ул Тукаева, д 2Д</t>
  </si>
  <si>
    <t>Респ Башкортостан, г Стерлитамак, ул Южная, зд 148</t>
  </si>
  <si>
    <t>Респ Башкортостан, г Стерлитамак, ул Фучика, д 1</t>
  </si>
  <si>
    <t>14.06.1994 0:00:00 +00:00</t>
  </si>
  <si>
    <t>Респ Башкортостан, г Стерлитамак, ул Революционная, д 9А</t>
  </si>
  <si>
    <t>14.07.1994 0:00:00 +00:00</t>
  </si>
  <si>
    <t>Респ Башкортостан, г Стерлитамак, пр-кт Ленина, д 28Б</t>
  </si>
  <si>
    <t>Респ Башкортостан, г Стерлитамак, ул Макаренко, д 1А</t>
  </si>
  <si>
    <t>Респ Башкортостан, г Стерлитамак, ул 23 Мая, д 18</t>
  </si>
  <si>
    <t>Респ Башкортостан, г Стерлитамак, ул Гоголя, д 115</t>
  </si>
  <si>
    <t>Респ Башкортостан, г Стерлитамак, ул Сазонова, д 16А</t>
  </si>
  <si>
    <t>Чекмарева Галина Николаевна</t>
  </si>
  <si>
    <t>Респ Башкортостан, г Стерлитамак, ул Коммунистическая, д 40</t>
  </si>
  <si>
    <t>Респ Башкортостан, г Стерлитамак, ул Коммунистическая, д 104</t>
  </si>
  <si>
    <t>Респ Башкортостан, г Стерлитамак, ул Карла Маркса, д 54</t>
  </si>
  <si>
    <t>Респ Башкортостан, г Стерлитамак, ул Полевая, д 29</t>
  </si>
  <si>
    <t>Респ Башкортостан, г Стерлитамак, ул Блюхера, д 13</t>
  </si>
  <si>
    <t>06.04.1994 0:00:00 +00:00</t>
  </si>
  <si>
    <t>Респ Башкортостан, г Стерлитамак, пр-кт Ленина, д 61</t>
  </si>
  <si>
    <t>Респ Башкортостан, г Стерлитамак, пр-кт Октября, д 16А</t>
  </si>
  <si>
    <t>Респ Башкортостан, г Стерлитамак, ул Худайбердина, д 150</t>
  </si>
  <si>
    <t>12.10.2021 0:00:00 +00:00</t>
  </si>
  <si>
    <t>Респ Башкортостан, г Стерлитамак, ул Карла Маркса, д 125</t>
  </si>
  <si>
    <t>22.07.2021 0:00:00 +00:00</t>
  </si>
  <si>
    <t>Респ Башкортостан, г Стерлитамак, ул Мира, д 47</t>
  </si>
  <si>
    <t>Респ Башкортостан, г Стерлитамак, ул Южная, д 20</t>
  </si>
  <si>
    <t>07.09.1999 0:00:00 +00:00</t>
  </si>
  <si>
    <t>Респ Башкортостан, г Стерлитамак, ул Дружбы, д 42А</t>
  </si>
  <si>
    <t>Респ Башкортостан, г Стерлитамак, ул Сакко и Ванцетти, влд 65</t>
  </si>
  <si>
    <t>Респ Башкортостан, г Стерлитамак, ул Худайбердина, влд 129</t>
  </si>
  <si>
    <t>Респ Башкортостан, г Стерлитамак, ул Цюрупы, д 11 к 1</t>
  </si>
  <si>
    <t>Респ Башкортостан, г Стерлитамак, ул Совхозная, д 27</t>
  </si>
  <si>
    <t>Респ Башкортостан, г Стерлитамак, ул Халтурина, д 91А к 1</t>
  </si>
  <si>
    <t>09.10.1999 0:00:00 +00:00</t>
  </si>
  <si>
    <t>Респ Башкортостан, г Стерлитамак, ул Локомотивная, д 9Б</t>
  </si>
  <si>
    <t>Ефимова Светлана Александровна</t>
  </si>
  <si>
    <t>Респ Башкортостан, г Стерлитамак, ул Дружбы, д 46</t>
  </si>
  <si>
    <t>Респ Башкортостан, г Стерлитамак, ул Курчатова, д 10</t>
  </si>
  <si>
    <t>Респ Башкортостан, г Стерлитамак, ул Элеваторная, д 106</t>
  </si>
  <si>
    <t>Респ Башкортостан, г Стерлитамак, ул Шаймуратова, д 7</t>
  </si>
  <si>
    <t>02.11.1996 0:00:00 +00:00</t>
  </si>
  <si>
    <t>Респ Башкортостан, г Стерлитамак, ул Голикова, влд 7</t>
  </si>
  <si>
    <t>Респ Башкортостан, г Стерлитамак, ул Революционная, влд 14А</t>
  </si>
  <si>
    <t>Респ Башкортостан, г Стерлитамак, ул Имая Насыри, д 11</t>
  </si>
  <si>
    <t>Респ Башкортостан, г Стерлитамак, пр-кт Октября, влд 49</t>
  </si>
  <si>
    <t>Респ Башкортостан, г Стерлитамак, ул Блюхера, д 6</t>
  </si>
  <si>
    <t>09.01.2023 0:00:00 +00:00</t>
  </si>
  <si>
    <t>Респ Башкортостан, г Стерлитамак, ул Суханова, влд 9</t>
  </si>
  <si>
    <t>Респ Башкортостан, г Стерлитамак, пр-кт Октября, влд 25</t>
  </si>
  <si>
    <t>Гусева Ольга Владимировна</t>
  </si>
  <si>
    <t>Респ Башкортостан, г Стерлитамак, ул Николаева, д 8</t>
  </si>
  <si>
    <t>Респ Башкортостан, г Стерлитамак, ул Гоголя, д 110</t>
  </si>
  <si>
    <t>Респ Башкортостан, г Стерлитамак, ул Патриотическая, влд 94</t>
  </si>
  <si>
    <t>Респ Башкортостан, г Стерлитамак, ул Комсомольская, д 111</t>
  </si>
  <si>
    <t>Респ Башкортостан, г Стерлитамак, ул Гоголя, д 151</t>
  </si>
  <si>
    <t>26.01.2023 0:00:00 +00:00</t>
  </si>
  <si>
    <t>Респ Башкортостан, г Стерлитамак, ул Суханова, д 1 к 1</t>
  </si>
  <si>
    <t>29.12.2022 0:00:00 +00:00</t>
  </si>
  <si>
    <t>Респ Башкортостан, г Стерлитамак, ул Худайбердина, влд 176</t>
  </si>
  <si>
    <t>Респ Башкортостан, г Стерлитамак, ул Комарова, д 8А</t>
  </si>
  <si>
    <t>02.10.1998 0:00:00 +00:00</t>
  </si>
  <si>
    <t>Респ Башкортостан, г Стерлитамак, ул Дружбы, д 23А</t>
  </si>
  <si>
    <t>Респ Башкортостан, г Стерлитамак, ул Элеваторная, д 104</t>
  </si>
  <si>
    <t>Респ Башкортостан, г Стерлитамак, ул Худайбердина, д 115</t>
  </si>
  <si>
    <t>Респ Башкортостан, г Стерлитамак, ул Коммунистическая, д 16</t>
  </si>
  <si>
    <t>Респ Башкортостан, г Стерлитамак, ул Гоголя, д 127</t>
  </si>
  <si>
    <t>Респ Башкортостан, г Стерлитамак, ул Гоголя, д 104</t>
  </si>
  <si>
    <t>20.02.2023 0:00:00 +00:00</t>
  </si>
  <si>
    <t>Респ Башкортостан, г Стерлитамак, ул Халтурина, д 106</t>
  </si>
  <si>
    <t>11.06.2022 0:00:00 +00:00</t>
  </si>
  <si>
    <t>Респ Башкортостан, г Стерлитамак, ул Заводская, д 19</t>
  </si>
  <si>
    <t>22.02.2000 0:00:00 +00:00</t>
  </si>
  <si>
    <t>Респ Башкортостан, г Стерлитамак, ул Фурманова, влд 10В</t>
  </si>
  <si>
    <t>16.11.2002 0:00:00 +00:00</t>
  </si>
  <si>
    <t>Респ Башкортостан, г Стерлитамак, ул Сазонова, влд 24</t>
  </si>
  <si>
    <t>Респ Башкортостан, г Стерлитамак, ул Блюхера, влд 12А</t>
  </si>
  <si>
    <t>18.11.2002 0:00:00 +00:00</t>
  </si>
  <si>
    <t>Респ Башкортостан, г Стерлитамак, ул Карла Либкнехта, влд 6А</t>
  </si>
  <si>
    <t>20.11.2002 0:00:00 +00:00</t>
  </si>
  <si>
    <t>Респ Башкортостан, г Стерлитамак, ул Волочаевская, д 4</t>
  </si>
  <si>
    <t>24.09.2023 0:00:00 +00:00</t>
  </si>
  <si>
    <t>Респ Башкортостан, г Стерлитамак, ул Худайбердина, влд 93</t>
  </si>
  <si>
    <t>Респ Башкортостан, г Стерлитамак, ул Одесская, д 36</t>
  </si>
  <si>
    <t>15.12.2021 0:00:00 +00:00</t>
  </si>
  <si>
    <t>Респ Башкортостан, г Стерлитамак, ул Братская, д 7</t>
  </si>
  <si>
    <t>Респ Башкортостан, г Стерлитамак, ул Суворова, д 16А</t>
  </si>
  <si>
    <t>Респ Башкортостан, г Стерлитамак, ул Пионерская, д 1</t>
  </si>
  <si>
    <t>22.11.2002 0:00:00 +00:00</t>
  </si>
  <si>
    <t>Респ Башкортостан, г Стерлитамак, ул Химиков, д 3</t>
  </si>
  <si>
    <t>Респ Башкортостан, г Стерлитамак, ул Фестивальная, д 13</t>
  </si>
  <si>
    <t>Респ Башкортостан, г Стерлитамак, ул Коммунистическая, д 36 стр 1</t>
  </si>
  <si>
    <t>21.11.2002 0:00:00 +00:00</t>
  </si>
  <si>
    <t>Респ Башкортостан, г Стерлитамак, ул Худайбердина, влд 64</t>
  </si>
  <si>
    <t>23.11.2002 0:00:00 +00:00</t>
  </si>
  <si>
    <t>Респ Башкортостан, г Стерлитамак, ул Чехова, влд 10</t>
  </si>
  <si>
    <t>04.12.2002 0:00:00 +00:00</t>
  </si>
  <si>
    <t>Респ Башкортостан, г Стерлитамак, ул Шафиева, д 7</t>
  </si>
  <si>
    <t>27.12.2002 0:00:00 +00:00</t>
  </si>
  <si>
    <t>Респ Башкортостан, г Стерлитамак, пр-кт Ленина, влд 28А</t>
  </si>
  <si>
    <t>Респ Башкортостан, г Стерлитамак, ул Ибрагимова, д 12</t>
  </si>
  <si>
    <t>Респ Башкортостан, г Стерлитамак, ул Худайбердина, влд 143</t>
  </si>
  <si>
    <t>Респ Башкортостан, г Стерлитамак, ул Коммунистическая, д 42</t>
  </si>
  <si>
    <t>30.12.2002 0:00:00 +00:00</t>
  </si>
  <si>
    <t>14.05.2003 0:00:00 +00:00</t>
  </si>
  <si>
    <t>Респ Башкортостан, г Стерлитамак, пр-кт Октября, влд 65</t>
  </si>
  <si>
    <t>24.11.2003 0:00:00 +00:00</t>
  </si>
  <si>
    <t>Макарова Елена Николаевна</t>
  </si>
  <si>
    <t>11.08.2020 0:00:00 +00:00</t>
  </si>
  <si>
    <t>29.12.2005 0:00:00 +00:00</t>
  </si>
  <si>
    <t>Респ Башкортостан, г Стерлитамак, ул Коммунистическая, д 12</t>
  </si>
  <si>
    <t>26.12.2006 0:00:00 +00:00</t>
  </si>
  <si>
    <t>Респ Башкортостан, г Стерлитамак, ул Водолаженко, д 2А</t>
  </si>
  <si>
    <t>21.09.2007 0:00:00 +00:00</t>
  </si>
  <si>
    <t>Респ Башкортостан, г Стерлитамак, ул Ломоносова, зд 31</t>
  </si>
  <si>
    <t>09.01.2008 0:00:00 +00:00</t>
  </si>
  <si>
    <t>Респ Башкортостан, г Стерлитамак, ул Воинов-интернационалистов, д 19</t>
  </si>
  <si>
    <t>11.09.2022 0:00:00 +00:00</t>
  </si>
  <si>
    <t>Респ Башкортостан, г Стерлитамак, ул Кочетова, д 26Г</t>
  </si>
  <si>
    <t>06.11.2008 0:00:00 +00:00</t>
  </si>
  <si>
    <t>Респ Башкортостан, г Стерлитамак, ул Артема, д 129</t>
  </si>
  <si>
    <t>08.06.2022 0:00:00 +00:00</t>
  </si>
  <si>
    <t>28.12.2012 0:00:00 +00:00</t>
  </si>
  <si>
    <t>Респ Башкортостан, г Стерлитамак, ул Юрматинская, д 1В</t>
  </si>
  <si>
    <t>14.01.2014 0:00:00 +00:00</t>
  </si>
  <si>
    <t>Респ Башкортостан, г Стерлитамак, ул Артема, влд 82</t>
  </si>
  <si>
    <t>20.01.2016 0:00:00 +00:00</t>
  </si>
  <si>
    <t>Респ Башкортостан, г Стерлитамак, ул Артема, д 148 к а</t>
  </si>
  <si>
    <t>Респ Башкортостан, г Стерлитамак, ул Артема, влд 130</t>
  </si>
  <si>
    <t>29.03.2019 0:00:00 +00:00</t>
  </si>
  <si>
    <t>Респ Башкортостан, г Стерлитамак, ул Строителей, влд 61</t>
  </si>
  <si>
    <t>24.01.2018 0:00:00 +00:00</t>
  </si>
  <si>
    <t>МУНИЦИПАЛЬНОЕ АВТОНОМНОЕ ДОШКОЛЬНОЕ ОБРАЗОВАТЕЛЬНОЕ УЧРЕЖДЕНИЕ ДЕТСКИЙ САД № 12 ГОРОДСКОГО ОКРУГА ГОРОД СТЕРЛИТАМАК РЕСПУБЛИКИ БАШКОРТОСТАН</t>
  </si>
  <si>
    <t>Респ Башкортостан, г Стерлитамак, ул Строителей, зд 30</t>
  </si>
  <si>
    <t>13.10.2020 0:00:00 +00:00</t>
  </si>
  <si>
    <t>МУНИЦИПАЛЬНОЕ АВТОНОМНОЕ ДОШКОЛЬНОЕ ОБРАЗОВАТЕЛЬНОЕ УЧРЕЖДЕНИЕ ДЕТСКИЙ САД № 16 ГОРОДСКОГО ОКРУГА ГОРОД СТЕРЛИТАМАК РЕСПУБЛИКИ БАШКОРТОСТАН</t>
  </si>
  <si>
    <t>Респ Башкортостан, г Стерлитамак, ул Артема, зд 132</t>
  </si>
  <si>
    <t>МУНИЦИПАЛЬНОЕ АВТОНОМНОЕ ДОШКОЛЬНОЕ ОБРАЗОВАТЕЛЬНОЕ УЧРЕЖДЕНИЕ ДЕТСКИЙ САД № 15 ГОРОДСКОГО ОКРУГА ГОРОД СТЕРЛИТАМАК РЕСПУБЛИКИ БАШКОРТОСТАН</t>
  </si>
  <si>
    <t>Респ Башкортостан, г Стерлитамак, ул Артема, зд 87</t>
  </si>
  <si>
    <t>14.10.2020 0:00:00 +00:00</t>
  </si>
  <si>
    <t>Лыкова Гульнара Хамзовна</t>
  </si>
  <si>
    <t>АНО ДОШКОЛЬНАЯ ОБРАЗОВАТЕЛЬНАЯ ОРГАНИЗАЦИЯ СЧАСТЛИВОЕ ДЕТСТВО</t>
  </si>
  <si>
    <t>Респ Башкортостан, г Стерлитамак, ул Нахимова, влд 1Б</t>
  </si>
  <si>
    <t>452774, РЕСПУБЛИКА БАШКОРТОСТАН, М.Р-Н ТУЙМАЗИНСКИЙ, С.П. СУБХАНКУЛОВСКИЙ СЕЛЬСОВЕТ, С СУБХАНКУЛОВО, УЛ ЮЖНАЯ, ЗД. 5</t>
  </si>
  <si>
    <t>452781, РЕСПУБЛИКА БАШКОРТОСТАН, М.Р-Н ТУЙМАЗИНСКИЙ, С.П. СЕРАФИМОВСКИЙ СЕЛЬСОВЕТ, С СЕРАФИМОВСКИЙ, УЛ ДЗЕРЖИНСКОГО, ЗД. 47</t>
  </si>
  <si>
    <t>ГОСУДАРСТВЕННОЕ АВТОНОМНОЕ ПРОФЕССИОНАЛЬНОЕ ОБРАЗОВАТЕЛЬНОЕ УЧРЕЖДЕНИЕ РЕСПУБЛИКИ БАШКОРТОСТАН ТУЙМАЗИНСКИЙ МЕДИЦИНСКИЙ КОЛЛЕДЖ</t>
  </si>
  <si>
    <t>Респ Башкортостан, г Туймазы, ул Пугачева, зд 6А</t>
  </si>
  <si>
    <t>Респ Башкортостан, г Туймазы, Молодежный мкр, зд 14</t>
  </si>
  <si>
    <t>23.08.1999 0:00:00 +00:00</t>
  </si>
  <si>
    <t>Респ Башкортостан, г Туймазы, Молодежный мкр, д 4</t>
  </si>
  <si>
    <t>13.04.2001 0:00:00 +00:00</t>
  </si>
  <si>
    <t>Респ Башкортостан, г Туймазы, ул Ленина, зд 36</t>
  </si>
  <si>
    <t>20.05.1997 0:00:00 +00:00</t>
  </si>
  <si>
    <t>Респ Башкортостан, г Туймазы, ул Комарова, зд 8Б</t>
  </si>
  <si>
    <t>04.12.2017 0:00:00 +00:00</t>
  </si>
  <si>
    <t>18.11.1994 0:00:00 +00:00</t>
  </si>
  <si>
    <t>Респ Башкортостан, г Туймазы, ул Чехова, зд 2А</t>
  </si>
  <si>
    <t>11.07.1995 0:00:00 +00:00</t>
  </si>
  <si>
    <t>Респ Башкортостан, г Туймазы, ул Луначарского, зд 24</t>
  </si>
  <si>
    <t>29.10.2020 0:00:00 +00:00</t>
  </si>
  <si>
    <t>Респ Башкортостан, г Туймазы, ул Ульянова, д 38</t>
  </si>
  <si>
    <t>Респ Башкортостан, г Туймазы, ул Чехова, зд 1А</t>
  </si>
  <si>
    <t>Респ Башкортостан, г Туймазы, ул Зеленая, зд 4</t>
  </si>
  <si>
    <t>18.08.1999 0:00:00 +00:00</t>
  </si>
  <si>
    <t>Респ Башкортостан, г Туймазы, ул 70 лет Октября, зд 1Б</t>
  </si>
  <si>
    <t>23.11.1999 0:00:00 +00:00</t>
  </si>
  <si>
    <t>Респ Башкортостан, г Туймазы, ул Чехова, зд 15</t>
  </si>
  <si>
    <t>Респ Башкортостан, г Туймазы, ул Комарова, зд 20А</t>
  </si>
  <si>
    <t>10.02.2000 0:00:00 +00:00</t>
  </si>
  <si>
    <t>Респ Башкортостан, г Туймазы, ул 70 лет Октября, зд 13Б</t>
  </si>
  <si>
    <t>03.12.1999 0:00:00 +00:00</t>
  </si>
  <si>
    <t>Респ Башкортостан, г Туймазы, 110-й кв-л, зд 58</t>
  </si>
  <si>
    <t>02.12.1999 0:00:00 +00:00</t>
  </si>
  <si>
    <t>Респ Башкортостан, г Туймазы, ул Достоевского, зд 5</t>
  </si>
  <si>
    <t>Респ Башкортостан, г Туймазы, ул Советская, зд 40</t>
  </si>
  <si>
    <t>19.11.2021 0:00:00 +00:00</t>
  </si>
  <si>
    <t>Респ Башкортостан, г Туймазы, ул Чапаева, зд 4Б</t>
  </si>
  <si>
    <t>Респ Башкортостан, г Туймазы, пр-кт Ленина, зд 21А</t>
  </si>
  <si>
    <t>Респ Башкортостан, г Туймазы, ул Комарова, зд 12А</t>
  </si>
  <si>
    <t>Респ Башкортостан, г Туймазы, ул Островского, зд 5А</t>
  </si>
  <si>
    <t>Респ Башкортостан, г Туймазы, ул Островского, зд 50А</t>
  </si>
  <si>
    <t>Респ Башкортостан, г Туймазы, ул Гафурова, зд 29Б</t>
  </si>
  <si>
    <t>Респ Башкортостан, г Туймазы, пр-кт Ленина, зд 3</t>
  </si>
  <si>
    <t>29.06.2002 0:00:00 +00:00</t>
  </si>
  <si>
    <t>452774, РЕСПУБЛИКА БАШКОРТОСТАН, М.Р-Н ТУЙМАЗИНСКИЙ, С.П. СУБХАНКУЛОВСКИЙ СЕЛЬСОВЕТ, С СУБХАНКУЛОВО, УЛ ЛЕНИНА, ЗД. 4А</t>
  </si>
  <si>
    <t>452765, РЕСПУБЛИКА БАШКОРТОСТАН, М.Р-Н ТУЙМАЗИНСКИЙ, С.П. КАНДРИНСКИЙ СЕЛЬСОВЕТ, С КАНДРЫ, УЛ КРУПСКОЙ, Д. 6</t>
  </si>
  <si>
    <t>17.12.1999 0:00:00 +00:00</t>
  </si>
  <si>
    <t>452765, РЕСПУБЛИКА БАШКОРТОСТАН, М.Р-Н ТУЙМАЗИНСКИЙ, С.П. КАНДРИНСКИЙ СЕЛЬСОВЕТ, С КАНДРЫ, УЛ С.ЮЛАЕВА, СООР. 7</t>
  </si>
  <si>
    <t>452784, РЕСПУБЛИКА БАШКОРТОСТАН, М.Р-Н ТУЙМАЗИНСКИЙ, С.П. НИЖНЕТРОИЦКИЙ СЕЛЬСОВЕТ, С НИЖНЕТРОИЦКИЙ, УЛ ГАГАРИНА, ЗД. 6</t>
  </si>
  <si>
    <t>452780, РЕСПУБЛИКА БАШКОРТОСТАН, М.Р-Н ТУЙМАЗИНСКИЙ, С.П. СЕРАФИМОВСКИЙ СЕЛЬСОВЕТ, С СЕРАФИМОВСКИЙ, УЛ ДЕВОНСКАЯ, ЗД. 18</t>
  </si>
  <si>
    <t>452601, Республика Башкортостан, М.Р-Н ТУЙМАЗИНСКИЙ, С.П. КАРАТОВСКИЙ СЕЛЬСОВЕТ, С УЯЗЫТАМАК, УЛ ЦЕНТРАЛЬНАЯ, ЗД. 23А</t>
  </si>
  <si>
    <t>Респ Башкортостан, г Туймазы, ул Южная, зд 34А</t>
  </si>
  <si>
    <t>452781, РЕСПУБЛИКА БАШКОРТОСТАН, М.Р-Н ТУЙМАЗИНСКИЙ, С.П. СЕРАФИМОВСКИЙ СЕЛЬСОВЕТ, С СЕРАФИМОВСКИЙ, КВ-Л 22-Й, ЗД. 1</t>
  </si>
  <si>
    <t>452786, РЕСПУБЛИКА БАШКОРТОСТАН, М.Р-Н ТУЙМАЗИНСКИЙ, С.П. КАРАМАЛЫ-ГУБЕЕВСКИЙ СЕЛЬСОВЕТ, С КАРАМАЛЫ-ГУБЕЕВО, УЛ ЛЕНИНА, ЗД. 77</t>
  </si>
  <si>
    <t>Респ Башкортостан, г Туймазы, ул Луначарского, зд 53</t>
  </si>
  <si>
    <t>452774, РЕСПУБЛИКА БАШКОРТОСТАН, М.Р-Н ТУЙМАЗИНСКИЙ, С.П. СУБХАНКУЛОВСКИЙ СЕЛЬСОВЕТ, С СУБХАНКУЛОВО, УЛ ЮЖНАЯ, ЗД. 4А</t>
  </si>
  <si>
    <t>452774, РЕСПУБЛИКА БАШКОРТОСТАН, М.Р-Н ТУЙМАЗИНСКИЙ, С.П. СУБХАНКУЛОВСКИЙ СЕЛЬСОВЕТ, С СУБХАНКУЛОВО, УЛ ЮЖНАЯ, ЗД. 2Б</t>
  </si>
  <si>
    <t>452784, РЕСПУБЛИКА БАШКОРТОСТАН, М.Р-Н ТУЙМАЗИНСКИЙ, С.П. НИЖНЕТРОИЦКИЙ СЕЛЬСОВЕТ, С НИЖНЕТРОИЦКИЙ, УЛ ОКТЯБРЬСКАЯ, ЗД. 1А</t>
  </si>
  <si>
    <t>452781, РЕСПУБЛИКА БАШКОРТОСТАН, М.Р-Н ТУЙМАЗИНСКИЙ, С.П. СЕРАФИМОВСКИЙ СЕЛЬСОВЕТ, С СЕРАФИМОВСКИЙ, КВ-Л 21-Й, ЗД. 1</t>
  </si>
  <si>
    <t>452765, РЕСПУБЛИКА БАШКОРТОСТАН, М.Р-Н ТУЙМАЗИНСКИЙ, С.П. КАНДРИНСКИЙ СЕЛЬСОВЕТ, С КАНДРЫ, УЛ КРУПСКОЙ, Д. 5А</t>
  </si>
  <si>
    <t>452778, РЕСПУБЛИКА БАШКОРТОСТАН, М.Р-Н ТУЙМАЗИНСКИЙ, С.П. ГАФУРОВСКИЙ СЕЛЬСОВЕТ, С ДУСЛЫК, УЛ КОМСОМОЛЬСКАЯ, Д. 1</t>
  </si>
  <si>
    <t>20.06.2023 0:00:00 +00:00</t>
  </si>
  <si>
    <t>452780, РЕСПУБЛИКА БАШКОРТОСТАН, М.Р-Н ТУЙМАЗИНСКИЙ, С.П. СЕРАФИМОВСКИЙ СЕЛЬСОВЕТ, С СЕРАФИМОВСКИЙ, УЛ КОВАЛЕНКО, ЗД. 1А</t>
  </si>
  <si>
    <t>452774, РЕСПУБЛИКА БАШКОРТОСТАН, М.Р-Н ТУЙМАЗИНСКИЙ, С.П. СУБХАНКУЛОВСКИЙ СЕЛЬСОВЕТ, С СУБХАНКУЛОВО, УЛ ШКОЛЬНАЯ, ЗД. 1</t>
  </si>
  <si>
    <t>23.09.2020 0:00:00 +00:00</t>
  </si>
  <si>
    <t>452754, РЕСПУБЛИКА БАШКОРТОСТАН, М.Р-Н ТУЙМАЗИНСКИЙ, С.П. КАКРЫБАШЕВСКИЙ СЕЛЬСОВЕТ, С КАКРЫБАШЕВО, УЛ ШКОЛЬНАЯ, СТР. 8</t>
  </si>
  <si>
    <t>452773, РЕСПУБЛИКА БАШКОРТОСТАН, М.Р-Н ТУЙМАЗИНСКИЙ, С.П. ТАТАР-УЛКАНОВСКИЙ СЕЛЬСОВЕТ, С ТАТАР-УЛКАНОВО, УЛ ЛЕНИНА, ЗД. 15</t>
  </si>
  <si>
    <t>15.11.1999 0:00:00 +00:00</t>
  </si>
  <si>
    <t>Респ Башкортостан, г Туймазы, ул Ленина, зд 34</t>
  </si>
  <si>
    <t>452765, РЕСПУБЛИКА БАШКОРТОСТАН, М.Р-Н ТУЙМАЗИНСКИЙ, С.П. КАНДРИНСКИЙ СЕЛЬСОВЕТ, С КАНДРЫ, УЛ МИРА, Д. 10</t>
  </si>
  <si>
    <t>452785, Республика Башкортостан, М.Р-Н ТУЙМАЗИНСКИЙ, С.П. НИКОЛАЕВСКИЙ СЕЛЬСОВЕТ, С НИКОЛАЕВКА, УЛ ШКОЛЬНАЯ, ЗД. 1</t>
  </si>
  <si>
    <t>Респ Башкортостан, г Туймазы, ул Гагарина, зд 32</t>
  </si>
  <si>
    <t>21.05.2020 0:00:00 +00:00</t>
  </si>
  <si>
    <t>04.02.2000 0:00:00 +00:00</t>
  </si>
  <si>
    <t>452780, РЕСПУБЛИКА БАШКОРТОСТАН, М.Р-Н ТУЙМАЗИНСКИЙ, С.П. СЕРАФИМОВСКИЙ СЕЛЬСОВЕТ, С СЕРАФИМОВСКИЙ, УЛ ЛЕНИНА, ЗД. 14</t>
  </si>
  <si>
    <t>452791, РЕСПУБЛИКА БАШКОРТОСТАН, М.Р-Н ТУЙМАЗИНСКИЙ, С.П. САЙРАНОВСКИЙ СЕЛЬСОВЕТ, С САЙРАНОВО, УЛ СОВЕТСКАЯ, Д. 2</t>
  </si>
  <si>
    <t>452752, РЕСПУБЛИКА БАШКОРТОСТАН, М.Р-Н ТУЙМАЗИНСКИЙ, С.П. ТЮМЕНЯКОВСКИЙ СЕЛЬСОВЕТ, С РАЙМАНОВО, УЛ ГАГАРИНА, Д. 35</t>
  </si>
  <si>
    <t>452772, РЕСПУБЛИКА БАШКОРТОСТАН, М.Р-Н ТУЙМАЗИНСКИЙ, С.П. ТЮМЕНЯКОВСКИЙ СЕЛЬСОВЕТ, С ТЮМЕНЯК, УЛ ШКОЛЬНАЯ, ЗД. 21</t>
  </si>
  <si>
    <t>452769, РЕСПУБЛИКА БАШКОРТОСТАН, М.Р-Н ТУЙМАЗИНСКИЙ, С.П. КАНДРИНСКИЙ СЕЛЬСОВЕТ, С ПЕРВОМАЙСКОЕ, УЛ СТРОИТЕЛЬНАЯ, СТР. 18А</t>
  </si>
  <si>
    <t>17.04.2020 0:00:00 +00:00</t>
  </si>
  <si>
    <t>03.04.2000 0:00:00 +00:00</t>
  </si>
  <si>
    <t>452786, РЕСПУБЛИКА БАШКОРТОСТАН, М.Р-Н ТУЙМАЗИНСКИЙ, С.П. КАРАМАЛЫ-ГУБЕЕВСКИЙ СЕЛЬСОВЕТ, С КАРАМАЛЫ-ГУБЕЕВО, УЛ ЛЕНИНА, ЗД. 59</t>
  </si>
  <si>
    <t>452793, РЕСПУБЛИКА БАШКОРТОСТАН, М.Р-Н ТУЙМАЗИНСКИЙ, С.П. БИШКУРАЕВСКИЙ СЕЛЬСОВЕТ, С ТУКТАГУЛОВО, УЛ ЦЕНТРАЛЬНАЯ, ЗД. 33А</t>
  </si>
  <si>
    <t>452776, РЕСПУБЛИКА БАШКОРТОСТАН, М.Р-Н ТУЙМАЗИНСКИЙ, С.П. ИЛЬЧИМБЕТОВСКИЙ СЕЛЬСОВЕТ, С ИЛЬЧИМБЕТОВО, УЛ СОВЕТСКАЯ, ЗД. 1</t>
  </si>
  <si>
    <t>452774, РЕСПУБЛИКА БАШКОРТОСТАН, М.Р-Н ТУЙМАЗИНСКИЙ, С.П. СУБХАНКУЛОВСКИЙ СЕЛЬСОВЕТ, Д НУРКЕЕВО, УЛ ПЕРВОМАЙСКАЯ, ЗД. 20</t>
  </si>
  <si>
    <t>17.12.2020 0:00:00 +00:00</t>
  </si>
  <si>
    <t>452775, РЕСПУБЛИКА БАШКОРТОСТАН, М.Р-Н ТУЙМАЗИНСКИЙ, С.П. СТАРОТУЙМАЗИНСКИЙ СЕЛЬСОВЕТ, С СТАРЫЕ ТУЙМАЗЫ, УЛ ГАРАЖНАЯ, Д. 2А, ОФИС 1</t>
  </si>
  <si>
    <t>13.01.2021 0:00:00 +00:00</t>
  </si>
  <si>
    <t>02.05.2000 0:00:00 +00:00</t>
  </si>
  <si>
    <t>Респ Башкортостан, г Туймазы, ул Комарова, зд 25</t>
  </si>
  <si>
    <t>28.11.2000 0:00:00 +00:00</t>
  </si>
  <si>
    <t>452754, РЕСПУБЛИКА БАШКОРТОСТАН, М.Р-Н ТУЙМАЗИНСКИЙ, С.П. ГАФУРОВСКИЙ СЕЛЬСОВЕТ, С ГАФУРОВО, УЛ ШКОЛЬНАЯ, Д. 4/1</t>
  </si>
  <si>
    <t>452601, Республика Башкортостан, М.Р-Н ТУЙМАЗИНСКИЙ, С.П. КАРАТОВСКИЙ СЕЛЬСОВЕТ, С УЯЗЫТАМАК, УЛ ШКОЛЬНАЯ, ЗД. 69</t>
  </si>
  <si>
    <t>Респ Башкортостан, г Туймазы, ул 70 лет Октября, зд 9В</t>
  </si>
  <si>
    <t>24.02.2023 0:00:00 +00:00</t>
  </si>
  <si>
    <t>15.05.2001 0:00:00 +00:00</t>
  </si>
  <si>
    <t>452780, РЕСПУБЛИКА БАШКОРТОСТАН, М.Р-Н ТУЙМАЗИНСКИЙ, С.П. СЕРАФИМОВСКИЙ СЕЛЬСОВЕТ, С СЕРАФИМОВСКИЙ, УЛ ДЕВОНСКАЯ, ЗД. 3</t>
  </si>
  <si>
    <t>15.09.2020 0:00:00 +00:00</t>
  </si>
  <si>
    <t>452765, РЕСПУБЛИКА БАШКОРТОСТАН, М.Р-Н ТУЙМАЗИНСКИЙ, С.П. КАНДРИНСКИЙ СЕЛЬСОВЕТ, С КАНДРЫ, УЛ ЧАПАЕВА, ВЛД. 10</t>
  </si>
  <si>
    <t>12.11.2020 0:00:00 +00:00</t>
  </si>
  <si>
    <t>Респ Башкортостан, г Туймазы, ул Интернациональная, зд 28А</t>
  </si>
  <si>
    <t>Респ Башкортостан, г Туймазы, ул Комарова, зд 31Б</t>
  </si>
  <si>
    <t>06.06.2003 0:00:00 +00:00</t>
  </si>
  <si>
    <t>Респ Башкортостан, г Туймазы, ул Луначарского, зд 28</t>
  </si>
  <si>
    <t>07.12.2004 0:00:00 +00:00</t>
  </si>
  <si>
    <t>Респ Башкортостан, г Туймазы, пл Октября, зд 1</t>
  </si>
  <si>
    <t>Респ Башкортостан, г Туймазы, ул Мичурина, зд 19Д</t>
  </si>
  <si>
    <t>18.09.2008 0:00:00 +00:00</t>
  </si>
  <si>
    <t>Респ Башкортостан, Туймазинский р-н, село Кандры, ул Крупской, д 4</t>
  </si>
  <si>
    <t>20.10.2022 0:00:00 +00:00</t>
  </si>
  <si>
    <t>23.12.2008 0:00:00 +00:00</t>
  </si>
  <si>
    <t>Респ Башкортостан, г Туймазы, ул Аксакова, д 5 к а</t>
  </si>
  <si>
    <t>05.05.2011 0:00:00 +00:00</t>
  </si>
  <si>
    <t>МУНИЦИПАЛЬНОЕ АВТОНОМНОЕ ОБЩЕОБРАЗОВАТЕЛЬНОЕ УЧРЕЖДЕНИЕ ОСНОВНАЯ ОБЩЕОБРАЗОВАТЕЛЬНАЯ ШКОЛА С.ВЕРХНИЕ БИШИНДЫ МУНИЦИПАЛЬНОГО РАЙОНА ТУЙМАЗИНСКИЙ РАЙОН РЕСПУБЛИКИ БАШКОРТОСТАН</t>
  </si>
  <si>
    <t>452794, Республика Башкортостан, М.Р-Н ТУЙМАЗИНСКИЙ, С.П. ВЕРХНЕБИШИНДИНСКИЙ СЕЛЬСОВЕТ, С ВЕРХНИЕ БИШИНДЫ, УЛ ШКОЛЬНАЯ, ЗД. 1</t>
  </si>
  <si>
    <t>19.07.2021 0:00:00 +00:00</t>
  </si>
  <si>
    <t>Респ Башкортостан, г Учалы, ул Ленинского Комсомола, д 6</t>
  </si>
  <si>
    <t>15.04.1992 0:00:00 +00:00</t>
  </si>
  <si>
    <t>Респ Башкортостан, г Учалы, ул Кирова, д 6</t>
  </si>
  <si>
    <t>14.12.1992 0:00:00 +00:00</t>
  </si>
  <si>
    <t>Респ Башкортостан, г Учалы, ул Ленина, д 42А</t>
  </si>
  <si>
    <t>20.11.1991 0:00:00 +00:00</t>
  </si>
  <si>
    <t>Респ Башкортостан, г Учалы, ул Пионерская, д 6</t>
  </si>
  <si>
    <t>29.01.1992 0:00:00 +00:00</t>
  </si>
  <si>
    <t>453733, РЕСПУБЛИКА БАШКОРТОСТАН, М.Р-Н УЧАЛИНСКИЙ, С.П. АХУНОВСКИЙ СЕЛЬСОВЕТ, С АХУНОВО, УЛ ШКОЛЬНАЯ, ЗД. 5</t>
  </si>
  <si>
    <t>03.11.1992 0:00:00 +00:00</t>
  </si>
  <si>
    <t>453741, Республика Башкортостан, М.Р-Н УЧАЛИНСКИЙ, С.П. УРАЗОВСКИЙ СЕЛЬСОВЕТ, С УРАЗОВО, УЛ ЦЕНТРАЛЬНАЯ, Д. 8</t>
  </si>
  <si>
    <t>453746, Республика Башкортостан, М.Р-Н УЧАЛИНСКИЙ, С.П. МИНДЯКСКИЙ СЕЛЬСОВЕТ, С ОЗЕРНЫЙ, УЛ ШКОЛЬНАЯ, ЗД. 31</t>
  </si>
  <si>
    <t>13.01.1993 0:00:00 +00:00</t>
  </si>
  <si>
    <t>453742, РЕСПУБЛИКА БАШКОРТОСТАН, М.Р-Н УЧАЛИНСКИЙ, С.П. УРАЛЬСКИЙ СЕЛЬСОВЕТ, С УРАЛЬСК, УЛ СОВЕТСКАЯ, Д. 4</t>
  </si>
  <si>
    <t>25.01.1994 0:00:00 +00:00</t>
  </si>
  <si>
    <t>453731, Республика Башкортостан, М.Р-Н УЧАЛИНСКИЙ, С.П. УЧАЛИНСКИЙ СЕЛЬСОВЕТ, С УЧАЛЫ, УЛ ЧКАЛОВА, Д. 50</t>
  </si>
  <si>
    <t>24.01.1994 0:00:00 +00:00</t>
  </si>
  <si>
    <t>453715, Республика Башкортостан, М.Р-Н УЧАЛИНСКИЙ, С.П. ИЛЬЧИГУЛОВСКИЙ СЕЛЬСОВЕТ, Д ИЛЬЧИГУЛОВО, УЛ ШКОЛЬНАЯ, ЗД. 4</t>
  </si>
  <si>
    <t>21.12.1993 0:00:00 +00:00</t>
  </si>
  <si>
    <t>Респ Башкортостан, г Учалы, ул Муртазина, д 22</t>
  </si>
  <si>
    <t>28.12.1994 0:00:00 +00:00</t>
  </si>
  <si>
    <t>Респ Башкортостан, г Учалы, ул Строительная, д 8/1</t>
  </si>
  <si>
    <t>03.11.1995 0:00:00 +00:00</t>
  </si>
  <si>
    <t>Респ Башкортостан, г Учалы, ул Первостроителей, зд 11А</t>
  </si>
  <si>
    <t>10.12.1997 0:00:00 +00:00</t>
  </si>
  <si>
    <t>453731, Республика Башкортостан, М.Р-Н УЧАЛИНСКИЙ, С.П. УЧАЛИНСКИЙ СЕЛЬСОВЕТ, С УЧАЛЫ, УЛ ЖЕЛЕЗНОДОРОЖНАЯ, Д. 5</t>
  </si>
  <si>
    <t>18.03.1997 0:00:00 +00:00</t>
  </si>
  <si>
    <t>Респ Башкортостан, г Учалы, ул К.Маркса, д 7</t>
  </si>
  <si>
    <t>453721, Республика Башкортостан, М.Р-Н УЧАЛИНСКИЙ, С.П. ИЛЬЧИНСКИЙ СЕЛЬСОВЕТ, С ИЛЬЧИНО, УЛ КУЧЕРБАЙ, ЗД. 31</t>
  </si>
  <si>
    <t>453731, Республика Башкортостан, М.Р-Н УЧАЛИНСКИЙ, С.П. УЧАЛИНСКИЙ СЕЛЬСОВЕТ, С УЧАЛЫ, УЛ ЧКАЛОВА, Д. 25</t>
  </si>
  <si>
    <t>453734, Республика Башкортостан, М.Р-Н УЧАЛИНСКИЙ, С.П. ИМАНГУЛОВСКИЙ СЕЛЬСОВЕТ, С ИМАНГУЛОВО, УЛ ШКОЛЬНАЯ, Д. 28</t>
  </si>
  <si>
    <t>453744, Республика Башкортостан, М.Р-Н УЧАЛИНСКИЙ, С.П. МИНДЯКСКИЙ СЕЛЬСОВЕТ, С МИНДЯК, УЛ ПОЧТОВАЯ, Д. 14</t>
  </si>
  <si>
    <t>23.01.2002 0:00:00 +00:00</t>
  </si>
  <si>
    <t>453748, Республика Башкортостан, М.Р-Н УЧАЛИНСКИЙ, С.П. АМАНГИЛЬДИНСКИЙ СЕЛЬСОВЕТ, Д МАЛОКАЗАККУЛОВО, УЛ СОВЕТСКАЯ, Д. 36</t>
  </si>
  <si>
    <t>22.10.2001 0:00:00 +00:00</t>
  </si>
  <si>
    <t>453721, Республика Башкортостан, М.Р-Н УЧАЛИНСКИЙ, С.П. ИЛЬЧИНСКИЙ СЕЛЬСОВЕТ, С ИЛЬЧИНО, УЛ УЧИТЕЛЕЙ, ЗД. 2</t>
  </si>
  <si>
    <t>Респ Башкортостан, г Учалы, ул Ленинского Комсомола, д 12</t>
  </si>
  <si>
    <t>453714, Республика Башкортостан, М.Р-Н УЧАЛИНСКИЙ, С.П. ТУНГАТАРОВСКИЙ СЕЛЬСОВЕТ, С КОМСОМОЛЬСК, УЛ ШКОЛЬНАЯ, Д. 28</t>
  </si>
  <si>
    <t>Респ Башкортостан, г Учалы, Школьный пер, д 6</t>
  </si>
  <si>
    <t>12.02.2002 0:00:00 +00:00</t>
  </si>
  <si>
    <t>453747, Республика Башкортостан, М.Р-Н УЧАЛИНСКИЙ, С.П. НАУРУЗОВСКИЙ СЕЛЬСОВЕТ, Д МОСКОВО, УЛ ШКОЛЬНАЯ, Д. 24</t>
  </si>
  <si>
    <t>07.12.2001 0:00:00 +00:00</t>
  </si>
  <si>
    <t>453713, Республика Башкортостан, М.Р-Н УЧАЛИНСКИЙ, С.П. МАНСУРОВСКИЙ СЕЛЬСОВЕТ, Д АБЗАКОВО, УЛ ШОССЕЙНАЯ, ЗД. 1А</t>
  </si>
  <si>
    <t>Респ Башкортостан, г Учалы, ул Муртазина, д 38</t>
  </si>
  <si>
    <t>24.01.2000 0:00:00 +00:00</t>
  </si>
  <si>
    <t>Респ Башкортостан, г Учалы, ул Ленина, д 32А</t>
  </si>
  <si>
    <t>12.10.1993 0:00:00 +00:00</t>
  </si>
  <si>
    <t>Респ Башкортостан, г Учалы, ул Башкортостана, д 18</t>
  </si>
  <si>
    <t>453720, Республика Башкортостан, М.Р-Н УЧАЛИНСКИЙ, С.П. САФАРОВСКИЙ СЕЛЬСОВЕТ, С САФАРОВО, УЛ ЦЕНТРАЛЬНАЯ, Д. 93</t>
  </si>
  <si>
    <t>453714, Республика Башкортостан, М.Р-Н УЧАЛИНСКИЙ, С.П. ТУНГАТАРОВСКИЙ СЕЛЬСОВЕТ, С КОМСОМОЛЬСК, УЛ БЕРКУТ ТАУ, Д. 41</t>
  </si>
  <si>
    <t>18.12.2001 0:00:00 +00:00</t>
  </si>
  <si>
    <t>453718, Республика Башкортостан, М.Р-Н УЧАЛИНСКИЙ, С.П. МАНСУРОВСКИЙ СЕЛЬСОВЕТ, Д МАНСУРОВО, УЛ НАБЕРЕЖНАЯ, Д. 12</t>
  </si>
  <si>
    <t>МБОУ СОШ С. КУНАКБАЕВО МР УЧАЛИНСКИЙ РАЙОН РБ</t>
  </si>
  <si>
    <t>453740, Республика Башкортостан, М.Р-Н УЧАЛИНСКИЙ, С.П. КУНАКБАЕВСКИЙ СЕЛЬСОВЕТ, С КУНАКБАЕВО, УЛ ШКОЛЬНАЯ, Д. 1</t>
  </si>
  <si>
    <t>453740, Республика Башкортостан, М.Р-Н УЧАЛИНСКИЙ, С.П. КУНАКБАЕВСКИЙ СЕЛЬСОВЕТ, С КУНАКБАЕВО, УЛ ШКОЛЬНАЯ, Д. 5</t>
  </si>
  <si>
    <t>29.01.2002 0:00:00 +00:00</t>
  </si>
  <si>
    <t>Респ Башкортостан, г Учалы, ул Горького, зд 1А</t>
  </si>
  <si>
    <t>453744, Республика Башкортостан, М.Р-Н УЧАЛИНСКИЙ, С.П. МИНДЯКСКИЙ СЕЛЬСОВЕТ, С МИНДЯК, УЛ ХИСМАТУЛЛИНА, ЗД. 12</t>
  </si>
  <si>
    <t>14.02.2002 0:00:00 +00:00</t>
  </si>
  <si>
    <t>Юмабаева Гульсум Шамильевна</t>
  </si>
  <si>
    <t>453720, Республика Башкортостан, М.Р-Н УЧАЛИНСКИЙ, С.П. САФАРОВСКИЙ СЕЛЬСОВЕТ, С САФАРОВО, УЛ МОЛОДЕЖНАЯ, Д. 1</t>
  </si>
  <si>
    <t>Респ Башкортостан, г Учалы, ул Маяковского, д 100</t>
  </si>
  <si>
    <t>453747, РЕСПУБЛИКА БАШКОРТОСТАН, М.Р-Н УЧАЛИНСКИЙ, С.П. НАУРУЗОВСКИЙ СЕЛЬСОВЕТ, С НАУРУЗОВО, ПЕР ШКОЛЬНЫЙ, Д. 7</t>
  </si>
  <si>
    <t>453744, Республика Башкортостан, М.Р-Н УЧАЛИНСКИЙ, С.П. МИНДЯКСКИЙ СЕЛЬСОВЕТ, С МИНДЯК, УЛ 50 ЛЕТ ОКТЯБРЯ, Д. 2</t>
  </si>
  <si>
    <t>03.04.2002 0:00:00 +00:00</t>
  </si>
  <si>
    <t>453715, Республика Башкортостан, М.Р-Н УЧАЛИНСКИЙ, С.П. ИЛЬЧИГУЛОВСКИЙ СЕЛЬСОВЕТ, Д ИЛЬЧИГУЛОВО, УЛ АГЫШБАЙ, Д. 83</t>
  </si>
  <si>
    <t>08.01.2002 0:00:00 +00:00</t>
  </si>
  <si>
    <t>453711, Республика Башкортостан, М.Р-Н УЧАЛИНСКИЙ, С.П. ПОЛЯКОВСКИЙ СЕЛЬСОВЕТ, С ПОЛЯКОВКА, ПЕР ШКОЛЬНЫЙ, Д. 11</t>
  </si>
  <si>
    <t>453742, Республика Башкортостан, М.Р-Н УЧАЛИНСКИЙ, С.П. УРАЛЬСКИЙ СЕЛЬСОВЕТ, С УРАЛЬСК, УЛ СОВЕТСКАЯ, ЗД. 15</t>
  </si>
  <si>
    <t>453710, Республика Башкортостан, М.Р-Н УЧАЛИНСКИЙ, С.П. ТУНГАТАРОВСКИЙ СЕЛЬСОВЕТ, Д КУРАМА, УЛ СОЛОВЬИНАЯ, Д. 9</t>
  </si>
  <si>
    <t>29.10.2001 0:00:00 +00:00</t>
  </si>
  <si>
    <t>453722, Республика Башкортостан, М.Р-Н УЧАЛИНСКИЙ, С.П. ИЛЬЧИНСКИЙ СЕЛЬСОВЕТ, С РЫСАЕВО, УЛ ЦЕНТРАЛЬНАЯ, ЗД. 5</t>
  </si>
  <si>
    <t>Респ Башкортостан, г Учалы, ул Башкортостана, д 15</t>
  </si>
  <si>
    <t>453733, Республика Башкортостан, М.Р-Н УЧАЛИНСКИЙ, С.П. АХУНОВСКИЙ СЕЛЬСОВЕТ, С АХУНОВО, УЛ ПАРТИЗАНСКАЯ, Д. 72</t>
  </si>
  <si>
    <t>14.03.2002 0:00:00 +00:00</t>
  </si>
  <si>
    <t>453748, Республика Башкортостан, М.Р-Н УЧАЛИНСКИЙ, С.П. АМАНГИЛЬДИНСКИЙ СЕЛЬСОВЕТ, Д МАЛОКАЗАККУЛОВО, УЛ СОВЕТСКАЯ, Д. 38</t>
  </si>
  <si>
    <t>01.07.2003 0:00:00 +00:00</t>
  </si>
  <si>
    <t>453703, Республика Башкортостан, М.Р-Н УЧАЛИНСКИЙ, С.П. БУЙДИНСКИЙ СЕЛЬСОВЕТ, С БУЙДА, УЛ ЦЕНТРАЛЬНАЯ, Д. 29</t>
  </si>
  <si>
    <t>Респ Башкортостан, г Учалы, ул Кирова, д 3А</t>
  </si>
  <si>
    <t>03.07.2003 0:00:00 +00:00</t>
  </si>
  <si>
    <t>Респ Башкортостан, г Учалы, ул Горького, зд 8В</t>
  </si>
  <si>
    <t>04.07.2003 0:00:00 +00:00</t>
  </si>
  <si>
    <t>453731, Республика Башкортостан, М.Р-Н УЧАЛИНСКИЙ, С.П. УЧАЛИНСКИЙ СЕЛЬСОВЕТ, С УЧАЛЫ, ПЕР ПАРТИЗАНСКИЙ, Д. 4</t>
  </si>
  <si>
    <t>10.07.2003 0:00:00 +00:00</t>
  </si>
  <si>
    <t>453732, РЕСПУБЛИКА БАШКОРТОСТАН, М.Р-Н УЧАЛИНСКИЙ, С.П. УЧАЛИНСКИЙ СЕЛЬСОВЕТ, С УЧАЛЫ, УЛ С.ЮЛАЕВА, Д. 4</t>
  </si>
  <si>
    <t>Каримова Альбина Ишбулатовна</t>
  </si>
  <si>
    <t>453725, Республика Башкортостан, М.Р-Н УЧАЛИНСКИЙ, С.П. КИРЯБИНСКИЙ СЕЛЬСОВЕТ, С КИРЯБИНСКОЕ, УЛ НИКОЛЬСКАЯ, Д. 3</t>
  </si>
  <si>
    <t>23.09.2003 0:00:00 +00:00</t>
  </si>
  <si>
    <t>Респ Башкортостан, г Учалы, ул Российская, зд 14</t>
  </si>
  <si>
    <t>08.07.2013 0:00:00 +00:00</t>
  </si>
  <si>
    <t>Исхакова Земфира Самигулловна</t>
  </si>
  <si>
    <t>Респ Башкортостан, г Янаул, ул Азина, д 20</t>
  </si>
  <si>
    <t>17.05.1999 0:00:00 +00:00</t>
  </si>
  <si>
    <t>Респ Башкортостан, г Янаул, ул Победы, д 77</t>
  </si>
  <si>
    <t>15.01.2002 0:00:00 +00:00</t>
  </si>
  <si>
    <t>Респ Башкортостан, г Янаул, ул Худайбердина, д 28</t>
  </si>
  <si>
    <t>30.10.2001 0:00:00 +00:00</t>
  </si>
  <si>
    <t>Респ Башкортостан, г Янаул, ул Победы, д 65А</t>
  </si>
  <si>
    <t>31.10.2022 0:00:00 +00:00</t>
  </si>
  <si>
    <t>Респ Башкортостан, г Янаул, ул Советская, д 18</t>
  </si>
  <si>
    <t>24.02.2022 0:00:00 +00:00</t>
  </si>
  <si>
    <t>28.07.1999 0:00:00 +00:00</t>
  </si>
  <si>
    <t>452810, Республика Башкортостан, М.Р-Н ЯНАУЛЬСКИЙ, С.П. КАРМАНОВСКИЙ СЕЛЬСОВЕТ, С КАРМАНОВО, УЛ МАГИСТРАЛЬНАЯ, ЗД. 1</t>
  </si>
  <si>
    <t>452807, РЕСПУБЛИКА БАШКОРТОСТАН, М.Р-Н ЯНАУЛЬСКИЙ, С.П. ОРЛОВСКИЙ СЕЛЬСОВЕТ, С ОРЛОВКА, УЛ ЦЕНТРАЛЬНАЯ, Д. 29</t>
  </si>
  <si>
    <t>Респ Башкортостан, г Янаул, ул Некрасова, д 13</t>
  </si>
  <si>
    <t>23.08.2001 0:00:00 +00:00</t>
  </si>
  <si>
    <t>Респ Башкортостан, г Янаул, ул Юбилейная, д 3</t>
  </si>
  <si>
    <t>04.01.2002 0:00:00 +00:00</t>
  </si>
  <si>
    <t>Респ Башкортостан, г Янаул, ул Якутова, зд 6</t>
  </si>
  <si>
    <t>Респ Башкортостан, г Янаул, ул Некрасова, д 11</t>
  </si>
  <si>
    <t>Хвалева Динара Айратовна</t>
  </si>
  <si>
    <t>Респ Башкортостан, г Янаул, ул 52 квартал, д 8</t>
  </si>
  <si>
    <t>Респ Башкортостан, г Янаул, ул Победы, д 74</t>
  </si>
  <si>
    <t>Респ Башкортостан, г Янаул, ул Победы, д 48</t>
  </si>
  <si>
    <t>Респ Башкортостан, Янаульский р-н, село Зайцево, ул Н.Зворыгина, д 2 к 1</t>
  </si>
  <si>
    <t>452825, РЕСПУБЛИКА БАШКОРТОСТАН, М.Р-Н ЯНАУЛЬСКИЙ, С.П. ИТКИНЕЕВСКИЙ СЕЛЬСОВЕТ, С КАЙМАШАБАШ, УЛ ПОЛЕВАЯ, Д. 1</t>
  </si>
  <si>
    <t>31.08.2001 0:00:00 +00:00</t>
  </si>
  <si>
    <t>452826, РЕСПУБЛИКА БАШКОРТОСТАН, М.Р-Н ЯНАУЛЬСКИЙ, С.П. НОВОАРТАУЛЬСКИЙ СЕЛЬСОВЕТ, С НОВЫЙ АРТАУЛ, УЛ ЦЕНТРАЛЬНАЯ, Д. 63</t>
  </si>
  <si>
    <t>452814, РЕСПУБЛИКА БАШКОРТОСТАН, М.Р-Н ЯНАУЛЬСКИЙ, С.П. ЯМАДИНСКИЙ СЕЛЬСОВЕТ, С ЯМАДЫ, ПЕР ЦЕНТРАЛЬНЫЙ, Д. 5</t>
  </si>
  <si>
    <t>452806, Республика Башкортостан, М.Р-Н ЯНАУЛЬСКИЙ, С.П. ИСТЯКСКИЙ СЕЛЬСОВЕТ, С ИСТЯК, УЛ ЦЕНТРАЛЬНАЯ, Д. 37А</t>
  </si>
  <si>
    <t>27.02.2002 0:00:00 +00:00</t>
  </si>
  <si>
    <t>Респ Башкортостан, г Янаул, ул Кирова, зд 66</t>
  </si>
  <si>
    <t>17.10.1994 0:00:00 +00:00</t>
  </si>
  <si>
    <t>452807, РЕСПУБЛИКА БАШКОРТОСТАН, М.Р-Н ЯНАУЛЬСКИЙ, С.П. ОРЛОВСКИЙ СЕЛЬСОВЕТ, С ОРЛОВКА, УЛ ЦЕНТРАЛЬНАЯ, Д. 31</t>
  </si>
  <si>
    <t>452808, РЕСПУБЛИКА БАШКОРТОСТАН, М.Р-Н ЯНАУЛЬСКИЙ, С.П. ШУДЕКСКИЙ СЕЛЬСОВЕТ, С ШУДЕК, УЛ МОЛОДЁЖНАЯ, Д. 1</t>
  </si>
  <si>
    <t>24.07.1996 0:00:00 +00:00</t>
  </si>
  <si>
    <t>452812, РЕСПУБЛИКА БАШКОРТОСТАН, М.Р-Н ЯНАУЛЬСКИЙ, С.П. САНДУГАЧЕВСКИЙ СЕЛЬСОВЕТ, С САНДУГАЧ, УЛ ШКОЛЬНАЯ, ЗД. 1</t>
  </si>
  <si>
    <t>452814, РЕСПУБЛИКА БАШКОРТОСТАН, М.Р-Н ЯНАУЛЬСКИЙ, С.П. ЯМАДИНСКИЙ СЕЛЬСОВЕТ, С ЯМАДЫ, УЛ ШКОЛЬНАЯ, Д. 8</t>
  </si>
  <si>
    <t>19.12.1996 0:00:00 +00:00</t>
  </si>
  <si>
    <t>452818, Республика Башкортостан, М.Р-Н ЯНАУЛЬСКИЙ, С.П. СТАРОВАРЯШСКИЙ СЕЛЬСОВЕТ, С СТАРЫЙ ВАРЯШ, УЛ ИГОРЯ НАСИБУЛЛИНА, Д. 5</t>
  </si>
  <si>
    <t>24.01.1996 0:00:00 +00:00</t>
  </si>
  <si>
    <t>Респ Башкортостан, г Янаул, ул Ленина, д 20</t>
  </si>
  <si>
    <t>452825, РЕСПУБЛИКА БАШКОРТОСТАН, М.Р-Н ЯНАУЛЬСКИЙ, С.П. ПЕРВОМАЙСКИЙ СЕЛЬСОВЕТ, С СУСАДЫ-ЭБАЛАК, УЛ МОЛОДЕЖНАЯ, Д. 22</t>
  </si>
  <si>
    <t>13.01.1997 0:00:00 +00:00</t>
  </si>
  <si>
    <t>452826, РЕСПУБЛИКА БАШКОРТОСТАН, М.Р-Н ЯНАУЛЬСКИЙ, С.П. НОВОАРТАУЛЬСКИЙ СЕЛЬСОВЕТ, С НОВЫЙ АРТАУЛ, УЛ ЦЕНТРАЛЬНАЯ, Д. 65</t>
  </si>
  <si>
    <t>452820, РЕСПУБЛИКА БАШКОРТОСТАН, М.Р-Н ЯНАУЛЬСКИЙ, С.П. КИСАК-КАИНСКИЙ СЕЛЬСОВЕТ, С ПРОГРЕСС, УЛ ЦЕНТРАЛЬНАЯ, Д. 1</t>
  </si>
  <si>
    <t>452824, РЕСПУБЛИКА БАШКОРТОСТАН, М.Р-Н ЯНАУЛЬСКИЙ, С.П. БАЙГУЗИНСКИЙ СЕЛЬСОВЕТ, С БАЙГУЗИНО, УЛ ШКОЛЬНАЯ, Д. 22</t>
  </si>
  <si>
    <t>452806, РЕСПУБЛИКА БАШКОРТОСТАН, М.Р-Н ЯНАУЛЬСКИЙ, С.П. ИСТЯКСКИЙ СЕЛЬСОВЕТ, С ИСТЯК, УЛ ШКОЛЬНАЯ, Д. 1А</t>
  </si>
  <si>
    <t>23.01.1997 0:00:00 +00:00</t>
  </si>
  <si>
    <t>452825, РЕСПУБЛИКА БАШКОРТОСТАН, М.Р-Н ЯНАУЛЬСКИЙ, С.П. ИТКИНЕЕВСКИЙ СЕЛЬСОВЕТ, С КАЙМАШАБАШ, УЛ ПОЛЕВАЯ, Д. 6</t>
  </si>
  <si>
    <t>Респ Башкортостан, г Янаул, ул Ломоносова, д 18</t>
  </si>
  <si>
    <t>452820, РЕСПУБЛИКА БАШКОРТОСТАН, М.Р-Н ЯНАУЛЬСКИЙ, С.П. КИСАК-КАИНСКИЙ СЕЛЬСОВЕТ, С КИСАК-КАИН, УЛ ПОБЕДЫ, Д. 4</t>
  </si>
  <si>
    <t>452817, РЕСПУБЛИКА БАШКОРТОСТАН, М.Р-Н ЯНАУЛЬСКИЙ, С.П. МАКСИМОВСКИЙ СЕЛЬСОВЕТ, С МАКСИМОВО, УЛ МОЛОДЁЖНАЯ, Д. 8</t>
  </si>
  <si>
    <t>29.03.2022 0:00:00 +00:00</t>
  </si>
  <si>
    <t>Респ Башкортостан, г Янаул, пер Малышева, д 4Б</t>
  </si>
  <si>
    <t>09.07.2014 0:00:00 +00:00</t>
  </si>
  <si>
    <t>Респ Башкортостан, Янаульский р-н, село Шудек, ул Масгута Кашапова, зд 11</t>
  </si>
  <si>
    <t>30.12.2021 0:00:00 +00:00</t>
  </si>
  <si>
    <t>30.10.2020 0:00:00 +00:00</t>
  </si>
  <si>
    <t>г Уфа, ул Мусоргского, д 2</t>
  </si>
  <si>
    <t>01.04.1993 0:00:00 +00:00</t>
  </si>
  <si>
    <t>г Уфа, ул Островского, д 16</t>
  </si>
  <si>
    <t>24.06.1993 0:00:00 +00:00</t>
  </si>
  <si>
    <t>г Уфа, ул Левитана, д 24</t>
  </si>
  <si>
    <t>22.07.1993 0:00:00 +00:00</t>
  </si>
  <si>
    <t>г Уфа, ул Левитана, д 12</t>
  </si>
  <si>
    <t>16.06.1993 0:00:00 +00:00</t>
  </si>
  <si>
    <t>г Уфа, ул Центральная, д 26</t>
  </si>
  <si>
    <t>14.07.1993 0:00:00 +00:00</t>
  </si>
  <si>
    <t>г Уфа, ул Таллинская, д 25</t>
  </si>
  <si>
    <t>08.12.2022 0:00:00 +00:00</t>
  </si>
  <si>
    <t>14.06.1993 0:00:00 +00:00</t>
  </si>
  <si>
    <t>г Уфа, ул Мусоргского, д 2А</t>
  </si>
  <si>
    <t>26.11.2022 0:00:00 +00:00</t>
  </si>
  <si>
    <t>30.06.1993 0:00:00 +00:00</t>
  </si>
  <si>
    <t>г Уфа, ул Левитана, д 17/1</t>
  </si>
  <si>
    <t>06.12.1993 0:00:00 +00:00</t>
  </si>
  <si>
    <t>г Уфа, ул Левитана, д 24 к 2</t>
  </si>
  <si>
    <t>26.05.1994 0:00:00 +00:00</t>
  </si>
  <si>
    <t>г Уфа, ул Левитана, д 22/3</t>
  </si>
  <si>
    <t>14.06.1995 0:00:00 +00:00</t>
  </si>
  <si>
    <t>г Уфа, ул Левитана, д 38/4</t>
  </si>
  <si>
    <t>07.06.1995 0:00:00 +00:00</t>
  </si>
  <si>
    <t>г Уфа, ул Правды, д 20 к 4</t>
  </si>
  <si>
    <t>09.12.1996 0:00:00 +00:00</t>
  </si>
  <si>
    <t>г Уфа, ул Магистральная, д 5</t>
  </si>
  <si>
    <t>10.07.1996 0:00:00 +00:00</t>
  </si>
  <si>
    <t>г Уфа, ул Ухтомского, д 11А</t>
  </si>
  <si>
    <t>г Уфа, ул Ухтомского, д 30/1</t>
  </si>
  <si>
    <t>15.02.2022 0:00:00 +00:00</t>
  </si>
  <si>
    <t>06.05.1997 0:00:00 +00:00</t>
  </si>
  <si>
    <t>г Уфа, ул Грозненская, д 1/1</t>
  </si>
  <si>
    <t>16.06.1997 0:00:00 +00:00</t>
  </si>
  <si>
    <t>г Уфа, ул Правды, д 10/1</t>
  </si>
  <si>
    <t>г Уфа, ул Левитана, д 7/1</t>
  </si>
  <si>
    <t>г Уфа, ул Ухтомского, д 13/1</t>
  </si>
  <si>
    <t>г Уфа, ул Островского, д 18/2</t>
  </si>
  <si>
    <t>25.07.1997 0:00:00 +00:00</t>
  </si>
  <si>
    <t>г Уфа, ул Таллинская, д 17</t>
  </si>
  <si>
    <t>04.08.2000 0:00:00 +00:00</t>
  </si>
  <si>
    <t>г Уфа, ул Дагестанская, д 14/2</t>
  </si>
  <si>
    <t>14.12.2011 0:00:00 +00:00</t>
  </si>
  <si>
    <t>г Уфа, ул Генерала Кусимова, д 17А</t>
  </si>
  <si>
    <t>17.06.2016 0:00:00 +00:00</t>
  </si>
  <si>
    <t>г Уфа, ул Исследовательская, д 26</t>
  </si>
  <si>
    <t>27.04.2017 0:00:00 +00:00</t>
  </si>
  <si>
    <t>г Уфа, ул Евгения Столярова, д 10</t>
  </si>
  <si>
    <t>29.05.2019 0:00:00 +00:00</t>
  </si>
  <si>
    <t>г Уфа, ул Грозненская, д 73/1</t>
  </si>
  <si>
    <t>24.08.2022 0:00:00 +00:00</t>
  </si>
  <si>
    <t>14.11.2019 0:00:00 +00:00</t>
  </si>
  <si>
    <t>г Уфа, б-р Героев труда, д 6/1</t>
  </si>
  <si>
    <t>24.03.2021 0:00:00 +00:00</t>
  </si>
  <si>
    <t>28.07.2020 0:00:00 +00:00</t>
  </si>
  <si>
    <t>г Уфа, Кустаревская наб, д 7</t>
  </si>
  <si>
    <t>26.08.2023 0:00:00 +00:00</t>
  </si>
  <si>
    <t>31.07.2020 0:00:00 +00:00</t>
  </si>
  <si>
    <t>г Уфа, ул Черниковская, д 59 к 1</t>
  </si>
  <si>
    <t>06.01.1993 0:00:00 +00:00</t>
  </si>
  <si>
    <t>Гумерова Наталья Хамитовна</t>
  </si>
  <si>
    <t>г Уфа, ул Первомайская, д 83А</t>
  </si>
  <si>
    <t>21.11.1992 0:00:00 +00:00</t>
  </si>
  <si>
    <t>г Уфа, ул Транспортная, д 34/1</t>
  </si>
  <si>
    <t>27.01.1993 0:00:00 +00:00</t>
  </si>
  <si>
    <t>г Уфа, ул Стадионная, д 9</t>
  </si>
  <si>
    <t>02.12.2022 0:00:00 +00:00</t>
  </si>
  <si>
    <t>31.12.1992 0:00:00 +00:00</t>
  </si>
  <si>
    <t>г Уфа, ул Спартака, д 13</t>
  </si>
  <si>
    <t>23.09.1993 0:00:00 +00:00</t>
  </si>
  <si>
    <t>г Уфа, ул Маяковского, д 3</t>
  </si>
  <si>
    <t>30.08.1994 0:00:00 +00:00</t>
  </si>
  <si>
    <t>г Уфа, ул Стадионная, д 5/1</t>
  </si>
  <si>
    <t>12.02.1993 0:00:00 +00:00</t>
  </si>
  <si>
    <t>г Уфа, ул Свободы, д 24 к 1</t>
  </si>
  <si>
    <t>08.04.1993 0:00:00 +00:00</t>
  </si>
  <si>
    <t>г Уфа, б-р Тухвата Янаби, д 59/2</t>
  </si>
  <si>
    <t>22.01.1993 0:00:00 +00:00</t>
  </si>
  <si>
    <t>г Уфа, ул Гончарова, д 5</t>
  </si>
  <si>
    <t>21.12.1992 0:00:00 +00:00</t>
  </si>
  <si>
    <t>МУНИЦИПАЛЬНОЕ АВТОНОМНОЕ ОБЩЕОБРАЗОВАТЕЛЬНОЕ УЧРЕЖДЕНИЕ ЦЕНТР ОБРАЗОВАНИЯ № 51 ИМЕНИ ПАРАЩЕНКО ВЛАДИМИРА МИХАЙЛОВИЧА ГОРОДСКОГО ОКРУГА ГОРОД УФА РЕСПУБЛИКИ БАШКОРТОСТАН</t>
  </si>
  <si>
    <t>МАОУ ЦЕНТР ОБРАЗОВАНИЯ № 51 ИМ. В.М. ПАРАЩЕНКО</t>
  </si>
  <si>
    <t>г Уфа, ул Валерия Лесунова, д 8/2</t>
  </si>
  <si>
    <t>21.09.1994 0:00:00 +00:00</t>
  </si>
  <si>
    <t>г Уфа, ул Интернациональная, д 141/1</t>
  </si>
  <si>
    <t>23.03.2022 0:00:00 +00:00</t>
  </si>
  <si>
    <t>28.01.1994 0:00:00 +00:00</t>
  </si>
  <si>
    <t>г Уфа, ул Стадионная, д 11</t>
  </si>
  <si>
    <t>12.12.1994 0:00:00 +00:00</t>
  </si>
  <si>
    <t>г Уфа, ул Суворова, д 4</t>
  </si>
  <si>
    <t>04.07.1995 0:00:00 +00:00</t>
  </si>
  <si>
    <t>г Уфа, ул Гончарова, д 19</t>
  </si>
  <si>
    <t>г Уфа, ул Орджоникидзе, д 4</t>
  </si>
  <si>
    <t>26.11.2023 0:00:00 +00:00</t>
  </si>
  <si>
    <t>г Уфа, ул Кольцевая, д 200 к 1</t>
  </si>
  <si>
    <t>03.03.1993 0:00:00 +00:00</t>
  </si>
  <si>
    <t>г Уфа, ул Интернациональная, д 157</t>
  </si>
  <si>
    <t>Михайлов Антон Михайлович</t>
  </si>
  <si>
    <t>г Уфа, б-р Тухвата Янаби, д 49 к 4</t>
  </si>
  <si>
    <t>27.01.1992 0:00:00 +00:00</t>
  </si>
  <si>
    <t>г Уфа, ул Черниковская, д 89</t>
  </si>
  <si>
    <t>30.11.2022 0:00:00 +00:00</t>
  </si>
  <si>
    <t>г Уфа, ул Чехова, д 1А</t>
  </si>
  <si>
    <t>02.01.1993 0:00:00 +00:00</t>
  </si>
  <si>
    <t>г Уфа, ул Суворова, д 10</t>
  </si>
  <si>
    <t>03.07.1998 0:00:00 +00:00</t>
  </si>
  <si>
    <t>г Уфа, ул Нежинская, д 51</t>
  </si>
  <si>
    <t>г Уфа, ул Касимовская, д 18</t>
  </si>
  <si>
    <t>11.06.1996 0:00:00 +00:00</t>
  </si>
  <si>
    <t>МУНИЦИПАЛЬНОЕ АВТОНОМНОЕ ОБЩЕОБРАЗОВАТЕЛЬНОЕ УЧРЕЖДЕНИЕ ШКОЛА № 74 ИМЕНИ ГЕРОЯ СОВЕТСКОГО СОЮЗА МУШНИКОВА ГЕОРГИЯ ИУСТИНОВИЧА ГОРОДСКОГО ОКРУГА ГОРОД УФА РЕСПУБЛИКИ БАШКОРТОСТАН</t>
  </si>
  <si>
    <t>г Уфа, ул Транспортная, д 50 к 4</t>
  </si>
  <si>
    <t>22.03.1993 0:00:00 +00:00</t>
  </si>
  <si>
    <t>г Уфа, ул Коммунаров, д 12А</t>
  </si>
  <si>
    <t>01.02.2022 0:00:00 +00:00</t>
  </si>
  <si>
    <t>18.07.1997 0:00:00 +00:00</t>
  </si>
  <si>
    <t>г Уфа, ул Георгия Мушникова, д 5/2</t>
  </si>
  <si>
    <t>16.09.1997 0:00:00 +00:00</t>
  </si>
  <si>
    <t>г Уфа, ул Машиностроителей, д 9/1</t>
  </si>
  <si>
    <t>г Уфа, ул Волгоградская, д 12</t>
  </si>
  <si>
    <t>08.08.1997 0:00:00 +00:00</t>
  </si>
  <si>
    <t>г Уфа, ул Кремлевская, д 19 к 1</t>
  </si>
  <si>
    <t>09.06.1997 0:00:00 +00:00</t>
  </si>
  <si>
    <t>г Уфа, ул Адмирала Ушакова, д 64 к 2</t>
  </si>
  <si>
    <t>17.07.1997 0:00:00 +00:00</t>
  </si>
  <si>
    <t>г Уфа, ул Архитектурная, д 16</t>
  </si>
  <si>
    <t>г Уфа, ул Машиностроителей, д 12А</t>
  </si>
  <si>
    <t>30.07.1997 0:00:00 +00:00</t>
  </si>
  <si>
    <t>г Уфа, ул Георгия Мушникова, д 7/1</t>
  </si>
  <si>
    <t>г Уфа, ул Интернациональная, д 97</t>
  </si>
  <si>
    <t>г Уфа, ул Вологодская, д 34 к 1</t>
  </si>
  <si>
    <t>г Уфа, ул Касимовская, д 10/2</t>
  </si>
  <si>
    <t>03.12.1997 0:00:00 +00:00</t>
  </si>
  <si>
    <t>г Уфа, ул Советов, д 25</t>
  </si>
  <si>
    <t>г Уфа, ул Вологодская, д 15/2</t>
  </si>
  <si>
    <t>18.12.1997 0:00:00 +00:00</t>
  </si>
  <si>
    <t>г Уфа, ул 40 лет Октября, д 20А</t>
  </si>
  <si>
    <t>21.07.2022 0:00:00 +00:00</t>
  </si>
  <si>
    <t>16.12.1997 0:00:00 +00:00</t>
  </si>
  <si>
    <t>г Уфа, ул Интернациональная, д 89 к 1</t>
  </si>
  <si>
    <t>г Уфа, б-р Плеханова, д 7/1</t>
  </si>
  <si>
    <t>г Уфа, ул Победы, д 2</t>
  </si>
  <si>
    <t>20.01.1998 0:00:00 +00:00</t>
  </si>
  <si>
    <t>г Уфа, ул Олимпийская, д 8</t>
  </si>
  <si>
    <t>г Уфа, ул Интернациональная, д 123</t>
  </si>
  <si>
    <t>21.01.1993 0:00:00 +00:00</t>
  </si>
  <si>
    <t>г Уфа, ул Ферина, д 14</t>
  </si>
  <si>
    <t>26.08.1994 0:00:00 +00:00</t>
  </si>
  <si>
    <t>г Уфа, ул Карима Хакимова, д 8/1</t>
  </si>
  <si>
    <t>18.05.1999 0:00:00 +00:00</t>
  </si>
  <si>
    <t>г Уфа, ул Кольцевая, д 202 к 1</t>
  </si>
  <si>
    <t>г Уфа, ул Первомайская, д 80А</t>
  </si>
  <si>
    <t>г Уфа, ул Первомайская, д 86А</t>
  </si>
  <si>
    <t>г Уфа, ул Черниковская, д 32</t>
  </si>
  <si>
    <t>10.06.1999 0:00:00 +00:00</t>
  </si>
  <si>
    <t>г Уфа, ул Черниковская, д 65/1</t>
  </si>
  <si>
    <t>25.06.1999 0:00:00 +00:00</t>
  </si>
  <si>
    <t>АНО ПРОФЕССИОНАЛЬНАЯ ОБРАЗОВАТЕЛЬНАЯ ОРГАНИЗАЦИЯ УРАЛЬСКИЙ ПОЛИТЕХНИЧЕСКИЙ КОЛЛЕДЖ</t>
  </si>
  <si>
    <t>г Уфа, ул Орджоникидзе, д 20</t>
  </si>
  <si>
    <t>31.08.2022 0:00:00 +00:00</t>
  </si>
  <si>
    <t>г Уфа, ул Сергея Вострецова, д 12/1</t>
  </si>
  <si>
    <t>24.05.2002 0:00:00 +00:00</t>
  </si>
  <si>
    <t>г Уфа, ул Вологодская, д 19 к 3</t>
  </si>
  <si>
    <t>24.09.2002 0:00:00 +00:00</t>
  </si>
  <si>
    <t>г Уфа, ул Мелеузовская, д 25 к 2</t>
  </si>
  <si>
    <t>19.02.2003 0:00:00 +00:00</t>
  </si>
  <si>
    <t>г Уфа, ул Сосновская, д 1/3</t>
  </si>
  <si>
    <t>19.05.2003 0:00:00 +00:00</t>
  </si>
  <si>
    <t>г Уфа, ул Черниковская, д 79/3</t>
  </si>
  <si>
    <t>20.10.2005 0:00:00 +00:00</t>
  </si>
  <si>
    <t>г Уфа, ул Георгия Мушникова, д 17</t>
  </si>
  <si>
    <t>21.11.2005 0:00:00 +00:00</t>
  </si>
  <si>
    <t>г Уфа, ул Георгия Мушникова, д 17 к 1</t>
  </si>
  <si>
    <t>27.12.2005 0:00:00 +00:00</t>
  </si>
  <si>
    <t>г Уфа, ул Транспортная, д 40 к 2</t>
  </si>
  <si>
    <t>15.02.2006 0:00:00 +00:00</t>
  </si>
  <si>
    <t>г Уфа, ул Ферина, д 22/1</t>
  </si>
  <si>
    <t>17.03.2006 0:00:00 +00:00</t>
  </si>
  <si>
    <t>г Уфа, ул Олимпийская, д 2</t>
  </si>
  <si>
    <t>16.12.2020 0:00:00 +00:00</t>
  </si>
  <si>
    <t>15.06.2007 0:00:00 +00:00</t>
  </si>
  <si>
    <t>г Уфа, ул Черниковская, д 75</t>
  </si>
  <si>
    <t>06.07.2007 0:00:00 +00:00</t>
  </si>
  <si>
    <t>г Уфа, ул Транспортная, д 48 к 1</t>
  </si>
  <si>
    <t>10.11.2009 0:00:00 +00:00</t>
  </si>
  <si>
    <t>г Уфа, ул Транспортная, д 28 к 3</t>
  </si>
  <si>
    <t>г Уфа, ул Ферина, д 22 к 2</t>
  </si>
  <si>
    <t>г Уфа, ул Интернациональная, д 181 к 4</t>
  </si>
  <si>
    <t>г Уфа, ул Победы, д 9 к 3</t>
  </si>
  <si>
    <t>г Уфа, б-р Тухвата Янаби, д 69 к 2</t>
  </si>
  <si>
    <t>г Уфа, ул Ферина, д 3/1</t>
  </si>
  <si>
    <t>г Уфа, б-р Тухвата Янаби, д 26 к 1</t>
  </si>
  <si>
    <t>г Уфа, б-р Тухвата Янаби, д 65 к 2</t>
  </si>
  <si>
    <t>г Уфа, ул Георгия Мушникова, д 15 к 4</t>
  </si>
  <si>
    <t>08.11.2011 0:00:00 +00:00</t>
  </si>
  <si>
    <t>г Уфа, ул Карима Хакимова, д 7 к 1</t>
  </si>
  <si>
    <t>06.05.2016 0:00:00 +00:00</t>
  </si>
  <si>
    <t>г Уфа, ул Георгия Мушникова, д 21А</t>
  </si>
  <si>
    <t>17.05.2016 0:00:00 +00:00</t>
  </si>
  <si>
    <t>г Уфа, ул Сельская, д 8А</t>
  </si>
  <si>
    <t>19.05.2016 0:00:00 +00:00</t>
  </si>
  <si>
    <t>ЧАСТНОЕ ОБЩЕОБРАЗОВАТЕЛЬНОЕ УЧРЕЖДЕНИЕ УРАЛЬСКИЙ РЕГИОНАЛЬНЫЙ ЭКСПЕРИМЕНТАЛЬНЫЙ УЧЕБНО-НАУЧНЫЙ КОМПЛЕКС</t>
  </si>
  <si>
    <t>г Уфа, ул Бакалинская, д 7/3, помещ 318</t>
  </si>
  <si>
    <t>27.09.1989 0:00:00 +00:00</t>
  </si>
  <si>
    <t>г Уфа, ул Генерала Горбатова, д 11</t>
  </si>
  <si>
    <t>30.06.1998 0:00:00 +00:00</t>
  </si>
  <si>
    <t>ГОСУДАРСТВЕННОЕ БЮДЖЕТНОЕ ПРОФЕССИОНАЛЬНОЕ ОБРАЗОВАТЕЛЬНОЕ УЧРЕЖДЕНИЕ УФИМСКИЙ ЛЕСОТЕХНИЧЕСКИЙ ТЕХНИКУМ</t>
  </si>
  <si>
    <t>г Уфа, ул Мингажева, д 126</t>
  </si>
  <si>
    <t>26.10.2022 0:00:00 +00:00</t>
  </si>
  <si>
    <t>14.05.1996 0:00:00 +00:00</t>
  </si>
  <si>
    <t>г Уфа, ул Кирова, д 65</t>
  </si>
  <si>
    <t>05.09.1995 0:00:00 +00:00</t>
  </si>
  <si>
    <t>г Уфа, ул Театральная, д 5 к 2</t>
  </si>
  <si>
    <t>Мавлетбердин Ильдар Маратович</t>
  </si>
  <si>
    <t>г Уфа, ул Чернышевского, д 141</t>
  </si>
  <si>
    <t>17.11.1997 0:00:00 +00:00</t>
  </si>
  <si>
    <t>г Уфа, ул Степана Кувыкина, д 100</t>
  </si>
  <si>
    <t>23.04.1996 0:00:00 +00:00</t>
  </si>
  <si>
    <t>г Уфа, ул Кирова, д 54</t>
  </si>
  <si>
    <t>г Уфа, ул Достоевского, д 154</t>
  </si>
  <si>
    <t>25.02.1993 0:00:00 +00:00</t>
  </si>
  <si>
    <t>г Уфа, ул Пушкина, д 104</t>
  </si>
  <si>
    <t>10.10.1995 0:00:00 +00:00</t>
  </si>
  <si>
    <t>г Уфа, ул Мубарякова, д 20/1</t>
  </si>
  <si>
    <t>11.03.1993 0:00:00 +00:00</t>
  </si>
  <si>
    <t>г Уфа, ул Пушкина, д 103А</t>
  </si>
  <si>
    <t>г Уфа, ул Рабкоров, д 13</t>
  </si>
  <si>
    <t>28.10.1993 0:00:00 +00:00</t>
  </si>
  <si>
    <t>г Уфа, ул Менделеева, д 146 к 1</t>
  </si>
  <si>
    <t>27.09.1996 0:00:00 +00:00</t>
  </si>
  <si>
    <t>ЧАСТНОЕ ПРОФЕССИОНАЛЬНОЕ ОБРАЗОВАТЕЛЬНОЕ УЧРЕЖДЕНИЕ БАШКИРСКИЙ ЭКОНОМИКО-ЮРИДИЧЕСКИЙ КОЛЛЕДЖ</t>
  </si>
  <si>
    <t>г Уфа, ул Мубарякова, д 3</t>
  </si>
  <si>
    <t>03.05.1995 0:00:00 +00:00</t>
  </si>
  <si>
    <t>г Уфа, ул Мингажева, д 107/1</t>
  </si>
  <si>
    <t>13.11.1997 0:00:00 +00:00</t>
  </si>
  <si>
    <t>г Уфа, ул Коммунистическая, д 22/2</t>
  </si>
  <si>
    <t>15.12.2020 0:00:00 +00:00</t>
  </si>
  <si>
    <t>23.08.1998 0:00:00 +00:00</t>
  </si>
  <si>
    <t>г Уфа, ул Генерала Горбатова, д 7/2</t>
  </si>
  <si>
    <t>26.03.1998 0:00:00 +00:00</t>
  </si>
  <si>
    <t>г Уфа, ул Пушкина, д 108</t>
  </si>
  <si>
    <t>14.09.1992 0:00:00 +00:00</t>
  </si>
  <si>
    <t>АНО СРЕДНЕГО ПРОФЕССИОНАЛЬНОГО ОБРАЗОВАНИЯ УФИМСКИЙ СОЦИАЛЬНО-ПРАВОВОЙ ТЕХНИКУМ</t>
  </si>
  <si>
    <t>17.07.1998 0:00:00 +00:00</t>
  </si>
  <si>
    <t>МУНИЦИПАЛЬНОЕ АВТОНОМНОЕ ОБРАЗОВАТЕЛЬНОЕ УЧРЕЖДЕНИЕ ДОПОЛНИТЕЛЬНОГО ОБРАЗОВАНИЯ ЦЕНТР РАЗВИТИЯ И ТВОРЧЕСТВА ГОРОД ТАЛАНТОВ ГОРОДСКОГО ОКРУГА ГОРОД УФА РЕСПУБЛИКИ БАШКОРТОСТАН</t>
  </si>
  <si>
    <t>МАОУ ДО ЦРИТ ГОРОД ТАЛАНТОВ</t>
  </si>
  <si>
    <t>г Уфа, ул Степана Кувыкина, д 17/2</t>
  </si>
  <si>
    <t>Якупова Гузель Минигалеевна</t>
  </si>
  <si>
    <t>МУНИЦИПАЛЬНОЕ АВТОНОМНОЕ ОБРАЗОВАТЕЛЬНОЕ УЧРЕЖДЕНИЕ ДОПОЛНИТЕЛЬНОГО ОБРАЗОВАНИЯ ДЕТСКИЙ ЦЕНТР ТУРИЗМА, КРАЕВЕДЕНИЯ И ЭКСКУРСИЙ ГОРИЗОНТ ГОРОДСКОГО ОКРУГА ГОРОД УФА РЕСПУБЛИКИ БАШКОРТОСТАН</t>
  </si>
  <si>
    <t>МАОУ ДО ДЦТКЭ ГОРИЗОНТ</t>
  </si>
  <si>
    <t>450106, РЕСПУБЛИКА БАШКОРТОСТАН, Г.О. ГОРОД УФА, Г УФА, УЛ РАБКОРОВ, Д. 8/1, ЛИТЕР А 1 ЭТАЖ № 23-26 2 ЭТАЖ № 42-67</t>
  </si>
  <si>
    <t>20.02.1997 0:00:00 +00:00</t>
  </si>
  <si>
    <t>г Уфа, ул Степана Кувыкина, д 29 к 1</t>
  </si>
  <si>
    <t>20.12.1993 0:00:00 +00:00</t>
  </si>
  <si>
    <t>г Уфа, ул Пушкина, д 67</t>
  </si>
  <si>
    <t>12.03.1997 0:00:00 +00:00</t>
  </si>
  <si>
    <t>г Уфа, ул Степана Кувыкина, д 25</t>
  </si>
  <si>
    <t>01.08.1997 0:00:00 +00:00</t>
  </si>
  <si>
    <t>г Уфа, ул Степана Кувыкина, д 5 к 2</t>
  </si>
  <si>
    <t>24.01.2023 0:00:00 +00:00</t>
  </si>
  <si>
    <t>11.02.1998 0:00:00 +00:00</t>
  </si>
  <si>
    <t>г Уфа, ул Шафиева, д 28</t>
  </si>
  <si>
    <t>21.08.1999 0:00:00 +00:00</t>
  </si>
  <si>
    <t>г Уфа, ул Мубарякова, д 14</t>
  </si>
  <si>
    <t>г Уфа, ул Чернышевского, д 122/2</t>
  </si>
  <si>
    <t>г Уфа, ул Степана Кувыкина, д 3 к 1</t>
  </si>
  <si>
    <t>г Уфа, ул Булата Имашева, д 5</t>
  </si>
  <si>
    <t>15.05.1997 0:00:00 +00:00</t>
  </si>
  <si>
    <t>г Уфа, ул Новомостовая, д 28</t>
  </si>
  <si>
    <t>г Уфа, ул Авроры, д 13</t>
  </si>
  <si>
    <t>25.02.1997 0:00:00 +00:00</t>
  </si>
  <si>
    <t>г Уфа, ул Авроры, д 29/1</t>
  </si>
  <si>
    <t>г Уфа, ул Гафури, д 4/1</t>
  </si>
  <si>
    <t>г Уфа, ул Бехтерева, д 16/3</t>
  </si>
  <si>
    <t>г Уфа, ул Октябрьской Революции, д 13</t>
  </si>
  <si>
    <t>г Уфа, ул Зайнуллы Расулева, д 6/1</t>
  </si>
  <si>
    <t>31.03.1997 0:00:00 +00:00</t>
  </si>
  <si>
    <t>г Уфа, ул Рабкоров, д 3 к 1</t>
  </si>
  <si>
    <t>г Уфа, ул Степана Кувыкина, д 33 к 1</t>
  </si>
  <si>
    <t>г Уфа, ул Достоевского, д 104</t>
  </si>
  <si>
    <t>29.05.1997 0:00:00 +00:00</t>
  </si>
  <si>
    <t>г Уфа, ул Мубарякова, д 4 к 3</t>
  </si>
  <si>
    <t>г Уфа, ул Карла Маркса, д 9/2</t>
  </si>
  <si>
    <t>г Уфа, ул Мубарякова, д 4/2</t>
  </si>
  <si>
    <t>21.12.1999 0:00:00 +00:00</t>
  </si>
  <si>
    <t>г Уфа, ул Элеваторная, д 7/1</t>
  </si>
  <si>
    <t>28.05.2022 0:00:00 +00:00</t>
  </si>
  <si>
    <t>10.03.1993 0:00:00 +00:00</t>
  </si>
  <si>
    <t>г Уфа, ул Рабкоров, д 5/3</t>
  </si>
  <si>
    <t>22.06.1999 0:00:00 +00:00</t>
  </si>
  <si>
    <t>г Уфа, ул Зои Космодемьянской, д 38</t>
  </si>
  <si>
    <t>г Уфа, ул Менделеева, д 7/2</t>
  </si>
  <si>
    <t>г Уфа, ул Батырская, д 8/3</t>
  </si>
  <si>
    <t>г Уфа, ул Худайбердина, д 15</t>
  </si>
  <si>
    <t>20.06.1996 0:00:00 +00:00</t>
  </si>
  <si>
    <t>г Уфа, ул Тукаева, д 39</t>
  </si>
  <si>
    <t>г Уфа, ул Карла Маркса, д 12/8</t>
  </si>
  <si>
    <t>25.06.1993 0:00:00 +00:00</t>
  </si>
  <si>
    <t>г Уфа, ул Кирова, д 43</t>
  </si>
  <si>
    <t>11.08.2022 0:00:00 +00:00</t>
  </si>
  <si>
    <t>09.04.2001 0:00:00 +00:00</t>
  </si>
  <si>
    <t>г Уфа, ул Авиаторов, д 19</t>
  </si>
  <si>
    <t>08.06.2001 0:00:00 +00:00</t>
  </si>
  <si>
    <t>г Уфа, ул Пушкина, д 110</t>
  </si>
  <si>
    <t>18.02.1992 0:00:00 +00:00</t>
  </si>
  <si>
    <t>г Уфа, ул Рабкоров, д 14 к 1</t>
  </si>
  <si>
    <t>01.10.2002 0:00:00 +00:00</t>
  </si>
  <si>
    <t>г Уфа, пр-кт Октября, д 115/2</t>
  </si>
  <si>
    <t>12.05.1999 0:00:00 +00:00</t>
  </si>
  <si>
    <t>г Уфа, ул Менделеева, д 140/3</t>
  </si>
  <si>
    <t>11.06.2004 0:00:00 +00:00</t>
  </si>
  <si>
    <t>г Уфа, ул Кирова, д 46 к 1</t>
  </si>
  <si>
    <t>15.11.2005 0:00:00 +00:00</t>
  </si>
  <si>
    <t>г Уфа, деревня Искино, ул Малая Искинская, д 19</t>
  </si>
  <si>
    <t>02.03.2006 0:00:00 +00:00</t>
  </si>
  <si>
    <t>г Уфа, ул Загира Исмагилова, д 1</t>
  </si>
  <si>
    <t>21.08.2006 0:00:00 +00:00</t>
  </si>
  <si>
    <t>г Уфа, ул Загира Исмагилова, д 4</t>
  </si>
  <si>
    <t>13.11.2007 0:00:00 +00:00</t>
  </si>
  <si>
    <t>г Уфа, ул Менделеева, д 41</t>
  </si>
  <si>
    <t>16.12.2022 0:00:00 +00:00</t>
  </si>
  <si>
    <t>16.09.2008 0:00:00 +00:00</t>
  </si>
  <si>
    <t>г Уфа, Дуванский б-р, д 19</t>
  </si>
  <si>
    <t>23.12.2010 0:00:00 +00:00</t>
  </si>
  <si>
    <t>г Уфа, ул Габдуллы Амантая, д 3 к 1</t>
  </si>
  <si>
    <t>17.09.2012 0:00:00 +00:00</t>
  </si>
  <si>
    <t>29.10.2012 0:00:00 +00:00</t>
  </si>
  <si>
    <t>г Уфа, ул Габдуллы Амантая, д 11</t>
  </si>
  <si>
    <t>17.10.2017 0:00:00 +00:00</t>
  </si>
  <si>
    <t>АНО ПРОФЕССИОНАЛЬНАЯ ОБРАЗОВАТЕЛЬНАЯ ОРГАНИЗАЦИЯ БАШКИРСКИЙ КООПЕРАТИВНЫЙ ТЕХНИКУМ</t>
  </si>
  <si>
    <t>450077, Республика Башкортостан, Г. УФА, УЛ. ЛЕНИНА, Д. 26, ЭТАЖИ:ЦОКОЛЬНЫЙ 1,2,3,4</t>
  </si>
  <si>
    <t>16.05.2011 0:00:00 +00:00</t>
  </si>
  <si>
    <t>г Уфа, б-р Ибрагимова, д 41</t>
  </si>
  <si>
    <t>02.07.2013 0:00:00 +00:00</t>
  </si>
  <si>
    <t>г Уфа, ул Достоевского, д 67</t>
  </si>
  <si>
    <t>18.03.1992 0:00:00 +00:00</t>
  </si>
  <si>
    <t>МУНИЦИПАЛЬНОЕ БЮДЖЕТНОЕ ОБЩЕОБРАЗОВАТЕЛЬНОЕ УЧРЕЖДЕНИЕ ЦЕНТР ОБРАЗОВАНИЯ № 163 ГОРОДСКОГО ОКРУГА ГОРОД УФА РЕСПУБЛИКИ БАШКОРТОСТАН</t>
  </si>
  <si>
    <t>МБОУ ЦЕНТР ОБРАЗОВАНИЯ № 163</t>
  </si>
  <si>
    <t>г Уфа, ул Союзная, д 6 к 2</t>
  </si>
  <si>
    <t>26.10.1998 0:00:00 +00:00</t>
  </si>
  <si>
    <t>г Уфа, ул Свердлова, д 38</t>
  </si>
  <si>
    <t>09.10.1998 0:00:00 +00:00</t>
  </si>
  <si>
    <t>г Уфа, ул Красина, д 33</t>
  </si>
  <si>
    <t>25.12.2020 0:00:00 +00:00</t>
  </si>
  <si>
    <t>01.09.1999 0:00:00 +00:00</t>
  </si>
  <si>
    <t>г Уфа, ул Гафури, д 103А</t>
  </si>
  <si>
    <t>г Уфа, ул Кирзаводская, д 1/3</t>
  </si>
  <si>
    <t>21.08.1997 0:00:00 +00:00</t>
  </si>
  <si>
    <t>г Уфа, ул Ахметова, д 304</t>
  </si>
  <si>
    <t>11.06.2002 0:00:00 +00:00</t>
  </si>
  <si>
    <t>г Уфа, ул Мустая Карима, д 53 к 55</t>
  </si>
  <si>
    <t>25.06.1997 0:00:00 +00:00</t>
  </si>
  <si>
    <t>г Уфа, ул Ахметова, д 320</t>
  </si>
  <si>
    <t>03.12.1993 0:00:00 +00:00</t>
  </si>
  <si>
    <t>г Уфа, ул Летчиков, д 8/2</t>
  </si>
  <si>
    <t>17.01.1994 0:00:00 +00:00</t>
  </si>
  <si>
    <t>г Уфа, ул Карла Маркса, д 32</t>
  </si>
  <si>
    <t>28.06.2022 0:00:00 +00:00</t>
  </si>
  <si>
    <t>г Уфа, ул Дмитрия Донского, д 65</t>
  </si>
  <si>
    <t>31.01.1994 0:00:00 +00:00</t>
  </si>
  <si>
    <t>г Уфа, ул Выгонная, д 10</t>
  </si>
  <si>
    <t>г Уфа, ул Гафури, д 7</t>
  </si>
  <si>
    <t>г Уфа, ул Кольцевая, д 74</t>
  </si>
  <si>
    <t>23.03.1995 0:00:00 +00:00</t>
  </si>
  <si>
    <t>г Уфа, ул Чкалова, д 110</t>
  </si>
  <si>
    <t>27.01.2000 0:00:00 +00:00</t>
  </si>
  <si>
    <t>г Уфа, ул Жуковского, д 28</t>
  </si>
  <si>
    <t>г Уфа, ул Гоголя, д 70</t>
  </si>
  <si>
    <t>06.06.1994 0:00:00 +00:00</t>
  </si>
  <si>
    <t>г Уфа, ул Ахметова, д 326/2</t>
  </si>
  <si>
    <t>г Уфа, ул Ахметова, д 287А/3</t>
  </si>
  <si>
    <t>13.03.2023 0:00:00 +00:00</t>
  </si>
  <si>
    <t>15.06.1994 0:00:00 +00:00</t>
  </si>
  <si>
    <t>г Уфа, ул Зенцова, д 61</t>
  </si>
  <si>
    <t>г Уфа, ул Революционная, д 18/1</t>
  </si>
  <si>
    <t>Хайруллина Эльза Завиловна</t>
  </si>
  <si>
    <t>г Уфа, ул Аксакова, д 57А</t>
  </si>
  <si>
    <t>г Уфа, ул Карла Маркса, д 36/1</t>
  </si>
  <si>
    <t>г Уфа, ул Достоевского, д 40</t>
  </si>
  <si>
    <t>г Уфа, ул Нехаева, д 87</t>
  </si>
  <si>
    <t>28.07.1998 0:00:00 +00:00</t>
  </si>
  <si>
    <t>г Уфа, ул Красина, д 13/2</t>
  </si>
  <si>
    <t>г Уфа, ул Лесозаводская, д 1/1</t>
  </si>
  <si>
    <t>г Уфа, ул Летчиков, д 6/1</t>
  </si>
  <si>
    <t>23.06.1999 0:00:00 +00:00</t>
  </si>
  <si>
    <t>г Уфа, ул Коммунистическая, д 16</t>
  </si>
  <si>
    <t>г Уфа, ул Гафури, д 21/1</t>
  </si>
  <si>
    <t>11.01.2021 0:00:00 +00:00</t>
  </si>
  <si>
    <t>21.01.2002 0:00:00 +00:00</t>
  </si>
  <si>
    <t>г Уфа, ул Зенцова, д 51</t>
  </si>
  <si>
    <t>14.10.1999 0:00:00 +00:00</t>
  </si>
  <si>
    <t>г Уфа, ул Ахметова, д 316</t>
  </si>
  <si>
    <t>г Уфа, ул Карла Маркса, д 28</t>
  </si>
  <si>
    <t>04.10.2002 0:00:00 +00:00</t>
  </si>
  <si>
    <t>Сафина Дамира Адгамовна</t>
  </si>
  <si>
    <t>г Уфа, ул Революционная, д 34/1</t>
  </si>
  <si>
    <t>05.06.2009 0:00:00 +00:00</t>
  </si>
  <si>
    <t>г Уфа, ул Летчиков, д 12 к 1</t>
  </si>
  <si>
    <t>15.01.2013 0:00:00 +00:00</t>
  </si>
  <si>
    <t>г Уфа, ул Зенцова, д 49</t>
  </si>
  <si>
    <t>г Уфа, ул Малая Шелководная, д 3</t>
  </si>
  <si>
    <t>г Уфа, ул Уфимское шоссе, д 22</t>
  </si>
  <si>
    <t>г Уфа, ул Гоголя, д 34</t>
  </si>
  <si>
    <t>16.03.1993 0:00:00 +00:00</t>
  </si>
  <si>
    <t>г Уфа, ул Комсомольская, д 138/1</t>
  </si>
  <si>
    <t>23.02.1993 0:00:00 +00:00</t>
  </si>
  <si>
    <t>г Уфа, ул Максима Рыльского, д 14/2</t>
  </si>
  <si>
    <t>12.05.1993 0:00:00 +00:00</t>
  </si>
  <si>
    <t>г Уфа, ул им. города Галле, д 9</t>
  </si>
  <si>
    <t>17.11.1993 0:00:00 +00:00</t>
  </si>
  <si>
    <t>г Уфа, ул Ростовская, д 15</t>
  </si>
  <si>
    <t>08.10.1996 0:00:00 +00:00</t>
  </si>
  <si>
    <t>г Уфа, ул Менделеева, д 197 к 1</t>
  </si>
  <si>
    <t>г Уфа, ул Сипайловская, д 14</t>
  </si>
  <si>
    <t>12.11.1991 0:00:00 +00:00</t>
  </si>
  <si>
    <t>г Уфа, ул Максима Рыльского, д 5 к 1</t>
  </si>
  <si>
    <t>г Уфа, ул Рихарда Зорге, д 50</t>
  </si>
  <si>
    <t>13.07.1993 0:00:00 +00:00</t>
  </si>
  <si>
    <t>г Уфа, ул Шафиева, д 24</t>
  </si>
  <si>
    <t>07.12.1993 0:00:00 +00:00</t>
  </si>
  <si>
    <t>г Уфа, ул Российская, д 88</t>
  </si>
  <si>
    <t>29.12.1993 0:00:00 +00:00</t>
  </si>
  <si>
    <t>г Уфа, пр-кт Октября, д 67</t>
  </si>
  <si>
    <t>10.02.1994 0:00:00 +00:00</t>
  </si>
  <si>
    <t>г Уфа, ул Рихарда Зорге, д 35 к 2</t>
  </si>
  <si>
    <t>03.08.1995 0:00:00 +00:00</t>
  </si>
  <si>
    <t>г Уфа, ул Парковая, д 6</t>
  </si>
  <si>
    <t>07.12.1995 0:00:00 +00:00</t>
  </si>
  <si>
    <t>Юдахина Лилия Шамиловна</t>
  </si>
  <si>
    <t>г Уфа, ул Юрия Гагарина, д 15</t>
  </si>
  <si>
    <t>11.05.2021 0:00:00 +00:00</t>
  </si>
  <si>
    <t>14.09.1995 0:00:00 +00:00</t>
  </si>
  <si>
    <t>г Уфа, ул Шафиева, д 1</t>
  </si>
  <si>
    <t>26.06.1995 0:00:00 +00:00</t>
  </si>
  <si>
    <t>г Уфа, ул Баязита Бикбая, д 31/1</t>
  </si>
  <si>
    <t>26.12.2022 0:00:00 +00:00</t>
  </si>
  <si>
    <t>г Уфа, ул Рихарда Зорге, д 25/1</t>
  </si>
  <si>
    <t>07.02.1996 0:00:00 +00:00</t>
  </si>
  <si>
    <t>08.09.1993 0:00:00 +00:00</t>
  </si>
  <si>
    <t>МУНИЦИПАЛЬНОЕ АВТОНОМНОЕ ОБРАЗОВАТЕЛЬНОЕ УЧРЕЖДЕНИЕ ДОПОЛНИТЕЛЬНОГО ОБРАЗОВАНИЯ ГОРОДСКОЙ ЦЕНТР ТУРИЗМА, КРАЕВЕДЕНИЯ И ЭКСКУРСИЙ КОМЕТА ГОРОДСКОГО ОКРУГА ГОРОД УФА РЕСПУБЛИКИ БАШКОРТОСТАН</t>
  </si>
  <si>
    <t>МАОУ ДО ГЦТКЭ КОМЕТА</t>
  </si>
  <si>
    <t>г Уфа, ул Рыбакова, д 8</t>
  </si>
  <si>
    <t>30.05.1996 0:00:00 +00:00</t>
  </si>
  <si>
    <t>г Уфа, ул Российская, д 80</t>
  </si>
  <si>
    <t>05.05.1996 0:00:00 +00:00</t>
  </si>
  <si>
    <t>г Уфа, ул Академика Королева, д 13/1</t>
  </si>
  <si>
    <t>г Уфа, ул Российская, д 171/1</t>
  </si>
  <si>
    <t>21.07.1993 0:00:00 +00:00</t>
  </si>
  <si>
    <t>г Уфа, ул Российская, д 90</t>
  </si>
  <si>
    <t>10.11.1993 0:00:00 +00:00</t>
  </si>
  <si>
    <t>г Уфа, ул Шафиева, д 31/2</t>
  </si>
  <si>
    <t>19.05.1997 0:00:00 +00:00</t>
  </si>
  <si>
    <t>г Уфа, проезд Станиславского, д 43/1</t>
  </si>
  <si>
    <t>02.11.2020 0:00:00 +00:00</t>
  </si>
  <si>
    <t>26.06.1997 0:00:00 +00:00</t>
  </si>
  <si>
    <t>г Уфа, ул Менделеева, д 199/1</t>
  </si>
  <si>
    <t>МУНИЦИПАЛЬНОЕ АВТОНОМНОЕ ОБЩЕОБРАЗОВАТЕЛЬНОЕ УЧРЕЖДЕНИЕ ШКОЛА № 124 ИМЕНИ АХМЕТОВА АБДУЛЛЫ ШАНГАРЕЕВИЧА ГОРОДСКОГО ОКРУГА ГОРОД УФА РЕСПУБЛИКИ БАШКОРТОСТАН</t>
  </si>
  <si>
    <t>МАОУ ШКОЛА № 124 ИМЕНИ А. Ш. АХМЕТОВА</t>
  </si>
  <si>
    <t>г Уфа, ул Уфимское шоссе, д 20</t>
  </si>
  <si>
    <t>г Уфа, ул Юрия Гагарина, д 50/3</t>
  </si>
  <si>
    <t>г Уфа, Молодежный б-р, д 7 к 1</t>
  </si>
  <si>
    <t>02.10.1997 0:00:00 +00:00</t>
  </si>
  <si>
    <t>г Уфа, ул Рихарда Зорге, д 48/3</t>
  </si>
  <si>
    <t>г Уфа, село Нагаево, ул Парковая, д 6</t>
  </si>
  <si>
    <t>11.06.1997 0:00:00 +00:00</t>
  </si>
  <si>
    <t>г Уфа, ул Менделеева, д 203</t>
  </si>
  <si>
    <t>г Уфа, пр-кт Октября, д 61/3</t>
  </si>
  <si>
    <t>27.11.1997 0:00:00 +00:00</t>
  </si>
  <si>
    <t>г Уфа, Лесной проезд, д 14/3</t>
  </si>
  <si>
    <t>г Уфа, ул 50 лет СССР, д 42/2</t>
  </si>
  <si>
    <t>г Уфа, пр-кт Октября, д 74/1</t>
  </si>
  <si>
    <t>14.01.1998 0:00:00 +00:00</t>
  </si>
  <si>
    <t>г Уфа, ул Ростовская, д 17</t>
  </si>
  <si>
    <t>г Уфа, ул Парковая, д 12/1</t>
  </si>
  <si>
    <t>21.11.2019 0:00:00 +00:00</t>
  </si>
  <si>
    <t>г Уфа, ул Юрия Гагарина, д 48/1</t>
  </si>
  <si>
    <t>16.02.2022 0:00:00 +00:00</t>
  </si>
  <si>
    <t>20.11.1997 0:00:00 +00:00</t>
  </si>
  <si>
    <t>МУНИЦИПАЛЬНОЕ АВТОНОМНОЕ ОБЩЕОБРАЗОВАТЕЛЬНОЕ УЧРЕЖДЕНИЕ ЦЕНТР ОБРАЗОВАНИЯ № 89 ИМЕНИ КУСИМОВА ТАГИРА ТАИПОВИЧА ГОРОДСКОГО ОКРУГА ГОРОД УФА РЕСПУБЛИКИ БАШКОРТОСТАН</t>
  </si>
  <si>
    <t>г Уфа, ул Комсомольская, д 113</t>
  </si>
  <si>
    <t>г Уфа, ул Рихарда Зорге, д 43 к 2</t>
  </si>
  <si>
    <t>18.09.1997 0:00:00 +00:00</t>
  </si>
  <si>
    <t>г Уфа, ул Максима Рыльского, д 10/2</t>
  </si>
  <si>
    <t>07.08.1997 0:00:00 +00:00</t>
  </si>
  <si>
    <t>г Уфа, ул Менделеева, д 199/2</t>
  </si>
  <si>
    <t>12.02.1998 0:00:00 +00:00</t>
  </si>
  <si>
    <t>г Уфа, ул Набережная р. Уфы, д 51/1</t>
  </si>
  <si>
    <t>16.04.1998 0:00:00 +00:00</t>
  </si>
  <si>
    <t>г Уфа, ул Юрия Гагарина, д 24/1</t>
  </si>
  <si>
    <t>01.10.1998 0:00:00 +00:00</t>
  </si>
  <si>
    <t>г Уфа, ул Менделеева, д 215 к 3</t>
  </si>
  <si>
    <t>25.12.1998 0:00:00 +00:00</t>
  </si>
  <si>
    <t>г Уфа, ул Максима Рыльского, д 4/1</t>
  </si>
  <si>
    <t>18.02.1999 0:00:00 +00:00</t>
  </si>
  <si>
    <t>г Уфа, ул Юрия Гагарина, д 36/2</t>
  </si>
  <si>
    <t>26.05.1993 0:00:00 +00:00</t>
  </si>
  <si>
    <t>г Уфа, б-р Тюлькина, д 4</t>
  </si>
  <si>
    <t>08.04.1999 0:00:00 +00:00</t>
  </si>
  <si>
    <t>г Уфа, ул Академика Королева, д 25</t>
  </si>
  <si>
    <t>г Уфа, ул Российская, д 41 к 4</t>
  </si>
  <si>
    <t>23.07.1999 0:00:00 +00:00</t>
  </si>
  <si>
    <t>г Уфа, ул Юрия Гагарина, д 52/2</t>
  </si>
  <si>
    <t>16.09.1999 0:00:00 +00:00</t>
  </si>
  <si>
    <t>г Уфа, ул Маршала Жукова, д 4/3</t>
  </si>
  <si>
    <t>30.09.1999 0:00:00 +00:00</t>
  </si>
  <si>
    <t>г Уфа, пр-кт Октября, д 108/1</t>
  </si>
  <si>
    <t>08.02.2001 0:00:00 +00:00</t>
  </si>
  <si>
    <t>г Уфа, ул Рыбакова, д 6А</t>
  </si>
  <si>
    <t>22.02.2001 0:00:00 +00:00</t>
  </si>
  <si>
    <t>г Уфа, ул Баязита Бикбая, д 18 к 1</t>
  </si>
  <si>
    <t>г Уфа, ул Менделеева, д 217/1</t>
  </si>
  <si>
    <t>27.06.2002 0:00:00 +00:00</t>
  </si>
  <si>
    <t>г Уфа, ул Натальи Ковшовой, д 10/1</t>
  </si>
  <si>
    <t>23.07.2021 0:00:00 +00:00</t>
  </si>
  <si>
    <t>г Уфа, ул Юрия Гагарина, д 26/1</t>
  </si>
  <si>
    <t>09.10.2021 0:00:00 +00:00</t>
  </si>
  <si>
    <t>18.12.2003 0:00:00 +00:00</t>
  </si>
  <si>
    <t>г Уфа, ул Комсомольская, д 165/2</t>
  </si>
  <si>
    <t>11.11.2004 0:00:00 +00:00</t>
  </si>
  <si>
    <t>Хаффазова Елена Робертовна</t>
  </si>
  <si>
    <t>г Уфа, ул Шафиева, д 29 к 1</t>
  </si>
  <si>
    <t>31.05.2005 0:00:00 +00:00</t>
  </si>
  <si>
    <t>г Уфа, ул Российская, д 94 к 1</t>
  </si>
  <si>
    <t>12.09.2005 0:00:00 +00:00</t>
  </si>
  <si>
    <t>г Уфа, ул Орловская, д 33</t>
  </si>
  <si>
    <t>г Уфа, ул Баязита Бикбая, д 30 к 1</t>
  </si>
  <si>
    <t>г Уфа, село Нагаево, ул Советская, д 38</t>
  </si>
  <si>
    <t>13.08.2020 0:00:00 +00:00</t>
  </si>
  <si>
    <t>28.03.2006 0:00:00 +00:00</t>
  </si>
  <si>
    <t>МУНИЦИПАЛЬНОЕ АВТОНОМНОЕ ОБРАЗОВАТЕЛЬНОЕ УЧРЕЖДЕНИЕ ДОПОЛНИТЕЛЬНОГО ОБРАЗОВАНИЯ ДЕТСКИЙ ЦЕНТР ТУРИЗМА, КРАЕВЕДЕНИЯ И ЭКСКУРСИЙ МЕРИДИАН ГОРОДСКОГО ОКРУГА ГОРОД УФА РЕСПУБЛИКИ БАШКОРТОСТАН</t>
  </si>
  <si>
    <t>МАОУ ДО ДЦТКИЭ МЕРИДИАН</t>
  </si>
  <si>
    <t>г Уфа, ул Менделеева, д 213</t>
  </si>
  <si>
    <t>09.06.2008 0:00:00 +00:00</t>
  </si>
  <si>
    <t>г Уфа, ул Менделеева, д 213 к 1</t>
  </si>
  <si>
    <t>18.06.2008 0:00:00 +00:00</t>
  </si>
  <si>
    <t>г Уфа, ул Максима Рыльского, д 26/2</t>
  </si>
  <si>
    <t>17.07.2008 0:00:00 +00:00</t>
  </si>
  <si>
    <t>г Уфа, ул Юрия Гагарина, д 59</t>
  </si>
  <si>
    <t>14.12.2010 0:00:00 +00:00</t>
  </si>
  <si>
    <t>г Уфа, пр-кт Октября, д 78/1</t>
  </si>
  <si>
    <t>06.04.2011 0:00:00 +00:00</t>
  </si>
  <si>
    <t>г Уфа, ул Академика Королева, д 18 к 1</t>
  </si>
  <si>
    <t>23.09.2011 0:00:00 +00:00</t>
  </si>
  <si>
    <t>г Уфа, ул Юрия Гагарина, д 36 к 3</t>
  </si>
  <si>
    <t>г Уфа, ул Юрия Гагарина, д 12 к 5</t>
  </si>
  <si>
    <t>19.10.2012 0:00:00 +00:00</t>
  </si>
  <si>
    <t>г Уфа, ул Юрия Гагарина, д 46 к 5</t>
  </si>
  <si>
    <t>22.10.2012 0:00:00 +00:00</t>
  </si>
  <si>
    <t>г Уфа, ул Максима Рыльского, д 13 к 2</t>
  </si>
  <si>
    <t>31.12.2013 0:00:00 +00:00</t>
  </si>
  <si>
    <t>г Уфа, ул Максима Горького, д 71</t>
  </si>
  <si>
    <t>31.03.1993 0:00:00 +00:00</t>
  </si>
  <si>
    <t>Бедрина Ольга Владимировна</t>
  </si>
  <si>
    <t>г Уфа, пр-кт Октября, д 174</t>
  </si>
  <si>
    <t>г Уфа, ул Кремлевская, д 53/1</t>
  </si>
  <si>
    <t>г Уфа, пр-кт Октября, д 97/1</t>
  </si>
  <si>
    <t>г Уфа, ул Таманская, д 47</t>
  </si>
  <si>
    <t>г Уфа, ул Блюхера, д 34 к 1</t>
  </si>
  <si>
    <t>17.05.1995 0:00:00 +00:00</t>
  </si>
  <si>
    <t>г Уфа, ул Ладыгина, д 7/1</t>
  </si>
  <si>
    <t>08.08.2022 0:00:00 +00:00</t>
  </si>
  <si>
    <t>21.07.1995 0:00:00 +00:00</t>
  </si>
  <si>
    <t>г Уфа, пр-кт Октября, д 87/1</t>
  </si>
  <si>
    <t>13.07.1995 0:00:00 +00:00</t>
  </si>
  <si>
    <t>г Уфа, ул Победы, д 24</t>
  </si>
  <si>
    <t>28.12.1995 0:00:00 +00:00</t>
  </si>
  <si>
    <t>г Уфа, ул Мира, д 20</t>
  </si>
  <si>
    <t>12.03.1996 0:00:00 +00:00</t>
  </si>
  <si>
    <t>г Уфа, пр-кт Октября, д 153</t>
  </si>
  <si>
    <t>г Уфа, ул Кольцевая, д 143</t>
  </si>
  <si>
    <t>13.04.2002 0:00:00 +00:00</t>
  </si>
  <si>
    <t>г Уфа, ул Борисоглебская, д 17</t>
  </si>
  <si>
    <t>г Уфа, ул Свободы, д 44</t>
  </si>
  <si>
    <t>13.09.2001 0:00:00 +00:00</t>
  </si>
  <si>
    <t>г Уфа, ул Российская, д 54</t>
  </si>
  <si>
    <t>17.12.1992 0:00:00 +00:00</t>
  </si>
  <si>
    <t>г Уфа, пр-кт Октября, д 115/3</t>
  </si>
  <si>
    <t>20.01.1999 0:00:00 +00:00</t>
  </si>
  <si>
    <t>г Уфа, поселок Новые Черкассы, ул Пионерская, д 18</t>
  </si>
  <si>
    <t>28.01.1993 0:00:00 +00:00</t>
  </si>
  <si>
    <t>г Уфа, ул Кольцевая, д 105</t>
  </si>
  <si>
    <t>17.02.1993 0:00:00 +00:00</t>
  </si>
  <si>
    <t>г Уфа, ул Кольцевая, д 110</t>
  </si>
  <si>
    <t>г Уфа, ул Борисоглебская, д 24/1</t>
  </si>
  <si>
    <t>08.04.1997 0:00:00 +00:00</t>
  </si>
  <si>
    <t>г Уфа, ул Дмитрия Донского, д 87</t>
  </si>
  <si>
    <t>г Уфа, ул Блюхера, д 9</t>
  </si>
  <si>
    <t>г Уфа, ул Кулибина, д 38</t>
  </si>
  <si>
    <t>02.02.1993 0:00:00 +00:00</t>
  </si>
  <si>
    <t>г Уфа, пр-кт Октября, д 109/3</t>
  </si>
  <si>
    <t>04.04.1999 0:00:00 +00:00</t>
  </si>
  <si>
    <t>г Уфа, ул Максима Горького, д 42</t>
  </si>
  <si>
    <t>26.04.1999 0:00:00 +00:00</t>
  </si>
  <si>
    <t>г Уфа, ул Матвея Пинского, д 12</t>
  </si>
  <si>
    <t>г Уфа, ул Кремлевская, д 61/4</t>
  </si>
  <si>
    <t>г Уфа, ул Богдана Хмельницкого, д 126/1</t>
  </si>
  <si>
    <t>г Уфа, ул Чудинова, д 1/2</t>
  </si>
  <si>
    <t>25.05.1999 0:00:00 +00:00</t>
  </si>
  <si>
    <t>г Уфа, ул Мира, д 21</t>
  </si>
  <si>
    <t>01.06.1999 0:00:00 +00:00</t>
  </si>
  <si>
    <t>г Уфа, ул Космонавтов, д 16</t>
  </si>
  <si>
    <t>15.06.1999 0:00:00 +00:00</t>
  </si>
  <si>
    <t>г Уфа, ул Российская, д 62А</t>
  </si>
  <si>
    <t>02.12.1997 0:00:00 +00:00</t>
  </si>
  <si>
    <t>г Уфа, ул Кольцевая, д 48А</t>
  </si>
  <si>
    <t>10.08.1999 0:00:00 +00:00</t>
  </si>
  <si>
    <t>г Уфа, ул Ульяновых, д 13 к 1</t>
  </si>
  <si>
    <t>г Уфа, ул Первомайская, д 5/2</t>
  </si>
  <si>
    <t>28.09.1999 0:00:00 +00:00</t>
  </si>
  <si>
    <t>г Уфа, ул Победы, д 31/1</t>
  </si>
  <si>
    <t>г Уфа, ул Первомайская, д 4</t>
  </si>
  <si>
    <t>г Уфа, пр-кт Октября, д 131/1А</t>
  </si>
  <si>
    <t>г Уфа, Шкаповский пер, д 3</t>
  </si>
  <si>
    <t>21.04.1999 0:00:00 +00:00</t>
  </si>
  <si>
    <t>г Уфа, ул Борисоглебская, д 16</t>
  </si>
  <si>
    <t>12.04.1995 0:00:00 +00:00</t>
  </si>
  <si>
    <t>г Уфа, ул Первомайская, д 3</t>
  </si>
  <si>
    <t>16.04.1996 0:00:00 +00:00</t>
  </si>
  <si>
    <t>г Уфа, ул Ульяновых, д 47А</t>
  </si>
  <si>
    <t>12.10.1995 0:00:00 +00:00</t>
  </si>
  <si>
    <t>г Уфа, ул Первомайская, д 7</t>
  </si>
  <si>
    <t>19.10.1995 0:00:00 +00:00</t>
  </si>
  <si>
    <t>г Уфа, ул Богдана Хмельницкого, д 135 к 1</t>
  </si>
  <si>
    <t>26.01.1996 0:00:00 +00:00</t>
  </si>
  <si>
    <t>г Уфа, пр-кт Октября, д 129/2</t>
  </si>
  <si>
    <t>27.10.1995 0:00:00 +00:00</t>
  </si>
  <si>
    <t>г Уфа, ул Богдана Хмельницкого, д 135 к 2</t>
  </si>
  <si>
    <t>27.02.1996 0:00:00 +00:00</t>
  </si>
  <si>
    <t>г Уфа, ул Российская, д 1 к 1</t>
  </si>
  <si>
    <t>г Уфа, ул Мира, д 16 к 1</t>
  </si>
  <si>
    <t>г Уфа, ул Николая Кузнецова, д 2</t>
  </si>
  <si>
    <t>г Уфа, ул Кольцевая, д 61А</t>
  </si>
  <si>
    <t>26.05.1997 0:00:00 +00:00</t>
  </si>
  <si>
    <t>г Уфа, поселок Новые Черкассы, ул Пионерская, д 14/3</t>
  </si>
  <si>
    <t>07.12.1999 0:00:00 +00:00</t>
  </si>
  <si>
    <t>г Уфа, ул Шота Руставели, д 72</t>
  </si>
  <si>
    <t>12.02.1996 0:00:00 +00:00</t>
  </si>
  <si>
    <t>г Уфа, ул Блюхера, д 48/1</t>
  </si>
  <si>
    <t>г Уфа, ул Шота Руставели, д 27/4</t>
  </si>
  <si>
    <t>14.12.1999 0:00:00 +00:00</t>
  </si>
  <si>
    <t>г Уфа, ул Кольцевая, д 37</t>
  </si>
  <si>
    <t>г Уфа, ул Даута Юлтыя, д 6</t>
  </si>
  <si>
    <t>20.04.1998 0:00:00 +00:00</t>
  </si>
  <si>
    <t>г Уфа, ул Ульяновых, д 38</t>
  </si>
  <si>
    <t>г Уфа, ул Блюхера, д 25</t>
  </si>
  <si>
    <t>23.05.2023 0:00:00 +00:00</t>
  </si>
  <si>
    <t>09.04.1996 0:00:00 +00:00</t>
  </si>
  <si>
    <t>МУНИЦИПАЛЬНОЕ АВТОНОМНОЕ ОБЩЕОБРАЗОВАТЕЛЬНОЕ УЧРЕЖДЕНИЕ ШКОЛА № 98 ИМЕНИ ОБУХОВА НИКОЛАЯ ФЕОКТИСТОВИЧА ГОРОДСКОГО ОКРУГА ГОРОД УФА РЕСПУБЛИКИ БАШКОРТОСТАН</t>
  </si>
  <si>
    <t>МАОУ ШКОЛА № 98 ИМ. Н.Ф. ОБУХОВА</t>
  </si>
  <si>
    <t>г Уфа, ул Суворова, д 35</t>
  </si>
  <si>
    <t>г Уфа, ул Кольцевая, д 203</t>
  </si>
  <si>
    <t>16.03.2022 0:00:00 +00:00</t>
  </si>
  <si>
    <t>14.10.1997 0:00:00 +00:00</t>
  </si>
  <si>
    <t>г Уфа, ул Конституции, д 2А</t>
  </si>
  <si>
    <t>г Уфа, село Старые Турбаслы, ул Советская, д 54</t>
  </si>
  <si>
    <t>11.04.2000 0:00:00 +00:00</t>
  </si>
  <si>
    <t>г Уфа, ул Вологодская, д 64/1</t>
  </si>
  <si>
    <t>г Уфа, ул Мира, д 36А</t>
  </si>
  <si>
    <t>16.12.2023 0:00:00 +00:00</t>
  </si>
  <si>
    <t>г Уфа, ул Березниковская, д 46А</t>
  </si>
  <si>
    <t>г Уфа, пр-кт Октября, д 91</t>
  </si>
  <si>
    <t>г Уфа, ул Блюхера, д 13</t>
  </si>
  <si>
    <t>г Уфа, ул Калинина, д 83</t>
  </si>
  <si>
    <t>г Уфа, ул Северодвинская, д 22</t>
  </si>
  <si>
    <t>г Уфа, ул Репина, д 7</t>
  </si>
  <si>
    <t>г Уфа, ул Кольцевая, д 28</t>
  </si>
  <si>
    <t>г Уфа, ул Нежинская, д 4</t>
  </si>
  <si>
    <t>г Уфа, ул Герцена, д 26</t>
  </si>
  <si>
    <t>19.01.2004 0:00:00 +00:00</t>
  </si>
  <si>
    <t>г Уфа, ул Адмирала Макарова, д 20</t>
  </si>
  <si>
    <t>30.07.2004 0:00:00 +00:00</t>
  </si>
  <si>
    <t>г Уфа, ул Вологодская, д 58</t>
  </si>
  <si>
    <t>26.08.2004 0:00:00 +00:00</t>
  </si>
  <si>
    <t>г Уфа, ул Ульяновых, д 21/1</t>
  </si>
  <si>
    <t>04.03.2020 0:00:00 +00:00</t>
  </si>
  <si>
    <t>г Уфа, ул Свободы, д 35 к 1</t>
  </si>
  <si>
    <t>09.08.2006 0:00:00 +00:00</t>
  </si>
  <si>
    <t>г Уфа, ул Кольцевая, д 49</t>
  </si>
  <si>
    <t>08.10.2007 0:00:00 +00:00</t>
  </si>
  <si>
    <t>г Уфа, ул Шота Руставели, д 29 к 1</t>
  </si>
  <si>
    <t>19.06.2008 0:00:00 +00:00</t>
  </si>
  <si>
    <t>г Уфа, ул Калинина, д 6</t>
  </si>
  <si>
    <t>22.08.2008 0:00:00 +00:00</t>
  </si>
  <si>
    <t>г Уфа, ул Первомайская, д 6Б</t>
  </si>
  <si>
    <t>29.05.2009 0:00:00 +00:00</t>
  </si>
  <si>
    <t>г Уфа, ул Суворова, д 55А</t>
  </si>
  <si>
    <t>г Уфа, ул Мира, д 4 к 1</t>
  </si>
  <si>
    <t>30.07.2014 0:00:00 +00:00</t>
  </si>
  <si>
    <t>Респ Башкортостан, г Бирск, село Пономаревка, ул Гагарина, д 11</t>
  </si>
  <si>
    <t>29.04.2016 0:00:00 +00:00</t>
  </si>
  <si>
    <t>г Уфа, ул Мира, д 14</t>
  </si>
  <si>
    <t>26.05.2020 0:00:00 +00:00</t>
  </si>
  <si>
    <t>г Уфа, ул 8 Марта, д 3</t>
  </si>
  <si>
    <t>16.07.1993 0:00:00 +00:00</t>
  </si>
  <si>
    <t>г Уфа, ул Менделеева, д 177 к 4</t>
  </si>
  <si>
    <t>19.02.1992 0:00:00 +00:00</t>
  </si>
  <si>
    <t>г Уфа, ул 50-летия Октября, д 32</t>
  </si>
  <si>
    <t>28.12.1992 0:00:00 +00:00</t>
  </si>
  <si>
    <t>г Уфа, ул Мустая Карима, д 69</t>
  </si>
  <si>
    <t>04.02.1993 0:00:00 +00:00</t>
  </si>
  <si>
    <t>г Уфа, ул Минигали Губайдуллина, д 29</t>
  </si>
  <si>
    <t>г Уфа, Хадии Давлетшиной б-р, д 3</t>
  </si>
  <si>
    <t>г Уфа, пр-кт Октября, д 4</t>
  </si>
  <si>
    <t>14.07.2023 0:00:00 +00:00</t>
  </si>
  <si>
    <t>03.02.1994 0:00:00 +00:00</t>
  </si>
  <si>
    <t>г Уфа, ул Рихарда Зорге, д 40 к 3</t>
  </si>
  <si>
    <t>11.03.1994 0:00:00 +00:00</t>
  </si>
  <si>
    <t>г Уфа, ул Степана Злобина, д 40 к 1</t>
  </si>
  <si>
    <t>г Уфа, ул Менделеева, д 177 к 3</t>
  </si>
  <si>
    <t>20.04.2000 0:00:00 +00:00</t>
  </si>
  <si>
    <t>г Уфа, ул Красноводская, д 13</t>
  </si>
  <si>
    <t>24.02.1995 0:00:00 +00:00</t>
  </si>
  <si>
    <t>г Уфа, ул Бабушкина, д 23</t>
  </si>
  <si>
    <t>27.12.2022 0:00:00 +00:00</t>
  </si>
  <si>
    <t>г Уфа, ул Комсомольская, д 33</t>
  </si>
  <si>
    <t>28.02.1995 0:00:00 +00:00</t>
  </si>
  <si>
    <t>г Уфа, пр-кт Октября, д 23/4</t>
  </si>
  <si>
    <t>г Уфа, ул Белякова, д 25 к 1</t>
  </si>
  <si>
    <t>18.07.1994 0:00:00 +00:00</t>
  </si>
  <si>
    <t>г Уфа, ул Большая Гражданская, д 30</t>
  </si>
  <si>
    <t>22.05.2020 0:00:00 +00:00</t>
  </si>
  <si>
    <t>г Уфа, ул Николая Дмитриева, д 19/1</t>
  </si>
  <si>
    <t>21.02.1995 0:00:00 +00:00</t>
  </si>
  <si>
    <t>г Уфа, ул 50-летия Октября, д 7А</t>
  </si>
  <si>
    <t>г Уфа, ул Рихарда Зорге, д 10 к 1</t>
  </si>
  <si>
    <t>23.07.1995 0:00:00 +00:00</t>
  </si>
  <si>
    <t>г Уфа, ул Подвойского, д 7</t>
  </si>
  <si>
    <t>16.02.1995 0:00:00 +00:00</t>
  </si>
  <si>
    <t>г Уфа, ул Айская, д 64А</t>
  </si>
  <si>
    <t>27.06.1995 0:00:00 +00:00</t>
  </si>
  <si>
    <t>г Уфа, ул Комсомольская, д 79</t>
  </si>
  <si>
    <t>28.06.1995 0:00:00 +00:00</t>
  </si>
  <si>
    <t>г Уфа, ул Харьковская, д 121</t>
  </si>
  <si>
    <t>28.08.1995 0:00:00 +00:00</t>
  </si>
  <si>
    <t>г Уфа, пр-кт Октября, д 27/1</t>
  </si>
  <si>
    <t>02.03.2000 0:00:00 +00:00</t>
  </si>
  <si>
    <t>г Уфа, ул 50 лет СССР, д 10</t>
  </si>
  <si>
    <t>30.05.1995 0:00:00 +00:00</t>
  </si>
  <si>
    <t>МУНИЦИПАЛЬНОЕ АВТОНОМНОЕ ОБРАЗОВАТЕЛЬНОЕ УЧРЕЖДЕНИЕ ДОПОЛНИТЕЛЬНОГО ОБРАЗОВАНИЯ УФИМСКИЙ ГОРОДСКОЙ ЭКОЛОГИЧЕСКИЙ ЦЕНТР ФОРТУНА ГОРОДСКОГО ОКРУГА ГОРОД УФА РЕСПУБЛИКИ БАШКОРТОСТАН</t>
  </si>
  <si>
    <t>МАОУ ДО УГЭЦ ФОРТУНА</t>
  </si>
  <si>
    <t>г Уфа, ул Рихарда Зорге, д 17/3</t>
  </si>
  <si>
    <t>26.02.1996 0:00:00 +00:00</t>
  </si>
  <si>
    <t>г Уфа, ул Революционная, д 171</t>
  </si>
  <si>
    <t>г Уфа, ул Пархоменко, д 96 к 1</t>
  </si>
  <si>
    <t>г Уфа, ул Революционная, д 49</t>
  </si>
  <si>
    <t>21.12.1995 0:00:00 +00:00</t>
  </si>
  <si>
    <t>г Уфа, ул Революционная, д 82/1</t>
  </si>
  <si>
    <t>г Уфа, ул Кирова, д 97/2</t>
  </si>
  <si>
    <t>11.02.1997 0:00:00 +00:00</t>
  </si>
  <si>
    <t>г Уфа, ул Айская, д 70</t>
  </si>
  <si>
    <t>г Уфа, ул Комсомольская, д 31 к 2</t>
  </si>
  <si>
    <t>г Уфа, Хадии Давлетшиной б-р, д 32</t>
  </si>
  <si>
    <t>МУНИЦИПАЛЬНОЕ АВТОНОМНОЕ ДОШКОЛЬНОЕ ОБРАЗОВАТЕЛЬНОЕ УЧРЕЖДЕНИЕ ДЕТСКИЙ САД № 30 ГОРОДСКОГО ОКРУГА ГОРОД УФА РЕСПУБЛИКИ БАШКОРТОСТАН</t>
  </si>
  <si>
    <t>г Уфа, ул Степана Халтурина, д 47/1</t>
  </si>
  <si>
    <t>15.02.1996 0:00:00 +00:00</t>
  </si>
  <si>
    <t>г Уфа, ул Комсомольская, д 17/2</t>
  </si>
  <si>
    <t>20.05.2022 0:00:00 +00:00</t>
  </si>
  <si>
    <t>07.08.1995 0:00:00 +00:00</t>
  </si>
  <si>
    <t>г Уфа, ул Рихарда Зорге, д 28 к 4</t>
  </si>
  <si>
    <t>28.09.1995 0:00:00 +00:00</t>
  </si>
  <si>
    <t>г Уфа, ул Акназарова, д 17А</t>
  </si>
  <si>
    <t>г Уфа, ул Достоевского, д 99А</t>
  </si>
  <si>
    <t>г Уфа, ул Рихарда Зорге, д 34 к 4</t>
  </si>
  <si>
    <t>02.09.1998 0:00:00 +00:00</t>
  </si>
  <si>
    <t>г Уфа, ул Николая Дмитриева, д 13 к 1</t>
  </si>
  <si>
    <t>24.07.2023 0:00:00 +00:00</t>
  </si>
  <si>
    <t>01.03.2002 0:00:00 +00:00</t>
  </si>
  <si>
    <t>г Уфа, ул 8 Марта, д 7/1</t>
  </si>
  <si>
    <t>г Уфа, ул Ленина, д 127</t>
  </si>
  <si>
    <t>22.09.1998 0:00:00 +00:00</t>
  </si>
  <si>
    <t>г Уфа, ул Степана Халтурина, д 45/1</t>
  </si>
  <si>
    <t>11.05.1997 0:00:00 +00:00</t>
  </si>
  <si>
    <t>г Уфа, ул Петропавловская, д 34</t>
  </si>
  <si>
    <t>Зырянова Эльмира Джабраиловна</t>
  </si>
  <si>
    <t>г Уфа, ул Степана Злобина, д 42 к 2</t>
  </si>
  <si>
    <t>20.08.1997 0:00:00 +00:00</t>
  </si>
  <si>
    <t>г Уфа, ул им. города Галле, д 5</t>
  </si>
  <si>
    <t>г Уфа, ул Запотоцкого, д 8/1</t>
  </si>
  <si>
    <t>г Уфа, ул Степана Халтурина, д 44 к 1</t>
  </si>
  <si>
    <t>г Уфа, ул Красноводская, д 11</t>
  </si>
  <si>
    <t>г Уфа, ул Рихарда Зорге, д 14/1</t>
  </si>
  <si>
    <t>02.02.1998 0:00:00 +00:00</t>
  </si>
  <si>
    <t>г Уфа, пр-кт Октября, д 45/3</t>
  </si>
  <si>
    <t>г Уфа, ул Революционная, д 90/2</t>
  </si>
  <si>
    <t>г Уфа, ул Менделеева, д 150/1</t>
  </si>
  <si>
    <t>Шагарова Лиана Шафкатовна</t>
  </si>
  <si>
    <t>г Уфа, ул Николая Дмитриева, д 5</t>
  </si>
  <si>
    <t>г Уфа, ул Степана Злобина, д 1</t>
  </si>
  <si>
    <t>04.09.1997 0:00:00 +00:00</t>
  </si>
  <si>
    <t>г Уфа, ул Революционная, д 169/3</t>
  </si>
  <si>
    <t>г Уфа, ул Ленина, д 148 к 1</t>
  </si>
  <si>
    <t>г Уфа, ул Минигали Губайдуллина, д 27</t>
  </si>
  <si>
    <t>08.07.1998 0:00:00 +00:00</t>
  </si>
  <si>
    <t>Идиятуллин Тимербулат Хамитович</t>
  </si>
  <si>
    <t>г Уфа, ул Комсомольская, д 81/1</t>
  </si>
  <si>
    <t>06.09.2001 0:00:00 +00:00</t>
  </si>
  <si>
    <t>г Уфа, ул Бессонова, д 21/1</t>
  </si>
  <si>
    <t>29.03.2002 0:00:00 +00:00</t>
  </si>
  <si>
    <t>г Уфа, ул Пархоменко, д 94/1</t>
  </si>
  <si>
    <t>05.03.2003 0:00:00 +00:00</t>
  </si>
  <si>
    <t>г Уфа, ул Мингажева, д 125/1</t>
  </si>
  <si>
    <t>г Уфа, б-р Ибрагимова, д 49 к 3</t>
  </si>
  <si>
    <t>24.11.2005 0:00:00 +00:00</t>
  </si>
  <si>
    <t>г Уфа, пер Пархоменко, д 4</t>
  </si>
  <si>
    <t>г Уфа, пр-кт Октября, д 37/4</t>
  </si>
  <si>
    <t>18.03.2008 0:00:00 +00:00</t>
  </si>
  <si>
    <t>г Уфа, ул Бакалинская, д 68/6</t>
  </si>
  <si>
    <t>09.08.2010 0:00:00 +00:00</t>
  </si>
  <si>
    <t>ГОСУДАРСТВЕННОЕ АУ ДОПОЛНИТЕЛЬНОГО ПРОФЕССИОНАЛЬНОГО ОБРАЗОВАНИЯ ЦЕНТР ОПЕРЕЖАЮЩЕЙ ПРОФЕССИОНАЛЬНОЙ ПОДГОТОВКИ РЕСПУБЛИКИ БАШКОРТОСТАН</t>
  </si>
  <si>
    <t>20.03.2020 0:00:00 +00:00</t>
  </si>
  <si>
    <t>Респ Башкортостан, г Межгорье, ул 40 лет Победы, зд 5</t>
  </si>
  <si>
    <t>02.12.1996 0:00:00 +00:00</t>
  </si>
  <si>
    <t>Респ Башкортостан, г Межгорье, Школьный пер, зд 1</t>
  </si>
  <si>
    <t>10.09.1997 0:00:00 +00:00</t>
  </si>
  <si>
    <t>Респ Башкортостан, г Межгорье, ул 40 лет Победы, зд 3</t>
  </si>
  <si>
    <t>30.08.1997 0:00:00 +00:00</t>
  </si>
  <si>
    <t>Респ Башкортостан, г Межгорье, ул Олимпийская, зд 1</t>
  </si>
  <si>
    <t>Респ Башкортостан, г Межгорье, ул Комсомольская, зд 28А</t>
  </si>
  <si>
    <t>26.05.1999 0:00:00 +00:00</t>
  </si>
  <si>
    <t>Респ Башкортостан, г Межгорье, ул Ильмяшевская, зд 5</t>
  </si>
  <si>
    <t>Респ Башкортостан, г Межгорье, ул Комсомольская, зд 33А</t>
  </si>
  <si>
    <t>Респ Башкортостан, г Межгорье, Школьный пер, зд 12</t>
  </si>
  <si>
    <t>Респ Башкортостан, г Межгорье, ул Советская, зд 25</t>
  </si>
  <si>
    <t>Респ Башкортостан, г Межгорье, ул Советская, зд 14</t>
  </si>
  <si>
    <t>30.03.2000 0:00:00 +00:00</t>
  </si>
  <si>
    <t>Респ Башкортостан, г Межгорье, ул 40 лет Победы, зд 13</t>
  </si>
  <si>
    <t>Респ Башкортостан, г Межгорье, ул 40 лет Победы, д 60, офис 9</t>
  </si>
  <si>
    <t>20.05.2004 0:00:00 +00:00</t>
  </si>
  <si>
    <t xml:space="preserve">  </t>
  </si>
  <si>
    <t>Филиал</t>
  </si>
  <si>
    <t>МУНИЦИПАЛЬНОЕ БЮДЖЕТНОЕ ОБЩЕОБРАЗОВАТЕЛЬНОЕ УЧРЕЖДЕНИЕ СРЕДНЯЯ ОБЩЕОБРАЗОВАТЕЛЬНАЯ ШКОЛА №5 С. РАЕВСКИЙ МУНИЦИПАЛЬНОГО РАЙОНА АЛЬШЕЕВСКИЙ РАЙОН РЕСПУБЛИКИ БАШКОРТОСТАН</t>
  </si>
  <si>
    <t>МУНИЦИПАЛЬНОЕ БЮДЖЕТНОЕ УЧРЕЖДЕНИЕ ДОПОЛНИТЕЛЬНОГО ОБРАЗОВАНИЯ ФИЗКУЛЬТУРНО-ОЗДОРОВИТЕЛЬНЫЙ КОМПЛЕКС С БАССЕЙНОМ С.РАЕВСКИЙ МУНИЦИПАЛЬНОГО РАЙОНА АЛЬШЕЕВСКИЙ РАЙОН РЕСПУБЛИКИ БАШКОРТОСТАН</t>
  </si>
  <si>
    <t>Сиротюк Наталья Юрьевна</t>
  </si>
  <si>
    <t>Чибизов Владимир Петрович</t>
  </si>
  <si>
    <t>Акбулатова Лилия Тимерхановна</t>
  </si>
  <si>
    <t>201005753-1</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</si>
  <si>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НАЧАЛЬНАЯ ОБЩЕОБРАЗОВАТЕЛЬНАЯ ШКОЛА Д.АВНЯШ</t>
  </si>
  <si>
    <t>201005753-2</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</si>
  <si>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СРЕДНЯЯ ОБЩЕОБРАЗОВАТЕЛЬНАЯ ШКОЛА Д.АТАВДЫ</t>
  </si>
  <si>
    <t>201005753-3</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</si>
  <si>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СРЕДНЯЯ ОБЩЕОБРАЗОВАТЕЛЬНАЯ ШКОЛА Д.ТАШТУЙ</t>
  </si>
  <si>
    <t>201005753-4</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</si>
  <si>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НАЧАЛЬНАЯ ОБЩЕОБРАЗОВАТЕЛЬНАЯ ШКОЛА Д. ПЕРВОМАЙСКИЙ</t>
  </si>
  <si>
    <t>201005760-1</t>
  </si>
  <si>
    <t>ФИЛИАЛ МУНИЦИПАЛЬНОГО БЮДЖЕТНОГО ОБЩЕОБРАЗОВАТЕЛЬНОГО УЧРЕЖДЕНИЯ СРЕДНЯЯ ОБЩЕОБРАЗОВАТЕЛЬНАЯ ШКОЛА №1 С. АСКАРОВО МУНИЦИПАЛЬНОГО РАЙОНА АБЗЕЛИЛОВСКИЙ РАЙОН РЕСПУБЛИКИ БАШКОРТОСТАН НАЧАЛЬНАЯ ОБЩЕОБРАЗОВАТЕЛЬНАЯ ШКОЛА Д. ТАЛ-КУСКАРОВО</t>
  </si>
  <si>
    <t>201005760-2</t>
  </si>
  <si>
    <t>ФИЛИАЛ МУНИЦИПАЛЬНОГО БЮДЖЕТНОГО ОБЩЕОБРАЗОВАТЕЛЬНОГО УЧРЕЖДЕНИЯ СРЕДНЯЯ ОБЩЕОБРАЗОВАТЕЛЬНАЯ ШКОЛА №1 С. АСКАРОВО МУНИЦИПАЛЬНОГО РАЙОНА АБЗЕЛИЛОВСКИЙ РАЙОН РЕСПУБЛИКИ БАШКОРТОСТАН СРЕДНЯЯ ОБЩЕОБРАЗОВАТЕЛЬНАЯ ШКОЛА Д. ВЕРХНЕЕ АБДРЯШЕВО</t>
  </si>
  <si>
    <t>201005785-1</t>
  </si>
  <si>
    <t>ФИЛИАЛ МУНИЦИПАЛЬНОГО БЮДЖЕТНОГО ОБЩЕОБРАЗОВАТЕЛЬНОГО УЧРЕЖДЕНИЯ СРЕДНЯЯ ОБЩЕОБРАЗОВАТЕЛЬНАЯ ШКОЛА С.ХАЛИЛОВО МУНИЦИПАЛЬНОГО РАЙОНА АБЗЕЛИЛОВСКИЙ РАЙОН РЕСПУБЛИКИ БАШКОРТОСТАН СРЕДНЯЯ ОБЩЕОБРАЗОВАТЕЛЬНАЯ ШКОЛА Д.ИШБУЛДИНО</t>
  </si>
  <si>
    <t>453606, Республика Башкортостан, М.Р-Н АБЗЕЛИЛОВСКИЙ, С.П. ХАЛИЛОВСКИЙ СЕЛЬСОВЕТ, Д ИШБУЛДИНО, УЛ НОВАЯ, Д. 2</t>
  </si>
  <si>
    <t>201005802-1</t>
  </si>
  <si>
    <t>ФИЛИАЛ МУНИЦИПАЛЬНОГО БЮДЖЕТНОГО ОБЩЕОБРАЗОВАТЕЛЬНОГО УЧРЕЖДЕНИЯ СРЕДНЯЯ ОБЩЕОБРАЗОВАТЕЛЬНАЯ ШКОЛА С.КРАСНАЯ БАШКИРИЯ МУНИЦИПАЛЬНОГО РАЙОНА АБЗЕЛИЛОВСКИЙ РАЙОН РЕСПУБЛИКИ БАШКОРТОСТАН СРЕДНЯЯ ОБЩЕОБРАЗОВАТЕЛЬНАЯ ШКОЛА Д. САМАРСКОГО ОТДЕЛЕНИЯ СОВХОЗА</t>
  </si>
  <si>
    <t>201005810-1</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</si>
  <si>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АЮСАЗОВО</t>
  </si>
  <si>
    <t>453612, Республика Башкортостан, М.Р-Н АБЗЕЛИЛОВСКИЙ, С.П. ТАШБУЛАТОВСКИЙ СЕЛЬСОВЕТ, Д АЮСАЗОВО, УЛ ШКОЛЬНАЯ, Д. 5</t>
  </si>
  <si>
    <t>201005810-2</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</si>
  <si>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БИККУЛОВО</t>
  </si>
  <si>
    <t>453612, Республика Башкортостан, М.Р-Н АБЗЕЛИЛОВСКИЙ, С.П. ТАШБУЛАТОВСКИЙ СЕЛЬСОВЕТ, Д БИККУЛОВО, УЛ ЦЕНТРАЛЬНАЯ, Д. 17</t>
  </si>
  <si>
    <t>201005810-3</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</si>
  <si>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КУСИМОВО</t>
  </si>
  <si>
    <t>453612, Республика Башкортостан, М.Р-Н АБЗЕЛИЛОВСКИЙ, С.П. ТАШБУЛАТОВСКИЙ СЕЛЬСОВЕТ, Д КУСИМОВО, УЛ МОЛОДЕЖНАЯ, Д. 9</t>
  </si>
  <si>
    <t>201005810-4</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</si>
  <si>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ТЕЛЯШЕВО</t>
  </si>
  <si>
    <t>453612, Республика Башкортостан, М.Р-Н АБЗЕЛИЛОВСКИЙ, С.П. ТАШБУЛАТОВСКИЙ СЕЛЬСОВЕТ, Д ТЕЛЯШЕВО, УЛ ШКОЛЬНАЯ, Д. 4</t>
  </si>
  <si>
    <t>201005810-5</t>
  </si>
  <si>
    <t>ДОШКОЛЬНАЯ ГРУППА ПРИ ФИЛИАЛЕ МУНИЦИПАЛЬНОГО БЮДЖЕТНОГО ОБЩЕОБРАЗОВАТЕЛЬНОГО УЧРЕЖДЕНИЯ СРЕДНЯЯ ОБЩЕОБРАЗОВАТЕЛЬНАЯ ШКОЛА С.ТАШБУЛАТОВО МУНИЦИПАЛЬНОГО РАЙОНА АБЗЕЛИЛОВСКИЙ РАЙОН РЕСПУБЛИКИ БАШКОРТОСТАН НАЧАЛЬНАЯ ОБРАЗОВАТЕЛЬНАЯ ШКОЛА Д. БИККУЛОВО (ДГ ПРИ ФИЛИАЛЕ МБОУ СОШ С. ТАШБУЛАТОВО НОШ Д. БИККУЛОВО)</t>
  </si>
  <si>
    <t>201005827-1</t>
  </si>
  <si>
    <t>ФИЛИАЛ МУНИЦИПАЛЬНОГО БЮДЖЕТНОГО ОБЩЕОБРАЗОВАТЕЛЬНОГО УЧРЕЖДЕНИЯ СРЕДНЯЯ ОБЩЕОБРАЗОВАТЕЛЬНАЯ ШКОЛА С. ДАВЛЕТОВО МУНИЦИПАЛЬНОГО РАЙОНА АБЗЕЛИЛОВСКИЙ РАЙОН РЕСПУБЛИКИ БАШКОРТОСТАН НАЧАЛЬНАЯ ОБЩЕОБРАЗОВАТЕЛЬНАЯ ШКОЛА Д.КУШЕЕВО</t>
  </si>
  <si>
    <t>201005827-2</t>
  </si>
  <si>
    <t>ФИЛИАЛ МУНИЦИПАЛЬНОГО БЮДЖЕТНОГО ОБЩЕОБРАЗОВАТЕЛЬНОГО УЧРЕЖДЕНИЯ СРЕДНЯЯ ОБЩЕОБРАЗОВАТЕЛЬНАЯ ШКОЛА С. ДАВЛЕТОВО МУНИЦИПАЛЬНОГО РАЙОНА АБЗЕЛИЛОВСКИЙ РАЙОН РЕСПУБЛИКИ БАШКОРТОСТАН НАЧАЛЬНАЯ ОБЩЕОБРАЗОВАТЕЛЬНАЯ ШКОЛА Д. ЯНГИ-АУЛ</t>
  </si>
  <si>
    <t>201005841-1</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</si>
  <si>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ИСКАКОВО</t>
  </si>
  <si>
    <t>201005841-2</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</si>
  <si>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ИШКИЛЬДИНО</t>
  </si>
  <si>
    <t>201005841-3</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</si>
  <si>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МАЙГАШТА</t>
  </si>
  <si>
    <t>201005841-4</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</si>
  <si>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САИТКУЛОВО</t>
  </si>
  <si>
    <t>201005841-5</t>
  </si>
  <si>
    <t>ФИЛИАЛ МУНИЦИПАЛЬНОГО ОБРАЗОВАТЕЛЬНОГО БЮДЖЕТНОГО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Д.ИСХАКОВО</t>
  </si>
  <si>
    <t>Респ Башкортостан, Абзелиловский р-н, деревня Искаково, ул Молодежная, д 17</t>
  </si>
  <si>
    <t>201005859-1</t>
  </si>
  <si>
    <t>ФИЛИАЛ МУНИЦИПАЛЬНОГО БЮДЖЕТНОГО ОБЩЕОБРАЗОВАТЕЛЬНОГО УЧРЕЖДЕНИЯ СРЕДНЯЯ ОБЩЕОБРАЗОВАТЕЛЬНАЯ ШКОЛА С.БАИМОВО МУНИЦИПАЛЬНОГО РАЙОНА АБЗЕЛИЛОВСКИЙ РАЙОН РЕСПУБЛИКИ БАШКОРТОСТАН НАЧАЛЬНАЯ ОБЩЕОБРАЗОВАТЕЛЬНАЯ ШКОЛА Д.СТАРОБАЛАПАНОВО</t>
  </si>
  <si>
    <t>201005859-2</t>
  </si>
  <si>
    <t>ФИЛИАЛ МУНИЦИПАЛЬНОГО БЮДЖЕТНОГО ОБЩЕОБРАЗОВАТЕЛЬНОГО УЧРЕЖДЕНИЯ СРЕДНЯЯ ОБЩЕОБРАЗОВАТЕЛЬНАЯ ШКОЛА С.БАИМОВО МУНИЦИПАЛЬНОГО РАЙОНА АБЗЕЛИЛОВСКИЙ РАЙОН РЕСПУБЛИКИ БАШКОРТОСТАН ОСНОВНАЯ ОБЩЕОБРАЗОВАТЕЛЬНАЯ ШКОЛА Д.АСЛАЕВО</t>
  </si>
  <si>
    <t>201005859-3</t>
  </si>
  <si>
    <t>ФИЛИАЛ МУНИЦИПАЛЬНОГО БЮДЖЕТНОГО ОБЩЕОБРАЗОВАТЕЛЬНОГО УЧРЕЖДЕНИЯ СРЕДНЯЯ ОБЩЕОБРАЗОВАТЕЛЬНАЯ ШКОЛА С.БАИМОВО МУНИЦИПАЛЬНОГО РАЙОНА АБЗЕЛИЛОВСКИЙ РАЙОН РЕСПУБЛИКИ БАШКОРТОСТАН СРЕДНЯЯ ОБЩЕОБРАЗОВАТЕЛЬНАЯ ШКОЛА Д.РАХМЕТОВО</t>
  </si>
  <si>
    <t>201005866-1</t>
  </si>
  <si>
    <t>ФИЛИАЛ МУНИЦИПАЛЬНОГО БЮДЖЕТНОГО ОБЩЕОБРАЗОВАТЕЛЬНОГО УЧРЕЖДЕНИЯ СРЕДНЯЯ ОБЩЕОБРАЗОВАТЕЛЬНАЯ ШКОЛА Д.КАЗМАШЕВО МУНИЦИПАЛЬНОГО РАЙОНА АБЗЕЛИЛОВСКИЙ РАЙОН РЕСПУБЛИКИ БАШКОРТОСТАН НАЧАЛЬНАЯ ОБЩЕОБРАЗОВАТЕЛЬНАЯ ШКОЛА Д.РЫСКУЖИНО</t>
  </si>
  <si>
    <t>201005873-1</t>
  </si>
  <si>
    <t>ФИЛИАЛ МБОУ СОШ С.КУСИМОВСКОГО РУДНИКА</t>
  </si>
  <si>
    <t>453612, Республика Башкортостан, М.Р-Н АБЗЕЛИЛОВСКИЙ, С.П. ТАШБУЛАТОВСКИЙ СЕЛЬСОВЕТ, Д ЯКТЫ-КУЛЬ</t>
  </si>
  <si>
    <t>201005873-2</t>
  </si>
  <si>
    <t>ДОШКОЛЬНАЯ ГРУППА "РЯБИНУШКА" МУНИЦИПАЛЬНОГО БЮДЖЕТНОГО ОБЩЕОБРАЗОВАТЕЛЬНОГО УЧРЕЖДЕНИЯ СРЕДНЯЯ ОБЩЕОБРАЗОВАТЕЛЬНАЯ ШКОЛА С.КУСИМОВСКОГО РУДНИКА МУНИЦИПАЛЬНОГО РАЙОНА АБЗЕЛИЛОВСКИЙ РАЙОН РЕСПУБЛИКИ БАШКОРТОСТАН</t>
  </si>
  <si>
    <t>201005898-1</t>
  </si>
  <si>
    <t>ФИЛИАЛ МУНИЦИПАЛЬНОГО БЮДЖЕТНОГО ОБЩЕОБРАЗОВАТЕЛЬНОГО УЧРЕЖДЕНИЯ СРЕДНЯЯ ОБЩЕОБРАЗОВАТЕЛЬНАЯ ШКОЛА ИМЕНИ ГЕРОЯ СОВЕТСКОГО СОЮЗА ВАСЕВА ГРИГОРИЯ ТИМОФЕЕВИЧА С. МИХАЙЛОВКА МУНИЦИПАЛЬНОГО РАЙОНА АБЗЕЛИЛОВСКИЙ РАЙОН РЕСПУБЛИКИ БАШКОРТОСТАН НАЧАЛЬНАЯ ОБЩЕОБРАЗОВАТЕЛЬНАЯ ШКОЛА Д.САМАРСКОЕ</t>
  </si>
  <si>
    <t>201005898-2</t>
  </si>
  <si>
    <t>ФИЛИАЛ МУНИЦИПАЛЬНОГО БЮДЖЕТНОГО ОБЩЕОБРАЗОВАТЕЛЬНОГО УЧРЕЖДЕНИЯ СРЕДНЯЯ ОБЩЕОБРАЗОВАТЕЛЬНАЯ ШКОЛА ИМЕНИ ГЕРОЯ СОВЕТСКОГО СОЮЗА ВАСЕВА ГРИГОРИЯ ТИМОФЕЕВИЧА С. МИХАЙЛОВКА МУНИЦИПАЛЬНОГО РАЙОНА АБЗЕЛИЛОВСКИЙ РАЙОН РЕСПУБЛИКИ БАШКОРТОСТАН ОСНОВНАЯ ОБЩЕОБРАЗОВАТЕЛЬНАЯ ШКОЛА Д.ОЗЕРНОЕ</t>
  </si>
  <si>
    <t>201005908-1</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</si>
  <si>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НАЧАЛЬНАЯ ОБЩЕОБРАЗОВАТЕЛЬНАЯ ШКОЛА Д. АУМЫШЕВО</t>
  </si>
  <si>
    <t>453622, Республика Башкортостан, М.Р-Н АБЗЕЛИЛОВСКИЙ, С.П. ТАШТИМЕРОВСКИЙ СЕЛЬСОВЕТ, Д АУМЫШЕВО, УЛ ШКОЛЬНАЯ, Д. 2</t>
  </si>
  <si>
    <t>201005908-2</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</si>
  <si>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НАЧАЛЬНАЯ ОБЩЕОБРАЗОВАТЕЛЬНАЯ ШКОЛА Д. ЕЛИМБЕТОВО</t>
  </si>
  <si>
    <t>453601, Республика Башкортостан, М.Р-Н АБЗЕЛИЛОВСКИЙ, С.П. ТАШТИМЕРОВСКИЙ СЕЛЬСОВЕТ, Д ЕЛИМБЕТОВО, УЛ КОММУНИСТИЧЕСКАЯ, Д. 28/1</t>
  </si>
  <si>
    <t>201005908-3</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</si>
  <si>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СРЕДНЯЯ ОБЩЕОБРАЗОВАТЕЛЬНАЯ ШКОЛА Д. САЛАВАТОВО</t>
  </si>
  <si>
    <t>453601, Республика Башкортостан, М.Р-Н АБЗЕЛИЛОВСКИЙ, С.П. ТАШТИМЕРОВСКИЙ СЕЛЬСОВЕТ, Д САЛАВАТОВО, УЛ МУСЫ МУРТАЗИНА, Д. 115</t>
  </si>
  <si>
    <t>201005908-4</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</si>
  <si>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СРЕДНЯЯ ОБЩЕОБРАЗОВАТЕЛЬНАЯ ШКОЛА Д. ТУПАКОВО</t>
  </si>
  <si>
    <t>453622, Республика Башкортостан, М.Р-Н АБЗЕЛИЛОВСКИЙ, С.П. ТАШТИМЕРОВСКИЙ СЕЛЬСОВЕТ, Д ТУПАКОВО, УЛ ШКОЛЬНАЯ, Д. 11</t>
  </si>
  <si>
    <t>201005922-1</t>
  </si>
  <si>
    <t>ФИЛИАЛ МУНИЦИПАЛЬНОГО БЮДЖЕТНОГО ОБЩЕОБРАЗОВАТЕЛЬНОГО УЧРЕЖДЕНИЯ СРЕДНЯЯ ОБЩЕОБРАЗОВАТЕЛЬНАЯ ШКОЛА С.ИШКУЛОВО МУНИЦИПАЛЬНОГО РАЙОНА АБЗЕЛИЛОВСКИЙ РАЙОН РЕСПУБЛИКИ БАШКОРТОСТАН НАЧАЛЬНАЯ ОБЩЕОБРАЗОВАТЕЛЬНАЯ ШКОЛА Д.ИСКУЖИНО</t>
  </si>
  <si>
    <t>201005922-2</t>
  </si>
  <si>
    <t>ФИЛИАЛ МУНИЦИПАЛЬНОГО БЮДЖЕТНОГО ОБЩЕОБРАЗОВАТЕЛЬНОГО УЧРЕЖДЕНИЯ СРЕДНЯЯ ОБЩЕОБРАЗОВАТЕЛЬНАЯ ШКОЛА С.ИШКУЛОВО МУНИЦИПАЛЬНОГО РАЙОНА АБЗЕЛИЛОВСКИЙ РАЙОН РЕСПУБЛИКИ БАШКОРТОСТАН НАЧАЛЬНАЯ ОБЩЕОБРАЗОВАТЕЛЬНАЯ ШКОЛА Д.ТЕПЯНОВО</t>
  </si>
  <si>
    <t>201005922-3</t>
  </si>
  <si>
    <t>ФИЛИАЛ МУНИЦИПАЛЬНОГО БЮДЖЕТНОГО ОБЩЕОБРАЗОВАТЕЛЬНОГО УЧРЕЖДЕНИЯ СРЕДНЯЯ ОБЩЕОБРАЗОВАТЕЛЬНАЯ ШКОЛА С.ИШКУЛОВО МУНИЦИПАЛЬНОГО РАЙОНА АБЗЕЛИЛОВСКИЙ РАЙОН РЕСПУБЛИКИ БАШКОРТОСТАН ОСНОВНАЯ ОБЩЕОБРАЗОВАТЕЛЬНАЯ ШКОЛА Д.РАВИЛОВО</t>
  </si>
  <si>
    <t>201005954-1</t>
  </si>
  <si>
    <t>ФИЛИАЛ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НАЧАЛЬНАЯ ОБЩЕОБРАЗОВАТЕЛЬНАЯ ШКОЛА Д.АБДУЛГАЗИНО</t>
  </si>
  <si>
    <t>201005954-2</t>
  </si>
  <si>
    <t>ФИЛИАЛ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НАЧАЛЬНАЯ ОБЩЕОБРАЗОВАТЕЛЬНАЯ ШКОЛА Д.УТЯГАНОВО</t>
  </si>
  <si>
    <t>201005954-3</t>
  </si>
  <si>
    <t>ДОШКОЛЬНАЯ ГРУППА "КАРЛУГАС"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(ДШГ "КАРЛУГАС" МБОУ СОШ С. АМАНГИЛЬДИНО)</t>
  </si>
  <si>
    <t>201005954-4</t>
  </si>
  <si>
    <t>ДОШКОЛЬНАЯ ГРУППА "МУРАВЕЙНИК"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(ДШГ "МУРАВЕЙНИК" МБОУ СОШ С. АМАНГИЛЬДИНО)</t>
  </si>
  <si>
    <t>201005979-1</t>
  </si>
  <si>
    <t>ФИЛИАЛ МУНИЦИПАЛЬНОГО БЮДЖЕТНОГО ОБЩЕОБРАЗОВАТЕЛЬНОГО УЧРЕЖДЕНИЯ СРЕДНЯЯ ОБЩЕОБРАЗОВАТЕЛЬНАЯ ШКОЛА С.ХАМИТОВО МУНИЦИПАЛЬНОГО РАЙОНА АБЗЕЛИЛОВСКИЙ РАЙОН РЕСПУБЛИКИ БАШКОРТОСТАН НАЧАЛЬНАЯ ОБЩЕОБРАЗОВАТЕЛЬНАЯ ШКОЛА Д. ШАРИПОВО</t>
  </si>
  <si>
    <t>201006010-1</t>
  </si>
  <si>
    <t>ФИЛИАЛ МУНИЦИПАЛЬНОГО БЮДЖЕТНОГО ОБЩЕОБРАЗОВАТЕЛЬНОГО УЧРЕЖДЕНИЯ СРЕДНЯЯ ОБЩЕОБРАЗОВАТЕЛЬНАЯ ШКОЛА С.ЦЕЛИННЫЙ МУНИЦИПАЛЬНОГО РАЙОНА АБЗЕЛИЛОВСКИЙ РАЙОН РЕСПУБЛИКИ БАШКОРТОСТАН НАЧАЛЬНАЯ ОБЩЕОБРАЗОВАТЕЛЬНАЯ ШКОЛА Д.АЛЬМУХАМЕТОВО</t>
  </si>
  <si>
    <t>201006010-2</t>
  </si>
  <si>
    <t>ФИЛИАЛ МУНИЦИПАЛЬНОГО БЮДЖЕТНОГО ОБЩЕОБРАЗОВАТЕЛЬНОГО УЧРЕЖДЕНИЯ СРЕДНЯЯ ОБЩЕОБРАЗОВАТЕЛЬНАЯ ШКОЛА С.ЦЕЛИННЫЙ МУНИЦИПАЛЬНОГО РАЙОНА АБЗЕЛИЛОВСКИЙ РАЙОН РЕСПУБЛИКИ БАШКОРТОСТАН НАЧАЛЬНАЯ ОБЩЕОБРАЗОВАТЕЛЬНАЯ ШКОЛА Д.СЕВЕРНЫЙ</t>
  </si>
  <si>
    <t>201006027-1</t>
  </si>
  <si>
    <t>ФИЛИАЛ МУНИЦИПАЛЬНОГО ОБРАЗОВАТЕЛЬНОГО БЮДЖЕТНОГО УЧРЕЖДЕНИЯ СРЕДНЯЯ ОБЩЕОБРАЗОВАТЕЛЬНАЯ ШКОЛА С.ГУСЕВО МУНИЦИПАЛЬНОГО РАЙОНА АБЗЕЛИЛОВСКИЙ РАЙОН РЕСПУБЛИКИ БАШКОРТОСТАН НАЧАЛЬНАЯ ОБЩЕОБРАЗОВАТЕЛЬНАЯ ШКОЛА Д.ТАКСЫРОВО</t>
  </si>
  <si>
    <t>201006027-2</t>
  </si>
  <si>
    <t>ФИЛИАЛ МУНИЦИПАЛЬНОГО ОБРАЗОВАТЕЛЬНОГО БЮДЖЕТНОГО УЧРЕЖДЕНИЯ СРЕДНЯЯ ОБЩЕОБРАЗОВАТЕЛЬНАЯ ШКОЛА С.ГУСЕВО МУНИЦИПАЛЬНОГО РАЙОНА АБЗЕЛИЛОВСКИЙ РАЙОН РЕСПУБЛИКИ БАШКОРТОСТАН НАЧАЛЬНАЯ ОБЩЕОБРАЗОВАТЕЛЬНАЯ ШКОЛА Д.ЮЛДАШЕВО</t>
  </si>
  <si>
    <t>201006122-1</t>
  </si>
  <si>
    <t>ФИЛИАЛ МУНИЦИПАЛЬНОГО ОБРАЗОВАТЕЛЬНОГО БЮДЖЕТНОГО УЧРЕЖДЕНИЯ СРЕДНЯЯ ОБЩЕОБРАЗОВАТЕЛЬНАЯ ШКОЛА Д.НОВОБАЛАПАНОВО МУНИЦИПАЛЬНОГО РАЙОНА АБЗЕЛИЛОВСКИЙ РАЙОН РЕСПУБЛИКИ БАШКОРТОСТАН НАЧАЛЬНАЯ ОБЩЕОБРАЗОВАТЕЛЬНАЯ ШКОЛА Д.ЕНИКЕЕВО</t>
  </si>
  <si>
    <t>201006122-2</t>
  </si>
  <si>
    <t>ФИЛИАЛ МУНИЦИПАЛЬНОГО ОБРАЗОВАТЕЛЬНОГО БЮДЖЕТНОГО УЧРЕЖДЕНИЯ СРЕДНЯЯ ОБЩЕОБРАЗОВАТЕЛЬНАЯ ШКОЛА Д.НОВОБАЛАПАНОВО МУНИЦИПАЛЬНОГО РАЙОНА АБЗЕЛИЛОВСКИЙ РАЙОН РЕСПУБЛИКИ БАШКОРТОСТАН НАЧАЛЬНАЯ ОБЩЕОБРАЗОВАТЕЛЬНАЯ ШКОЛА Д.МУРАКАЕВО</t>
  </si>
  <si>
    <t>201006122-3</t>
  </si>
  <si>
    <t>ФИЛИАЛ МУНИЦИПАЛЬНОГО ОБРАЗОВАТЕЛЬНОГО БЮДЖЕТНОГО УЧРЕЖДЕНИЯ СРЕДНЯЯ ОБЩЕОБРАЗОВАТЕЛЬНАЯ ШКОЛА Д.НОВОБАЛАПАНОВО МУНИЦИПАЛЬНОГО РАЙОНА АБЗЕЛИЛОВСКИЙ РАЙОН РЕСПУБЛИКИ БАШКОРТОСТАН НАЧАЛЬНАЯ ОБЩЕОБРАЗОВАТЕЛЬНАЯ ШКОЛА Д.НИЯЗГУЛОВО</t>
  </si>
  <si>
    <t>201006404-1</t>
  </si>
  <si>
    <t>ФИЛИАЛ МУНИЦИПАЛЬНОГО АВТОНОМНОГО ДОШКОЛЬНОГО ОБРАЗОВАТЕЛЬНОГО УЧРЕЖДЕНИЯ ДЕТСКИЙ САД "БЕРЕЗКА" С. АСКАРОВО МУНИЦИПАЛЬНОГО РАЙОНА АБЗЕЛИЛОВСКИЙ РАЙОН РЕСПУБЛИКИ БАШКОРТОСТАН ДЕТСКИЙ САД "АК КАЙЫН" Д. ДАУТОВО</t>
  </si>
  <si>
    <t>453620, Республика Башкортостан, М.Р-Н АБЗЕЛИЛОВСКИЙ, С.П. АСКАРОВСКИЙ СЕЛЬСОВЕТ, Д ДАУТОВО, УЛ ШКОЛЬНАЯ, Д. 5</t>
  </si>
  <si>
    <t>201006517-1</t>
  </si>
  <si>
    <t>ФИЛИАЛ МУНИЦИПАЛЬНОГО АВТОНОМНОГО ДОШКОЛЬНОГО ОБРАЗОВАТЕЛЬНОГО УЧРЕЖДЕНИЯ ДЕТСКИЙ САД "ТЕРЕМОК" С. КРАСНАЯ БАШКИРИЯ МУНИЦИПАЛЬНОГО РАЙОНА АБЗЕЛИЛОВСКИЙ РАЙОН РЕСПУБЛИКИ БАШКОРТОСТАН ДЕТСКИЙ САД "РОСИНКА" Д.ОЗЕРНОЕ</t>
  </si>
  <si>
    <t>201006517-2</t>
  </si>
  <si>
    <t>ФИЛИАЛ МУНИЦИПАЛЬНОГО АВТОНОМНОГО ДОШКОЛЬНОГО ОБРАЗОВАТЕЛЬНОГО УЧРЕЖДЕНИЯ ДЕТСКИЙ САД "ТЕРЕМОК" С.КРАСНАЯ БАШКИРИЯ МУНИЦИПАЛЬНОГО РАЙОНА АБЗЕЛИЛОВСКИЙ РАЙОН РЕСПУБЛИКИ БАШКОРТОСТАН ДЕТСКИЙ САД "МАЛЫШ" С.КРАСНАЯ БАШКИРИЯ</t>
  </si>
  <si>
    <t>201006517-3</t>
  </si>
  <si>
    <t>ФИЛИАЛ МУНИЦИПАЛЬНОГО АВТОНОМНОГО ДОШКОЛЬНОГО ОБРАЗОВАТЕЛЬНОГО УЧРЕЖДЕНИЯ ДЕТСКИЙ САД "ТЕРЕМОК" С. КРАСНАЯ БАШКИРИЯ МУНИЦИПАЛЬНОГО РАЙОНА АБЗЕЛИЛОВСКИЙ РАЙОН РЕСПУБЛИКИ БАШКОРТОСТАН ДЕТСКИЙ САД "АЙГУЛЬ" Д.САМАРСКОГО ОТДЕЛЕНИЯ СОВХОЗА</t>
  </si>
  <si>
    <t>201006612-1</t>
  </si>
  <si>
    <t>ФИЛИАЛ МУНИЦИПАЛЬНОГО АВТОНОМНОГО ДОШКОЛЬНОГО ОБРАЗОВАТЕЛЬНОГО УЧРЕЖДЕНИЯ ДЕТСКИЙ САД "ШАТЛЫК" С. ТАШБУЛАТОВО МУНИЦИПАЛЬНОГО РАЙОНА АБЗЕЛИЛОВСКИЙ РАЙОН РЕСПУБЛИКИ БАШКОРТОСТАН ДЕТСКИЙ САД "АКСАРЛАК" Д.ГЕОЛОГОРАЗВЕДКА</t>
  </si>
  <si>
    <t>201006690-1</t>
  </si>
  <si>
    <t>ФИЛИАЛ МУНИЦИПАЛЬНОГО АВТОНОМНОГО ДОШКОЛЬНОГО ОБРАЗОВАТЕЛЬНОГО УЧРЕЖДЕНИЯ ДЕТСКИЙ САД "СОЛНЫШКО" С. ЯНГЕЛЬСКОЕ МУНИЦИПАЛЬНОГО РАЙОНА АБЗЕЛИЛОВСКИЙ РАЙОН РЕСПУБЛИКИ БАШКОРТОСТАН ДЕТСКИЙ САД "ЗЛАТОВЛАСКА" Д. ПЕРВОМАЙСКИЙ</t>
  </si>
  <si>
    <t>201006690-2</t>
  </si>
  <si>
    <t>ФИЛИАЛ МУНИЦИПАЛЬНОГО АВТОНОМНОГО ДОШКОЛЬНОГО ОБРАЗОВАТЕЛЬНОГО УЧРЕЖДЕНИЯ ДЕТСКИЙ САД "СОЛНЫШКО" С. ЯНГЕЛЬСКОЕ МУНИЦИПАЛЬНОГО РАЙОНА АБЗЕЛИЛОВСКИЙ РАЙОН РЕСПУБЛИКИ БАШКОРТОСТАН ДЕТСКИЙ САД "РАДОСТЬ" Д. АВНЯШ</t>
  </si>
  <si>
    <t>201008190-1</t>
  </si>
  <si>
    <t>ФИЛИАЛ МУНИЦИПАЛЬНОГО БЮДЖЕТНОГО ДОШКОЛЬНОГО ОБРАЗОВАТЕЛЬНОГО УЧРЕЖДЕНИЯ ДЕТСКОГО САДА "КОЯШКАЙ" Д.АБЗЕЛИЛОВО МУНИЦИПАЛЬНОГО РАЙОНА АБЗЕЛИЛОВСКИЙ РАЙОН РЕСПУБЛИКИ БАШКОРТОСТАН ДЕТСКИЙ САД "СУЛПАН" Д.КУЖАНОВО</t>
  </si>
  <si>
    <t>202004978-1</t>
  </si>
  <si>
    <t>НАЧАЛЬНАЯ ОБЩЕОБРАЗОВАТЕЛЬНАЯ ШКОЛА Д.ЗЕЛЕНЫЙ КЛИН МУНИЦИПАЛЬНОГО РАЙОНА АЛЬШЕЕВСКИЙ РАЙОН РЕСПУБЛИКИ БАШКОРТОСТАН-ФИЛИАЛ МУНИЦИПАЛЬНОЕ БЮДЖЕТНОЕ УЧРЕЖДЕНИЕ СРЕДНЯЯ ОБЩЕОБРАЗОВАТЕЛЬНАЯ ШКОЛА С.ТАВРИЧАНКА</t>
  </si>
  <si>
    <t>452120, Республика Башкортостан, М.Р-Н АЛЬШЕЕВСКИЙ, С.П. ЗЕЛЕНОКЛИНОВСКИЙ СЕЛЬСОВЕТ, Д ЗЕЛЁНЫЙ КЛИН, УЛ ШКОЛЬНАЯ, Д. 1</t>
  </si>
  <si>
    <t>202004978-2</t>
  </si>
  <si>
    <t>ДОШКОЛЬНОЕ ОБРАЗОВАТЕЛЬНОЕ УЧРЕЖДЕНИЕ Д.ЗЕЛЕНЫЙ КЛИН - ФИЛИАЛ МУНИЦИПАЛЬНОГО БЮДЖЕТНОГО ОБЩЕОБРАЗОВАТЕЛЬНОГО УЧРЕЖДЕНИЯ СРЕДНЯЯ ОБЩЕОБРАЗОВАТЕЛЬНАЯ ШКОЛА С.ТАВРИЧАНКА МУНИЦИПАЛЬНОГО РАЙОНА АЛЬШЕЕВСКИЙ РАЙОН РЕСПУБЛИКИ БАШКОРТОСТАН</t>
  </si>
  <si>
    <t>202005058-1</t>
  </si>
  <si>
    <t>НАЧАЛЬНАЯ ОБЩЕОБРАЗОВАТЕЛЬНАЯ ШКОЛА С.КИМ МУНИЦИПАЛЬНОГО РАЙОНА АЛЬШЕЕВСКИЙ РАЙОН РЕСПУБЛИКИ БАШКОРТОСТАН-ФИЛИАЛ МУНИЦИПАЛЬНОГО БЮДЖЕТНОГО ОБЩЕОБРАЗОВАТЕЛЬНОГО УЧРЕЖДЕНИЯ СРЕДНЯЯ ОБЩЕОБРАЗОВАТЕЛЬНАЯ ШКОЛА С.АКСЕНОВО МУНИЦИПАЛЬНОГО РАЙОНА АЛЬШЕЕВСКИЙ РАЙОН РЕСПУБЛИКИ БАШКОРТОСТАН</t>
  </si>
  <si>
    <t>202005058-2</t>
  </si>
  <si>
    <t>НАЧАЛЬНАЯ ОБЩЕОБРАЗОВАТЕЛЬНАЯ ШКОЛА Д. ХАНЖАРОВО МУНИЦИПАЛЬНОГО РАЙОНА АЛЬШЕЕВСКИЙ РАЙОН РЕСПУБЛИКИ БАШКОРТОСТАН - ФИЛИАЛ МУНИЦИПАЛЬНОГО БЮДЖЕТНОГО ОБЩЕОБРАЗОВАТЕЛЬНОГО УЧРЕДЖЕНИЯ СРЕДНЯЯ ОБЩЕОБРАЗОВАТЕЛЬНАЯ ШКОЛА С.АКСЁНОВО МУНИЦИПАЛЬНОГО РАЙОНА АЛЬШЕЕВСКИЙ РАЙОН РЕСПУБЛИКИ БАШКОРТОСТАН</t>
  </si>
  <si>
    <t>Респ Башкортостан, Альшеевский р-н, деревня Ханжарово, ул Школьная, д 7</t>
  </si>
  <si>
    <t>202005114-1</t>
  </si>
  <si>
    <t>НАЧАЛЬНАЯ ОБЩЕОБРАЗОВАТЕЛЬНАЯ ШКОЛА С.ОТРАДА-ФИЛИАЛ МУНИЦИПАЛЬНОГО БЮДЖЕТНОГО ОБЩЕОБРАЗОВАТЕЛЬНОГО УЧРЕЖДЕНИЯ СРЕДНЯЯ ОБЩЕОБРАЗОВАТЕЛЬНАЯ ШКОЛА С.КИПЧАК-АСКАРОВО МУНИЦИПАЛЬНОГО РАЙОНА АЛЬШЕЕВСКИЙ РАЙОН РЕСПУБЛИКИ БАШКОРТОСТАН</t>
  </si>
  <si>
    <t>202005114-2</t>
  </si>
  <si>
    <t>НАЧАЛЬНАЯ ОБЩЕОБРАЗОВАТЕЛЬНАЯ ШКОЛА С.ЧЕБЕНЛИ - ФИЛИАЛ МУНИЦИПАЛЬНОГО БЮДЖЕТНОГО ОБЩЕОБРАЗОВАТЕЛЬНОГО УЧРЕЖДЕНИЯ СРЕДНЯЯ ОБЩЕОБРАЗОВАТЕЛЬНАЯ ШКОЛА С.КИПЧАК-АСКАРОВО МУНИЦИПАЛЬНОГО РАЙОНА АЛЬШЕЕВСКИЙ РАЙОН РЕСПУБЛИКИ БАШКОРТОСТАН</t>
  </si>
  <si>
    <t>Респ Башкортостан, Альшеевский р-н, село Чебенли, ул Центральная, д 2</t>
  </si>
  <si>
    <t>202005587-1</t>
  </si>
  <si>
    <t>ДОШКОЛЬНОЕ ОБРАЗОВАТЕЛЬНОЕ УЧРЕЖДЕНИЕ С.АБДРАШИТОВО - ФИЛИАЛ МУНИЦИПАЛЬНОГО БЮДЖЕТНОГО ДОШКОЛЬНОГО ОБРАЗОВАТЕЛЬНОГО УЧРЕЖДЕНИЯ ЦЕНТР РАЗВИТИЯ РЕБЕНКА - ДЕТСКИЙ САД № 6 С.РАЕВСКИЙ МУНИЦИПАЛЬНОГО РАЙОНА АЛЬШЕЕВСКИЙ РАЙОН РЕСПУБЛИКИ БАШКОРТОСТАН</t>
  </si>
  <si>
    <t>452119, РЕСПУБЛИКА БАШКОРТОСТАН, М.Р-Н АЛЬШЕЕВСКИЙ, С.П. АБДРАШИТОВСКИЙ СЕЛЬСОВЕТ, С АБДРАШИТОВО, УЛ ЛЕСНАЯ, Д. 1А</t>
  </si>
  <si>
    <t>202005675-1</t>
  </si>
  <si>
    <t>ДОШКОЛЬНОЕ ОБРАЗОВАТЕЛЬНОЕ УЧРЕЖДЕНИЕ С.ТАВРИЧАНКА - ФИЛИАЛ МУНИЦИПАЛЬНОГО БЮДЖЕТНОГО ДОШКОЛЬНОГО ОБРАЗОВАТЕЛЬНОГО УЧРЕЖДЕНИЯ - ДЕТСКИЙ САД № 2 С.РАЕВСКИЙ МУНИЦИПАЛЬНОГО РАЙОНА АЛЬШЕЕВСКИЙ РАЙОН РЕСПУБЛИКИ БАШКОРТОСТАН</t>
  </si>
  <si>
    <t>202005749-1</t>
  </si>
  <si>
    <t>ДОШКОЛЬНОЕ ОБРАЗОВАТЕЛЬНОЕ УЧРЕЖДЕНИЕ С.АКСЕНОВО - ФИЛИАЛ МУНИЦИПАЛЬНОГО БЮДЖЕТНОГО ДОШКОЛЬНОГО ОБРАЗОВАТЕЛЬНОГО УЧРЕЖДЕНИЯ - ДЕТСКИЙ САД № 4 С.РАЕВСКИЙ МУНИЦИПАЛЬНОГО РАЙОНА АЛЬШЕЕВСКИЙ РАЙОН РЕСПУБЛИКИ БАШКОРТОСТАН</t>
  </si>
  <si>
    <t>452130, РЕСПУБЛИКА БАШКОРТОСТАН, М.Р-Н АЛЬШЕЕВСКИЙ, С.П. АКСЕНОВСКИЙ СЕЛЬСОВЕТ, С АКСЕНОВО, УЛ СОВЕТСКАЯ, ДВЛД. 13А</t>
  </si>
  <si>
    <t>202005756-1</t>
  </si>
  <si>
    <t>ДОШКОЛЬНОЕ ОБРАЗОВАТЕЛЬНОЕ УЧРЕЖДЕНИЕ С.КИМ - ФИЛИАЛ МУНИЦИПАЛЬНОГО БЮДЖЕТНОГО ДОШКОЛЬНОГО ОБРАЗОВАТЕЛЬНОГО УЧРЕЖДЕНИЯ - ДЕТСКИЙ САД №1 С.РАЕВСКИЙ МУНИЦИПАЛЬНОГО РАЙОНА АЛЬШЕЕВСКИЙ РАЙОН РЕСПУБЛИКИ БАШКОРТОСТАН</t>
  </si>
  <si>
    <t>202005805-1</t>
  </si>
  <si>
    <t>ДОШКОЛЬНОЕ ОБРАЗОВАТЕЛЬНОЕ УЧРЕЖДЕНИЕ С.НОВОСЕПЯШЕВО-ФИЛИАЛ МУНИЦИПАЛЬНОГО БЮДЖЕТНОГО ДОШКОЛЬНОГО ОБРАЗОВАТЕЛЬНОГО УЧРЕЖДЕНИЯ-ДЕТСКИЙ САД №5С.РАЕВСКИЙ МУНИЦИПАЛЬНОГО РАЙОНА АЛЬШЕЕВСКИЙ РАЙОН РЕСПУБЛИКИ БАШКОРТОСТАН</t>
  </si>
  <si>
    <t>452136, РЕСПУБЛИКА БАШКОРТОСТАН, М.Р-Н АЛЬШЕЕВСКИЙ, С.П. ИБРАЕВСКИЙ СЕЛЬСОВЕТ, С НОВОСЕПЯШЕВО, УЛ ШКОЛЬНАЯ, ЗД. 7</t>
  </si>
  <si>
    <t>202005805-2</t>
  </si>
  <si>
    <t>ДОШКОЛЬНОЕ ОБРАЗОВАТЕЛЬНОЕ УЧРЕЖДЕНИЕ С.ШАФРАНОВО-ФИЛИАЛ МУНИЦИПАЛЬНОГО БЮДЖЕТНОГО ДОШКОЛЬНОГО ОБРАЗОВАТЕЛЬНОГО УЧРЕЖДЕНИЯ - ДЕТСКИЙ САД №5 С.РАЕВСКИЙ МУНИЦИПАЛЬНОГО РАЙОНА АЛЬШЕЕВСКИЙ РАЙОН РЕСПУБЛИКИ БАШКОРТОСТАН</t>
  </si>
  <si>
    <t>202009895-1</t>
  </si>
  <si>
    <t>ДОШКОЛЬНОЕ ОБРАЗОВАТЕЛЬНОЕ УЧРЕЖДЕНИЕ С.СЛАК-ФИЛИАЛ МУНИЦИПАЛЬНОГО БЮДЖЕТНОГО ДОШКОЛЬНОГО ОБРАЗОВАТЕЛЬНОГО УЧРЕЖДЕНИЯ-ДЕТСКИЙ САД №3 С.РАЕВСКИЙ МУНИЦИПАЛЬНОГО РАЙОНА АЛЬШЕЕВСКИЙ РАЙОН РЕСПУБЛИКИ БАШКОРТОСТАН</t>
  </si>
  <si>
    <t>452104, РЕСПУБЛИКА БАШКОРТОСТАН, М.Р-Н АЛЬШЕЕВСКИЙ, С.П. СЛАКОВСКИЙ СЕЛЬСОВЕТ, С СЛАК, УЛ ЦЕНТРАЛЬНАЯ, ДВЛД. 2А</t>
  </si>
  <si>
    <t>203001874-1</t>
  </si>
  <si>
    <t>ДЕТСКИЙ САД "УЛЫБКА" Д. ПРИУРАЛЬЕ</t>
  </si>
  <si>
    <t>203001874-2</t>
  </si>
  <si>
    <t>ФИЛИАЛ МОБУ СОШ №1 С. АРХАНГЕЛЬСКОЕ</t>
  </si>
  <si>
    <t>453040, РЕСПУБЛИКА БАШКОРТОСТАН, М.Р-Н АРХАНГЕЛЬСКИЙ, С.П. ТАВАКАЧЕВСКИЙ СЕЛЬСОВЕТ, Д ПРИУРАЛЬЕ, УЛ ВОКЗАЛЬНАЯ, Д. 6</t>
  </si>
  <si>
    <t>203001874-3</t>
  </si>
  <si>
    <t>ФИЛИАЛ МОБУ СОШ №1 С. АРХАНГЕЛЬСКОЕ (РЕСП БАШКОРТОСТАН, Р-Н АРХАНГЕЛЬСКИЙ, Д ПРИУРАЛЬЕ)</t>
  </si>
  <si>
    <t>Респ Башкортостан, Архангельский р-н, деревня Приуралье, д 6 к а</t>
  </si>
  <si>
    <t>203001955-1</t>
  </si>
  <si>
    <t>ФИЛИАЛ МУНИЦИПАЛЬНОГО ОБЩЕОБРАЗОВАТЕЛЬНОГО БЮДЖЕТНОГО УЧРЕЖДЕНИЯ СРЕДНЯЯ ОБЩЕОБРАЗОВАТЕЛЬНАЯ ШКОЛА С. УЗУНЛАРОВО - ДЕТСКИЙ САД "АКБУЗАТ" С. УЗУНЛАРОВО</t>
  </si>
  <si>
    <t>203002003-1</t>
  </si>
  <si>
    <t>ФИЛИАЛ МОБУ СОШ С. АБЗАНОВО</t>
  </si>
  <si>
    <t>203002035-1</t>
  </si>
  <si>
    <t>ФИЛИАЛ МОБУ СОШ С. БАКАЛДИНСКОЕ</t>
  </si>
  <si>
    <t>453049, Республика Башкортостан, М.Р-Н АРХАНГЕЛЬСКИЙ, С.П. БАКАЛДИНСКИЙ СЕЛЬСОВЕТ, Д БАСИНОВКА, УЛ ЦЕНТРАЛЬНАЯ, Д. 22</t>
  </si>
  <si>
    <t>203002035-2</t>
  </si>
  <si>
    <t>ФИЛИАЛ МУНИЦИПАЛЬНОГО ОБЩЕОБРАЗОВАТЕЛЬНОГО БЮДЖЕТНОГО УЧРЕЖДЕНИЯ СРЕДНЯЯ ОБЩЕОБРАЗОВАТЕЛЬНАЯ ШКОЛА С. БАКАЛДИНСКОЕ МУНИЦИПАЛЬНОГО Р-НА АРХАНГЕЛЬСКИЙ Р-Н РЕСПУБЛИКИ БАШКОРТОСТАН МУНИЦИПАЛЬНОЕ БЮДЖЕТНОЕ ДОШКОЛЬНОЕ ОБРАЗОВАТЕЛЬНОЕ УЧРЕЖДЕНИЕ ДЕТСКИЙ САД № 8 "ЧЕБУРАШКА" С. БАКАЛДИНСКОЕ</t>
  </si>
  <si>
    <t>453049, Республика Башкортостан, М.Р-Н АРХАНГЕЛЬСКИЙ, С.П. БАКАЛДИНСКИЙ СЕЛЬСОВЕТ, С БАКАЛДИНСКОЕ, ПЕР МАТРОСОВА, ЗД. 1</t>
  </si>
  <si>
    <t>203002042-1</t>
  </si>
  <si>
    <t>ФИЛИАЛ МУНИЦИПАЛЬНОГО ОБЩЕОБРАЗОВАТЕЛЬНОГО БЮДЖЕТНОГО УЧРЕЖДЕНИЯ СРЕДНЯЯ ОБЩЕОБРАЗОВАТЕЛЬНАЯ ШКОЛА С. КРАСНЫЙ ЗИЛИМ МУНИЦИПАЛЬНОГО РАЙОНА АРХАНГЕЛЬСКИЙ РАЙОН РЕСПУБЛИКИ БАШКОРТОСТАН - ДЕТСКИЙ САД "ТОПОЛЁК" С. КРАСНЫЙ ЗИЛИМ</t>
  </si>
  <si>
    <t>203002187-1</t>
  </si>
  <si>
    <t>ФИЛИАЛ МОБУ СОШ № 2 С. АРХАНГЕЛЬСКОЕ</t>
  </si>
  <si>
    <t>203002275-1</t>
  </si>
  <si>
    <t>ФИЛИАЛ МУНИЦИПАЛЬНОГО ОБЩЕОБРАЗОВАТЕЛЬНОГО БЮДЖЕТНОГО УЧРЕЖДЕНИЯ СРЕДНЯЯ ОБЩЕОБРАЗОВАТЕЛЬНАЯ ШКОЛА Д.М.ГОРЬКИЙ МУНИЦИПАЛЬНОГО РАЙОНА АРХАНГЕЛЬСКИЙ РАЙОН РЕСПУБЛИКИ БАШКОРТОСТАН-ДЕТСКИЙ САД "ЧЕБУРАШКА" Д.ЗАРЯ</t>
  </si>
  <si>
    <t>204001161-1</t>
  </si>
  <si>
    <t>ФИЛИАЛ ГОСУДАРСТВЕННОГО БЮДЖЕТНОГО ПРОФЕССИОНАЛЬНОГО ОБРАЗОВАТЕЛЬНОГО УЧРЕЖДЕНИЯ БАШКИРСКИЙ СЕЛЬСКОХОЗЯЙСТВЕННЫЙ ПРОФЕССИОНАЛЬНЫЙ КОЛЛЕДЖ С.КАРАИДЕЛЬ РЕСПУБЛИКИ БАШКОРТОСТАН</t>
  </si>
  <si>
    <t>204001228-1</t>
  </si>
  <si>
    <t>МУНИЦИПАЛЬНОЕ БЮДЖЕТНОЕ ОБЩЕОБРАЗОВАТЕЛЬНОЕ УЧРЕЖДЕНИЕ НАЧАЛЬНАЯ ОБЩЕОБРАЗОВАТЕЛЬНАЯ ШКОЛА Д.ЕВБУЛЯК МУНИЦИПАЛЬНОГО РАЙОНА АСКИНСКИЙ РАЙОН РЕСПУБЛИКИ БАШКОРТОСТАН</t>
  </si>
  <si>
    <t>204001228-2</t>
  </si>
  <si>
    <t>ФИЛИАЛ-МУНИЦИПАЛЬНОЕ БЮДЖЕТНОЕ ОБЩЕОБРАЗОВАТЕЛЬНОЕ УЧРЕЖДЕНИЕ ОСНОВНАЯ ОБЩЕОБРАЗОВАТЕЛЬНАЯ ШКОЛА Д.НОВЫЕ БАГАЗЫ МУНИЦИПАЛЬНОГО РАЙОНА АСКИНСКИЙ РАЙОН РЕСПУБЛИКИ БАШКОРТОСТАН</t>
  </si>
  <si>
    <t>204001228-3</t>
  </si>
  <si>
    <t>МУНИЦИПАЛЬНОЕ БЮДЖЕТНОЕ ОБЩЕОБРАЗОВАТЕЛЬНОЕ УЧРЕЖДЕНИЕ НАЧАЛЬНАЯ ОБЩЕОБРАЗОВАТЕЛЬНАЯ ШКОЛА Д.СУЛТАНАЙ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№2 С.АСКИНО МУНИЦИПАЛЬНОГО РАЙОНА АСКИНСКИЙ РАЙОН РЕСПУБЛИКИ БАШКОРТОСТАН</t>
  </si>
  <si>
    <t>204001228-4</t>
  </si>
  <si>
    <t>МУНИЦИПАЛЬНОЕ БЮДЖЕТНОЕ ОБЩЕОБРАЗОВАТЕЛЬНОЕ УЧРЕЖДЕНИЕ ОСНОВНАЯ ОБЩЕОБРАЗОВАТЕЛЬНАЯ ШКОЛА Д.УПКАНКУЛЬ МУНИЦИПАЛЬНОГО РАЙОНА АСКИНСКИЙ РАЙОН РЕСПУБЛИКИ БАШКОРТОСТАН - ФИЛИАЛ МУНИЦИПАЛЬНОГО БЮДЖЕТНОГО ОБЩЕОБРАЗОВАТЕЛЬНОГО УЧРЕЖДЕНИЯ СРЕДНЯЯ ШКОЛА № 2 С.АСКИНО МУНИЦИПАЛЬНОГО РАЙОНА АСКИНСКИЙ РАЙОН РЕСПУБЛИКИ БАШКОРТОСТАН</t>
  </si>
  <si>
    <t>452884, РЕСПУБЛИКА БАШКОРТОСТАН, М.Р-Н АСКИНСКИЙ, С.П. ЕВБУЛЯКСКИЙ СЕЛЬСОВЕТ, Д УПКАНКУЛЬ, УЛ ШКОЛЬНАЯ, ЗД. 15</t>
  </si>
  <si>
    <t>204001228-5</t>
  </si>
  <si>
    <t>МУНИЦИПАЛЬНОЕ БЮДЖЕТНОЕ ОБЩЕОБРАЗОВАТЕЛЬНОЕ УЧРЕЖДЕНИЕ НАЧАЛЬНАЯ ОБЩЕОБРАЗОВАТЕЛЬНАЯ ШКОЛА Д.НОВЫЕ БАГАЗЫ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 2 С.АСКИНО МУНИЦИПАЛЬНОГО РАЙОНА АСКИНСКИЙ РАЙОН РЕСПУБЛИКИ БАШКОРТОСТАН</t>
  </si>
  <si>
    <t>204001228-6</t>
  </si>
  <si>
    <t>МУНИЦИПАЛЬНОЕ БЮДЖЕТНОЕ ОБЩЕОБРАЗОВАТЕЛЬНОЕ УЧРЕЖДЕНИЕ ОСНОВНАЯ ОБЩЕОБРАЗОВАТЕЛЬНАЯ ШКОЛА Д.УПКАНКУЛЬ МУНИЦИПАЛЬНОГО РАЙОНА АСКИНСКИЙ РАЙОН РЕСПУБЛИКИ БАШКОРТОСТАН - ФИЛИАЛ МУНИЦИПАЛЬНОГО БЮДЖЕТНОГО ОБЩЕОБРАЗОВАТЕЛЬНОГО УЧРЕЖДЕНИЯ СРЕДНЯЯ ШКОЛА № 2 С.АСКИНО МУНИЦИПАЛЬНОГО РАЙОНА АСКИНСКИЙ РАЙОН РЕСПУБЛИКИ БАШКОРТОСТАН (РЕСП БАШКОРТОСТАН, Р-Н АСКИНСКИЙ, Д УПКАНКУЛЬ)</t>
  </si>
  <si>
    <t>Респ Башкортостан, Аскинский р-н, деревня Упканкуль, д 15</t>
  </si>
  <si>
    <t>204002373-1</t>
  </si>
  <si>
    <t>МУНИЦИПАЛЬНОЕ БЮДЖЕТНОЕ ДОШКОЛЬНОЕ ОБРАЗОВАТЕЛЬНОЕ УЧРЕЖДЕНИЕ ДЕТСКИЙ САД "ЧЕБУРАШКА" СЕЛА КЛЮЧИ МУНИЦИПАЛЬНОГО РАЙОНА АСКИНСКИЙ РАЙОН РЕСПУБЛИКИ БАШКОРТОСТАН</t>
  </si>
  <si>
    <t>204002373-2</t>
  </si>
  <si>
    <t>МУНИЦИПАЛЬНОЕ БЮДЖЕТНОЕ ДОШКОЛЬНОЕ ОБРАЗОВАТЕЛЬНОЕ УЧРЕЖДЕНИЕ ДЕТСКИЙ САД "БЕРЕЗКА" СЕЛА СТАРЫЕ КАЗАНЧИ МУНИЦИПАЛЬНОГО РАЙОНА АСКИНСКИЙ РАЙОН РЕСПУБЛИКИ БАШКОРТОСТАН</t>
  </si>
  <si>
    <t>204002373-3</t>
  </si>
  <si>
    <t>МУНИЦИПАЛЬНОЕ БЮДЖЕТНОЕ ДОШКОЛЬНОЕ ОБРАЗОВАТЕЛЬНОЕ УЧРЕЖДЕНИЕ ДЕТСКИЙ САД "РОДНИЧОК" ДЕРЕВНИ НОВЫЕ КАЗАНЧИ МУНИЦИПАЛЬНОГО РАЙОНА АСКИНСКИЙ РАЙОН РЕСПУБЛИКИ БАШКОРТОСТАН</t>
  </si>
  <si>
    <t>204002373-4</t>
  </si>
  <si>
    <t>МУНИЦИПАЛЬНОЕ БЮДЖЕТНОЕ ДОШКОЛЬНОЕ ОБРАЗОВАТЕЛЬНОЕ УЧРЕЖДЕНИЕ ДЕТСКИЙ САД "ЧЕБУРАШКА" ДЕРЕВНИ КШЛАУ-ЕЛГА МУНИЦИПАЛЬНОГО РАЙОНА АСКИНСКИЙ РАЙОН РЕСПУБЛИКИ БАШКОРТОСТАН</t>
  </si>
  <si>
    <t>452885, РЕСПУБЛИКА БАШКОРТОСТАН, М.Р-Н АСКИНСКИЙ, С.П. КШЛАУ-ЕЛГИНСКИЙ СЕЛЬСОВЕТ, Д КШЛАУ-ЕЛГА, УЛ ШКОЛЬНАЯ, ЗД. 9</t>
  </si>
  <si>
    <t>204002581-1</t>
  </si>
  <si>
    <t>МУНИЦИПАЛЬНОЕ БЮДЖЕТНОЕ ДОШКОЛЬНОЕ ОБРАЗОВАТЕЛЬНОЕ УЧРЕЖДЕНИЕ ДЕТСКИЙ САД "КОЛОКОЛЬЧИК" ДЕРЕВНЯ ТУЛЬГУЗБАШ МУНИЦИПАЛЬНОГО РАЙОНА АСКИНСКИЙ РАЙОН РЕСПУБЛИКИ БАШКОРТОСТАН</t>
  </si>
  <si>
    <t>204002581-2</t>
  </si>
  <si>
    <t>МУНИЦИПАЛЬНОЕ БЮДЖЕТНОЕ ДОШКОЛЬНОЕ ОБРАЗОВАТЕЛЬНОЕ УЧРЕЖДЕНИЕ ДЕТСКИЙ САД "ЛАСТОЧКА" ДЕРЕВНЯ УПКАНКУЛЬ МУНИЦИПАЛЬНОГО РАЙОНА АСКИНСКИЙ РАЙОН РЕСПУБЛИКА БАШКОРТОСТАН</t>
  </si>
  <si>
    <t>204002581-3</t>
  </si>
  <si>
    <t>МУНИЦИПАЛЬНОЕ БЮДЖЕТНОЕ ДОШКОЛЬНОЕ ОБРАЗОВАТЕЛЬНОЕ УЧРЕЖДЕНИЕ ДЕТСКИЙ САД "ВАСИЛЕК" ОБЩЕРАЗВИВАЮЩЕГО ВИДА СЕЛА АСКИНО МУНИЦИПАЛЬНОГО РАЙОНА АСКИНСКИЙ РАЙОН РЕСПУБЛИКИ БАШКОРТОСТАН КОРПУС №2</t>
  </si>
  <si>
    <t>204002662-1</t>
  </si>
  <si>
    <t>МУНИЦИПАЛЬНОЕ БЮДЖЕТНОЕ ОБЩЕОБРАЗОВАТЕЛЬНОЕ УЧРЕЖДЕНИЕ ОСНОВНАЯ ОБЩЕОБРАЗОВАТЕЛЬНАЯ ШКОЛА ДЕРЕВНЯ ЧУРАШЕВО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Д. СУЛТАНБЕКОВО МУНИЦИПАЛЬНОГО РАЙОНА АСКИНСКИЙ РАЙОН РЕСПУБЛИКИ БАШКОРТОСТАН</t>
  </si>
  <si>
    <t>452895, РЕСПУБЛИКА БАШКОРТОСТАН, М.Р-Н АСКИНСКИЙ, С.П. СУЛТАНБЕКОВСКИЙ СЕЛЬСОВЕТ, Д ЧУРАШЕВО, УЛ ЦЕНТРАЛЬНАЯ, Д. 5</t>
  </si>
  <si>
    <t>204002662-2</t>
  </si>
  <si>
    <t>МУНИЦИПАЛЬНОЕ БЮДЖЕТНОЕ ОБЩЕОБРАЗОВАТЕЛЬНОЕ УЧРЕЖДЕНИЕ ОСНОВНАЯ ОБЩЕОБРАЗОВАТЕЛЬНАЯ ШКОЛА ДЕРЕВНЯ ЧУРАШЕВО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Д. СУЛТАНБЕКОВО МУНИЦИПАЛЬНОГО РАЙОНА АСКИНСКИЙ РАЙОН РЕСПУБЛИКИ БАШКОРТОСТАН (РЕСП БАШКОРТОСТАН, Р-Н АСКИНСКИЙ, Д ЧУРАШЕВО)</t>
  </si>
  <si>
    <t>Респ Башкортостан, Аскинский р-н, деревня Чурашево, д 5</t>
  </si>
  <si>
    <t>204002729-1</t>
  </si>
  <si>
    <t>МУНИЦИПАЛЬНОЕ БЮДЖЕТНОЕ ДОШКОЛЬНОЕ ОБРАЗОВАТЕЛЬНОЕ УЧРЕЖДЕНИЕ ДЕТСКИЙ САД "РАДОСТЬ" ДЕРЕВНИ СУЛТАНБЕКОВО МУНИЦИПАЛЬНОГО РАЙОНА АСКИНСКИЙ РАЙОН РЕСПУБЛИКИ БАШКОРТОСТАН</t>
  </si>
  <si>
    <t>204002729-2</t>
  </si>
  <si>
    <t>МУНИЦИПАЛЬНОЕ БЮДЖЕТНОЕ ДОШКОЛЬНОЕ ОБРАЗОВАТЕЛЬНОЕ УЧРЕЖДЕНИЕ ДЕТСКИЙ САД "ТАМСЫКАЙ" ДЕРЕВНИ СТАРОКОЧКИЛЬДИНО МУНИЦИПАЛЬНОГО РАЙОНА АСКИНСКИЙ РАЙОН РЕСПУБЛИКИ БАШКОРТОСТАН</t>
  </si>
  <si>
    <t>204002729-3</t>
  </si>
  <si>
    <t>МУНИЦИПАЛЬНОЕ БЮДЖЕТНОЕ ДОШКОЛЬНОЕ ОБРАЗОВАТЕЛЬНОЕ УЧРЕЖДЕНИЕ ДЕТСКИЙ САД "ТУЛПАР" ДЕРЕВНИ КУНГАК МУНИЦИПАЛЬНОГО РАЙОНА АСКИНСКИЙ РАЙОН РЕСПУБЛИКИ БАШКОРТОСТАН</t>
  </si>
  <si>
    <t>204002729-4</t>
  </si>
  <si>
    <t>МУНИЦИПАЛЬНОЕ АВТОНОМНОЕ ДОШКОЛЬНОЕ ОБРАЗОВАТЕЛЬНОЕ УЧРЕЖДЕНИЕ ДЕТСКИЙ САД "СКАЗКА" ДЕРЕВНИ УСТЬ-ТАБАСКА МУНИЦИПАЛЬНОГО РАЙОНА АСКИНСКИЙ РАЙОН РЕСПУБЛИКИ БАШКОРТОСТАН</t>
  </si>
  <si>
    <t>204002750-1</t>
  </si>
  <si>
    <t>ФИЛИАЛ МУНИЦИПАЛЬНОГО БЮДЖЕТНОГО ОБЩЕОБРАЗОВАТЕЛЬНОГО УЧРЕЖДЕНИЯ СРЕДНЕЙ ОБЩЕОБРАЗОВАТЕЛЬНОЙ ШКОЛЫ С. КАШКИНО МУНИЦИПАЛЬНОГО РАЙОНА АСКИНСКИЙ РАЙОН РЕСПУБЛИКИ БАШКОРТОСТАН - МУНИЦИПАЛЬНОЕ БЮДЖЕТНОЕ ОБЩЕОБРАЗОВАТЕЛЬНОЕ УЧРЕЖДЕНИЕ НАЧАЛЬНАЯ ОБЩЕОБРАЗОВАТЕЛЬНАЯ ШКОЛА ДЕРЕВНИ БИЛЬГИШ МУНИЦИПАЛЬНОГО РАЙОНА АСКИНСКИЙ РАЙОН РЕСПУБЛИКИ БАШКОРТОСТАН</t>
  </si>
  <si>
    <t>204002870-1</t>
  </si>
  <si>
    <t>МУНИЦИПАЛЬНОЕ БЮДЖЕТНОЕ ОБЩЕОБРАЗОВАТЕЛЬНОЕ УЧРЕЖДЕНИЕ ОСНОВНАЯ ОБЩЕОБРАЗОВАТЕЛЬНАЯ ШКОЛА Д. УРШАДЫ МУНИЦИПАЛЬНОГО РАЙОНА АСКИНСКИЙ РАЙОН РЕСПУБЛИКИ БАШКОРТОСТАН-ФИЛИАЛ МУНИЦИПАЛЬНОГО БЮДЖЕТНОГО ОБЩЕОБРАЗОВАТЕЛЬНОГО УЧРЕЖДЕНИЯ СРЕДНЯЯ ОБЩЕОБРАЗОВАТЕЛЬНАЯ ШКОЛА С.УРМИЯЗЫ МУНИЦИПАЛЬНОГО РАЙОНА АСКИНСКИЙ РАЙОН РЕСПУБЛИКИ БАШКОРТОСТАН</t>
  </si>
  <si>
    <t>452891, РЕСПУБЛИКА БАШКОРТОСТАН, М.Р-Н АСКИНСКИЙ, С.П. УРМИЯЗОВСКИЙ СЕЛЬСОВЕТ, Д УРШАДЫ, УЛ ШКОЛЬНАЯ, Д. 7</t>
  </si>
  <si>
    <t>204002905-1</t>
  </si>
  <si>
    <t>МУНИЦИПАЛЬНОЕ БЮДЖЕТНОЕ ОБЩЕОБРАЗОВАТЕЛЬНОЕ УЧРЕЖДЕНИЕ НАЧАЛЬНАЯ ОБЩЕОБРАЗОВАТЕЛЬНАЯ ШКОЛА ДЕРЕВНИ УЛУ-ЕЛГА - МБОУ НОШ Д.УЛУ-ЕЛГА</t>
  </si>
  <si>
    <t>452888, РЕСПУБЛИКА БАШКОРТОСТАН, М.Р-Н АСКИНСКИЙ, С.П. КШЛАУ-ЕЛГИНСКИЙ СЕЛЬСОВЕТ, Д УЛУ-ЕЛГА, УЛ ЦЕНТРАЛЬНАЯ, Д. 38А</t>
  </si>
  <si>
    <t>204002905-2</t>
  </si>
  <si>
    <t>МУНИЦИПАЛЬНОЕ БЮДЖЕТНОЕ ОБЩЕОБРАЗОВАТЕЛНОЕ УЧРЕЖДЕНИЕ НАЧАЛЬНАЯ ОБЩЕОБРАЗОВАТЕЛЬНАЯ ШКОЛА ДЕРЕВНИ БАЗАНЧАТОВО МУНИЦИПАЛЬНОГО РАЙОНА АСКИНСКИЙ РАЙОН РЕСПУБЛИКИ БАШКОРТОСТАН</t>
  </si>
  <si>
    <t>204002944-1</t>
  </si>
  <si>
    <t>МУНИЦИПАЛЬНОЕ БЮДЖЕТНОЕ ОБЩЕОБРАЗОВАТЕЛЬНОЕ УЧРЕЖДЕНИЕ НАЧАЛЬНАЯ ОБЩЕОБРАЗОВАТЕЛЬНАЯ ШКОЛА Д.АЛЬЯГИШ МУНИЦИПАЛЬНОГО РАЙОНА АСКИНСКИЙ РАЙОН РЕСПУБЛИКИ БАШКОРТОСТАН</t>
  </si>
  <si>
    <t>204002944-2</t>
  </si>
  <si>
    <t>МУНИЦИПАЛЬНОЕ БЮДЖЕТНОЕ ОБЩЕОБРАЗОВАТЕЛЬНОЕ УЧРЕЖДЕНИЕ НАЧАЛЬНАЯ ОБЩЕОБРАЗОВАТЕЛЬНАЯ ШКОЛА СЕЛА СТАРЫЙ МУТАБАШ МУНИЦИПАЛЬНОГО РАЙОНА АСКИНСКИЙ РАЙОН РЕСПУБЛИКИ БАШКОРТОСТАН</t>
  </si>
  <si>
    <t>204002944-3</t>
  </si>
  <si>
    <t>МУНИЦИПАЛЬНОЕ БЮДЖЕТНОЕ ОБЩЕОБРАЗОВАТЕЛЬНОЕ УЧРЕЖДЕНИЕ ОСНОВНАЯ ОБЩЕОБРАЗОВАТЕЛЬНАЯ ШКОЛА Д. НОВАЯ КАРА МУНИЦИПАЛЬНОГО РАЙОНА АСКИНСКИЙ РАЙОН РЕСПУБЛИКИ БАШКОРТОСТАН</t>
  </si>
  <si>
    <t>204002983-1</t>
  </si>
  <si>
    <t>МУНИЦИПАЛЬНОЕ БЮДЕТНОЕ ОБЩЕОБРАЗОВАТЕЛЬНОЕ УЧРЕЖДЕНИЕ ОСНОВНАЯ ОБЩЕОБРАЗОВАТЕЛЬНАЯ ШКОЛА С.КУЯШТЫР МУНИЦИПАЛЬНОГО РАЙОНА АСКИНСКИЙ РАЙОН РЕСПУБЛИКИ БАШКОРТОСТАН - ФИЛИАЛ №2 МБОУ СОШ №1 С.АСКИНО</t>
  </si>
  <si>
    <t>204002983-2</t>
  </si>
  <si>
    <t>МУНИЦИПАЛЬНОЕ БЮДЖЕТНОЕ ОБЩЕОБРАЗОВАТЕЛЬНОЕ УЧРЕЖДЕНИЕ ОСНОВНАЯ ОБЩЕОБРАЗОВАТЕЛЬНАЯ ШКОЛА С.КЛЮЧИ МУНИЦИПАЛЬНОГО РАЙОНА АСКИНСКИЙ РАЙОН РЕСПУБЛИКИ БАШКОРТОСТАН - ФИЛИАЛ №1 МБОУ СОШ №1 С.АСКИНО</t>
  </si>
  <si>
    <t>204002983-3</t>
  </si>
  <si>
    <t>МУНИЦИПАЛЬНОЕ БЮДЖЕТНОЕ ОБЩЕОБРАЗОВАТЕЛЬНОЕ УЧРЕЖДЕНИЕ НАЧАЛЬНАЯ ОБЩЕОБРАЗОВАТЕЛЬНАЯ ШКОЛА ИМЕНИ ШАРИПА ВАСИКОВА Д.ТУЛЬГУЗБАШ МУНИЦИПАЛЬНОГО РАЙОНА АСКИНСКИЙ РАЙОН РЕСПУБЛИКИ БАШКОРТОСТАН - ФИЛИАЛ №4 МБОУ СОШ №1 С.АСКИНО</t>
  </si>
  <si>
    <t>204003497-1</t>
  </si>
  <si>
    <t>МУНИЦИПАЛЬНОЕ БЮДЖЕТНОЕ ОБЩЕОБРАЗОВАТЕЛЬНОЕ УЧРЕЖДЕНИЕ ОСНОВНАЯ ОБЩЕОБРАЗОВАТЕЛЬНАЯ ШКОЛА Д.УСТЬ-ТАБАСКА МУНИЦИПАЛЬНОГО РАЙОНА АСКИНСКИЙ РАЙОН РЕСПУБЛИКИ БАШКОРТОСТАН</t>
  </si>
  <si>
    <t>205000788-1</t>
  </si>
  <si>
    <t>ФИЛИАЛ ГОСУДАРСТВЕННОГО БЮДЖЕТНОГО ПРОФЕССИОНАЛЬНОГО ОБРАЗОВАТЕЛЬНОГО УЧРЕЖДЕНИЯ АУРГАЗИНСКИЙ МНОГОПРОФИЛЬНЫЙ КОЛЛЕДЖ С. АРХАНГЕЛЬСКОЕ</t>
  </si>
  <si>
    <t>205000788-2</t>
  </si>
  <si>
    <t>ФИЛИАЛ ГОСУДАРСТВЕННОГО БЮДЖЕТНОГО ПРОФЕССИОНАЛЬНОГО ОБРАЗОВАТЕЛЬНОГО УЧРЕЖДЕНИЯ АУРГАЗИНСКИЙ МНОГОПРОФИЛЬНЫЙ КОЛЛЕДЖ С. КАРМАСКАЛЫ</t>
  </si>
  <si>
    <t>205000788-3</t>
  </si>
  <si>
    <t>ФИЛИАЛ ГОСУДАРСТВЕННОГО БЮДЖЕТНОГО ПРОФЕССИОНАЛЬНОГО ОБРАЗОВАТЕЛЬНОГО УЧРЕЖДЕНИЯ АУРГАЗИНСКИЙ МНОГОПРОФИЛЬНЫЙ КОЛЛЕДЖ С. КРАСНОУСОЛЬСКИЙ</t>
  </si>
  <si>
    <t>205002873-1</t>
  </si>
  <si>
    <t>ФИЛИАЛ МУНИЦИПАЛЬНОГО БЮДЖЕТНОГО ОБЩЕОБРАЗОВАТЕЛЬНОГО УЧРЕЖДЕНИЯ ЛИЦЕЙ С.ТОЛБАЗЫ "ОБЩЕОБРАЗОВАТЕЛЬНАЯ ШКОЛА Д.ЮЛАМАНОВО"</t>
  </si>
  <si>
    <t>205003041-1</t>
  </si>
  <si>
    <t>ФИЛИАЛ МБОУ СОШ С. КУЕЗБАШЕВО</t>
  </si>
  <si>
    <t>205003041-2</t>
  </si>
  <si>
    <t>ФИЛИАЛ МУНИЦИПАЛЬНОГО БЮДЖЕТНОГО ОБЩЕОБРАЗОВАТЕЛЬНОГО УЧРЕЖДЕНИЯ СРЕДНЯЯ ОБЩЕОБРАЗОВАТЕЛЬНАЯ ШКОЛА С.КУЕЗБАШЕВО МУНИЦИПАЛЬНОГО РАЙОНА АУРГАЗИНСКИЙ РАЙОН РЕСПУБЛИКИ БАШКОРТОСТАН "ОБЩЕОБРАЗОВАТЕЛЬНАЯ ШКОЛА С.ТРЯПИНО"</t>
  </si>
  <si>
    <t>205003041-3</t>
  </si>
  <si>
    <t>ФИЛИАЛ МУНИЦИПАЛЬНОГО БЮДЖЕТНОГО ОБЩЕОБРАЗОВАТЕЛЬНОГО УЧРЕЖДЕНИЯ СРЕДНЯЯ ОБЩЕОБРАЗОВАТЕЛЬНАЯ ШКОЛА С.КУЕЗБАШЕВО МУНИЦИПАЛЬНОГО РАЙОНА АУРГАЗИНСКИЙ РАЙОН РЕСПУБЛИКИ БАШКОРТОСТАН "НАЧАЛЬНАЯ ШКОЛА Д.МАЛЫЙ НАГАДАК"</t>
  </si>
  <si>
    <t>205003122-1</t>
  </si>
  <si>
    <t>ФИЛИАЛ МБОУ СОШ С. ИШЛЫ</t>
  </si>
  <si>
    <t>205003122-2</t>
  </si>
  <si>
    <t>ФИЛИАЛ МУНИЦИПАЛЬНОГО БЮДЖЕТНОГО ОБЩЕОБРАЗОВАТЕЛЬНОГО УЧРЕЖДЕНИЯ СРЕДНЯЯ ОБЩЕОБРАЗОВАТЕЛЬНАЯ ШКОЛА С.ИШЛЫ МУНИЦИПАЛЬНОГО РАЙОНА АУРГАЗИНСКИЙ РАЙОН РЕСПУБЛИКИ БАШКОРТОСТАН "НАЧАЛЬНАЯ ШКОЛА-ДЕТСКИЙ САД Д.СТАРОКУЗЯКОВО"</t>
  </si>
  <si>
    <t>205003154-1</t>
  </si>
  <si>
    <t>ФИЛИАЛ МУНИЦИПАЛЬНОГО БЮДЖЕТНОГО ОБЩЕОБРАЗОВАТЕЛЬНОГО УЧРЕЖДЕНИЯ СРЕДНЯЯ ОБЩЕОБРАЗОВАТЕЛЬНАЯ ШКОЛА Д.КУРМАНАЕВО МУНИЦИПАЛЬНОГО РАЙОНА АУРГАЗИНСКИЙ РАЙОН РЕСПУБЛИКИ БАШКОРТОСТАН "НАЧАЛЬНАЯ ШКОЛА Д.НАДЕЖДИНО"</t>
  </si>
  <si>
    <t>453477, Республика Башкортостан, М.Р-Н АУРГАЗИНСКИЙ, С.П. УРШАКСКИЙ СЕЛЬСОВЕТ, Д НАДЕЖДИНО, УЛ ЛЕНИНА, Д. 8</t>
  </si>
  <si>
    <t>205003154-2</t>
  </si>
  <si>
    <t>ФИЛИАЛ МУНИЦИПАЛЬНОГО БЮДЖЕТНОГО ОБЩЕОБРАЗОВАТЕЛЬНОГО УЧРЕЖДЕНИЯ СРЕДНЯЯ ОБЩЕОБРАЗОВАТЕЛЬНАЯ ШКОЛА Д.КУРМАНАЕВО МУНИЦИПАЛЬНОГО РАЙОНА АУРГАЗИНСКИЙ РАЙОН РЕСПУБЛИКИ БАШКОРТОСТАН "НАЧАЛЬНАЯ ШКОЛА-ДЕТСКИЙ САД С.СУЛТАНМУРАТОВО"</t>
  </si>
  <si>
    <t>205003179-1</t>
  </si>
  <si>
    <t>ФИЛИАЛ МБОУ СОШ Д.МУРАДЫМ</t>
  </si>
  <si>
    <t>205003193-1</t>
  </si>
  <si>
    <t>ФИЛИАЛ МУНИЦИПАЛЬНОГО БЮДЖЕТНОГО ОБЩЕОБРАЗОВАТЕЛЬНОГО УЧРЕЖДЕНИЯ "НАГАДАКСКАЯ СРЕДНЯЯ ОБЩЕОБРАЗОВАТЕЛЬНАЯ ШКОЛА" МУНИЦИПАЛЬНОГО РАЙОНА АУРГАЗИНСКИЙ РАЙОН РЕСПУБЛИКИ БАШКОРТОСТАН "ОБЩЕОБРАЗОВАТЕЛЬНАЯ ШКОЛА Д.УТЕЙМУЛЛИНО"</t>
  </si>
  <si>
    <t>205003193-2</t>
  </si>
  <si>
    <t>ФИЛИАЛ МУНИЦИПАЛЬНОГО БЮДЖЕТНОГО ОБЩЕОБРАЗОВАТЕЛЬНОГО УЧРЕЖДЕНИЯ "НАГАДАКСКАЯ СРЕДНЯЯ ОБЩЕОБРАЗОВАТЕЛЬНАЯ ШКОЛА" МУНИЦИПАЛЬНОГО РАЙОНА АУРГАЗИНСКИЙ РАЙОН РЕСПУБЛИКИ БАШКОРТОСТАН "НАЧАЛЬНАЯ ШКОЛА Д.НИЖНИЕ ЛЕКАНДЫ"</t>
  </si>
  <si>
    <t>205003235-1</t>
  </si>
  <si>
    <t>ФИЛИАЛ МУНИЦИПАЛЬНОГО БЮДЖЕТНОГО ОБЩЕОБРАЗОВАТЕЛЬНОГО УЧРЕЖДЕНИЯ СРЕДНЯЯ ОБЩЕОБРАЗОВАТЕЛЬНАЯ ШКОЛА С. СЕМЕНКИНО МУНИЦИПАЛЬНОГО РАЙОНА АУРГАЗИНСКИЙ РАЙОН РЕСПУБЛИКИ БАШКОРТОСТАН "НАЧАЛЬНАЯ ШКОЛА - ДЕТСКИЙ САД Д. НАУМКИНО"</t>
  </si>
  <si>
    <t>205003242-1</t>
  </si>
  <si>
    <t>ФИЛИАЛ МБОУ СОШ С. СТЕПАНОВКА</t>
  </si>
  <si>
    <t>453496, Республика Башкортостан, М.Р-Н АУРГАЗИНСКИЙ, С.П. СТЕПАНОВСКИЙ СЕЛЬСОВЕТ, Д АЛЕКСАНДРОВКА, УЛ ЛЕНИНА, Д. 54</t>
  </si>
  <si>
    <t>205003242-2</t>
  </si>
  <si>
    <t>ФИЛИАЛ МУНИЦИПАЛЬНОГО БЮДЖЕТНОГО ОБЩЕОБРАЗОВАТЕЛЬНОГО УЧРЕЖДЕНИЯ СРЕДНЯЯ ОБЩЕОБРАЗОВАТЕЛЬНАЯ ШКОЛА С.СТЕПАНОВКА МУНИЦИПАЛЬНОГО РАЙОНА АУРГАЗИНСКИЙ РАЙОН РЕСПУБЛИКИ БАШКОРТОСТАН "ОБЩЕОБРАЗОВАТЕЛЬНАЯ ШКОЛА С.ТУРУМБЕТ"</t>
  </si>
  <si>
    <t>205003242-3</t>
  </si>
  <si>
    <t>ФИЛИАЛ МУНИЦИПАЛЬНОГО БЮДЖЕТНОГО ОБЩЕОБРАЗОВАТЕЛЬНОГО УЧРЕЖДЕНИЯ СРЕДНЯЯ ОБЩЕОБРАЗОВАТЕЛЬНАЯ ШКОЛА С.СТЕПАНОВКА МУНИЦИПАЛЬНОГО РАЙОНА АУРГАЗИНСКИЙ РАЙОН РЕСПУБЛИКИ БАШКОРТОСТАН "НАЧАЛЬНАЯ ШКОЛА-ДЕТСКИЙ САД Д.УСМАНОВО"</t>
  </si>
  <si>
    <t>453497, Республика Башкортостан, М.Р-Н АУРГАЗИНСКИЙ, С.П. ТУРУМБЕТОВСКИЙ СЕЛЬСОВЕТ, Д УСМАНОВО, УЛ КЛУБНАЯ, Д. 1</t>
  </si>
  <si>
    <t>205003274-1</t>
  </si>
  <si>
    <t>ФИЛИАЛ МУНИЦИПАЛЬНОГО БЮДЖЕТНОГО ОБЩЕОБРАЗОВАТЕЛЬНОГО УЧРЕЖДЕНИЯ СРЕДНЯЯ ОБЩЕОБРАЗОВАТЕЛЬНАЯ ШКОЛА №2 С. ТОЛБАЗЫ МУНИЦИПАЛЬНОГО РАЙОНА АУРГАЗИНСКИЙ РАЙОН РЕСПУБЛИКИ БАШКОРТОСТАН "НАЧАЛЬНА ШКОЛА-ДЕТСКИЙ САД Д.БАЛЫКЛЫКУЛЬ"</t>
  </si>
  <si>
    <t>205003281-1</t>
  </si>
  <si>
    <t>ФИЛИАЛ МУНИЦИПАЛЬНОГО БЮДЖЕТНОГО ОБЩЕОБРАЗОВАТЕЛЬНОГО УЧРЕЖДЕНИЯ СРЕДНЯЯ ОБЩЕОБРАЗОВАТЕЛЬНАЯ ШКОЛА № 3 С.ТОЛБАЗЫ МУНИЦИПАЛЬНОГО РАЙОНА АУРГАЗИНСКИЙ РАЙОН РЕСПУБЛИКИ БАШКОРТОСТАН "ОБЩЕОБРАЗОВАТЕЛЬНАЯ ШКОЛА Д.КЕБЯЧЕВО"</t>
  </si>
  <si>
    <t>205003309-1</t>
  </si>
  <si>
    <t>ФИЛИАЛ МБОУ СОШ С. ТУКАЕВО</t>
  </si>
  <si>
    <t>205003309-2</t>
  </si>
  <si>
    <t>ФИЛИАЛ МУНИЦИПАЛЬНОГО БЮДЖЕТНОГО ОБЩЕОБРАЗОВАТЕЛЬНОГО УЧРЕЖДЕНИЯ СРЕДНЯЯ ОБЩЕОБРАЗОВАТЕЛЬНАЯ ШКОЛА С.ТУКАЕВО МУНИЦИПАЛЬНОГО РАЙОНА АУРГАЗИНСКИЙ РАЙОН РЕСПУБЛИКИ БАШКОРТОСТАН "НАЧАЛЬНАЯ ШКОЛА-ДЕТСКИЙ САД С.АНДРЕЕВКА"</t>
  </si>
  <si>
    <t>205003309-3</t>
  </si>
  <si>
    <t>ФИЛИАЛ МУНИЦИПАЛЬНОГО БЮДЖЕТНОГО ОБЩЕОБРАЗОВАТЕЛЬНОГО УЧРЕЖДЕНИЯ СРЕДНЯЯ ОБЩЕОБРАЗОВАТЕЛЬНАЯ ШКОЛА С.ТУКАЕВО МУНИЦИПАЛЬНОГО РАЙОНА АУРГАЗИНСКИЙ РАЙОН РЕСПУБЛИКИ БАШКОРТОСТАН "НАЧАЛЬНАЯ ШКОЛА-ДЕТСКИЙ САД ИМЕНИ И.М.БАРБАЗЮКА С.БОЛОТИНО"</t>
  </si>
  <si>
    <t>453471, Республика Башкортостан, М.Р-Н АУРГАЗИНСКИЙ, С.П. ТУКАЕВСКИЙ СЕЛЬСОВЕТ, С БОЛОТИНО, УЛ ЦЕНТРАЛЬНАЯ, Д. 37</t>
  </si>
  <si>
    <t>205004038-1</t>
  </si>
  <si>
    <t>ФИЛИАЛ МУНИЦИПАЛЬНОГО БЮДЖЕТНОГО ДОШКОЛЬНОГО ОБРАЗОВАТЕЛЬНОГО УЧРЕЖДЕНИЯ ДЕТСКИЙ САД № 2 С. ТОЛБАЗЫ МУНИЦИПАЛЬНОГО РАЙОНА АУРГАЗИНСКИЙ РАЙОН РЕСПУБЛИКИ БАШКОРТОСТАН ДЕТСКИЙ САД Д.НОВОИТИКЕЕВО</t>
  </si>
  <si>
    <t>453480, РЕСПУБЛИКА БАШКОРТОСТАН, М.Р-Н АУРГАЗИНСКИЙ, С.П. БАТЫРОВСКИЙ СЕЛЬСОВЕТ, Д НОВОИТИКЕЕВО, УЛ ШКОЛЬНАЯ, ЗД. 12</t>
  </si>
  <si>
    <t>205004292-1</t>
  </si>
  <si>
    <t>ФИЛИАЛ МУНИЦИПАЛЬНОГО АВТОНОМНОГО ДОШКОЛЬНОГО УЧРЕЖДЕНИЯ ДЕТСКИЙ САД № 1 С.ТОЛБАЗЫ МУНИЦИПАЛЬНОГО РАЙОНА АУРГАЗИНСКИЙ РАЙОН РЕСПУБЛИКИ БАШКОРТОСТАН "ДЕТСКИЙ САД Д. НОВЫЕ КАРАМАЛЫ"</t>
  </si>
  <si>
    <t>453480, РЕСПУБЛИКА БАШКОРТОСТАН, М.Р-Н АУРГАЗИНСКИЙ, С.П. НОВОКАЛЬЧИРОВСКИЙ СЕЛЬСОВЕТ, Д НОВЫЕ КАРАМАЛЫ, УЛ ЦЕНТРАЛЬНАЯ, Д. 3</t>
  </si>
  <si>
    <t>205004831-1</t>
  </si>
  <si>
    <t>ФИЛИАЛ МУНИЦИПАЛЬНОГО БЮДЖЕТНОГО ОБЩЕОБРАЗОВАТЕЛЬНОГО УЧРЕЖДЕНИЯ ТОЛБАЗИНСКАЯ БАШКИРСКАЯ ГИМНАЗИЯ МУНИЦИПАЛЬНОГО РАЙОНА АУРГАЗИНСКИЙ РАЙОН РЕСПУБЛИКИ БАШКОРТОСТАН "ОБЩЕОБРАЗОВАТЕЛЬНАЯ ШКОЛА Д.ТУРСУГАЛИ"</t>
  </si>
  <si>
    <t>205005419-1</t>
  </si>
  <si>
    <t>ФИЛИАЛ МАУДО АЛЬТАИР</t>
  </si>
  <si>
    <t>205007649-1</t>
  </si>
  <si>
    <t>"СЕМЕНКИНСКИЙ ПОДРОСТКОВЫЙ СПОРТИВНЫЙ КЛУБ"</t>
  </si>
  <si>
    <t>205007818-1</t>
  </si>
  <si>
    <t>ФИЛИАЛ МУНИЦИПАЛЬНОГО БЮДЖЕТНОГО ОБЩЕОБРАЗОВАТЕЛЬНОГО УЧРЕЖДЕНИЯ "КАЛЬЧИРОВСКАЯ ОСНОВНАЯ ОБЩЕОБРАЗОВАТЕЛЬНАЯ ШКОЛА" МУНИЦИПАЛЬНОГО РАЙОНА АУРГАЗИНСКИЙ РАЙОН РЕСПУБЛИКИ БАШКОРТОСТАН "ДЕТСКИЙ САД Д.КШАННЫ"</t>
  </si>
  <si>
    <t>207003015-1</t>
  </si>
  <si>
    <t>ФИЛИАЛ МУНИЦИПАЛЬНОГО ОБЩЕОБРАЗОВАТЕЛЬНОГО БЮДЖЕТНОГО УЧРЕЖДЕНИЯ СРЕДНЯЯ ОБЩЕОБРАЗОВАТЕЛЬНАЯ ШКОЛА С. БУЗЮРОВО МУНИЦИПАЛЬНОГО РАЙОНА БАКАЛИНСКИЙ РАЙОН РЕСПУБЛИКИ БАШКОРТОСТАН ОСНОВНАЯ ОБЩЕОБРАЗОВАТЕЛЬНАЯ ШКОЛА С. НАГАЙБАКОВО</t>
  </si>
  <si>
    <t>452669, РЕСПУБЛИКА БАШКОРТОСТАН, М.Р-Н БАКАЛИНСКИЙ, С.П. НОВОУРСАЕВСКИЙ СЕЛЬСОВЕТ, С НАГАЙБАКОВО, УЛ РЕЧНАЯ, Д. 77</t>
  </si>
  <si>
    <t>207003015-2</t>
  </si>
  <si>
    <t>ФИЛИАЛ МУНИЦИПАЛЬНОГО ОБЩЕОБРАЗОВАТЕЛЬНОГО БЮДЖЕТНОГО УЧРЕЖДЕНИЯ СРЕДНЯЯ ОБЩЕОБРАЗОВАТЕЛЬНАЯ ШКОЛА С. БУЗЮРОВО МУНИЦИПАЛЬНОГО РАЙОНА БАКАЛИНСКИЙ РАЙОН РЕСПУБЛИКИ БАШКОРТОСТАН ОСНОВНАЯ ОБЩЕОБРАЗОВАТЕЛЬНАЯ ШКОЛА С. НОВОУРСАЕВО</t>
  </si>
  <si>
    <t>207003110-1</t>
  </si>
  <si>
    <t>ФИЛИАЛ МУНИЦИПАЛЬНОГО ОБЩЕОБРАЗОВАТЕЛЬНОГО БЮДЖЕТНОГО УЧРЕЖДЕНИЯ ОСНОВНАЯ ОБЩЕОБРАЗОВАТЕЛЬНАЯ ШКОЛА С.УМИРОВО МУНИЦИПАЛЬНОГО РАЙОНА БАКАЛИНСКИЙ РАЙОН РЕСПУБЛИКИ БАШКОРТОСТАН ОСНОВНАЯ ОБЩЕОБРАЗОВАТЕЛЬНАЯ ШКОЛА С. КИЛЕЕВО</t>
  </si>
  <si>
    <t>452672, РЕСПУБЛИКА БАШКОРТОСТАН, М.Р-Н БАКАЛИНСКИЙ, С.П. КИЛЕЕВСКИЙ СЕЛЬСОВЕТ, С КИЛЕЕВО, УЛ ЦЕНТРАЛЬНАЯ, Д. 4</t>
  </si>
  <si>
    <t>207003470-1</t>
  </si>
  <si>
    <t>ФИЛИАЛ МУНИЦИПАЛЬНОГО ОБЩЕОБРАЗОВАТЕЛЬНОГО БЮДЖЕТНОГО УЧРЕЖДЕНИЯ ОСНОВНАЯ ОБЩЕОБРАЗОВАТЕЛЬНАЯ ШКОЛА С.НОВОУРСАЕВО МУНИЦИПАЛЬНОГО РАЙОНА БАКАЛИНСКИЙ РАЙОН РЕСПУБЛИКИ БАШКОРТОСТАН - ОСНОВНАЯ ОБЩЕОБРАЗОВАТЕЛЬНАЯ ШКОЛА С.НАГАБАЙКОВО</t>
  </si>
  <si>
    <t>208001155-1</t>
  </si>
  <si>
    <t>ФИЛИАЛ ГОСУДАРСТВЕННОГО АВТОНОМНОГО ПРОФЕССИОНАЛЬНОГО ОБРАЗОВАТЕЛЬНОГО УЧРЕЖДЕНИЯ БАШКИРСКИЙ СЕВЕРО-ЗАПАДНЫЙ СЕЛЬСКОХОЗЯЙСТВЕННЫЙ КОЛЛЕДЖ С. БУРАЕВО</t>
  </si>
  <si>
    <t>208001155-2</t>
  </si>
  <si>
    <t>ФИЛИАЛ ГОСУДАРСТВЕННОГО АВТОНОМНОГО ПРОФЕССИОНАЛЬНОГО ОБРАЗОВАТЕЛЬНОГО УЧРЕЖДЕНИЯ БАШКИРСКИЙ СЕВЕРО-ЗАПАДНЫЙ СЕЛЬСКОХОЗЯЙСТВЕННЫЙ КОЛЛЕДЖ С. БУЛЬ-КАЙПАНОВО</t>
  </si>
  <si>
    <t>208001525-1</t>
  </si>
  <si>
    <t>ФИЛИАЛ МОБУ СОШ №1 С.СТАРОБАЛТАЧЕВО</t>
  </si>
  <si>
    <t>208001525-2</t>
  </si>
  <si>
    <t>ДЕТСКИЙ САД "ЙОЛДЫЗЧЫК" Д.НОВОБАЛТАЧЕВО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</si>
  <si>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452980, Республика Башкортостан, М.Р-Н БАЛТАЧЕВСКИЙ, С.П. ТОШКУРОВСКИЙ СЕЛЬСОВЕТ, Д НОВОБАЛТАЧЕВО, УЛ ПЕРВОМАЙСКАЯ, ЗД. 34</t>
  </si>
  <si>
    <t>208001525-3</t>
  </si>
  <si>
    <t>ДЕТСКИЙ САД "КОЛОБОК" Д.КУМЬЯЗЫ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</si>
  <si>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452980, Республика Башкортостан, М.Р-Н БАЛТАЧЕВСКИЙ, С.П. СТАРОБАЛТАЧЕВСКИЙ СЕЛЬСОВЕТ, Д КУМЬЯЗЫ, УЛ СОВЕТСКАЯ</t>
  </si>
  <si>
    <t>208001525-4</t>
  </si>
  <si>
    <t>НАЧАЛЬНАЯ ОБЩЕОБРАЗОВАТЕЛЬНАЯ ШКОЛА Д.КУМЬЯЗЫ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</si>
  <si>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452980, Республика Башкортостан, М.Р-Н БАЛТАЧЕВСКИЙ, С.П. СТАРОБАЛТАЧЕВСКИЙ СЕЛЬСОВЕТ, Д КУМЬЯЗЫ, УЛ СОВЕТСКАЯ, ЗД. 49/1</t>
  </si>
  <si>
    <t>208001525-5</t>
  </si>
  <si>
    <t>ДЕТСКИЙ САД "ТЕРЕМОК"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</si>
  <si>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208001927-1</t>
  </si>
  <si>
    <t>ФИЛИАЛ МОБУ СОШ Д.НИЖНЕИВАНАЕВО</t>
  </si>
  <si>
    <t>208001927-2</t>
  </si>
  <si>
    <t>МУНИЦИПАЛЬНОЕ ДОШКОЛЬНОЕ ОБРАЗОВАТЕЛЬНОЕ БЮДЖЕТНОЕ УЧРЕЖДЕНИЕ ДЕТСКИЙ САД "СКАЗКА" Д.НИЖНЕИВАНАЕВО МУНИЦИПАЛЬНОГО РАЙОНА БАЛТАЧЕВСКИЙ РАЙОН РЕСПУБЛИКИ БАШКОРТОСТАН</t>
  </si>
  <si>
    <t>208001927-3</t>
  </si>
  <si>
    <t>МУНИЦИПАЛЬНОЕ ОБЩЕОБРАЗОВАТЕЛЬНОЕ БЮДЖЕТНОЕ УЧРЕЖДЕНИЕ НАЧАЛЬНАЯ ОБЩЕОБРАЗОВАТЕЛЬНАЯ ШКОЛА Д.МИШКИНО - ФИЛИАЛ МУНИЦИПАЛЬНОГО ОБЩЕОБРАЗОВАТЕЛЬНОГО БЮДЖЕТНОГО УЧРЕЖДЕНИЯ СРЕДНЯЯ ОБЩЕОБРАЗОВАТЕЛЬНАЯ ШКОЛА Д.НИЖНЕИВАНАЕВО МУНИЦИПАЛЬНОГО РАЙОНА БАЛТАЧЕВСКИЙ РАЙОН РЕСПУБЛИКИ БАШКОРТОСТАН</t>
  </si>
  <si>
    <t>452992, РЕСПУБЛИКА БАШКОРТОСТАН, М.Р-Н БАЛТАЧЕВСКИЙ, С.П. ЯЛАНГАЧЕВСКИЙ СЕЛЬСОВЕТ, Д МИШКИНО, УЛ ЦЕНТРАЛЬНАЯ, Д. 14</t>
  </si>
  <si>
    <t>208001927-4</t>
  </si>
  <si>
    <t>МУНИЦИПАЛЬНОЕ ДОШКОЛЬНОЕ ОБРАЗОВАТЕЛЬНОЕ БЮДЖЕТНОЕ УЧРЕЖДЕНИЕ ДЕТСКИЙ САД "БЕРЕЗКА" Д.МИШКИНО - ФИЛИАЛ МУНИЦИПАЛЬНОГО ОБЩЕОБРАЗОВАТЕЛЬНОГО БЮДЖЕТНОГО УЧРЕЖДЕНИЯ СРЕДНЯЯ ОБЩЕОБРАЗОВАТЕЛЬНАЯ ШКОЛА Д.НИЖНЕИВАНАЕВО МУНИЦИПАЛЬНОГО РАЙОНА БАЛТАЧЕВСКИЙ РАЙОН РЕСПУБЛИКИ БАШКОРТОСТАН</t>
  </si>
  <si>
    <t>452992, РЕСПУБЛИКА БАШКОРТОСТАН, М.Р-Н БАЛТАЧЕВСКИЙ, С.П. ЯЛАНГАЧЕВСКИЙ СЕЛЬСОВЕТ, Д МИШКИНО, УЛ КООПЕРАТИВНАЯ, Д. 26</t>
  </si>
  <si>
    <t>208002800-1</t>
  </si>
  <si>
    <t>ДЕТСКИЙ САД "ДЮЙМОВОЧКА" С.СТАРОБАЛТАЧЕВО</t>
  </si>
  <si>
    <t>208002800-2</t>
  </si>
  <si>
    <t>ДЕТСКИЙ САД "ЧЕБУРАШКА" Д.СТАРОИЛИКЕЕВО МУНИЦИПАЛЬНОГО РАЙОНА БАЛТАЧЕВСКИЙ РАЙОН РЕСПУБЛИКИ БАШКОРТОСТАН</t>
  </si>
  <si>
    <t>208002864-1</t>
  </si>
  <si>
    <t>ФИЛИАЛ МОБУ СОШ Д. СТАРОТИМКИНО</t>
  </si>
  <si>
    <t>208002864-2</t>
  </si>
  <si>
    <t>МУНИЦИПАЛЬНОЕ ОБЩЕОБРАЗОВАТЕЛЬНОЕ БЮДЖЕТНОЕ УЧРЕЖДЕНИЕ ОСНОВНАЯ ОБЩЕОБРАЗОВАТЕЛЬНАЯ ШКОЛА С.БОГДАНОВО МУНИЦИПАЛЬНОГО РАЙОНА БАЛТАЧЕВСКИЙ РАЙОН РЕСПУБЛИКИ БАШКОРТОСТАН</t>
  </si>
  <si>
    <t>Респ Башкортостан, Балтачевский р-н, село Богданово, ул Жукова, д 2</t>
  </si>
  <si>
    <t>208002896-1</t>
  </si>
  <si>
    <t>ФИЛИАЛ МОБУ ООШ Д.ШАВЪЯДЫ</t>
  </si>
  <si>
    <t>452987, РЕСПУБЛИКА БАШКОРТОСТАН, М.Р-Н БАЛТАЧЕВСКИЙ, С.П. ШАВЬЯДИНСКИЙ СЕЛЬСОВЕТ, Д КУЗЕЕВО, УЛ ЦЕНТРАЛЬНАЯ</t>
  </si>
  <si>
    <t>208002896-2</t>
  </si>
  <si>
    <t>452987, РЕСПУБЛИКА БАШКОРТОСТАН, М.Р-Н БАЛТАЧЕВСКИЙ, С.П. ШАВЬЯДИНСКИЙ СЕЛЬСОВЕТ, Д ТЫКАНОВО, УЛ ЦЕНТРАЛЬНАЯ</t>
  </si>
  <si>
    <t>208003000-1</t>
  </si>
  <si>
    <t>ФИЛИАЛ-МУНИЦИПАЛЬНОЕ ДОШКОЛЬНОЕ ОБРАЗОВАТЕЛЬНОЕ БЮДЖЕТНОЕ УЧРЕЖДЕНИЕ ДЕТСКИЙ САД "ЛЕЙСЯН" С.НИЖНЕСИКИЯЗОВО МУНИЦИПАЛЬНОГО РАЙОНА БАЛТАЧЕВСКИЙ РАЙОН РЕСПУБЛИКИ БАШКОРТОСТАН</t>
  </si>
  <si>
    <t>208003000-2</t>
  </si>
  <si>
    <t>ФИЛИАЛ-МУНИЦИПАЛЬНОЕ ДОШКОЛЬНОЕ ОБРАЗОВАТЕЛЬНОЕ БЮДЖЕТНОЕ УЧРЕЖДЕНИЕ ДЕТСКИЙ САД "УЛЫБКА" Д.ТУТАГАЧЕВО МУНИЦИПАЛЬНОГО РАЙОНА БАЛТАЧЕВСКИЙ РАЙОН РЕСПУБЛИКИ БАШКОРТОСТАН</t>
  </si>
  <si>
    <t>208003000-3</t>
  </si>
  <si>
    <t>МУНИЦИПАЛЬНОЕ ОБЩЕОБРАЗОВАТЕЛЬНОЕ БЮДЖЕТНОЕ УЧРЕЖДЕНИЕ НАЧАЛЬНАЯ ОБЩЕОБРАЗОВАТЕЛЬНАЯ ШКОЛА Д.МАГАШЛЫ-АЛМАНТАЕВО МУНИЦИПАЛЬНОГО РАЙОНА БАЛТАЧЕВСКИЙ РАЙОН РЕСП.БАШКОРТОСТАН</t>
  </si>
  <si>
    <t>Респ Башкортостан, Балтачевский р-н, деревня Магашлы-Алмантаево, ул Центральная, д 21</t>
  </si>
  <si>
    <t>208003071-1</t>
  </si>
  <si>
    <t>208003071-2</t>
  </si>
  <si>
    <t>208003071-3</t>
  </si>
  <si>
    <t>МУНИЦИПАЛЬНОЕ ДОШКОЛЬНОЕ ОБРАЗОВАТЕЛЬНОЕ БЮДЖЕТНОЕ УЧРЕЖДЕНИЕ ДЕТСКИЙ САД "АЛЁНУШКА" С.СЕЙТЯКОВО МУНИЦИПАЛЬНОГО РАЙОНА БАЛТАЧЕВСКИЙ РАЙОН РЕСПУБЛИКИ БАШКОРТОСТАН</t>
  </si>
  <si>
    <t>208003071-4</t>
  </si>
  <si>
    <t>МУНИЦИПАЛЬНОЕ ДОШКОЛЬНОЕ ОБРАЗОВАТЕЛЬНОЕ БЮДЖЕТНОЕ УЧРЕЖДЕНИЕ ДЕТСКИЙ САД "ЗОЛУШКА" Д.ВЕРХНЕКАНСИЯРОВО МУНИЦИПАЛЬНОГО РАЙОНА БАЛТАЧЕВСКИЙ РАЙОН РЕСПУБЛИКИ БАШКОРТОСТАН</t>
  </si>
  <si>
    <t>208003201-1</t>
  </si>
  <si>
    <t>МУНИЦИПАЛЬНОЕ ОБЩЕОБРАЗОВАТЕЛЬНОЕ БЮДЖЕТНОЕ УЧРЕЖДЕНИЕ НАЧАЛЬНАЯ ОБЩЕОБРАЗОВАТЕЛЬНАЯ ШКОЛА Д.КУРАЧЕВО МУНИЦИПАЛЬНОГО РАЙОНА БАЛТАЧЕВСКИЙ РАЙОН РЕСП.БАШКОРТОСТАН</t>
  </si>
  <si>
    <t>208003314-1</t>
  </si>
  <si>
    <t>МУНИЦИПАЛЬНОЕ ОБЩЕОБРАЗОВАТЕЛЬНОЕ БЮДЖЕТНОЕ УЧРЕЖДЕНИЕ НАЧАЛЬНАЯ ОБЩЕОБРАЗОВАТЕЛЬНАЯ ШКОЛА С.НИЖНЕКАРЫШЕВО МУНИЦИПАЛЬНОГО РАЙОНА БАЛТАЧЕВСКИЙ РАЙОН РЕСПУБЛИКИ БАШКОРТОСТАН</t>
  </si>
  <si>
    <t>208003314-2</t>
  </si>
  <si>
    <t>ФИЛИАЛ-МУНИЦИПАЛЬНОЕ ДОШКОЛЬНОЕ ОБРАЗОВАТЕЛЬНОЕ БЮДЖЕТНОЕ УЧРЕЖДЕНИЕ ДЕТСКИЙ САД "СМЕШАРИКИ" С. НИЖНЕКАРЫШЕВО МУНИЦИПАЛЬНОГО РАЙОНА БАЛТАЧЕВСКИЙ РАЙОН РЕСПУБЛИКИ БАШКОРТОСТАН</t>
  </si>
  <si>
    <t>208003314-3</t>
  </si>
  <si>
    <t>МУНИЦИПАЛЬНОЕ ОБЩЕОБРАЗОВАТЕЛЬНОЕ БЮДЖЕТНОЕ УЧРЕЖДЕНИЕ НАЧАЛЬНАЯ ОБЩЕОБРАЗОВАТЕЛЬНАЯ ШКОЛА Д.НАЧАРОВО МУНИЦИПАЛЬНОГО РАЙОНА БАЛТАЧЕВСКИЙ РАЙОН РЕСП.БАШКОРТОСТАН</t>
  </si>
  <si>
    <t>Респ Башкортостан, Балтачевский р-н, деревня Начарово, ул Мельничная, д 12</t>
  </si>
  <si>
    <t>208003547-1</t>
  </si>
  <si>
    <t>ОСНОВНАЯ ОБЩЕОБРАЗОВАТЕЛЬНАЯ ШКОЛА Д.АСАВКА</t>
  </si>
  <si>
    <t>208005329-1</t>
  </si>
  <si>
    <t>ДЕТСКИЙ САД "ЗОЛУШКА" Д.НОВОЯМУРЗИНО МУНИЦИПАЛЬНОГО РАЙОНА БАЛТАЧЕВСКИЙ РАЙОН - ФИЛИАЛ МУНИЦИПАЛЬНОГО АВТОНОМНОГО ДОШКОЛЬНОГО ОБРАЗОВАТЕЛЬНОГО УЧРЕЖДЕНИЯ ДЕТСКИЙ САД "БЕЛОСНЕЖКА" СЕЛА СТАРОБАЛТАЧЕВО МУНИЦИПАЛЬНОГО РАЙОНА БАЛТАЧЕВСКИЙ РАЙОН РЕСПУБЛИКИ БАШКОРТОСТАН</t>
  </si>
  <si>
    <t>452988, РЕСПУБЛИКА БАШКОРТОСТАН, М.Р-Н БАЛТАЧЕВСКИЙ, С.П. ВЕРХНЕЯНАКТАЕВСКИЙ СЕЛЬСОВЕТ, Д НОВОЯМУРЗИНО, УЛ ЛЕНИНА, ЗД. 20</t>
  </si>
  <si>
    <t>210000367-1</t>
  </si>
  <si>
    <t>ФИЛИАЛ МБОУ СОШ № 1 С. НОВОБЕЛОКАТАЙ "АТАРШИНСКАЯ ОСНОВНАЯ ОБЩЕОБРАЗОВАТЕЛЬНАЯ ШКОЛА" МУНИЦИПАЛЬНОГО РАЙОНА БЕЛОКАТАЙСКИЙ РАЙОН РБ</t>
  </si>
  <si>
    <t>210000367-2</t>
  </si>
  <si>
    <t>ФИЛИАЛ МУНИЦИПАЛЬНОГО БЮДЖЕТНОГО ОБЩЕОБРАЗОВАТЕЛЬНОГО УЧРЕЖДЕНИЯ СРЕДНЕЙ ОБЩЕОБРАЗОВАТЕЛЬНОЙ ШКОЛЫ №1 С.НОВОБЕЛОКАТАЙ "АПУТОВСКАЯ НАЧАЛЬНАЯ ОБЩЕОБРАЗОВАТЕЛЬНАЯ ШКОЛА" МУНИЦИПАЛЬНОГО РАЙОНА БЕЛОКАТАЙСКИЙ РАЙОН РЕСПУБЛИКИ БАШКОРТОСТАН</t>
  </si>
  <si>
    <t>210000367-3</t>
  </si>
  <si>
    <t>ФИЛИАЛ МУНИЦИПАЛЬНОГО БЮДЖЕТНОГО ОБЩЕОБРАЗОВАТЕЛЬНОГО УЧРЕЖДЕНИЯ СРЕДНЕЙ ОБЩЕОБРАЗОВАТЕЛЬНОЙ ШКОЛЫ №1 С.НОВОБЕЛОКАТАЙ "КАДЫРОВСКАЯ НАЧАЛЬНАЯ ОБЩЕОБРАЗОВАТЕЛЬНАЯ ШКОЛА" МУНИЦИПАЛЬНОГО РАЙОНА БЕЛОКАТАЙСКИЙ РАЙОН РЕСПУБЛИКИ БАШКОРТОСТАН</t>
  </si>
  <si>
    <t>210000367-4</t>
  </si>
  <si>
    <t>ФИЛИАЛ МУНИЦИПАЛЬНОГО БЮДЖЕТНОГО ОБЩЕОБРАЗОВАТЕЛЬНОГО УЧРЕЖДЕНИЯ СРЕДНЕЙ ОБЩЕОБРАЗОВАТЕЛЬНОЙ ШКОЛЫ №1 С.НОВОБЕЛОКАТАЙ "УРАКОВСКАЯ НАЧАЛЬНАЯ ОБЩЕОБРАЗОВАТЕЛЬНАЯ ШКОЛА" МУНИЦИПАЛЬНОГО РАЙОНА БЕЛОКАТАЙСКИЙ РАЙОН РЕСПУБЛИКИ БАШКОРТОСТАН</t>
  </si>
  <si>
    <t>452580, Республика Башкортостан, М.Р-Н БЕЛОКАТАЙСКИЙ, С.П. АТАРШИНСКИЙ СЕЛЬСОВЕТ, Д УРАКОВО, УЛ ШКОЛЬНАЯ, ВЛД. 2</t>
  </si>
  <si>
    <t>210000367-5</t>
  </si>
  <si>
    <t>ФИЛИАЛ МУНИЦИПАЛЬНОГО ОБРАЗОВАТЕЛЬНОГО УЧРЕЖДЕНИЯ СРЕДНЕЙ ОБЩЕОБРАЗОВАТЕЛЬНОЙ ШКОЛЫ №1 С. НОВОБЕЛОКАТАЙ "КРАСНОПАХАРЬСКАЯ НАЧАЛЬНАЯ ОБЩЕОБРАЗОВАТЕЛЬНАЯ ШКОЛА" МУНИЦИПАЛЬНОГО РАЙОНА БЕЛОКАТАЙСКИЙ РАЙОН РЕСПУБЛИКИ БАШКОРТОСТАН</t>
  </si>
  <si>
    <t>210000367-6</t>
  </si>
  <si>
    <t>ФИЛИАЛ МУНИЦИПАЛЬНОГО БЮДЖЕТНОГО ОБЩЕОБРАЗОВАТЕЛЬНОГО УЧРЕЖДЕНИЯ СРЕДНЯЯ ОБЩЕОБРАЗОВАТЕЛЬНАЯ ШКОЛА № 1 С. НОВОБЕЛОКАТАЙ "ШАКАРЛИНСКАЯ ОСНОВНАЯ ОБЩЕОБРАЗОВАТЕЛЬНАЯ ШКОЛА" МУНИЦИПАЛЬНОГО РАЙОНА БЕЛОКАТАЙСКИЙ РАЙОН РЕСПУБЛИКИ БАШКОРТОСТАН</t>
  </si>
  <si>
    <t>210000367-7</t>
  </si>
  <si>
    <t>ФИЛИАЛ МУНИЦИПАЛЬНОГО БЮДЖЕТНОГО ОБЩЕОБРАЗОВАТЕЛЬНОГО УЧРЕЖДЕНИЯ СРЕДНЕЙ ОБЩЕОБРАЗОВАТЕЛЬНОЙ ШКОЛЫ № 1 С. НОВОБЕЛОКАТАЙ "ДЕТСКИЙ САД "ЧЕБУРАШКА" С. ШАКАРЛА" МУНИЦИПАЛЬНОГО РАЙОНА БЕЛОКАТАЙСКИЙ РАЙОН РЕСПУБЛИКИ БАШКОРТОСТАН</t>
  </si>
  <si>
    <t>210000367-8</t>
  </si>
  <si>
    <t>ФИЛИАЛ МУНИЦИПАЛЬНОГО БЮДЖЕТНОГО ОБЩЕОБРАЗОВАТЕЛЬНОГО УЧРЕЖДЕНИЯ СРЕДНЯЯ ОБЩЕОБРАЗОВАТЕЛЬНАЯ ШКОЛА № 1 С. НОВОБЕЛОКАТАЙ "ДЕТСКИЙ САД "КАПЕЛЬКА" С. АТАРША" МУНИЦИПАЛЬНОГО РАЙОНА БЕЛОКАТАЙСКИЙ РАЙОН РЕСПУБЛИКИ БАШКОРТОСТАН</t>
  </si>
  <si>
    <t>210003030-1</t>
  </si>
  <si>
    <t>ФИЛИАЛ МБОУ СОШ №2 С.НОВОБЕЛОКАТАЙ "АЙГЫРЬЯЛОВСКАЯ НАЧАЛЬНАЯ ОБЩЕОБРАЗОВАТЕЛЬНАЯ ШКОЛА" МУНИЦИПАЛЬНОГО РАЙОНА БЕЛОКАТАЙСКИЙ РАЙОН РБ</t>
  </si>
  <si>
    <t>210003030-2</t>
  </si>
  <si>
    <t>ФИЛИАЛ МУНИЦИПАЛЬНОГО БЮДЖЕТНОГО ОБЩЕОБРАЗОВАТЕЛЬНОГО УЧРЕЖДЕНИЯ СРЕДНЯЯ ОБЩЕОБРАЗОВАТЕЛЬНАЯ ШКОЛА №2 С.НОВОБЕЛОКАТАЙ "ВЕРХНЕУТЯШЕВСКАЯ НАЧАЛЬНАЯ ОБЩЕОБРАЗОВАТЕЛЬНАЯ ШКОЛА"</t>
  </si>
  <si>
    <t>210003030-3</t>
  </si>
  <si>
    <t>ФИЛИАЛ МУНИЦИПАЛЬНОГО БЮДЖЕТНОГО ОБЩЕОБРАЗОВАТЕЛЬНОГО УЧРЕЖДЕНИЯ СРЕДНЯЯ ОБЩЕОБРАЗОВАТЕЛЬНАЯ ШКОЛА №2 С.НОВОБЕЛОКАТАЙ "ДЕТСКИЙ САД "РАДУГА" Д.НИЖНЕУТЯШЕВО"</t>
  </si>
  <si>
    <t>210003030-4</t>
  </si>
  <si>
    <t>ФИЛИАЛ МУНИЦИПАЛЬНОГО БЮДЖЕТНОГО ОБЩЕОБРАЗОВАТЕЛЬНОГО УЧРЕЖДЕНИЯ СРЕДНЯЯ ОБЩЕОБРАЗОВАТЕЛЬНАЯ ШКОЛА №2 С.НОВОБЕЛОКАТАЙ "НИЖНЕУТЯШЕВСКАЯ ОСНОВНАЯ ОБЩЕОБРАЗОВАТЕЛЬНАЯ ШКОЛА"</t>
  </si>
  <si>
    <t>210003030-5</t>
  </si>
  <si>
    <t>ФИЛИАЛ МУНИЦИПАЛЬНОГО БЮДЖЕТНОГО ОБЩЕОБРАЗОВАТЕЛЬНОГО УЧРЕЖДЕНИЯ СРЕДНЯЯ ОБЩЕОБРАЗОВАТЕЛЬНАЯ ШКОЛА №2 С.НОВОБЕЛОКАТАЙ "СТАРОБЕЛОКАТАЙСКАЯ ОСНОВНАЯ ОБЩЕОБРАЗОВАТЕЛЬНАЯ ШКОЛА"</t>
  </si>
  <si>
    <t>210003030-6</t>
  </si>
  <si>
    <t>ФИЛИАЛ МУНИЦИПАЛЬНОГО БЮДЖЕТНОГО ОБЩЕОБРАЗОВАТЕЛЬНОГО УЧРЕЖДЕНИЯ СРЕДНЕЙ ОБЩЕОБРАЗОВАТЕЛЬНОЙ ШКОЛЫ № 2 С. НОВОБЕЛОКАТАЙ "СОКОЛИНСКАЯ НАЧАЛЬНАЯ ОБЩЕОБРАЗОВАТЕЛЬНАЯ ШКОЛА" МУНИЦИПАЛЬНОГО РАЙОНА БЕЛОКАТАЙСКИЙ РАЙОН РЕСПУБЛИКИ БАШКОРТОСТАН</t>
  </si>
  <si>
    <t>210003047-1</t>
  </si>
  <si>
    <t>ФИЛИАЛ МБОУ СОШ С.УРГАЛА "ДЕТСКИЙ САД "РЯБИНУШКА" С.КАРАНТРАВ"МУНИЦИПАЛЬНОГО РАЙОНА БЕЛОКАТАЙСКИЙ РАЙОН РЕСПУБЛИКИ БАШКОРТОСТАН</t>
  </si>
  <si>
    <t>210003047-2</t>
  </si>
  <si>
    <t>ФИЛИАЛ МУНИЦИПАЛЬНОГО БЮДЖЕТНОГО ОБЩЕОБРАЗОВАТЕЛЬНОГО УЧРЕЖДЕНИЯ СРЕДНЕЙ ОБЩЕОБРАЗОВАТЕЛЬНОЙ ШКОЛЫ С. УРГАЛА "АБСАЛЯМОВСКАЯ" НАЧАЛЬНАЯ ОБЩЕОБРАЗОВАТЕЛЬНАЯ ШКОЛА" МУНИЦИПАЛЬНОГО РАЙОНА БЕЛОКАТАЙСКИЙ РАЙОН РЕСПУБЛИКИ БАШКОРТОСТАН</t>
  </si>
  <si>
    <t>210003047-3</t>
  </si>
  <si>
    <t>ФИЛИАЛ МУНИЦИПАЛЬНОГО БЮДЖЕТНОГО ОБЩЕОБРАЗОВАТЕЛЬНОГО УЧРЕЖДЕНИЯ СРЕДНЕЙ ОБЩЕОБРАЗОВАТЕЛЬНОЙ ШКОЛЫ С. УРГАЛА - "КАРАНТРАВСКАЯ ОСНОВНАЯ ОБЩЕОБРАЗОВАТЕЛЬНАЯ ШКОЛА" МУНИЦИПАЛЬНОГО РАЙОНА БЕЛОКАТАЙСКИЙ РАЙОН РЕСПУБЛИКИ БАШКОРТОСТАН</t>
  </si>
  <si>
    <t>210003047-4</t>
  </si>
  <si>
    <t>ФИЛИАЛ МУНИЦИПАЛЬНОГО БЮДЖЕТНОГО ОБЩЕОБРАЗОВАТЕЛЬНОГО УЧРЕЖДЕНИЯ СРЕДНЕЙ ОБЩЕОБРАЗОВАТЕЛЬНОЙ ШКОЛЫ С. УРГАЛА "ХАЙБАТОВСКАЯ НАЧАЛЬНАЯ ОБЩЕОБРАЗОВАТЕЛЬНАЯ ШКОЛА" МУНИЦИПАЛЬНОГО РАЙОНА БЕЛОКАТАЙСКИЙ РАЙОН РЕСПУБЛИКИ БАШКОРТОСТАН</t>
  </si>
  <si>
    <t>Респ Башкортостан, Белокатайский р-н, деревня Хайбатово, ул Октябрьская, зд 2</t>
  </si>
  <si>
    <t>210003086-1</t>
  </si>
  <si>
    <t>ФИЛИАЛ МУНИЦИПАЛЬНОГО БЮДЖЕТНОГО ОБЩЕОБРАЗОВАТЕЛЬНОГО УЧРЕЖДЕНИЯ СРЕДНЯЯ ОБЩЕОБРАЗОВАТЕЛЬНАЯ ШКОЛА С.БЕЛЯНКА "ДЕТСКИЙ САД "ЛАСТОЧКА" С.БЕЛЯНКА"</t>
  </si>
  <si>
    <t>210003086-2</t>
  </si>
  <si>
    <t>ФИЛИАЛ МУНИЦИПАЛЬНОГО БЮДЖЕТНОГО ОБЩЕОБРАЗОВАТЕЛЬНОГО УЧРЕЖДЕНИЯ СРЕДНЯЯ ОБЩЕОБРАЗОВАТЕЛЬНАЯ ШКОЛА С.БЕЛЯНКА "НАЧАЛЬНАЯ ОБЩЕОБРАЗОВАТЕЛЬНАЯ ШКОЛА Д.АШАЕВО"</t>
  </si>
  <si>
    <t>210003086-3</t>
  </si>
  <si>
    <t>ФИЛИАЛ МУНИЦИПАЛЬНОГО БЮДЖЕТНОГО ОБЩЕОБРАЗОВАТЕЛЬНОГО УЧРЕЖДЕНИЯ СРЕДНЯЯ ОБЩЕОБРАЗОВАТЕЛЬНАЯ ШКОЛА С.БЕЛЯНКА "НАЧАЛЬНАЯ ОБЩЕОБРАЗОВАТЕЛЬНАЯ ШКОЛА С.НОВАЯ МАСКАРА"</t>
  </si>
  <si>
    <t>210003086-4</t>
  </si>
  <si>
    <t>ФИЛИАЛ МУНИЦИПАЛЬНОГО БЮДЖЕТНОГО ОБЩЕОБРАЗОВАТЕЛЬНОГО УЧРЕЖДЕНИЯ СРЕДНЕЙ ОБЩЕОБРАЗОВАТЕЛЬНОЙ ШКОЛЫ С. БЕЛЯНКА "МУНИЦИПАЛЬНОЕ БЮДЖЕТНОЕ ОБЩЕОБРАЗОВАТЕЛЬНОЕ УЧРЕЖДЕНИЕ НАЧАЛЬНАЯ ОБЩЕОБРАЗОВАТЕЛЬНАЯ ШКОЛА Д.СТАРАЯ МАСКАРА" МУНИЦИПАЛЬНОГО РАЙОНА БЕЛОКАТАЙСКИЙ РАЙОН РЕСПУБЛИКИ БАШКОРТОСТАН</t>
  </si>
  <si>
    <t>452586, Республика Башкортостан, М.Р-Н БЕЛОКАТАЙСКИЙ, С.П. БЕЛЯНКОВСКИЙ СЕЛЬСОВЕТ, Д СТАРАЯ МАСКАРА, УЛ САЛАВАТА ЮЛАЕВА, ЗД. 11</t>
  </si>
  <si>
    <t>210003103-1</t>
  </si>
  <si>
    <t>ФИЛИАЛ МУНИЦИПАЛЬНОГО БЮДЖЕТНОГО ОБЩЕОБРАЗОВАТЕЛЬНОГО УЧРЕЖДЕНИЯ СРЕДНЯЯ ОБЩЕОБРАЗОВАТЕЛЬНАЯ ШКОЛА Д. ЛЕВАЛИ "ДЕТСКИЙ САД "РОДНИЧОК" Д. ЛЕВАЛИ" МУНИЦИПАЛЬНОГО РАЙОНА БЕЛОКАТАЙСКИЙ РАЙОН РЕСПУБЛИКИ БАШКОРТОСТАН</t>
  </si>
  <si>
    <t>210003103-2</t>
  </si>
  <si>
    <t>ФИЛИАЛ МУНИЦИПАЛЬНОГО КАЗЁННОГО ОБЩЕОБРАЗОВАТЕЛЬНОГО УЧРЕЖДЕНИЯ СРЕДНЕЙ ОБЩЕОБРАЗОВАТЕЛЬНОЙ ШКОЛЫ С.ЛЕВАЛИ "ВОСХОДСКАЯ НАЧАЛЬНАЯ ОБЩЕОБРАЗОВАТЕЛЬНАЯ ШКОЛА" МУНИЦИПАЛЬНОГО РАЙОНА БЕЛОКАТАЙСКИЙ РАЙОН РЕСПУБЛИКИ БАШКОРТОСТАН</t>
  </si>
  <si>
    <t>Респ Башкортостан, Белокатайский р-н, деревня Восход, ул Береговая, д 17</t>
  </si>
  <si>
    <t>210003103-3</t>
  </si>
  <si>
    <t>ФИЛИАЛ МУНИЦИПАЛЬНОГО КАЗЁННОГО ОБЩЕОБРАЗОВАТЕЛЬНОГО УЧРЕЖДЕНИЯ СРЕДНЕЙ ОБЩЕОБРАЗОВАТЕЛЬНОЙ ШКОЛЫ С.ЛЕВАЛИ "МЕДЯТОВСКАЯ НАЧАЛЬНАЯ ОБЩЕОБРАЗОВАТЕЛЬНАЯ ШКОЛА" МУНИЦИПАЛЬНОГО РАЙОНА БЕЛОКАТАЙСКИЙ РАЙОН РЕСПУБЛИКИ БАШКОРТОСТАН</t>
  </si>
  <si>
    <t>Респ Башкортостан, Белокатайский р-н, деревня Медятово, ул Совхозная, д 13</t>
  </si>
  <si>
    <t>210003142-1</t>
  </si>
  <si>
    <t>ФИЛИАЛ МУНИЦИПАЛЬНОГО БЮДЖЕТНОГО ОБЩЕОБРАЗОВАТЕЛЬНОГО УЧРЕЖДЕНИЯ СРЕДНЯЯ ОБЩЕОБРАЗОВАТЕЛЬНАЯ ШКОЛА С.ЯНЫБАЕВО "ДЕТСКИЙ САД "РАДУГА" С.ЯНЫБАЕВО"</t>
  </si>
  <si>
    <t>452594, РЕСПУБЛИКА БАШКОРТОСТАН, М.Р-Н БЕЛОКАТАЙСКИЙ, С.П. ЯНЫБАЕВСКИЙ СЕЛЬСОВЕТ, С ЯНЫБАЕВО, УЛ САЛАВАТА ЮЛАЕВА, ВЛД. 23</t>
  </si>
  <si>
    <t>210003142-2</t>
  </si>
  <si>
    <t>ФИЛИАЛ МУНИЦИПАЛЬНОГО БЮДЖЕТНОГО ОБЩЕОБРАЗОВАТЕЛЬНОГО УЧРЕЖДЕНИЯ СРЕДНЯЯ ОБЩЕОБРАЗОВАТЕЛЬНАЯ ШКОЛА С.ЯНЫБАЕВО "НАЧАЛЬНАЯ ОБЩЕОБРАЗОВАТЕЛЬНАЯ ШКОЛА Д.МУНАСОВО" МУНИЦИПАЛЬНОГО РАЙОНА БЕЛОКАТАЙСКИЙ РАЙОН РЕСПУБЛИКИ БАШКОРТОСТАН</t>
  </si>
  <si>
    <t>452594, РЕСПУБЛИКА БАШКОРТОСТАН, М.Р-Н БЕЛОКАТАЙСКИЙ, С.П. ЯНЫБАЕВСКИЙ СЕЛЬСОВЕТ, Д МУНАСОВО, УЛ БЕРЕЗОВАЯ, ВЛД. 21</t>
  </si>
  <si>
    <t>210003150-1</t>
  </si>
  <si>
    <t>ФИЛИАЛ МУНИЦИПАЛЬНОГО БЮДЖЕТНОГО ОБЩЕОБРАЗОВАТЕЛЬНОГО УЧРЕЖДЕНИЯ СРЕДНЯЯ ОБЩЕОБРАЗОВАТЕЛЬНАЯ ШКОЛА С МАЙГАЗА "ДЕТСКИЙ САД "РАДУГА" С МАЙГАЗА" МУНИЦИПАЛЬНОГО РАЙОНА БЕЛОКАТАЙСКИЙ РАЙОН РЕСПУБЛИКИ БАШКОРТОСТАН</t>
  </si>
  <si>
    <t>210003255-1</t>
  </si>
  <si>
    <t>210003255-2</t>
  </si>
  <si>
    <t>210003329-1</t>
  </si>
  <si>
    <t>ФИЛИАЛ МУНИЦИПАЛЬНОГО АВТОНОМНОГО ДОШКОЛЬНОГО ОБРАЗОВАТЕЛЬНОГО УЧРЕЖДЕНИЯ ДЕТСКИЙ САД "РОСИНКА" С.НОВОБЕЛОКАТАЙ "ДЕТСКИЙ САД "КОЛОСОК" С.НОВОБЕЛОКАТАЙ"</t>
  </si>
  <si>
    <t>210003329-2</t>
  </si>
  <si>
    <t>ФИЛИАЛ МУНИЦИПАЛЬНОГО АВТОНОМНОГО ДОШКОЛЬНОГО ОБРАЗОВАТЕЛЬНОГО УЧРЕЖДЕНИЯ ДЕТСКИЙ САД "РОСИНКА" С.НОВОБЕЛОКАТАЙ "ДЕТСКИЙ САД "ТЕРЕМОК" С.НОВОБЕЛОКАТАЙ"</t>
  </si>
  <si>
    <t>210003329-3</t>
  </si>
  <si>
    <t>ФИЛИАЛ МУНИЦИПАЛЬНОГО АВТОНОМНОГО ДОШКОЛЬНОГО ОБРАЗОВАТЕЛЬНОГО УЧРЕЖДЕНИЯ ДЕТСКИЙ САД "РОСИНКА" С.НОВОБЕЛОКАТАЙ "ДЕТСКИЙ САД "РОДНИЧОК Д.УРАКОВО МУНИЦИПАЛЬНОГО РАЙОНА БЕЛОКАТАЙСКИЙ РАЙОН РЕСПУБЛИКИ БАШКОРТОСТАН</t>
  </si>
  <si>
    <t>210003368-1</t>
  </si>
  <si>
    <t>ФИЛИАЛ МУНИЦИПАЛЬНОГО АВТОНОМНОГО ДОШКОЛЬНОГО ОБРАЗОВАТЕЛЬНОГО УЧРЕЖДЕНИЯ ДЕТСКИЙ САД "СКАЗКА" С. КАРЛЫХАНОВО "ДЕТСКИЙ САД "ТОПОЛЕК" С. ЕМАШИ" МУНИЦИПАЛЬНОГО РАЙОНА БЕЛОКАТАЙСКИЙ РАЙОН РЕСПУБЛИКИ БАШКОРТОСТАН</t>
  </si>
  <si>
    <t>452590, Республика Башкортостан, М.Р-Н БЕЛОКАТАЙСКИЙ, С.П. ЕМАШИНСКИЙ СЕЛЬСОВЕТ, С ЕМАШИ, УЛ МОЛОДЕЖНАЯ, ЗД. 1А</t>
  </si>
  <si>
    <t>210003368-2</t>
  </si>
  <si>
    <t>ФИЛИАЛ МУНИЦИПАЛЬНОГО АВТОНОМНОГО ДОШКОЛЬНОГО ОБРАЗОВАТЕЛЬНОГО УЧРЕЖДЕНИЯ ДЕТСКИЙ САД "СКАЗКА" С. КАРЛЫХАНОВО "ДЕТСКИЙ САД "БЕРЁЗКА" С. НИЖНИЙ ИСКУШ" МУНИЦИПАЛЬНОГО РАЙОНА БЕЛОКАТАЙСКИЙ РАЙОН РЕСПУБЛИКИ БАШКОРТОСТАН</t>
  </si>
  <si>
    <t>210003368-3</t>
  </si>
  <si>
    <t>ФИЛИАЛ МАДОУ Д/С "СКАЗКА" С. КАРЛЫХАНОВО</t>
  </si>
  <si>
    <t>210003368-4</t>
  </si>
  <si>
    <t>ФИЛИАЛ МУНИЦИПАЛЬНОГО АВТОНОМНОГО ДОШКОЛЬНОГО ОБРАЗОВАТЕЛЬНОГО УЧРЕЖДЕНИЯ ДЕТСКИЙ САД "СКАЗКА" С. КАРЛЫХАНОВО "ДЕТСКИЙ САД "ТОПОЛЁК" С. ЕМАШИ" МУНИЦИПАЛЬНОГО РАЙОНА БЕЛОКАТАЙСКИЙ РАЙОН РЕСПУБЛИКИ БАШКОРТОСТАН</t>
  </si>
  <si>
    <t>Респ Башкортостан, Белокатайский р-н, село Емаши, ул Ленина, д 80</t>
  </si>
  <si>
    <t>210026809-1</t>
  </si>
  <si>
    <t>ФИЛИАЛ МУНИЦИПАЛЬНОГО АВТОНОМНОГО ДОШКОЛЬНОГО ОБРАЗОВАТЕЛЬНОГО УЧРЕЖДЕНИЯ ЦЕНТР РАЗВИТИЯ РЕБЕНКА - ДЕТСКИЙ САД "СОЛНЫШКО" С. НОВОБЕЛОКАТАЙ "ДЕТСКИЙ САД "КОЛОСОК" С. СТАРОБЕЛОКАТАЙ" МУНИЦИПАЛЬНОГО РАЙОНА БЕЛОКАТАЙСКИЙ РАЙОН РЕСПУБЛИКИ БАШКОРТОСТАН</t>
  </si>
  <si>
    <t>210026809-2</t>
  </si>
  <si>
    <t>ФИЛИАЛ МУНИЦИПАЛЬНОГО АВТОНОМНОГО ДОШКОЛЬНОГО ОБРАЗОВАТЕЛЬНОГО УЧРЕЖДЕНИЯ ЦЕНТР РАЗВИТИЯ РЕБЕНКА - ДЕТСКИЙ САД "СОЛНЫШКО" С. НОВОБЕЛОКАТАЙ "ДЕТСКИЙ САД "МАЛЫШ" С. СОКОЛКИ" МУНИЦИПАЛЬНОГО РАЙОНА БЕЛОКАТАЙСКИЙ РАЙОН РЕСПУБЛИКИ БАШКОРТОСТАН</t>
  </si>
  <si>
    <t>210026809-3</t>
  </si>
  <si>
    <t>ФИЛИАЛ МУНИЦИПАЛЬНОГО АВТОНОМНОГО ДОШКОЛЬНОГО ОБРАЗОВАТЕЛЬНОГО УЧРЕЖДЕНИЯ ЦЕНТР РАЗВИТИЯ РЕБЕНКА - ДЕТСКИЙ САД "СОЛНЫШКО" С. НОВОБЕЛОКАТАЙ "ДЕТСКИЙ САД "СВЕТЛЯЧОК" С. НОВОБЕЛОКАТАЙ" МУНИЦИПАЛЬНОГО РАЙОНА БЕЛОКАТАЙСКИЙ РАЙОН РЕСПУБЛИКИ БАШКОРТОСТАН</t>
  </si>
  <si>
    <t>211004269-1</t>
  </si>
  <si>
    <t>453545, РЕСПУБЛИКА БАШКОРТОСТАН, М.Р-Н БЕЛОРЕЦКИЙ, С.П. АССИНСКИЙ СЕЛЬСОВЕТ, С МУЛДАКАЕВО, УЛ ЦЕНТРАЛЬНАЯ, ЗД. 57, ПОМЕЩ. 1</t>
  </si>
  <si>
    <t>211004438-1</t>
  </si>
  <si>
    <t>ФИЛИАЛ МОБУ СОШ С. СЕРМЕНЕВО</t>
  </si>
  <si>
    <t>211004438-2</t>
  </si>
  <si>
    <t>АЗИКЕЕВСКАЯ НАЧАЛЬНАЯ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t>
  </si>
  <si>
    <t>211004438-3</t>
  </si>
  <si>
    <t>АЗНАГУЛОВСКАЯ НАЧАЛЬНАЯ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t>
  </si>
  <si>
    <t>211004438-4</t>
  </si>
  <si>
    <t>НОВОБЕЛЬСКАЯ НАЧАЛЬНАЯ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t>
  </si>
  <si>
    <t>211004438-5</t>
  </si>
  <si>
    <t>АЗНАЛКИНСКАЯ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 АЗНАЛКИНСКАЯ ОБЩЕОБРАЗОВАТЕЛЬНАЯ ШКОЛА ФИЛИАЛ</t>
  </si>
  <si>
    <t>453520, Республика Башкортостан, М.Р-Н БЕЛОРЕЦКИЙ, С.П. АЗИКЕЕВСКИЙ СЕЛЬСОВЕТ, С АЗНАЛКИНО, УЛ АРСЛАНА МУБАРЯКОВА, Д. 13</t>
  </si>
  <si>
    <t>211004766-1</t>
  </si>
  <si>
    <t>ГАБДЮКОВСКИЙ ФИЛИАЛ МУНИЦИПАЛЬНОГО ОБЩЕОБРАЗОВАТЕЛЬНОГО БЮДЖЕТНОГО УЧРЕЖДЕНИЯ ОСНОВНАЯ ОБЩЕОБРАЗОВАТЕЛЬНАЯ ШКОЛА С.ГАБДЮКОВО МУНИЦИПАЛЬНОГО РАЙОНА БЕЛОРЕЦКИЙ РАЙОН РЕСПУБЛИКИ БАШКОРТОСТАН</t>
  </si>
  <si>
    <t>211004773-1</t>
  </si>
  <si>
    <t>МУХАМЕТОВСКАЯ НАЧАЛЬНАЯ ОБЩЕОБРАЗОВАТЕЛЬНАЯ ШКОЛА ФИЛИАЛ МУНИЦИПАЛЬНОЕГО ОБЩЕОБРАЗОВАТЕЛЬНОГО БЮДЖЕТНОГО УЧРЕЖДЕНИЯ СРЕДНЯЯ ОБРАЗОВАТЕЛЬНАЯ ШКОЛА С. АБЗАКОВО МУНИЦИПАЛЬНОГО РАЙОНА БЕЛОРЕЦКИЙ РАЙОН РЕСПУБЛИКИ БАШКОРТОСТАН</t>
  </si>
  <si>
    <t>211004928-1</t>
  </si>
  <si>
    <t>ФИЛИАЛ МОБУ СОШ №2 С.ИНЗЕР</t>
  </si>
  <si>
    <t>211004928-2</t>
  </si>
  <si>
    <t>БЕРДАГУЛОВСКИЙ ФИЛИАЛ МУНИЦИПАЛЬНОГО ОБЩЕОБРАЗОВАТЕЛЬНОГО БЮДЖЕТНОГО УЧРЕЖДЕНИЯ СРЕДНЯЯ ОБЩЕОБРАЗОВАТЕЛЬНАЯ ШКОЛА №2 С.ИНЗЕР МУНИЦИПАЛЬНОГО РАЙОНА БЕЛОРЕЦКИЙ РАЙОН РЕСПУБЛИКИ БАШКОРТОСТАН</t>
  </si>
  <si>
    <t>Респ Башкортостан, Белорецкий р-н, село Усмангали, ул Ленина, д 11</t>
  </si>
  <si>
    <t>211004928-3</t>
  </si>
  <si>
    <t>УСМАНГАЛИНСКИЙ ФИЛИАЛ МУНИЦИПАЛЬНОГО ОБЩЕОБРАЗОВАТЕЛЬНОГО БЮДЖЕТНОГО УЧРЕЖДЕНИЯ СРЕДНЯЯ ОБЩЕОБРАЗОВАТЕЛЬНАЯ ШКОЛА №2 С.ИНЗЕР МУНИЦИПАЛЬНОГО РАЙОНА БЕЛОРЕЦКИЙ РАЙОН РЕСПУБЛИКИ БАШКОРТОСТАН</t>
  </si>
  <si>
    <t>Респ Башкортостан, Белорецкий р-н, деревня Бердагулово, ул Школьная</t>
  </si>
  <si>
    <t>211005061-1</t>
  </si>
  <si>
    <t>ФИЛИАЛ МОБУ ООШ С. БРИШТАМАК МР БР РБ</t>
  </si>
  <si>
    <t>453562, Республика Башкортостан, М.Р-Н БЕЛОРЕЦКИЙ, С.П. АССИНСКИЙ СЕЛЬСОВЕТ, С БРИШ, УЛ МОЛОДЕЖНАЯ, ЗД. 28/1</t>
  </si>
  <si>
    <t>211005103-1</t>
  </si>
  <si>
    <t>ФИЛИАЛ МОБУ ООШ С. УТКАЛЕВО</t>
  </si>
  <si>
    <t>211005304-1</t>
  </si>
  <si>
    <t>ФИЛИАЛ МОБУ СОШ С.ЗИГАЗА</t>
  </si>
  <si>
    <t>211005336-1</t>
  </si>
  <si>
    <t>ШИГАЕВСКИЙ ФИЛИАЛ МУНИЦИПАЛЬНОГО ДОШКОЛЬНОГО ОБРАЗОВАТЕЛЬНОГО БЮДЖЕТНОГО УЧРЕЖДЕНИЯ ДЕТСКИЙ САД С.СЕРМЕНЕВО МУНИЦИПАЛЬНОГО РАЙОНА БЕЛОРЕЦКИЙ РАЙОН РЕСПУБЛИКИ БАШКОРТОСТАН</t>
  </si>
  <si>
    <t>211005576-1</t>
  </si>
  <si>
    <t>211006210-1</t>
  </si>
  <si>
    <t>ФИЛИАЛ МОКУ СОШ Д.МАХМУТОВО</t>
  </si>
  <si>
    <t>211006210-2</t>
  </si>
  <si>
    <t>НИКОЛАЕВСКАЯ НАЧАЛЬНАЯ ОБЩЕОБРАЗОВАТЕЛЬНАЯ ШКОЛА ФИЛИАЛ МУНИЦИПАЛЬНОГО ОБЩЕОБРАЗОВАТЕЛЬНОГО БЮДЖЕТНОГО УЧРЕЖДЕНИЯ СРЕДНЯЯ ОБЩЕОБРАЗОВАТЕЛЬНАЯ ШКОЛА Д.МАХМУТОВО МУНИЦИПАЛЬНОГО РАЙОНА БЕЛОРЕЦКИЙ РАЙОН РЕСПУБЛИКИ БАШКОРТОСТАН</t>
  </si>
  <si>
    <t>211006499-1</t>
  </si>
  <si>
    <t>УЗЯНБАШСКИЙ ФИЛИАЛ МУНИЦИПАЛЬНОГО ДОШКОЛЬНОГО ОБРАЗОВАТЕЛЬНОГО БЮДЖЕТНОГО УЧРЕЖДЕНИЯ ДЕТСКИЙ САД "БУРАТИНО" С. БУГАНАК МУНИЦИПАЛЬНОГО РАЙОНА БЕЛОРЕЦКИЙ РАЙОН РЕСПУБЛИКИ БАШКОРТОСТАН</t>
  </si>
  <si>
    <t>211006570-1</t>
  </si>
  <si>
    <t>КАГИНСКИЙ ФИЛИАЛ МУНИЦИПАЛЬНОГО ДОШКОЛЬНОГО ОБРАЗОВАТЕЛЬНОГО БЮДЖЕТНОГО УЧРЕЖДЕНИЯ ДЕТСКИЙ САД С.ВЕРХНИЙ АВЗЯН МУНИЦИПАЛЬНОГО РАЙОНА БЕЛОРЕЦКИЙ РАЙОН РЕСПУБЛИКИ БАШКОРТОСТАН</t>
  </si>
  <si>
    <t>212004624-1</t>
  </si>
  <si>
    <t>ДЕТСКИЙ САД "БАБОЧКА" СЕЛА ЕЛБУЛАКТАМАК ФИЛИАЛ МУНИЦИПАЛЬНОГО БЮДЖЕТНОГО ДОШКОЛЬНОГО ОБРАЗОВАТЕЛЬНОГО УЧРЕЖДЕНИЯ ДЕТСКИЙ САД "ЛЯЙСАН" СЕЛА АИТОВО МУНИЦИПАЛЬНОГО РАЙОНА БИЖБУЛЯКСКИЙ РАЙОН РЕСПУБЛИКИ БАШКОРТОСТАН</t>
  </si>
  <si>
    <t>212004631-1</t>
  </si>
  <si>
    <t>НАЧАЛЬНАЯ ОБЩЕОБРАЗОВАТЕЛЬНАЯ ШКОЛА Д.ЛЫСОГОРКА ФИЛИАЛ МУНИЦИПАЛЬНОГО ОБЩЕОБРАЗОВАТЕЛЬНОГО БЮДЖЕТНОГО УЧРЕЖДЕНИЯ СРЕДНЯЯ ШКОЛА С.КАМЕНКА МУНИЦИПАЛЬНОГО РАЙОНА БИЖБУЛЯКСКИЙ РАЙОН РЕСПУБЛИКИ БАШКОРТОСТАН</t>
  </si>
  <si>
    <t>212004649-1</t>
  </si>
  <si>
    <t>ОСНОВНАЯ ОБЩЕОБРАЗОВАТЕЛЬНАЯ ШКОЛА СЕЛА СЕДЯКБАШ - ФИЛИАЛ МУНИЦИПАЛЬНОГО ОБЩЕОБРАЗОВАТЕЛЬНОГО БЮДЖЕТНОГО УЧРЕЖДЕНИЯ СРЕДНЯЯ ОБЩЕОБРАЗОВАТЕЛЬНАЯ ШКОЛА № 2 С. БИЖБУЛЯК МУНИЦИПАЛЬНОГО РАЙОНА БИЖБУЛЯКСКИЙ РАЙОН РЕСПУБЛИКИ БАШКОРТОСТАН</t>
  </si>
  <si>
    <t>212004649-2</t>
  </si>
  <si>
    <t>НАЧАЛЬНАЯ ОБЩЕОБРАЗОВАТЕЛЬНАЯ ШКОЛА ИМ. ИРАИДЫ ПЕТРОВОЙ С. ЕЛБУЛАК-МАТВЕЕВКА - ФИЛИАЛ МУНИЦИПАЛЬНОГО ОБЩЕОБРАЗОВАТЕЛЬНОГО БЮДЖЕТНОГО УЧРЕЖДЕНИЯ СРЕДНЯЯ ОБЩЕОБРАЗОВАТЕЛЬНАЯ ШКОЛА № 2 С. БИЖБУЛЯК МУНИЦИПАЛЬНОГО РАЙОНА БИЖБУЛЯКСКИЙ РАЙОН РЕСПУБЛИКИ БАШКОРТОСТАН</t>
  </si>
  <si>
    <t>212004871-1</t>
  </si>
  <si>
    <t>ФИЛИАЛ МОБУ СОШ ИМ. К.ИВАНОВА С.БАЗЛЫК</t>
  </si>
  <si>
    <t>452052, РЕСПУБЛИКА БАШКОРТОСТАН, М.Р-Н БИЖБУЛЯКСКИЙ, С.П. БАЗЛЫКСКИЙ СЕЛЬСОВЕТ, Д ЕГОРОВКА</t>
  </si>
  <si>
    <t>212004871-2</t>
  </si>
  <si>
    <t>212004871-3</t>
  </si>
  <si>
    <t>НАЧАЛЬНАЯ ОБЩЕОБРАЗОВАТЕЛЬНАЯ ШКОЛА Д.ЕГОРОВКА - ФИЛИАЛ МУНИЦИПАЛЬНОГО ОБЩЕОБРАЗОВАТЕЛЬНОГО БЮДЖЕТНОГО УЧРЕЖДЕНИЯ СРЕДНЯЯ ОБЩЕОБРАЗОВАТЕЛЬНАЯ ШКОЛА ИМ.К.ИВАНОВА С.БАЗЛЫК МУНИЦИПАЛЬНОГО РАЙОНА БИЖБУЛЯКСКИЙ РАЙОН РЕСПУБЛИКИ БАШКОРТОСТАН</t>
  </si>
  <si>
    <t>212004871-4</t>
  </si>
  <si>
    <t>ДЕТСКИЙ САД "СОЛНЫШКО" СЕЛА БАЗЛЫК - ФИЛИАЛ МУНИЦИПАЛЬНОГО ОБЩЕОБРАЗОВАТЕЛЬНОГО БЮДЖЕТНОГО УЧРЕЖДЕНИЯ СРЕДНЯЯ ОБЩЕОБРАЗОВАТЕЛЬНАЯ ШКОЛА ИМ. К.ИВАНОВА С.БАЗЛЫК МУНИЦИПАЛЬНОГО РАЙОНА БИЖБУЛЯКСКИЙ РАЙОН РЕСПУБЛИКИ БАШКОРТОСТАН</t>
  </si>
  <si>
    <t>212004871-5</t>
  </si>
  <si>
    <t>СРЕДНЯЯ ОБЩЕОБРАЗОВАТЕЛЬНАЯ ШКОЛА С.КИСТЕНЛИ-БОГДАНОВО - ФИЛИАЛ МУНИЦИПАЛЬНОГО ОБЩЕОБРАЗОВАТЕЛЬНОГО БЮДЖЕТНОГО УЧРЕЖДЕНИЯ СРЕДНЯЯ ОБЩЕОБРАЗОВАТЕЛЬНАЯ ШКОЛА ИМ. К.ИВАНОВА С.БАЗЛЫК МУНИЦИПАЛЬНОГО РАЙОНА БИЖБУЛЯКСКИЙ РАЙОН РЕСПУБЛИКИ БАШКОРТОСТАН</t>
  </si>
  <si>
    <t>212004871-6</t>
  </si>
  <si>
    <t>ФИЛИАЛ МОБУ СОШ ИМ. К.ИВАНОВА С.БАЗЛЫК (РЕСП БАШКОРТОСТАН, Р-Н БИЖБУЛЯКСКИЙ, Д ЕГОРОВКА)</t>
  </si>
  <si>
    <t>Респ Башкортостан, Бижбулякский р-н, деревня Егоровка</t>
  </si>
  <si>
    <t>212004889-1</t>
  </si>
  <si>
    <t>НАЧАЛЬНАЯ ОБЩЕОБРАЗОВАТЕЛЬНАЯ ШКОЛА Д.БОГОЛЮБОВКА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</si>
  <si>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212004889-2</t>
  </si>
  <si>
    <t>НАЧАЛЬНАЯ ОБЩЕОБРАЗОВАТЕЛЬНАЯ ШКОЛА С.ДЮСЯНОВО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</si>
  <si>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212004889-3</t>
  </si>
  <si>
    <t>СРЕДНЯЯ ОБЩЕОБРАЗОВАТЕЛЬНАЯ ШКОЛА С.ЕЛБУЛАКТАМАК - ФИЛИАЛ МУНИЦИПАЛЬНОГО ОБЩЕОБРАЗОВАТЕЛЬНОГО БЮДЖЕТНОГО УЧРЕЖДЕНИЯ СРЕДНЯЯ ОБЩЕОБРАЗОВАТЕЛЬНАЯ ШКОЛА ИМЕНИ ФАТИХА КАРИМА С. АИТОВО МУНИЦИПАЛЬНОГО РАЙОНА БИЖБУЛЯКСКИЙ РАЙОН РЕСПУБЛИКИ БАШКОРТОСТАН</t>
  </si>
  <si>
    <t>452056, РЕСПУБЛИКА БАШКОРТОСТАН, М.Р-Н БИЖБУЛЯКСКИЙ, С.П. ЕЛБУЛАКТАМАКСКИЙ СЕЛЬСОВЕТ, С ЕЛБУЛАКТАМАК, УЛ ЦЕНТРАЛЬНАЯ, Д. 36</t>
  </si>
  <si>
    <t>212004889-4</t>
  </si>
  <si>
    <t>СРЕДНЯЯ ОБЩЕОБРАЗОВАТЕЛЬНАЯ ШКОЛА С.КАНЫКАЕВО - ФИЛИАЛ МУНИЦИПАЛЬНОГО ОБЩЕОБРАЗОВАТЕЛЬНОГО БЮДЖЕТНОГО УЧРЕЖДЕНИЯ СРЕДНЯЯ ОБЩЕОБРАЗОВАТЕЛЬНАЯ ШКОЛА ИМЕНИ ФАТИХА КАРИМА С. АИТОВО МУНИЦИПАЛЬНОГО РАЙОНА БИЖБУЛЯКСКИЙ РАЙОН РЕСПУБЛИКИ БАШКОРТОСТАН</t>
  </si>
  <si>
    <t>452058, РЕСПУБЛИКА БАШКОРТОСТАН, М.Р-Н БИЖБУЛЯКСКИЙ, С.П. БИККУЛОВСКИЙ СЕЛЬСОВЕТ, С КАНЫКАЕВО, УЛ МИНЗИЛИНСКАЯ, ЗД. 2/1</t>
  </si>
  <si>
    <t>212004889-5</t>
  </si>
  <si>
    <t>НАЧАЛЬНАЯ ОБЩЕОБРАЗОВАТЕЛЬНАЯ ШКОЛА С. АЛЕКСЕЕВКА - ФИЛИАЛ МУНИЦИПАЛЬНОГО ОБЩЕОБРАЗОВАТЕЛЬНОГО БЮДЖЕТНОГО УЧРЕЖДЕНИЯ СРЕДНЯЯ ОБЩЕОБРАЗОВАТЕЛЬНАЯ ШКОЛА ИМЕНИ ФАТИХА КАРИМА С. АИТОВО МУНИЦИПАЛЬНОГО РАЙОНА БИЖБУЛЯКСКИЙ РАЙОН РЕСПУБЛИКИ БАШКОРТОСТАН</t>
  </si>
  <si>
    <t>212004913-1</t>
  </si>
  <si>
    <t>НАЧАЛЬНАЯ ОБЩЕОБРАЗОВАТЕЛЬНАЯ ШКОЛА Д.ТУЛУБАЕВО</t>
  </si>
  <si>
    <t>212004913-2</t>
  </si>
  <si>
    <t>ДЕТСКИЙ САД "СОЛНЫШКО" С.ДЕМСКИЙ - ФИЛИАЛ МУНИЦИПАЛЬНОГО ОБЩЕОБРАЗОВАТЕЛЬНОГО БЮДЖЕТНОГО УЧРЕЖДЕНИЯ СРЕДНЕЙ ОБЩЕОБРАЗОВАТЕЛЬНОЙ ШКОЛЫ С.ДЕМСКИЙ МУНИЦИПАЛЬНОГО РАЙОНА БИЖБУЛЯКСКИЙ РАЙОН РЕСПУБЛИКИ БАШКОРТОСТАН</t>
  </si>
  <si>
    <t>452059, РЕСПУБЛИКА БАШКОРТОСТАН, М.Р-Н БИЖБУЛЯКСКИЙ, С.П. ДЕМСКИЙ СЕЛЬСОВЕТ, С ДЕМСКИЙ, УЛ ЮБИЛЕЙНАЯ, ЗД. 6</t>
  </si>
  <si>
    <t>212004913-3</t>
  </si>
  <si>
    <t>НАЧАЛЬНАЯ ОБЩЕОБРАЗОВАТЕЛЬНАЯ ШКОЛА Д. ХОМУТОВКА - ФИЛИАЛ МУНИЦИПАЛЬНОГО ОБЩЕОБРАЗОВАТЕЛЬНОГО БЮДЖЕТНОГО УЧРЕЖДЕНИЯ СРЕДНЯЯ ОБЩЕОБРАЗОВАТЕЛЬНАЯ ШКОЛА С.ДЕМСКИЙ МУНИЦИПАЛЬНОГО РАЙОНА БИЖБУЛЯКСКИЙ РАЙОН РЕСПУБЛИКИ БАШКОРТОСТАН</t>
  </si>
  <si>
    <t>212004913-4</t>
  </si>
  <si>
    <t>НАЧАЛЬНАЯ ОБЩЕОБРАЗОВАТЕЛЬНАЯ ШКОЛА ИМЕНИ БУЛАТА ИМАШЕВА С. АЗНАЕВО - ФИЛИАЛ МУНИЦИПАЛЬНОГО ОБЩЕОБРАЗОВАТЕЛЬНОГО БЮДЖЕТНОГО УЧРЕЖДЕНИЯ СРЕДНЕЙ ОБЩЕОБРАЗОВАТЕЛЬНОЙ ШКОЛЫ С.ДЕМСКИЙ МУНИЦИПАЛЬНОГО РАЙОНА БИЖБУЛЯКСКИЙ РАЙОН РЕСПУБЛИКИ БАШКОРТОСТАН</t>
  </si>
  <si>
    <t>212004938-1</t>
  </si>
  <si>
    <t>НАЧАЛЬНАЯ ОБЩЕОБРАЗОВАТЕЛЬНАЯ ШКОЛА С. ЕРМОЛКИНО - ФИЛИАЛ МУНИЦИПАЛЬНОГО ОБЩЕОБРАЗОВАТЕЛЬНОГО БЮДЖЕТНОГО УЧРЕЖДЕНИЯ СРЕДНЯЯ ОБЩЕОБРАЗОВАТЕЛЬНАЯ ШКОЛА С. УСАК-КИЧУ МУНИЦИПАЛЬНОГО РАЙОНА БИЖБУЛЯКСКИЙ РАЙОН РЕСПУБЛИКИ БАШКОРТОСТАН</t>
  </si>
  <si>
    <t>452044, РЕСПУБЛИКА БАШКОРТОСТАН, М.Р-Н БИЖБУЛЯКСКИЙ, С.П. КАЛИНИНСКИЙ СЕЛЬСОВЕТ, С ЕРМОЛКИНО, УЛ ЦЕНТРАЛЬНАЯ, Д. 4Д</t>
  </si>
  <si>
    <t>212005025-1</t>
  </si>
  <si>
    <t>ОСНОВНАЯ ОБЩЕОБРАЗОВАТЕЛЬНАЯ ШКОЛА СЕЛА КУНАКУЛОВО - ФИЛИАЛ МУНИЦИПАЛЬНОГО ОБЩЕОБРАЗОВАТЕЛЬНОГО БЮДЖЕТНОГО УЧРЕЖДЕНИЯ СРЕДНЕЙ ОБЩЕОБРАЗОВАТЕЛЬНОЙ ШКОЛЫ С. КЕНГЕР-МЕНЕУЗ МУНИЦИПАЛЬНОГО РАЙОНА БИЖБУЛЯКСКИЙ РАЙОН РЕСПУБЛИКИ БАШКОРТОСТАН</t>
  </si>
  <si>
    <t>212005025-2</t>
  </si>
  <si>
    <t>ДЕТСКИЙ САД "КАЕНКАЙ" С. КЕНГЕР - МЕНЕУЗ - ФИЛИАЛ МУНИЦИПАЛЬНОГО ОБЩЕОБРАЗОВАТЕЛЬНОГО БЮДЖЕТНОГО УЧРЕЖДЕНИЯ СРЕДНЯЯ ОБЩЕОБРАЗОВАТЕЛЬНАЯ ШКОЛА С. КЕНГЕР-МЕНЕУЗ МУНИЦИПАЛЬНОГО РАЙОНА БИЖБУЛЯКСКИЙ РАЙОН РЕСПУБЛИКИ БАШКОРТОСТАН</t>
  </si>
  <si>
    <t>212005032-1</t>
  </si>
  <si>
    <t>ДЕТСКИЙ САД "РАДУГА" С.СУХОРЕЧКА - ФИЛИАЛ МУНИЦИПАЛЬНОГО ОБЩЕОБРАЗОВАТЕЛЬНОГО БЮДЖЕТНОГО УЧРЕЖДЕНИЯ СРЕДНЯЯ ОБЩЕОБРАЗОВАТЕЛЬНАЯ ШКОЛА С. СУХОРЕЧКА МУНИЦИПАЛЬНОГО РАЙОНА БИЖБУЛЯКСКИЙ РАЙОН РЕСПУБЛИКИ БАШКОРТОСТАН</t>
  </si>
  <si>
    <t>452042, РЕСПУБЛИКА БАШКОРТОСТАН, М.Р-Н БИЖБУЛЯКСКИЙ, С.П. СУХОРЕЧЕНСКИЙ СЕЛЬСОВЕТ, С СУХОРЕЧКА, УЛ КАРИМА ХАКИМОВА, Д. 9</t>
  </si>
  <si>
    <t>212005032-2</t>
  </si>
  <si>
    <t>ФИЛИАЛ МОБУ СОШ С. СУХОРЕЧКА (УЛ МУСЫ ГАРЕЕВА)</t>
  </si>
  <si>
    <t>Респ Башкортостан, Бижбулякский р-н, деревня Мурадымово, ул Мусы Гареева, д 40</t>
  </si>
  <si>
    <t>212005032-3</t>
  </si>
  <si>
    <t>ФИЛИАЛ МОБУ СОШ С. СУХОРЕЧКА (РЕСП БАШКОРТОСТАН, Р-Н БИЖБУЛЯКСКИЙ, Д МУРАДЫМОВО)</t>
  </si>
  <si>
    <t>Респ Башкортостан, Бижбулякский р-н, деревня Мурадымово, д 40</t>
  </si>
  <si>
    <t>212005032-4</t>
  </si>
  <si>
    <t>ФИЛИАЛ МОБУ СОШ С. СУХОРЕЧКА (РЕСП БАШКОРТОСТАН, Р-Н БИЖБУЛЯКСКИЙ, С ИСЯКАЕВО)</t>
  </si>
  <si>
    <t>Респ Башкортостан, Бижбулякский р-н, село Исякаево</t>
  </si>
  <si>
    <t>212005064-1</t>
  </si>
  <si>
    <t>ФИЛИАЛ МОБУ СОШ №1 С.БИЖБУЛЯК</t>
  </si>
  <si>
    <t>212005064-2</t>
  </si>
  <si>
    <t>НАЧАЛЬНАЯ ОБЩЕОБРАЗОВАТЕЛЬНАЯ ШКОЛА С. ЗИРИКЛЫ - ФИЛИАЛ МУНИЦИПАЛЬНОГО ОБЩЕОБРАЗОВАТЕЛЬНОГО БЮДЖЕТНОГО УЧРЕЖДЕНИЯ СРЕДНЯЯ ОБЩЕОБРАЗОВАТЕЛЬНАЯ ШКОЛА №1 С. БИЖБУЛЯК МУНИЦИПАЛЬНОГО РАЙОНА БИЖБУЛЯКСКИЙ РАЙОН РЕСПУБЛИКИ БАШКОРТОСТАН</t>
  </si>
  <si>
    <t>212005064-3</t>
  </si>
  <si>
    <t>ОСНОВНАЯ ОБЩЕОБРАЗОВАТЕЛЬНАЯ ШКОЛА С.МАЛЫЙ СЕДЯК - ФИЛИАЛ МУНИЦИПАЛЬНОГО ОБЩЕОБРАЗОВАТЕЛЬНОГО БЮДЖЕТНОГО УЧРЕЖДЕНИЯ СРЕДНЯЯ ОБЩЕОБРАЗОВАТЕЛЬНАЯ ШКОЛА № 1 С. БИЖБУЛЯК МУНИЦИПАЛЬНОГО РАЙОНА БИЖБУЛЯКСКИЙ РАЙОН РЕСПУБЛИКИ БАШКОРТОСТАН</t>
  </si>
  <si>
    <t>212005089-1</t>
  </si>
  <si>
    <t>ФИЛИАЛ МОБУ СОШ С. КОШ-ЕЛГА</t>
  </si>
  <si>
    <t>452026, РЕСПУБЛИКА БАШКОРТОСТАН, М.Р-Н БИЖБУЛЯКСКИЙ, С.П. МИХАЙЛОВСКИЙ СЕЛЬСОВЕТ, С МАЛЫЙ МЕНЕУЗ</t>
  </si>
  <si>
    <t>212005089-2</t>
  </si>
  <si>
    <t>ДЕТСКИЙ САД "ИЛЕМПИ" С.КОШ-ЕЛГА - ФИЛИАЛ МУНИЦИПАЛЬНОГО ОБЩЕОБРАЗОВАТЕЛЬНОГО БЮДЖЕТНОГО УЧРЕЖДЕНИЯ СРЕДНЯЯ ОБЩЕОБРАЗОВАТЕЛЬНАЯ ШКОЛА СЕЛА КОШ-ЕЛГА МУНИЦИПАЛЬНОГО РАЙОНА БИЖБУЛЯКСКИЙ РАЙОН РЕСПУБЛИКИ БАШКОРТОСТАН</t>
  </si>
  <si>
    <t>212005089-3</t>
  </si>
  <si>
    <t>НАЧАЛЬНАЯ ОБЩЕОБРАЗОВАТЕЛЬНАЯ ШКОЛА С.МЕНЕУЗ-МОСКВА - ФИЛИАЛ МУНИЦИПАЛЬНОГО ОБЩЕОБРАЗОВАЕТЕЛЬНОГО БЮДЖЕТНОГО УЧРЕЖДЕНИЯ СРЕДНЯЯ ОБЩЕОБРАЗОВАТЕЛЬНАЯ ШКОЛА СЕЛА КОШ-ЕЛГА МУНИЦИПАЛЬНОГО РАЙОНА БИЖБУЛЯКСКИЙ РАЙОН РЕСПУБЛИКИ БАШКОРТОСТАН</t>
  </si>
  <si>
    <t>212005106-1</t>
  </si>
  <si>
    <t>ФИЛИАЛ МОБУ СОШ С.КАНЫКАЕВО</t>
  </si>
  <si>
    <t>212005258-1</t>
  </si>
  <si>
    <t>ДЕТСКИЙ САД "СКАЗКА" ДЕРЕВНИ СЕДЯКБАШ ФИЛИАЛ МУНИЦИПАЛЬНОГО БЮДЖЕТНОГО ДОШКОЛЬНОГО ОБРАЗОВАТЕЛЬНОГО УЧРЕЖДЕНИЯ ДЕТСКИЙ САД "ДЮЙМОВОЧКА" СЕЛА БИЖБУЛЯК МУНИЦИПАЛЬНОГО РАЙОНА БИЖБУЛЯКСКИЙ РАЙОН РЕСПУБЛИКИ БАШКОРТОСТАН</t>
  </si>
  <si>
    <t>212005258-2</t>
  </si>
  <si>
    <t>ДЕТСКИЙ САД "ТЕРЕМОК" СЕЛА ЕЛБУЛАК-МАТВЕЕВКА ФИЛИАЛ МУНИЦИПАЛЬНОГО БЮДЖЕТНОГО ДОШКОЛЬНОГО ОБРАЗОВАТЕЛЬНОГО УЧРЕЖДЕНИЯ ДЕТСКИЙ САД "ДЮЙМОВОЧКА" СЕЛА БИЖБУЛЯК МУНИЦИПАЛЬНОГО РАЙОНА БИЖБУЛЯКСКИЙ РАЙОН РЕСПУБЛИКИ БАШКОРТОСТАН</t>
  </si>
  <si>
    <t>452040, РЕСПУБЛИКА БАШКОРТОСТАН, М.Р-Н БИЖБУЛЯКСКИЙ, С.П. БИЖБУЛЯКСКИЙ СЕЛЬСОВЕТ, С ЕЛБУЛАК-МАТВЕЕВКА, УЛ ЧКАЛОВА, Д. 20</t>
  </si>
  <si>
    <t>213002147-1</t>
  </si>
  <si>
    <t>ФИЛИАЛ НАЧАЛЬНОГО ОБЩЕГО ОБРАЗОВАНИЯ МУНИЦИПАЛЬНОГО БЮДЖЕТНОГО ОБЩЕОБРАЗОВАТЕЛЬНОГО УЧРЕЖДЕНИЯ СРЕДНЯЯ ОБЩЕОБРАЗОВАТЕЛЬНАЯ ШКОЛА СЕЛА ПЕЧЕНКИНО МУНИЦИПАЛЬНОГО РАЙОНА БИРСКИЙ РАЙОН РЕСПУБЛИКИ БАШКОРТОСТАН, С. БЕРЕЗОВКА</t>
  </si>
  <si>
    <t>452472, РЕСПУБЛИКА БАШКОРТОСТАН, М.Р-Н БИРСКИЙ, С.П. БЕРЕЗОВСКИЙ СЕЛЬСОВЕТ, С БЕРЕЗОВКА, ПЕР ШКОЛЬНЫЙ, Д. 2</t>
  </si>
  <si>
    <t>213002161-1</t>
  </si>
  <si>
    <t>ФИЛИАЛ ОСНОВНОГО ОБЩЕГО ОБРАЗОВАНИЯ МУНИЦИПАЛЬНОГО БЮДЖЕТНОГО ОБЩЕОБРАЗОВАТЕЛЬНОГО УЧРЕЖДЕНИЯ СРЕДНЯЯ ОБЩЕОБРАЗОВАТЕЛЬНАЯ ШКОЛА ИМЕНИ ДЕГТЯРЕВА НИКОЛАЯ АЛЕКСАНДРОВИЧА СЕЛА СТАРОПЕТРОВО МУНИЦИПАЛЬНОГО РАЙОНА БИРСКИЙ РАЙОН РЕСПУБЛИКИ БАШКОРТОСТАН, СЕЛА БЕКМУРЗИНО</t>
  </si>
  <si>
    <t>452475, Республика Башкортостан, М.Р-Н БИРСКИЙ, С.П. СТАРОПЕТРОВСКИЙ СЕЛЬСОВЕТ, С БЕКМУРЗИНО, УЛ МОЛОДЕЖНАЯ, Д. 2</t>
  </si>
  <si>
    <t>213002210-1</t>
  </si>
  <si>
    <t>ФИЛИАЛ ОСНОВНОГО ОБЩЕГО ОБРАЗОВАНИЯ МУНИЦИПАЛЬНОГО БЮДЖЕТНОГО ОБЩЕОБРАЗОВАТЕЛЬНОГО УЧРЕЖДЕНИЯ СРЕДНЯЯ ОБЩЕОБРАЗОВАТЕЛЬНАЯ ШКОЛА СЕЛА СУСЛОВО МУНИЦИПАЛЬНОГО РАЙОНА БИРСКИЙ РАЙОН РЕСПУБЛИКИ БАШКОРТОСТАН, СЕЛА МАЛОСУХОЯЗОВО</t>
  </si>
  <si>
    <t>213002235-1</t>
  </si>
  <si>
    <t>ФИЛИАЛ НАЧАЛЬНОГО ОБЩЕГО ОБРАЗОВАНИЯ МУНИЦИПАЛЬНОГО БЮДЖЕТНОГО ОБЩЕОБРАЗОВАТЕЛЬНОГО УЧРЕЖДЕНИЯ СРЕДНЯЯ ОБЩЕОБРАЗОВАТЕЛЬНАЯ ШКОЛА СЕЛА КУСЕКЕЕВО МУНИЦИПАЛЬНОГО РАЙОНА БИРСКИЙ РАЙОН РЕСПУБЛИКИ БАШКОРТОСТАН, Д. КАНДАКОВКА КПП 025743001</t>
  </si>
  <si>
    <t>Респ Башкортостан, Бирский р-н, деревня Кандаковка, ул Школьная, д 9</t>
  </si>
  <si>
    <t>213002429-1</t>
  </si>
  <si>
    <t>ФИЛИАЛ МУНИЦИПАЛЬНОГО БЮДЖЕТНОГО ОБЩЕОБРАЗОВАТЕЛЬНОГО УЧРЕЖДЕНИЯ СРЕДНЯЯ ОБЩЕОБРАЗОВАТЕЛЬНАЯ ШКОЛА СЕЛА ВЕРХНЕЛАЧЕНТАУ МУНИЦИПАЛЬНОГО РАЙОНА БИРСКИЙ РАЙОН РЕСПУБЛИКИ БАШКОРТОСТАН, С. НОВОЯНТУЗОВО</t>
  </si>
  <si>
    <t>213002429-2</t>
  </si>
  <si>
    <t>ФИЛИАЛ ОСНОВНОГО ОБЩЕГО ОБРАЗОВАНИЯ МУНИЦИПАЛЬНОГО БЮДЖЕТНОГО ОБЩЕОБРАЗОВАТЕЛЬНОГО УЧРЕЖДЕНИЯ СРЕДНЯЯ ОБЩЕОБРАЗОВАТЕЛЬНАЯ ШКОЛА СЕЛА ВЕРХНЕЛАЧЕНТАУ МУНИЦИПАЛЬНОГО РАЙОНА БИРСКИЙ РАЙОН РЕСПУБЛИКИ БАШКОРТОСТАН</t>
  </si>
  <si>
    <t>213002443-1</t>
  </si>
  <si>
    <t>ФИЛИАЛ МБОУ СОШ С.ЧИШМА</t>
  </si>
  <si>
    <t>213002443-2</t>
  </si>
  <si>
    <t>ФИЛИАЛ МУНИЦИПАЛЬНОГО БЮДЖЕТНОГО ОБЩЕОБРАЗОВАТЕЛЬНОГО УЧРЕЖДЕНИЯ СРЕДНЯЯ ОБЩЕОБРАЗОВАТЕЛЬНАЯ ШКОЛА СЕЛА ЧИШМА МУНИЦИПАЛЬНОГО РАЙОНА БИРСКИЙ РАЙОН РЕСПУБЛИКИ БАШКОРТОСТАН</t>
  </si>
  <si>
    <t>214000551-1</t>
  </si>
  <si>
    <t>ФИЛИАЛ МУНИЦИПАЛЬНОГО ОБЩЕОБРАЗОВАТЕЛЬНОГО БЮДЖЕТНОГО УЧРЕЖДЕНИЯ СРЕДНЯЯ ОБЩЕОБРАЗОВАТЕЛЬНАЯ ШКОЛА С.ПЕРВОМАЙСКИЙ МУНИЦИПАЛЬНОГО РАЙОНА БЛАГОВАРСКИЙ РАЙОН РЕСПУБЛИКИ БАШКОРТОСТАН ОСНОВНАЯ ОБЩЕОБРАЗОВАТЕЛЬНАЯ ШКОЛА Д.ДМИТРИЕВКА</t>
  </si>
  <si>
    <t>214000576-1</t>
  </si>
  <si>
    <t>214000576-2</t>
  </si>
  <si>
    <t>214002485-1</t>
  </si>
  <si>
    <t>ФИЛИАЛ МУНИЦИПАЛЬНОГО ОБЩЕОБРАЗОВАТЕЛЬНОГО БЮДЖЕТНОГО УЧРЕЖДЕНИЯ СРЕДНЯЯ ОБЩЕОБРАЗОВАТЕЛЬНАЯ ШКОЛА С.БЛАГОВАР МУНИЦИПАЛЬНОГО РАЙОНА БЛАГОВАРСКИЙ РАЙОН РЕСПУБЛИКИ БАШКОРТОСТАН ОСНОВНАЯ ОБЩЕОБРАЗОВАТЕЛЬНАЯ ШКОЛА Д.САРАЙЛЫ</t>
  </si>
  <si>
    <t>214002485-2</t>
  </si>
  <si>
    <t>ФИЛИАЛ МУНИЦИПАЛЬНОГО ОБЩЕОБРАЗОВАТЕЛЬНОГО БЮДЖЕТНОГО УЧРЕЖДЕНИЯ СРЕДНЯЯ ОБЩЕОБРАЗОВАТЕЛЬНАЯ ШКОЛА С.БЛАГОВАР МУНИЦИПАЛЬНОГО РАЙОНА БЛАГОВАРСКИЙ РАЙОН РЕСПУБЛИКИ БАШКОРТОСТАН ОСНОВНАЯ ОБЩЕОБРАЗОВАТЕЛЬНАЯ ШКОЛА С.ВЕРХНИЕ КАРГАЛЫ</t>
  </si>
  <si>
    <t>214003471-1</t>
  </si>
  <si>
    <t>ФИЛИАЛ МБДОУ Д/С С. ПРИШИБ</t>
  </si>
  <si>
    <t>452746, РЕСПУБЛИКА БАШКОРТОСТАН, М.Р-Н БЛАГОВАРСКИЙ, С.П. АЛЕКСЕЕВСКИЙ СЕЛЬСОВЕТ, Д АЛЕКСЕЕВКА, УЛ ИНТЕРНАЦИОНАЛЬНАЯ, Д. 46</t>
  </si>
  <si>
    <t>214003471-2</t>
  </si>
  <si>
    <t>452746, РЕСПУБЛИКА БАШКОРТОСТАН, М.Р-Н БЛАГОВАРСКИЙ, С.П. АЛЕКСЕЕВСКИЙ СЕЛЬСОВЕТ, С НОВОНИКОЛЬСКОЕ, УЛ КОМСОМОЛЬСКАЯ, Д. 50</t>
  </si>
  <si>
    <t>214003471-3</t>
  </si>
  <si>
    <t>АЛЕКСЕЕВСКИЙ ДЕТСКИЙ САД ФИЛИАЛ МУНИЦИПАЛЬНОГО БЮДЖЕТНОГО ДОШКОЛЬНОГО ОБРАЗОВАТЕЛЬНОГО УЧРЕЖДЕНИЯ ДЕТСКИЙ САД С.ПРИШИБ МУНИЦИПАЛЬНОГО РАЙОНА БЛАГОВАРСКИЙ РАЙОН РЕСПУБЛИКИ БАШКОРТОСТАН</t>
  </si>
  <si>
    <t>214003471-4</t>
  </si>
  <si>
    <t>НОВОНИКОЛЬСКИЙ ДЕТСКИЙ САД ФИЛИАЛ МУНИЦИПАЛЬНОГО БЮДЖЕТНОГО ДОШКОЛЬНОГО ОБРАЗОВАТЕЛЬНОГО УЧРЕЖДЕНИЯ ДЕТСКИЙ САД С.ПРИШИБ МУНИЦИПАЛЬНОГО РАЙОНА БЛАГОВАРСКИЙ РАЙОН РЕСПУБЛИКИ БАШКОРТОСТАН</t>
  </si>
  <si>
    <t>214003560-1</t>
  </si>
  <si>
    <t>ДОМБРОВСКИЙ ДЕТСКИЙ САД ФИЛИАЛ МУНИЦИПАЛЬНОГО БЮДЖЕТНОГО ДОШКОЛЬНОГО ОБРАЗОВАТЕЛЬНОГО УЧРЕЖДЕНИЯ ДЕТСКИЙ САД №1 "СОЛНЫШКО" С.ЯЗЫКОВО МУНИЦИПАЛЬНОГО РАЙОНА БЛАГОВАРСКИЙ РАЙОН</t>
  </si>
  <si>
    <t>214003560-2</t>
  </si>
  <si>
    <t>ТОПОРИНСКИЙ ДЕТСКИЙ САД ФИЛИАЛ МУНИЦИПАЛЬНОГО БЮДЖЕТНОГО ДОШКОЛЬНОГО ОБРАЗОВАТЕЛЬНОГО УЧРЕЖДЕНИЯ ДЕТСКИЙ САД № 1 "СОЛНЫШКО" С. ЯЗЫКОВО МУНИЦИПАЛЬНОГО РАЙОНА БЛАГОВАРСКИЙ РАЙОН</t>
  </si>
  <si>
    <t>214003577-1</t>
  </si>
  <si>
    <t>ТАНОВСКИЙ ДЕТСКИЙ САД ФИЛИАЛ МУНИЦИПАЛЬНОГО АВТОНОМНОГО ДОШКОЛЬНОГО ОБРАЗОВАТЕЛЬНОГО УЧРЕЖДЕНИЯ ДЕТСКИЙ САД №3 "ТЕРЕМОК" С.ЯЗЫКОВО МУНИЦИПАЛЬНОГО РАЙОНА БЛАГОВАРСКИЙ РАЙОН РЕСПУБЛИКИ БАШКОРТОСТАН</t>
  </si>
  <si>
    <t>214003591-1</t>
  </si>
  <si>
    <t>ФИЛИАЛ МБДОУ ДЕТСКИЙ САД №2 "СКАЗКА" С.ЯЗЫКОВО</t>
  </si>
  <si>
    <t>214003640-1</t>
  </si>
  <si>
    <t>ФИЛИАЛ МБДОУ ДЕТСКИЙ САД "ЁЛОЧКА" С.ПЕРВОМАЙСКИЙ</t>
  </si>
  <si>
    <t>452735, РЕСПУБЛИКА БАШКОРТОСТАН, М.Р-Н БЛАГОВАРСКИЙ, С.П. ПЕРВОМАЙСКИЙ СЕЛЬСОВЕТ, С СТАРЫЕ САННЫ, УЛ СОВХОЗНАЯ, Д. 3</t>
  </si>
  <si>
    <t>214003640-2</t>
  </si>
  <si>
    <t>САННИНСКИЙ ДЕТСКИЙ САД ФИЛИАЛ МУНИЦИПАЛЬНОГО БЮДЖЕТНОГО ДОШКОЛЬНОГО ОБРАЗОВАТЕЛЬНОГО УЧРЕЖДЕНИЯ ДЕТСКИЙ САД "ЁЛОЧКА" С.ПЕРВОМАЙСКИЙ МУНИЦИПАЛЬНОГО РАЙОНА БЛАГОВАРСКИЙ РАЙОН РЕСПУБЛИКИ БАШКОРТОСТАН</t>
  </si>
  <si>
    <t>216002258-1</t>
  </si>
  <si>
    <t>ФИЛИАЛ ГОСУДАРСТВЕННОГО БЮДЖЕТНОГО ПРОФЕССИОНАЛЬНОГО ОБРАЗОВАТЕЛЬНОГО УЧРЕЖДЕНИЯ БУЗДЯКСКИЙ СЕЛЬСКОХОЗЯЙСТВЕННЫЙ КОЛЛЕДЖ С.ЯЗЫКОВО</t>
  </si>
  <si>
    <t>216002258-2</t>
  </si>
  <si>
    <t>ФИЛИАЛ ГОСУДАРСТВЕННОГО БЮДЖЕТНОГО ПРОФЕССИОНАЛЬНОГО ОБРАЗОВАТЕЛЬНОГО УЧРЕЖДЕНИЯ БУЗДЯКСКИЙ СЕЛЬСКОХОЗЯЙСТВЕННЫЙ КОЛЛЕДЖ С. ЯЗЫКОВО</t>
  </si>
  <si>
    <t>216004230-1</t>
  </si>
  <si>
    <t>СТАРОБОГАДИНСКИЙ ФИЛИАЛ МАДОУ УРЗАЙБАШСКИЙ ДЕТСКИЙ САД МР БУЗДЯКСКИЙ Р-Н РБ</t>
  </si>
  <si>
    <t>Респ Башкортостан, Буздякский р-н, село Старые Богады, ул Молодежная, зд 10</t>
  </si>
  <si>
    <t>216004255-1</t>
  </si>
  <si>
    <t>КОМСОМОЛЬСКИЙ ФИЛИАЛ МАДОУ ГАФУРИЙСКИЙ ДЕТСКИЙ САД МР БУЗДЯКСКИЙ Р-Н РБ</t>
  </si>
  <si>
    <t>216004255-2</t>
  </si>
  <si>
    <t>МИХАЙЛОВСКИЙ ФИЛИАЛ МАДОУ ГАФУРИЙСКИЙ ДЕТСКИЙ САД МР БУЗДЯКСКИЙ Р-Н РБ</t>
  </si>
  <si>
    <t>216004255-3</t>
  </si>
  <si>
    <t>НИКОЛЬСКИЙ ФИЛИАЛ МАДОУ ГАФУРИЙСКИЙ ДЕТСКИЙ САД МР БУЗДЯКСКИЙ Р-Н РБ</t>
  </si>
  <si>
    <t>216004255-4</t>
  </si>
  <si>
    <t>РАССВЕТСКИЙ ФИЛИАЛ МАДОУ ГАФУРИЙСКИЙ ДЕТСКИЙ САД МР БУЗДЯКСКИЙ Р-Н РБ</t>
  </si>
  <si>
    <t>216004255-5</t>
  </si>
  <si>
    <t>ТАШЛЫКУЛЬСКИЙ ФИЛИАЛ МАДОУ ГАФУРИЙСКИЙ ДЕТСКИЙ САД МР БУЗДЯКСКИЙ Р-Н РБ</t>
  </si>
  <si>
    <t>216004470-1</t>
  </si>
  <si>
    <t>СЕРГЕЕВСКИЙ ФИЛИАЛ МУНИЦИПАЛЬНОГО АВТОНОМНОГО ДОШКОЛЬНОГО ОБРАЗОВАТЕЛЬНОГО УЧРЕЖДЕНИЯ БУЗДЯКСКИЙ ДЕТСКИЙ САД №6 МУНИЦИПАЛЬНОГО РАЙОНА БУЗДЯКСКИЙ РАЙОН РЕСПУБЛИКИ БАШКОРТОСТАН</t>
  </si>
  <si>
    <t>452710, РЕСПУБЛИКА БАШКОРТОСТАН, М.Р-Н БУЗДЯКСКИЙ, С.П. БУЗДЯКСКИЙ СЕЛЬСОВЕТ, С СЕРГЕЕВКА, УЛ ЦЕНТРАЛЬНАЯ, Д. 46</t>
  </si>
  <si>
    <t>216004470-2</t>
  </si>
  <si>
    <t>ФИЛИАЛ С.ВОСТОЧНОЕ МУНИЦИПАЛЬНОГО АВТОНОМНОГО ДОШКОЛЬНОГО ОБРАЗОВАТЕЛЬНОГО УЧРЕЖДЕНИЯ БУЗДЯКСКИЙ ДЕТСКИЙ САД №6 МУНИЦИПАЛЬНОГО РАЙОНА БУЗДЯКСКИЙ РАЙОН РЕСПУБЛИКИ БАШКОРТОСТАН</t>
  </si>
  <si>
    <t>452710, РЕСПУБЛИКА БАШКОРТОСТАН, М.Р-Н БУЗДЯКСКИЙ, С.П. БУЗДЯКСКИЙ СЕЛЬСОВЕТ, С ВОСТОЧНОЕ, УЛ ШКОЛЬНАЯ, Д. 7</t>
  </si>
  <si>
    <t>216004488-1</t>
  </si>
  <si>
    <t>ДЕТСКИЙ САД № 5 ФИЛИАЛ МУНИЦИПАЛЬНОГО АВТОНОМНОГО ДОШКОЛЬНОГО ОБРАЗОВАТЕЛЬНОГО УЧРЕЖДЕНИЯ БУЗДЯКСКИЙ ДЕТСКИЙ САД № 8 МУНИЦИПАЛЬНОГО РАЙОНА БУЗДЯКСКИЙ РАЙОН РЕСПУБЛИКИ БАШКОРТОСТАН</t>
  </si>
  <si>
    <t>216004495-1</t>
  </si>
  <si>
    <t>СТАРОБУЗДЯКСКИЙ ФИЛИАЛ МУНИЦИПАЛЬНОГО АВТОНОМНОГО ДОШКОЛЬНОГО ОБРАЗОВАТЕЛЬНОГО УЧРЕЖДЕНИЯ ЦЕНТР РАЗВИТИЯ РЕБЕНКА-ДЕТСКИЙ САД №7 С.БУЗДЯК МУНИЦИПАЛЬНОГО РАЙОНА БУЗДЯКСКИЙ РАЙОН РЕСПУБЛИКИ БАШКОРТОСТАН</t>
  </si>
  <si>
    <t>452710, РЕСПУБЛИКА БАШКОРТОСТАН, М.Р-Н БУЗДЯКСКИЙ, С.П. УРТАКУЛЬСКИЙ СЕЛЬСОВЕТ, С СТАРЫЙ БУЗДЯК, УЛ ШКОЛЬНАЯ, Д. 2В</t>
  </si>
  <si>
    <t>216004495-2</t>
  </si>
  <si>
    <t>САРАЙГИРСКИЙ ФИЛИАЛ МУНИЦИПАЛЬНОГО АВТОНОМНОГО ДОШКОЛЬНОГО ОБРАЗОВАТЕЛЬНОГО УЧРЕЖДЕНИЯ ЦЕНТР РАЗВИТИЯ РЕБЕНКА-ДЕТСКИЙ САД №7 СЕЛА БУЗДЯК МУНИЦИПАЛЬНОГО РАЙОНА БУЗДЯКСКИЙ РАЙОН РЕСПУБЛИКИ БАШКОРТОСТАН</t>
  </si>
  <si>
    <t>452717, РЕСПУБЛИКА БАШКОРТОСТАН, М.Р-Н БУЗДЯКСКИЙ, С.П. УРТАКУЛЬСКИЙ СЕЛЬСОВЕТ, С САРАЙГИРОВСКОГО ОТДЕЛЕНИЯ УРТАКУЛЬСКОГО СОВХОЗА, УЛ МИРА, Д. 4А</t>
  </si>
  <si>
    <t>216004495-3</t>
  </si>
  <si>
    <t>УРТАКУЛЬСКИЙ ФИЛИАЛ МУНИЦИПАЛЬНОГО АВТОНОМНОГО ДОШКОЛЬНОГО ОБРАЗОВАТЕЛЬНОГО УЧРЕЖДЕНИЯ ЦЕНТР РАЗВИТИЯ РЕБЕНКА-ДЕТСКИЙ САД №7 С. БУЗДЯК МУНИЦИПАЛЬНОГО РАЙОНА БУЗДЯКСКИЙ РАЙОН РЕСПУБЛИКИ БАШКОРТОСТАН</t>
  </si>
  <si>
    <t>452717, РЕСПУБЛИКА БАШКОРТОСТАН, М.Р-Н БУЗДЯКСКИЙ, С.П. УРТАКУЛЬСКИЙ СЕЛЬСОВЕТ, С УРТАКУЛЬ, УЛ ШКОЛЬНАЯ, Д. 13</t>
  </si>
  <si>
    <t>216004495-4</t>
  </si>
  <si>
    <t>КИСКА-ЕЛГИНСКИЙ ФИЛИАЛ МУНИЦИПАЛЬНОГО АВТОНОМНОГО ДОШКОЛЬНОГО ОБРАЗОВАТЕЛЬНОГО УЧРЕЖДЕНИЯ ЦЕНТР РАЗВИТИЯ РЕБЕНКА-ДЕТСКИЙ САД №7 С. БУЗДЯК МУНИЦИПАЛЬНОГО РАЙОНА БУЗДЯКСКИЙ РАЙОН РЕСПУБЛИКИ БАШКОРТОСТАН</t>
  </si>
  <si>
    <t>452711, РЕСПУБЛИКА БАШКОРТОСТАН, М.Р-Н БУЗДЯКСКИЙ, С.П. УРТАКУЛЬСКИЙ СЕЛЬСОВЕТ, С КИСКА-ЕЛГА, УЛ КОММУНИСТИЧЕСКАЯ, Д. 22</t>
  </si>
  <si>
    <t>216004664-1</t>
  </si>
  <si>
    <t>МУНИЦИПАЛЬНОЕ ОБЩЕОБРАЗОВАТЕЛЬНОЕ БЮДЖЕТНОЕ УЧРЕЖДЕНИЕ ОСНОВНАЯ ОБЩЕОБРАЗОВАТЕЛЬНАЯ ШКОЛА С.БОЛЬШАЯ УСТЮБА МУНИЦИПАЛЬНОГО РАЙОНА БУЗДЯКСКИЙ РАЙОН РЕСПУБЛИКИ БАШКОРТОСТАН</t>
  </si>
  <si>
    <t>216004664-2</t>
  </si>
  <si>
    <t>НАЧАЛЬНАЯ ОБЩЕОБРАЗОВАТЕЛЬНАЯ ШКОЛА СЕЛА КАЗАКЛАР-КУБОВО, ФИЛИАЛ МУНИЦИПАЛЬНОГО ОБЩЕОБРАЗОВАТЕЛЬНОГО БЮДЖЕТНОГО УЧРЕЖДЕНИЯ СРЕДНЯЯ ОБЩЕОБРАЗОВАТЕЛЬНАЯ ШКОЛА ИМЕНИ ХАТМУЛЛЫ СУЛТАНОВА СЕЛА КОПЕЙ-КУБОВО МУНИЦИПАЛЬНОГО РАЙОНА БУЗДЯКСКИЙ РАЙОН РБ</t>
  </si>
  <si>
    <t>216004671-1</t>
  </si>
  <si>
    <t>ФИЛИАЛ МОБУ СОШ С. СТАРЫЕ БОГАДЫ</t>
  </si>
  <si>
    <t>216004671-2</t>
  </si>
  <si>
    <t>ООШ С. УРЗАЙБАШ ФИЛИАЛ МОБУ СОШ С. СТАРЫЕ БОГАДЫ МР БУЗДЯКСКИЙ Р-Н РБ</t>
  </si>
  <si>
    <t>216004671-3</t>
  </si>
  <si>
    <t>ОСНОВНАЯ ОБЩЕОБРАЗОВАТЕЛЬНАЯ ШКОЛА С. УРЗАЙБАШ ФИЛИАЛ МУНИЦИПАЛЬНОГО ОБЩЕОБРАЗОВАТЕЛЬНОГО БЮДЖЕТНОГО УЧРЕЖДЕНИЯ СРЕДНЯЯ ОБЩЕОБРАЗОВАТЕЛЬНАЯ ШКОЛА С. СТАРЫЕ БОГАДЫ МУНИЦИПАЛЬНОГО РАЙОНА БУЗДЯКСКИЙ РАЙОН РЕСПУБЛИКИ БАШКОРТОСТАН</t>
  </si>
  <si>
    <t>216004696-1</t>
  </si>
  <si>
    <t>МУНИЦИПАЛЬНОЕ ОБРАЗОВАТЕЛЬНОЕ УЧРЕЖДЕНИЕ КОМСОМОЛЬСКАЯ НАЧАЛЬНАЯ ОБЩЕОБРАЗОВАТЕЛЬНАЯ ШКОЛА МУНИЦИПАЛЬНОГО РАЙОНА БУЗДЯКСКИЙ РАЙОН РЕСПУБЛИКИ БАШКОРТОСТАН</t>
  </si>
  <si>
    <t>216004696-2</t>
  </si>
  <si>
    <t>МУНИЦИПАЛЬНОЕ ОБЩЕОБРАЗОВАТЕЛЬНОЕ БЮДЖЕТНОЕ УЧРЕЖДЕНИЕ НАЧАЛЬНАЯ ОБЩЕОБРАЗОВАТЕЛЬНАЯ ШКОЛА С.МИХАЙЛОВКА МУНИЦИПАЛЬНОГО РАЙОНА БУЗДЯКСКИЙ РАЙОН РЕСПУБЛИКИ БАШКОРТОСТАН</t>
  </si>
  <si>
    <t>216004706-1</t>
  </si>
  <si>
    <t>МУНИЦИПАЛЬНОЕ ОБЩЕОБРАЗОВАТЕЛЬНОЕ БЮДЖЕТНОЕ УЧРЕЖДЕНИЕ ОСНОВНАЯ ОБЩЕОБРАЗОВАТЕЛЬНАЯ ШКОЛА С.ЯКУПОВО МУНИЦИПАЛЬНОГО РАЙОНА БУЗДЯКСКИЙ РАЙОН РЕСПУБЛИКИ БАШКОРТОСТАН</t>
  </si>
  <si>
    <t>452729, Республика Башкортостан, М.Р-Н БУЗДЯКСКИЙ, С.П. КИЛИМОВСКИЙ СЕЛЬСОВЕТ, С ЯКУПОВО, УЛ ЦЕНТРАЛЬНАЯ, ЗД. 46/1</t>
  </si>
  <si>
    <t>216004738-1</t>
  </si>
  <si>
    <t>ФИЛИАЛ МОБУ СОШ С. КУЗЕЕВО МР БУЗДЯКСКИЙ РАЙОН РБ</t>
  </si>
  <si>
    <t>216004738-2</t>
  </si>
  <si>
    <t>ОСНОВНАЯ ОБЩЕОБРАЗОВАТЕЛЬНАЯ ШКОЛА С.ТЮРЮШЕВО, ФИЛИАЛ МУНИЦИПАЛЬНОГО ОБЩЕОБРАЗОВАТЕЛЬНОГО БЮДЖЕТНОГО УЧРЕЖДЕНИЯ СРЕДНЯЯ ОБЩЕОБРАЗОВАТЕЛЬНАЯ ШКОЛА СЕЛА КУЗЕЕВО МУНИЦИПАЛЬНОГО РАЙОНА БУЗДЯКСКИЙ РАЙОН РЕСПУБЛИКИ БАШКОРТОСТАН</t>
  </si>
  <si>
    <t>216004738-3</t>
  </si>
  <si>
    <t>ОСНОВНАЯ ОБЩЕОБРАЗОВАТЕЛЬНАЯ ШКОЛА СЕЛА СЕВАДЫБАШЕВО, ФИЛИАЛ МУНИЦИПАЛЬНОГО БЮДЖЕТНОГО УЧРЕЖДЕНИЯ СРЕДНЯЯ ОБЩЕОБРАЗОВАТЕЛЬНАЯ ШКОЛА СЕЛА КУЗЕЕВО МУНИЦИПАЛЬНОГО РАЙОНА БУЗДЯКСКИЙ РАЙОН РЕСПУБЛИКИ БАШКОРТОСТАН</t>
  </si>
  <si>
    <t>216004752-1</t>
  </si>
  <si>
    <t>МУНИЦИПАЛЬНОЕ ОБЩЕОБРАЗОВАТЕЛЬНОЕ БЮДЖЕТНОЕ УЧРЕЖДЕНИЕ ОСНОВНАЯ ОБЩЕОБРАЗОВАТЕЛЬНАЯ ШКОЛА С.КИСКА-ЕЛГА МУНИЦИПАЛЬНОГО РАЙОНА БУЗДЯКСКИЙ РАЙОН РЕСПУБЛИКИ БАШКОРТОСТАН</t>
  </si>
  <si>
    <t>216004752-2</t>
  </si>
  <si>
    <t>ОСНОВНАЯ ОБЩЕОБРАЗОВАТЕЛЬНАЯ ШКОЛА С. УРТАКУЛЬ, ФИЛИАЛ МУНИЦИПАЛЬНОГО ОБЩЕОБРАЗОВАТЕЛЬНОГО БЮДЖЕТНОГО УЧРЕЖДЕНИЯ СРЕДНЯЯ ОБЩЕОБРАЗОВАТЕЛЬНАЯ ШКОЛА №1 С. БУЗДЯК МУНИЦИПАЛЬНОГО РАЙОНА БУЗДЯКСКИЙ РАЙОН РЕСПУБЛИКИ БАШКОРТОСТАН</t>
  </si>
  <si>
    <t>216004752-3</t>
  </si>
  <si>
    <t>СРЕДНЯЯ ОБЩЕОБРАЗОВАТЕЛЬНАЯ ШКОЛА С. УРТАКУЛЬ, ФИЛИАЛ МУНИЦИПАЛЬНОГО ОБЩЕОБРАЗОВАТЕЛЬНОГО БЮДЖЕТНОГО УЧРЕЖДЕНИЯ СРЕДНЯЯ ОБЩЕОБРАЗОВАТЕЛЬНАЯ ШКОЛА №1 С. БУЗДЯК МУНИЦИПАЛЬНОГО РАЙОНА БУЗДЯКСКИЙ РАЙОН РЕСПУБЛИКИ БАШКОРТОСТАН</t>
  </si>
  <si>
    <t>216004784-1</t>
  </si>
  <si>
    <t>МУНИЦИПАЛЬНОЕ ОБЩЕОБРАЗОВАТЕЛЬНОЕ БЮДЖЕТНОЕ УЧРЕЖДЕНИЕ НАЧАЛЬНАЯ ОБЩЕОБРАЗОВАТЕЛЬНАЯ ШКОЛА Д.НОВОТАВЛАРОВО МУНИЦИПАЛЬНОГО РАЙОНА БУЗДЯКСКИЙ РАЙОН РЕСПУБЛИКИ БАШКОРТОСТАН</t>
  </si>
  <si>
    <t>216004784-2</t>
  </si>
  <si>
    <t>МУНИЦИПАЛЬНОЕ ОБЩЕОБРАЗОВАТЕЛЬНОЕ БЮДЖЕТНОЕ УЧРЕЖДЕНИЕ ОСНОВНАЯ ОБЩЕОБРАЗОВАТЕЛЬНАЯ ШКОЛА С.КАРТАМАК МУНИЦИПАЛЬНОГО РАЙОНА БУЗДЯКСКИЙ РАЙОН РЕСПУБЛИКИ БАШКОРТОСТАН</t>
  </si>
  <si>
    <t>216004791-1</t>
  </si>
  <si>
    <t>ФИЛИАЛ МОБУ СОШ ИМ. Х. ГИЛЯЖЕВА С. КАНЛЫ-ТУРКЕЕВО</t>
  </si>
  <si>
    <t>216004791-2</t>
  </si>
  <si>
    <t>МУНИЦИПАЛЬНОЕ ОБРАЗОВАТЕЛЬНОЕ УЧРЕЖДЕНИЕ ТАЛЛЫКУЛЕВСКАЯ НАЧАЛЬНАЯ ОБЩЕОБРАЗОВАТЕЛЬНАЯ ШКОЛА МУНИЦИПАЛЬНОГО РАЙОНА БУЗДЯКСКИЙ РАЙОН РЕСПУБЛИКИ БАШКОРТОСТАН</t>
  </si>
  <si>
    <t>216004840-1</t>
  </si>
  <si>
    <t>МУНИЦИПАЛЬНОЕ ОБЩЕОБРАЗОВАТЕЛЬНОЕ БЮДЖЕТНОЕ УЧРЕЖДЕНИЕ ОСНОВНАЯ ОБЩЕОБРАЗОВАТЕЛЬНАЯ ШКОЛА С.СТАРЫЙ БУЗДЯК МУНИЦИПАЛЬНОГО РАЙОНА БУЗДЯКСКИЙ РАЙОН РЕСПУБЛИКИ БАШКОРТОСТАН</t>
  </si>
  <si>
    <t>216004840-2</t>
  </si>
  <si>
    <t>ОСНОВНАЯ ОБЩЕОБРАЗОВАТЕЛЬНАЯ ШКОЛА С.АМИРОВО ФИЛИАЛ МУНИЦИПАЛЬНОГО ОБЩЕОБРАЗОВАТЕЛЬНОГО БЮДЖЕТНОГО УЧРЕЖДЕНИЯ СРЕДНЯЯ ОБЩЕОБРАЗОВАТЕЛЬНАЯ ШКОЛА №2 С.БУЗДЯК МУНИЦИПАЛЬНОГО РАЙОНА БУЗДЯКСКИЙ РАЙОН РЕСПУБЛИКИ БАШКОРТОСТАН</t>
  </si>
  <si>
    <t>216004840-3</t>
  </si>
  <si>
    <t>ОСНОВНАЯ ОБЩЕОБРАЗОВАТЕЛЬНАЯ ШКОЛА С.РАССВЕТ ФИЛИАЛ МУНИЦИПАЛЬНОГО ОБЩЕОБРАЗОВАТЕЛЬНОГО БЮДЖЕТНОГО УЧРЕЖДЕНИЯ СРЕДНЯЯ ОБЩЕОБРАЗОВАТЕЛЬНАЯ ШКОЛА № 2 С.БУЗДЯК МУНИЦИПАЛЬНОГО РАЙОНА БУЗДЯКСКИЙ РАЙОН РЕСПУБЛИКИ БАШКОРТОСТАН</t>
  </si>
  <si>
    <t>216004840-4</t>
  </si>
  <si>
    <t>НАЧАЛЬНАЯ ОБЩЕОБРАЗОВАТЕЛЬНАЯ ШКОЛА С.ВОСТОЧНОЕ ФИЛИАЛ МУНИЦИПАЛЬНОГО ОБЩЕОБРАЗОВАТЕЛЬНОГО БЮДЖЕТНОГО УЧРЕЖДЕНИЯ СРЕДНЯЯ ОБЩЕОБРАЗОВАТЕЛЬНАЯ ШКОЛА №2 С.БУЗДЯК МУНИЦИПАЛЬНОГО РАЙОНА БУЗДЯКСКИЙ РАЙОН РЕСПУБЛИКИ БАШКОРТОСТАН. СОКРАЩЕННОЕ: НОШ С.ВОСТОЧНОЕ ФИЛИАЛ МОБУ СОШ №2 С.БУЗДЯК</t>
  </si>
  <si>
    <t>216004840-5</t>
  </si>
  <si>
    <t>НАЧАЛЬНАЯ ОБЩЕОБРАЗОВАТЕЛЬНАЯ ШКОЛА С. СЕРГЕЕВКА ФИЛИАЛ МУНИЦИПАЛЬНОГО ОБЩЕОБРАЗОВАТЕЛЬНОГО БЮДЖЕТНОГО УЧРЕЖДЕНИЯ СРЕДНЯЯ ОБЩЕОБРАЗОВАТЕЛЬНАЯ ШКОЛА №2 С.БУЗДЯК МУНИЦИПАЛЬНОГО РАЙОНА БУЗДЯКСКИЙ РАЙОН РЕСПУБЛИКИ БАШКОРТОСТАН. СОКРАЩЕННОЕ: НОШ С.СЕРГЕЕВКА ФИЛИАЛ МОБУ СОШ №2 С.БУЗДЯК</t>
  </si>
  <si>
    <t>216004872-1</t>
  </si>
  <si>
    <t>МУНИЦИПАЛЬНОЕ ОБРАЗОВАТЕЛЬНОЕ УЧРЕЖДЕНИЕ АКТАУСКАЯ НАЧАЛЬНАЯ ОБЩЕОБРАЗОВАТЕЛЬНАЯ ШКОЛА МУНИЦИПАЛЬНОГО РАЙОНА БУЗДЯКСКИЙ РАЙОН РЕСПУБЛИКИ БАШКОРТОСТАН</t>
  </si>
  <si>
    <t>216004872-2</t>
  </si>
  <si>
    <t>МУНИЦИПАЛЬНОЕ ОБРАЗОВАТЕЛЬНОЕ УЧРЕЖДЕНИЕ САБАНАЕВСКАЯ НАЧАЛЬНАЯ ОБЩЕОБРАЗОВАТЕЛЬНАЯ ШКОЛА МУНИЦИПАЛЬНОГО РАЙОНА БУЗДЯКСКИЙ РАЙОН РЕСПУБЛИКИ БАШКОРТОСТАН</t>
  </si>
  <si>
    <t>217002719-1</t>
  </si>
  <si>
    <t>МУНИЦИПАЛЬНОЕ ОБЩЕОБРАЗОВАТЕЛЬНОЕ БЮДЖЕТНОЕ УЧРЕЖДЕНИЕ "ГИМНАЗИЯ № 2 С.БУРАЕВО" В Д.МАМАДЫ МУНИЦИПАЛЬНОГО РАЙОНА БУРАЕВСКИЙ РАЙОН РЕСПУБЛИКИ БАШКОРТОСТАН</t>
  </si>
  <si>
    <t>217003254-1</t>
  </si>
  <si>
    <t>452975, РЕСПУБЛИКА БАШКОРТОСТАН, М.Р-Н БУРАЕВСКИЙ, С.П. БАДРАКОВСКИЙ СЕЛЬСОВЕТ, Д СИЛОСОВО, УЛ ШКОЛЬНАЯ, Д. 1</t>
  </si>
  <si>
    <t>217003254-2</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</si>
  <si>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Д.БОЛЬШЕБАДРАКОВО"В Д.БЕРЛЯЧЕВО МУНИЦИПАЛЬНОГО РАЙОНА БУРАЕВСКИЙ РАЙОН РЕСПУБЛИКИ БАШКОРТОСТАН</t>
  </si>
  <si>
    <t>452975, РЕСПУБЛИКА БАШКОРТОСТАН, М.Р-Н БУРАЕВСКИЙ, С.П. БАДРАКОВСКИЙ СЕЛЬСОВЕТ, Д БЕРЛЯЧЕВО, УЛ МИРА, Д. 4</t>
  </si>
  <si>
    <t>217003254-3</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</si>
  <si>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Д.БОЛЬШЕБАДРАКОВО"В С.ВОСТРЕЦОВО МУНИЦИПАЛЬНОГО РАЙОНА БУРАЕВСКИЙ РАЙОН РЕСПУБЛИКИ БАШКОРТОСТАН</t>
  </si>
  <si>
    <t>217003254-4</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</si>
  <si>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Д.БОЛЬШЕБАДРАКОВО"В С.НОВОЕЛЬДЯКОВО МУНИЦИПАЛЬНОГО РАЙОНА БУРАЕВСКИЙ РАЙОН РЕСПУБЛИКИ БАШКОРТОСТАН</t>
  </si>
  <si>
    <t>217003261-1</t>
  </si>
  <si>
    <t>ФИЛИАЛ МОБУ СОШ №1 С. БУРАЕВО</t>
  </si>
  <si>
    <t>217003279-1</t>
  </si>
  <si>
    <t>ФИЛИАЛ МУНИЦИПАЛЬНОГО ОБЩЕОБРАЗОВАТЕЛЬНОГО БЮДЖЕТНОГО УЧРЕЖДЕНИЯ "СРЕДНЯЯ ОБЩЕОБРАЗОВАТЕЛЬНАЯ ШКОЛА Д.ВАНЫШ - АЛПАУТОВО" С.ТЕПЛЯКИ МУНИЦИПАЛЬНОГО РАЙОНА БУРАЕВСКИЙ РАЙОН РЕСПУБЛИКИ БАШКОРТОСТАН</t>
  </si>
  <si>
    <t>217003279-2</t>
  </si>
  <si>
    <t>ФИЛИАЛ МУНИЦИПАЛЬНОГО ОБЩЕОБРАЗОВАТЕЛЬНОГО БЮДЖЕТНОГО УЧРЕЖДЕНИЯ "СРЕДНЯЯ ОБЩЕОБРАЗОВАТЕЛЬНАЯ ШКОЛА Д. ВАНЫШ-АЛПАУТОВО" В Д. БОЛЬШЕШУКШАНОВО МУНИЦИПАЛЬНОГО РАЙОНА БУРАЕВСКИЙ РАЙОН РЕСПУБЛИКИ БАШКОРТОСТАН</t>
  </si>
  <si>
    <t>217003374-1</t>
  </si>
  <si>
    <t>ФИЛИАЛ МУНИЦИПАЛЬНОГО ОБЩЕОБРАЗОВАТЕЛЬНОГО БЮДЖЕТНОГО УЧРЕЖДЕНИЯ "СРЕДНЯЯ ОБЩЕОБРАЗОВАТЕЛЬНАЯ ШКОЛА Д. КАИНЛЫКОВО" В Д. БИГИНЯЕВО</t>
  </si>
  <si>
    <t>217003374-2</t>
  </si>
  <si>
    <t>ФИЛИАЛ МУНИЦИПАЛЬНОГО ОБЩЕОБРАЗОВАТЕЛЬНОГО БЮДЖЕТНОГО УЧРЕЖДЕНИЯ "СРЕДНЯЯ ОБЩЕОБРАЗОВАТЕЛЬНАЯ ШКОЛА Д. КАИНЛЫКОВО" В Д. КАРАБАЕВО</t>
  </si>
  <si>
    <t>217003374-3</t>
  </si>
  <si>
    <t>ФИЛИАЛ МУНИЦИПАЛЬНОГО ОБЩЕОБРАЗОВАТЕЛЬНОГО БЮДЖЕТНОГО УЧРЕЖДЕНИЯ "СРЕДНЯЯ ОБЩЕОБРАЗОВАТЕЛЬНАЯ ШКОЛА Д. КАИНЛЫКОВО" В Д. КУЛАЕВО</t>
  </si>
  <si>
    <t>217003374-4</t>
  </si>
  <si>
    <t>ФИЛИАЛ МУНИЦИПАЛЬНОГО ОБЩЕОБРАЗОВАТЕЛЬНОГО БЮДЖЕТНОГО УЧРЕЖДЕНИЯ "СРЕДНЯЯ ОБЩЕОБРАЗОВАТЕЛЬНАЯ ШКОЛА Д.КАИНЛЫКОВО" В Д.КУШМАНАКОВО МУНИЦИПАЛЬНОГО РАЙОНА БУРАЕВСКИЙ РАЙОН РЕСПУБЛИКИ БАШКОРТОСТАН</t>
  </si>
  <si>
    <t>217003374-5</t>
  </si>
  <si>
    <t>ФИЛИАЛ МУНИЦИПАЛЬНОГО ОБЩЕОБРАЗОВАТЕЛЬНОГО БЮДЖЕТНОГО УЧРЕЖДЕНИЯ "СРЕДНЯЯ ОБЩЕОБРАЗОВАТЕЛЬНАЯ ШКОЛА Д. КАИНЛЫКОВО В Д.КАРАТАМАК" МУНИЦИПАЛЬНОГО РАЙОНА БУРАЕВСКИЙ РАЙОН РЕСПУБЛИКИ БАШКОРТОСТАН</t>
  </si>
  <si>
    <t>217003455-1</t>
  </si>
  <si>
    <t>ФИЛИАЛ МУНИЦИПАЛЬНОГО ОБЩЕОБРАЗОВАТЕЛЬНОГО БЮДЖЕТНОГО УЧРЕЖДЕНИЯ "СРЕДНЯЯ ОБЩЕОБРАЗОВАТЕЛЬНАЯ ШКОЛА Д.НОВОТАЗЛАРОВО" В Д.НОВОКИЗГАНОВО МУНИЦИПАЛЬНОГО РАЙОНА БУРАЕВСКИЙ РАЙОН РЕСПУБЛИКИ БАШКОРТОСТАН</t>
  </si>
  <si>
    <t>217003455-2</t>
  </si>
  <si>
    <t>ФИЛИАЛ МУНИЦИПАЛЬНОГО ОБЩЕОБРАЗОВАТЕЛЬНОГО БЮДЖЕТНОГО УЧРЕЖДЕНИЯ "СРЕДНЯЯ ОБЩЕОБРАЗОВАТЕЛЬНАЯ ШКОЛА Д. НОВОТАЗЛАРОВО" В Д.КАСИЯРОВО МУНИЦИПАЛЬНОГО РАЙОНА БУРАЕВСКИЙ РАЙОН РЕСПУБЛИКИ БАШКОРТОСТАН</t>
  </si>
  <si>
    <t>217003494-1</t>
  </si>
  <si>
    <t>ФИЛИАЛ МУНИЦИПАЛЬНОГО ОБЩЕОБРАЗОВАТЕЛЬНОГО БЮДЖЕТНОГО УЧРЕЖДЕНИЯ "СРЕДНЯЯ ОБЩЕОБРАЗОВАТЕЛЬНАЯ ШКОЛА С.ЧЕЛКАКОВО" В Д.НОВОБИКМЕТОВО МУНИЦИПАЛЬНОГО РАЙОНА БУРАЕВСКИЙ РАЙОН РЕСПУБЛИКИ БАШКОРТОСТАН</t>
  </si>
  <si>
    <t>218000425-1</t>
  </si>
  <si>
    <t>МАГАДЕЕВСКИЙ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РСЕПУБЛИКИ БАШКОРТОСТАН</t>
  </si>
  <si>
    <t>218000425-2</t>
  </si>
  <si>
    <t>МУРАДЫМОВСКИЙ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РЕСПУБЛИКИ БАШКОРТОСТАН</t>
  </si>
  <si>
    <t>218000425-3</t>
  </si>
  <si>
    <t>САРГАИНСКИЙ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РЕСПУБЛИКИ БАШКОРТОСТАН</t>
  </si>
  <si>
    <t>218000425-4</t>
  </si>
  <si>
    <t>ЯУМБАЕВСКИЙ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РЕСПУБЛИКИ БАШКОРТОСТАН</t>
  </si>
  <si>
    <t>218000873-1</t>
  </si>
  <si>
    <t>МИНДИГУЛОВСКИЙ ФИЛИАЛ МУНИЦИПАЛЬНОГО ОБЩЕОБРАЗОВАТЕЛЬНОГО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</si>
  <si>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218000873-2</t>
  </si>
  <si>
    <t>НОВОМУСЯТОВСКИЙ ФИЛИАЛ МУНИЦИПАЛЬНОГО ОБЩЕОБРАЗОВАТЕЛЬНОЕГО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</si>
  <si>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218000873-3</t>
  </si>
  <si>
    <t>НОВОУСМАНОВСКИЙ ФИЛИАЛ МУНИЦИПАЛЬНОГО ОБЩЕОБРАЗОВАТЕЛЬНОГО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</si>
  <si>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218000873-4</t>
  </si>
  <si>
    <t>АТИКОВСКИЙ ФИЛИАЛ МУНИЦИПАЛЬНОГО ОБЩЕОБРАЗОВАТЕЛЬНОГО БЮДЖЕТНОГО УЧРЕЖДЕНИЯ СРЕДНЯЯ ОБЩЕОБРАЗОВАТЕЛЬНАЯ ШКОЛА С. СТАРОСУБХАНГУЛОВО МУНИЦИПАЛЬНОГО РАЙОНА БУРЗЯНСКИЙ РАЙОН РЕСПУБЛИКИ БАШКОРТОСТАН</t>
  </si>
  <si>
    <t>218000873-5</t>
  </si>
  <si>
    <t>БАЙГАЗИНСКИЙ ФИЛИАЛ МУНИЦИПАЛЬНОГО ОБЩЕОБРАЗОВАТЕЛЬНОГО БЮДЖЕТНОГО УЧРЕЖДЕНИЯ СРЕДНЯЯ ОБЩЕОБРАЗОВАТЕЛЬНАЯ ШКОЛА С. СТАРОСУБХАНГУЛОВО МУНИЦИПАЛЬНОГО РАЙОНА БУРЗЯНСКИЙ РАЙОН РЕСПУБЛИКИ БАШКОРТОСТАН</t>
  </si>
  <si>
    <t>218000873-6</t>
  </si>
  <si>
    <t>ВЕРХНИЙ НУГУШЕВСКИЙ ФИЛИАЛ МУНИЦИПАЛЬНОГО ОБЩЕОБРАЗОВАТЕЛЬНОГО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</si>
  <si>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218000873-7</t>
  </si>
  <si>
    <t>ГАЛИАКБЕРОВСКИЙ ФИЛИАЛ МУНИЦИПАЛЬНОГО ОБЩЕОБРАЗОВАТЕЛЬНОГО БЮДЖЕТНОГО УЧРЕЖДЕНИЯ СРЕДНЯЯ ОБЩЕОБРАЗОВАТЕЛЬНАЯ ШКОЛА С. СТАРОСУБХАНГУЛОВО МУНИЦИПАЛЬНОГО РАЙОНА БУРЗЯНСКИЙ РАЙОН РЕСПУБЛИКИ БАШКОРТОСТАН</t>
  </si>
  <si>
    <t>218002045-1</t>
  </si>
  <si>
    <t>БРЕТЯКОВСКИЙ ФИЛИАЛ МУНИЦИПАЛЬНОГО ОБЩЕОБРАЗОВАТЕЛЬНОГО БЮДЖЕТНОГО УЧРЕЖДЕНИЕЯ СРЕДНЯЯ ОБЩЕОБРАЗОВАТЕЛЬНАЯ ШКОЛА Д. АСКАРОВО МУНИЦИПАЛЬНОГО РАЙОНА БУРЗЯНСКИЙ РАЙОН РЕСПУБЛИКИ БАШКОРТОСТАН</t>
  </si>
  <si>
    <t>218002045-2</t>
  </si>
  <si>
    <t>ИСЛАМБАЕВСКИЙ ФИЛИАЛ МУНИЦИПАЛЬНОГО ОБЩЕОБРАЗОВАТЕЛЬНОГО БЮДЖЕТНОГО УЧРЕЖДЕНИЯ СРЕДНЯЯ ОБЩЕОБРАЗОВАТЕЛЬНАЯ ШКОЛА Д. АСКАРОВО МУНИЦИПАЛЬНОГО РАЙОНА БУРЗЯНСКИЙ РАЙОН РЕСПУБЛИКИ БАШКОРТОСТАН</t>
  </si>
  <si>
    <t>218002052-1</t>
  </si>
  <si>
    <t>МАКСЮТОВСКИЙ ФИЛИАЛ МУНИЦИПАЛЬНОГО ОБЩЕОБРАЗОВАТЕЛЬНОГО БЮДЖЕТНОГО УЧРЕЖДЕНИЯ СРЕДНЯЯ ОБЩЕОБРАЗОВАТЕЛЬНАЯ ШКОЛА Д.ИРГИЗЛА МУНИЦИПАЛЬНОГО РАЙОНА БУРЗЯНСКИЙ РАЙОН РЕСПУБЛИКИ БАШКОРТОСТАН</t>
  </si>
  <si>
    <t>218002052-2</t>
  </si>
  <si>
    <t>ГАДЕЛЬГАРЕЕВСКИЙ ФИЛИАЛ МУНИЦИПАЛЬНОГО ОБЩЕОБРАЗОВАТЕЛЬНОГО БЮДЖЕТНОГО УЧРЕЖДЕНИЯ СРЕДНЯЯ ОБЩЕОБРАЗОВАТЕЛЬНАЯ ШКОЛА Д. ИРГИЗЛА МУНИЦИПАЛЬНОГО РАЙОНА БУРЗЯНСКИЙ РАЙОН РЕСПУБЛИКИ БАШКОРТОСТАН</t>
  </si>
  <si>
    <t>218002158-1</t>
  </si>
  <si>
    <t>КИЛЬДИГУЛОВСКИЙ ФИЛИАЛ МУНИЦИПАЛЬНОГО ОБЩЕОБРАЗОВАТЕЛЬНОГО БЮДЖЕТНОГО УЧРЕЖДЕНИЯ СРЕДНЯЯ ОБЩЕОБРАЗОВАТЕЛЬНАЯ ШКОЛА Д.АБДУЛМАМБЕТОВО МУНИЦИПАЛЬНОГО РАЙОНА БУРЗЯНСКИЙ РАЙОН РЕСПУБЛИКИ БАШКОРТОСТАН</t>
  </si>
  <si>
    <t>218002158-2</t>
  </si>
  <si>
    <t>КУЛГАНИНСКИЙ ФИЛИАЛ МУНИЦИПАЛЬНОГО ОБЩЕОБРАЗОВАТЕЛЬНОГО БЮДЖЕТНОГО УЧРЕЖДЕНИЯ СРЕДНЯЯ ОБЩЕОБРАЗОВАТЕЛЬНАЯ ШКОЛА Д.АБДУЛМАМБЕТОВО МУНИЦИПАЛЬНОГО РАЙОНА БУРЗЯНСКИЙ РАЙОН РЕСПУБЛИКИ БАШКОРТОСТАН</t>
  </si>
  <si>
    <t>218002158-3</t>
  </si>
  <si>
    <t>МАЛОКИПЧАКСКИЙ ФИЛИАЛ МУНИЦИПАЛЬНОГО ОБЩЕОБРАЗОВАТЕЛЬНОГО БЮДЖЕТНОГО УЧРЕЖДЕНИЯ СРЕДНЯЯ ОБЩЕОБРАЗОВАТЕЛЬНАЯ ШКОЛА Д.АБДУЛМАМБЕТОВО МУНИЦИПАЛЬНОГО РАЙОНА БУРЗЯНСКИЙ РАЙОН РЕСПУБЛИКИ БАШКОРТОСТАН</t>
  </si>
  <si>
    <t>218002207-1</t>
  </si>
  <si>
    <t>НАБИЕВСКИЙ ФИЛИАЛ МОБУ СОШ Д. СТАРОМУНАСИПОВО</t>
  </si>
  <si>
    <t>218002207-2</t>
  </si>
  <si>
    <t>ТИМИРОВСКИЙ ФИЛИАЛ МОБУ СОШ Д. СТАРОМУНАСИПОВО</t>
  </si>
  <si>
    <t>219004060-1</t>
  </si>
  <si>
    <t>НАЧАЛЬНАЯ ШКОЛА-ДЕТСКИЙ САД Д. КУТЛУГУЗА</t>
  </si>
  <si>
    <t>453057, РЕСПУБЛИКА БАШКОРТОСТАН, М.Р-Н ГАФУРИЙСКИЙ, С.П. БЕЛЬСКИЙ СЕЛЬСОВЕТ, Д КУТЛУГУЗА, УЛ ШКОЛЬНАЯ, ЗД. 1А</t>
  </si>
  <si>
    <t>219004101-1</t>
  </si>
  <si>
    <t>ОСНОВНАЯ ОБЩЕОБРАЗОВАТЕЛЬНАЯ ШКОЛА С. БУРУНОВКА МУНИЦИПАЛЬНОГО РАЙОНА ГАФУРИЙСКИЙ РАЙОН</t>
  </si>
  <si>
    <t>219004101-2</t>
  </si>
  <si>
    <t>НАЧАЛЬНАЯ ШКОЛА-ДЕТСКИЙ САД Д. ТУГАЕВО МУНИЦИПАЛЬНОГО РАЙОНА ГАФУРИЙСКИЙ РАЙОН РЕСПУБЛИКИ БАШКОРТОСТАН</t>
  </si>
  <si>
    <t>219004101-3</t>
  </si>
  <si>
    <t>ОСНОВНАЯ ОБЩЕОБРАЗОВАТЕЛЬНАЯ ШКОЛА ИМЕНИ УРАЗБАЕВА Н.Р. С. УТЯКОВО МУНИЦИПАЛЬНОГО РАЙОНА ГАФУРИЙСКИЙ РАЙОН</t>
  </si>
  <si>
    <t>219004140-1</t>
  </si>
  <si>
    <t>НАЧАЛЬНАЯ ШКОЛА-ДЕТСКИЙ САД Д. РУССКИЙ САСКУЛЬ</t>
  </si>
  <si>
    <t>219004140-2</t>
  </si>
  <si>
    <t>НАЧАЛЬНАЯ ШКОЛА-ДЕТСКИЙ САД Д. ТАТАРСКИЙ САСКУЛЬ</t>
  </si>
  <si>
    <t>219004140-3</t>
  </si>
  <si>
    <t>ОСНОВНАЯ ОБЩЕОБРАЗОВАТЕЛЬНАЯ ШКОЛА С. АНТОНОВКА МУНИЦИПАЛЬНОГО РАЙОНА ГАФУРИЙСКИЙ РАЙОН</t>
  </si>
  <si>
    <t>453070, Республика Башкортостан, М.Р-Н ГАФУРИЙСКИЙ, С.П. БЕЛООЗЕРСКИЙ СЕЛЬСОВЕТ, С АНТОНОВКА, УЛ ШКОЛЬНАЯ, ЗД. 5/1</t>
  </si>
  <si>
    <t>219004158-1</t>
  </si>
  <si>
    <t>НАЧАЛЬНАЯ ОБЩЕОБРАЗОВАТЕЛЬНАЯ ШКОЛА С. АРХАНГЕЛЬСКОЕ</t>
  </si>
  <si>
    <t>219004214-1</t>
  </si>
  <si>
    <t>ОСНОВНАЯ ОБЩЕОБРАЗОВАТЕЛЬНАЯ ШКОЛА Д. ТАШЛА МУНИЦИПАЛЬНОГО РАЙОНА ГАФУРИЙСКИЙ РАЙОН</t>
  </si>
  <si>
    <t>219004246-1</t>
  </si>
  <si>
    <t>НАЧАЛЬНАЯ ОБЩЕОБРАЗОВАТЕЛЬНАЯ ШКОЛА Д.МЕНДИМ МУНИЦИПАЛЬНОГО РАЙОНА ГАФУРИЙСКИЙ РАЙОН</t>
  </si>
  <si>
    <t>219004246-2</t>
  </si>
  <si>
    <t>ОСНОВНАЯ ОБЩЕОБРАЗОВАТЕЛЬНАЯ ШКОЛА Д. КУРГАШЛА МУНИЦИПАЛЬНОГО РАЙОНА ГАФУРИЙСКИЙ РАЙОН</t>
  </si>
  <si>
    <t>219004246-3</t>
  </si>
  <si>
    <t>ОСНОВНАЯ ОБЩЕОБРАЗОВАТЕЛЬНАЯ ШКОЛА Д. ТОЛПАРОВО МУНИЦИПАЛЬНОГО РАЙОНА ГАФУРИЙСКИЙ РАЙОН</t>
  </si>
  <si>
    <t>219004246-4</t>
  </si>
  <si>
    <t>НАЧАЛЬНАЯ ОБЩЕОБРАЗОВАТЕЛЬНАЯ ШКОЛА С. НИЖНИЙ ТАШБУКАН МУНИЦИПАЛЬНОГО РАЙОНА ГАФУРИЙСКИЙ РАЙОН</t>
  </si>
  <si>
    <t>219004260-1</t>
  </si>
  <si>
    <t>НАЧАЛЬНАЯ ОБЩЕОБРАЗОВАТЕЛЬНАЯ ШКОЛА Д. ТАИШЕВО</t>
  </si>
  <si>
    <t>219004310-1</t>
  </si>
  <si>
    <t>НАЧАЛЬНАЯ ОБЩЕОБРАЗОВАТЕЛЬНАЯ ШКОЛА Д. УСМАНОВО</t>
  </si>
  <si>
    <t>219004327-1</t>
  </si>
  <si>
    <t>ДЕТСКИЙ САД Д. БАИМБЕТОВО</t>
  </si>
  <si>
    <t>219004327-2</t>
  </si>
  <si>
    <t>НАЧАЛЬНАЯ ШКОЛА-ДЕТСКИЙ САД Д. БЕРЕЗОВКА</t>
  </si>
  <si>
    <t>219004327-3</t>
  </si>
  <si>
    <t>ОСНОВНАЯ ОБЩЕОБРАЗОВАТЕЛЬНАЯ ШКОЛА Д. ЯВГИЛЬДЫ МУНИЦИПАЛЬНОГО РАЙОНА ГАФУРИЙСКИЙ РАЙОН</t>
  </si>
  <si>
    <t>219004327-4</t>
  </si>
  <si>
    <t>ОСНОВНАЯ ОБЩЕОБРАЗОВАТЕЛЬНАЯ ШКОЛА С. КУРМАНТАУ МУНИЦИПАЛЬНОГО РАЙОНА ГАФУРИЙСКИЙ РАЙОН</t>
  </si>
  <si>
    <t>219004359-1</t>
  </si>
  <si>
    <t>НАЧАЛЬНАЯ ОБЩЕОБРАЗОВАТЕЛЬНАЯ ШКОЛА Д. ЮРМАШ</t>
  </si>
  <si>
    <t>219004373-1</t>
  </si>
  <si>
    <t>НАЧАЛЬНАЯ ОБЩЕОБРАЗОВАТЕЛЬНАЯ ШКОЛА Д.КАРАН-ЕЛГА МУНИЦИПАЛЬНОГО РАЙОНА ГАФУРИЙСКИЙ РАЙОН</t>
  </si>
  <si>
    <t>219004398-1</t>
  </si>
  <si>
    <t>ФИЛИАЛ МУНИЦИПАЛЬНОГО ОБЩЕОБРАЗОВАТЕЛЬНОГО БЮДЖЕТНОГО УЧРЕЖДЕНИЯ СРЕДНЯЯ ОБЩЕОБРАЗОВАТЕЛЬНАЯ ШКОЛА № 2 С. КРАСНОУСОЛЬСКИЙ МУНИЦИПАЛЬНОГО РАЙОНА ГАФУРИЙСКИЙ РАЙОН РЕСПУБЛИКИ БАШКОРТОСТАН ОСНОВНАЯ ОБЩЕОБРАЗОВАТЕЛЬНАЯ ШКОЛА С. РОДИНА</t>
  </si>
  <si>
    <t>219004447-1</t>
  </si>
  <si>
    <t>НАЧАЛЬНАЯ ШКОЛА - ДЕТСКИЙ САД Д. БОЛЬШОЙ УТЯШ</t>
  </si>
  <si>
    <t>220001962-1</t>
  </si>
  <si>
    <t>ФИЛИАЛ МУНИЦИПАЛЬНОГО БЮДЖЕТНОГО ОБЩЕОБРАЗОВАТЕЛЬНОГО УЧРЕЖДЕНИЯ СРЕДНЯЯ ОБЩЕОБРАЗОВАТЕЛЬНАЯ ШКОЛА С. РУХТИНО МУНИЦИПАЛЬНОГО РАЙОНА ДУВАНСКИЙ РАЙОН РЕСПУБЛИКА БАШКОРТОСТАН НАЧАЛЬНАЯ ШКОЛА - ДЕТСКИЙ САД С. АНЗЯК</t>
  </si>
  <si>
    <t>220001970-1</t>
  </si>
  <si>
    <t>ФИЛИАЛ МУНИЦИПАЛЬНОГО БЮДЖЕТНОГО ОБЩЕОБРАЗОВАТЕЛЬНОГО УЧРЕЖДЕНИЯ СРЕДНЯЯ ОБЩЕОБРАЗОВАТЕЛЬНАЯ ШКОЛА С. ЯРОСЛАВКА МУНИЦИПАЛЬНОГО РАЙОНА ДУВАНСКИЙ РАЙОН РЕСПУБЛИКИ БАШКОРТОСТАН В С. САЛЬЕВКА МУНИЦИПАЛЬНОГО РАЙОНА ДУВАНСКИЙ РАЙОН РЕСПУБЛИКИ БАШКОРТОСТАН</t>
  </si>
  <si>
    <t>220001970-2</t>
  </si>
  <si>
    <t>ФИЛИАЛ МУНИЦИПАЛЬНОГО БЮДЖЕТНОГО ОБЩЕОБРАЗОВАТЕЛЬНОГО УЧРЕЖДЕНИЯ СРЕДНЯЯ ОБЩЕОБРАЗОВАТЕЛЬНАЯ ШКОЛА С.ЯРОСЛАВКИ МУНИЦИПАЛЬНОГО РАЙОНА ДУВАНСКИЙ РАЙОН РЕСПУБЛИКИ БАШКОРТОСТАН В С.САЛЬЕВКА МУНИЦИПАЛЬНОГО РАЙОНА ДУВАНСКИЙ РАЙОН РЕСПУБЛИКИ БАШКОРТОСТАН</t>
  </si>
  <si>
    <t>Респ Башкортостан, Дуванский р-н, село Сальевка, ул Уральская, д 76</t>
  </si>
  <si>
    <t>220003448-1</t>
  </si>
  <si>
    <t>ФИЛИАЛ МУНИЦИПАЛЬНОГО БЮДЖЕТНОГО ОБЩЕОБРАЗОВАТЕЛЬНОГО УЧРЕЖДЕНИЯ ЛИЦЕЯ С. МЕСЯГУТОВО НАЧАЛЬНАЯ ОБЩЕОБРАЗОВАТЕЛЬНАЯ ШКОЛА В Д.НОВОХАЛИЛОВО МУНИЦИПАЛЬНОГО РАЙОНА ДУВАНСКИЙ РАЙОН РЕСПУБЛИКИ БАШКОРТОСТАН</t>
  </si>
  <si>
    <t>452530, Республика Башкортостан, М.Р-Н ДУВАНСКИЙ, С.П. МЕСЯГУТОВСКИЙ СЕЛЬСОВЕТ, Д НОВОХАЛИЛОВО, УЛ САДОВАЯ, Д. 4</t>
  </si>
  <si>
    <t>220003448-2</t>
  </si>
  <si>
    <t>ФИЛИАЛ МУНИЦИПАЛЬНОГО БЮДЖЕТНОГО ОБЩЕОБРАЗОВАТЕЛЬНОГО УЧРЕЖДЕНИЯ ЛИЦЕЯ С. МЕСЯГУТОВО ОСНОВНАЯ ОБЩЕОБРАЗОВАТЕЛЬНАЯ ШКОЛА В С. СТАРОХАЛИЛОВО МУНИЦИПАЛЬНОГО РАЙОНА ДУВАНСКИЙ РАЙОН РЕСПУБЛИКИ БАШКОРТОСТАН</t>
  </si>
  <si>
    <t>452530, Республика Башкортостан, М.Р-Н ДУВАНСКИЙ, С.П. МЕСЯГУТОВСКИЙ СЕЛЬСОВЕТ, С СТАРОХАЛИЛОВО, УЛ ЦЕНТРАЛЬНАЯ, Д. 27</t>
  </si>
  <si>
    <t>220003448-3</t>
  </si>
  <si>
    <t>ФИЛИАЛ МУНИЦИПАЛЬНОГО БЮДЖЕТНОГО ОБЩЕОБРАЗОВАТЕЛЬНОГО УЧРЕЖДЕНИЯ ЛИЦЕЯ С. МЕСЯГУТОВО СРЕДНЯЯ ОБЩЕОБРАЗОВАТЕЛЬНАЯ ШКОЛА В С.АРИЕВО ИМ. МАРАТА НАФИКОВА МУНИЦИПАЛЬНОГО РАЙОНА ДУВАНСКИЙ РАЙОН РЕСПУБЛИКИ БАШКОРТОСТАН</t>
  </si>
  <si>
    <t>452539, Республика Башкортостан, М.Р-Н ДУВАНСКИЙ, С.П. АРИЕВСКИЙ СЕЛЬСОВЕТ, С АРИЕВО, УЛ ШКОЛЬНАЯ, Д. 1</t>
  </si>
  <si>
    <t>220003920-1</t>
  </si>
  <si>
    <t>ФИЛИАЛ МУНИЦИПАЛЬНОГО БЮДЖЕТНОГО ОБЩЕОБРАЗОВАТЕЛЬНОГО УЧРЕЖДЕНИЯ ГИМНАЗИЯ СЕЛА МЕСЯГУТОВО В ДЕРЕВНЕ КАДЫРОВО МУНИЦИПАЛЬНОГО РАЙОНА ДУВАНСКИЙ РАЙОН РЕСПУБЛИКИ БАШКОРТОСТАН</t>
  </si>
  <si>
    <t>220004427-1</t>
  </si>
  <si>
    <t>ФИЛИАЛ ГОСУДАРСТВЕННОГО БЮДЖЕТНОГО ПРОФЕССИОНАЛЬНОГО ОБРАЗОВАТЕЛЬНОГО УЧРЕЖДЕНИЯ ДУВАНСКИЙ МНОГОПРОФИЛЬНЫЙ КОЛЛЕДЖ С. БОЛЬШЕУСТЬИКИНСКОЕ РЕСПУБЛИКИ БАШКОРТОСТАН</t>
  </si>
  <si>
    <t>220004427-2</t>
  </si>
  <si>
    <t>ФИЛИАЛ ГОСУДАРСТВЕННОГО БЮДЖЕТНОГО ПРОФЕССИОНАЛЬНОГО ОБРАЗОВАТЕЛЬНОГО УЧРЕЖДЕНИЯ ДУВАНСКИЙ МНОГОПРОФИЛЬНЫЙ КОЛЛЕДЖ С. МАЛОЯЗ РЕСПУБЛИКИ БАШКОРТОСТАН</t>
  </si>
  <si>
    <t>220004427-3</t>
  </si>
  <si>
    <t>ФИЛИАЛ ГОСУДАРСТВЕННОГО БЮДЖЕТНОГО ПРОФЕССИОНАЛЬНОГО ОБРАЗОВАТЕЛЬНОГО УЧРЕЖДЕНИЯ ДУВАНСКИЙ МНОГОПРОФИЛЬНЫЙ КОЛЛЕДЖ С. НОВОБЕЛОКАТАЙ РЕСПУБЛИКИ БАШКОРТОСТАН</t>
  </si>
  <si>
    <t>220004427-4</t>
  </si>
  <si>
    <t>ФИЛИАЛ ГОСУДАРСТВЕННОГО БЮДЖЕТНОГО ПРОФЕССИОНАЛЬНОГО ОБРАЗОВАТЕЛЬНОГО УЧРЕЖДЕНИЯ ДУВАНСКИЙ МНОГОПРОФИЛЬНЫЙ КОЛЛЕДЖ С. ЯРОСЛАВКА РЕСПУБЛИКИ БАШКОРТОСТАН</t>
  </si>
  <si>
    <t>220004427-5</t>
  </si>
  <si>
    <t>ФИЛИАЛ ГОСУДАРСТВЕННОГО БЮДЖЕТНОГО ПРОФЕССИОНАЛЬНОГО ОБРАЗОВАТЕЛЬНОГО УЧРЕЖДЕНИЯ ДУВАНСКИЙ МНОГОПРОФИЛЬНЫЙ КОЛЛЕДЖ С. ВЕРХНИЕ КИГИ РЕСПУБЛИКИ БАШКОРТОСТАН</t>
  </si>
  <si>
    <t>220004427-6</t>
  </si>
  <si>
    <t>ФИЛИАЛ ГБПОУ ДУВАНСКИЙ МНОГОПРОФИЛЬНЫЙ КОЛЛЕДЖ</t>
  </si>
  <si>
    <t>Респ Башкортостан, Дуванский р-н, село Дуван, Медицинский пер, д 1</t>
  </si>
  <si>
    <t>220004699-1</t>
  </si>
  <si>
    <t>ФИЛИАЛ МУНИЦИПАЛЬНОГО БЮДЖЕТНОГО ОБЩЕОБРАЗОВАТЕЛЬНОГО УЧРЕЖДЕНИЯ СРЕДНЯЯ ОБЩЕОБРАЗОВАТЕЛЬНАЯ ШКОЛА С.СИКИЯЗ В С.ОЗЕРО</t>
  </si>
  <si>
    <t>220004875-1</t>
  </si>
  <si>
    <t>ФИЛИАЛ МУНИЦИПАЛЬНОГО БЮДЖЕТНОГО ОБЩЕОБРАЗОВАТЕЛЬНОГО УЧРЕЖДЕНИЕЯ СРЕДНЯЯ ОБЩЕОБРАЗОВАТЕЛЬНАЯ ШКОЛА С. МИХАЙЛОВКА НАЧАЛЬНАЯ ОБЩЕОБРАЗОВАТЕЛЬНАЯ ШКОЛА В Д. НОВОМИХАЙЛОВКА МУНИЦИПАЛЬНОГО РАЙОНА ДУВАНСКИЙ РАЙОН РЕСПУБЛИКИ БАШКОРТОСТАН</t>
  </si>
  <si>
    <t>220005195-1</t>
  </si>
  <si>
    <t>ФМБОУ СОШ С. ДУВАН В С. КАЛМАШ</t>
  </si>
  <si>
    <t>220005195-2</t>
  </si>
  <si>
    <t>ФМБОУ СОШ С. ДУВАН НШ - Д/С В Д.ОКТЯБРЬСКИЙ</t>
  </si>
  <si>
    <t>452537, РЕСПУБЛИКА БАШКОРТОСТАН, М.Р-Н ДУВАНСКИЙ, С.П. ДУВАНСКИЙ СЕЛЬСОВЕТ, Д ОКТЯБРЬСКИЙ, УЛ ЦЕНТРАЛЬНАЯ, ЗД. 2</t>
  </si>
  <si>
    <t>220005195-3</t>
  </si>
  <si>
    <t>ФИЛИАЛ МУНИЦИПАЛЬНОГО БЮДЖЕТНОГО ОБЩЕОБРАЗОВАТЕЛЬНОГО УЧРЕЖДЕНИЯ СРЕДНЯЯ ОБЩЕОБРАЗОВАТЕЛЬНАЯ ШКОЛА С. ДУВАН В С.ЛЕМАЗЫ</t>
  </si>
  <si>
    <t>220005195-4</t>
  </si>
  <si>
    <t>ФМБОУ СОШ С. ДУВАН НШ - Д/С В Д.ОКТЯБРЬСКИЙ (РЕСП БАШКОРТОСТАН, Р-Н ДУВАНСКИЙ, Д ОКТЯБРЬСКИЙ)</t>
  </si>
  <si>
    <t>Респ Башкортостан, Дуванский р-н, деревня Октябрьский</t>
  </si>
  <si>
    <t>220005251-1</t>
  </si>
  <si>
    <t>ФИЛИАЛ МУНИЦИПАЛЬНОГО БЮДЖЕТНОГО ДОШКОЛЬНОГО ОБРАЗОВАТЕЛЬНОГО УЧРЕЖДЕНИЯ ДЕТСКИЙ САД №25 С.ЯРОСЛАВКА В С.САЛЬЕВКА МУНИЦИПАЛЬНОГО РАЙОНА ДУВАНСКИЙ РАЙОН РЕСПУБЛИКИ БАШКОРТОСТАН</t>
  </si>
  <si>
    <t>452543, Республика Башкортостан, М.Р-Н ДУВАНСКИЙ, С.П. САЛЬЕВСКИЙ СЕЛЬСОВЕТ, С САЛЬЕВКА, УЛ УРАЛЬСКАЯ, ЗД. 77</t>
  </si>
  <si>
    <t>220005325-1</t>
  </si>
  <si>
    <t>ФИЛИАЛ МУНИЦИПАЛЬНОГО БЮДЖЕТНОГО ДОШКОЛЬНОГО ОБРАЗОВАТЕЛЬНОГО УЧРЕЖДЕНИЯ ЦЕНТР РАЗВИТИЯ РЕБЕНКА ДЕТСКИЙ САД № 37 С. МЕСЯГУТОВО В С. АРИЕВО МУНИЦИПАЛЬНОГО РАЙОНА ДУВАНСКИЙ РАЙОН РЕСПУБЛИКИ БАШКОРТОСТАН</t>
  </si>
  <si>
    <t>452539, Республика Башкортостан, М.Р-Н ДУВАНСКИЙ, С.П. АРИЕВСКИЙ СЕЛЬСОВЕТ, С АРИЕВО, УЛ ШКОЛЬНАЯ, ЗД. 27</t>
  </si>
  <si>
    <t>220005364-1</t>
  </si>
  <si>
    <t>ФИЛИАЛ МУНИЦИПАЛЬНОГО БЮДЖЕТНОГО ДОШКОЛЬНОГО ОБРАЗОВАТЕЛЬНОГО УЧРЕЖДЕНИЯ ДЕТСКИЙ САД №4 С. МЕСЯГУТОВО В С. УЛЬКУНДЫ МУНИЦИПАЛЬНОГО РАЙОНА ДУВАНСКИЙ РАЙОН РЕСПУБЛИКИ БАШКОРТОСТАН</t>
  </si>
  <si>
    <t>220005445-1</t>
  </si>
  <si>
    <t>ФИЛИАЛ МУНИЦИПАЛЬНОГО АВТОНОМНОГО ДОШКОЛЬНОГО ОБРАЗОВАТЕЛЬНОГО УЧРЕЖДЕНИЯ ДЕТСКИЙ САД № 16 С.ДУВАН В Д.ЧЕРТАН МУНИЦИПАЛЬНОГО РАЙОНА ДУВАНСКИЙ РАЙОН РЕСПУБЛИКИ БАШКОРТОСТАН.</t>
  </si>
  <si>
    <t>220005445-2</t>
  </si>
  <si>
    <t>ФИЛИАЛ МУНИЦИПАЛЬНОГО БЮДЖЕТНОГО ДОШКОЛЬНОГО ОБРАЗОВАТЕЛЬНОГО УЧРЕЖДЕНИЯ ДЕТСКИЙ САД № 16 С. ДУВАН В С. ЛЕМАЗЫ МУНИЦИПАЛЬНОГО РАЙОНА ДУВАНСКИЙ РАЙОН РЕСПУБЛИКИ БАШКОРТОСТАН</t>
  </si>
  <si>
    <t>452538, Республика Башкортостан, М.Р-Н ДУВАНСКИЙ, С.П. ЛЕМАЗИНСКИЙ СЕЛЬСОВЕТ, С ЛЕМАЗЫ, УЛ МОЛОДЕЖНАЯ, ЗД. 27</t>
  </si>
  <si>
    <t>221002373-1</t>
  </si>
  <si>
    <t>ОСНОВНАЯ ОБЩЕОБРАЗОВАТЕЛЬНАЯ ШКОЛА С. ИСЛАМБАХТЫ - ФИЛИАЛ МУНИЦИПАЛЬНОГО ОБЩЕОБРАЗОВАТЕЛЬНОГО БЮДЖЕТНОГО УЧРЕЖДЕНИЯ СРЕДНЯЯ ОБЩЕОБРАЗОВАТЕЛЬНАЯ ШКОЛА С. ИМЕНИ ВОСЬМОЕ МАРТА МУНИЦИПАЛЬНОГО РАЙОНА ЕРМЕКЕЕВСКИЙ РАЙОН РЕСПУБЛИКИ БАШКОРТОСТАН</t>
  </si>
  <si>
    <t>452187, Республика Башкортостан, М.Р-Н ЕРМЕКЕЕВСКИЙ, С.П. ТАРКАЗИНСКИЙ СЕЛЬСОВЕТ, С ИСЛАМБАХТЫ, УЛ САДОВАЯ, Д. 1А</t>
  </si>
  <si>
    <t>221002408-1</t>
  </si>
  <si>
    <t>ОСНОВНАЯ ОБЩЕОБРАЗОВАТЕЛЬНАЯ ШКОЛА С. КУПЧЕНЕЕВО - ФИЛИАЛ МУНИЦИПАЛЬНОГО ОБЩЕОБРАЗОВАТЕЛЬНОГО БЮДЖЕТНОГО УЧРЕЖДЕНИЯ СРЕДНЯЯ ОБЩЕОБРАЗОВАТЕЛЬНАЯ ШКОЛА С. СУККУЛОВО МУНИЦИПАЛЬНОГО РАЙОНА ЕРМЕКЕЕВСКИЙ РАЙОН РЕСПУБЛИКИ БАШКОРТОСТАН</t>
  </si>
  <si>
    <t>452194, РЕСПУБЛИКА БАШКОРТОСТАН, М.Р-Н ЕРМЕКЕЕВСКИЙ, С.П. СУККУЛОВСКИЙ СЕЛЬСОВЕТ, С КУПЧЕНЕЕВО, УЛ ШКОЛЬНАЯ, Д. 59А</t>
  </si>
  <si>
    <t>221002422-1</t>
  </si>
  <si>
    <t>ОСНОВНАЯ ОБЩЕОБРАЗОВАТЕЛЬНАЯ ШКОЛА С.ИСЛАМБАХТЫ - ФИЛИАЛ МОБУ СОШ С.ТАРКАЗЫ МУНИЦИПАЛЬНОГО РАЙОНА ЕРМЕКЕЕВСКИЙ РАЙОН РЕСПУБЛИКП БАШКОРТОСТАН</t>
  </si>
  <si>
    <t>221002623-1</t>
  </si>
  <si>
    <t>ДЕТСКИЙ САД "БУРАТИНО" С. СПАРТАК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</si>
  <si>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221002623-2</t>
  </si>
  <si>
    <t>ДЕТСКИЙ САД "ВАСИЛЁК" С. КУПЧЕНЕЕВО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</si>
  <si>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221002623-3</t>
  </si>
  <si>
    <t>ДЕТСКИЙ САД "ЛЕЙСАН" С. СТАРОТУРАЕВО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</si>
  <si>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221002623-4</t>
  </si>
  <si>
    <t>ДЕТСКИЙ САД "СКАЗКА" С. ЕРМЕКЕЕВО - ФИЛИАЛ МУНИЦИПАЛЬНОГО ДОШКОЛЬНОГО ОБРАЗОВАТЕЛЬНОГО БЮДЖЕТНОГО УЧРЕЖДЕНИЯ ДЕТСКИЙ САД "СОЛНЫШКО" МУНИЦИПАЛЬНОГО РАЙОНА ЕРМЕКЕВСКИЙ РАЙОН РЕСПУБЛИКИ БАШКОРТОСТАН</t>
  </si>
  <si>
    <t>221002623-5</t>
  </si>
  <si>
    <t>ДЕТСКИЙ САД "ТЕРЕМОК" С. СУККУЛОВО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</si>
  <si>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221002623-6</t>
  </si>
  <si>
    <t>ДЕТСКИЙ САД "ЛЯЙСАН" С. УСМАН-ТАШЛЫ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</si>
  <si>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221002623-7</t>
  </si>
  <si>
    <t>ДЕТСКИЙ САД "ЯГОДКА" С. ЕЛАНЬ-ЧИШМА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</si>
  <si>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221002623-8</t>
  </si>
  <si>
    <t>ДЕТСКИЙ САД "ШАТЛЫК" С. РЯТАМАК - ФИЛИАЛ МУНИЦИПАЛЬНОГО ДОШКОЛЬНОГО ОБРАЗОВАТЕЛЬНОГО БЮДЖЕТНОГО УЧРЕЖДЕНИЯ ДЕТСКИЙ САД "СОЛНЫШКО" С. ЕРМЕКЕЕВО МУНИЦИПАЛЬНОГО РАЙОНА ЕРМЕКЕЕВСКИЙ РАЙОН РЕСПУБЛИКИ БАШКОРТОСТАН</t>
  </si>
  <si>
    <t>452181, РЕСПУБЛИКА БАШКОРТОСТАН, М.Р-Н ЕРМЕКЕЕВСКИЙ, С.П. РЯТАМАКСКИЙ СЕЛЬСОВЕТ, С РЯТАМАК, УЛ КОММУНИСТИЧЕСКАЯ, Д. 28</t>
  </si>
  <si>
    <t>221002623-9</t>
  </si>
  <si>
    <t>ДЕТСКИЙ САД "КОЛОБОК" С. СРЕДНИЕ КАРАМАЛЫ - ФИЛИАЛ МУНИЦИПАЛЬНОГО ДОШКОЛЬНОГО ОБРАЗОВАТЕЛЬНОГО БЮДЖЕТНОГО УЧРЕЖДЕНИЯ ДЕТСКИЙ САД "СОЛНЫШКО" С. ЕРМЕКЕЕВО МУНИЦИПАЛЬНОГО РАЙОНА ЕРМЕКЕЕВСКИЙ РАЙОН РЕСПУБЛИКИ БАШКОРТОСТАН</t>
  </si>
  <si>
    <t>452183, РЕСПУБЛИКА БАШКОРТОСТАН, М.Р-Н ЕРМЕКЕЕВСКИЙ, С.П. СРЕДНЕКАРАМАЛИНСКИЙ СЕЛЬСОВЕТ, С СРЕДНИЕ КАРАМАЛЫ, УЛ ЧАПАЕВА, Д. 2</t>
  </si>
  <si>
    <t>221002623-10</t>
  </si>
  <si>
    <t>ДЕТСКИЙ САД "ДЮЙМОВОЧКА" С. ИМЕНИ ВОСЬМОЕ МАРТА - ФИЛИАЛ МУНИЦИПАЛЬНОГО ДОШКОЛЬНОГО ОБРАЗОВАТЕЛЬНОГО БЮДЖЕТНОГО УЧРЕЖДЕНИЯ ДЕТСКИЙ САД "СОЛНЫШКО" С. ЕРМЕКЕЕВО МУНИЦИПАЛЬНОГО РАЙОНА ЕРМЕКЕЕВСКИЙ РАЙОН РЕСПУБЛИКИ БАШКОРТОСТАН</t>
  </si>
  <si>
    <t>452188, РЕСПУБЛИКА БАШКОРТОСТАН, М.Р-Н ЕРМЕКЕЕВСКИЙ, С.П. ВОСЬМОМАРТОВСКИЙ СЕЛЬСОВЕТ, С ИМЕНИ 8 МАРТА, УЛ ШКОЛЬНАЯ, Д. 9</t>
  </si>
  <si>
    <t>222004077-1</t>
  </si>
  <si>
    <t>ФИЛИАЛ МУНИЦИПАЛЬНОГО ОБЩЕОБРАЗОВАТЕЛЬНОГО БЮДЖЕТНОГО УЧРЕЖДЕНИЯ СРЕДНЯЯ ОБЩЕОБРАЗОВАТЕЛЬНАЯ ШКОЛА №1 С.ИСЯНГУЛОВО НАЧАЛЬНАЯ ОБЩЕОБРАЗОВАТЕЛЬНАЯ ШКОЛА Д. БИКБАУ МУНИЦИПАЛЬНОГО РАЙОНА ЗИАНЧУРИНСКИЙ РАЙОН РЕСПУБЛИКИ БАШКОРТОСТАН</t>
  </si>
  <si>
    <t>222004077-2</t>
  </si>
  <si>
    <t>ФИЛИАЛ МУНИЦИПАЛЬНОГО ОБЩЕОБРАЗОВАТЕЛЬНОГО БЮДЖЕТНОГО УЧРЕЖДЕНИЯ СРЕДНЯЯ ОБЩЕОБРАЗОВАТЕЛЬНАЯ ШКОЛА №1 С.ИСЯНГУЛОВО ОСНОВНАЯ ОБЩЕОБРАЗОВАТЕЛЬНАЯ ШКОЛА Д. ТРУШИНО МУНИЦИПАЛЬНОГО РАЙОНА ЗИАНЧУРИНСКИЙ РАЙОН РЕСПУБЛИКИ БАШКОРТОСТАН</t>
  </si>
  <si>
    <t>453384, РЕСПУБЛИКА БАШКОРТОСТАН, М.Р-Н ЗИАНЧУРИНСКИЙ, С.П. БИКБАУСКИЙ СЕЛЬСОВЕТ, Д ТРУШИНО, УЛ ДРУЖБЫ, ЗД. 12А</t>
  </si>
  <si>
    <t>222004077-3</t>
  </si>
  <si>
    <t>ФИЛИАЛ МУНИЦИПАЛЬНОГО ОБЩЕОБРАЗОВАТЕЛЬНОГО БЮДЖЕТНОГО УЧРЕЖДЕНИЯ СРЕДНЯЯ ОБЩЕОБРАЗОВАТЕЛЬНАЯ ШКОЛА №1 С.ИСЯНГУЛОВО ДЕТСКИЙ САД "РАДУГА" Д. НИЖНЯЯ БИКБЕРДА МУНИЦИПАЛЬНОГО РАЙОНА ЗИАНЧУРИНСКИЙ РАЙОН РЕСПУБЛИКИ БАШКОРТОСТАН</t>
  </si>
  <si>
    <t>222004077-4</t>
  </si>
  <si>
    <t>ФИЛИАЛ МУНИЦИПАЛЬНОГО ОБЩЕОБРАЗОВАТЕЛЬНОГО БЮДЖЕТНОГО УЧРЕЖДЕНИЯ СРЕДНЯЯ ОБЩЕОБРАЗОВАТЕЛЬНАЯ ШКОЛА №1 С.ИСЯНГУЛОВО НАЧАЛЬНАЯ ОБЩЕОБРАЗОВАТЕЛЬНАЯ ШКОЛА Д. НИЖНЯЯ БИКБЕРДА МУНИЦИПАЛЬНОГО РАЙОНА ЗИАНЧУРИНСКИЙ РАЙОН РЕСПУБЛИКИ БАШКОРТОСТАН</t>
  </si>
  <si>
    <t>222004084-1</t>
  </si>
  <si>
    <t>ФИЛИАЛ МУНИЦИПАЛЬНОГО ОБЩЕОБРАЗОВАТЕЛЬНОГО БЮДЖЕТНОГО УЧРЕЖДЕНИЯ СРЕДНЯЯ ОБЩЕОБРАЗОВАТЕЛЬНАЯ ШКОЛА №2 С.ИСЯНГУЛОВО ОСНОВНАЯ ОБЩЕОБРАЗОВАТЕЛЬНАЯ ШКОЛА Д.НОВОПЕТРОВСКОЕ МУНИЦИПАЛЬНОГЯ РАЙОНА ЗИАНЧУРИНСКИЙ РАЙОН РЕСПУБЛИКИ БАШКОРТОСТАН</t>
  </si>
  <si>
    <t>222004084-2</t>
  </si>
  <si>
    <t>ФИЛИАЛ МУНИЦИПАЛЬНОГО ОБЩЕОБРАЗОВАТЕЛЬНОГО АВТОНОМНОГО УЧРЕЖДЕНИЯ СРЕДНЯЯ ОБЩЕОБРАЗОВАТЕЛЬНАЯ ШКОЛА № 2 С. ИСЯНГУЛОВО ДЕТСКИЙ САД "КОЛОСОК" Д. НОВОПЕТРОВСКОЕ МУНИЦИПАЛЬНОГО РАЙОНА ЗИАНЧУРИНСКИЙ РАЙОН РЕСПУБЛИКИ БАШКОРТОСТАН</t>
  </si>
  <si>
    <t>222004091-1</t>
  </si>
  <si>
    <t>ФИЛИАЛ МУНИЦИПАЛЬНОГО ОБЩЕОБРАЗОВАТЕЛЬНОГО БЮДЖЕТНОГО УЧРЕЖДЕНИЯ СРЕДНЯЯ ОБЩЕОБРАЗОВАТЕЛЬНАЯ ШКОЛА С.АБЗАНОВО НАЧАЛЬНАЯ ОБЩЕОБРАЗОВАТЕЛЬНАЯ ШКОЛА Д.БАШКИРСКАЯ ЧУМАЗА МУНИЦИПАЛЬНОГО РАЙОНА ЗИАНЧУРИНСКИЙ РАЙОН РЕСПУБЛИКИ БАШКОРТОСТАН</t>
  </si>
  <si>
    <t>222004091-2</t>
  </si>
  <si>
    <t>ФИЛИАЛ МУНИЦИПАЛЬНОГО ОБЩЕОБРАЗОВАТЕЛЬНОГО БЮДЖЕТНОГО УЧРЕЖДЕНИЯ СРЕДНЯЯ ОБЩЕОБРАЗОВАТЕЛЬНАЯ ШКОЛА С.АБЗАНОВО НАЧАЛЬНАЯ ОБЩЕОБРАЗОВАТЕЛЬНАЯ ШКОЛА ИМ.РАХИМА ИБРАГИМОВА Д.ИТКУЛОВО МУНИЦИПАЛЬНОГО РАЙОНА ЗАНЧУРИНСКИЙ РАЙОН РЕСПУБЛИКИ БАШКОРТОСТАН</t>
  </si>
  <si>
    <t>222004101-1</t>
  </si>
  <si>
    <t>ФИЛИАЛ МУНИЦИПАЛЬНОГО ОБЩЕОБРАЗОВАТЕЛЬНОГО БЮДЖЕТНОГО УЧРЕЖДЕНИЯ СРЕДНЯЯ ОБЩЕОБРАЗОВАТЕЛЬНАЯ ШКОЛА ИМ.ГАЙСЫ АКМАНОВА Д.БАИШЕВО НАЧАЛЬНАЯ ОБЩЕОБРАЗОВАТЕЛЬНАЯ ШКОЛА Д.САГИТОВО МУНИЦИПАЛЬНОГО РАЙОНА ЗИАНЧУРИНСКИЙ РАЙОН РЕСПУБЛИКИ БАШКОРТОСТАН</t>
  </si>
  <si>
    <t>222004101-2</t>
  </si>
  <si>
    <t>ДОШКОЛЬНОЕ ОТДЕЛЕНИЕ МУНИЦИПАЛЬНОГО ОБЩЕОБРАЗОВАТЕЛЬНОГО БЮДЖЕТНОГО УЧРЕЖДЕНИЯ СРЕДНЯЯ ОБЩЕОБРАЗОВАТЕЛЬНАЯ ШКОЛА ИМ.ГАЙСЫ АКМАНОВА Д. БАИШЕВО ДЕТСКИЙ САД "ШАТЛЫК" МУНИЦИПАЛЬНОГО РАЙОНА ЗИАНЧУРИНСКИЙ РАЙОН РЕСПУБЛИКИ БАШКОРТОСТАН</t>
  </si>
  <si>
    <t>222004101-3</t>
  </si>
  <si>
    <t>ФИЛИАЛ МУНИЦИПАЛЬНОГО ОБЩЕОБРАЗОВАТЕЛЬНОГО БЮДЖЕТНОГО УЧРЕЖДЕНИЯ СРЕДНЯЯ ОБЩЕОБРАЗОВАТЕЛЬНАЯ ШКОЛА ИМ.ГАЙСЫ АКМАНОВА Д.БАИШЕВО НАЧАЛЬНАЯ ОБЩЕОБРАЗОВАТЕЛЬНАЯ ШКОЛА Д. БИШТИРЯК МУНИЦИПАЛЬНОГО РАЙОНА ЗИАНЧУРИНСКИЙ РАЙОН РЕСПУБЛИКИ БАШКОРТОСТАН</t>
  </si>
  <si>
    <t>222004119-1</t>
  </si>
  <si>
    <t>МУНИЦИПАЛЬНОЕ ОБЩЕОБРАЗОВАТЕЛЬНОЕ УЧРЕЖДЕНИЕ "НАЧАЛЬНАЯ ОБЩЕОБРАЗОВАТЕЛЬНАЯ ШКОЛА Д.БАЙДАВЛЕТОВО МУНИЦИПАЛЬНОГО РАЙОНА ЗИАНЧУРИНСКИЙ РАЙОН РЕСПУБЛИКИ БАШКОРТОСТАН"</t>
  </si>
  <si>
    <t>222004119-2</t>
  </si>
  <si>
    <t>ФИЛИАЛ МУНИЦИПАЛЬНОГО ОБЩЕОБРАЗОВАТЕЛЬНОГО БЮДЖЕТНОГО УЧРЕЖДЕНИЯ СРЕДНЯЯ ОБЩЕОБРАЗОВАТЕЛЬНАЯ ШКОЛА Д.ИБРАЕВО НАЧАЛЬНАЯ ОБЩЕООБРАЗОВАТЕЛЬНАЯ ШКОЛА С.БАЙДАВЛЕТОВО МУНИЦИПАЛЬНОГО РАЙОНА ЗИАНЧУРИНСКИЙ РАЙОН РЕСПУБЛИКИ БАШКОРТОСТАН</t>
  </si>
  <si>
    <t>222004119-3</t>
  </si>
  <si>
    <t>ДОШКОЛЬНОЕ ОТДЕЛЕНИЕ МУНИЦИПАЛЬНОГО ОБЩЕОБРАЗОВАТЕЛЬНОГО БЮДЖЕТНОГО УЧРЕЖДЕНИЯ СРЕДНЯЯ ОБЩЕОБРАЗОВАТЕЛЬНАЯ ШКОЛА Д. ИБРАЕВО ДЕТСКИЙ САД "ЫНЙЫКАЙ" МУНИЦИПАЛЬНОГО РАЙОНА ЗИАНЧУРИНСКИЙ РАЙОН РЕСПУБЛИКИ БАШКОРТОСТАН</t>
  </si>
  <si>
    <t>222004119-4</t>
  </si>
  <si>
    <t>ФИЛИАЛ МУНИЦИПАЛЬНОГО ОБЩЕОБРАЗОВАТЕЛЬНОГО БЮДЖЕТНОГО УЧРЕЖДЕНИЯ СРЕДНЯЯ ОБЩЕОБРАЗОВАТЕЛЬНАЯ ШКОЛА Д. ИБРАЕВО ДЕТСКИЙ САД "АЗАМАТ" Д. СЕРЕГУЛОВО МУНИЦИПАЛЬНОГО РАЙОНА ЗИАНЧУРИНСКИЙ РАЙОН РЕСПУБЛИКИ БАШКОРТОСТАН</t>
  </si>
  <si>
    <t>222004119-5</t>
  </si>
  <si>
    <t>ФИЛИАЛ МУНИЦИПАЛЬНОГО ОБЩЕОБРАЗОВАТЕЛЬНОГО БЮДЖЕТНОГО УЧРЕЖДЕНИЯ СРЕДНЯЯ ОБЩЕОБРАЗОВАТЕЛЬНАЯ ШКОЛА Д.ИБРАЕВО НАЧАЛЬНАЯ ОБЩЕОБРАЗОВАТЕЛЬНАЯ ШКОЛА ИМ.КУТЛАХМЕТА ХАЙБУЛЛИНА Д.СЕРЕГУЛОВО МУНИЦИПАЛЬНОГО РАЙОНА ЗИАНЧУРИНСКИЙ РАЙОН РЕСПУБЛИКИ БАШКОРТОСТАН</t>
  </si>
  <si>
    <t>222004126-1</t>
  </si>
  <si>
    <t>ФИЛИАЛ МУНИЦИПАЛЬНОГО ОБЩЕОБРАЗОВАТЕЛЬНОГО БЮДЖЕТНОГО УЧРЕЖДЕНИЯ СРЕДНЯЯ ОБЩЕОБРАЗОВАТЕЛЬНАЯ ШКОЛА Д.ИДЕЛЬБАКОВО НАЧАЛЬНАЯ ОБЩЕОБРАЗОВАТЕЛЬНАЯ ШКОЛА Д.КАЗАНКА МУИЦИПАЛЬНОГО РАЙОНА ЗИАНЧУРИНСКИЙ РАЙОН РЕСПУБЛИКИ БАШКОРТОСТАН</t>
  </si>
  <si>
    <t>222004126-2</t>
  </si>
  <si>
    <t>ФИЛИАЛ МУНИЦИПАЛЬНОГО ОБЩЕОБРАЗОВАТЕЛЬНОГО БЮДЖЕТНОГО УЧРЕЖДЕНИЯ СРЕДНЯЯ ОБЩЕОБРАЗОВАТЕЛЬНАЯ ШКОЛА Д.ИДЕЛЬБАКОВО ОСНОВНАЯ ОБЩЕОБРАЗОВАТЕЛЬНАЯ ШКОЛА Д.КУЖАНАК МУНИЦИПАЛЬНОГО РАЙОНА ЗИАНЧУРИНСКИЙ РАЙОН РЕСПУБЛИКИ БАШКОРТОСТАН</t>
  </si>
  <si>
    <t>222004133-1</t>
  </si>
  <si>
    <t>ФИЛИАЛ МУНИЦИПАЛЬНОГО ОБЩЕОБРАЗОВАТЕЛЬНОГО БЮДЖЕТНОГО УЧРЕЖДЕНИЯ СРЕДНЯЯ ОБЩЕОБРАЗОВАТЕЛЬНАЯ ШКОЛА С.ИШЕМГУЛ ДЕТСКИЙ САД "СОЛНЫШКО" С.НОВЫЕ ЧЕБЕНКИ МУНИЦИПАЛЬНОГО РАЙОНА ЗИАНЧУРИНСКИЙ РАЙОН РЕСПУБЛИКИ БАШКОРТОСТАН</t>
  </si>
  <si>
    <t>222004133-2</t>
  </si>
  <si>
    <t>ФИЛИАЛ МУНИЦИПАЛЬНОГО ОБЩЕОБРАЗОВАТЕЛЬНОГО БЮДЖЕТНОГО УЧРЕЖДЕНИЯ СРЕДНЯЯ ОБЩЕОБРАЗОВАТЕЛЬНАЯ ШКОЛА С. ИШЕМГУЛ ДЕТСКИЙ САД "ТОПОЛЕК" С . ИШЕМГУЛ МУНИЦИПАЛЬНОГО РАЙОНА ЗИАНЧУРИНСКИЙ РАЙОН РЕСПУБЛИКИ БАШКОРТОСТАН</t>
  </si>
  <si>
    <t>222004133-3</t>
  </si>
  <si>
    <t>ФИЛИАЛ МУНИЦИПАЛЬНОГО ОБЩЕОБРАЗОВАТЕЛЬНОГО БЮДЖЕТНОГО УЧРЕЖДЕНИЯ СРЕДНЯЯ ОБЩЕОБРАЗОВАТЕЛЬНАЯ ШКОЛА С.ИШЕМГУЛ НАЧАЛЬНАЯ ОБЩЕОБРАЗОВАТЕЛЬНАЯ ШКОЛА ИМ.БУЛАТА ИШЕМГУЛОВА С.НОВЫЕ ЧЕБЕНКИ МУНИЦИПАЛЬНОГО РАЙОНА ЗИАНЧУРИНСКИЙ РАЙОН РЕСПУБЛИКИ БАШКОРТОСТАН</t>
  </si>
  <si>
    <t>222004140-1</t>
  </si>
  <si>
    <t>ФИЛИАЛ МУНИЦИПАЛЬНОГО ОБЩЕОБРАЗОВАТЕЛЬНОГО БЮДЖЕТНОГО УЧРЕЖДЕНИЯ СРЕДНЯЯ ОБЩЕОБРАЗОВАТЕЛЬНАЯ ШКОЛА ИМ.НАБИУЛЛЫ КАРИМОВА С.КУГАРЧИ ДЕТСКИЙ САД "ГУЛЬБАКЧА" С.КУГАРЧИ МУНИЦИПАЛЬНОГО РАЙОНА ЗИАНЧУРИНСКИЙ РАЙОН РЕСПУБЛИКИ БАШКОРТОСТАН</t>
  </si>
  <si>
    <t>222004180-1</t>
  </si>
  <si>
    <t>ДОШКОЛЬНОЕ ОТДЕЛЕНИЕ МУНИЦИПАЛЬНОГО ОБЩЕОБРАЗОВАТЕЛЬНОГО БЮДЖЕТНОГО УЧРЕЖДЕНИЯ СРЕДНЯЯ ОБЩЕОБРАЗОВАТЕЛЬНАЯ ШКОЛА Д.ВЕРХНИЙ МУЙНАК ДЕТСКИЙ САД "АКСЯСКА" МУНИЦИПАЛЬНОГО РАЙОНА ЗИАНЧУРИНСКИЙ РАЙОН РЕСПУБЛИКИ БАШКОРТОСТАН</t>
  </si>
  <si>
    <t>222004180-2</t>
  </si>
  <si>
    <t>ФИЛИАЛ МУНИЦИПАЛЬНОГО ОБЩЕОБРАЗОВАТЕЛЬНОГО БЮДЖЕТНОГО УЧРЕЖДЕНИЯ СРЕДНЯЯ ОБЩЕОБРАЗОВАТЕЛЬНАЯ ШКОЛА Д.ВЕРХНИЙ МУЙНАК НАЧАЛЬНАЯ ОБЩЕОБРАЗОВАТЕЛЬНАЯ ШКОЛА Д.УМБЕТОВО МУНИЦИПАЛЬНОГО РАЙОНА ЗИАНЧУРИНСКИЙ РАЙОН РЕСПУБЛИКИ БАШКОРТОСТАН</t>
  </si>
  <si>
    <t>222004180-3</t>
  </si>
  <si>
    <t>ФИЛИАЛ МУНИЦИПАЛЬНОГО ОБЩЕОБРАЗОВАТЕЛЬНОГО БЮДЖЕТНОГО УЧРЕЖДЕНИЯ СРЕДНЯЯ ОБЩЕОБРАЗОВАТЕЛЬНАЯ ШКОЛА Д. ВЕРХНИЙ МУЙНАК НАЧАЛЬНАЯ ОБЩЕОБРАЗОВАТЕЛЬНАЯ ШКОЛА Д. МАЗИТОВО МУНИЦИПАЛЬНОГО РАЙОНА ЗИАНЧУРИНСКИЙ РАЙОН РЕСПУБЛИКИ БАШКОРТОСТАН</t>
  </si>
  <si>
    <t>453390, РЕСПУБЛИКА БАШКОРТОСТАН, М.Р-Н ЗИАНЧУРИНСКИЙ, С.П. МУЙНАКСКИЙ СЕЛЬСОВЕТ, Д МАЗИТОВО, УЛ БОЛЬШОЙ УСКАЛЫК, Д. 53/А</t>
  </si>
  <si>
    <t>222004207-1</t>
  </si>
  <si>
    <t>ФИЛИАЛ МУНИЦИПАЛЬНОГО ОБЩЕОБРАЗОВАТЕЛЬНОГО БЮДЖЕТНОГО УЧРЕЖДЕНИЯ СРЕДНЯЯ ОБЩЕОБРАЗОВАТЕЛЬНАЯ ШКОЛА С.АРСЕНОВО НАЧАЛЬНАЯ ОБЩЕОБРАЗОВАТЕЛЬНАЯ ШКОЛА Д.МАЛИНОВКА МУНИЦИПАЛЬНОГО РАЙОНА ЗИАНЧУРИНСКИЙ РАЙОН РЕСПУБЛИКИ БАШКОРТОСТАН</t>
  </si>
  <si>
    <t>222004207-2</t>
  </si>
  <si>
    <t>ФИЛИАЛ ДОШКОЛЬНОЕ ОТДЕЛЕНИЕ МУНИЦИПАЛЬНОГО ОБЩЕОБРАЗОВАТЕЛЬНОГО БЮДЖЕТНОГО УЧРЕЖДЕНИЯ СРЕДНЯЯ ОБЩЕОБРАЗОВАТЕЛЬНАЯ ШКОЛА С.АРСЕНОВО ДЕТСКИЙ САД "ДЮЙМОВОЧКА" МУНИЦИПАЛЬНОГО РАЙОНА ЗИАНЧУРИНСКИЙ РАЙОН РЕСПУБЛИКИ БАШКОРТОСТАН</t>
  </si>
  <si>
    <t>222004253-1</t>
  </si>
  <si>
    <t>ДОШКОЛЬНОЕ ОТДЕЛЕНИЕ МУНИЦИПАЛЬНОГО ОБЩЕОБРАЗОВАТЕЛЬНОГО БЮДЖЕТНОГО УЧРЕЖДЕНИЯ СРЕДНЯЯ ОБЩЕОБРАЗОВАТЕЛЬНАЯ ШКОЛА Д. УТЯГУЛОВО ДЕТСКИЙ САД "РАДУГА" МУНИЦИПАЛЬНОГО РАЙОНА ЗИАНЧУРИНСКИЙ РАЙОН РЕСПУБЛИКИ БАШКОРТОСТАН</t>
  </si>
  <si>
    <t>222004278-1</t>
  </si>
  <si>
    <t>ФИЛИАЛ ДОШКОЛЬНОЕ ОТДЕЛЕНИЕ МУНИЦИПАЛЬНОГО ОБЩЕОБРАЗОВАТЕЛЬНОГО БЮДЖЕТНОГО УЧРЕЖДЕНИЯ СРЕДНЯЯ ОБЩЕОБРАЗОВАТЕЛЬНАЯ ШКОЛА Д.ЯНЫБАЕВО ДЕТСКИЙ САД "РАДУГА" МУНИЦИПАЛЬНОГО РАЙОНА ЗИАНЧУРИНСКИЙ РАЙОН РЕСПУБЛИКИ БАШКОРТОСТАН</t>
  </si>
  <si>
    <t>222004278-2</t>
  </si>
  <si>
    <t>ФИЛИАЛ МУНИЦИПАЛЬНОГО ОБЩЕОБРАЗОВАТЕЛЬНОГО БЮДЖЕТНОГО УЧРЕЖДЕНИЯ СРЕДНЯЯ ОБЩЕОБРАЗОВАТЕЛЬНАЯ ШКОЛА Д.ЯНЫБАЕВО НАЧАЛЬНАЯ ОБЩЕОБРАЗОВАТЕЛЬНАЯ ШКОЛА Д. ВЕРХНЕЕ МАМБЕТШИНО МУНИЦИПАЛЬНОГО РАЙОНА ЗИАНЧУРИНСКИЙ РАЙОН РЕСПУБЛИКИ БАШКОРТОСТАН</t>
  </si>
  <si>
    <t>223002668-1</t>
  </si>
  <si>
    <t>"ОСНОВНАЯ ОБЩЕОБРАЗОВАТЕЛЬНАЯ ШКОЛА С. КАШКАРОВО" - ФИЛИАЛ МУНИЦИПАЛЬНОГО ОБЩЕОБРАЗОВАТЕЛЬНОГО БЮДЖЕТНОГО УЧРЕЖДЕНИЯ "СРЕДНЯЯ ОБЩЕОБРАЗОВАТЕЛЬНАЯ ШКОЛА С. ЮЛДЫБАЕВО" МУНИЦИПАЛЬНОГО РАЙОНА ЗИЛАИРСКИЙ РАЙОН РЕСПУБЛИКИ БАШКОРТОСТАН</t>
  </si>
  <si>
    <t>223002668-2</t>
  </si>
  <si>
    <t>"НАЧАЛЬНАЯ ОБЩЕОБРАЗОВАТЕЛЬНАЯ ШКОЛА Д. ИЖБУЛДЫ" ФИЛИАЛ МУНИЦИПАЛЬНОГО ОБЩЕОБРАЗОВАТЕЛЬНОГО БЮДЖЕТНОГО УЧРЕЖДЕНИЯ "СРЕДНЯЯ ОБЩЕОБРАЗОВАТЕЛЬНАЯ ШКОЛА С. ЮЛДЫБАЕВО"МУНИЦИПАЛЬНОГО РАЙОНА ЗИЛАИРСКИЙ РАЙОН РЕСПУБЛИКИ БАШКОРТОСТАН</t>
  </si>
  <si>
    <t>Респ Башкортостан, Зилаирский р-н, деревня Ижбулды, ул Худайбердина, д 12</t>
  </si>
  <si>
    <t>223002700-1</t>
  </si>
  <si>
    <t>ФИЛИАЛ МОБУ "СОШ С. МАТРАЕВО"</t>
  </si>
  <si>
    <t>223002700-2</t>
  </si>
  <si>
    <t>ОСНОВНАЯ ОБЩЕОБРАЗОВАТЕЛЬНАЯ ШКОЛА Д. БАЙГУЖИНО " - МУНИЦИПАЛЬНОЕ ОБЩЕОБРАЗОВАТЕЛЬНОЕ БЮДЖЕТНОЕ УЧРЕЖДЕНИЕ "СРЕДНЯЯ ОБЩЕОБРАЗОВАТЕЛЬНАЯ ШКОЛА С. МАТРАЕВО" МУНИЦИПАЛЬНОГО РАЙОНА ЗИЛАИРСКИЙ РАЙОН РЕСПУБЛИКИ БАШКОРТОСТАН</t>
  </si>
  <si>
    <t>223002700-3</t>
  </si>
  <si>
    <t>"СРЕДНЯЯ ОБЩЕОБРАЗОВАТЕЛЬНАЯ ШКОЛА Д. БАЙГУЖИНО"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</si>
  <si>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223002700-4</t>
  </si>
  <si>
    <t>"СРЕДНЯЯ ОБЩЕОБРАЗОВАТЕЛЬНАЯ ШКОЛА Д. СИДОРОВКА"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</si>
  <si>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223002700-5</t>
  </si>
  <si>
    <t>"СРЕДНЯЯ ОБЩЕОБРАЗОВАТЕЛЬНАЯ ШКОЛА Д. ЯПАРСАЗ"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</si>
  <si>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223002700-6</t>
  </si>
  <si>
    <t>"СРЕДНЯЯ ОБЩЕОБРАЗОВАТЕЛЬНАЯ ШКОЛА С. ЯМАНСАЗ"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</si>
  <si>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223002700-7</t>
  </si>
  <si>
    <t>453694, Республика Башкортостан, М.Р-Н ЗИЛАИРСКИЙ, С.П. МАТРАЕВСКИЙ СЕЛЬСОВЕТ, Д ВЕРХНЕСАЛИМОВО, УЛ М.ГАФУРИ, Д. 20</t>
  </si>
  <si>
    <t>223002700-8</t>
  </si>
  <si>
    <t>"НАЧАЛЬНАЯ ОБЩЕОБРАЗОВАТЕЛЬНАЯ ШКОЛА Д. ВЕРХНЕГАЛЕЕВО" -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</si>
  <si>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453692, Республика Башкортостан, М.Р-Н ЗИЛАИРСКИЙ, С.П. ВЕРХНЕГАЛЕЕВСКИЙ СЕЛЬСОВЕТ, Д ВЕРХНЕГАЛЕЕВО, УЛ САКМАРА, Д. 22</t>
  </si>
  <si>
    <t>223002700-9</t>
  </si>
  <si>
    <t>"СРЕДНЯЯ ОБЩЕОБРАЗОВАТЕЛЬНАЯ ШКОЛА Д. СУЛТАНТИМИРОВО"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</si>
  <si>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453695, Республика Башкортостан, М.Р-Н ЗИЛАИРСКИЙ, С.П. ЯМАНСАЗСКИЙ СЕЛЬСОВЕТ, Д СУЛТАНТИМИРОВО, УЛ С.ЮЛАЕВА, Д. 20</t>
  </si>
  <si>
    <t>223002918-1</t>
  </si>
  <si>
    <t>МУНИЦИПАЛЬНОЕ ОБЩЕОБРАЗОВАТЕЛЬНОЕ УЧРЕЖДЕНИЕ "НАЧАЛЬНАЯ ОБЩЕОБРАЗОВАТЕЛЬНАЯ ШКОЛА Д. КАДЫРША"</t>
  </si>
  <si>
    <t>223002918-2</t>
  </si>
  <si>
    <t>"НАЧАЛЬНАЯ ОБЩЕОБРАЗОВАТЕЛЬНАЯ ШКОЛА Д. АШКАДАРОВО" - ФИЛИАЛ МУНИЦИПАЛЬНОГО ОБЩЕОБРАЗОВАТЕЛЬНОГО БЮДЖЕТНОГО УЧРЕЖДЕНИЯ "СРЕДНЯЯ ОБЩЕОБРАЗОВАТЕЛЬНАЯ ШКОЛА С. САБЫРОВО" МУНИЦИПАЛЬНОГО РАЙОНА ЗИЛАИРСКИЙ РАЙОН РЕСПУБЛИКИ БАШКОРТОСТАН</t>
  </si>
  <si>
    <t>223002918-3</t>
  </si>
  <si>
    <t>"НАЧАЛЬНАЯ ОБЩЕОБРАЗОВАТЕЛЬНАЯ ШКОЛА Д. КАДЫРША" ФИЛИАЛ МУНИЦИПАЛЬНОГО ОБЩЕОБРАЗОВАТЕЛЬНОГО БЮДЖЕТНОГО УЧРЕЖДЕНИЯ "СРЕДНЯЯ ОБЩЕОБРАЗОВАТЕЛЬНАЯ ШКОЛА С. САБЫРОВО " МУНИЦИПАЛЬНОГО РАЙОНА ЗИЛАИРСКИЙ РАЙОН РЕСПУБЛИКИ БАШКОРТОСТАН</t>
  </si>
  <si>
    <t>Респ Башкортостан, Зилаирский р-н, деревня Кадырша, ул Акмуллы, д 25</t>
  </si>
  <si>
    <t>223002940-1</t>
  </si>
  <si>
    <t>"ОСНОВНАЯ ОБЩЕОБРАЗОВАТЕЛЬНАЯ ШКОЛА Д.ШАНСКИЙ" ФИЛИАЛ МУНИЦИПАЛЬНОГО ОБЩЕОБРАЗОВАТЕЛЬНОГО БЮДЖЕТНОГО УЧРЕЖДЕНИЯ "СРЕДНЯЯ ОБЩЕОБРАЗОВАТЕЛЬНАЯ ШКОЛА С. КАНАНИКОЛЬСКОЕ" МУНИЦИПАЛЬНОГО РАЙОНА ЗИЛАИРСКИЙ РАЙОН РЕСПУБЛИКИ БАШКОРТОСТАН</t>
  </si>
  <si>
    <t>223002940-2</t>
  </si>
  <si>
    <t>"ОСНОВНАЯ ОБЩЕОБРАЗОВАТЕЛЬНАЯ ШКОЛА Х. НАДЕЖНИНСКИЙ" ФИЛИАЛ МУНИЦИПАЛЬНОГО ОБЩЕОБРАЗОВАТЕЛЬНОГО БЮДЖЕТНОГО УЧРЕЖДЕНИЯ "СРЕДНЯЯ ОБЩЕОБРАЗОВАТЕЛЬНАЯ ШКОЛА С. КАНАНИКОЛЬСКОЕ" МУНИЦИПАЛЬНОГО РАЙОНА ЗИЛАИРСКИЙ РАЙОН РЕСПУБЛИКИ БАШКОРТОСТАН</t>
  </si>
  <si>
    <t>223002940-3</t>
  </si>
  <si>
    <t>"ОСНОВНАЯ ОБЩЕОБРАЗОВАТЕЛЬНАЯ ШКОЛА Д. КЫЗЛАР-БИРГАН" - ФИЛИАЛ МУНИЦИПАЛЬНОГО ОБЩЕОБРАЗОВАТЕЛЬНОГО БЮДЖЕТНОГО УЧРЕЖДЕНИЯ "СРЕДНЯЯ ОБЩЕОБРАЗОВАТЕЛЬНАЯ ШКОЛА С. КАНАНИКОЛЬСКОЕ" МУНИЦИПАЛЬНОГО РАЙОНА ЗИЛАИРСКИЙ РАЙОН РЕСПУБЛИКИ БАШКОРТОСТАН</t>
  </si>
  <si>
    <t>223005203-1</t>
  </si>
  <si>
    <t>МУНИЦИПАЛЬНОЕ БЮДЖЕТНОЕ ДОШКОЛЬНОЕ ОБЩЕОБРАЗОВАТЕЛЬНОЕ УЧРЕЖДЕНИЕ ДЕТСКИЙ САД "КОЛОСОК С.ЯМАНСАЗ" С.ЯМАНСАЗ - ФИЛИАЛ МУНИЦИПАЛЬНОГО ОБЩЕОБРАЗОВАТЕЛЬНОГО БЮДЖЕТНОГО УЧРЕЖДЕНИЯ "СРЕДНЯЯ ОБЩЕОБРАЗОВАТЕЛЬНАЯ ШКОЛА С. ЯМАНСАЗ"</t>
  </si>
  <si>
    <t>223005203-2</t>
  </si>
  <si>
    <t>"ОСНОВНАЯ ОБЩЕОБРАЗОВАТЕЛЬНАЯ ШКОЛА Д. СУЛТАНТИМИРОВО" - ФИЛИАЛ МУНИЦИПАЛЬНОГО ОБЩЕОБРАЗОВАТЕЛЬНОГО БЮДЖЕТНОГО УЧРЕЖДЕНИЯ "СРЕДНЯЯ ОБЩЕОБРАЗОВАТЕЛЬНАЯ ШКОЛА С. ЯМАНСАЗ" МУНИЦИПАЛЬНОГО РАЙОНА ЗИЛАИРСКИЙ РАЙОН РЕСПУБЛИКИ БАШКОРТОСТАН</t>
  </si>
  <si>
    <t>224005213-1</t>
  </si>
  <si>
    <t>ФИЛИАЛ МУНИЦИПАЛЬНОГО БЮДЖЕТНОГО ОБЩЕОБРАЗОВАТЕЛЬНОГО УЧРЕЖДЕНИЯ "СРЕДНЯЯ ОБЩЕОБРАЗОВАТЕЛЬНАЯ СЕЛА УЛУ-ТЕЛЯК ИМЕНИ ВАЛЕРИЯ ЛЕСУНОВА" МУНИЦИПАЛЬНОГО РАЙОНА ИГЛИНСКИЙ РЕСПУБЛИКИ БАШКОРТОСТАН ОСНОВНАЯ ОБЩЕОБРАЗОВАТЕЛЬНАЯ ШКОЛА СЕЛА МИХАЙЛОВКА</t>
  </si>
  <si>
    <t>224005358-1</t>
  </si>
  <si>
    <t>ФИЛИАЛ МУНИЦИПАЛЬНОГО БЮДЖЕТНОГО ОБЩЕОБРАЗОВАТЕЛЬНОГО УЧРЕЖДЕНИЯ "СРЕДНЯЯ ОБЩЕОБРАЗОВАТЕЛЬНАЯ ШКОЛА № 2 СЕЛА ИГЛИНО" МУНИЦИПАЛЬНОГО РАЙОНА ИГЛИНСКИЙ РАЙОН РЕСПУБЛИКИ БАШКОРТОСТАН "СРЕДНЯЯ ОБЩЕОБРАЗОВАТЕЛЬНАЯ ШКОЛА ИМЕНИ ШИШКОВА МИХАИЛА ФЕДОРОВИЧА СЕЛА КАЛЬТОВКА"</t>
  </si>
  <si>
    <t>452416, РЕСПУБЛИКА БАШКОРТОСТАН, М.Р-Н ИГЛИНСКИЙ, С.П. КАЛЬТОВСКИЙ СЕЛЬСОВЕТ, С КАЛЬТОВКА, УЛ ПАРКОВАЯ, Д. 19</t>
  </si>
  <si>
    <t>224005407-1</t>
  </si>
  <si>
    <t>ФИЛИАЛ МУНИЦИПАЛЬНОГО БЮДЖЕТНОГО ОБЩЕОБРАЗОВАТЕЛЬНОГО УЧРЕЖДЕНИЯ "СРЕДНЯЯ ОБЩЕОБРАЗОВАТЕЛЬНАЯ ШКОЛА №1 СЕЛА ИГЛИНО ИМЕНИ БЕСЦЕННОГО ВИКТОРА НИКОЛАЕВИЧА" МУНИЦИПАЛЬНОГО РАЙОНА ИГЛИНСКИЙ РАЙОН РЕСПУБЛИКИ БАШКОРТОСТАН В СЕЛЕ АУСТРУМ</t>
  </si>
  <si>
    <t>452421, РЕСПУБЛИКА БАШКОРТОСТАН, М.Р-Н ИГЛИНСКИЙ, С.П. АУСТРУМСКИЙ СЕЛЬСОВЕТ, С АУСТРУМ, УЛ ШКОЛЬНАЯ, ЗД. 7</t>
  </si>
  <si>
    <t>224005750-1</t>
  </si>
  <si>
    <t>ФИЛИАЛ МУНИЦИПАЛЬНОГО БЮДЖЕТНОГО ОБЩЕОБРАЗОВАТЕЛЬНОГО УЧРЕЖДЕНИЯ "СРЕДНЯЯ ОБЩЕОБРАЗОВАТЕЛЬНАЯ ШКОЛА СЕЛА МИНЗИТАРОВО" МУНИЦИПАЛЬНОГО РАЙОНА ИГЛИНСКИЙ РАЙОН РЕСПУБЛИКИ БАШКОРТОСТАН ОСНОВНАЯ ОБЩЕОБРАЗОВАТЕЛЬНАЯ ШКОЛА СЕЛА КЛЯШЕВО</t>
  </si>
  <si>
    <t>452410, РЕСПУБЛИКА БАШКОРТОСТАН, М.Р-Н ИГЛИНСКИЙ, С.П. УКТЕЕВСКИЙ СЕЛЬСОВЕТ, С КЛЯШЕВО, УЛ ШКОЛЬНАЯ, Д. 1</t>
  </si>
  <si>
    <t>224006305-1</t>
  </si>
  <si>
    <t>ФИЛИАЛ МУНИЦИПАЛЬНОГО БЮДЖЕТНОГО ДОШКОЛЬНОГО ОБРАЗОВАТЕЛЬНОГО УЧРЕЖДЕНИЯ "ДЕТСКИЙ САД СЕЛА УЛУ-ТЕЛЯК" МУНИЦИПАЛЬНОГО РАЙОНА ИГЛИНСКИЙ РАЙОН РЕСПУБЛИКИ БАШКОРТОСТАН В СЕЛЕ КРАСНЫЙ ВОСХОД</t>
  </si>
  <si>
    <t>452409, РЕСПУБЛИКА БАШКОРТОСТАН, М.Р-Н ИГЛИНСКИЙ, С.П. КРАСНОВОСХОДСКИЙ СЕЛЬСОВЕТ, С КРАСНЫЙ ВОСХОД, УЛ МОЛОДЕЖНАЯ, Д. 2</t>
  </si>
  <si>
    <t>224006418-1</t>
  </si>
  <si>
    <t>ФИЛИАЛ МУНИЦИПАЛЬНОГО БЮДЖЕТНОГО ОБЩЕОБРАЗОВАТЕЛЬНОГО УЧРЕЖДЕНИЯ "СРЕДНЯЯ ОБЩЕОБРАЗОВАТЕЛЬНАЯ ШКОЛА СЕЛА УРМАН" МУНИЦИПАЛЬНОГО РАЙОНА ИГЛИНСКИЙ РАЙОН РЕСПУБЛИКИ БАШКОРТОСТАН</t>
  </si>
  <si>
    <t>224007034-1</t>
  </si>
  <si>
    <t>ФИЛИАЛ МУНИЦИПАЛЬНОГО БЮДЖЕТНОГО ОБЩЕОБРАЗОВАТЕЛЬНОГО УЧРЕЖДЕНИЯ "СРЕДНЯЯ ОБЩЕОБРАЗОВАТЕЛЬНАЯ ШКОЛА СЕЛА АКБЕРДИНО" МУНИЦИПАЛЬНОГО РАЙОНА ИГЛИНСКИЙ РАЙОН РЕСПУБЛИКИ БАШКОРТОСТАН В СЕЛЕ ТУРБАСЛЫ</t>
  </si>
  <si>
    <t>224007549-1</t>
  </si>
  <si>
    <t>ФИЛИАЛ МУНИЦИПАЛЬНОГО БЮДЖЕТНОГО ОБЩЕОБРАЗОВАТЕЛЬНОГО УЧРЕЖДЕНИЯ "СРЕДНЯЯ ОБЩЕОБРАЗОВАТЕЛЬНАЯ ШКОЛА № 4 ИМЕНИ ТИКЕЕВА ДАНИСА СУЛТАНОВИЧА" МУНИЦИПАЛЬНОГО РАЙОНА ИГЛИНСКИЙ РАЙОН РЕСПУБЛИКИ БАШКОРТОСТАН СРЕДНЯЯ ОБЩЕОБРАЗОВАТЕЛЬНАЯ ШКОЛА СЕЛА ИВАНО-КАЗАНКА</t>
  </si>
  <si>
    <t>224011859-1</t>
  </si>
  <si>
    <t>ФИЛИАЛ МУНИЦИПАЛЬНОГО БЮДЖЕТНОГО ДОШКОЛЬНОГО ОБРАЗОВАТЕЛЬНОГО УЧРЕЖДЕНИЯ "ДЕТСКИЙ САД СЕЛА АЛАТОРКА" МУНИЦИПАЛЬНОГО РАЙОНА ИГЛИНСКИЙ РАЙОН РЕСПУБЛИКИ БАШКОРТОСТАН В СЕЛЕ КАЛТЫМАНОВО</t>
  </si>
  <si>
    <t>452401, РЕСПУБЛИКА БАШКОРТОСТАН, М.Р-Н ИГЛИНСКИЙ, С.П. КАЛТЫМАНОВСКИЙ СЕЛЬСОВЕТ, С КАЛТЫМАНОВО, УЛ И.СИЛАНТЬЕВА, Д. 51</t>
  </si>
  <si>
    <t>225003480-1</t>
  </si>
  <si>
    <t>ФИЛИАЛ ГОСУДАРСТВЕННОГО БЮДЖЕТНОГО ПРОФЕССИОНАЛЬНОГО ОБРАЗОВАТЕЛЬНОГО УЧРЕЖДЕНИЯ БАШКИРСКИЙ АГРАРНО-ТЕХНОЛОГИЧЕСКИЙ КОЛЛЕДЖ С.БАКАЛЫ</t>
  </si>
  <si>
    <t>225003480-2</t>
  </si>
  <si>
    <t>ФИЛИАЛ ГОСУДАРСТВЕННОГО БЮДЖЕТНОГО ПРОФЕССИОНАЛЬНОГО ОБРАЗОВАТЕЛЬНОГО УЧРЕЖДЕНИЯ БАШКИРСКИЙ АГРАРНО-ТЕХНОЛОГИЧЕСКИЙ КОЛЛЕДЖ С.ЧЕКМАГУШ</t>
  </si>
  <si>
    <t>225004170-1</t>
  </si>
  <si>
    <t>ФИЛИАЛ МУНИЦИПАЛЬНОГО БЮДЖЕТНОГО ОБЩЕОБРАЗОВАТЕЛЬНОГО УЧРЕЖДЕНИЯ СРЕДНЯЯ ОБЩЕОБРАЗОВАТЕЛЬНАЯ ШКОЛА С. АНДРЕЕВКА МУНИЦИПАЛЬНОГО РАЙОНА ИЛИШЕВСКИЙ РАЙОН РЕСПУБЛИКИ БАШКОРТОСТАН НАЧАЛЬНАЯ ОБЩЕОБРАЗОВАТЕЛЬНАЯ ШКОЛА Д. АНАЧ</t>
  </si>
  <si>
    <t>225004318-1</t>
  </si>
  <si>
    <t>ФИЛИАЛ МУНИЦИПАЛЬНОГО БЮДЖЕТНОГО ОБЩЕОБРАЗОВАТЕЛЬНОГО УЧРЕЖДЕНИЯ СРЕДНЯЯ ОБЩЕОБРАЗОВАТЕЛЬНАЯ ШКОЛА ИМЕНИ АНВАРА АБДУЛЛИНОВИЧА АБДУЛЛИНА С.ДЮМЕЕВО МУНИЦИПАЛЬНОГО РАЙОНА ИЛИШЕВСКИЙ РАЙОН РЕСПУБЛИКИ БАШКОРТОСТАН НАЧАЛЬНАЯ ОБЩЕОБРАЗОВАТЕЛЬНАЯ ШКОЛА С.СЮЛЬТИНО</t>
  </si>
  <si>
    <t>225004519-1</t>
  </si>
  <si>
    <t>ФИЛИАЛ МУНИЦИПАЛЬНОГО БЮДЖЕТНОГО ОБЩЕОБРАЗОВАТЕЛЬНОГО УЧРЕЖДЕНИЯ СРЕДНЯЯ ОБЩЕОБРАЗОВАТЕЛЬНАЯ ШКОЛА С.КАРАБАШЕВО МУНИЦИПАЛЬНОГО РАЙОНА ИЛИШЕВСКИЙ РАЙОН РЕСПУБЛИКИ БАШКОРТОСТАН ОСНОВНАЯ ОБЩЕОБРАЗОВАТЕЛЬНАЯ ШКОЛА Д. ИШТЕРЯКОВО</t>
  </si>
  <si>
    <t>225004646-1</t>
  </si>
  <si>
    <t>ФИЛИАЛ МУНИЦИПАЛЬНОГО БЮДЖЕТНОГО ОБЩЕОБРАЗОВАТЕЛЬНОГО УЧРЕЖДЕНИЯ СРЕДНЯЯ ОБЩЕОБРАЗОВАТЕЛЬНАЯ ШКОЛА С. ИШКАРОВО МУНИЦИПАЛЬНОГО РАЙОНА ИЛИШЕВСКИЙ РАЙОН РЕСПУБЛИКИ БАШКОРТОСТАН НАЧАЛЬНАЯ ОБЩЕОБРАЗОВАТЕЛЬНАЯ ШКОЛА Д. ЛАЯШТЫ</t>
  </si>
  <si>
    <t>225005689-1</t>
  </si>
  <si>
    <t>ФИЛИАЛ МУНИЦИПАЛЬНОГО БЮДЖЕТНОГО ОБЩЕОБРАЗОВАТЕЛЬНОГО УЧРЕЖДЕНИЯ СРЕДНЯЯ ОБЩЕОБРАЗОВАТЕЛЬНАЯ ШКОЛА С. СТАРОКУКТОВО МУНИЦИПАЛЬНОГО РАЙОНА ИЛИШЕВСКИЙ РАЙОН РЕСПУБЛИКИ БАШКОРТОСТАН ОСНОВНАЯ ОБЩЕОБРАЗОВАТЕЛЬНАЯ ШКОЛА С.ИСАНБАЕВО</t>
  </si>
  <si>
    <t>452276, РЕСПУБЛИКА БАШКОРТОСТАН, М.Р-Н ИЛИШЕВСКИЙ, С.П. ИСАНБАЕВСКИЙ СЕЛЬСОВЕТ, С ИСАНБАЕВО, УЛ ШКОЛЬНАЯ, ЗД. 23А</t>
  </si>
  <si>
    <t>225005872-1</t>
  </si>
  <si>
    <t>ФИЛИАЛ МУНИЦИПАЛЬНОГО БЮДЖЕТНОГО ОБЩЕОБРАЗОВАТЕЛЬНОГО УЧРЕЖДЕНИЯ СРЕДНЯЯ ОБЩЕОБРАЗОВАТЕЛЬНАЯ ШКОЛА С.РСАЕВО МУНИЦИПАЛЬНОГО РАЙОНА ИЛИШЕВСКИЙ РАЙОН РЕСПУБЛИКИ БАШКОРТОСТАН ОСНОВНАЯ ОБЩЕОБРАЗОВАТЕЛЬНАЯ ШКОЛА С.УРМЕТОВО</t>
  </si>
  <si>
    <t>225006040-1</t>
  </si>
  <si>
    <t>ФИЛИАЛ МУНИЦИПАЛЬНОГО БЮДЖЕТНОГО ОБЩЕОБРАЗОВАТЕЛЬНОГО УЧРЕЖДЕНИЯ СРЕДНЯЯ ОБЩЕОБРАЗОВАТЕЛЬНАЯ ШКОЛА С.ВЕРХНЕМАНЧАРОВО МУНИЦИПАЛЬНОГО РАЙОНА ИЛИШЕВСКИЙ РАЙОН РЕСПУБЛИКИ БАШКОРТОСТАН НАЧАЛЬНАЯ ОБЩЕОБРАЗОВАТЕЛЬНАЯ ШКОЛА С. ИГМЕТОВО</t>
  </si>
  <si>
    <t>226004462-1</t>
  </si>
  <si>
    <t>ФИЛИАЛ МБОУ СОШ СЕЛА ВЕРХНЕИТКУЛОВО МР ИШИМБАЙСКИЙ РАЙОН РБ</t>
  </si>
  <si>
    <t>226004462-2</t>
  </si>
  <si>
    <t>НАЧАЛЬНАЯ ОБЩЕОБРАЗОВАТЕЛЬНАЯ ШКОЛА Д. УРАЗБАЕВО-ФИЛИАЛ МУНИЦИПАЛЬНОГО БЮДЖЕТНОГО ОБЩЕОБРАЗОВАТЕЛЬНОГО УЧРЕЖДЕНИЯ СРЕДНЯЯ ОБЩЕОБРАЗОВАТЕЛЬНАЯ ШКОЛА СЕЛА ВЕРХНЕИТКУЛОВО МУНИЦИПАЛЬНОГО РАЙОНА ИШИМБАЙСКИЙ РАЙОН РЕСПУБЛИКИ БАШКОРТОСТАН</t>
  </si>
  <si>
    <t>226004582-1</t>
  </si>
  <si>
    <t>НАЧАЛЬНАЯ ОБЩЕОБРАЗОВАТЕЛЬНАЯ ШКОЛА ДЕРЕВНИ БАЙГУЗИНО МУНИЦИПАЛЬНОГО РАЙОНА ИШИМБАЙСКИЙ РАЙОН РЕСПУБЛИКИ БАШКОРТОСТАН</t>
  </si>
  <si>
    <t>226004582-2</t>
  </si>
  <si>
    <t>НАЧАЛЬНАЯ ОБЩЕОБРАЗОВАТЕЛЬНАЯ ШКОЛА Д.АЛАКАЕВО-ФИЛИАЛ МУНИЦИПАЛЬНОГО БЮДЖЕТНОГО УЧРЕЖДЕНИЯ СРЕДНЯЯ ОБЩЕОБРАЗОВАТЕЛЬНАЯ ШКОЛА С.КИНЗЕБУЛАТОВО МУНИЦИПАЛЬНОГО РАЙОНА ИШИМБАЙСКИЙ РАЙОН РЕСПУБЛИКИ БАШКОРТОСТАН</t>
  </si>
  <si>
    <t>226004582-3</t>
  </si>
  <si>
    <t>НАЧАЛЬНАЯ ОБЩЕОБРАЗОВАТЕЛЬНАЯ ШКОЛА Д.КИНЗЕКЕЕВО-ФИЛИАЛ МУНИЦИПАЛЬНОГО БЮДЖЕТНОГО ОБЩЕОБРАЗОВАТЕЛЬНОГО УЧРЕЖДЕНИЯ СРЕДНЯЯ ОБЩЕОБРАЗОВАТЕЛЬНАЯ ШКОЛА С.КИНЗЕБУЛАТОВО МУНИЦИПАЛЬНОГО РАЙОНА ИШИМБАЙСКИЙ РАЙОН РЕСПУБЛИКИ БАШКОРТОСТАН</t>
  </si>
  <si>
    <t>226004600-1</t>
  </si>
  <si>
    <t>ФИЛИАЛ МБОУ СОШ С. САЙРАНОВО МР ИШИМБАЙСКИЙ РАЙОН РБ</t>
  </si>
  <si>
    <t>226004617-1</t>
  </si>
  <si>
    <t>НОВОСАИТОВСКАЯ НАЧАЛЬНАЯ ОБЩЕОБРАЗОВАТЕЛЬНАЯ ШКОЛА - ФИЛИАЛ МУНИЦИПАЛЬНОГО БЮДЖЕТНОГО ОБЩЕОБРАЗОВАТЕЛЬНОГО УЧРЕЖДЕНИЯ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</si>
  <si>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226004617-2</t>
  </si>
  <si>
    <t>СТАРОСАИТОВСКАЯ НАЧАЛЬНАЯ ОБЩЕОБРАЗОВАТЕЛЬНАЯ ШКОЛА - ФИЛИАЛ МУНИЦИПАЛЬНОГО БЮДЖЕТНОГО ОБЩЕОБРАЗОВАТЕЛЬНОГО УЧРЕЖДЕНИЯ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</si>
  <si>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226004617-3</t>
  </si>
  <si>
    <t>КАЛУ-АЙРИНСКАЯ НАЧАЛЬНАЯ ОБЩЕОБРАЗОВАТЕЛЬНАЯ ШКОЛА - ФИЛИАЛ МУНИЦИПАЛЬНОГО БЮДЖЕТНОГО ОБЩЕОБРАЗОВАТЕЛЬНОГО УЧРЕЖДЕНИЯ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</si>
  <si>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226004617-4</t>
  </si>
  <si>
    <t>ФИЛИАЛ МБОУ СОШ ИМ. МУСИНА Н.С. СЕЛА КУЛГУНИНО МР ИШИМБАЙСКИЙ РАЙОН РБ (РЕСП БАШКОРТОСТАН, Р-Н ИШИМБАЙСКИЙ, Д НОВОСАИТОВО)</t>
  </si>
  <si>
    <t>Респ Башкортостан, Ишимбайский р-н, деревня Новосаитово, ул Центральная, зд 36А</t>
  </si>
  <si>
    <t>226004617-5</t>
  </si>
  <si>
    <t>ФИЛИАЛ МБОУ СОШ ИМ. МУСИНА Н.С. СЕЛА КУЛГУНИНО МР ИШИМБАЙСКИЙ РАЙОН РБ (РЕСП БАШКОРТОСТАН, Р-Н ИШИМБАЙСКИЙ, Д СТАРОСАИТОВО)</t>
  </si>
  <si>
    <t>Респ Башкортостан, Ишимбайский р-н, деревня Старосаитово, д 30</t>
  </si>
  <si>
    <t>226004617-6</t>
  </si>
  <si>
    <t>ФИЛИАЛ МБОУ СОШ ИМ. МУСИНА Н.С. СЕЛА КУЛГУНИНО МР ИШИМБАЙСКИЙ РАЙОН РБ (РЕСП БАШКОРТОСТАН, Р-Н ИШИМБАЙСКИЙ, Д КАЛУ-АЙРЫ)</t>
  </si>
  <si>
    <t>Респ Башкортостан, Ишимбайский р-н, деревня Калу-Айры, ул Правый берег, д 1А</t>
  </si>
  <si>
    <t>226004656-1</t>
  </si>
  <si>
    <t>ИСЯКАЕВСКАЯ НАЧАЛЬНАЯ ОБЩЕОБРАЗОВАТЕЛЬНАЯ ШКОЛА - ФИЛИАЛ МУНИЦИПАЛЬНОГО БЮДЖЕТНОГО ОБЩЕОБРАЗОВАТЕЛЬНОГО УЧРЕЖДЕНИЯ СРЕДНЯЯ ОБЩЕОБРАЗОВАТЕЛЬНАЯ ШКОЛА СЕЛА МАКАРОВО МУНИЦИПАЛЬНОГО РАЙОНА ИШИМБАЙСКИЙ РАЙОН РЕСПУБЛИКИ БАШКОРТОСТАН</t>
  </si>
  <si>
    <t>226004663-1</t>
  </si>
  <si>
    <t>ФИЛИАЛ МБОУ ООШ С.САЛИХОВО МР ИШИМБАЙСКИЙ РАЙОН РБ</t>
  </si>
  <si>
    <t>453222, РЕСПУБЛИКА БАШКОРТОСТАН, М.Р-Н ИШИМБАЙСКИЙ, С.П. УРМАН-БИШКАДАКСКИЙ СЕЛЬСОВЕТ, Д АПТИКОВО, УЛ САЛАВАТА ЮЛАЕВА, Д. 47</t>
  </si>
  <si>
    <t>226004695-1</t>
  </si>
  <si>
    <t>ФИЛИАЛ МБОУ ООШ Д. ТИМАШЕВКА МР ИШИМБАЙСКИЙ РАЙОН РБ</t>
  </si>
  <si>
    <t>226004769-1</t>
  </si>
  <si>
    <t>ДЕТСКИЙ САД "КАРЛУГАС" СЕЛА ЯНУРУСОВО - ФИЛИАЛ МУНИЦИПАЛЬНОГО БЮДЖЕТНОГО ДОШКОЛЬНОГО ОБРАЗОВАТЕЛЬНОГО УЧРЕЖДЕНИЯ ДЕТСКИЙ САД "ТЕРЕМОК" ОБЩЕРАЗВИВАЮЩЕГО ВИДА СЕЛА ПЕТРОВСКОЕ МУНИЦИПАЛЬНОГО РАЙОНА ИШИМБАЙСКИЙ РАЙОН РЕСПУБЛИКИ БАШКОРТОСТАН</t>
  </si>
  <si>
    <t>226004840-1</t>
  </si>
  <si>
    <t>НАЧАЛЬНАЯ ОБЩЕОБРАЗОВАТЕЛЬНАЯ ШКОЛА ДЕРЕВНИ АРМЕТРАХИМОВО - ФИЛИАЛ МУНИЦИПАЛЬНОГО БЮДЖЕТНОГО ОБЩЕОБРАЗОВАТЕЛЬНОГО УЧРЕЖДЕНИЯ СРЕДНЯЯ ОБЩЕОБРАЗОВАТЕЛЬНАЯ ШКОЛА ИМЕНИ ИБРАГИМА ГИЗЗАТУЛЛИНА СЕЛА НИЖНЕАРМЕТОВО МУНИЦИПАЛЬНОГО РАЙОНА ИШИМБАЙСКИЙ РАЙОН РЕСПУБЛИКИ БАШКОРТОСТАН</t>
  </si>
  <si>
    <t>226004840-2</t>
  </si>
  <si>
    <t>НАЧАЛЬНАЯ ОБЩЕОБРАЗОВАТЕЛЬНАЯ ШКОЛА ДЕРЕВНИ ИШИМОВО - ФИЛИАЛ МУНИЦИПАЛЬНОГО БЮДЖЕТНОГО ОБЩЕОБРАЗОВАТЕЛЬНОГО УЧРЕЖДЕНИЯ СРЕДНЯЯ ОБЩЕОБРАЗОВАТЕЛЬНАЯ ШКОЛА ИМЕНИ ИБРАГИМА ГИЗЗАТУЛЛИНА СЕЛА НИЖНЕАРМЕТОВО МУНИЦИПАЛЬНОГО РАЙОНА ИШИМБАЙСКИЙ РАЙОН РЕСПУБЛИКИ БАШКОРТОСТАН</t>
  </si>
  <si>
    <t>226004857-1</t>
  </si>
  <si>
    <t>ОСНОВНАЯ ОБЩЕОБРАЗОВАТЕЛЬНАЯ ШКОЛА Д.ГУМЕРОВО ФИЛИАЛ МУНИЦИПАЛЬНОГО БЮДЖЕТНОГО ОБЩЕОБРАЗОВАТЕЛЬНОГО УЧРЕЖДЕНИЯ СРЕДНЯЯ ОБЩЕОБРАЗОВАТЕЛЬНАЯ ШКОЛА С. ВАСИЛЬЕВКА МУНИЦИПАЛЬНОГО РАЙОНА ИШИМБАЙСКИЙ РАЙОН РЕСПУБЛИКИ БАШКОРТОСТАН</t>
  </si>
  <si>
    <t>226004871-1</t>
  </si>
  <si>
    <t>ФИЛИАЛ МБОУ СОШ Д. БИКСЯНОВО МР ИШИМБАЙСКИЙ РАЙОН РБ</t>
  </si>
  <si>
    <t>227002228-1</t>
  </si>
  <si>
    <t>ФИЛИАЛ МУНИЦИПАЛЬНОГО ОБЩЕОБРАЗОВАТЕЛЬНОГО БЮДЖЕТНОГО УЧРЕЖДЕНИЯ КАЛТАСИНСКАЯ СРЕДНЯЯ ОБЩЕОБРАЗОВАТЕЛЬНАЯ ШКОЛА №1 МУНИЦИПАЛЬНОГО РАЙОНА КАЛТАСИНСКИЙ РАЙОН РЕСПУБЛИКИ БАШКОРТОСТАН СТАРООРЬЕБАШЕВСКАЯ ОСНОВНАЯ ОБЩЕОБРАЗОВАТЕЛЬНАЯ ШКОЛА</t>
  </si>
  <si>
    <t>227002348-1</t>
  </si>
  <si>
    <t>ФИЛИАЛ МОБУ БАБАЕВСКАЯ СОШ МР КАЛТАСИНСКИЙ РАЙОН РБ</t>
  </si>
  <si>
    <t>227002443-1</t>
  </si>
  <si>
    <t>ФИЛИАЛ МОБУ АКТУГАНОВСКАЯ ООШ МР КАЛТАСИНСКИЙ Р-Н РБ</t>
  </si>
  <si>
    <t>452870, РЕСПУБЛИКА БАШКОРТОСТАН, М.Р-Н КАЛТАСИНСКИЙ, С.П. СТАРОЯШЕВСКИЙ СЕЛЬСОВЕТ, Д СТАРОЯШЕВО, УЛ САДОВАЯ, Д. 5</t>
  </si>
  <si>
    <t>227002450-1</t>
  </si>
  <si>
    <t>ФИЛИАЛ МУНИЦИПАЛЬНОГО ОБЩЕОБРАЗОВАТЕЛЬНОГО БЮДЖЕТНОГО УЧРЕЖДЕНИЯ НИЖНЕКАЧМАШЕВСКАЯ СРЕДНЯЯ ШКОЛА МУНИЦИПАЛЬНОГО РАЙОНА КАЛТАСИНСКИЙ РАЙОН РЕСПУБЛИКИ БАШКОРТОСТАН НИЖНЕТЫХТЕМСКАЯ ОСНОВНАЯ ОБЩЕОБРАЗОВАТЕЛЬНАЯ ШКОЛА</t>
  </si>
  <si>
    <t>227002468-1</t>
  </si>
  <si>
    <t>ФИЛИАЛ МУНИЦИПАЛЬНОГО БЮДЖЕТНОГО ДОШКОЛЬНОГО ОБРАЗОВАТЕЛЬНОГО УЧРЕЖДЕНИЯ КРАСНОХОЛМСКИЙ ДЕТСКИЙ САД №3 "ПЕТУШОК" МУНИЦИПАЛЬНОГО РАЙОНА КАЛТАСИНСКИЙ РАЙОН РЕСПУБЛИКИ БАШКОРТОСТАН САЗОВСКИЙ ДЕТСКИЙ САД "РОМАШКА" МУНИЦИПАЛЬНОГО РАЙОНА КАЛТАСИНСКИЙ РАЙОН РЕСПУБЛИКИ БАШКОРТОСТАН</t>
  </si>
  <si>
    <t>452853, РЕСПУБЛИКА БАШКОРТОСТАН, М.Р-Н КАЛТАСИНСКИЙ, С.П. КРАСНОХОЛМСКИЙ СЕЛЬСОВЕТ, Д САЗОВО, УЛ ЦЕНТРАЛЬНАЯ, Д. 19</t>
  </si>
  <si>
    <t>227002475-1</t>
  </si>
  <si>
    <t>ФИЛИАЛ МУНИЦИПАЛЬНОГО БЮДЖЕТНОГО ДОШКОЛЬНОГО ОБРАЗОВАТЕЛЬНОГО УЧРЕЖДЕНИЯ КРАСНОХОЛМСКИЙ ДЕТСКИЙ САД № 2 "ЗОЛОТОЙ КЛЮЧИК" МУНИЦИПАЛЬНОГО РАЙОНА КАЛТАСИНСКИЙ РАЙОН РЕСПУБЛИКИ БАШКОРТОСТАН БОЛЬШЕКАЧАКОВСКИЙ ДЕТСКИЙ САД "ЗВЕЗДОЧКА"</t>
  </si>
  <si>
    <t>452865, РЕСПУБЛИКА БАШКОРТОСТАН, М.Р-Н КАЛТАСИНСКИЙ, С.П. БОЛЬШЕКАЧАКОВСКИЙ СЕЛЬСОВЕТ, Д БОЛЬШЕКАЧАКОВО, УЛ СОВЕТСКАЯ, ЗД. 65Б</t>
  </si>
  <si>
    <t>227002475-2</t>
  </si>
  <si>
    <t>ФИЛИАЛ МУНИЦИПАЛЬНОГО БЮДЖЕТНОГО ДОШКОЛЬНОГО ОБРАЗОВАТЕЛЬНОГО УЧРЕЖДЕНИЯ КРАСНОХОЛМСКИЙ ДЕТСКИЙ САД № 2 "ЗОЛОТОЙ КЛЮЧИК" МУНИЦИПАЛЬНОГО РАЙОНА КАЛТАСИНСКИЙ РАЙОН РЕСПУБЛИКИ БАШКОРТОСТАН КАЛМИЯБАШЕВСКИЙ ДЕТСКИЙ САД "КОЛОКОЛЬЧИК"</t>
  </si>
  <si>
    <t>227002482-1</t>
  </si>
  <si>
    <t>ФИЛИАЛ МУНИЦИПАЛЬНОГО БЮДЖЕТНОГО ДОШКОЛЬНОГО ОБРАЗОВАТЕЛЬНОГО УЧРЕЖДЕНИЯ КРАСНОХОЛМСКИЙ ДЕТСКИЙ САД № 1 "ТЕРЕМОК" МУНИЦИПАЛЬНОГО РАЙОНА КАЛТАСИНСКИЙ РАЙОН РЕСПУБЛИКИ БАШКОРТОСТАН НОВОКИЛЬБАХТИНСКИЙ ДЕТСКИЙ САД "РЯБИНУШКА"</t>
  </si>
  <si>
    <t>452855, РЕСПУБЛИКА БАШКОРТОСТАН, М.Р-Н КАЛТАСИНСКИЙ, С.П. НОВОКИЛЬБАХТИНСКИЙ СЕЛЬСОВЕТ, Д НОВОКИЛЬБАХТИНО, УЛ ЛЕНИНА, Д. 17</t>
  </si>
  <si>
    <t>227002490-1</t>
  </si>
  <si>
    <t>ФИЛИАЛ МУНИЦИПАЛЬНОГО БЮДЖЕТНОГО ДОШКОЛЬНОГО ОБРАЗОВАТЕЛЬНОГО УЧРЕЖДЕНИЯ КУТЕРЕМСКИЙ ДЕТСКИЙ САД "ВАСИЛЁК" МУНИЦИПАЛЬНОГО РАЙОНА КАЛТАСИНСКИЙ РАЙОН РЕСПУБЛИКИ БАШКОРТОСТАН КЕЛЬТЕЕВСКИЙ ДЕТСКИЙ САД</t>
  </si>
  <si>
    <t>227002490-2</t>
  </si>
  <si>
    <t>ФИЛИАЛ МУНИЦИПАЛЬНОГО БЮДЖЕТНОГО ДОШКОЛЬНОГО ОБРАЗОВАТЕЛЬНОГО УЧРЕЖДЕНИЯ КУТЕРЕМСКИЙ ДЕТСКИЙ САД "ВАСИЛЁК" МУНИЦИПАЛЬНОГО РАЙОНА КАЛТАСИНСКИЙ РАЙОН РЕСПУБЛИКИ БАШКОРТОСТАН АМЗИБАШЕВСКИЙ ДЕТСКИЙ САД "РАДУГА"</t>
  </si>
  <si>
    <t>227002796-1</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</si>
  <si>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 НИЖНЕКАЧМАШЕВСКИЙ ДЕТСКИЙ САД</t>
  </si>
  <si>
    <t>227002796-2</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</si>
  <si>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 ТЮЛЬДИНСКИЙ ДЕТСКИЙ САД "РОДНИЧОК"</t>
  </si>
  <si>
    <t>227002845-1</t>
  </si>
  <si>
    <t>ФИЛИАЛ МОБУ АМЗИБАШЕВСКАЯ СОШ МР КАЛТАСИНСКИЙ РАЙОН РБ</t>
  </si>
  <si>
    <t>452871, РЕСПУБЛИКА БАШКОРТОСТАН, М.Р-Н КАЛТАСИНСКИЙ, С.П. АМЗИБАШЕВСКИЙ СЕЛЬСОВЕТ, Д КОЗЛОЯЛОВО, УЛ ТРУДА, Д. 21</t>
  </si>
  <si>
    <t>227002845-2</t>
  </si>
  <si>
    <t>ФИЛИАЛ МУНИЦИПАЛЬНОГО ОБЩЕОБРАЗОВАТЕЛЬНОГО БЮДЖЕТНОГО УЧРЕЖДЕНИЯ АМЗИБАШЕВСКАЯ СРЕДНЯЯ ОБЩЕОБРАЗОВАТЕЛЬНАЯ ШКОЛА МУНИЦИПАЛЬНОГО РАЙОНА КАЛТАСИНСКИЙ РАЙОН РЕСПУБЛИКИ БАШКОРТОСТАН КОЯНОВСКАЯ ОСНОВНАЯ ОБЩЕОБРАЗОВАТЕЛЬНАЯ ШКОЛА</t>
  </si>
  <si>
    <t>227002845-3</t>
  </si>
  <si>
    <t>ФИЛИАЛ МОБУ АМЗИБАШЕВСКАЯ СОШ МР КАЛТАСИНСКИЙ РАЙОН РБ (РЕСП БАШКОРТОСТАН, Р-Н КАЛТАСИНСКИЙ, Д КОЗЛОЯЛОВО)</t>
  </si>
  <si>
    <t>Респ Башкортостан, Калтасинский р-н, деревня Козлоялово, д 21</t>
  </si>
  <si>
    <t>228002340-1</t>
  </si>
  <si>
    <t>МУНИЦИПАЛЬНОЕ ДОШКОЛЬНОЕ БЮДЖЕТНОЕ ОБРАЗОВАТЕЛЬНОЕ УЧРЕЖДЕНИЕ УРГУШЕВСКИЙ ДЕТСКИЙ САД МУНИЦИПАЛЬНОГО РАЙОНА КАРАИДЕЛЬСКИЙ РАЙОН РЕСПУБЛИКИ БАШКОРТОСТАН</t>
  </si>
  <si>
    <t>228002340-2</t>
  </si>
  <si>
    <t>ФИЛИАЛ МУНИЦИПАЛЬНОГО ОБЩЕОБРАЗОВАТЕЛЬНОГО БЮДЖЕТНОГО УЧРЕЖДЕНИЯ ЛИЦЕЙ С. УРГУШ МУНИЦИПАЛЬНОГО РАЙОНА КАРАИДЕЛЬСКИЙ РАЙОН РЕСПУБЛИКИ БАШКОРТОСТАН МРЯСИМОВСКАЯ НАЧАЛЬНАЯ ШКОЛА</t>
  </si>
  <si>
    <t>228003009-1</t>
  </si>
  <si>
    <t>ФИЛИАЛ МУНИЦИПАЛЬНОГО ОБЩЕОБРАЗОВАТЕЛЬНОГО БЮДЖЕТНОГО УЧРЕЖДЕНИЯ АРТАКУЛЬСКАЯ СРЕДНЯЯ ШКОЛА МУНИЦИПАЛЬНОГО РАЙОНА КАРАИДЕЛЬСКИЙ РАЙОН РЕСПУБЛИКИ БАШКОРТОСТАН СТАРООТКУСТИНСКИЙ ДЕТСКИЙ САД</t>
  </si>
  <si>
    <t>228003009-2</t>
  </si>
  <si>
    <t>ФИЛИАЛ МУНИЦИПАЛЬНОГО ОБЩЕОБРАЗОВАТЕЛЬНОГО БЮДЖЕТНОГО УЧРЕЖДЕНИЯ АРТАКУЛЬСКАЯ СРЕДНЯЯ ОБЩЕОБРАЗОВАТЕЛЬНАЯ ШКОЛА МУНИЦИПАЛЬНОГО РАЙОНА КАРАИДЕЛЬСКИЙ РАЙОН РЕСПУБЛИКИ БАШКОРТОСТАН - АБУТАЛИПОВСКАЯ НАЧАЛЬНАЯ ШКОЛА</t>
  </si>
  <si>
    <t>228003009-3</t>
  </si>
  <si>
    <t>ФИЛИАЛ МУНИЦИПАЛЬНОГО ОБЩЕОБРАЗОВАТЕЛЬНОГО БЮДЖЕТНОГО УЧРЕЖДЕНИЯ АРТАКУЛЬСКАЯ СРЕДНЯЯ ОБЩЕОБРАЗОВАТЕЛЬНАЯ ШКОЛА МУНИЦИПАЛЬНОГО РАЙОНА КАРАИДЕЛЬСКИЙ РАЙОН РЕСПУБЛИКИ БАШКОРТОСТАН АРТАКУЛЬСКИЙ ДЕТСКИЙ САД</t>
  </si>
  <si>
    <t>228003087-1</t>
  </si>
  <si>
    <t>ФИЛИАЛ МУНИЦИПАЛЬНОГО ОБЩЕОБРАЗОВАТЕЛЬНОГО БЮДЖЕТНОГО УЧРЕЖДЕНИЯ КАРАИДЕЛЬСКАЯ СРЕДНЯЯ ОБЩЕОБРАЗОВАТЕЛЬНАЯ ШКОЛА №1 МУНИЦИПАЛЬНОГО РАЙОНА КАРАИДЕЛЬСКИЙ РАЙОН РЕСПУБЛИКИ БАШКОРТОСТАН - ЧАПАШСКАЯ ОСНОВНАЯ ШКОЛА</t>
  </si>
  <si>
    <t>228003087-2</t>
  </si>
  <si>
    <t>ФИЛИАЛ МУНИЦИПАЛЬНОГО ОБЩЕОБРАЗОВАТЕЛЬНОГО БЮДЖЕТНОГО УЧРЕЖДЕНИЯ КАРАИДЕЛЬСКАЯ СРЕДНЯЯ ОБЩЕОБРАЗОВАТЕЛЬНАЯ ШКОЛА № 1 МУНИЦИПАЛЬНОГО РАЙОНА КАРАИДЕЛЬСКИЙ РАЙОН РЕСПУБЛИКИ БАШКОРТОСТАН БУЛМАЗИНСКАЯ НАЧАЛЬНАЯ ШКОЛА</t>
  </si>
  <si>
    <t>228003104-1</t>
  </si>
  <si>
    <t>ФИЛИАЛ МУНИЦИПАЛЬНОГО ОБЩЕОБРАЗОВАТЕЛЬНОГО БЮДЖЕТНОГО УЧРЕЖДЕНИЯ КИРЗИНСКАЯ СРЕДНЯЯ ОБЩЕОБРАЗОВАТЕЛЬНАЯ ШКОЛА МУНИЦИПАЛЬНОГО РАЙОНА КАРАИДЕЛЬСКИЙ РАЙОН РЕСПУБЛИКИ БАШКОРТОСТАН</t>
  </si>
  <si>
    <t>228003136-1</t>
  </si>
  <si>
    <t>ФИЛИАЛ МУНИЦИПАЛЬНОГО ОБЩЕОБРАЗОВАТЕЛЬНОГО БЮДЖЕТНОГО УЧРЕЖДЕНИЯ КУРТЛЫКУЛЬСКАЯ СРЕДНЯЯ ОБЩЕОБРАЗОВАТЕЛЬНАЯ ШКОЛА МУНИЦИПАЛЬНОГО РАЙОНА КАРАИДЕЛЬСКИЙ РАЙОН РЕСПУБЛИКИ БАШКОРТОСТАН КУРТЛЫКУЛЬСКИЙ ДЕТСКИЙ САД</t>
  </si>
  <si>
    <t>228003143-1</t>
  </si>
  <si>
    <t>ФИЛИАЛ МУНИЦИПАЛЬНОГО ОБЩЕОБРАЗОВАТЕЛЬНОГО БЮДЖЕТНОГО УЧРЕЖДЕНИЯ МАГИНСКАЯ СРЕДНЯЯ ОБЩЕОБРАЗОВАТЕЛЬНАЯ ШКОЛА МУНИЦИПАЛЬНОГО РАЙОНА КАРАИДЕЛЬСКИЙ РАЙОН РЕСПУБЛИКИ БАШКОРТОСТАН МАГИНСКИЙ ДЕТСКИЙ САД МУНИЦИПАЛЬНОГО РАЙОНА КАРАИДЕЛЬСКИЙ РАЙОН РЕСПУБЛИКИ БАШКОРТОСТАН</t>
  </si>
  <si>
    <t>228003168-1</t>
  </si>
  <si>
    <t>ФИЛИАЛ МУНИЦИПАЛЬНОГО ОБЩЕОБРАЗОВАТЕЛЬНОГО БЮДЖЕТНОГО УЧРЕЖДЕНИЯ МУЛЛАКАЕВСКАЯ ОСНОВНАЯ ОБЩЕОБРАЗОВАТЕЛЬНАЯ ШКОЛА МУНИЦИПАЛЬНОГО РАЙОНА КАРАИДЕЛЬСКИЙ РАЙОН РЕСПУБЛИКИ БАШКОРТОСТАН - МУЛЛАКАЕВСКИЙ ДЕТСКИЙ САД МУНИЦИПАЛЬНОГО РАЙОНА КАРАИДЕЛЬСКИЙ РАЙОН РЕСПУБЛИКИ БАШКОРТОСТАН</t>
  </si>
  <si>
    <t>228003175-1</t>
  </si>
  <si>
    <t>ФИЛИАЛ МУНИЦИПАЛЬНОГО ОБЩЕОБРАЗОВАТЕЛЬНОГО БЮДЖЕТНОГО УЧРЕЖДЕНИЯ НОВОБЕРДЯШСКАЯ СРЕДНЯЯ ОБЩЕОБРАЗОВАТЕЛЬНАЯ ШКОЛА МУНИЦИПАЛЬНОГО РАЙОНА КАРАИДЕЛЬСКИЙ РАЙОН РЕСПУБЛИКИ БАШКОРТОСТАН НОВОБЕРДЯШСКИЙ ДЕТСКИЙ САД</t>
  </si>
  <si>
    <t>228003175-2</t>
  </si>
  <si>
    <t>ФИЛИАЛ МУНИЦИПАЛЬНОГО ОБЩЕОБРАЗОВАТЕЛЬНОГО БЮДЖЕТНОГО УЧРЕЖДЕНИЯ НОВОБЕРДЯШСКАЯ СРЕДНЯЯ ОБЩЕОБРАЗОВАТЕЛЬНАЯ ШКОЛА МУНИЦИПАЛЬНОГО РАЙОНА КАРАИДЕЛЬСКИЙ РАЙОН РЕСПУБЛИКИ БАШКОРТОСТАН - ШАМРАТОВСКАЯ НАЧАЛЬНАЯ ШКОЛА</t>
  </si>
  <si>
    <t>228003182-1</t>
  </si>
  <si>
    <t>ФИЛИАЛ МУНИЦИПАЛЬНОГО ОБЩЕОБРАЗОВАТЕЛЬНОГО БЮДЖЕТНОГО УЧРЕЖДЕНИЯ ОЗЕРКИНСКАЯ СРЕДНЯЯ ОБЩЕОБРАЗОВАТЕЛЬНАЯ ШКОЛА МУНИЦИПАЛЬНОГО РАЙОНА КАРАИДЕЛЬСКИЙ РАЙОН РЕСПУБЛИКИ БАШКОРТОСТАН ОЗЕРКИНСКИЙ ДЕТСКИЙ САД</t>
  </si>
  <si>
    <t>228003217-1</t>
  </si>
  <si>
    <t>ФИЛИАЛ МУНИЦИПАЛЬНОГО ОБЩЕОБРАЗОВАТЕЛЬНОГО БЮДЖЕТНОГО УЧРЕЖДЕНИЯ ХАЛИЛОВСКАЯ СРЕДНЯЯ ОБЩЕОБРАЗОВАТЕЛЬНАЯ ШКОЛА МУНИЦИПАЛЬНОГО РАЙОНА КАРАИДЕЛЬСКИЙ РАЙОН РЕСПУБЛИКИ БАШКОРТОСТАН ТЕГЕРМЕНЕВСКАЯ НАЧАЛЬНАЯ ШКОЛА</t>
  </si>
  <si>
    <t>228003217-2</t>
  </si>
  <si>
    <t>ФИЛИАЛ МУНИЦИПАЛЬНОГО ОБЩЕОБРАЗОВАТЕЛЬНОГО БЮДЖЕТНОГО УЧРЕЖДЕНИЯ ХАЛИЛОВСКАЯ СРЕДНЯЯ ОБЩЕОБРАЗОВАТЕЛЬНАЯ ШКОЛА МУНИЦИПАЛЬНОГО РАЙОНА КАРАИДЕЛЬСКИЙ РАЙОН РЕСПУБЛИКИ БАШКОРТОСТАН ТЕГЕРМЕНЕВСКИЙ ДЕТСКИЙ САД</t>
  </si>
  <si>
    <t>228003217-3</t>
  </si>
  <si>
    <t>ФИЛИАЛ МУНИЦИПАЛЬНОГО ОБЩЕОБРАЗОВАТЕЛЬНОГО БЮДЖЕТНОГО УЧРЕЖДЕНИЯ ХАЛИЛОВСКАЯ СРЕДНЯЯ ОБЩЕОБРАЗОВАТЕЛЬНАЯ ШКОЛА МУНИЦИПАЛЬНОГО РАЙОНА КАРАИДЕЛЬСКИЙ РАЙОН РЕСПУБЛИКИ БАШКОРТОСТАН ХАЛИЛОВСКИЙ ДЕТСКИЙ САД</t>
  </si>
  <si>
    <t>228003231-1</t>
  </si>
  <si>
    <t>ФИЛИАЛ МУНИЦИПАЛЬНОГО ОБЩЕОБРАЗОВАТЕЛЬНОГО БЮДЖЕТНОГО УЧРЕЖДЕНИЯ СТАРОАКБУЛЯКОВСКАЯ ОСНОВНАЯ ОБЩЕОБРАЗОВАТЕЛЬНАЯ ШКОЛА - МУНИЦИПАЛЬНОЕ БЮДЖЕТНОЕ ДОШКОЛЬНОЕ ОБРАЗОВАТЕЛЬНОЕ УЧРЕЖДЕНИЕ СТАРОАКБУЛЯКОВСКИЙ ДЕТСКИЙ САД МУНИЦИПАЛЬНОГО РАЙОНА КАРАИДЕЛЬСКИЙ РАЙОН РЕСПУБЛИКИ БАШКОРТОСТАН</t>
  </si>
  <si>
    <t>228003295-1</t>
  </si>
  <si>
    <t>ФИЛИАЛ МУНИЦИПАЛЬНОГО БЮДЖЕТНОГО ДОШКОЛЬНОГО ОБРАЗОВАТЕЛЬНОГО УЧРЕЖДЕНИЯ БАЙКИБАШЕВСКИЙ ДЕТСКИЙ САД "РОМАШКА" МУНИЦИПАЛЬНОГО РАЙОНА КАРАИДЕЛЬСКИЙ РАЙОН РЕСПУБЛИКИ БАШКОРТОСТАН ТАЙКАШСКИЙ ДЕТСКИЙ САД МУНИЦИПАЛЬНОГО РАЙОНА КАРАИДЕЛЬСКИЙ РАЙОН РЕСПУБЛИКИ БАШКОРТОСТАН</t>
  </si>
  <si>
    <t>228003295-2</t>
  </si>
  <si>
    <t>ФИЛИАЛ МУНИЦИПАЛЬНОГО БЮДЖЕТНОГО ДОШКОЛЬНОГО ОБРАЗОВАТЕЛЬНОГО УЧРЕЖДЕНИЯ БАЙКИБАШЕВСКИЙ ДЕТСКИЙ САД "РОМАШКА" МУНИЦИПАЛЬНОГО РАЙОНА КАРАИДЕЛЬСКИЙ РАЙОН РЕСПУБЛИКИ БАШКОРТОСТАН ЯВГИЛЬДИНСКИЙ ДЕТСКИЙ САД МУНИЦИПАЛЬНОГО РАЙОНА КАРАИДЕЛЬСКИЙ РАЙОН РЕСПУБЛИКИ БАШКОРТОСТАН</t>
  </si>
  <si>
    <t>228003351-1</t>
  </si>
  <si>
    <t>ФИЛИАЛ МУНИЦИПАЛЬНОГО БЮДЖЕТНОГО ДОШКОЛЬНОГО ОБРАЗОВАТЕЛЬНОГО УЧРЕЖДЕНИЯ КАРАИДЕЛЬСКИЙ ДЕТСКИЙ САД №4 МУНИЦИПАЛЬНОГО РАЙОНА КАРАИДЕЛЬСКИЙ РАЙОН РЕСПУБЛИКИ БАШКОРТОСТАН ДЕТСКИЙ САД №3 С.КАРАИДЕЛЬ ОБЩЕРАЗВИВАЮЩЕГО ВИДА МУНИЦИПАЛЬНОГО РАЙОНА КАРАИДЕЛЬСКИЙ РАЙОН РЕСПУБЛИКИ БАШКОРТОСТАН</t>
  </si>
  <si>
    <t>452360, РЕСПУБЛИКА БАШКОРТОСТАН, М.Р-Н КАРАИДЕЛЬСКИЙ, С.П. КАРАИДЕЛЬСКИЙ СЕЛЬСОВЕТ, С КАРАИДЕЛЬ, УЛ КОСМОНАВТОВ, ЗД. 41</t>
  </si>
  <si>
    <t>228003496-1</t>
  </si>
  <si>
    <t>ФИЛИАЛ МУНИЦИПАЛЬНОГО БЮДЖЕТНОГО ДОШКОЛЬНОГО ОБРАЗОВАТЕЛЬНОГО УЧРЕЖДЕНИЯ БАЙКИНСКИЙ ДЕТСКИЙ САД МУНИЦИПАЛЬНОГО РАЙОНА КАРАИДЕЛЬСКИЙ РАЙОН РЕСПУБЛИКИ БАШКОРТОСТАН НОВОЯНСАИТОВСКИЙ ДЕТСКИЙ САД МУНИЦИПАЛЬНОГО РАЙОНА КАРАИДЕЛЬСКИЙ РАЙОН РЕСПУБЛИКИ БАШКОРТОСТАН</t>
  </si>
  <si>
    <t>452376, РЕСПУБЛИКА БАШКОРТОСТАН, М.Р-Н КАРАИДЕЛЬСКИЙ, С.П. БАЙКИНСКИЙ СЕЛЬСОВЕТ, Д НОВОЯНСАИТОВО, УЛ ЦЕНТРАЛЬНАЯ, ЗД. 15</t>
  </si>
  <si>
    <t>228003513-1</t>
  </si>
  <si>
    <t>ФИЛИАЛ МУНИЦИПАЛЬНОГО БЮДЖЕТНОГО ДОШКОЛЬНОГО ОБРАЗОВАТЕЛЬНОГО УЧРЕЖДЕНИЯ КАРАИДЕЛЬСКИЙ ДЕТСКИЙ САД №2 МУНИЦИПАЛЬНОГО РАЙОНА КАРАИДЕЛЬСКИЙ РАЙОН РЕСПУБЛИКИ БАШКОРТОСТАН БАГАЗИНСКИЙ ДЕТСКИЙ САД МУНИЦИПАЛЬНОГО РАЙОНА КАРАИДЕЛЬСКИЙ РАЙОН РЕСПУБЛИКИ БАШКОРТОСТАН</t>
  </si>
  <si>
    <t>228003545-1</t>
  </si>
  <si>
    <t>ФИЛИАЛ МУНИЦИПАЛЬНОГО БЮДЖЕТНОГО ДОШКОЛЬНОГО ОБРАЗОВАТЕЛЬНОГО УЧРЕЖДЕНИЯ КАРАЯРСКИЙ ДЕТСКИЙ САД МУНИЦИПАЛЬНОГО РАЙОНА КАРАИДЕЛЬСКИЙ РАЙОН РЕСПУБЛИКИ БАШКОРТОСТАН - АБДУЛЛИНСКИЙ ДЕТСКИЙ САД МУНИЦИПАЛЬНОГО РАЙОНА КАРАИДЕЛЬСКИЙ РАЙОН РЕСПУБЛИКИ БАШКОРТОСТАН</t>
  </si>
  <si>
    <t>228003545-2</t>
  </si>
  <si>
    <t>ФИЛИАЛ МУНИЦИПАЛЬНОГО БЮДЖЕТНОГО ДОШКОЛЬНОГО ОБРАЗОВАТЕЛЬНОГО УЧРЕЖДЕНИЯ КАРАЯРСКИЙ ДЕТСКИЙ САД МУНИЦИПАЛЬНОГО РАЙОНА КАРАИДЕЛЬСКИЙ РАЙОН РЕСПУБЛИКИ БАШКОРТОСТАН КОМСОМОЛЬСКИЙ ДЕТСКИЙ САД МУНИЦИПАЛЬНОГО РАЙОНА КАРАИДЕЛЬСКИЙ РАЙОН РЕСПУБЛИКИ БАШКОРТОСТАН</t>
  </si>
  <si>
    <t>229006926-1</t>
  </si>
  <si>
    <t>ФИЛИАЛ МУНИЦИПАЛЬНОГО ОБЩЕОБРАЗОВАТЕЛЬНОГО БЮДЖЕТНОГО УЧРЕЖДЕНИЯ СРЕДНЕЙ ОБЩЕОБРАЗОВАТЕЛЬНОЙ ШКОЛЫ С.ПРИБЕЛЬСКИЙ МУНИЦИПАЛЬНОГО РАЙОНА КАРМАСКАЛИНСКИЙ РАЙОН РЕСПУБЛИКИ БАШКОРТОСТАН СРЕДНЯЯ ОБЩЕОБРАЗОВАТЕЛЬНАЯ ШКОЛА Д.МУКАЕВО</t>
  </si>
  <si>
    <t>453023, РЕСПУБЛИКА БАШКОРТОСТАН, М.Р-Н КАРМАСКАЛИНСКИЙ, С.П. НОВОКИЕШКИНСКИЙ СЕЛЬСОВЕТ, Д МУКАЕВО, УЛ ЦЕНТРАЛЬНАЯ, ЗД. 31</t>
  </si>
  <si>
    <t>229006926-2</t>
  </si>
  <si>
    <t>ФИЛИАЛ МУНИЦИПАЛЬНОГО ОБЩЕОБРАЗОВАТЕЛЬНОГО БЮДЖЕТНОГО УЧРЕЖДЕНИЯ СРЕДНЕЙ ОБЩЕОБРАЗОВАТЕЛЬНОЙ ШКОЛЫ С.ПРИБЕЛЬСКИЙ МУНИЦИПАЛЬНОГО РАЙОНА КАРМАСКАЛИНСКИЙ РАЙОН РЕСПУБЛИКИ БАШКОРТОСТАН СРЕДНЯЯ ОБЩЕОБРАЗОВАТЕЛЬНАЯ ШКОЛА Д.СТАРОШАРЕЕВО</t>
  </si>
  <si>
    <t>453019, РЕСПУБЛИКА БАШКОРТОСТАН, М.Р-Н КАРМАСКАЛИНСКИЙ, С.П. САХАЕВСКИЙ СЕЛЬСОВЕТ, Д СТАРОШАРЕЕВО, УЛ НОВАЯ, Д. 31</t>
  </si>
  <si>
    <t>229006926-3</t>
  </si>
  <si>
    <t>ФИЛИАЛ МУНИЦИПАЛЬНОГО ОБЩЕОБРАЗОВАТЕЛЬНОГО БЮДЖЕТНОГО УЧРЕЖДЕНИЯ СРЕДНЕЙ ОБЩЕОБРАЗОВАТЕЛЬНОЙ ШКОЛЫ С.ПРИБЕЛЬСКИЙ МУНИЦИПАЛЬНОГО РАЙОНА КАРМАСКАЛИНСКИЙ РАЙОН РЕСПУБЛИКИ БАШКОРТОСТАН СРЕДНЯЯ ОБЩЕОБРАЗОВАТЕЛЬНАЯ ШКОЛА Д.БИШАУЛ-УНГАРОВО</t>
  </si>
  <si>
    <t>453015, РЕСПУБЛИКА БАШКОРТОСТАН, М.Р-Н КАРМАСКАЛИНСКИЙ, С.П. САВАЛЕЕВСКИЙ СЕЛЬСОВЕТ, Д БИШАУЛ-УНГАРОВО, УЛ ШКОЛЬНАЯ, Д. 17</t>
  </si>
  <si>
    <t>229006958-1</t>
  </si>
  <si>
    <t>ФИЛИАЛ МУНИЦИПАЛЬНОГО ОБЩЕОБРАЗОВАТЕЛЬНОГО БЮДЖЕТНОГО УЧРЕЖДЕНИЯ ЛИЦЕЙ Д. КАБАКОВО МУНИЦИПАЛЬНОГО РАЙОНА КАРМАСКАЛИНСКИЙ РАЙОН РЕСПУБЛИКИ БАШКОРТОСТАН ОСНОВНАЯ ОБЩЕОБРАЗОВАТЕЛЬНАЯ ШКОЛА С. ИЛЬТЕРЯКОВО</t>
  </si>
  <si>
    <t>Респ Башкортостан, Кармаскалинский р-н, село Ильтеряково, ул Школьная, д 1</t>
  </si>
  <si>
    <t>229006965-1</t>
  </si>
  <si>
    <t>ФИЛИАЛ МУНИЦИПАЛЬНОГО ОБЩЕОБРАЗОВАТЕЛЬНОГО БЮДЖЕТНОГО УЧРЕЖДЕНИЯ СРЕДНЕЙ ОБЩЕОБРАЗОВАТЕЛЬНОЙ ШКОЛЫ ИМ. С.М. ЧУГУНКИНА С. КАРМАСКАЛЫ МУНИЦИПАЛЬНОГО РАЙОНА КАРМАСКАЛИНСКИЙ РАЙОН РЕСПУБЛИКИ БАШКОРТОСТАН ОСНОВНАЯ ОБЩЕОБРАЗОВАТЕЛЬНАЯ ШКОЛА Д. КАРЛАМАН</t>
  </si>
  <si>
    <t>229006972-1</t>
  </si>
  <si>
    <t>ФИЛИАЛ МОБУ СОШ Д. САХАЕВО</t>
  </si>
  <si>
    <t>229006972-2</t>
  </si>
  <si>
    <t>453019, РЕСПУБЛИКА БАШКОРТОСТАН, М.Р-Н КАРМАСКАЛИНСКИЙ, С.П. САХАЕВСКИЙ СЕЛЬСОВЕТ, Д СТАРОАКТАШЕВО, УЛ ШКОЛЬНАЯ, Д. 4</t>
  </si>
  <si>
    <t>229006972-3</t>
  </si>
  <si>
    <t>453012, РЕСПУБЛИКА БАШКОРТОСТАН, М.Р-Н КАРМАСКАЛИНСКИЙ, С.П. САХАЕВСКИЙ СЕЛЬСОВЕТ, Д СЫСКАНОВО (БАКЧАЛЫ), УЛ ОКТЯБРЬСКАЯ, Д. 22</t>
  </si>
  <si>
    <t>229007006-1</t>
  </si>
  <si>
    <t>ФИЛИАЛ МОБУ СОШ Д. КОНСТАНТИНОВКА</t>
  </si>
  <si>
    <t>229007091-1</t>
  </si>
  <si>
    <t>ФИЛИАЛ МОБУ СОШ С. ЕФРЕМКИНО</t>
  </si>
  <si>
    <t>453023, РЕСПУБЛИКА БАШКОРТОСТАН, М.Р-Н КАРМАСКАЛИНСКИЙ, С.П. ЕФРЕМКИНСКИЙ СЕЛЬСОВЕТ, Д АНТОНОВКА, УЛ ГОРНАЯ, ЗД. 1А</t>
  </si>
  <si>
    <t>229007091-2</t>
  </si>
  <si>
    <t>229007119-1</t>
  </si>
  <si>
    <t>ФИЛИАЛ МУНИЦИПАЛЬНОГО ОБЩЕОБРАЗОВАТЕЛЬНОГО БЮДЖЕТНОГО УЧРЕЖДЕНИЯ СРЕДНЕЙ ОБЩЕОБРАЗОВАТЕЛЬНОЙ ШКОЛЫ С.АДЗИТАРОВО МУНИЦИПАЛЬНОГО РАЙОНА КАРМАСКАЛИНСКИЙ РАЙОН РЕСПУБЛИКИ БАШКОРТОСТАН НАЧАЛЬНАЯ ОБЩЕОБРАЗОВАТЕЛЬНАЯ ШКОЛА Д. НИКИТИНО</t>
  </si>
  <si>
    <t>229007119-2</t>
  </si>
  <si>
    <t>ФИЛИАЛ МУНИЦИПАЛЬНОГО ОБЩЕОБРАЗОВАТЕЛЬНОГО БЮДЖЕТНОГО УЧРЕЖДЕНИЯ СРЕДНЕЙ ОБЩЕОБРАЗОВАТЕЛЬНОЙ ШКОЛЫ С.АДЗИТАРОВО МУНИЦИПАЛЬНОГО РАЙОНА КАРМАСКАЛИНСКИЙ РАЙОН РЕСПУБЛИКИ БАШКОРТОСТАН НАЧАЛЬНАЯ ОБЩЕОБРАЗОВАТЕЛЬНАЯ ШКОЛА Д. ЧИШМА</t>
  </si>
  <si>
    <t>229007119-3</t>
  </si>
  <si>
    <t>ФИЛИАЛ МОБУ СОШ С.АДЗИТАРОВО</t>
  </si>
  <si>
    <t>Респ Башкортостан, Кармаскалинский р-н, деревня Чишма, ул Школьная, д 2</t>
  </si>
  <si>
    <t>229007180-1</t>
  </si>
  <si>
    <t>ФИЛИАЛ МОБУ СОШ Д. УЛУКУЛЕВО</t>
  </si>
  <si>
    <t>229007197-1</t>
  </si>
  <si>
    <t>ФИЛИАЛ МУНИЦИПАЛЬНОГО ОБЩЕОБРАЗОВАТЕЛЬНОГО БЮДЖЕТНОГО УЧРЕЖДЕНИЯ СРЕДНЕЙ ОБЩЕОБРАЗОВАТЕЛЬНОЙ ШКОЛЫ № 2 С. КАРМАСКАЛЫ МУНИЦИПАЛЬНОГО РАЙОНА КАРМАСКАЛИНСКИЙ РАЙОН РЕСПУБЛИКИ БАШКОРТОСТАН СРЕДНЯЯ ОБЩЕОБРАЗОВАТЕЛЬНАЯ ШКОЛА Д. СТАРОБАБИЧЕВО</t>
  </si>
  <si>
    <t>453001, Республика Башкортостан, М.Р-Н КАРМАСКАЛИНСКИЙ, С.П. СТАРОБАБИЧЕВСКИЙ СЕЛЬСОВЕТ, Д СТАРОБАБИЧЕВО, УЛ ШКОЛЬНАЯ, ЗД. 4А</t>
  </si>
  <si>
    <t>229007197-2</t>
  </si>
  <si>
    <t>ФИЛИАЛ МУНИЦИПАЛЬНОГО ОБЩЕОБРАЗОВАТЕЛЬНОГО БЮДЖЕТНОГО УЧРЕЖДЕНИЯ СРЕДНЕЙ ОБЩЕОБРАЗОВАТЕЛЬНОЙ ШКОЛЫ № 2 С. КАРМАСКАЛЫ МУНИЦИПАЛЬНОГО РАЙОНА КАРМАСКАЛИНСКИЙ РАЙОН РЕСПУБЛИКИ БАШКОРТОСТАН СРЕДНЯЯ ОБЩЕОБРАЗОВАТЕЛЬНАЯ ШКОЛА Д. СТАРОМУСИНО</t>
  </si>
  <si>
    <t>453018, Республика Башкортостан, М.Р-Н КАРМАСКАЛИНСКИЙ, С.П. СТАРОМУСИНСКИЙ СЕЛЬСОВЕТ, Д СТАРОМУСИНО, УЛ ШКОЛЬНАЯ, ЗД. 2</t>
  </si>
  <si>
    <t>229007616-1</t>
  </si>
  <si>
    <t>МУНИЦИПАЛЬНОЕ ДОШКОЛЬНОЕ ОБРАЗОВАТЕЛЬНОЕ БЮДЖЕТНОЕ УЧРЕЖДЕНИЕ ДЕТСКИЙ САД "РОМАШКА" Д. САХАЕВО МУНИЦИПАЛЬНОГО РАЙОНА КАРМАСКАЛИНСКИЙ РАЙОН РЕСПУБЛИКИ БАШКОРТОСТАН</t>
  </si>
  <si>
    <t>453019, РЕСПУБЛИКА БАШКОРТОСТАН, М.Р-Н КАРМАСКАЛИНСКИЙ, С.П. САХАЕВСКИЙ СЕЛЬСОВЕТ, Д САХАЕВО, УЛ ГАРАЖНАЯ, ЗД. 13/1</t>
  </si>
  <si>
    <t>229007895-1</t>
  </si>
  <si>
    <t>ФИЛИАЛ МУНИЦИПАЛЬНОГО ОБЩЕОБРАЗОВАТЕЛЬНОГО БЮДЖЕТНОГО УЧРЕЖДЕНИЯ ГИМНАЗИЯ С.КАРМАСКАЛЫ МУНИЦИПАЛЬНОГО РАЙОНА КАРМАСКАЛИНСКИЙ РАЙОН РЕСПУБЛИКИ БАШКОРТОСТАН СРЕДНЯЯ ОБЩЕОБРАЗОВАТЕЛЬНАЯ ШКОЛА С.НИКОЛАЕВКА</t>
  </si>
  <si>
    <t>229007895-2</t>
  </si>
  <si>
    <t>ФИЛИАЛ МОБУ ГИМНАЗИЯ С. КАРМАСКАЛЫ</t>
  </si>
  <si>
    <t>Респ Башкортостан, Кармаскалинский р-н, село Николаевка, ул 50 лет Октября, зд 5</t>
  </si>
  <si>
    <t>229008271-1</t>
  </si>
  <si>
    <t>ПОДЛУБОВСКИЙ ФИЛИАЛ МУНИЦИПАЛЬНОГО АВТОНОМНОГО ДОШКОЛЬНОГО ОБРАЗОВАТЕЛЬНОГО УЧРЕЖДЕНИЯ ДЕТСКИЙ САД "СОЛНЫШКО" Д. КОНСТАНТИНОВКА МУНИЦИПАЛЬНОГО РАЙОНА КАРМАСКАЛИНСКИЙ РАЙОН РЕСПУБЛИКИ БАШКОРТОСТАН</t>
  </si>
  <si>
    <t>229008271-2</t>
  </si>
  <si>
    <t>ПОДЛУБОВСКИЙ ФИЛИАЛ МУНИЦИПАЛЬНОГО АВТОНОМНОГО ДОШКОЛЬНОГО ОБРАЗОВАТЕЛЬНОГО УЧРЕЖДЕНИЯ ДЕТСКИЙ САД "СОЛНЫШКО" Д.КОНСТАНТИНОВКА МУНИЦИПАЛЬНОГО РАЙОНА КАРМАСКАЛИНСКИЙ РАЙОН РЕСПУБЛИКИ БАШКОРТОСТАН,КОРПУС №2.</t>
  </si>
  <si>
    <t>229008345-1</t>
  </si>
  <si>
    <t>САВАЛЕЕВСКИЙ ФИЛИАЛ МУНИЦИПАЛЬНОГО АВТОНОМНОГО ДОШКОЛЬНОГО ОБРАЗОВАТЕЛЬНОГО УЧРЕЖДЕНИЯ ДЕТСКИЙ САД "МАЛЫШОК" Д. УЛУКУЛЕВО МУНИЦИПАЛЬНОГО РАЙОНА КАРМАСКАЛИНСКИЙ РАЙОН РЕСПУБЛИКИ БАШКОРТОСТАН</t>
  </si>
  <si>
    <t>229008352-1</t>
  </si>
  <si>
    <t>УЛУКУЛЕВСКИЙ ФИЛИАЛ МУНИЦИПАЛЬНОГО АВТОНОМНОГО ДОШКОЛЬНОГО ОБРАЗОВАТЕЛЬНОГО УЧРЕЖДЕНИЯ ДЕТСКИЙ САД "РОДНИЧОК" Д.УЛУКУЛЕВО МУНИЦИПАЛЬНОГО РАЙОНА КАРМАСКАЛИНСКИЙ РАЙОН РЕСПУБЛИКИ БАШКОРТОСТАН</t>
  </si>
  <si>
    <t>229008539-1</t>
  </si>
  <si>
    <t>КАРМАСКАЛИНСКИЙ ФИЛИАЛ МУНИЦИПАЛЬНОГО АВТОНОМНОГО ДОШКОЛЬНОГО ОБРАЗОВАТЕЛЬНОГО УЧРЕЖДЕНИЯ ДЕТСКИЙ САД №1 С.КАРМАСКАЛЫ МУНИЦИПАЛЬНОГО РАЙОНА КАРМАСКАЛИНСКИЙ РАЙОН РЕСПУБЛИКИ БАШКОРТОСТАН</t>
  </si>
  <si>
    <t>453020, РЕСПУБЛИКА БАШКОРТОСТАН, М.Р-Н КАРМАСКАЛИНСКИЙ, С.П. КАРМАСКАЛИНСКИЙ СЕЛЬСОВЕТ, С КАРМАСКАЛЫ, УЛ М.ГАФУРИ, Д. 22А</t>
  </si>
  <si>
    <t>229008539-2</t>
  </si>
  <si>
    <t>БУЗОВЬЯЗОВСКИЙ ФИЛИАЛ МУНИЦИПАЛЬНОГО АВТОНОМНОГО ДОШКОЛЬНОГО ОБРАЗОВАТЕЛЬНОГО УЧРЕЖДЕНИЯ ДЕТСКИЙ САД № 1 С. КАРМАСКАЛЫ МУНИЦИПАЛЬНОГО РАЙОНА КАРМАСКАЛИНСКИЙ РАЙОН РЕСПУБЛИКИ БАШКОРТОСТАН</t>
  </si>
  <si>
    <t>453003, РЕСПУБЛИКА БАШКОРТОСТАН, М.Р-Н КАРМАСКАЛИНСКИЙ, С.П. БУЗОВЬЯЗОВСКИЙ СЕЛЬСОВЕТ, С БУЗОВЬЯЗЫ, УЛ 7 НОЯБРЯ, Д. 90</t>
  </si>
  <si>
    <t>229008539-3</t>
  </si>
  <si>
    <t>УРАЛЬСКИЙ ФИЛИАЛ МУНИЦИПАЛЬНОГО АВТОНОМНОГО ДОШКОЛЬНОГО ОБРАЗОВАТЕЛЬНОГО УЧРЕЖДЕНИЯ ДЕТСКИЙ САД № 1 С. КАРМАСКАЛЫ МУНИЦИПАЛЬНОГО РАЙОНА КАРМАСКАЛИНСКИЙ РАЙОН РЕСПУБЛИКИ БАШКОРТОСТАН</t>
  </si>
  <si>
    <t>453014, РЕСПУБЛИКА БАШКОРТОСТАН, М.Р-Н КАРМАСКАЛИНСКИЙ, С.П. КАРЛАМАНСКИЙ СЕЛЬСОВЕТ, Д УРАЛ, УЛ ЦЕНТРАЛЬНАЯ, Д. 21</t>
  </si>
  <si>
    <t>229008715-1</t>
  </si>
  <si>
    <t>2 КОРПУС</t>
  </si>
  <si>
    <t>453028, РЕСПУБЛИКА БАШКОРТОСТАН, М.Р-Н КАРМАСКАЛИНСКИЙ, С.П. КАБАКОВСКИЙ СЕЛЬСОВЕТ, Д КАБАКОВО, УЛ ШОССЕЙНАЯ, Д. 1/3</t>
  </si>
  <si>
    <t>229012172-1</t>
  </si>
  <si>
    <t>МУНИЦИПАЛЬНОЕ АВТОНОМНОЕ ДОШКОЛЬНОЕ ОБРАЗОВАТЕЛЬНОЕ УЧРЕЖДЕНИЕ ДЕТСКИЙ САД "ПЧЕЛКА" С. КАРМАСКАЛЫ МУНИЦИПАЛЬНОГО РАЙОНА КАРМАСКАЛИНСКИЙ РАЙОН РЕСПУБЛИКИ БАШКОРТОСТАН</t>
  </si>
  <si>
    <t>229012172-2</t>
  </si>
  <si>
    <t>ЕФРЕМКИНСКИЙ ФИЛИАЛ МУНИЦИПАЛЬНОГО АВТОНОМНОГО ДОШКОЛЬНОГО ОБРАЗОВАТЕЛЬНОГО УЧРЕЖДЕНИЯ ДЕТСКИЙ САД "ПЧЕЛКА" С. КАРМАСКАЛЫ МУНИЦИПАЛЬНОГО РАЙОНА КАРМАСКАЛИНСКИЙ РАЙОН РЕСПУБЛИКИ БАШКОРТОСТАН</t>
  </si>
  <si>
    <t>230002034-1</t>
  </si>
  <si>
    <t>ФИЛИАЛ МУНИЦИПАЛЬНОГО ОБЩЕОБРАЗОВАТЕЛЬНОГО БЮДЖЕТНОГО УЧРЕЖДЕНИЯ СРЕДНЯЯ ОБЩЕОБРАЗОВАТЕЛЬНАЯ ШКОЛА С.ЕЛАНЛИНО МУНИЦИПАЛЬНОГО РАЙОНА КИГИНСКИЙ РАЙОН РЕСПУБЛИКИ БАШКОРТОСТАН НАЧАЛЬНАЯ ОБЩЕОБРАЗОВАТЕЛЬНАЯ ШКОЛА Д. КУЛЬМЕТОВО</t>
  </si>
  <si>
    <t>230002179-1</t>
  </si>
  <si>
    <t>ФИЛИАЛ МОБУ СОШ С.АРСЛАНОВО МР КИГИНСКИЙ РАЙОН РБ</t>
  </si>
  <si>
    <t>Респ Башкортостан, Кигинский р-н, деревня Сюрбаево</t>
  </si>
  <si>
    <t>230002179-2</t>
  </si>
  <si>
    <t>ФИЛИАЛ МОБУ СОШ С.АРСЛАНОВО МР КИГИНСКИЙ РАЙОН РБ ДЕТСКИЙ САД "ЛУЧИК" Д.СЮРБАЕВО</t>
  </si>
  <si>
    <t>230002179-3</t>
  </si>
  <si>
    <t>ФИЛИАЛ МУНИЦИПАЛЬНОГО ОБЩЕОБРАЗОВАТЕЛЬНОГО БЮДЖЕТНОГО УЧРЕЖДЕНИЯ СРЕДНЯЯ ОБЩЕОБРАЗОВАТЕЛЬНАЯ ШКОЛА С.АРСЛАНОВО МУНИЦИПАЛЬНОГО РАЙОНА КИГИНСКИЙ РАЙОН РЕСПУБЛИКИ БАШКОРТОСТАН НАЧАЛЬНАЯ ОБЩЕОБРАЗОВАТЕЛЬНАЯ ШКОЛА Д.ИДРИСОВО</t>
  </si>
  <si>
    <t>230002179-4</t>
  </si>
  <si>
    <t>ФИЛИАЛ МУНИЦИПАЛЬНОГО ОБЩЕОБРАЗОВАТЕЛЬНОГО БЮДЖЕТНОГО УЧРЕЖДЕНИЯ СРЕДНЯЯ ОБЩЕОБРАЗОВАТЕЛЬНАЯ ШКОЛА С.АРСЛАНОВО МУНИЦИПАЛЬНОГО РАЙОНА КИГИНСКИЙ РАЙОН РЕСПУБЛИКИ БАШКОРТОСТАН НАЧАЛЬНАЯ ОБЩЕОБРАЗОВАТЕЛЬНАЯ ШКОЛА Д.СЮРБАЕВО</t>
  </si>
  <si>
    <t>230002179-5</t>
  </si>
  <si>
    <t>ФИЛИАЛ МУНИЦИПАЛЬНОГО ОБЩЕОБРАЗОВАТЕЛЬНОГО БЮДЖЕТНОГО УЧРЕЖДЕНИЯ СРЕДНЯЯ ОБЩЕОБРАЗОВАТЕЛЬНАЯ ШКОЛА С. АРСЛАНОВО МУНИЦИПАЛЬНОГО РАЙОНА КИГИНСКИЙ РАЙОН РЕСПУБЛИКИ БАШКОРТОСТАН НАЧАЛЬНАЯ ОБЩЕОБРАЗОВАТЕЛЬНАЯ ШКОЛА Д. КУЛБАКОВО</t>
  </si>
  <si>
    <t>230002203-1</t>
  </si>
  <si>
    <t>ФИЛИАЛ МОБУ СОШ Д. СТАРОМУХАМЕТОВО МР КИГИНСКИЙ РАЙОН РБ</t>
  </si>
  <si>
    <t>452503, РЕСПУБЛИКА БАШКОРТОСТАН, М.Р-Н КИГИНСКИЙ, С.П. ИБРАЕВСКИЙ СЕЛЬСОВЕТ, Д ЯГУНОВО</t>
  </si>
  <si>
    <t>230002203-2</t>
  </si>
  <si>
    <t>ФИЛИАЛ МОБУ СОШ Д. СТАРОМУХАМЕТОВО МР КИГИНСКИЙ РАЙОН РБ (РЕСП БАШКОРТОСТАН, Р-Н КИГИНСКИЙ, Д ЯГУНОВО)</t>
  </si>
  <si>
    <t>Респ Башкортостан, Кигинский р-н, деревня Ягуново</t>
  </si>
  <si>
    <t>230002250-1</t>
  </si>
  <si>
    <t>ФИЛИАЛ МУНИЦИПАЛЬНОГО ОБЩЕОБРАЗОВАТЕЛЬНОГО БЮДЖЕТНОГО УЧРЕЖДЕНИЯ СРЕДНЯЯ ОБЩЕОБРАЗОВАТЕЛЬНАЯ ШКОЛА С. АБЗАЕВО МУНИЦИПАЛЬНОГО РАЙОНА КИГИНСКИЙ РАЙОН РЕСПУБЛИКИ БАШКОРТОСТАН НАЧАЛЬНАЯ ОБЩЕОБРАЗОВАТЕЛЬНАЯ ШКОЛА Д. АЛАГУЗОВО</t>
  </si>
  <si>
    <t>230002250-2</t>
  </si>
  <si>
    <t>ФИЛИАЛ МОБУ СОШ С. АБЗАЕВО МР КИГИНСКИЙ РАЙОН РБ</t>
  </si>
  <si>
    <t>Респ Башкортостан, Кигинский р-н</t>
  </si>
  <si>
    <t>230002309-1</t>
  </si>
  <si>
    <t>ФИЛИАЛ МУНИЦИПАЛЬНОГО ОБЩЕОБРАЗОВАТЕЛЬНОГО БЮДЖЕТНОГО УЧРЕЖДЕНИЯ СРЕДНЯЯ ОБЩЕОБРАЗОВАТЕЛЬНАЯ ШКОЛА №2 С. ВЕРХНИЕ КИГИ МУНИЦИПАЛЬНОГО РАЙОНА КИГИНСКИЙ РАЙОН РЕСПУБЛИКИ БАШКОРТОСТАН ОСНОВНАЯ ОБЩЕОБРАЗОВАТЕЛЬНАЯ ШКОЛА Д. ТУГУЗЛЫ</t>
  </si>
  <si>
    <t>230002362-1</t>
  </si>
  <si>
    <t>МУНИЦИПАЛЬНОЕ ОБЩЕОБРАЗОВАТЕЛЬНОЕ БЮДЖЕТНОЕ УЧРЕЖДЕНИЕ НАЧАЛЬНАЯ ОБЩЕОБРАЗОВАТЕЛЬНАЯ ШКОЛА Д.ЮСУПОВО МУНИЦИПАЛЬНОГО РАЙОНА КИГИНСКИЙ РАЙОН РЕСПУБЛИКИ БАШКОРТОСТАН</t>
  </si>
  <si>
    <t>230002362-2</t>
  </si>
  <si>
    <t>ФИЛИАЛ МУНИЦИПАЛЬНОГО ОБЩЕОБРАЗОВАТЕЛЬНОГО БЮДЖЕТНОГО УЧРЕЖДЕНИЯ СРЕДНЯЯ ОБЩЕОБРАЗОВАТЕЛЬНАЯ ШКОЛА С. НИЖНИЕ КИГИ МУНИЦИПАЛЬНОГО РАЙОНА КИГИНСКИЙ РАЙОН РЕСПУБЛИКИ БАШКОРТОСТАН ОСНОВНАЯ ОБЩЕОБРАЗОВАТЕЛЬНАЯ ШКОЛА Д.СУЛТАНОВКА</t>
  </si>
  <si>
    <t>230003091-1</t>
  </si>
  <si>
    <t>ПРЕДСТАВИТЕЛЬСТВО МОБУ ЛИЦЕЙ С. ВЕРХНИЕ КИГИ МР КИГИНСКИЙ РАЙОН РБ</t>
  </si>
  <si>
    <t>230003091-2</t>
  </si>
  <si>
    <t>ФИЛИАЛ МУНИЦИПАЛЬНОГО ОБЩЕОБРАЗОВАТЕЛЬНОГО БЮДЖЕТНОГО УЧРЕЖДЕНИЯ ЛИЦЕЙ С. ВЕРХНИЕ КИГИ МУНИЦИПАЛЬНОГО РАЙОНА КИГИНСКИЙ РАЙОН РЕСПУБЛИКИ БАШКОРТОСТАН ОСНОВНАЯ ОБЩЕОБРАЗОВАТЕЛЬНАЯ ШКОЛА С.ДУШАНБЕКОВО</t>
  </si>
  <si>
    <t>230003091-3</t>
  </si>
  <si>
    <t>ФИЛИАЛ МУНИЦИПАЛЬНОГО ОБЩЕОБРАЗОВАТЕЛЬНОГО БЮДЖЕТНОГО УЧРЕЖДЕНИЯ ЛИЦЕЙ С. ВЕРХНИЕ КИГИ МУНИЦИПАЛЬНОГО РАЙОНА КИГИНСКИЙ РАЙОН РЕСПУБЛИКИ БАШКОРТОСТАН ОСНОВНАЯ ОБЩЕОБРАЗОВАТЕЛЬНАЯ ШКОЛА Д. ЮКАЛИКУЛЕВО</t>
  </si>
  <si>
    <t>230003091-4</t>
  </si>
  <si>
    <t>ФИЛИАЛ МОБУ ЛИЦЕЙ С. ВЕРХНИЕ КИГИ МР КИГИНСКИЙ РАЙОН РБ</t>
  </si>
  <si>
    <t>Респ Башкортостан, Кигинский р-н, деревня Кизетамак</t>
  </si>
  <si>
    <t>231004355-1</t>
  </si>
  <si>
    <t>ОСНОВНАЯ ОБЩЕОБРАЗОВАТЕЛЬНАЯ ШКОЛА С.КАРИЕВО-ФИЛИАЛ МУНИЦИПАЛЬНОГО БЮДЖЕТНОГО ОБЩЕОБРАЗОВАТЕЛЬНОГО УЧРЕЖДЕНИЯ "ШКОЛА-ИНТЕРНАТ СРЕДНЕГО (ПОЛНОГО) ОБЩЕГО ОБРАЗОВАНИЯ С.АРЛАН" МУНИЦИПАЛЬНОГО РАЙОНА КРАСНОКАМСКИЙ РАЙОН РЕСПУБЛИКИ БАШКОРТОСТАН</t>
  </si>
  <si>
    <t>231004387-1</t>
  </si>
  <si>
    <t>ООШ Д. НОВЫЙ БУРТЮК - ФИЛИАЛ МБОУ СОШ Д. НОВАЯ БУРА</t>
  </si>
  <si>
    <t>231004475-1</t>
  </si>
  <si>
    <t>ООШ Д.РАЗДОЛЬЕ - ФИЛИАЛ МБОУ СОШ С.МУЗЯК</t>
  </si>
  <si>
    <t>231004475-2</t>
  </si>
  <si>
    <t>ООШ С. НИКОЛЬСКОЕ - ФИЛИАЛ МБОУ СОШ С.МУЗЯК</t>
  </si>
  <si>
    <t>231004517-1</t>
  </si>
  <si>
    <t>ОООШ Д. БУРНЮШ - ФИЛИАЛ МБОУ "ШКОЛА-ИНТЕРНАТ С НОВЫЙ КАИНЛЫК"</t>
  </si>
  <si>
    <t>231004852-1</t>
  </si>
  <si>
    <t>НАЧАЛЬНАЯ ОБЩЕОБРАЗОВАТЕЛЬНАЯ ШКОЛА Д.НОВЫЙ ТАТЫШ-ФИЛИАЛ МУНИЦИПАЛЬНОГО БЮДЖЕТНОГО ОБЩЕОБРАЗОВАТЕЛЬНОГО УЧРЕЖДЕНИЯ "НАЧАЛЬНАЯ ОБЩЕОБРАЗОВАТЕЛЬНАЯ ШКОЛА Д.СТАРЫЙ КАИНЛЫК" МУНИЦИПАЛЬНОГО РАЙОНА КРАСНОКАМСКИЙ РАЙОН РЕСПУБЛИКИ БАШКОРТОСТАН</t>
  </si>
  <si>
    <t>452945, РЕСПУБЛИКА БАШКОРТОСТАН, М.Р-Н КРАСНОКАМСКИЙ, С.П. НОВОКАИНЛЫКОВСКИЙ СЕЛЬСОВЕТ, Д НОВЫЙ ТАТЫШ, УЛ РЕВОЛЮЦИОННАЯ, Д. 40Б</t>
  </si>
  <si>
    <t>232002600-1</t>
  </si>
  <si>
    <t>ФИЛИАЛ МУНИЦИПАЛЬНОГО БЮДЖЕТНОГО ОБЩЕОБРАЗОВАТЕЛЬНОГО УЧРЕЖДЕНИЯ СРЕДНЯЯ ОБЩЕОБРАЗОВАТЕЛЬНАЯ ШКОЛА № 1 ИМЕНИ НАРОДНОГО ПОЭТА РЕСПУБЛИКИ БАШКОРТОСТАН ФИЛИППОВА АЛЕКСАНДРА ПАВЛОВИЧА С. ЮМАГУЗИНО МУНИЦИПАЛЬНОГО РАЙОНА КУГАРЧИНСКИЙ РАЙОН РЕСПУБЛИКИ БАШКОРТОСТАН НАЧАЛЬНАЯ ОБЩЕОБРАЗОВАТЕЛЬНАЯ ШКОЛА Д. АРАЛБАЕВО</t>
  </si>
  <si>
    <t>232002600-2</t>
  </si>
  <si>
    <t>ФИЛИАЛ МУНИЦИПАЛЬНОГО БЮДЖЕТНОГО ОБЩЕОБРАЗОВАТЕЛЬНОГО УЧРЕЖДЕНИЯ СРЕДНЯЯ ОБЩЕОБРАЗОВАТЕЛЬНАЯ ШКОЛА № 1 ИМЕНИ НАРОДНОГО ПОЭТА РЕСПУБЛИКИ БАШКОРТОСТАН ФИЛИППОВА АЛЕКСАНДРА ПАВЛОВИЧА С. ЮМАГУЗИНО МУНИЦИПАЛЬНОГО РАЙОНА КУГАРЧИНСКИЙ РАЙОН РЕСПУБЛИКИ БАШКОРТОСТАН ОСНОВНАЯ ОБЩЕОБРАЗОВАТЕЛЬНАЯ ШКОЛА С. СЕМЕНО-ПЕТРОВСКОЕ</t>
  </si>
  <si>
    <t>Респ Башкортостан, Кугарчинский р-н, деревня Аралбай, ул Революционная, д 17</t>
  </si>
  <si>
    <t>Респ Башкортостан, Кугарчинский р-н, село Семено-Петровское, ул Колхозная, д 6 к а</t>
  </si>
  <si>
    <t>232003450-1</t>
  </si>
  <si>
    <t>ФИЛИАЛ МУНИЦИПАЛЬНОГО БЮДЖЕТНОГО ОБЩЕОБРАЗОВАТЕЛЬНОГО УЧРЕЖДЕНИЯ СРЕДНЯЯ ОБЩЕОБРАЗОВАТЕЛЬНАЯ ШКОЛА Д. ТЛЯУМБЕТОВО МУНИЦИПАЛЬНОГО РАЙОНА КУГАРЧИНСКИЙ РАЙОН РЕСПУБЛИКИ БАШКОРТОСТАН НАЧАЛЬНАЯ ОБЩЕОБРАЗОВАТЕЛЬНОЕ ШКОЛА Д.БЕКЕЧЕВО</t>
  </si>
  <si>
    <t>232003467-1</t>
  </si>
  <si>
    <t>ФИЛИАЛ МУНИЦИПАЛЬНОГО БЮДЖЕТНОГО ОБЩЕОБРАЗОВАТЕЛЬНОГО УЧРЕЖДЕНИЯ СРЕДНЯЯ ОБЩЕОБРАЗОВАТЕЛЬНАЯ ШКОЛА №1 С. МРАКОВО МУНИЦИПАЛЬНОГО РАЙОНА КУГАРЧИНСКИЙ РАЙОН РЕСПУБЛИКИ БАШКОРТОСТАН ОСНОВНАЯ ОБЩЕОБРАЗОВАТЕЛЬНАЯ ШКОЛА С. САИТКУЛОВО</t>
  </si>
  <si>
    <t>232003467-2</t>
  </si>
  <si>
    <t>ФИЛИАЛ МУНИЦИПАЛЬНОГО БЮДЖЕТНОГО ОБЩЕОБРАЗОВАТЕЛЬНОГО УЧРЕЖДЕНИЯ СРЕДНЯЯ ОБЩЕОБРАЗОВАТЕЛЬНАЯ ШКОЛА № 1 С. МРАКОВО МУНИЦИПАЛЬНОГО РАЙОНА КУГАРЧИНСКИЙ РАЙОН РЕСПУБЛИКИ БАШКОРТОСТАН ОСНОВНАЯ ОБЩЕОБРАЗОВАТЕЛЬНАЯ ШКОЛА С. НОВОПОКРОВСКОЕ</t>
  </si>
  <si>
    <t>232003467-3</t>
  </si>
  <si>
    <t>ФИЛИАЛ МУНИЦИПАЛЬНОГО БЮДЖЕТНОГО ОБЩЕОБРАЗОВАТЕЛЬНОГО УЧРЕЖДЕНИЯ СРЕДНЯЯ ОБЩЕОБРАЗОВАТЕЛЬНАЯ ШКОЛА № 1 С. МРАКОВО МУНИЦИПАЛЬНОГО РАЙОНА КУГАРЧИНСКИЙ РАЙОН РЕСПУБЛИКИ БАШКОРТОСТАН ОСНОВНАЯ ОБЩЕОБРАЗОВАТЕЛЬНАЯ ШКОЛА С. ПОБОИЩЕ</t>
  </si>
  <si>
    <t>232003474-1</t>
  </si>
  <si>
    <t>ФИЛИАЛ МБОУ СОШ Д. ХУДАЙБЕРДИНО</t>
  </si>
  <si>
    <t>232003499-1</t>
  </si>
  <si>
    <t>ФИЛИАЛ МУНИЦИПАЛЬНОГО БЮДЖЕТНОГО ОБЩЕОБРАЗОВАТЕЛЬНОГО УЧРЕЖДЕНИЯ БАШКИРСКАЯ ГИМНАЗИЯ ИМЕНИ ПЕРВОГО ПРЕЗИДЕНТА РЕСПУБЛИКИ БАШКОРТОСТАН МУРТАЗЫ ГУБАЙДУЛЛОВИЧА РАХИМОВА С. МРАКОВО МУНИЦИПАЛЬНОГО РАЙОНА КУГАРЧИНСКИЙ РАЙОН РЕСПУБЛИКИ БАШКОРТОСТАН ОСНОВНАЯ ОБЩЕОБРАЗОВАТЕЛЬНАЯ ШКОЛА Д. АЛЬМЯСОВО</t>
  </si>
  <si>
    <t>232003499-2</t>
  </si>
  <si>
    <t>ФИЛИАЛ МУНИЦИПАЛЬНОГО БЮДЖЕТНОГО ОБЩЕОБРАЗОВАТЕЛЬНОГО УЧРЕЖДЕНИЯ БАШКИРСКАЯ ГИМНАЗИЯ ИМЕНИ ПЕРВОГО ПРЕЗИДЕНТА РЕСПУБЛИКИ БАШКОРТОСТАН МУРТАЗЫ ГУБАЙДУЛЛОВИЧА РАХИМОВА С. МРАКОВО МУНИЦИПАЛЬНОГО РАЙОНА КУГАРЧИНСКИЙ РАЙОН РЕСПУБЛИКИ БАШКОРТОСТАН ОСНОВНАЯ ОБЩЕОБРАЗОВАТЕЛЬНАЯ ШКОЛА Д. БИКБУЛАТОВО</t>
  </si>
  <si>
    <t>232003499-3</t>
  </si>
  <si>
    <t>ФИЛИАЛ МУНИЦИПАЛЬНОГО БЮДЖЕТНОГО ОБЩЕОБРАЗОВАТЕЛЬНОГО УЧРЕЖДЕНИЯ БАШКИРСКАЯ ГИМНАЗИЯ ИМЕНИ ПЕРВОГО ПРЕЗИДЕНТА РЕСПУБЛИКИ БАШКОРТОСТАН МУРТАЗЫ ГУБАЙДУЛЛОВИЧА РАХИМОВА С. МРАКОВО МУНИЦИПАЛЬНОГО РАЙОНА КУГАРЧИНСКИЙ РАЙОН РЕСПУБЛИКИ БАШКОРТОСТАН ОСНОВНАЯ ОБЩЕОБРАЗОВАТЕЛЬНАЯ ШКОЛА С. НУКАЕВО</t>
  </si>
  <si>
    <t>Респ Башкортостан, Кугарчинский р-н, деревня Альмясово, ул Центральная, зд 35</t>
  </si>
  <si>
    <t>Респ Башкортостан, Кугарчинский р-н, село Нукаево, ул Салавата Юлаева, зд 2А</t>
  </si>
  <si>
    <t>Респ Башкортостан, Кугарчинский р-н, деревня Бикбулатово, ул Набережная, зд 15</t>
  </si>
  <si>
    <t>232003650-1</t>
  </si>
  <si>
    <t>232003650-2</t>
  </si>
  <si>
    <t>232003650-3</t>
  </si>
  <si>
    <t>ФИЛИАЛ МУНИЦИПАЛЬНОГО БЮДЖЕТНОГО ОБЩЕОБРАЗОВАТЕЛЬНОГО УЧРЕЖДЕНИЯ СРЕДНЯЯ ОБЩЕОБРАЗОВАТЕЛЬНАЯ ШКОЛА С. КУГАРЧИ МУНИЦИПАЛЬНОГО РАЙОНА КУГАРЧИНСКИЙ РАЙОН РЕСПУБЛИКИ БАШКОРТОСТАН НАЧАЛЬНАЯ ОБЩЕОБРАЗОВАТЕЛЬНАЯ ШКОЛА Х.СЕМИРЕЧЬЕ</t>
  </si>
  <si>
    <t>232003650-4</t>
  </si>
  <si>
    <t>ФИЛИАЛ МУНИЦИПАЛЬНОГО БЮДЖЕТНОГО ОБЩЕОБРАЗОВАТЕЛЬНОГО УЧРЕЖДЕНИЯ СРЕДНЯЯ ОБЩЕОБРАЗОВАТЕЛЬНАЯ ШКОЛА С. КУГАРЧИ МУНИЦИПАЛЬНОГО РАЙОНА КУГАРЧИНСКИЙ РАЙОН РЕСПУБЛИКИ БАШКОРТОСТАН НАЧАЛЬНАЯ ОБЩЕОБРАЗОВАТЕЛЬНАЯ ШКОЛА Д. ЕТЕБУЛАК</t>
  </si>
  <si>
    <t>232003668-1</t>
  </si>
  <si>
    <t>ФИЛИАЛ МУНИЦИПАЛЬНОГО БЮДЖЕТНОГО ОБЩЕОБРАЗОВАТЕЛЬНОГО УЧРЕЖДЕНИЯ СРЕДНЯЯ ОБЩЕОБРАЗОВАТЕЛЬНАЯ ШКОЛА С. МАКСЮТОВО МУНИЦИПАЛЬНОГО РАЙОНА КУГАРЧИНСКИЙ РАЙОН РЕСПУБЛИКИ БАШКОРТОСТАН ОСНОВНАЯ ОБЩЕОБРАЗОВАТЕЛЬНАЯ ШКОЛА Д. САПЫКОВО</t>
  </si>
  <si>
    <t>453344, Республика Башкортостан, М.Р-Н КУГАРЧИНСКИЙ, С.П. ИЖБЕРДИНСКИЙ СЕЛЬСОВЕТ, Д САПЫКОВО, УЛ МОЛОДЕЖНАЯ, Д. 12</t>
  </si>
  <si>
    <t>232003812-1</t>
  </si>
  <si>
    <t>ФИЛИАЛ МУНИЦИПАЛЬНОГО БЮДЖЕТНОГО ОБЩЕОБРАЗОВАТЕЛЬНОГО УЧРЕЖДЕНИЯ СРЕДНЯЯ ОБЩЕОБРАЗОВАТЕЛЬНАЯ ШКОЛА ИМЕНИ ГЕРОЯ СОВЕТСКОГО СОЮЗА БЕКЕТОВА ВАСИЛИЯ СЕМЕНОВИЧА Д. ВОСКРЕСЕНСКОЕ МУНИЦИПАЛЬНОГО РАЙОНА КУГАРЧИНСКИЙ РАЙОН РЕСПУБЛИКИ БАШКОРТОСТАН ОСНОВНАЯ ОБЩЕОБРАЗОВАТЕЛЬНАЯ ШКОЛА С. ПОДГОРНОЕ</t>
  </si>
  <si>
    <t>Респ Башкортостан, Кугарчинский р-н, село Подгорное, ул Советская, д 34</t>
  </si>
  <si>
    <t>232004622-1</t>
  </si>
  <si>
    <t>ФИЛИАЛ МУНИЦИПАЛЬНОГО АВТОНОМНОГО ДОШКОЛЬНОГО ОБРАЗОВАТЕЛЬНОГО УЧРЕЖДЕНИЯ ДЕТСКИЙ САД "АЙСЫЛУ" Д. НИЖНЕСАПАШЕВО МУНИЦИПАЛЬНОГО РАЙОНА КУГАРЧИНСКИЙ РАЙОН РЕСПУБЛИКИ БАШКОРТОСТАН ДЕТСКИЙ САД "АЙГУЛЬ" Д.ЯЛЧИНО</t>
  </si>
  <si>
    <t>233003607-1</t>
  </si>
  <si>
    <t>ФИЛИАЛ МБОУ ГИМНАЗИЯ С. НОВОТАЙМАСОВО</t>
  </si>
  <si>
    <t>453358, РЕСПУБЛИКА БАШКОРТОСТАН, М.Р-Н КУЮРГАЗИНСКИЙ, С.П. ТАЙМАСОВСКИЙ СЕЛЬСОВЕТ, Д ЛЕНА, УЛ ШКОЛЬНАЯ, Д. 7</t>
  </si>
  <si>
    <t>233003607-2</t>
  </si>
  <si>
    <t>453368, РЕСПУБЛИКА БАШКОРТОСТАН, М.Р-Н КУЮРГАЗИНСКИЙ, С.П. ТАЙМАСОВСКИЙ СЕЛЬСОВЕТ, Д УЛЬЯНОВКА, УЛ ЦЕНТРАЛЬНАЯ, ЗД. 6/1</t>
  </si>
  <si>
    <t>233003607-3</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</si>
  <si>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ДЕТСКИЙ САД "АКБУЗАТ" СЕЛА НОВОТАЙМАСОВО</t>
  </si>
  <si>
    <t>233003607-4</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</si>
  <si>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БАШКОРТОСТАН"-НАЧАЛЬНАЯ ОБЩЕОБРАЗОВАТЕЛЬНАЯ ШКОЛА ДЕРЕВНИ МАРЬЕВКА</t>
  </si>
  <si>
    <t>453368, РЕСПУБЛИКА БАШКОРТОСТАН, М.Р-Н КУЮРГАЗИНСКИЙ, С.П. ЗЯК-ИШМЕТОВСКИЙ СЕЛЬСОВЕТ, Д МАРЬЕВКА, УЛ ШКОЛЬНАЯ, ЗД. 5</t>
  </si>
  <si>
    <t>233003607-5</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</si>
  <si>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БАШКОРТОСТАН"-НАЧАЛЬНАЯ ОБЩЕОБРАЗОВАТЕЛЬНАЯ ШКОЛА ДЕРЕВНИ ЯЛЧИКАЕВО</t>
  </si>
  <si>
    <t>453358, РЕСПУБЛИКА БАШКОРТОСТАН, М.Р-Н КУЮРГАЗИНСКИЙ, С.П. ТАЙМАСОВСКИЙ СЕЛЬСОВЕТ, Д ЯЛЧИКАЕВО, УЛ МУХАМЕТА ИСКУЖИНА, ЗД. 32</t>
  </si>
  <si>
    <t>233003614-1</t>
  </si>
  <si>
    <t>ФИЛИАЛ МУНИЦИПАЛЬНОГО БЮДЖЕТНОГО ОБЩЕОБРАЗОВАТЕЛЬНОГО УЧРЕЖДЕНИЯ "СРЕДНЯЯ ОБЩЕОБРАЗОВАТЕЛЬНАЯ ШКОЛА СЕЛА БАХМУТ МУНИЦИПАЛЬНОГО РАЙОНА КУЮРГАЗИНСКИЙ РАЙОН РЕСПУБЛИКИ БАШКОРТОСТАН" - ДЕТСКИЙ САД "МАЛЫШ" ДЕРЕВНИ БАХМУТ</t>
  </si>
  <si>
    <t>233003621-1</t>
  </si>
  <si>
    <t>ФИЛИАЛ МУНИЦИПАЛЬНОГО БЮДЖЕТНОГО ОБЩЕОБРАЗОВАТЕЛЬНОГО УЧРЕЖДЕНИЯ "СРЕДНЯЯ ОБЩЕОБРАЗОВАТЕЛЬНАЯ ШКОЛА № 2 СЕЛА ЕРМОЛАЕВО МУНИЦИПАЛЬНОГО РАЙОНА КУЮРГАЗИНСКИЙ РАЙОН РЕСПУБЛИКИ БАШКОРТОСТАН" - ДЕТСКИЙ САД "ОДУВАНЧИК" СЕЛА АЙСУАК</t>
  </si>
  <si>
    <t>233003639-1</t>
  </si>
  <si>
    <t>ФИЛИАЛ МУНИЦИПАЛЬНОГО БЮДЖЕТНОГО ОБЩЕОБРАЗОВАТЕЛЬНОГО УЧРЕЖДЕНИЯ "ОСНОВНАЯ ОБЩЕОБРАЗОВАТЕЛЬНАЯ ШКОЛА СЕЛА ЯКУПОВО МУНИЦИПАЛЬНОГО РАЙОНА КУЮРГАЗИНСКИЙ РАЙОН РЕСПУБЛИКИ БАШКОРТОСТАН"-ДЕТСКИЙ САД "АЙГУЛЬ" СЕЛА ЯКУПОВО</t>
  </si>
  <si>
    <t>233003639-2</t>
  </si>
  <si>
    <t>ФИЛИАЛ МУНИЦИПАЛЬНОГО БЮДЖЕТНОГО ОБЩЕОБРАЗОВАТЕЛЬНОГО УЧРЕЖДЕНИЯ "ОСНОВНАЯ ОБЩЕОБРАЗОВАТЕЛЬНАЯ ШКОЛА СЕЛА ЯКУПОВО МУНИЦИПАЛЬНОГО РАЙОНА КУЮРГАЗИНСКИЙ РАЙОН РЕСПУБЛИКИ БАШКОРТОСТАН" - НАЧАЛЬНАЯ ОБЩЕОБРАЗОВАТЕЛЬНАЯ ШКОЛА ДЕРЕВНИ САНДИН 2-Й</t>
  </si>
  <si>
    <t>233003646-1</t>
  </si>
  <si>
    <t>ФИЛИАЛ МУНИЦИПАЛЬНОГО БЮДЖЕТНОГО ОБЩЕОБРАЗОВАТЕЛЬНОГО УЧРЕЖДЕНИЯ "ОСНОВНАЯ ОБЩЕОБРАЗОВАТЕЛЬНАЯ ШКОЛА ДЕРЕВНИ ШАБАГИШ МУНИЦИПАЛЬНОГО РАЙОНА КУЮРГАЗИНСКИЙ РАЙОН РЕСПУБЛИКИ БАШКОРТОСТАН" - ДЕТСКИЙ САД "ЧУЛПАН" ДЕРЕВНИ ШАБАГИШ</t>
  </si>
  <si>
    <t>453367, РЕСПУБЛИКА БАШКОРТОСТАН, М.Р-Н КУЮРГАЗИНСКИЙ, С.П. ШАБАГИШСКИЙ СЕЛЬСОВЕТ, Д ШАБАГИШ, УЛ МИРА, ЗД. 3А</t>
  </si>
  <si>
    <t>233003646-2</t>
  </si>
  <si>
    <t>ФИЛИАЛ МУНИЦИПАЛЬНОГО БЮДЖЕТНОГО ОБЩЕОБРАЗОВАТЕЛЬНОГО УЧРЕЖДЕНИЯ "ОСНОВНАЯ ОБЩЕОБРАЗОВАТЕЛЬНАЯ ШКОЛА ДЕРЕВНИ ШАБАГИШ МУНИЦИПАЛЬНОГО РАЙОНА КУЮРГАЗИНСКИЙ РАЙОН РЕСПУБЛИКИ БАШКОРТОСТАН" - НАЧАЛЬНАЯ ОБЩЕОБРАЗОВАТЕЛЬНАЯ ШКОЛА ДЕРЕВНИ КАНЧУРА</t>
  </si>
  <si>
    <t>233003646-3</t>
  </si>
  <si>
    <t>ФИЛИАЛ МУНИЦИПАЛЬНОГО БЮДЖЕТНОГО ОБЩЕОБРАЗОВАТЕЛЬНОГО УЧРЕЖДЕНИЯ "ОСНОВНАЯ ОБЩЕОБРАЗОВАТЕЛЬНАЯ ШКОЛА ДЕРЕВНИ ШАБАГИШ МУНИЦИПАЛЬНОГО РАЙОНА КУЮРГАЗИНСКИЙ РАЙОН РЕСПУБЛИКИ БАШКОРТОСТАН" - НАЧАЛЬНАЯ ОБЩЕОБРАЗОВАТЕЛЬНАЯ ШКОЛА ДЕРЕВНИ ХОЛОДНЫЙ КЛЮЧ</t>
  </si>
  <si>
    <t>233003678-1</t>
  </si>
  <si>
    <t>ФИЛИАЛ МБОУ СОШ Д. ПАВЛОВКА</t>
  </si>
  <si>
    <t>453354, РЕСПУБЛИКА БАШКОРТОСТАН, М.Р-Н КУЮРГАЗИНСКИЙ, С.П. КРИВЛЕ-ИЛЮШКИНСКИЙ СЕЛЬСОВЕТ, Д КИНЗЯБАЕВО, УЛ ЦЕНТРАЛЬНАЯ, Д. 11</t>
  </si>
  <si>
    <t>233003678-2</t>
  </si>
  <si>
    <t>ФИЛИАЛ МУНИЦИПАЛЬНОГО БЮДЖЕТНОГО ОБЩЕОБРАЗОВАТЕЛЬНОГО УЧРЕЖДЕНИЯ "СРЕДНЯЯ ОБЩЕОБРАЗОВАТЕЛЬНАЯ ШКОЛА ДЕРЕВНИ ПАВЛОВКА МУНИЦИПАЛЬНОГО РАЙОНА КУЮРГАЗИНСКИЙ РАЙОН РЕСПУБЛИКИ БАШКОРТОСТАН" - ДЕТСКИЙ САД "ТЕРЕМОК" ДЕРЕВНИ ПАВЛОВКА</t>
  </si>
  <si>
    <t>453354, РЕСПУБЛИКА БАШКОРТОСТАН, М.Р-Н КУЮРГАЗИНСКИЙ, С.П. КРИВЛЕ-ИЛЮШКИНСКИЙ СЕЛЬСОВЕТ, Д ПАВЛОВКА, УЛ ЦЕНТРАЛЬНАЯ, Д. 67</t>
  </si>
  <si>
    <t>233003678-3</t>
  </si>
  <si>
    <t>ФИЛИАЛ МУНИЦИПАЛЬНОГО БЮДЖЕТНОГО ОБЩЕОБРАЗОВАТЕЛЬНОГО УЧРЕЖДЕНИЯ "СРЕДНЯЯ ОБЩЕОБРАЗОВАТЕЛЬНАЯ ШКОЛА ДЕРЕВНИ ПАВЛОВКА МУНИЦИПАЛЬНОГО РАЙОНА КУЮРГАЗИНСКИЙ РАЙОН РЕСПУБЛИКИ БАШКОРТОСТАН" - НАЧАЛЬНАЯ ОБЩЕОБРАЗОВАТЕЛЬНАЯ ШКОЛА ДЕРЕВНИ КИНЗЯБАЕВО</t>
  </si>
  <si>
    <t>233003702-1</t>
  </si>
  <si>
    <t>ФИЛИАЛ МБОУ ООШ С. СВОБОДА</t>
  </si>
  <si>
    <t>453356, РЕСПУБЛИКА БАШКОРТОСТАН, М.Р-Н КУЮРГАЗИНСКИЙ, С.П. СВОБОДИНСКИЙ СЕЛЬСОВЕТ, С СВОБОДА, УЛ ГАГАРИНА, Д. 1</t>
  </si>
  <si>
    <t>233003702-2</t>
  </si>
  <si>
    <t>ФИЛИАЛ МУНИЦИПАЛЬНОГО БЮДЖЕТНОГО ОБЩЕОБРАЗОВАТЕЛЬНОГО УЧРЕЖДЕНИЯ "ОСНОВНАЯ ОБЩЕОБРАЗОВАТЕЛЬНАЯ ШКОЛА СЕЛА СВОБОДА МУНИЦИПАЛЬНОГО РАЙОНА КУЮРГАЗИНСКИЙ РАЙОН РЕСПУБЛИКИ БАШКОРТОСТАН" - ДЕТСКИЙ САД "БЕРЁЗКА" СЕЛА СВОБОДА</t>
  </si>
  <si>
    <t>453356, РЕСПУБЛИКА БАШКОРТОСТАН, М.Р-Н КУЮРГАЗИНСКИЙ, С.П. СВОБОДИНСКИЙ СЕЛЬСОВЕТ, С СВОБОДА, УЛ ЮБИЛЕЙНАЯ, Д. 20</t>
  </si>
  <si>
    <t>233003710-1</t>
  </si>
  <si>
    <t>ФИЛИАЛ МУНИЦИПАЛЬНОГО БЮДЖЕТНОГО ОБЩЕОБРАЗОВАТЕЛЬНОГО УЧРЕЖДЕНИЯ "СРЕДНЯЯ ОБЩЕОБРАЗОВАТЕЛЬНАЯ ШКОЛА СЕЛА ЗЯК-ИШМЕТОВО МУНИЦИПАЛЬНОГО РАЙОНА КУЮРГАЗИНСКИЙ РАЙОН РЕСПУБЛИКИ БАШКОРТОСТАН" - НАЧАЛЬНАЯ ОБЩЕОБРАЗОВАТЕЛЬНАЯ ШКОЛА ДЕРЕВНИ МИХАЙЛОВКА</t>
  </si>
  <si>
    <t>453368, РЕСПУБЛИКА БАШКОРТОСТАН, М.Р-Н КУЮРГАЗИНСКИЙ, С.П. ЗЯК-ИШМЕТОВСКИЙ СЕЛЬСОВЕТ, Д МИХАЙЛОВКА, УЛ ЦЕНТРАЛЬНАЯ, ЗД. 25</t>
  </si>
  <si>
    <t>233003710-2</t>
  </si>
  <si>
    <t>ФИЛИАЛ МУНИЦИПАЛЬНОГО БЮДЖЕТНОГО ОБЩЕОБРАЗОВАТЕЛЬНОГО УЧРЕЖДЕНИЯ "СРЕДНЯЯ ОБЩЕОБРАЗОВАТЕЛЬНАЯ ШКОЛА СЕЛА ЗЯК-ИШМЕТОВО МУНИЦИПАЛЬНОГО РАЙОНА КУЮРГАЗИНСКИЙ РАЙОН РЕСПУБЛИКИ БАШКОРТОСТАН" - ДЕТСКИЙ САД "МАЛЫШ" СЕЛА ЗЯК-ИШМЕТОВО</t>
  </si>
  <si>
    <t>233003734-1</t>
  </si>
  <si>
    <t>ФИЛИАЛ МУНИЦИПАЛЬНОГО БЮДЖЕТНОГО ОБЩЕОБРАЗОВАТЕЛЬНОГО УЧРЕЖДЕНИЯ "СРЕДНЯЯ ОБЩЕОБРАЗОВАТЕЛЬНАЯ ШКОЛА СЕЛА БУГУЛЬЧАН МУНИЦИПАЛЬНОГО РАЙОНА КУЮРГАЗИНСКИЙ РАЙОН РЕСПУБЛИКИ БАШКОРТОСТАН" - ДЕТСКИЙ САД "РОССИЯНОЧКА" СЕЛА БУГУЛЬЧАН</t>
  </si>
  <si>
    <t>453351, РЕСПУБЛИКА БАШКОРТОСТАН, М.Р-Н КУЮРГАЗИНСКИЙ, С.П. ЛЕНИНСКИЙ СЕЛЬСОВЕТ, С БУГУЛЬЧАН, УЛ ЦЕНТРАЛЬНАЯ, ЗД. 3</t>
  </si>
  <si>
    <t>233003734-2</t>
  </si>
  <si>
    <t>ФИЛИАЛ МБОУ СОШ С.БУГУЛЬЧАН (РЕСП БАШКОРТОСТАН, Р-Н КУЮРГАЗИНСКИЙ, Д БАЛЬЗА)</t>
  </si>
  <si>
    <t>Респ Башкортостан, Куюргазинский р-н, деревня Бальза, ул Рабочая, д 51</t>
  </si>
  <si>
    <t>233003734-3</t>
  </si>
  <si>
    <t>ФИЛИАЛ МБОУ СОШ С.БУГУЛЬЧАН (РЕСП БАШКОРТОСТАН, Р-Н КУЮРГАЗИНСКИЙ, Д МАМБЕТКУЛОВО)</t>
  </si>
  <si>
    <t>Респ Башкортостан, Куюргазинский р-н, деревня Мамбеткулово, ул Заки Валиди, зд 1</t>
  </si>
  <si>
    <t>233003734-4</t>
  </si>
  <si>
    <t>ФИЛИАЛ МУНИЦИПАЛЬНОГО БЮДЖЕТНОГО ОБЩЕОБРАЗОВАТЕЛЬНОГО УЧРЕЖДЕНИЯ "СРЕДНЯЯ ОБЩЕОБРАЗОВАТЕЛЬНАЯ ШКОЛА СЕЛА БУГУЛЬЧАН МУНИЦИПАЛЬНОГО РАЙОНА КУЮРГАЗИНСКИЙ РАЙОН РЕСПУБЛИКИ БАШКОРТОСТАН" - НАЧАЛЬНАЯ ОБЩЕОБРАЗОВАТЕЛЬНАЯ ШКОЛА ДЕРЕВНИ БАЛЬЗА</t>
  </si>
  <si>
    <t>Респ Башкортостан, Куюргазинский р-н, деревня Бальза, ул Рабочая, д 9А</t>
  </si>
  <si>
    <t>233003734-5</t>
  </si>
  <si>
    <t>ФИЛИАЛ МУНИЦИПАЛЬНОГО БЮДЖЕТНОГО ОБЩЕОБРАЗОВАТЕЛЬНОГО УЧРЕЖДЕНИЯ "СРЕДНЯЯ ОБЩЕОБРАЗОВАТЕЛЬНАЯ ШКОЛА СЕЛА БУГУЛЬЧАН МУНИЦИПАЛЬНОГО РАЙОНА КУЮРГАЗИНСКИЙ РАЙОН РЕСПУБЛИКИ БАШКОРТОСТАН" - НАЧАЛЬНАЯ ОБЩЕОБРАЗОВАТЕЛЬНАЯ ШКОЛА ДЕРЕВНИ МАМБЕТКУЛОВО</t>
  </si>
  <si>
    <t>233003798-1</t>
  </si>
  <si>
    <t>233003798-2</t>
  </si>
  <si>
    <t>233003798-3</t>
  </si>
  <si>
    <t>233003798-4</t>
  </si>
  <si>
    <t>ФИЛИАЛ МУНИЦИПАЛЬНОГО БЮДЖЕТНОГО ОБЩЕОБРАЗОВАТЕЛЬНОГО УЧРЕЖДЕНИЯ "СРЕДНЯЯ ОБЩЕОБРАЗОВАТЕЛЬНАЯ ШКОЛА ИМЕНИ БАЯЗИТА БИКБАЯ СЕЛА НОВОМУРАПТАЛОВО МУНИЦИПАЛЬНОГО РАЙОНА КУЮРГАЗИНСКИЙ РАЙОН РЕСПУБЛИКИ БАШКОРТОСТАН" - НАЧАЛЬНАЯ ОБЩЕОБРАЗОВАТЕЛЬНАЯ ШКОЛА ДЕРЕВНИ СТАРОМУРАПТАЛОВО</t>
  </si>
  <si>
    <t>233003798-5</t>
  </si>
  <si>
    <t>ФИЛИАЛ МУНИЦИПАЛЬНОГО БЮДЖЕТНОГО ОБЩЕОБРАЗОВАТЕЛЬНОГО УЧРЕЖДЕНИЯ "СРЕДНЯЯ ОБЩЕОБРАЗОВАТЕЛЬНАЯ ШКОЛА ИМЕНИ БАЯЗИТА БИКБАЯ СЕЛА НОВОМУРАПТАЛОВО МУНИЦИПАЛЬНОГО РАЙОНА КУЮРГАЗИНСКИЙ РАЙОН РЕСПУБЛИКИ БАШКОРТОСТАН" - НАЧАЛЬНАЯ ОБЩЕОБРАЗОВАТЕЛЬНАЯ ШКОЛА СЕЛА ЯКУТОВО</t>
  </si>
  <si>
    <t>233003847-1</t>
  </si>
  <si>
    <t>ФИЛИАЛ МУНИЦИПАЛЬНОГО АВТОНОМНОГО ДОШКОЛЬНОГО ОБРАЗОВАТЕЛЬНОГО УЧРЕЖДЕНИЯ ДЕТСКИЙ САД "АЛСУ" ОБЩЕРАЗВИВАЮЩЕГО ВИДА СЕЛА НОВОМУРАПТАЛОВО МУНИЦИПАЛЬНОГО РАЙОНА КУЮРГАЗИНСКИЙ РАЙОН РЕСПУБЛИКИ БАШКОРТОСТАН - ДЕТСКИЙ САД "АКБУЗАТ" ДЕРЕВНИ СТАРОМУРАПТАЛОВО</t>
  </si>
  <si>
    <t>453365, РЕСПУБЛИКА БАШКОРТОСТАН, М.Р-Н КУЮРГАЗИНСКИЙ, С.П. МУРАПТАЛОВСКИЙ СЕЛЬСОВЕТ, Д СТАРОМУРАПТАЛОВО, УЛ АЛЬМУХАМЕТОВА, ЗД. 3</t>
  </si>
  <si>
    <t>233003847-2</t>
  </si>
  <si>
    <t>ФИЛИАЛ МУНИЦИПАЛЬНОГО АВТОНОМНОГО ДОШКОЛЬНОГО ОБРАЗОВАТЕЛЬНОГО УЧРЕЖДЕНИЯ ДЕТСКИЙ САД "АЛСУ" ОБЩЕРАЗВИВАЮЩЕГО ВИДА СЕЛА НОВОМУРАПТАЛОВО МУНИЦИПАЛЬНОГО РАЙОНА КУЮРГАЗИНСКИЙ РАЙОН РЕСПУБЛИКИ БАШКОРТОСТАН - ДЕТСКИЙ САД "ТУЛПАР" СЕЛА ЯКУТОВО</t>
  </si>
  <si>
    <t>453365, РЕСПУБЛИКА БАШКОРТОСТАН, М.Р-Н КУЮРГАЗИНСКИЙ, С.П. МУРАПТАЛОВСКИЙ СЕЛЬСОВЕТ, С ЯКУТОВО, ПЕР РЕЧНОЙ, ЗД. 10</t>
  </si>
  <si>
    <t>233003981-1</t>
  </si>
  <si>
    <t>233003981-2</t>
  </si>
  <si>
    <t>233003981-3</t>
  </si>
  <si>
    <t>ФИЛИАЛ МУНИЦИПАЛЬНОГО БЮДЖЕТНОГО ОБЩЕОБРАЗОВАТЕЛЬНОГО УЧРЕЖДЕНИЯ "СРЕДНЯЯ ОБЩЕОБРАЗОВАТЕЛЬНАЯ ШКОЛА СЕЛА КРИВЛЕ-ИЛЮШКИНО МУНИЦИПАЛЬНОГО РАЙОНА КУЮРГАЗИНСКИЙ РАЙОН РЕСПУБЛИКИ БАШКОРТОСТАН"-ДЕТСКИЙ САД "СОЛНЫШКО" СЕЛА КРИВЛЕ-ИЛЮШКИНО</t>
  </si>
  <si>
    <t>233003981-4</t>
  </si>
  <si>
    <t>233004110-1</t>
  </si>
  <si>
    <t>ФИЛИАЛ МУНИЦИПАЛЬНОГО БЮДЖЕТНОГО ОБЩЕОБРАЗОВАТЕЛЬНОГО УЧРЕЖДЕНИЯ "СРЕДНЯЯ ОБЩЕОБРАЗОВАТЕЛЬНАЯ ШКОЛА СЕЛА СТАРАЯ ОТРАДА МУНИЦИПАЛЬНОГО РАЙОНА КУЮРГАЗИНСКИЙ РАЙОН РЕСПУБЛИКИ БАШКОРТОСТАН" - НАЧАЛЬНАЯ ОБЩЕОБРАЗОВАТЕЛЬНАЯ ШКОЛА ДЕРЕВНИ ЯМАНГУЛОВО</t>
  </si>
  <si>
    <t>233004110-2</t>
  </si>
  <si>
    <t>ФИЛИАЛ МУНИЦИПАЛЬНОГО БЮДЖЕТНОГО ОБЩЕОБРАЗОВАТЕЛЬНОГО УЧРЕЖДЕНИЯ "СРЕДНЯЯ ОБЩЕОБРАЗОВАТЕЛЬНАЯ ШКОЛА СЕЛА СТАРАЯ ОТРАДА МУНИЦИПАЛЬНОГО РАЙОНА КУЮРГАЗИНСКИЙ РАЙОН РЕСПУБЛИКИ БАШКОРТОСТАН" - ДЕТСКИЙ САД "БЕРЕЗКА" СЕЛА СТАРАЯ ОТРАДА</t>
  </si>
  <si>
    <t>233004110-3</t>
  </si>
  <si>
    <t>ФИЛИАЛ МБОУ СОШ С. СТ. ОТРАДА</t>
  </si>
  <si>
    <t>Респ Башкортостан, Куюргазинский р-н, деревня Ямангулово, ул Школьная, д 3</t>
  </si>
  <si>
    <t>233004150-1</t>
  </si>
  <si>
    <t>ФИЛИАЛ МБОУ СОШ Д.ИЛЬКИНЕЕВО</t>
  </si>
  <si>
    <t>453359, РЕСПУБЛИКА БАШКОРТОСТАН, М.Р-Н КУЮРГАЗИНСКИЙ, С.П. ИЛЬКИНЕЕВСКИЙ СЕЛЬСОВЕТ, Д МАЛОМУСИНО, УЛ КОММУНИСТИЧЕСКАЯ, ЗД. 5А</t>
  </si>
  <si>
    <t>233004150-2</t>
  </si>
  <si>
    <t>233004150-3</t>
  </si>
  <si>
    <t>ФИЛИАЛ МУНИЦИПАЛЬНОГО БЮДЖЕТНОГО ОБЩЕОБРАЗОВАТЕЛЬНОГО УЧРЕЖДЕНИЯ "СРЕДНЯЯ ОБЩЕОБРАЗОВАТЕЛЬНАЯ ШКОЛА ДЕРЕВНИ ИЛЬКИНЕЕВО МУНИЦИПАЛЬНОГО РАЙОНА КУЮРГАЗИНСКИЙ РАЙОН РЕСПУБЛИКИ БАШКОРТОСТАН"-ДЕТСКИЙ САД "ЛЯЙСАН" ДЕРЕВНИ ИЛЬКИНЕЕВО</t>
  </si>
  <si>
    <t>233004150-4</t>
  </si>
  <si>
    <t>ФИЛИАЛ МУНИЦИПАЛЬНОГО БЮДЖЕТНОГО ОБЩЕОБРАЗОВАТЕЛЬНОГО УЧРЕЖДЕНИЯ "СРЕДНЯЯ ОБЩЕОБРАЗОВАТЕЛЬНАЯ ШКОЛА ДЕРЕВНИ ИЛЬКИНЕЕВО МУНИЦИПАЛЬНОГО РАЙОНА КУЮРГАЗИНСКИЙ РАЙОН РЕСПУБЛИКИ БАШКОРТОСТАН" - НАЧАЛЬНАЯ ОБЩЕОБРАЗОВАТЕЛЬНАЯ ШКОЛА ДЕРЕВНИ ЮМАГУЗИНО</t>
  </si>
  <si>
    <t>233004150-5</t>
  </si>
  <si>
    <t>ФИЛИАЛ МУНИЦИПАЛЬНОГО БЮДЖЕТНОГО ОБЩЕОБРАЗОВАТЕЛЬНОГО УЧРЕЖДЕНИЯ "СРЕДНЯЯ ОБЩЕОБРАЗОВАТЕЛЬНАЯ ШКОЛА ДЕРЕВНИ ИЛЬКИНЕЕВО МУНИЦИПАЛЬНОГО РАЙОНА КУЮРГАЗИНСКИЙ РАЙОН РЕСПУБЛИКИ БАШКОРТОСТАН" - НАЧАЛЬНАЯ ОБЩЕОБРАЗОВАТЕЛЬНАЯ ШКОЛА СЕЛА НОВОМУСИНО</t>
  </si>
  <si>
    <t>233004174-1</t>
  </si>
  <si>
    <t>ФИЛИАЛ МУНИЦИПАЛЬНОГО БЮДЖЕТНОГО ОБЩЕОБРАЗОВАТЕЛЬНОГО УЧРЕЖДЕНИЯ "СРЕДНЯЯ ОБЩЕОБРАЗОВАТЕЛЬНАЯ ШКОЛА СЕЛА ЯКШИМБЕТОВО МУНИЦИПАЛЬНОГО РАЙОНА КУЮРГАЗИНСКИЙ РАЙОН РЕСПУБЛИКИ БАШКОРТОСТАН"-ДЕТСКИЙ САД "ЙЭЙГОР" СЕЛА ЯКШИМБЕТОВО</t>
  </si>
  <si>
    <t>453355, РЕСПУБЛИКА БАШКОРТОСТАН, М.Р-Н КУЮРГАЗИНСКИЙ, С.П. ЯКШИМБЕТОВСКИЙ СЕЛЬСОВЕТ, С ЯКШИМБЕТОВО, УЛ Т.АЗНАБАЕВА, ЗД. 1Б</t>
  </si>
  <si>
    <t>233004174-2</t>
  </si>
  <si>
    <t>ФИЛИАЛ МУНИЦИПАЛЬНОГО БЮДЖЕТНОГО ОБЩЕОБРАЗОВАТЕЛЬНОГО УЧРЕЖДЕНИЯ "СРЕДНЯЯ ОБЩЕОБРАЗОВАТЕЛЬНАЯ ШКОЛА СЕЛА ЯКШИМБЕТОВО МУНИЦИПАЛЬНОГО РАЙОНА КУЮРГАЗИНСКИЙ РАЙОН РЕСПУБЛИКИ БАШКОРТОСТАН" - НАЧАЛЬНАЯ ОБЩЕОБРАЗОВАТЕЛЬНАЯ ШКОЛА СЕЛА НИЖНЕЕ БАБАЛАРОВО</t>
  </si>
  <si>
    <t>233004174-3</t>
  </si>
  <si>
    <t>ФИЛИАЛ МБОУ СОШ С. ЯКШИМБЕТОВО</t>
  </si>
  <si>
    <t>453355, РЕСПУБЛИКА БАШКОРТОСТАН, М.Р-Н КУЮРГАЗИНСКИЙ, С.П. ЯКШИМБЕТОВСКИЙ СЕЛЬСОВЕТ, С СРЕДНЕЕ БАБАЛАРОВО, УЛ ЦЕНТРАЛЬНАЯ, ЗД. 15А</t>
  </si>
  <si>
    <t>233004174-4</t>
  </si>
  <si>
    <t>453355, РЕСПУБЛИКА БАШКОРТОСТАН, М.Р-Н КУЮРГАЗИНСКИЙ, С.П. ЯКШИМБЕТОВСКИЙ СЕЛЬСОВЕТ, Д ЯНГИ-ЮЛ, УЛ ШКОЛЬНАЯ, Д. 7</t>
  </si>
  <si>
    <t>233004174-5</t>
  </si>
  <si>
    <t>ФИЛИАЛ МУНИЦИПАЛЬНОГО БЮДЖЕТНОГО ОБЩЕОБРАЗОВАТЕЛЬНОГО УЧРЕЖДЕНИЯ "СРЕДНЯЯ ОБЩЕОБРАЗОВАТЕЛЬНАЯ ШКОЛА СЕЛА ЯКШИМБЕТОВО МУНИЦИПАЛЬНОГО РАЙОНА КУЮРГАЗИНСКИЙ РАЙОН РЕСПУБЛИКИ БАШКОРТОСТАН" - ОСНОВНАЯ ОБЩЕОБРАЗОВАТЕЛЬНАЯ ШКОЛА СЕЛА КУТЛУЮЛОВО</t>
  </si>
  <si>
    <t>453355, РЕСПУБЛИКА БАШКОРТОСТАН, М.Р-Н КУЮРГАЗИНСКИЙ, С.П. ЯКШИМБЕТОВСКИЙ СЕЛЬСОВЕТ, С КУТЛУЮЛОВО, УЛ ШКОЛЬНАЯ, ЗД. 12</t>
  </si>
  <si>
    <t>233004230-1</t>
  </si>
  <si>
    <t>ФИЛИАЛ МУНИЦИПАЛЬНОГО БЮДЖЕТНОГО ОБЩЕОБРАЗОВАТЕЛЬНОГО УЧРЕЖДЕНИЯ "СРЕДНЯЯ ОБЩЕОБРАЗОВАТЕЛЬНАЯ ШКОЛА СЕЛА АБДУЛОВО МУНИЦИПАЛЬНОГО РАЙОНА КУЮРГАЗИНСКИЙ РАЙОН РЕСПУБЛИКИ БАШКОРТОСТАН"-ДЕТСКИЙ САД "ЛЯЙСАН" СЕЛА АБДУЛОВО</t>
  </si>
  <si>
    <t>233004230-2</t>
  </si>
  <si>
    <t>ФИЛИАЛ МУНИЦИПАЛЬНОГО БЮДЖЕТНОГО ОБЩЕОБРАЗОВАТЕЛЬНОГО УЧРЕЖДЕНИЯ "СРЕДНЯЯ ОБЩЕОБРАЗОВАТЕЛЬНАЯ ШКОЛА СЕЛА АБДУЛОВО МУНИЦИПАЛЬНОГО РАЙОНА КУЮРГАЗИНСКИЙ РАЙОН РЕСПУБЛИКИ БАШКОРТОСТАН" - НАЧАЛЬНАЯ ОБЩЕОБРАЗОВАТЕЛЬНАЯ ШКОЛА ДЕРЕВНИ ТИМЕРБАЕВО</t>
  </si>
  <si>
    <t>233004230-3</t>
  </si>
  <si>
    <t>ФИЛИАЛ МУНИЦИПАЛЬНОГО БЮДЖЕТНОГО ОБЩЕОБРАЗОВАТЕЛЬНОГО УЧРЕЖДЕНИЯ "СРЕДНЯЯ ОБЩЕОБРАЗОВАТЕЛЬНАЯ ШКОЛА СЕЛА АБДУЛОВО МУНИЦИПАЛЬНОГО РАЙОНА КУЮРГАЗИНСКИЙ РАЙОН РЕСПУБЛИКИ БАШКОРТОСТАН" - НАЧАЛЬНАЯ ОБЩЕОБРАЗОВАТЕЛЬНАЯ ШКОЛА ДЕРЕВНИ КИНЬЯ-АБЫЗ</t>
  </si>
  <si>
    <t>233005266-1</t>
  </si>
  <si>
    <t>ФИЛИАЛ МУНИЦИПАЛЬНОГО БЮДЖЕТНОГО ОБЩЕОБРАЗОВАТЕЛЬНОГО УЧРЕЖДЕНИЯ "ОСНОВНАЯ ОБЩЕОБРАЗОВАТЕЛЬНАЯ ШКОЛА ДЕРЕВНИ АКСАРОВО МУНИЦИПАЛЬНОГО РАЙОНА КУЮРГАЗИНСКИЙ РАЙОН РЕСПУБЛИКИ БАШКОРТОСТАН" - ДЕТСКИЙ САД "АКСАСКА" ДЕРЕВНИ АКСАРОВО</t>
  </si>
  <si>
    <t>453365, РЕСПУБЛИКА БАШКОРТОСТАН, М.Р-Н КУЮРГАЗИНСКИЙ, С.П. МУРАПТАЛОВСКИЙ СЕЛЬСОВЕТ, Д АКСАРОВО, УЛ МИРА, ЗД. 18А</t>
  </si>
  <si>
    <t>234003007-1</t>
  </si>
  <si>
    <t>НАЧАЛЬНАЯ ОБЩЕОБРАЗОВАТЕЛЬНАЯ ШКОЛА СЕЛА АХЛЫСТИНО, ФИЛИАЛ МУНИЦИПАЛЬНОГО БЮДЖЕТНОГО ОБЩЕОБРАЗОВАТЕЛЬНОГО УЧРЕЖДЕНИЯ СРЕДНЯЯ ОБЩЕОБРАЗОВАТЕЛЬНАЯ ШКОЛА ИМ. Ф.АХМАЛЕТДИНОВА СЕЛА АХМЕТОВО МУНИЦИПАЛЬНОГО РАЙОНА КУШНАРЕНКОВСКИЙ РАЙОН РЕСПУБЛИКИ БАШКОРТОСТАН</t>
  </si>
  <si>
    <t>234003053-1</t>
  </si>
  <si>
    <t>ОСНОВНАЯ ОБЩЕОБРАЗОВАТЕЛЬНАЯ ШКОЛА СЕЛА БАРДОВКА, ФИЛИАЛ МУНИЦИПАЛЬНОГО БЮДЖЕТНОГО ОБЩЕОБРАЗОВАТЕЛЬНОГО УЧРЕЖДЕНИЯ ГИМНАЗИЯ СЕЛА КУШНАРЕНКОВО МУНИЦИПАЛЬНОГО РАЙОНА КУШНАРЕНКОВСКИЙ РАЙОН РЕСПУБЛИКИ БАШКОРТОСТАН</t>
  </si>
  <si>
    <t>234003127-1</t>
  </si>
  <si>
    <t>ДЕТСКИЙ САД СЕЛА СУЛТАНАЕВО, ФИЛИАЛ МУНИЦИПАЛЬНОГО БЮДЖЕТНОГО ОБЩЕОБРАЗОВАТЕЛЬНОГО УЧРЕЖДЕНИЯ СРЕДНЯЯ ОБЩЕОБРАЗОВАТЕЛЬНАЯ ШКОЛА СЕЛА ШАРИПОВО МУНИЦИПАЛЬНОГО РАЙОНА КУШНАРЕНКОВСКИЙ РАЙОН РЕСПУБЛИКИ БАШКОРТОСТАН</t>
  </si>
  <si>
    <t>234003127-2</t>
  </si>
  <si>
    <t>НАЧАЛЬНАЯ ОБЩЕОБРАЗОВАТЕЛЬНАЯ ШКОЛА ДЕРЕВНИ МАМЯКОВО, ФИЛИАЛ МУНИЦИПАЛЬНОГО БЮДЖЕТНОГО ОБЩЕОБРАЗОВАТЕЛЬНОГО УЧРЕЖДЕНИЯ СРЕДНЯЯ ОБЩЕОБРАЗОВАТЕЛЬНАЯ ШКОЛА СЕЛА ШАРИПОВО МУНИЦИПАЛЬНОГО РАЙОНА КУШНАРЕНКОВСКИЙ РАЙОН РЕСПУБЛИКИ БАШКОРТОСТАН</t>
  </si>
  <si>
    <t>234003127-3</t>
  </si>
  <si>
    <t>ДЕТСКИЙ САД "ТЕРЕМОК" ДЕРЕВНИ МАМЯКОВО, ФИЛИАЛ МУНИЦИПАЛЬНОГО БЮДЖЕТНОГО ОБЩЕОБРАЗОВАТЕЛЬНОГО УЧРЕЖДЕНИЯ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</si>
  <si>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234003127-4</t>
  </si>
  <si>
    <t>НАЧАЛЬНАЯ ОБЩЕОБРАЗОВАТЕЛЬНАЯ ШКОЛА СЕЛА КУВЫКОВО, ФИЛИАЛ МУНИЦИПАЛЬНОГО БЮДЖЕТНОГО ОБЩЕОБРАЗОВАТЕЛЬНОГО УЧРЕЖДЕНИЯ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</si>
  <si>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234003127-5</t>
  </si>
  <si>
    <t>НАЧАЛЬНАЯ ОБЩЕОБРАЗОВАТЕЛЬНАЯ ШКОЛА СЕЛА СУЛТАНАЕВО, ФИЛИАЛ МУНИЦИПАЛЬНОГО БЮДЖЕТНОГО ОБЩЕОБРАЗОВАТЕЛЬНОГО УЧРЕЖДЕНИЯ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</si>
  <si>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234004755-1</t>
  </si>
  <si>
    <t>НАЧАЛЬНАЯ ОБЩЕОБРАЗОВАТЕЛЬНАЯ ШКОЛА ДЕРЕВНИ ТОЛБАЗЫ, ФИЛИАЛ МУНИЦИПАЛЬНОГО БЮДЖЕТНОГО ОБЩЕОБРАЗОВАТЕЛЬНОГО УЧРЕЖДЕНИЯ СРЕДНЯЯ ОБЩЕОБРАЗОВАТЕЛЬНАЯ ШКОЛА СЕЛА КАРАЧА-ЕЛГА МУНИЦИПАЛЬНОГО РАЙОНА КУШНАРЕНКОВСКИЙ РАЙОН РЕСПУБЛИКИ БАШКОРТОСТАН</t>
  </si>
  <si>
    <t>452245, РЕСПУБЛИКА БАШКОРТОСТАН, М.Р-Н КУШНАРЕНКОВСКИЙ, С.П. КАРАЧА-ЕЛГИНСКИЙ СЕЛЬСОВЕТ, Д ТОЛБАЗЫ, УЛ МОЛОДЕЖНАЯ, ЗД. 30А</t>
  </si>
  <si>
    <t>234004787-1</t>
  </si>
  <si>
    <t>ДЕТСКИЙ САД СЕЛА ТАРАБЕРДИНО, ФИЛИАЛ МУНИЦИПАЛЬНОГО БЮДЖЕТНОГО ДОШКОЛЬНОГО ОБРАЗОВАТЕЛЬНОГО УЧРЕЖДЕНИЯ ДЕТСКИЙ САД №1 "РОДНИЧОК" СЕЛА КУШНАРЕНКОВО МУНИЦИПАЛЬНОГО РАЙОНА КУШНАРЕНКОВСКИЙ РАЙОН РЕСПУБЛИКИ БАШКОРТОСТАН</t>
  </si>
  <si>
    <t>452230, РЕСПУБЛИКА БАШКОРТОСТАН, М.Р-Н КУШНАРЕНКОВСКИЙ, С.П. КУШНАРЕНКОВСКИЙ СЕЛЬСОВЕТ, С ТАРАБЕРДИНО, УЛ КИРОВА, ЗД. 51</t>
  </si>
  <si>
    <t>234004811-1</t>
  </si>
  <si>
    <t>ДЕТСКИЙ САД СЕЛА КАЗАРМА, ФИЛИАЛ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</si>
  <si>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452241, РЕСПУБЛИКА БАШКОРТОСТАН, М.Р-Н КУШНАРЕНКОВСКИЙ, С.П. СТАРОТУКМАКЛИНСКИЙ СЕЛЬСОВЕТ, С КАЗАРМА, УЛ ШКОЛЬНАЯ, Д. 13</t>
  </si>
  <si>
    <t>234004811-2</t>
  </si>
  <si>
    <t>ДЕТСКИЙ САД СЕЛА СТАРОГУМЕРОВО, ФИЛИАЛ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</si>
  <si>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452242, РЕСПУБЛИКА БАШКОРТОСТАН, М.Р-Н КУШНАРЕНКОВСКИЙ, С.П. СТАРОГУМЕРОВСКИЙ СЕЛЬСОВЕТ, С СТАРОГУМЕРОВО, УЛ ОКТЯБРЬСКАЯ, ЗД. 10А</t>
  </si>
  <si>
    <t>234004811-3</t>
  </si>
  <si>
    <t>НАЧАЛЬНАЯ ОБЩЕОБРАЗОВАТЕЛЬНАЯ ШКОЛА СЕЛА КАЗАРМА, ФИЛИАЛ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</si>
  <si>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234004811-4</t>
  </si>
  <si>
    <t>ДЕТСКИЙ САД СЕЛА СТАРЫЕ ТУКМАКЛЫ, СТРУКТУРНОЕ ПОДРАЗДЕЛЕНИЕ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</si>
  <si>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234004811-5</t>
  </si>
  <si>
    <t>ФИЛИАЛ МБОУ СОШ С. СТАРЫЕ ТУКМАКЛЫ (РЕСП БАШКОРТОСТАН, Р-Н КУШНАРЕНКОВСКИЙ, С КАРАТЯКИ)</t>
  </si>
  <si>
    <t>Респ Башкортостан, Кушнаренковский р-н, село Каратяки, ул Школьная, зд 48</t>
  </si>
  <si>
    <t>234004811-6</t>
  </si>
  <si>
    <t>ФИЛИАЛ МБОУ СОШ С. СТАРЫЕ ТУКМАКЛЫ (РЕСП БАШКОРТОСТАН, Р-Н КУШНАРЕНКОВСКИЙ, С НОВЫЕ ТУКМАКЛЫ)</t>
  </si>
  <si>
    <t>Респ Башкортостан, Кушнаренковский р-н, село Новые Тукмаклы, ул Речная, д 1А</t>
  </si>
  <si>
    <t>234004868-1</t>
  </si>
  <si>
    <t>ОСНОВНАЯ ОБЩЕОБРАЗОВАТЕЛЬНАЯ ШКОЛА Д. СТАРОБАСКАКОВО, ФИЛИАЛ МУНИЦИПАЛЬНОГО БЮДЖЕТНОГО ОБЩЕОБРАЗОВАТЕЛЬНОГО УЧРЕЖДЕНИЯ СРЕДНЯЯ ОБЩЕОБРАЗОВАТЕЛЬНАЯ ШКОЛА №1 ИМЕНИ ГЕРОЯ СОВЕТСКОГО СОЮЗА В.Д. ПАШИРОВА СЕЛА КУШНАРЕНКОВО МУНИЦИПАЛЬНОГО РАЙОНА КУШНАРЕНКОВСКИЙ РАЙОН РЕСПУБЛИКИ БАШКОРТОСТАН</t>
  </si>
  <si>
    <t>234004875-1</t>
  </si>
  <si>
    <t>НАЧАЛЬНАЯ ОБЩЕОБРАЗОВАТЕЛЬНАЯ ШКОЛА СЕЛА БАЙТАЛЛЫ, ФИЛИАЛ МУНИЦИПАЛЬНОГО БЮДЖЕТНОГО ОБЩЕОБРАЗОВАТЕЛЬНОГО УЧРЕЖДЕНИЯ СРЕДНЯЯ ОБЩЕОБРАЗОВАТЕЛЬНАЯ ШКОЛА СЕЛА СТАРОКУРМАШЕВО МУНИЦИПАЛЬНОГО РАЙОНА КУШНАРЕНКОВСКИЙ РАЙОН РЕСПУБЛИКИ БАШКОРТОСТАН</t>
  </si>
  <si>
    <t>234004875-2</t>
  </si>
  <si>
    <t>НАЧАЛЬНАЯ ОБЩЕОБРАЗОВАТЕЛЬНАЯ ШКОЛА СЕЛА РАСМЕКЕЕВО, ФИЛИАЛ МУНИЦИПАЛЬНОГО БЮДЖЕТНОГО ОБЩЕОБРАЗОВАТЕЛЬНОГО УЧРЕЖДЕНИЯ СРЕДНЯЯ ОБЩЕОБРАЗОВАТЕЛЬНАЯ ШКОЛА СЕЛА СТАРОКУРМАШЕВО МУНИЦИПАЛЬНОГО РАЙОНА КУШНАРЕНКОВСКИЙ РАЙОН РЕСПУБЛИКИ БАШКОРТОСТАН</t>
  </si>
  <si>
    <t>234004875-3</t>
  </si>
  <si>
    <t>ФИЛИАЛ МБОУ СОШ С.СТАРОКУРМАШЕВО (РЕСП БАШКОРТОСТАН, Р-Н КУШНАРЕНКОВСКИЙ, Д АХТА)</t>
  </si>
  <si>
    <t>Респ Башкортостан, Кушнаренковский р-н, деревня Ахта, ул Лесная, д 2</t>
  </si>
  <si>
    <t>234004875-4</t>
  </si>
  <si>
    <t>ФИЛИАЛ МБОУ СОШ С.СТАРОКУРМАШЕВО (РЕСП БАШКОРТОСТАН, Р-Н КУШНАРЕНКОВСКИЙ, Д ЯКУПОВО)</t>
  </si>
  <si>
    <t>Респ Башкортостан, Кушнаренковский р-н, деревня Якупово, ул Школьная, д 12</t>
  </si>
  <si>
    <t>234004890-1</t>
  </si>
  <si>
    <t>НАЧАЛЬНАЯ ОБЩЕОБРАЗОВАТЕЛЬНАЯ ШКОЛА ДЕРЕВНИ ВЕРХНЕСАИТОВО, ФИЛИАЛ МУНИЦИПАЛЬНОГО БЮДЖЕТНОГО ОБЩЕОБРАЗОВАТЕЛЬНОГО УЧРЕЖДЕНИЯ СРЕДНЯЯ ОБЩЕОБРАЗОВАТЕЛЬНАЯ ШКОЛА СЕЛА БАКАЕВО МУНИЦИПАЛЬНОГО РАЙОНА КУШНАРЕНКОВСКИЙ РАЙОН РЕСПУБЛИКИ БАШКОРТОСТАН</t>
  </si>
  <si>
    <t>234004988-1</t>
  </si>
  <si>
    <t>ДЕТСКИЙ САД СЕЛА БАЙТАЛЛЫ, ФИЛИАЛ МУНИЦИПАЛЬНОГО БЮДЖЕТНОГО ДОШКОЛЬНОГО ОБРАЗОВАТЕЛЬНОГО УЧРЕЖДЕНИЯ ДЕТСКИЙ САД СЕЛА СТАРОКУРМАШЕВО</t>
  </si>
  <si>
    <t>234004988-2</t>
  </si>
  <si>
    <t>ДЕТСКИЙ САД СЕЛА НОВОКУРМАШЕВО, ФИЛИАЛ МУНИЦИПАЛЬНОГО БЮДЖЕТНОГО ДОШКОЛЬНОГО ОБРАЗОВАТЕЛЬНОГО УЧРЕЖДЕНИЯ ДЕТСКИЙ САД СЕЛА СТАРОКУРМАШЕВО</t>
  </si>
  <si>
    <t>452248, РЕСПУБЛИКА БАШКОРТОСТАН, М.Р-Н КУШНАРЕНКОВСКИЙ, С.П. СТАРОКУРМАШЕВСКИЙ СЕЛЬСОВЕТ, С НОВОКУРМАШЕВО, УЛ МОЛОДЁЖНАЯ, ЗД. 2</t>
  </si>
  <si>
    <t>234004995-1</t>
  </si>
  <si>
    <t>ДЕТСКИЙ САД СЕЛА СТАРОГУМЕРОВО, ФИЛИАЛ МУНИЦИПАЛЬНОГО БЮДЖЕТНОГО ДОШКОЛЬНОГО ОБРАЗОВАТЕЛЬНОГО УЧРЕЖДЕНИЯ ДЕТСКИЙ САД СЕЛА СТАРЫЕ ТУКМАКЛЫ</t>
  </si>
  <si>
    <t>Респ Башкортостан, Кушнаренковский р-н, село Старогумерово, ул Октябрьская, зд 10А</t>
  </si>
  <si>
    <t>234005004-1</t>
  </si>
  <si>
    <t>ДЕТСКИЙ САД ДЕРЕВНИ САИТОВО, ФИЛИАЛ МУНИЦИПАЛЬНОГО БЮДЖЕТНОГО ОБЩЕОБРАЗОВАТЕЛЬНОГО УЧРЕЖДЕНИЯ СРЕДНЯЯ ОБЩЕОБРАЗОВАТЕЛЬНАЯ ШКОЛА СЕЛА ИЛИКОВО МУНИЦИПАЛЬНОГО РАЙОНА КУШНАРЕНКОВСКИЙ РАЙОН РЕСПУБЛИКИ БАШКОРТОСТАН</t>
  </si>
  <si>
    <t>234005029-1</t>
  </si>
  <si>
    <t>ДЕТСКИЙ САД ДЕРЕВНИ ИЛЬМУРЗИНО, ФИЛИАЛ МУНИЦИПАЛЬНОГО БЮДЖЕТНОГО ДОШКОЛЬНОГО ОБРАЗОВАТЕЛЬНОГО УЧРЕЖДЕНИЯ ДЕТСКИЙ САД "КОЯШКАЙ" СЕЛА СТАРЫЕ КАМЫШЛЫ МУНИЦИПАЛЬНОГО РАЙОНА КУШНАРЕНКОВСКИЙ РАЙОН РЕСПУБЛИКИ БАШКОРТОСТАН</t>
  </si>
  <si>
    <t>234005050-1</t>
  </si>
  <si>
    <t>ДЕТСКИЙ САД "РОСИНКА" СЕЛА ПЕРВУШИНО, ФИЛИАЛ МУНИЦИПАЛЬНОГО БЮДЖЕТНОГО ОБЩЕОБРАЗОВАТЕЛЬНОГО УЧРЕЖДЕНИЯ СРЕДНЯЯ ОБЩЕОБРАЗОВАТЕЛЬНАЯ ШКОЛА СЕЛА СТАРЫЕ КАМЫШЛЫ МУНИЦИПАЛЬНОГО РАЙОНА КУШНАРЕНКОВСКИЙ РАЙОН РЕСПУБЛИКИ БАШКОРТОСТАН</t>
  </si>
  <si>
    <t>234005050-2</t>
  </si>
  <si>
    <t>НАЧАЛЬНАЯ ОБЩЕОБРАЗОВАТЕЛЬНАЯ ШКОЛА ДЕРЕВНИ ИЛЬМУРЗИНО, ФИЛИАЛ МУНИЦИПАЛЬНОГО БЮДЖЕТНОГО ОБЩЕОБРАЗОВАТЕЛЬНОГО УЧРЕЖДЕНИЯ СРЕДНЯЯ ОБЩЕОБРАЗОВАТЕЛЬНАЯ ШКОЛА СЕЛА СТАРЫЕ КАМЫШЛЫ МУНИЦИПАЛЬНОГО РАЙОНА КУШНАРЕНКОВСКИЙ РАЙОН РЕСПУБЛИКИ БАШКОРТОСТАН</t>
  </si>
  <si>
    <t>234005050-3</t>
  </si>
  <si>
    <t>ОСНОВНАЯ ОБЩЕОБРАЗОВАТЕЛЬНАЯ ШКОЛА СЕЛА ПЕРВУШИНО, ФИЛИАЛ МУНИЦИПАЛЬНОГО БЮДЖЕТНОГО ОБЩЕОБРАЗОВАТЕЛЬНОГО УЧРЕЖДЕНИЯ СРЕДНЯЯ ОБЩЕОБРАЗОВАТЕЛЬНАЯ ШКОЛА СЕЛА СТАРЫЕ КАМЫШЛЫ МУНИЦИПАЛЬНОГО РАЙОНА КУШНАРЕНКОВСКИЙ РАЙОН РЕСПУБЛИКИ БАШКОРТОСТАН</t>
  </si>
  <si>
    <t>234005050-4</t>
  </si>
  <si>
    <t>ФИЛИАЛ МБОУ СОШ С. СТАРЫЕ КАМЫШЛЫ (РЕСП БАШКОРТОСТАН, Р-Н КУШНАРЕНКОВСКИЙ, Д ИЛЬМУРЗИНО)</t>
  </si>
  <si>
    <t>Респ Башкортостан, Кушнаренковский р-н, деревня Ильмурзино, ул Школьная, д 33</t>
  </si>
  <si>
    <t>234005050-5</t>
  </si>
  <si>
    <t>ФИЛИАЛ МБОУ СОШ С. СТАРЫЕ КАМЫШЛЫ (РЕСП БАШКОРТОСТАН, Р-Н КУШНАРЕНКОВСКИЙ, Д НОВЫЕ КАМЫШЛЫ)</t>
  </si>
  <si>
    <t>Респ Башкортостан, Кушнаренковский р-н, деревня Новые Камышлы, ул Центральная, д 17</t>
  </si>
  <si>
    <t>234005068-1</t>
  </si>
  <si>
    <t>ДЕТСКИЙ САД СЕЛА НОВОКУРМАШЕВО, ФИЛИАЛ МУНИЦИПАЛЬНОГО БЮДЖЕТНОГО ДОШКОЛЬНОГО ОБРАЗОВАТЕЛЬНОГО УЧРЕЖДЕНИЯ ДЕТСКИЙ САД СЕЛА БАЙТАЛЛЫ</t>
  </si>
  <si>
    <t>234005149-1</t>
  </si>
  <si>
    <t>ДЕТСКИЙ САД СЕЛА ЧИРША-ТАРТЫШ, ФИЛИАЛ МУНИЦИПАЛЬНОГО БЮДЖЕТНОГО ДОШКОЛЬНОГО ОБРАЗОВАТЕЛЬНОГО УЧРЕЖДЕНИЯ ДЕТСКИЙ САД "РАДУГА" С. КАРАЧА-ЕЛГА</t>
  </si>
  <si>
    <t>452245, РЕСПУБЛИКА БАШКОРТОСТАН, М.Р-Н КУШНАРЕНКОВСКИЙ, С.П. КАРАЧА-ЕЛГИНСКИЙ СЕЛЬСОВЕТ, С ЧИРША-ТАРТЫШ, УЛ СТРОИТЕЛЕЙ, Д. 2А</t>
  </si>
  <si>
    <t>235004780-1</t>
  </si>
  <si>
    <t>ФИЛИАЛ МУНИЦИПАЛЬНОГО ОБЩЕОБРАЗОВАЕТЛЬНОГО БЮДЖЕТНОГО УЧРЕЖДЕНИЯ СРЕДНЯЯ ОБЩЕОБРАЗОВАТЕЛЬНАЯ ШКОЛА ИМЕНИ ДИНИСА БУЛЯКОВА Д. СМАКОВО МУНИЦИПАЛЬНОГО РАЙОНА МЕЛЕУЗОВСКИЙ РАЙОН - НАЧАЛЬНАЯ ОБЩЕОБРАЗОВАТЕЛЬНАЯ ШКОЛА ЯНГИ-АУЛ</t>
  </si>
  <si>
    <t>235004839-1</t>
  </si>
  <si>
    <t>НАЧАЛЬНАЯ ОБРАЗОВАТЕЛЬНАЯ ШКОЛА Д. САБАШЕВО</t>
  </si>
  <si>
    <t>235004839-2</t>
  </si>
  <si>
    <t>ФИЛИАЛ МУНИЦИПАЛЬНОГО ОБЩЕОБРАЗОВАТЕЛЬНОГО БЮДЖЕТНОГО УЧРЕЖДЕНИЯ СРЕДНЯЯ ОБЩЕОБРАЗОВАТЕЛЬНАЯ ШКОЛА СЕЛА ЗИРГАН МУНИЦИПАЛЬНОГО РАЙОНА МЕЛЕУЗОВСКИЙ РАЙОН РЕСПУБЛИКИ БАШКОРТОСТАН - ОСНОВНАЯ ОБЩЕОБРАЗОВАТЕЛЬНАЯ ШКОЛА Д.АНТОНОВКА</t>
  </si>
  <si>
    <t>235004839-3</t>
  </si>
  <si>
    <t>ФИЛИАЛ МУНИЦИПАЛЬНОГО ОБЩЕОБРАЗОВАТЕЛЬНОГО БЮДЖЕТНОГО УЧРЕЖДЕНИЯ СРЕДНЯЯ ОБЩЕОБРАЗОВАТЕЛЬНАЯ ШКОЛА СЕЛА ЗИРГАН МУНИЦИПАЛЬНОГО РАЙОНА МЕЛЕУЗОВСКИЙ РАЙОН РЕСПУБЛИКИ БАШКОРТОСТАН - ОСНОВНАЯ ОБЩЕОБРАЗОВАТЕЛЬНАЯ ШКОЛА ИМЕНИ ГЕРОЯ СОВЕТСКОГО СОЮЗА З. УТЯГУЛОВА Д.ВЕРХНЕЮЛДАШЕВО</t>
  </si>
  <si>
    <t>235004860-1</t>
  </si>
  <si>
    <t>ОСНОВНАЯ ОБЩЕОБРАЗОВАТЕЛЬНАЯ ШКОЛА Д.ДАНИЛОВКА</t>
  </si>
  <si>
    <t>235004878-1</t>
  </si>
  <si>
    <t>ФИЛИАЛ МУНИЦИПАЛЬНОГО ОБЩЕОБРАЗОВАТЕЛЬНОГО БЮДЖЕТНОГО УЧРЕЖДЕНИЯ СРЕДНЯЯ ОБЩЕОБРАЗОВАТЕЛЬНАЯ ШКОЛА С. НУГУШ МУНИЦИПАЛЬНОГО РАЙОНА МЕЛЕУЗОВСКИЙ РАЙОН РЕСРУБЛИКИ БАШКОРТОСТАН - НАЧАЛЬНАЯ ОБЩЕОБРАЗОВАТЕЛЬНАЯ ШКОЛА Д.АБИТОВО</t>
  </si>
  <si>
    <t>235004878-2</t>
  </si>
  <si>
    <t>ФИЛИАЛ МУНИЦИПАЛЬНОГО ОБЩЕОБРАЗОВАТЕЛЬНОГО БЮДЖЕТНОГО УЧРЕЖДЕНИЯ СРЕДНЯЯ ОБЩЕОБРАЗОВАТЕЛЬНАЯ ШКОЛА С. НУГУШ МУНИЦИПАЛЬНОГО РАЙОНА МЕЛЕУЗОВСКИЙ РАЙОН РЕСПУБЛИКИ БАШКОРТОСТАН - НАЧАЛЬНАЯ ОБЩЕОБРАЗОВАТЕЛЬНАЯ ШКОЛА Д. СЕРГЕЕВКА</t>
  </si>
  <si>
    <t>235004910-1</t>
  </si>
  <si>
    <t>ФИЛИАЛ МУНИЦИПАЛЬНОГО ОБЩЕОБРАЗОВАТЕЛЬНОГО БЮДЖЕТНОГО УЧРЕЖДЕНИЯ СРЕДНЯЯ ОБЩЕОБРАЗОВАТЕЛЬНАЯ ШКОЛА Д.ПЕРВОМАЙСКАЯ МУНИЦИПАЛЬНОГО РАЙОНА МЕЛЕУЗОВСКИЙ РАЙОН РЕСПУБЛИКИ БАШКОРТОСТАН - НАЧАЛЬНАЯ ОБЩЕОБРАЗОВАТЕЛЬНАЯ ШКОЛА Д.КИЗРАЙ</t>
  </si>
  <si>
    <t>235004910-2</t>
  </si>
  <si>
    <t>ФИЛИАЛ МУНИЦИПАЛЬНОГО ОБЩЕОБРАЗОВАТЕЛЬНОГО БЮДЖЕТНОГО УЧРЕЖДЕНИЯ СРЕДНЯЯ ОБЩЕОБРАЗОВАТЕЛЬНАЯ ШКОЛА Д.ПЕРВОМАЙСКАЯ МУНИЦИПАЛЬНОГО РАЙОНА МЕЛЕУЗОВСКИЙ РАЙОН РЕСПУБЛИКИ БАШКОРТОСТАН - ОСНОВНАЯ ОБЩЕОБРАЗОВАТЕЛЬНАЯ ШКОЛА Д.САМАРО-ИВАНОВКА</t>
  </si>
  <si>
    <t>235004927-1</t>
  </si>
  <si>
    <t>ЦЕНТР ОБРАЗОВАНИЯ ЕСТЕСТВЕННО-НАУЧНОЙ И ТЕХНОЛОГИЧЕСКОЙ НАПРАВЛЕННОСТЕЙ "ТОЧКА РОСТА"</t>
  </si>
  <si>
    <t>235004927-2</t>
  </si>
  <si>
    <t>ФИЛИАЛ МУНИЦИПАЛЬНОГО ОБЩЕОБРАЗОВАТЕЛЬНОГО БЮДЖЕТНОГО УЧРЕЖДЕНИЯ СРЕДНЯЯ ОБЩЕОБРАЗОВАТЕЛЬНАЯ ШКОЛА С.ДАРЬИНО МУНИЦИПАЛЬНОГО РАЙОНА МЕЛЕУЗОВСКИЙ РАЙОН РЕСПУБЛИКИ БАШКОРТОСТАН - ОСНОВНАЯ ОБЩЕОБРАЗОВАТЕЛЬНАЯ ШКОЛА С. КУТУШЕВО</t>
  </si>
  <si>
    <t>235004927-3</t>
  </si>
  <si>
    <t>ФИЛИАЛ МУНИЦИПАЛЬНОГО ОБЩЕОБРАЗОВАТЕЛЬНОГО БЮДЖЕТНОГО УЧРЕЖДЕНИЯ СРЕДНЯЯ ОБЩЕОБРАЗОВАТЕЛЬНАЯ ШКОЛА С. ДАРЬИНО МУНИЦИПАЛЬНОГО РАЙОНА МЕЛЕУЗОВСКИЙ РАЙОН РЕСПУБЛИКИ БАШКОРТОСТАН - НАЧАЛЬНАЯ ОБЩЕОБРАЗОВАТЕЛЬНАЯ ШКОЛА С. ВАСИЛЬЕВКА</t>
  </si>
  <si>
    <t>235004927-4</t>
  </si>
  <si>
    <t>ФИЛИАЛ МУНИЦИПАЛЬНОГО ОБЩЕОБРАЗОВАТЕЛЬНОГО БЮДЖЕТНОГО УЧРЕЖДЕНИЯ СРЕДНЯЯ ОБЩЕОБРАЗОВАТЕЛЬНАЯ ШКОЛА С. ДАРЬИНО МУНИЦИПАЛЬНОГО РАЙОНА МЕЛЕУЗОВСКИЙ РАЙОН РЕСПУБЛИКИ БАШКОРТОСТАН - ОСНОВНАЯ ОБЩЕОБРАЗОВАТЕЛЬНАЯ ШКОЛА С. ТРОИЦКОЕ</t>
  </si>
  <si>
    <t>235004934-1</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</si>
  <si>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БАШКОРТОСТАН-НАЧАЛЬНАЯ ОБЩЕОБРАЗОВАТЕЛЬНАЯ ШКОЛА Д.ПЕТРОПАВЛОВКА</t>
  </si>
  <si>
    <t>453881, Республика Башкортостан, М.Р-Н МЕЛЕУЗОВСКИЙ, С.П. ДЕНИСОВСКИЙ СЕЛЬСОВЕТ, Д ПЕТРОПАВЛОВКА, УЛ ЦЕНТРАЛЬНАЯ, ЗД. 25</t>
  </si>
  <si>
    <t>235004934-2</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</si>
  <si>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НАЧАЛЬНАЯ ОБЩЕОБРАЗОВАТЕЛЬНАЯ ШКОЛА Д.ПЕТРОПАВЛОВКА</t>
  </si>
  <si>
    <t>235004934-3</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</si>
  <si>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ОСНОВНАЯ ОБЩЕОБРАЗОВАТЕЛЬНАЯ ШКОЛА С.БОГОРОДСКОЕ</t>
  </si>
  <si>
    <t>235004934-4</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</si>
  <si>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НАЧАЛЬНАЯ ОБЩЕОБРАЗОВАТЕЛЬНАЯ ШКОЛА Д.НОВАЯ КАЗАНКОВКА</t>
  </si>
  <si>
    <t>235004934-5</t>
  </si>
  <si>
    <t>ФИЛИАЛ МУНИЦИПАЛЬНОГО ОБЩЕОБРАЗОВАТЕЛЬНОГО БЮДЖЕТНОГО УЧРЕЖДЕНИЯ СРЕДНЯЯ ОБЩЕОБРАЗОВАТЕЛЬНАЯ ШКОЛА Д. САИТОВСКИЙ МУНИЦИПАЛЬНОГО РАЙОНА МЕЛЕУЗОВСКИЙ РАЙОН РЕСПУБЛИКИ БАШКОРТОСТАН - ОСНОВНАЯ ОБЩЕОБРАЗОВАТЕЛЬНАЯ ШКОЛА С. БОГОРОДСКОЕ</t>
  </si>
  <si>
    <t>235004934-6</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</si>
  <si>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БАШКОРТОСТАН-НАЧАЛЬНАЯ ОБЩЕОБРАЗОВАТЕЛЬНАЯ ШКОЛА Д. НОВАЯ КАЗАНКОВКА</t>
  </si>
  <si>
    <t>235004934-7</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</si>
  <si>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НАЧАЛЬНАЯ ОБЩЕОБРАЗОВАТЕЛЬНАЯ ШКОЛА Д.ПЕТРОПАВЛОВКА (РЕСП БАШКОРТОСТАН, Р-Н МЕЛЕУЗОВСКИЙ, Д ПЕТРОПАВЛОВКА)</t>
  </si>
  <si>
    <t>Респ Башкортостан, Мелеузовский р-н, деревня Петропавловка, д 25</t>
  </si>
  <si>
    <t>235005046-1</t>
  </si>
  <si>
    <t>ДОШКОЛЬНОЕ ОТДЕЛЕНИЕ (КРАТКОВРЕМЕННАЯ ГРУППА) В Д.АПТРАКОВО</t>
  </si>
  <si>
    <t>235005046-2</t>
  </si>
  <si>
    <t>ФИЛИАЛ МУНИЦИПАЛЬНОГО ОБЩЕОБРАЗОВАТЕЛЬНОГО БЮДЖЕТНОГО УЧРЕЖДЕНИЯ СРЕДНЯЯ ОБЩЕОБРАЗОВАТЕЛЬНАЯ ШКОЛА Д.САРЫШЕВО МУНИЦИПАЛЬНОГО РАЙОНА МЕЛЕУЗОВСКИЙ РАЙОН РЕСПУБЛИКИ БАШКОРТОСТАН-НАЧАЛЬНАЯ ОБЩЕОБРАЗОВАТЕЛЬНАЯ ШКОЛА Д.ИШТУГАНОВО</t>
  </si>
  <si>
    <t>235005046-3</t>
  </si>
  <si>
    <t>ФИЛИАЛ МУНИЦИПАЛЬНОГО ОБЩЕОБРАЗОВАТЕЛЬНОГО БЮДЖЕТНОГО УЧРЕЖДЕНИЯ СРЕДНЯЯ ОБЩЕОБРАЗОВАТЕЛЬНАЯ ШКОЛА Д.САРЫШЕВО МУНИЦИПАЛЬНОГО РАЙОНА МЕЛЕУЗОВСКИЙ РАЙОН РЕСПУБЛИКИ БАШКОРТОСТАН-ОСНОВНАЯ ОБЩЕОБРАЗОВАТЕЛЬНАЯ ШКОЛА Д.АПТРАКОВО</t>
  </si>
  <si>
    <t>235005046-4</t>
  </si>
  <si>
    <t>ФИЛИАЛ МУНИЦИПАЛЬНОГО ОБЩЕОБРАЗОВАТЕЛЬНОГО БЮДЖЕТНОГО УЧРЕЖДЕНИЯ СРЕДНЯЯ ОБЩЕОБРАЗОВАТЕЛЬНАЯ ШКОЛА Д. САРЫШЕВО МУНИЦИПАЛЬНОГО РАЙОНА МЕЛЕУЗОВСКИЙ РАЙОН РЕСПУБЛИКИ БАШКОРТОСТАН - НАЧАЛЬНАЯ ОБЩЕОБРАЗОВАТЕЛЬНАЯ ШКОЛА Д.БЕЛЬСКИЙ</t>
  </si>
  <si>
    <t>453873, Республика Башкортостан, М.Р-Н МЕЛЕУЗОВСКИЙ, С.П. ПЕРВОМАЙСКИЙ СЕЛЬСОВЕТ, Д БЕЛЬСКИЙ, УЛ ШКОЛЬНАЯ, ЗД. 5/1</t>
  </si>
  <si>
    <t>235005046-5</t>
  </si>
  <si>
    <t>ФИЛИАЛ МУНИЦИПАЛЬНОГО ОБЩЕОБРАЗОВАТЕЛЬНОГО БЮДЖЕТНОГО УЧРЕЖДЕНИЯ СРЕДНЯЯ ОБЩЕОБРАЗОВАТЕЛЬНАЯ ШКОЛА Д. САРЫШЕВО МУНИЦИПАЛЬНОГО РАЙОНА МЕЛЕУЗОВСКИЙ РАЙОН РЕСПУБЛИКИ БАШКОРТОСТАН - НАЧАЛЬНАЯ ОБЩЕОБРАЗОВАТЕЛЬНАЯ ШКОЛА Д.СЫРТЛАНОВО</t>
  </si>
  <si>
    <t>235005053-1</t>
  </si>
  <si>
    <t>ФИЛИАЛ МУНИЦИПАЛЬНОГО ОБЩЕОБРАЗОВАТЕЛЬНОГО БЮДЖЕТНОГО УЧРЕЖДЕНИЯ СРЕДНЯЯ ОБЩЕОБРАЗОВАТЕЛЬНАЯ ШКОЛА Д.ВОСТОЧНЫЙ МУНИЦИПАЛЬНОГО РАЙОНА МЕЛЕУЗОВСКИЙ РАЙОН РЕСПУБЛИКИ БАШКОРТОСТАН - ОСНОВНАЯ ОБЩЕОБРАЗОВАТЕЛЬНАЯ ШКОЛА С.АЛЕКСАНДРОВКА</t>
  </si>
  <si>
    <t>235005053-2</t>
  </si>
  <si>
    <t>ФИЛИАЛ МУНИЦИПАЛЬНОГО ОБЩЕОБРАЗОВАТЕЛЬНОГО УЧРЕЖДЕНИЯ СРЕДНЯЯ ОБЩЕОБРАЗОВАТЕЛЬНАЯ ШКОЛА Д. ВОСТОЧНЫЙ МУНИЦИПАЛЬНОГО РАЙОНА МЕЛЕУЗОВСКИЙ РАЙОН РЕСПУБЛИКИ БАШКОРТОСТАН - НАЧАЛЬНАЯ ОБЩЕОБРАЗОВАТЕЛЬНАЯ ШКОЛА Д.ИТКУЧУКОВО</t>
  </si>
  <si>
    <t>235005053-3</t>
  </si>
  <si>
    <t>ФИЛИАЛ МУНИЦИПАЛЬНОГО ОБЩЕОБРАЗОВАТЕЛЬНОГО УЧРЕЖДЕНИЯ СРЕДНЯЯ ОБЩЕОБРАЗОВАТЕЛЬНАЯ ШКОЛА Д. ВОСТОЧНЫЙ МУНИЦИПАЛЬНОГО РАЙОНА МЕЛЕУЗОВСКИЙ РАЙОН РЕСПУБЛИКИ БАШКОРТОСТАН - НАЧАЛЬНАЯ ОБЩЕОБРАЗОВАТЕЛЬНАЯ ШКОЛА Д.КУТЛУБУЛАТОВО</t>
  </si>
  <si>
    <t>Респ Башкортостан, Мелеузовский р-н, деревня Кутлубулатово, ул Центральная, д 38</t>
  </si>
  <si>
    <t>235005053-4</t>
  </si>
  <si>
    <t>СТРУКТУРНОЕ ПОДРАЗДЕЛЕНИЕ МУНИЦИПАЛЬНОГО ОБЩЕОБРАЗОВАТЕЛЬНОГО БЮДЖЕТНОГО УЧРЕЖДЕНИЯ СРЕДНЯЯ ОБЩЕОБРАЗОВАТЕЛЬНАЯ ШКОЛА Д.ВОСТОЧНЫЙ МУНИЦИПАЛЬНОГО РАЙОНА МЕЛЕУЗОВСКИЙ РАЙОН РЕСПУБЛИКИ БАШКОРТОСТАН - ДОШКОЛЬНОЕ ОТДЕЛЕНИЕ В С.АЛЕКСАНДРОВКА</t>
  </si>
  <si>
    <t>Респ Башкортостан, Мелеузовский р-н, село Александровка, ул Центральная, зд 49</t>
  </si>
  <si>
    <t>235005053-5</t>
  </si>
  <si>
    <t>ФИЛИАЛ МУНИЦИПАЛЬНОГО ОБЩЕОБРАЗОВАТЕЛЬНОГО УЧРЕЖДЕНИЯ СРЕДНЯЯ ОБЩЕОБРАЗОВАТЕЛЬНАЯ ШКОЛА Д. ВОСТОЧНЫЙ МУНИЦИПАЛЬНОГО РАЙОНА МЕЛЕУЗОВСКИЙ РАЙОН РЕСПУБЛИКИ БАШКОРТОСТАН - НАЧАЛЬНАЯ ОБЩЕОБРАЗОВАТЕЛЬНАЯ ШКОЛА Д. БАСУРМАНОВКА</t>
  </si>
  <si>
    <t>Респ Башкортостан, Мелеузовский р-н, деревня Басурмановка, ул Центральная, д 2</t>
  </si>
  <si>
    <t>235005053-6</t>
  </si>
  <si>
    <t>ФИЛИАЛ МУНИЦИПАЛЬНОГО ОБЩЕОБРАЗОВАТЕЛЬНОГО БЮДЖЕТНОГО УЧРЕЖДЕНИЯ СРЕДНЯЯ ОБЩЕОБРАЗОВАТЕЛЬНАЯ ШКОЛА Д. ВОСТОЧНЫЙ МУНИЦИПАЛЬНОГО РАЙОНА МЕЛЕУЗОВСКИЙ РАЙОН РЕСПУБЛИКИ БАШКОРТОСТАН - ОСНОВНАЯ ОБЩЕОБРАЗОВАТЕЛЬНАЯ ШКОЛА С. ХЛЕБОДАРОВКА</t>
  </si>
  <si>
    <t>Респ Башкортостан, Мелеузовский р-н, село Хлебодаровка, ул Центральная, зд 38А</t>
  </si>
  <si>
    <t>236002810-1</t>
  </si>
  <si>
    <t>ФИЛИАЛ МУНИЦИПАЛЬНОГО ОБЩЕОБРАЗОВАТЕЛЬНОГО БЮДЖЕТНОГО УЧРЕЖДЕНИЯ ЛИЦЕЙ № 1 С.БОЛЬШЕУСТЬИКИНСКОЕ МР МЕЧЕТЛИНСКИЙ РАЙОН РБ СРЕДНЯЯ ОБЩЕОБРАЗОВАТЕЛЬНАЯ ШКОЛА Д.ТЕЛЯШЕВО</t>
  </si>
  <si>
    <t>236002810-2</t>
  </si>
  <si>
    <t>ФИЛИАЛ МУНИЦИПАЛЬНОЕ ОБЩЕОБРАЗОВАТЕЛЬНОЕ БЮДЖЕТНОЕ УЧРЕЖДЕНИЕ ЛИЦЕЙ №1 С.БОЛЬШЕУСТЬИКИНСКОЕ НАЧАЛЬНАЯ ОБЩЕОБРАЗОВАТЕЛЬНАЯ ШКОЛА Д.САБАНАКОВО МУНИЦИПАЛЬНОГО РАЙОНА МЕЧЕТЛИНСКИЙ РАЙОН РЕСПУБЛИКИ БАШКОРТОСТАН</t>
  </si>
  <si>
    <t>236002810-3</t>
  </si>
  <si>
    <t>ФИЛИАЛ МУНИЦИПАЛЬНОЕ ОБЩЕОБРАЗОВАТЕЛЬНОЕ БЮДЖЕТНОЕ УЧРЕЖДЕНИЕ ЛИЦЕЙ №1 С.БОЛЬШЕУСТЬИКИНСКОЕ СРЕДНЯЯ ОБЩЕОБРАЗОВАТЕЛЬНАЯ ШКОЛА Д.АЗИКЕЕВО МУНИЦИПАЛЬНОГО РАЙОНА МЕЧЕТЛИНСКИЙ РАЙОН РЕСПУБЛИКИ БАШКОРТОСТАН</t>
  </si>
  <si>
    <t>236002810-4</t>
  </si>
  <si>
    <t>ФИЛИАЛ МУНИЦИПАЛЬНОЕ ОБЩЕОБРАЗОВАТЕЛЬНОЕ БЮДЖЕТНОЕ УЧРЕЖДЕНИЕ ЛИЦЕЙ №1 С.БОЛЬШЕУСТЬИКИНСКОЕ СРЕДНЯЯ ОБЩЕОБРАЗОВАТЕЛЬНАЯ ШКОЛА Д.ТЕЛЯШЕВО МУНИЦИПАЛЬНОГО РАЙОНА МЕЧЕТЛИНСКИЙ РАЙОН РЕСПУБЛИКИ БАШКОРТОСТАН</t>
  </si>
  <si>
    <t>236002810-5</t>
  </si>
  <si>
    <t>ФИЛИАЛ МУНИЦИПАЛЬНОГО ОБЩЕОБРАЗОВАТЕЛЬНОГО БЮДЖЕТНОГО УЧРЕЖДЕНИЯ ЛИЦЕЙ №1 С. БОЛЬШЕУСТЬИКИНСКОЕ НАЧАЛЬНАЯ ОБЩЕОБРАЗОВАТЕЛЬНАЯ ШКОЛА Д. САБАНАКОВО МУНИЦИПАЛЬНОГО РАЙОНА МЕЧЕТЛИНСКИЙ РАЙОН РЕСПУБЛИКИ БАШКОРТОСТАН</t>
  </si>
  <si>
    <t>236002810-6</t>
  </si>
  <si>
    <t>ФИЛИАЛ МУНИЦИПАЛЬНОГО ОБЩЕОБРАЗОВАТЕЛЬНОГО БЮДЖЕТНОГО УЧРЕЖДЕНИЯ ЛИЦЕЙ №1 С. БОЛЬШЕУСТЬИКИНСКОЕ СРЕДНЯЯ ОБЩЕОБРАЗОВАТЕЛЬНАЯ ШКОЛА Д. АЗИКЕЕВО МУНИЦИПАЛЬНОГО РАЙОНА МЕЧЕТЛИНСКИЙ РАЙОН РЕСПУБЛИКИ БАШКОРТОСТАН</t>
  </si>
  <si>
    <t>236002810-7</t>
  </si>
  <si>
    <t>ФИЛИАЛ МУНИЦИПАЛЬНОГО ОБЩЕОБРАЗОВАТЕЛЬНОГО БЮДЖЕТНОГО УЧРЕЖДЕНИЯ ЛИЦЕЙ №1 С. БОЛЬШЕУСТЬИКИНСКОЕ СРЕДНЯЯ ОБЩЕОБРАЗОВАТЕЛЬНАЯ ШКОЛА С. НОВОМУСЛЮМОВО МУНИЦИПАЛЬНОГО РАЙОНА МЕЧЕТЛИНСКИЙ РАЙОН РЕСПУБЛИКИ БАШКОРТОСТАН</t>
  </si>
  <si>
    <t>236002810-8</t>
  </si>
  <si>
    <t>ФИЛИАЛ МУНИЦИПАЛЬНОЕ ОБЩЕОБРАЗОВАТЕЛЬНОЕ БЮДЖЕТНОЕ УЧРЕЖДЕНИЕ ЛИЦЕЙ №1 С.БОЛЬШЕУСТЬИКИНСКОЕ НАЧАЛЬНАЯ ОБЩЕОБРАЗОВАТЕЛЬНАЯ ШКОЛА ИМЕНИ Ф.З.ЗАГАФУРАНОВА Д.СУЛЕЙМАНОВО МУНИЦИПАЛЬНОГО РАЙОНА МЕЧЕТЛИНСКИЙ РАЙОН РЕСПУБЛИКИ БАШКОРТОСТАН</t>
  </si>
  <si>
    <t>236002810-9</t>
  </si>
  <si>
    <t>ФИЛИАЛ МУНИЦИПАЛЬНОГО ОБЩЕОБРАЗОВАТЕЛЬНОГО БЮДЖЕТНОГО УЧРЕЖДЕНИЯ ЛИЦЕЙ №1 С. БОЛЬШЕУСТЬИКИНСКОЕ НАЧАЛЬНАЯ ОБЩЕОБРАЗОВАТЕЛЬНАЯ ШКОЛА Д. НИЖНЕЕ ТУКБАЕВО МУНИЦИПАЛЬНОГО РАЙОНА МЕЧЕТЛИНСКИЙ РАЙОН РЕСПУБЛИКИ БАШКОРТОСТАН</t>
  </si>
  <si>
    <t>236002810-10</t>
  </si>
  <si>
    <t>ФИЛИАЛ МУНИЦИПАЛЬНОГО ОБЩЕОБРАЗОВАТЕЛЬНОГО БЮДЖЕТНОГО УЧРЕЖДЕНИЯ ЛИЦЕЙ №1 С. БОЛЬШЕУСТЬИКИНСКОЕ СРЕДНЯЯ ОБЩЕОБРАЗОВАТЕЛЬНАЯ ШКОЛА С. БОЛЬШАЯ ОКА МУНИЦИПАЛЬНОГО РАЙОНА МЕЧЕТЛИНСКИЙ РАЙОН РЕСПУБЛИКИ БАШКОРТОСТАН</t>
  </si>
  <si>
    <t>236003027-1</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</si>
  <si>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БОЛЬШЕКЫЗЫЛБАЕВО</t>
  </si>
  <si>
    <t>236003027-2</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</si>
  <si>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МЕЛЕКАСОВО</t>
  </si>
  <si>
    <t>236003027-3</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</si>
  <si>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ТАИШЕВО</t>
  </si>
  <si>
    <t>236003027-4</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</si>
  <si>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ОСНОВНАЯ ОБЩЕОБРАЗОВАТЕЛЬНАЯ ШКОЛА Д. НОВОЯУШЕВО</t>
  </si>
  <si>
    <t>236003027-5</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</si>
  <si>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СРЕДНЯЯ ОБЩЕОБРАЗОВАТЕЛЬНАЯ ШКОЛА С. АЛЕГАЗОВО</t>
  </si>
  <si>
    <t>236003027-6</t>
  </si>
  <si>
    <t>ФИЛИАЛ МУНИЦИПАЛЬНОГО ОБЩЕОБРАЗОВАТЕЛЬНОГО БЮДЖЕТНОГО УЧРЕЖДЕНИЯ БАШКИРСКАЯ ГИМНАЗИЯ-ИНТЕРНАТ С. БОЛЬШЕУСТЬИКИНСКОЕ МУНИЦИПАЛЬНОГО РАЙОНА МЕЧЕТЛИНСКИЙ РАЙОН РЕСПУБЛИКИ БАШКОРТОСТАН НАЧАЛЬНАЯ ОБЩЕОБРАЗОВАТЕЛЬНАЯ ШКОЛА Д.АЮПОВО МУНИЦИПАЛЬНОГО РАЙОНА МЕЧЕТЛИНСКИЙ РАЙОН РЕСПУБЛИКИ БАШКОРТОСТАН</t>
  </si>
  <si>
    <t>452563, РЕСПУБЛИКА БАШКОРТОСТАН, М.Р-Н МЕЧЕТЛИНСКИЙ, С.П. ЮНУСОВСКИЙ СЕЛЬСОВЕТ, Д АЮПОВО, УЛ АЙСКАЯ, ЗД. 22</t>
  </si>
  <si>
    <t>236003027-7</t>
  </si>
  <si>
    <t>ФИЛИАЛ МУНИЦИПАЛЬНОГО ОБЩЕОБРАЗОВАТЕЛЬНОГО БЮДЖЕТНОГО УЧРЕЖДЕНИЯ БАШКИРСКАЯ ГИМНАЗИЯ-ИНТЕРНАТ С. БОЛЬШЕУСТЬИКИНСКОЕ МУНИЦИПАЛЬНОГО РАЙОНА МЕЧЕТЛИНСКИЙ РАЙОН РЕСПУБЛИКИ БАШКОРТОСТАН ОСНОВНАЯ ОБЩЕОБРАЗОВАТЕЛЬНАЯ ШКОЛА Д.АБДРАХИМОВО МУНИЦИПАЛЬНОГО РАЙОНА МЕЧЕТЛИНСКИЙ РАЙОН РЕСПУБЛИКИ БАШКОРТОСТАН</t>
  </si>
  <si>
    <t>236003027-8</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</si>
  <si>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СРЕДНЯЯ ОБЩЕОБРАЗОВАТЕЛЬНАЯ ШКОЛА ИМЕНИ ГЕРОЯ СОВЕТСКОГО СОЮЗА ЛАТЫПОВА КУДДУСА КАНИФОВИЧА Д. НОВОМЕЩЕРОВО МУНИЦИПАЛЬНОГО РАЙОНА МЕЧЕТЛИНСКИЙ РАЙОН РЕСПУБЛИКИ БАШКОРТОСТАН</t>
  </si>
  <si>
    <t>236003027-9</t>
  </si>
  <si>
    <t>Респ Башкортостан, Мечетлинский р-н, деревня Новомещерово, ул Школьная, д 1</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</si>
  <si>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ОКТЯБРЬСК</t>
  </si>
  <si>
    <t>Респ Башкортостан, Мечетлинский р-н, деревня Октябрьск, ул Мира, зд 9</t>
  </si>
  <si>
    <t>236003845-1</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</si>
  <si>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"ЛЕЙСАН" Д. БОЛЬШЕКЫЗЫЛБАЕВО</t>
  </si>
  <si>
    <t>236003845-2</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</si>
  <si>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"РОДНИЧОК" С. АЛЕГАЗОВО</t>
  </si>
  <si>
    <t>236003845-3</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</si>
  <si>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"РАДУГА" Д. НИЖНЕЕ ТУКБАЕВО</t>
  </si>
  <si>
    <t>236003845-4</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</si>
  <si>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"АЙГУЛЬ" Д. НОВОЯУШЕВО (С/С НОВОЯУШЕВСКИЙ)</t>
  </si>
  <si>
    <t>Респ Башкортостан, Мечетлинский р-н, с/с Новояушевский, деревня Новояушево, ул Ленина, д 41Б</t>
  </si>
  <si>
    <t>236003845-5</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</si>
  <si>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Д. МЕЛЕКАСОВО</t>
  </si>
  <si>
    <t>Респ Башкортостан, Мечетлинский р-н, деревня Мелекасово, ул Революционная, зд 6</t>
  </si>
  <si>
    <t>236003845-6</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</si>
  <si>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"АЙГУЛЬ" Д. НОВОЯУШЕВО (РЕСП БАШКОРТОСТАН, Р-Н МЕЧЕТЛИНСКИЙ, Д НОВОЯУШЕВО)</t>
  </si>
  <si>
    <t>Респ Башкортостан, Мечетлинский р-н, деревня Новояушево, ул Ленина, зд 41Б</t>
  </si>
  <si>
    <t>236004101-1</t>
  </si>
  <si>
    <t>ФИЛИАЛ МУНИЦИПАЛЬНОГО БЮДЖЕТНОГО ДОШКОЛЬНОГО ОБРАЗОВАТЕЛЬНОГО УЧРЕЖДЕНИЯ ДЕТСКИЙ САД "МИЛЯШ" С. БОЛЬШЕУСТЬИКИНСКОЕ МУНИЦИПАЛЬНОГО РАЙОНА МЕЧЕТЛИНСКИЙ РАЙОН РЕСПУБЛИКИ БАШКОРТОСТАН ДЕТСКИЙ САД "КОЛОКОЛЬЧИКИ" Д. АЗИКЕЕВО</t>
  </si>
  <si>
    <t>236004101-2</t>
  </si>
  <si>
    <t>ФИЛИАЛ МУНИЦИПАЛЬНОГО БЮДЖЕТНОГО ДОШКОЛЬНОГО ОБРАЗОВАТЕЛЬНОГО УЧРЕЖДЕНИЯ ДЕТСКИЙ САД "МИЛЯШ" С. БОЛЬШЕУСТЬИКИНСКОЕ МУНИЦИПАЛЬНОГО РАЙОНА МЕЧЕТЛИНСКИЙ РАЙОН РЕСПУБЛИКИ БАШКОРТОСТАН ДЕТСКИЙ САД "ТЮЛЬПАН" Д. ТЕЛЯШЕВО</t>
  </si>
  <si>
    <t>236004101-3</t>
  </si>
  <si>
    <t>ФИЛИАЛ МУНИЦИПАЛЬНОГО БЮДЖЕТНОГО ДОШКОЛЬНОГО ОБРАЗОВАТЕЛЬНОГО УЧРЕЖДЕНИЯ ДЕТСКИЙ САД "МИЛЯШ" С. БОЛЬШЕУСТЬИКИНСКОЕ МУНИЦИПАЛЬНОГО РАЙОНА МЕЧЕТЛИНСКИЙ РАЙОН РЕСПУБЛИКИ БАШКОРТОСТАН ДЕТСКИЙ САД "КОЯШКАЙ С. БОЛЬШАЯ ОКА"</t>
  </si>
  <si>
    <t>236004101-4</t>
  </si>
  <si>
    <t>ФИЛИАЛ МУНИЦИПАЛЬНОГО БЮДЖЕТНОГО ДОШКОЛЬНОГО ОБРАЗОВАТЕЛЬНОГО УЧЕРЕЖДЕНИЯ ДЕТСКИЙ САД "МИЛЯШ" С. БОЛЬШЕУСТЬИКИНСКОЕ МУНИЦИПАЛЬНОГО РАЙОНА МЕЧЕТЛИНСКИЙ РАЙОН РЕСПУБЛИКИ БАШКОРТОСТАН ДЕТСКИЙ САД "КУГАРЧЕН"С. НОВОМЮСЛЮМОВО 452560, РЕСПУБЛИКА БАШКОРТОСТАН, МЕЧЕТЛИНСКИЙ РАЙОН, С. НОВОМУСЛИМОВО, УЛ. ЛУГОВАЯ Д.85</t>
  </si>
  <si>
    <t>МУНИЦИПАЛЬНОЕ БЮДЖЕТНОЕ ДОШКОЛЬНОЕ ОБРАЗОВАТЕЛЬНОЕ УЧРЕЖДЕНИЕ ДЕТСКИЙ САД "МИЛЯШ" С. БОЛЬШЕУСТЬИКИНСКОЕ МУНИЦИПАЛЬНОГО РАЙОНА МЕЧЕТЛИНСКИЙ РАЙОН РЕСПУБЛИКИ БАШКОРТОСТАН</t>
  </si>
  <si>
    <t>236004140-1</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</si>
  <si>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"ДЮЙМОВОЧКА" С.БОЛЬШЕУСТЬИКИНСКОЕ</t>
  </si>
  <si>
    <t>452556, РЕСПУБЛИКА БАШКОРТОСТАН, М.Р-Н МЕЧЕТЛИНСКИЙ, С.П. МАЛОУСТЬИКИНСКИЙ СЕЛЬСОВЕТ, С МАЛОУСТЬИКИНСКОЕ, УЛ ТРАКТОВАЯ, Д. 1А</t>
  </si>
  <si>
    <t>236004140-2</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</si>
  <si>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ДЮЙМОВОЧКА С. МАЛОУСТЬИКИНСКОЕ</t>
  </si>
  <si>
    <t>236004140-3</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</si>
  <si>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"ЧУЛПАН" Д. КУРГАТОВО</t>
  </si>
  <si>
    <t>236004140-4</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</si>
  <si>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"ВАСИЛЕК" Д. НИЖНЕЕ БОБИНО</t>
  </si>
  <si>
    <t>236004158-1</t>
  </si>
  <si>
    <t>ФИЛИАЛ МБДОУ ДЕТСКИЙ САД "СОЛНЫШКО" С.БОЛЬШЕУСТЬИКИНСКОЕ ДЕТСКИЙ САД Д.ТАИШЕВО</t>
  </si>
  <si>
    <t>236004158-2</t>
  </si>
  <si>
    <t>ФИЛИАЛ МУНИЦИПАЛЬНОГО БЮДЖЕТНОГО ДОШКОЛЬНОГО ОБРАЗОВАТЕЛЬНОГО УЧРЕЖДЕНИЯ ДЕТСКИЙ САД "СОЛНЫШКО" МУНИЦИПАЛЬНОГО РАЙОНА МЕЧЕТЛИНСКИЙ РАЙОН РЕСПУБЛИКИ БАШКОРТОСТАН ДЕТСКИЙ САД "КАРЛУГАЧ" Д. ЮНУСОВО</t>
  </si>
  <si>
    <t>236004158-3</t>
  </si>
  <si>
    <t>ФИЛИАЛ МУНИЦИПАЛЬНОГО БЮДЖЕТНОГО ДОШКОЛЬНОГО ОБРАЗОВАТЕЛЬНОГО УЧРЕЖДЕНИЯ ДЕТСКИЙ САД "СОЛНЫШКО" МУНИЦИПАЛЬНОГО РАЙОНА МЕЧЕТЛИНСКИЙ РАЙОН РЕСПУБЛИКИ БАШКОРТОСТАН ДЕТСКИЙ САД "ЛЕЙСАН" Д. АБДРАХИМОВО</t>
  </si>
  <si>
    <t>236004158-4</t>
  </si>
  <si>
    <t>ФИЛИАЛ МУНИЦИПАЛЬНОГО БЮДЖЕТНОГО ДОШКОЛЬНОГО ОБРАЗОВАТЕЛЬНОГО УЧРЕЖДЕНИЯ ДЕТСКИЙ САД "СОЛНЫШКО" МУНИЦИПАЛЬНОГО РАЙОНА МЕЧЕТЛИНСКИЙ РАЙОН РЕСПУБЛИКИ БАШКОРТОСТАН ДЕТСКИЙ САД "УМЫРЗАЯ" Д. НОВОМЕЩЕРОВО</t>
  </si>
  <si>
    <t>236004172-1</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</si>
  <si>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"АКБУЗАТ" Д. САБАНАКОВО</t>
  </si>
  <si>
    <t>236004172-2</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</si>
  <si>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"РАДУГА" Д. КУТУШЕВО</t>
  </si>
  <si>
    <t>236004172-3</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</si>
  <si>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"АКБУЗАТ" С. ДУВАН-МЕЧЕТЛИНО</t>
  </si>
  <si>
    <t>236004172-4</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</si>
  <si>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"АЛТЫН БАЛЫК" Д. СУЛЕЙМАНОВО</t>
  </si>
  <si>
    <t>236004493-1</t>
  </si>
  <si>
    <t>ИСТОРИКО-КРАЕВЕДЧЕСКИЙ МУЗЕЙ МУНИЦИПАЛЬНОГО РАЙОНА МЕЧЕТЛИНСКИЙ РАЙОН</t>
  </si>
  <si>
    <t>452550, РЕСПУБЛИКА БАШКОРТОСТАН, М.Р-Н МЕЧЕТЛИНСКИЙ, С.П. БОЛЬШЕУСТЬИКИНСКИЙ СЕЛЬСОВЕТ, С БОЛЬШЕУСТЬИКИНСКОЕ, УЛ ЛЕНИНА, ЗД. 15</t>
  </si>
  <si>
    <t>237002033-1</t>
  </si>
  <si>
    <t>ФИЛИАЛ МУНИЦИПАЛЬНОГО БЮДЖЕТНОГО ОБЩЕОБРАЗОВАТЕЛЬНОГО УЧРЕЖДЕНИЯ МАРИЙСКАЯ ГИМНАЗИЯ ИМ. Я. ЯЛКАЙНА С. ЧУРАЕВО МУНИЦИПАЛЬНОГО РАЙОНА МИШКИНСКИЙ РАЙОН РЕСПУБЛИКИ БАШКОРТОСТАН ОСНОВНАЯ ОБЩЕОБРАЗОВАТЕЛЬНАЯ ШКОЛА Д.СОСНОВКА</t>
  </si>
  <si>
    <t>237002080-1</t>
  </si>
  <si>
    <t>ФИЛИАЛ МУНИЦИПАЛЬНОГО БЮДЖЕТНОГО ОБЩЕОБРАЗОВАТЕЛЬНОГО УЧРЕЖДЕНИЯ ЛИЦЕЙ №1 С.МИШКИНО МУНИЦИПАЛЬНОГО РАЙОНА МИШКИНСКИЙ РАЙОН РЕСПУБЛИКИ БАШКОРТОСТАН ОСНОВНАЯ ОБЩЕОБРАЗОВАТЕЛЬНАЯ ШКОЛА С.ЛЕНИНСКОЕ</t>
  </si>
  <si>
    <t>237002080-2</t>
  </si>
  <si>
    <t>ФИЛИАЛ МУНИЦИПАЛЬНОГО БЮДЖЕТНОГО ОБЩЕОБРАЗОВАТЕЛЬНОГО УЧРЕЖДЕНИЯ ЛИЦЕЙ №1 ИМ. ФЛОРИДА БУЛЯКОВА С.МИШКИНО МУНИЦИПАЛЬНОГО РАЙОНА МИШКИНСКИЙ РАЙОН РЕСПУБЛИКИ БАШКОРТОСТАН ОСНОВНАЯ ОБЩЕОБРАЗОВАТЕЛЬНАЯ ШКОЛА Д.ИШТЫБАЕВО</t>
  </si>
  <si>
    <t>237002080-3</t>
  </si>
  <si>
    <t>ФИЛИАЛ МУНИЦИПАЛЬНОГО БЮДЖЕТНОГО ОБЩЕОБРАЗОВАТЕЛЬНОГО УЧРЕЖДЕНИЯ ЛИЦЕЙ №1 ИМ. ФЛОРИДА БУЛЯКОВА С.МИШКИНО МУНИЦИПАЛЬНОГО РАЙОНА МИШКИНСКИЙ РАЙОН РЕСПУБЛИКИ БАШКОРТОСТАН СРЕДНЯЯ ОБЩЕОБРАЗОВАТЕЛЬНАЯ ШКОЛА Д.ЧЕБЫКОВО</t>
  </si>
  <si>
    <t>237002121-1</t>
  </si>
  <si>
    <t>ФИЛИАЛ МУНИЦИПАЛЬНОГО БЮДЖЕТНОГО ОБЩЕОБРАЗОВАТЕЛЬНОГО УЧРЕЖДЕНИЯ СРЕДНЯЯ ОБЩЕОБРАЗОВАТЕЛЬНАЯ ШКОЛА ИМ. А. ИСКАНДАРОВА Д. ИРСАЕВО МУНИЦИПАЛЬНОГО РАЙОНА МИШКИНСКИЙ РАЙОН РЕСПУБЛИКИ БАШКОРТОСТАН НАЧАЛЬНАЯ ОБЩЕОБРАЗОВАТЕЛЬНАЯ ШКОЛА Д.ОЗЕРКИ</t>
  </si>
  <si>
    <t>237002121-2</t>
  </si>
  <si>
    <t>ФИЛИАЛ МУНИЦИПАЛЬНОГО БЮДЖЕТНОГО ОБЩЕОБРАЗОВАТЕЛЬНОГО УЧРЕЖДЕНИЯ СРЕДНЯЯ ОБЩЕОБРАЗОВАТЕЛЬНАЯ ШКОЛА ИМ. А. ИСКАНДАРОВА Д. ИРСАЕВО МУНИЦИПАЛЬНОГО РАЙОНА МИШКИНСКИЙ РАЙОН РЕСПУБЛИКИ БАШКОРТОСТАН ОСНОВНАЯ ОБЩЕОБРАЗОВАТЕЛЬНАЯ ШКОЛА Д. ЕЛЫШЕВО</t>
  </si>
  <si>
    <t>237002153-1</t>
  </si>
  <si>
    <t>ФИЛИАЛ МУНИЦИПАЛЬНОГО БЮДЖЕТНОГО ОБЩЕОБРАЗОВАТЕЛЬНОГО УЧРЕЖДЕНИЯ СРЕДНЯЯ ОБЩЕОБРАЗОВАТЕЛЬНАЯ ШКОЛА Д.КАЙРАКОВО МУНИЦИПАЛЬНОГО РАЙОНА МИШКИНСКИЙ РАЙОН РЕСПУБЛИКИ БАШКОРТОСТАН НАЧАЛЬНАЯ ОБЩЕОБРАЗОВАТЕЛЬНАЯ ШКОЛА Д.КАРГИНО</t>
  </si>
  <si>
    <t>237002178-1</t>
  </si>
  <si>
    <t>ФИЛИАЛ МУНИЦИПАЛЬНОГО БЮДЖЕТНОГО ОБЩЕОБРАЗОВАТЕЛЬНОГО УЧРЕЖДЕНИЯ СРЕДНЯЯ ОБЩЕОБРАЗОВАТЕЛЬНАЯ ШКОЛА Д.МАЛОНАКАРЯКОВО МУНИЦИПАЛЬНОГО РАЙОНА МИШКИНСКИЙ РАЙОН РЕСПУБЛИКИ БАШКОРТОСТАН НАЧАЛЬНАЯ ОБЩЕОБРАЗОВАТЕЛЬНАЯ ШКОЛА Д.СТАРОАРЗАМАТОВО</t>
  </si>
  <si>
    <t>452346, РЕСПУБЛИКА БАШКОРТОСТАН, М.Р-Н МИШКИНСКИЙ, С.П. СТАРОАРЗАМАТОВСКИЙ СЕЛЬСОВЕТ, Д СТАРОАРЗАМАТОВО, УЛ ЯНЫША ЯЛКАЙНА, Д. 2</t>
  </si>
  <si>
    <t>237002178-2</t>
  </si>
  <si>
    <t>ФИЛИАЛ МУНИЦИПАЛЬНОГО БЮДЖЕТНОГО ОБЩЕОБРАЗОВАТЕЛЬНОГО УЧРЕЖДЕНИЯ СРЕДНЯЯ ОБЩЕОБРАЗОВАТЕЛЬНАЯ ШКОЛА Д. МАЛОНАКАРЯКОВО МУНИЦИПАЛЬНОГО РАЙОНА МИШКИНСКИЙ РАЙОН РЕСПУБЛИКИ БАШКОРТОСТАН ОСНОВНАЯ ОБЩЕОБРАЗОВАТЕЛЬНАЯ ШКОЛА Д. БИРЮБАШ</t>
  </si>
  <si>
    <t>237002178-3</t>
  </si>
  <si>
    <t>ФИЛИАЛ МУНИЦИПАЛЬНОГО БЮДЖЕТНОГО ОБЩЕОБРАЗОВАТЕЛЬНОГО УЧРЕЖДЕНИЯ СРЕДНЯЯ ОБЩЕОБРАЗОВАТЕЛЬНАЯ ШКОЛА Д. МАЛОНАКАРЯКОВО МУНИЦИПАЛЬНОГО РАЙОНА МИШКИНСКИЙ РАЙОН РЕСПУБЛИКИ БАШКОРТОСТАН ОСНОВНАЯ ОБЩЕОБРАЗОВАТЕЛЬНАЯ ШКОЛА С. НОВОТРОИЦКОЕ</t>
  </si>
  <si>
    <t>237002330-1</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</si>
  <si>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НАЧАЛЬНАЯ ОБЩЕОБРАЗОВАТЕЛЬНАЯ ШКОЛА Д. ЯНДЫГАНОВО</t>
  </si>
  <si>
    <t>237002330-2</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</si>
  <si>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СРЕДНЯЯ ОБЩЕОБРАЗОВАТЕЛЬНАЯ ШКОЛА Д. НОВОАКБУЛАТОВО</t>
  </si>
  <si>
    <t>237002330-3</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</si>
  <si>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ОСНОВНАЯ ОБЩЕОБРАЗОВАТЕЛЬНАЯ ШКОЛА С. ТАТАРБАЕВО ИМ. ФАУЗИ ГАРИПОВА</t>
  </si>
  <si>
    <t>237002330-4</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</si>
  <si>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СРЕДНЯЯ ОБЩЕОБРАЗОВАТЕЛЬНАЯ ШКОЛА ИМ. АЛИ КАРНАЯ Д. БОЛЬШИЕ ШАДЫ</t>
  </si>
  <si>
    <t>Респ Башкортостан, Мишкинский р-н, деревня Яндыганово, ул Ленина, д 45</t>
  </si>
  <si>
    <t>Респ Башкортостан, Мишкинский р-н, деревня Новоакбулатово, ул Ленина, зд 24</t>
  </si>
  <si>
    <t>Респ Башкортостан, Мишкинский р-н, село Татарбаево, ул Саита Хамата, зд 20</t>
  </si>
  <si>
    <t>Респ Башкортостан, Мишкинский р-н, деревня Большие Шады, ул Больничная, зд 30</t>
  </si>
  <si>
    <t>237002379-1</t>
  </si>
  <si>
    <t>ФИЛИАЛ МУНИЦИПАЛЬНОГО БЮДЖЕТНОГО ДОШКОЛЬНОГО ОБРАЗОВАТЕЛЬНОГО УЧРЕЖДЕНИЯ ДЕТСКИЙ САД ОБЩЕРАЗВИВАЮЩЕГО ВИДА № 4 С.МИШКИНО МУНИЦИПАЛЬНОГО РАЙОНА МИШКИНСКИЙ РАЙОН РЕСПУБЛИКИ БАШКОРТОСТАН</t>
  </si>
  <si>
    <t>237002386-1</t>
  </si>
  <si>
    <t>ФИЛИАЛ МУНИЦИПАЛЬНОГО БЮДЖЕТНОГО ДОШКОЛЬНОГО ОБРАЗОВАТЕЛЬНОГО УЧРЕЖДЕНИЯ ДЕТСКИЙ САД №2 "ВАСИЛЕК" С.МИШКИНО МУНИЦИПАЛЬНОГО РАЙОНА МИШКИНСКИЙ РАЙОН РЕСПУБЛИКИ БАШКОРТОСТАН</t>
  </si>
  <si>
    <t>238003840-1</t>
  </si>
  <si>
    <t>НАЧАЛЬНАЯ ОБЩЕОБРАЗОВАТЕЛЬНАЯ ШКОЛА Д.КОМСОМОЛЬСКИЙ - ФИЛИАЛ МУНИЦИПАЛЬНОГО ОБЩЕОБРАЗОВАТЕЛЬНОГО БЮДЖЕТНОГО УЧРЕЖДЕНИЯ "СРЕДНЯЯ ОБЩЕОБРАЗОВАТЕЛЬНАЯ ШКОЛА С.АНЯСЕВО МУНИЦИПАЛЬНОГО РАЙОНА МИЯКИНСКИЙ РАЙОН РЕСПУБЛИКИ БАШКОРТОСТАН"</t>
  </si>
  <si>
    <t>452086, РЕСПУБЛИКА БАШКОРТОСТАН, М.Р-Н МИЯКИНСКИЙ, С.П. КАРАНОВСКИЙ СЕЛЬСОВЕТ, Д КОМСОМОЛЬСКИЙ, УЛ ЦЕНТРАЛЬНАЯ, Д. 1</t>
  </si>
  <si>
    <t>238003840-2</t>
  </si>
  <si>
    <t>СРЕДНЯЯ ОБЩЕОБРАЗОВАТЕЛЬНАЯ ШКОЛА ИМ.И.МАКСИМЧА Д.НОВЫЙ МИР - ФИЛИАЛ МУНИЦИПАЛЬНОГО ОБЩЕОБРАЗОВАТЕЛЬНОГО БЮДЖЕТНОГО УЧРЕЖДЕНИЯ "СРЕДНЯЯ ОБЩЕОБРАЗОВАТЕЛЬНАЯ ШКОЛА С.АНЯСЕВО МУНИЦИПАЛЬНОГО РАЙОНА МИЯКИНСКИЙ РАЙОН РЕСПУБЛИКИ БАШКОРТОСТАН"</t>
  </si>
  <si>
    <t>Респ Башкортостан, Миякинский р-н, деревня Новый Мир, ул Молодежная, зд 12</t>
  </si>
  <si>
    <t>238003921-1</t>
  </si>
  <si>
    <t>ФИЛИАЛ МОБУ СОШ С.ТАМЬЯН-ТАЙМАС</t>
  </si>
  <si>
    <t>238003921-2</t>
  </si>
  <si>
    <t>НАЧАЛЬНАЯ ОБЩЕОБРАЗОВАТЕЛЬНАЯ ШКОЛА С.БОГДАНОВО-ФИЛИАЛ МУНИЦИПАЛЬНОГО ОБЩЕОБРАЗОВАТЕЛЬНОГО БЮДЖЕТНОГО УЧРЕЖДЕНИЯ "СРЕДНЯЯ ОБЩЕОБРАЗОВАТЕЛЬНАЯ ШКОЛА С.ТАМЬЯН-ТАЙМАС МУНИЦИПАЛЬНОГО РАЙОНА МИЯКИНСКИЙ РАЙОН РЕСПУБЛИКИ БАШКОРТОСТАН"</t>
  </si>
  <si>
    <t>238003921-3</t>
  </si>
  <si>
    <t>НАЧАЛЬНАЯ ОБЩЕОБРАЗОВАТЕЛЬНАЯ ШКОЛА С.КУЛТАЙ-КАРАН - ФИЛИАЛ МУНИЦИПАЛЬНОГО ОБЩЕОБРАЗОВАТЕЛЬНОГО БЮДЖЕТНОГО УЧРЕЖДЕНИЯ "СРЕДНЯЯ ОБЩЕОБРАЗОВАТЕЛЬНАЯ ШКОЛА С.ТАМЬЯН-ТАЙМАС МУНИЦИПАЛЬНОГО РАЙОНА МИЯКИНСКИЙ РАЙОН РЕСПУБЛИКИ БАШКОРТОСТАН"</t>
  </si>
  <si>
    <t>Респ Башкортостан, Миякинский р-н, деревня Култай-Каран, ул Матросова, д 43Б</t>
  </si>
  <si>
    <t>238003985-1</t>
  </si>
  <si>
    <t>ОСНОВНАЯ ОБЩЕОБРАЗОВАТЕЛЬНАЯ ШКОЛА С.КАНБЕКОВО - ФИЛИАЛ МУНИЦИПАЛЬНОГО ОБЩЕОБРАЗОВАТЕЛЬНОГО БЮДЖЕТНОГО УЧРЕЖДЕНИЯ "СРЕДНЯЯ ОБЩЕОБРАЗОВАТЕЛЬНАЯ ШКОЛА С.МЕНЕУЗТАМАК МУНИЦИПАЛЬНОГО РАЙОНА МИЯКИНСКИЙ РАЙОН РЕСПУБЛИКИ БАШКОРТОСТАН"</t>
  </si>
  <si>
    <t>238004019-1</t>
  </si>
  <si>
    <t>НАЧАЛЬНАЯ ОБЩЕОБРАЗОВАТЕЛЬНАЯ ШКОЛА С.БАЯЗИТОВО - ФИЛИАЛ МУНИЦИПАЛЬНОГО ОБЩЕОБРАЗОВАТЕЛЬНОГО БЮДЖЕТНОГО УЧРЕЖДЕНИЯ СРЕДНЯЯ ОБЩЕОБРАЗОВАТЕЛЬНАЯ ШКОЛА С.ЗИЛЬДЯРОВО МУНИЦИПАЛЬНОГО РАЙОНА МИЯКИНСКИЙ РАЙОН РЕСПУБЛИКИ</t>
  </si>
  <si>
    <t>238004019-2</t>
  </si>
  <si>
    <t>СРЕДНЯЯ ОБЩЕОБРАЗОВАТЕЛЬНАЯ ШКОЛА С.ШАТМАНТАМАК - ФИЛИАЛ МУНИЦИПАЛЬНОГО ОБЩЕОБРАЗОВАТЕЛЬНОГО БЮДЖЕТНОГО УЧРЕЖДЕНИЯ "СРЕДНЯЯ ОБЩЕОБРАЗОВАТЕЛЬНАЯ ШКОЛА С. ЗИЛЬДЯРОВО МУНИЦИПАЛЬНОГО РАЙОНА МИЯКИНСКИЙ РАЙОН РЕСПУБЛИКИ БАШКОРТОСТАН"</t>
  </si>
  <si>
    <t>238004033-1</t>
  </si>
  <si>
    <t>ОСНОВНАЯ ОБЩЕОБРАЗОВАТЕЛЬНАЯ ШКОЛА С.КЕКЕН-ВАСИЛЬЕВКА - ФИЛИАЛ МУНИЦИПАЛЬНОГО ОБЩЕОБРАЗОВАТЕЛЬНОГО БЮДЖЕТНОГО УЧРЕЖДЕНИЯ "СРЕДНЯЯ ОБЩЕОБРАЗОВАТЕЛЬНАЯ ШКОЛА С.НОВЫЕ КАРАМАЛЫ МУНИЦИПАЛЬНОГО РАЙОНА МИЯКИНСКИЙ РАЙОН РЕСПУБЛИКИ БАШКОРТОСТАН"</t>
  </si>
  <si>
    <t>238004033-2</t>
  </si>
  <si>
    <t>НАЧАЛЬНАЯ ШКОЛА - ДЕТСКИЙ САД Д. СУККУЛ-МИХАЙЛОВКА - ФИЛИАЛ МУНИЦИПАЛЬНОГО ОБЩЕОБРАЗОВАТЕЛЬНОГО БЮДЖЕТНОГО УЧРЕЖДЕНИЯ "СРЕДНЯЯ ОБЩЕОБРАЗОВАТЕЛЬНАЯ ШКОЛА С.НОВЫЕ КАРАМАЛЫ МУНИЦИПАЛЬНОГО РАЙОНА МИЯКИНСКИЙ РАЙОН РЕСПУБЛИКИ БАШКОРТОСТАН"</t>
  </si>
  <si>
    <t>Респ Башкортостан, Миякинский р-н, деревня Суккул-Михайловка, ул Речная, зд 26</t>
  </si>
  <si>
    <t>238004114-1</t>
  </si>
  <si>
    <t>ФИЛИАЛ МОБУ СОШ ИМ.М.Х.ГУБАЙДУЛЛИНА С.УРШАКБАШКАРАМАЛЫ</t>
  </si>
  <si>
    <t>238004146-1</t>
  </si>
  <si>
    <t>ОСНОВНАЯ ОБЩЕОБРАЗОВАТЕЛЬНАЯ ШКОЛА С.ЕРЛЫКОВО - ФИЛИАЛ МУНИЦИПАЛЬНОГО ОБЩЕОБРАЗОВАТЕЛЬНОГО БЮДЖЕТНОГО УЧРЕЖДЕНИЯ "СРЕДНЯЯ ОБЩЕОБРАЗОВАТЕЛЬНАЯ ШКОЛА №1 ИМ.М.АБДУЛЛИНА С.КИРГИЗ-МИЯКИ МУНИЦИПАЛЬНОГО РАЙОНА МИЯКИНСКИЙ РАЙОН РЕСПУБЛИКИ БАШКОРТОСТАН"</t>
  </si>
  <si>
    <t>238004146-2</t>
  </si>
  <si>
    <t>СРЕДНЯЯ ОБЩЕОБРАЗОВАТЕЛЬНАЯ ШКОЛА С.САТЫЕВО - ФИЛИАЛ МУНИЦИПАЛЬНОГО ОБЩЕОБРАЗОВАТЕЛЬНОГО УЧРЕЖДЕНИЯ "СРЕДНЯЯ ОБЩЕОБРАЗОВАТЕЛЬНАЯ ШКОЛА № 1 ИМ.М.АБДУЛЛИНА С.КИРГИЗ-МИЯКИ МУНИЦИПАЛЬНОГО РАЙОНА МИЯКИНСКИЙ РАЙОН РЕСПУБЛИКИ БАШКОРТОСТАН"</t>
  </si>
  <si>
    <t>238004146-3</t>
  </si>
  <si>
    <t>НАЧАЛЬНАЯ ОБЩЕОБРАЗОВАТЕЛЬНАЯ ШКОЛА С.НОВЫЕ ИШЛЫ - ФИЛИАЛ МУНИЦИПАЛЬНОГО ОБЩЕОБРАЗОВАТЕЛЬНОГО БЮДЖЕТНОГО УЧРЕЖДЕНИЯ "СРЕДНЯЯ ОБЩЕОБРАЗОВАТЕЛЬНАЯ ШКОЛА №1 ИМ.М.АБДУЛЛИНА С.КИРГИЗ-МИЯКИ МУНИЦИПАЛЬНОГО РАЙОНА МИЯКИНСКИЙ РАЙОН РЕСПУБЛИКИ БАШКОРТОСТАН"</t>
  </si>
  <si>
    <t>238004146-4</t>
  </si>
  <si>
    <t>ОСНОВНАЯ ОБЩЕОБРАЗОВАТЕЛЬНАЯ ШКОЛА С.РОДНИКОВКА - ФИЛИАЛ МУНИЦИПАЛЬНОГО ОБЩЕОБРАЗОВАТЕЛЬНОГО БЮДЖЕТНОГО УЧРЕЖДЕНИЯ "СРЕДНЯЯ ОБЩЕОБРАЗОВАТЕЛЬНАЯ ШКОЛА № 1 ИМ.М.АБДУЛЛИНА С.КИРГИЗ-МИЯКИ МУНИЦИПАЛЬНОГО РАЙОНА МИЯКИНСКИЙ РАЙОН РЕСПУБЛИКИ БАШКОРТОСТАН"</t>
  </si>
  <si>
    <t>238004241-1</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</si>
  <si>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t>
  </si>
  <si>
    <t>238004241-2</t>
  </si>
  <si>
    <t>238004241-3</t>
  </si>
  <si>
    <t>238004241-4</t>
  </si>
  <si>
    <t>238004241-5</t>
  </si>
  <si>
    <t>238004241-6</t>
  </si>
  <si>
    <t>238004241-7</t>
  </si>
  <si>
    <t>238004241-8</t>
  </si>
  <si>
    <t>238004241-9</t>
  </si>
  <si>
    <t>238004241-10</t>
  </si>
  <si>
    <t>238004280-1</t>
  </si>
  <si>
    <t>ДЕТСКИЙ САД С.ЕРЛЫКОВО-ФИЛИАЛ МУНИЦИПАЛЬНОГО ДОШКОЛЬНОГО ОБРАЗОВАТЕЛЬНОГО БЮДЖЕТНОГО УЧРЕЖДЕНИЯ "ДЕТСКИЙ САД №4 КОМБИНИРОВАННОГО ВИДА С.КИРГИЗ-МИЯКИ МУНИЦИПАЛЬНОГО РАЙОНА МИЯКИНСКИЙ РАЙОН РЕСПУБЛИКИ БАШКОРТОСТАН"</t>
  </si>
  <si>
    <t>238004308-1</t>
  </si>
  <si>
    <t>ФИЛИАЛ МДОБУ ДЕТСКИЙ САД С.МЕНЕУЗТАМАК</t>
  </si>
  <si>
    <t>238004308-2</t>
  </si>
  <si>
    <t>ДЕТСКИЙ САД Д.САФАРОВО - ФИЛИАЛ МУНИЦИПАЛЬНОГО ДОШКОЛЬНОГО ОБРАЗОВАТЕЛЬНОГО БЮДЖЕТНОГО УЧРЕЖДЕНИЯ "ДЕТСКИЙ САД С.МЕНУЗТАМАК МУНИЦИПАЛЬНОГО РАЙОНА МИЯКИНСКИЙ РАЙОН РЕСПУБЛИКИ БАШКОРТОСТАН"</t>
  </si>
  <si>
    <t>238004308-3</t>
  </si>
  <si>
    <t>ДЕТСКИЙ САД С.КАНБЕКОВО - ФИЛИАЛ МУНИЦИПАЛЬНОГО ДОШКОЛЬНОГО ОБРАЗОВАТЕЛЬНОГО БЮДЖЕТНОГО УЧРЕЖДЕНИЯ "ДЕТСКИЙ САД С.МЕНУЗТАМАК МУНИЦИПАЛЬНОГО РАЙОНА МИЯКИНСКИЙ РАЙОН РЕСПУБЛИКИ БАШКОРТОСТАН"</t>
  </si>
  <si>
    <t>238004308-4</t>
  </si>
  <si>
    <t>ДЕТСКИЙ САД С.ТАМЬЯН-ТАЙМАС - ФИЛИАЛ МУНИЦИПАЛЬНОГО ДОШКОЛЬНОГО ОБРАЗОВАТЕЛЬНОГО БЮДЖЕТНОГО УЧРЕЖДЕНИЯ "ДЕТСКИЙ САД С.МЕНУЗТАМАК МУНИЦИПАЛЬНОГО РАЙОНА МИЯКИНСКИЙ РАЙОН РЕСПУБЛИКИ БАШКОРТОСТАН"</t>
  </si>
  <si>
    <t>238004428-1</t>
  </si>
  <si>
    <t>ДЕТСКИЙ САД Д.КОМСОМОЛЬСКИЙ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</si>
  <si>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238004428-2</t>
  </si>
  <si>
    <t>ДЕТСКИЙ САД Д.РАССВЕТ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</si>
  <si>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452086, РЕСПУБЛИКА БАШКОРТОСТАН, М.Р-Н МИЯКИНСКИЙ, С.П. БИККУЛОВСКИЙ СЕЛЬСОВЕТ, Д РАССВЕТ, УЛ ЦЕНТРАЛЬНАЯ, ЗД. 1</t>
  </si>
  <si>
    <t>238004428-3</t>
  </si>
  <si>
    <t>ДЕТСКИЙ САД С.ИЛЬЧИГУЛОВО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</si>
  <si>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452089, РЕСПУБЛИКА БАШКОРТОСТАН, М.Р-Н МИЯКИНСКИЙ, С.П. ИЛЬЧИГУЛОВСКИЙ СЕЛЬСОВЕТ, С ИЛЬЧИГУЛОВО, УЛ СОВЕТСКАЯ, Д. 11</t>
  </si>
  <si>
    <t>238004428-4</t>
  </si>
  <si>
    <t>ДЕТСКИЙ САД С.САДОВЫЙ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</si>
  <si>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238004428-5</t>
  </si>
  <si>
    <t>ДЕТСКИЙ САД Д.ЧЯТАЙ-БУРЗЯН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</si>
  <si>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452085, РЕСПУБЛИКА БАШКОРТОСТАН, М.Р-Н МИЯКИНСКИЙ, С.П. БИККУЛОВСКИЙ СЕЛЬСОВЕТ, Д ЧЯТАЙ-БУРЗЯН, УЛ ЛЕСНАЯ, ЗД. 2</t>
  </si>
  <si>
    <t>238004428-6</t>
  </si>
  <si>
    <t>ДЕТСКИЙ САД С.БИККУЛОВО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</si>
  <si>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Респ Башкортостан, Миякинский р-н, село Биккулово, ул Школьная, зд 1</t>
  </si>
  <si>
    <t>238004442-1</t>
  </si>
  <si>
    <t>ДЕТСКИЙ САД С.БАЯЗИТОВО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</si>
  <si>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238004442-2</t>
  </si>
  <si>
    <t>ДЕТСКИЙ САД С.ЗИЛЬДЯРОВО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</si>
  <si>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238004442-3</t>
  </si>
  <si>
    <t>ДЕТСКИЙ САД С.КАЧЕГАНОВО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</si>
  <si>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238004442-4</t>
  </si>
  <si>
    <t>ДЕТСКИЙ САД С.ШАТМАНТАМАК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</si>
  <si>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238004442-5</t>
  </si>
  <si>
    <t>ДЕТСКИЙ САД С.НОВЫЕ ИШЛЫ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</si>
  <si>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238004442-6</t>
  </si>
  <si>
    <t>ДЕТСКИЙ САД С.ТАУКАЙ-ГАЙНА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</si>
  <si>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Респ Башкортостан, Миякинский р-н, село Таукай-Гайна, ул Школьная, д 5</t>
  </si>
  <si>
    <t>238004499-1</t>
  </si>
  <si>
    <t>ДЕТСКИЙ САД С.УРШАК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</si>
  <si>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238004499-2</t>
  </si>
  <si>
    <t>ДЕТСКИЙ САД С.УРШАКБАШКАРАМАЛЫ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</si>
  <si>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238004499-3</t>
  </si>
  <si>
    <t>ДЕТСКИЙ САД С.УЯЗЫБАШЕВО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</si>
  <si>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238004499-4</t>
  </si>
  <si>
    <t>ДЕТСКИЙ САД Д.НОВЫЙ МИР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</si>
  <si>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238004499-5</t>
  </si>
  <si>
    <t>ДЕТСКИЙ САД С.БОЛЬШИЕ КАРКАЛЫ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</si>
  <si>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238004509-1</t>
  </si>
  <si>
    <t>ДЕТСКИЙ САД С.МИЯКИТАМАК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</si>
  <si>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238004509-2</t>
  </si>
  <si>
    <t>ДЕТСКИЙ САД С.РОДНИКОВКА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</si>
  <si>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238004509-3</t>
  </si>
  <si>
    <t>ДЕТСКИЙ САД С.КЕКЕН-ВАСИЛЬЕВКА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</si>
  <si>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238004509-4</t>
  </si>
  <si>
    <t>ДЕТСКИЙ САД С.КОЖАЙ-СЕМЕНОВКА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</si>
  <si>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238004509-5</t>
  </si>
  <si>
    <t>ДЕТСКИЙ САД С.НОВЫЕ КАРАМАЛЫ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</si>
  <si>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452083, РЕСПУБЛИКА БАШКОРТОСТАН, М.Р-Н МИЯКИНСКИЙ, С.П. НОВОКАРАМАЛИНСКИЙ СЕЛЬСОВЕТ, С НОВЫЕ КАРАМАЛЫ, УЛ ЦЕНТРАЛЬНАЯ, ЗД. 57Б</t>
  </si>
  <si>
    <t>239001081-1</t>
  </si>
  <si>
    <t>ОСНОВНАЯ ОБЩЕОБРАЗОВАТЕЛЬНАЯ ШКОЛА ДЕРЕВНИ САРВА - ФИЛИАЛ МУНИЦИПАЛЬНОГО БЮДЖЕТНОГО ОБЩЕОБРАЗОВАТЕЛЬНОГО УЧРЕЖДЕНИЯ СРЕДНЯЯ ОБЩЕОБРАЗОВАТЕЛЬНАЯ ШКОЛА СЕЛА ПАВЛОВКА МУНИЦИПАЛЬНОГО РАЙОНА НУРИМАНОВСКИЙ РАЙОН РЕСПУБЛИКИ БАШКОРТОСТАН</t>
  </si>
  <si>
    <t>452446, РЕСПУБЛИКА БАШКОРТОСТАН, М.Р-Н НУРИМАНОВСКИЙ, С.П. САРВИНСКИЙ СЕЛЬСОВЕТ, Д САРВА, УЛ ШКОЛЬНАЯ, ЗД. 1/1</t>
  </si>
  <si>
    <t>239001081-2</t>
  </si>
  <si>
    <t>СРЕДНЯЯ ОБЩЕОБРАЗОВАТЕЛЬНАЯ ШКОЛА ДЕРЕВНИ ПЕРВОМАЙСК - ФИЛИАЛ МУНИЦИПАЛЬНОГО БЮДЖЕТНОГО ОБЩЕОБРАЗОВАТЕЛЬНОГО УЧРЕЖДЕНИЯ СРЕДНЯЯ ОБЩЕОБРАЗОВАТЕЛЬНАЯ ШКОЛА СЕЛА ПАВЛОВКА МУНИЦИПАЛЬНОГО РАЙОНА НУРИМАНОВСКИЙ РАЙОН РЕСПУБЛИКИ БАШКОРТОСТАН</t>
  </si>
  <si>
    <t>Респ Башкортостан, Нуримановский р-н, деревня Первомайск, ул Центральная, зд 7</t>
  </si>
  <si>
    <t>239001099-1</t>
  </si>
  <si>
    <t>НАЧАЛЬНАЯ ОБЩЕОБРАЗОВАТЕЛЬНАЯ ШКОЛА ДЕРЕВНИ УКАРЛИНО - ФИЛИАЛ МУНИЦИПАЛЬНОЕ БЮДЖЕТНОЕ ОБЩЕОБРАЗОВАТЕЛЬНОЕ УЧРЕЖДЕНИЕ ЛИЦЕЙ ИМЕНИ УЧАСТНИКА ВЕЛИКОЙ ОТЕЧЕСТВЕННОЙ ВОЙНЫ ИСМАГИЛОВА РИШАТА САЛИХОВИЧА СЕЛА БАЙГИЛЬДИНО МУНИЦИПАЛЬНОГО РАЙОНА НУРИМАНОВСКИЙ РАЙОН РЕСПУБЛИКИ БАШКОРТОСТАН</t>
  </si>
  <si>
    <t>452443, РЕСПУБЛИКА БАШКОРТОСТАН, М.Р-Н НУРИМАНОВСКИЙ, С.П. БАЙГИЛЬДИНСКИЙ СЕЛЬСОВЕТ, Д УКАРЛИНО, УЛ ЦЕНТРАЛЬНАЯ, Д. 26</t>
  </si>
  <si>
    <t>239002896-1</t>
  </si>
  <si>
    <t>ОБЩЕОБРАЗОВАТЕЛЬНАЯ ШКОЛА ДЕРЕВНИ БОЛЬШИЕ ШИДЫ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</si>
  <si>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239002896-2</t>
  </si>
  <si>
    <t>ОБЩЕОБРАЗОВАТЕЛЬНАЯ ШКОЛА ДЕРЕВНИ НОВЫЙ СУБАЙ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</si>
  <si>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239002896-3</t>
  </si>
  <si>
    <t>ОСНОВНАЯ ОБЩЕОБРАЗОВАТЕЛЬНАЯ ШКОЛА ДЕРЕВНИ СТАРОБЕДЕЕВО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</si>
  <si>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239002896-4</t>
  </si>
  <si>
    <t>ОСНОВНАЯ ОБЩЕОБРАЗОВАТЕЛЬНАЯ ШКОЛА СЕЛА НИКОЛЬСКОЕ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</si>
  <si>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452444, Республика Башкортостан, М.Р-Н НУРИМАНОВСКИЙ, С.П. НИКОЛЬСКИЙ СЕЛЬСОВЕТ, С НИКОЛЬСКОЕ, УЛ ЦЕНТРАЛЬНАЯ, ЗД. 67А</t>
  </si>
  <si>
    <t>239002896-5</t>
  </si>
  <si>
    <t>ГРУППА ДОШКОЛЬНОГО ОБРАЗОВАНИЯ ДЕРЕВНИ БАШ-ШИДЫ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РЕСПУБЛИКИ БАШКОРТОСТАН</t>
  </si>
  <si>
    <t>239002896-6</t>
  </si>
  <si>
    <t>ОСНОВНАЯ ОБЩЕОБРАЗОВАТЕЛЬНАЯ ШКОЛА СЕЛА НИКОЛЬСКОЕ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 (РЕСП БАШКОРТОСТАН, Р-Н НУРИМАНОВСКИЙ, С НИКОЛЬСКОЕ)</t>
  </si>
  <si>
    <t>Респ Башкортостан, Нуримановский р-н, село Никольское, ул Центральная, зд 67А</t>
  </si>
  <si>
    <t>239002991-1</t>
  </si>
  <si>
    <t>ФИЛИАЛ МУНИЦИПАЛЬНОГО ОБЩЕОБРАЗОВАТЕЛЬНОГО БЮДЖЕТНОГО УЧРЕЖДЕНИЯ АТНЯШСКАЯ ОСНОВНАЯ ОБЩЕОБРАЗОВАТЕЛЬНАЯ ШКОЛА МУНИЦИПАЛЬНОГО РАЙОНА КАРАИДЕЛЬСКИЙ РАЙОН РЕСПУБЛИКИ БАШКОРТОСТАН АТНЯШСКИЙ ДЕТСКИЙ САД</t>
  </si>
  <si>
    <t>239003096-1</t>
  </si>
  <si>
    <t>НАЧАЛЬНАЯ ОБЩЕОБРАЗОВАТЕЛЬНАЯ ШКОЛА СЕЛА НИМИСЛЯРОВО</t>
  </si>
  <si>
    <t>240004545-1</t>
  </si>
  <si>
    <t>ФИЛИАЛ МОБУ СОШ С.АРКАУЛОВО - НАЧАЛЬНАЯ ОБЩЕОБРАЗОВАТЕЛЬНАЯ ШКОЛА ДЕРЕВНИ МАХМУТОВО</t>
  </si>
  <si>
    <t>240004545-2</t>
  </si>
  <si>
    <t>Респ Башкортостан, Салаватский р-н, деревня Махмутово, ул Фаруха Харисова, д 7</t>
  </si>
  <si>
    <t>240004560-1</t>
  </si>
  <si>
    <t>ФИЛИАЛ МОБУ ООШ С.ИШИМБАЕВО</t>
  </si>
  <si>
    <t>240004577-1</t>
  </si>
  <si>
    <t>ДОШКОЛЬНАЯ ГРУППА МУНИЦИПАЛЬНОГО ОБЩЕОБРАЗОВАТЕЛЬНОГО БЮДЖЕТНОГО УЧРЕЖДЕНИЯ СРЕДНЕЙ ОБЩЕОБРАЗОВАТЕЛЬНОЙ ШКОЛЫ СЕЛА ТУРНАЛЫ МУНИЦИПАЛЬНОГО РАЙОНА САЛАВАТСКИЙ РАЙОН РЕСПУБЛИКИ БАШКОРТОСТАН</t>
  </si>
  <si>
    <t>240004672-1</t>
  </si>
  <si>
    <t>ФИЛИАЛ МОБУ СОШ С.АЛЬКИНО - НАЧАЛЬНАЯ ОБЩЕОБРАЗОВАТЕЛЬНАЯ ШКОЛА ДЕРЕВНИ ЮЛАЕВО</t>
  </si>
  <si>
    <t>240004672-2</t>
  </si>
  <si>
    <t>ФИЛИАЛ МУНИЦИПАЛЬНОГО ОБЩЕОБРАЗОВАТЕЛЬНОГО БЮДЖЕТНОГО УЧРЕЖДЕНИЯ СРЕДНЯЯ ОБЩЕОБРАЗОВАТЕЛЬНАЯ ШКОЛА СЕЛА АЛЬКИНО В ДЕРЕВНЕ ИДРИСОВО</t>
  </si>
  <si>
    <t>240004672-3</t>
  </si>
  <si>
    <t>ФИЛИАЛ МУНИЦИПАЛЬНОГО ОБЩЕОБРАЗОВАТЕЛЬНОГО БЮДЖЕТНОГО УЧРЕЖДЕНИЯ СРЕДНЯЯ ОБЩЕОБРАЗОВАТЕЛЬНАЯ ШКОЛА СЕЛА АЛЬКИНО - НАЧАЛЬНАЯ ОБЩЕОБРАЗОВАТЕЛЬНАЯ ШКОЛА ДЕРЕВНИ НОВЫЕ КАРАТАВЛЫ МУНИЦИПАЛЬНОГО РАЙОНА САЛАВАТСКИЙ РАЙОН РЕСПУБЛИКИ БАШКОРТОСТАН</t>
  </si>
  <si>
    <t>240004672-4</t>
  </si>
  <si>
    <t>240004778-1</t>
  </si>
  <si>
    <t>ФИЛИАЛ МУНИЦИПАЛЬНОГО ОБЩЕОБРАЗОВАТЕЛЬНОГО БЮДЖЕТНОГО УЧРЕЖДЕНИЯ СРЕДНЯЯ ОБЩЕОБРАЗОВАТЕЛЬНАЯ ШКОЛА № 1 СЕЛА МАЛОЯЗ - ОСНОВНАЯ ОБЩЕОБРАЗОВАТЕЛЬНАЯ ШКОЛА СЕЛА ТАТАРСКИЙ МАЛОЯЗ МУНИЦИПАЛЬНОГО РАЙОНА САЛАВАТСКИЙ РАЙОН РЕСПУБЛИКИ БАШКОРТОСТАН</t>
  </si>
  <si>
    <t>240004792-1</t>
  </si>
  <si>
    <t>ФИЛИАЛ МУНИЦИПАЛЬНОГО ОБЩЕОБРАЗОВАТЕЛЬНОГО БЮДЖЕТНОГО УЧРЕЖДЕНИЯ СРЕДНЯЯ ОБЩЕОБРАЗОВАТЕЛЬНАЯ ШКОЛА СЕЛА ЛАКЛЫ - ОСНОВНАЯ ОБЩЕОБРАЗОВАТЕЛЬНАЯ ШКОЛА ДЕРЕВНИ УРМАНЧИНО МУНИЦИПАЛЬНОГО РАЙОНА САЛАВАТСКИЙ РАЙОН РЕСПУБЛИКИ БАШКОРТОСТАН</t>
  </si>
  <si>
    <t>240004810-1</t>
  </si>
  <si>
    <t>ФИЛИАЛ МУНИЦИПАЛЬНОГО ОБЩЕОБРАЗОВАТЕЛЬНОГО БЮДЖЕТНОГО УЧРЕЖДЕНИЯ ОСНОВНАЯ ОБЩЕОБРАЗОВАТЕЛЬНАЯ ШКОЛА СЕЛА ТАЙМЕЕВО - ОСНОВНАЯ ОБЩЕОБРАЗОВАТЕЛЬНАЯ ШКОЛА СЕЛА УРМАНТАУ МУНИЦИПАЛЬНОГО РАЙОНА САЛАВАТСКИЙ РАЙОН РЕСПУБЛИКИ БАШКОРТОСТАН</t>
  </si>
  <si>
    <t>240004810-2</t>
  </si>
  <si>
    <t>ФИЛИАЛ МУНИЦИПАЛЬНОГО ОБЩЕОБРАЗОВАТЕЛЬНОГО БЮДЖЕТНОГО УЧРЕЖДЕНИЯ ОСНОВНАЯ ОБЩЕОБРАЗОВАТЕЛЬНАЯ ШКОЛА СЕЛА ТАЙМЕЕВО - ОСНОВНАЯ ОБЩЕОБРАЗОВАТЕЛЬНАЯ ШКОЛА ДЕРЕВНИ 2-Е ИДЕЛЬБАЕВО МУНИЦИПАЛЬНОГО РАЙОНА САЛАВАТСКИЙ РАЙОН РЕСПУБЛИКИ БАШКОРТОСТАН</t>
  </si>
  <si>
    <t>240004810-3</t>
  </si>
  <si>
    <t>ФИЛИАЛ МУНИЦИПАЛЬНОГО ОБЩЕОБРАЗОВАТЕЛЬНОГО БЮДЖЕТНОГО УЧРЕЖДЕНИЯ ОСНОВНАЯ ОБЩЕОБРАЗОВАТЕЛЬНАЯ ШКОЛА СЕЛА ТАЙМЕЕВО - ОСНОВНАЯ ОБЩЕОБРАЗОВАТЕЛЬНАЯ ШКОЛА СЕЛА УРМАНТАУ МУНИЦИПАЛЬНОГО РАЙОНА САЛАВАТСКИЙ РАЙОН РЕСПУБЛИКИ БАШКОРТОСТАН (РЕСП БАШКОРТОСТАН, Р-Н САЛАВАТСКИЙ, С УРМАНТАУ)</t>
  </si>
  <si>
    <t>240004898-1</t>
  </si>
  <si>
    <t>240004898-2</t>
  </si>
  <si>
    <t>ФИЛИАЛ МУНИЦИПАЛЬНОГО ОБЩЕОБРАЗОВАТЕЛЬНОГО БЮДЖЕТНОГО УЧРЕЖДЕНИЯ СРЕДНЯЯ ОБЩЕОБРАЗОВАТЕЛЬНАЯ ШКОЛА СЕЛА МУРСАЛИМКИНО - ОСНОВНАЯ ОБЩЕОБРАЗОВАТЕЛЬНАЯ ШКОЛА СЕЛА ПЕРВОМАЙСКИЙ МУНИЦИПАЛЬНОГО РАЙОНА САЛАВАТСКИЙ РАЙОН РЕСПУБЛИКИ БАШКОРТОСТАН</t>
  </si>
  <si>
    <t>240004898-3</t>
  </si>
  <si>
    <t>ФИЛИАЛ МУНИЦИПАЛЬНОГО ОБЩЕОБРАЗОВАТЕЛЬНОГО БЮДЖЕТНОГО УЧРЕЖДЕНИЯ СРЕДНЯЯ ОБЩЕОБРАЗОВАТЕЛЬНАЯ ШКОЛА СЕЛА МУРСАЛИМКИНО - ОСНОВНАЯ ОБЩЕОБРАЗОВАТЕЛЬНАЯ ШКОЛА ДЕРЕВНИ БАШ-ИЛЬЧИКЕЕВО МУНИЦИПАЛЬНОГО РАЙОНА САЛАВАТСКИЙ РАЙОН РЕСПУБЛИКИ БАШКОРТОСТАН</t>
  </si>
  <si>
    <t>240004930-1</t>
  </si>
  <si>
    <t>240004930-2</t>
  </si>
  <si>
    <t>240005027-1</t>
  </si>
  <si>
    <t>ФИЛИАЛ МУНИЦИПАЛЬНОГО ОБЩЕОБРАЗОВАТЕЛЬНОГО БЮДЖЕТНОГО УЧРЕЖДЕНИЯ ОСНОВНАЯ ОБЩЕОБРАЗОВАТЕЛЬНАЯ ШКОЛА СЕЛА МЕЩЕГАРОВО - ОСНОВНАЯ ШКОЛА ШАРИПОВО МУНИЦИПАЛЬНОГО РАЙОНА САЛАВАТСКИЙ РАЙОН РЕСПУБЛИКИ БАШКОРТОСТАН</t>
  </si>
  <si>
    <t>240005027-2</t>
  </si>
  <si>
    <t>ФИЛИАЛ МУНИЦИПАЛЬНОГО ОБЩЕОБРАЗОВАТЕЛЬНОГО БЮДЖЕТНОГО УЧРЕЖДЕНИЯ ОСНОВНАЯ ОБЩЕОБРАЗОВАТЕЛЬНАЯ ШКОЛА СЕЛА МЕЩЕГАРОВО-НАЧАЛЬНАЯ ОБЩЕОБРАЗОВАТЕЛЬНАЯ ШКОЛА ДЕРЕВНИ САРГАМЫШ МУНИЦИПАЛЬНОГО РАЙОНА САЛАВАТСКИЙ РАЙОН РЕСПУБЛИКИ БАШКОРТОСТАН</t>
  </si>
  <si>
    <t>240005130-1</t>
  </si>
  <si>
    <t>ФИЛИАЛ МАДОУ МУРСАЛИМКИНСКИЙ ДЕТСКИЙ САД №1</t>
  </si>
  <si>
    <t>240005235-1</t>
  </si>
  <si>
    <t>240005235-2</t>
  </si>
  <si>
    <t>241002808-1</t>
  </si>
  <si>
    <t>ФИЛИАЛ МУНИЦИПАЛЬНОГО БЮДЖЕТНОГО ОБЩЕОБРАЗОВАТЕЛЬНОГО УЧРЕЖДЕНИЯ ОСНОВНАЯ ОБЩЕОБРАЗОВАТЕЛЬНАЯ ШКОЛА С.АМИРОВО НАЧАЛЬНАЯ ОБЩЕОБРАЗОВАТЕЛЬНАЯ ШКОЛА С. КАРАГУШ МУНИЦИПАЛЬНОГО РАЙОНА СТЕРЛИБАШЕВСКИЙ РАЙОН РЕСПУБЛИКИ БАШКОРТОСТАН</t>
  </si>
  <si>
    <t>241002854-1</t>
  </si>
  <si>
    <t>ФИЛИАЛ МУНИЦИПАЛЬНОГО БЮДЖЕТНОГО ОБЩЕОБРАЗОВАТЕЛЬНОГО УЧРЕЖДЕНИЯ СРЕДНЯЯ ОБЩЕОБРАЗОВАТЕЛЬНАЯ ШКОЛА C.КАБАКУШ МУНИЦИПАЛЬНОГО РАЙОНА СТЕРЛИБАШЕВСКИЙ РАЙОН РЕСПУБЛИКИ БАШКОРТОСТАН НАЧАЛЬНАЯ ОБЩЕОБРАЗОВАТЕЛЬНАЯ ШКОЛА Д.ТАБУЛДА</t>
  </si>
  <si>
    <t>453184, РЕСПУБЛИКА БАШКОРТОСТАН, М.Р-Н СТЕРЛИБАШЕВСКИЙ, С.П. КУНДРЯКСКИЙ СЕЛЬСОВЕТ, Д ТАБУЛДА, УЛ КОМСОМОЛЬСКАЯ, ЗД. 14</t>
  </si>
  <si>
    <t>241002854-2</t>
  </si>
  <si>
    <t>ФИЛИАЛ МУНИЦИПАЛЬНОГО БЮДЖЕТНОГО ОБЩЕОБРАЗОВАТЕЛЬНОГО УЧРЕЖДЕНИЯ СРЕДНЯЯ ОБЩЕОБРАЗОВАТЕЛЬНАЯ ШКОЛА C.КАБАКУШ МУНИЦИПАЛЬНОГО РАЙОНА СТЕРЛИБАШЕВСКИЙ РАЙОН РЕСПУБЛИКИ БАШКОРТОСТАН ОСНОВНАЯ ОБЩЕОБРАЗОВАТЕЛЬНАЯ ШКОЛА С. КУНДРЯК</t>
  </si>
  <si>
    <t>453184, РЕСПУБЛИКА БАШКОРТОСТАН, М.Р-Н СТЕРЛИБАШЕВСКИЙ, С.П. КУНДРЯКСКИЙ СЕЛЬСОВЕТ, С КУНДРЯК, УЛ СОВЕТСКАЯ, ЗД. 10</t>
  </si>
  <si>
    <t>241002861-1</t>
  </si>
  <si>
    <t>ФИЛИАЛ МБОУ СОШ Д. СТАРЫЙ КАЛКАШ</t>
  </si>
  <si>
    <t>453171, РЕСПУБЛИКА БАШКОРТОСТАН, М.Р-Н СТЕРЛИБАШЕВСКИЙ, С.П. СТАРОКАЛКАШЕВСКИЙ СЕЛЬСОВЕТ, Д БАИМОВО, УЛ МАЖИТА ГАФУРИ, Д. 31</t>
  </si>
  <si>
    <t>241002861-2</t>
  </si>
  <si>
    <t>ФИЛИАЛ МБОУ СОШ Д.СТАРЫЙ КАЛКАШ ИМ. АРАСЛАНГУЛОВА Б.К. МУНИЦИПАЛЬНОГО РАЙОНА СТЕРЛИБАШЕВСКИЙ РАЙОН РЕСПУБЛИКИ БАШКОРТОСТАН НАЧАЛЬНАЯ ОБЩЕОБРАЗОВАТЕЛЬНАЯ ШКОЛА Д.КОРНЕЕВКА</t>
  </si>
  <si>
    <t>453171, РЕСПУБЛИКА БАШКОРТОСТАН, М.Р-Н СТЕРЛИБАШЕВСКИЙ, С.П. СТАРОКАЛКАШЕВСКИЙ СЕЛЬСОВЕТ, Д КОРНЕЕВКА, УЛ КИРОВА, Д. 36</t>
  </si>
  <si>
    <t>241002903-1</t>
  </si>
  <si>
    <t>ФИЛИАЛ МБОУ СОШ С.ПЕРВОМАЙСКИЙ МУНИЦИПАЛЬНОГО РАЙОНА СТЕРЛИБАШЕВСКИЙ РАЙОН РЕСПУБЛИКИ БАШКОРТОСТАН НАЧАЛЬНАЯ ОБЩЕОБРАЗОВАТЕЛЬНАЯ ШКОЛА Д.МУРТАЗА</t>
  </si>
  <si>
    <t>241002903-2</t>
  </si>
  <si>
    <t>ФИЛИАЛ МУНИЦИПАЛЬНОГО БЮДЖЕТНОГО ОБЩЕОБРАЗОВАТЕЛЬНОГО УЧРЕЖДЕНИЯ СРЕДНЯЯ ОБЩЕОБРАЗОВАТЕЛЬНАЯ ШКОЛА С.ПЕРВОМАЙСКИЙ МУНИЦИПАЛЬНОГО РАЙОНА СТЕРЛИБАШЕВСКИЙ РАЙОН РЕСПУБЛИКИ БАШКОРТОСТАН НАЧАЛЬНАЯ ОБЩЕОБРАЗОВАТЕЛЬНАЯ ШКОЛА Д.ИБРАКАЕВО</t>
  </si>
  <si>
    <t>241002910-1</t>
  </si>
  <si>
    <t>ФИЛИАЛ МБОУ СОШ С.ЕЛИМБЕТОВО МУНИЦИПАЛЬНОГО РАЙОНА СТЕРЛИБАШЕВСКИЙ РАЙОН РЕСПУБЛИКИ БАШКОРТОСТАН НАЧАЛЬНАЯ ОБЩЕОБРАЗОВАТЕЛЬНАЯ ШКОЛА Д.ВЕРХНЕШАКАРОВО</t>
  </si>
  <si>
    <t>241002910-2</t>
  </si>
  <si>
    <t>ФИЛИАЛ МУНИЦИПАЛЬНОГО ОБЩЕОБРАЗОВАТЕЛЬНОГО УЧРЕЖДЕНИЯ СРЕДНЯЯ ОБЩЕОБРАЗОВАТЕЛЬНАЯ ШКОЛА С.ЕЛИМБЕТОВО МУНИЦИПАЛЬНОГО РАЙОНА СТЕРЛИБАШЕВСКИЙ РАЙОН РЕСПУБЛИКИ БАШКОРТОСТАН НАЧАЛЬНАЯ ОБЩЕОБРАЗОВАТЕЛЬНАЯ ШКОЛА Д.САРАЙСИНО</t>
  </si>
  <si>
    <t>453185, РЕСПУБЛИКА БАШКОРТОСТАН, М.Р-Н СТЕРЛИБАШЕВСКИЙ, С.П. САРАЙСИНСКИЙ СЕЛЬСОВЕТ, Д САРАЙСИНО, УЛ ШКОЛЬНАЯ, Д. 1</t>
  </si>
  <si>
    <t>241002910-3</t>
  </si>
  <si>
    <t>241002935-1</t>
  </si>
  <si>
    <t>ФИЛИАЛ МБОУ СОШ №2 С.СТЕРЛИБАШЕВО ИМЕНИ ТУКАЕВА М.М.</t>
  </si>
  <si>
    <t>241002935-2</t>
  </si>
  <si>
    <t>453195, РЕСПУБЛИКА БАШКОРТОСТАН, М.Р-Н СТЕРЛИБАШЕВСКИЙ, С.П. ЯНГУРЧИНСКИЙ СЕЛЬСОВЕТ, С ЯНГУРЧА, УЛ СОВЕТСКАЯ, ЗД. 1А</t>
  </si>
  <si>
    <t>Респ Башкортостан, Стерлибашевский р-н, деревня Булаж, ул Растянучка, зд 45</t>
  </si>
  <si>
    <t>241002981-1</t>
  </si>
  <si>
    <t>ФИЛИАЛ МБОУ СОШ С.ЯШЕРГАНОВО МУНИЦИПАЛЬНОГО РАЙОНА СТЕРЛИБАШЕВСКИЙ РАЙОН РЕСПУБЛИКИ БАШКОРТОСТАН НАЧАЛЬНАЯ ОБЩЕОБРАЗОВАТЕЛЬНАЯ ШКОЛА С.АЙТУГАН</t>
  </si>
  <si>
    <t>241003054-1</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</si>
  <si>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С.БАКЕЕВО МУНИЦИПАЛЬНОГО РАЙОНА СТЕРЛИБАШЕВСКИЙ РАЙОН РЕСПУБЛИКИ БАШКОРТОСТАН</t>
  </si>
  <si>
    <t>241003054-2</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</si>
  <si>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С.ТУРМАЕВО МУНИЦИПАЛЬНОГО РАЙОНА СТЕРЛИБАШЕВСКИЙ РАЙОН РЕСПУБЛИКИ БАШКОРТОСТАН</t>
  </si>
  <si>
    <t>241003054-3</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</si>
  <si>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С.ТЯТЕРБАШ МУНИЦИПАЛЬНОГО РАЙОНА СТЕРЛИБАШЕВСКИЙ РАЙОН РЕСПУБЛИКИ БАШКОРТОСТАН</t>
  </si>
  <si>
    <t>241003054-4</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</si>
  <si>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С.ХАЛИКЕЕВО МУНИЦИПАЛЬНОГО РАЙОНА СТЕРЛИБАШЕВСКИЙ РАЙОН РЕСПУБЛИКИ БАШКОРТОСТАН</t>
  </si>
  <si>
    <t>241003093-1</t>
  </si>
  <si>
    <t>ФИЛИАЛ МУНИЦИПАЛЬНОГО БЮДЖЕТНОГО ДОШКОЛЬНОГО ОБРАЗОВАТЕЛЬНОГО УЧРЕЖДЕНИЯ ДЕТСКИЙ САД С.АЙДАРАЛИ ДОШКОЛЬНОЕ ОБРАЗОВАТЕЛЬНОЕ УЧРЕЖДЕНИЕ ДЕТСКИЙ САД С.АЙТУГАН МУНИЦИПАЛЬНОГО РАЙОНА СТЕРЛИБАШЕВСКИЙ РАЙОН РЕСПУБЛИКИ БАШКОРТОСТАН</t>
  </si>
  <si>
    <t>241003093-2</t>
  </si>
  <si>
    <t>ФИЛИАЛ МУНИЦИПАЛЬНОГО БЮДЖЕТНОГО ДОШКОЛЬНОГО ОБРАЗОВАТЕЛЬНОГО УЧРЕЖДЕНИЯ ДЕТСКИЙ САД С.АЙДАРАЛИ ДОШКОЛЬНОЕ ОБРАЗОВАТЕЛЬНОЕ УЧРЕЖДЕНИЕ ДЕТСКИЙ САД С.ЯШЕРГАНОВО МУНИЦИПАЛЬНОГО РАЙОНА СТЕРЛИБАШЕВСКИЙ РАЙОН РЕСПУБЛИКИ БАШКОРТОСТАН</t>
  </si>
  <si>
    <t>241003093-3</t>
  </si>
  <si>
    <t>ФИЛИАЛ МУНИЦИПАЛЬНОГО БЮДЖЕТНОГО ДОШКОЛЬНОГО ОБРАЗОВАТЕЛЬНОГО УЧРЕЖДЕНИЯ ДЕТСКИЙ САД С.АЙДАРАЛИ ДОШКОЛЬНОЕ ОБРАЗОВАТЕЛЬНОЕ УЧРЕЖДЕНИЕ ДЕТСКИЙ САД С.ТЯТЕР-АРАСЛАНОВО МУНИЦИПАЛЬНОГО РАЙОНА СТЕРЛИБАШЕВСКИЙ РАЙОН РЕСПУБЛИКИ БАШКОРТОСТАН</t>
  </si>
  <si>
    <t>241003150-1</t>
  </si>
  <si>
    <t>ФИЛИАЛ МУНИЦИПАЛЬНОГО БЮДЖЕТНОГО ДОШКОЛЬНОГО ОБРАЗОВАТЕЛЬНОГО УЧРЕЖДЕНИЯ ДЕТСКИЙ САД С.БУЗАТ ДОШКОЛЬНОЕ ОБРАЗОВАТЕЛЬНОЕ УЧРЕЖДЕНИЕ ДЕТСКИЙ САД Д.УЧУГАН-АСАНОВО МУНИЦИПАЛЬНОГО РАЙОНА СТЕРЛИБАШЕВСКИЙ РАЙОН РЕСПУБЛИКИ БАШКОРТОСТАН</t>
  </si>
  <si>
    <t>Респ Башкортостан, Стерлибашевский р-н, деревня Учуган-Асаново, ул Школьная, д 7</t>
  </si>
  <si>
    <t>241003174-1</t>
  </si>
  <si>
    <t>ФИЛИАЛ МУНИЦИПАЛЬНОГО БЮДЖЕТНОГО ДОШКОЛЬНОГО ОБРАЗОВАТЕЛЬНОГО УЧРЕЖДЕНИЯ ДЕТСКИЙ САД С.ЕЛИМБЕТОВО ДОШКОЛЬНОЕ ОБРАЗОВАТЕЛЬНОЕ УЧРЕЖДЕНИЕ ДЕТСКИЙ САД Д.ВЕРХНЕШАКАРОВО МУНИЦИПАЛЬНОГО РАЙОНА СТЕРЛИБАШЕВСКИЙ РАЙОН РЕСПУБЛИКИ БАШКОРТОСТАН</t>
  </si>
  <si>
    <t>Респ Башкортостан, Стерлибашевский р-н, деревня Верхнешакарово, ул Заки Валиди, зд 4</t>
  </si>
  <si>
    <t>241003174-2</t>
  </si>
  <si>
    <t>ФИЛИАЛ МУНИЦИПАЛЬНОГО БЮДЖЕТНОГО ДОШКОЛЬНОГО ОБРАЗОВАТЕЛЬНОГО УЧРЕЖДЕНИЯ ДЕТСКИЙ САД С.ЕЛИМБЕТОВО ДОШКОЛЬНОЕ ОБРАЗОВАТЕЛЬНОЕ УЧРЕЖДЕНИЕ ДЕТСКИЙ САД Д.САРАЙСИНО МУНИЦИПАЛЬНОГО РАЙОНА СТЕРЛИБАШЕВСКИЙ РАЙОН РЕСПУБЛИКИ БАШКОРТОСТАН</t>
  </si>
  <si>
    <t>Респ Башкортостан, Стерлибашевский р-н, деревня Сарайсино, ул Школьная, д 1</t>
  </si>
  <si>
    <t>241003209-1</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</si>
  <si>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С.АМИРОВО МУНИЦИПАЛЬНОГО РАЙОНА СТЕРЛИБАШЕВСКИЙ РАЙОН РЕСПУБЛИКИ БАШКОРТОСТАН</t>
  </si>
  <si>
    <t>241003209-2</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</si>
  <si>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С.КАБАКУШ МУНИЦИПАЛЬНОГО РАЙОНА СТЕРЛИБАШЕВСКИЙ РАЙОН РЕСПУБЛИКИ БАШКОРТОСТАН</t>
  </si>
  <si>
    <t>241003209-3</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</si>
  <si>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С.КУНДРЯК МУНИЦИПАЛЬНОГО РАЙОНА СТЕРЛИБАШЕВСКИЙ РАЙОН РЕСПУБЛИКИ БАШКОРТОСТАН</t>
  </si>
  <si>
    <t>241003209-4</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</si>
  <si>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С.ХАЛИКЕЕВО МУНИЦИПАЛЬНОГО РАЙОНА СТЕРЛИБАШЕВСКИЙ РАЙОН РЕСПУБЛИКИ БАШКОРТОСТАН</t>
  </si>
  <si>
    <t>241003262-1</t>
  </si>
  <si>
    <t>ФИЛИАЛ МУНИЦИПАЛЬНОГО БЮДЖЕТНОГО ДОШКОЛЬНОГО ОБРАЗОВАТЕЛЬНОГО УЧРЕЖДЕНИЯ ДЕТСКИЙ САД С.ПЕРВОМАЙСКИЙ ДОШКОЛЬНОЕ ОБРАЗОВАТЕЛЬНОЕ УЧРЕЖДЕНИЕ ДЕТСКИЙ САД Д.МУРТАЗА МУНИЦИПАЛЬНОГО РАЙОНА СТЕРЛИБАШЕВСКИЙ РАЙОН РЕСПУБЛИКИ БАШКОРТОСТАН</t>
  </si>
  <si>
    <t>241003262-2</t>
  </si>
  <si>
    <t>ФИЛИАЛ МУНИЦИПАЛЬНОГО БЮДЖЕТНОГО ДОШКОЛЬНОГО ОБРАЗОВАТЕЛЬНОГО УЧРЕЖДЕНИЯ ДЕТСКИЙ САД С.ПЕРВОМАЙСКИЙ ДОШКОЛЬНОЕ ОБРАЗОВАТЕЛЬНОЕ УЧРЕЖДЕНИЕ ДЕТСКИЙ САД С.КУГАНАКБАШ МУНИЦИПАЛЬНОГО РАЙОНА СТЕРЛИБАШЕВСКИЙ РАЙОН РЕСПУБЛИКИ БАШКОРТОСТАН</t>
  </si>
  <si>
    <t>241003294-1</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</si>
  <si>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С.БАКЕЕВО МУНИЦИПАЛЬНОГО РАЙОНА СТЕРЛИБАШЕВСКИЙ РАЙОН РЕСПУБЛИКИ БАШКОРТОСТАН</t>
  </si>
  <si>
    <t>453183, РЕСПУБЛИКА БАШКОРТОСТАН, М.Р-Н СТЕРЛИБАШЕВСКИЙ, С.П. БАКЕЕВСКИЙ СЕЛЬСОВЕТ, С БАКЕЕВО, УЛ МАЖИТА ГАФУРИ, ЗД. 56</t>
  </si>
  <si>
    <t>241003294-2</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</si>
  <si>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С.ТУРМАЕВО МУНИЦИПАЛЬНОГО РАЙОНА СТЕРЛИБАШЕВСКИЙ РАЙОН РЕСПУБЛИКИ БАШКОРТОСТАН</t>
  </si>
  <si>
    <t>241003294-3</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</si>
  <si>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С.ТЯТЕРБАШ МУНИЦИПАЛЬНОГО РАЙОНА СТЕРЛИБАШЕВСКИЙ РАЙОН РЕСПУБЛИКИ БАШКОРТОСТАН</t>
  </si>
  <si>
    <t>453194, РЕСПУБЛИКА БАШКОРТОСТАН, М.Р-Н СТЕРЛИБАШЕВСКИЙ, С.П. СТЕРЛИБАШЕВСКИЙ СЕЛЬСОВЕТ, С ТЯТЕРБАШ, УЛ ШКОЛЬНАЯ, ЗД. 9А</t>
  </si>
  <si>
    <t>241003304-1</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</si>
  <si>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Д.ТАБУЛДА МУНИЦИПАЛЬНОГО РАЙОНА СТЕРЛИБАШЕВСКИЙ РАЙОН РЕСПУБЛИКИ БАШКОРТОСТАН</t>
  </si>
  <si>
    <t>241003304-2</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</si>
  <si>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С.ЯНГУРЧА МУНИЦИПАЛЬНОГО РАЙОНА СТЕРЛИБАШЕВСКИЙ РАЙОН РЕСПУБЛИКИ БАШКОРТОСТАН</t>
  </si>
  <si>
    <t>241003304-3</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</si>
  <si>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Д.ВЕРХНИЙ ГУЛЮМ МУНИЦИПАЛЬНОГО РАЙОНА СТЕРЛИБАШЕВСКИЙ РАЙОН РЕСПУБЛИКИ БАШКОРТОСТАН</t>
  </si>
  <si>
    <t>241006190-1</t>
  </si>
  <si>
    <t>ФИЛИАЛ МУНИЦИПАЛЬНОГО БЮДЖЕТНОГО ДОШКОЛЬНОГО ОБРАЗОВАТЕЛЬНОГО УЧРЕЖДЕНИЯ ДЕТСКИЙ САД №3 С.СТЕРЛИБАШЕВО ДОШКОЛЬНОЕ ОБРАЗОВАТЕЛЬНОЕ УЧРЕЖДЕНИЕ ДЕТСКИЙ САД Д.ИБРАКАЕВО МУНИЦИПАЛЬНОГО РАЙОНА СТЕРЛИБАШЕВСКИЙ РАЙОН РЕСПУБЛИКИ БАШКОРТОСТАН</t>
  </si>
  <si>
    <t>241006190-2</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</si>
  <si>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Д.СТАРЫЙ КАЛКАШ МУНИЦИПАЛЬНОГО РАЙОНА СТЕРЛИБАШЕВСКИЙ РАЙОН РЕСПУБЛИКИ БАШКОРТОСТАН</t>
  </si>
  <si>
    <t>241006190-3</t>
  </si>
  <si>
    <t>ФИЛИАЛ МУНИЦИПАЛЬНОГО БЮДЖЕТНОГО ДОШКОЛЬНОГО ОБРАЗОВАТЕЛЬНОГО УЧРЕЖДЕНИЯ ДЕТСКИЙ САД №3 С.СТЕРЛИБАШЕВО ДОШКОЛЬНОЕ ОБРАЗОВАТЕЛЬНОЕ УЧРЕЖДЕНИЕ ДЕТСКИЙ САД Д.НОВЫЙ КАЛКАШ МУНИЦИПАЛЬНОГО РАЙОНА СТЕРЛИБАШЕВСКИЙ РАЙОН РЕСПУБЛИКИ БАШКОРТОСТАН</t>
  </si>
  <si>
    <t>242000987-1</t>
  </si>
  <si>
    <t>ФИЛИАЛ ГОСУДАРСТВЕННОГО БЮДЖЕТНОГО ПРОФЕССИОНАЛЬНОГО ОБРАЗОВАТЕЛЬНОГО УЧРЕЖДЕНИЯ СТЕРЛИТАМАКСКИЙ МЕЖОТРАСЛЕВОЙ КОЛЛЕДЖ С.ПЕТРОВСКОЕ</t>
  </si>
  <si>
    <t>242000987-2</t>
  </si>
  <si>
    <t>ФИЛИАЛ ГОСУДАРСТВЕННОГО БЮДЖЕТНОГО ПРОФЕССИОНАЛЬНОГО ОБРАЗОВАТЕЛЬНОГО УЧРЕЖДЕНИЯ СТЕРЛИТАМАКСКИЙ МЕЖОТРАСЛЕВОЙ КОЛЛЕДЖ С.СТЕРЛИБАШЕВО</t>
  </si>
  <si>
    <t>242004685-1</t>
  </si>
  <si>
    <t>ФИЛИАЛ МОБУ СОШ Д. ДЕРГАЧЕВКА</t>
  </si>
  <si>
    <t>453138, РЕСПУБЛИКА БАШКОРТОСТАН, М.Р-Н СТЕРЛИТАМАКСКИЙ, С.П. ПЕРВОМАЙСКИЙ СЕЛЬСОВЕТ, Д БЕГЕНЯШ, УЛ ЛЕНИНА, ЗД. 19А</t>
  </si>
  <si>
    <t>242004692-1</t>
  </si>
  <si>
    <t>242004692-2</t>
  </si>
  <si>
    <t>242004702-1</t>
  </si>
  <si>
    <t>242004702-2</t>
  </si>
  <si>
    <t>242004815-1</t>
  </si>
  <si>
    <t>242004815-2</t>
  </si>
  <si>
    <t>242004822-1</t>
  </si>
  <si>
    <t>ФИЛИАЛ Д. ПРЕОБРАЖЕНОВКА МУНИЦИПАЛЬНОГО ОБЩЕОБРАЗОВАТЕЛЬНОГО БЮДЖЕТНОГО УЧРЕЖДЕНИЯ СРЕДНЯЯ ОБЩЕОБРАЗОВАТЕЛЬНАЯ ШКОЛА ИМЕНИ ГЕРОЯ СОВЕТСКОГО СОЮЗА УШАКОВА ПЕТРА АЛЕКСЕЕВИЧА С. НИКОЛАЕВКА МУНИЦИПАЛЬНОГО РАЙОНА СТЕРЛИТАМАКСКИЙ РАЙОН РЕСПУБЛИКИ БАШКОРТОСТАН</t>
  </si>
  <si>
    <t>453146, РЕСПУБЛИКА БАШКОРТОСТАН, М.Р-Н СТЕРЛИТАМАКСКИЙ, С.П. НИКОЛАЕВСКИЙ СЕЛЬСОВЕТ, Д ПРЕОБРАЖЕНОВКА, УЛ СУХОРУКОВА, ЗД. 8</t>
  </si>
  <si>
    <t>242004886-1</t>
  </si>
  <si>
    <t>ФИЛИАЛ С.АЙГУЛЕВО МУНИЦИПАЛЬНОГО ОБЩЕОБРАЗОВАТЕЛЬНОГО БЮДЖЕТНОГО УЧРЕЖДЕНИЯ СРЕДНЯЯ ОБЩЕОБРАЗОВАТЕЛЬНАЯ ШКОЛА Д.НОВОФЕДОРОВСКОЕ МУНИЦИПАЛЬНОГО РАЙОНА СТЕРЛИТАМАКСКИЙ РАЙОН РЕСПУБЛИКИ БАШКОРТОСТАН</t>
  </si>
  <si>
    <t>242004942-1</t>
  </si>
  <si>
    <t>ФИЛИАЛ МОБУ СОШ С. БОЛЬШОЙ КУГАНАК</t>
  </si>
  <si>
    <t>453153, РЕСПУБЛИКА БАШКОРТОСТАН, М.Р-Н СТЕРЛИТАМАКСКИЙ, С.П. КРАСНОЯРСКИЙ СЕЛЬСОВЕТ, С НОВЫЙ КРАСНОЯР, УЛ МИРА, ЗД. 5</t>
  </si>
  <si>
    <t>242004942-2</t>
  </si>
  <si>
    <t>ФИЛИАЛ С. КОСЯКОВКА МУНИЦИПАЛЬНОГО ОБЩЕОБРАЗОВАТЕЛЬНОГО БЮДЖЕТНОГО УЧРЕЖДЕНИЯ СРЕДНЯЯ ОБЩЕОБРАЗОВАТЕЛЬНАЯ ШКОЛА С. БОЛЬШОЙ КУГАНАК МУНИЦИПАЛЬНОГО РАЙОНА СТЕРЛИТАМАКСКИЙ РАЙОН РЕСПУБЛИКИ БАШКОРТОСТАН</t>
  </si>
  <si>
    <t>453105, РЕСПУБЛИКА БАШКОРТОСТАН, М.Р-Н СТЕРЛИТАМАКСКИЙ, С.П. КРАСНОЯРСКИЙ СЕЛЬСОВЕТ, С КОСЯКОВКА, УЛ ЛЕНИНА, Д. 91</t>
  </si>
  <si>
    <t>242004981-1</t>
  </si>
  <si>
    <t>ФИЛИАЛ МОБУ СОШ Д. КОНСТАНТИНОГРАДОВКА</t>
  </si>
  <si>
    <t>243002151-1</t>
  </si>
  <si>
    <t>243002151-2</t>
  </si>
  <si>
    <t>243002151-3</t>
  </si>
  <si>
    <t>243002151-4</t>
  </si>
  <si>
    <t>ФИЛИАЛ МБОУ СОШ ИМ.А.АТНАБАЕВА С.СТАРЫЙ КУРДЫМ - НОШ С.САРАШТЫБАШ</t>
  </si>
  <si>
    <t>243002169-1</t>
  </si>
  <si>
    <t>ФИЛИАЛ МУНИЦИПАЛЬНОГО БЮДЖЕТНОГО ОБЩЕОБРАЗОВАТЕЛЬНОГО УЧРЕЖДЕНИЯ СРЕДНЯЯ ОБЩЕОБРАЗОВАТЕЛЬНАЯ ШКОЛА - ОСНОВНАЯ ОБЩЕОБРАЗОВАТЕЛЬНАЯ ШКОЛА С.САВКИЯЗ МР ТАТЫШЛИНСКИЙ РАЙОН РБ</t>
  </si>
  <si>
    <t>243002169-2</t>
  </si>
  <si>
    <t>ФИЛИАЛ МУНИЦИПАЛЬНОГО ОБЩЕОБРАЗОВАТЕЛЬНОГО УЧРЕЖДЕНИЯ СРЕДНЯЯ ОБЩЕОБРАЗОВАТЕЛЬНАЯ ШКОЛА С.НОВЫЕ ТАТЫШЛЫ МР ТАТЫШЛИНСКИЙ РАЙОН РБ - ОСНОВНАЯ ОБЩЕОБРАЗОВАТЕЛЬНАЯ ШКОЛА С.УРАЗГИЛЬДЫ МР ТАТЫШЛИНСКИЙ РАЙОН РБ</t>
  </si>
  <si>
    <t>243002169-3</t>
  </si>
  <si>
    <t>ФИЛИАЛ МУНИЦИПАЛЬНОГО БЮДЖЕТНОГО ОБЩЕОБРАЗОВАТЕЛЬНОГО УЧРЕЖДЕНИЯ СРЕДНЯЯ ОБЩЕОБРАЗОВАТЕЛЬНАЯ ШКОЛА С. НОВЫЕ ТАТЫШЛЫ МУНИЦИПАЛЬНОГО РАЙОНА ТАТЫШЛИНСКИЙ РАЙОН РЕСПУБЛИКИ БАШКОРТОСТАН - ОСНОВНАЯ ОБЩЕОБРАЗОВАТЕЛЬНАЯ ШКОЛА С. СТАРОКАЛЬМИЯРОВО МУНИЦИПАЛЬНОГО РАЙОНА ТАТЫШЛИНСКИЙ РАЙОН РЕСПУБЛИКИ БАШКОРТОСТАН</t>
  </si>
  <si>
    <t>243002190-1</t>
  </si>
  <si>
    <t>ФИЛИАЛ МУНИЦИПАЛЬНОГО БЮДЖЕТНОГО ОБЩЕОБРАЗОВАТЕЛЬНОГО УЧРЕЖДЕНИЯ СРЕДНЯЯ ОБЩЕОБРАЗОВАТЕЛЬНАЯ ШКОЛА С.СТАРОАКБУЛАТОВО МУНИЦИПАЛЬНОГО РАЙОНА ТАТЫШЛИНСКИЙ РАЙОН РЕСПУБЛИКИ БАШКОРТОСТАН - НАЧАЛЬНАЯ ОБЩЕОБРАЗОВАТЕЛЬНАЯ ШКОЛА С.ЧУРГУЛДЫ МУНИЦИПАЛЬНОГО РАЙОНА ТАТЫШЛИНСКИЙ РАЙОН РЕСПУБЛИКИ БАШКОРТОСТАН</t>
  </si>
  <si>
    <t>452844, РЕСПУБЛИКА БАШКОРТОСТАН, М.Р-Н ТАТЫШЛИНСКИЙ, С.П. АКБУЛАТОВСКИЙ СЕЛЬСОВЕТ, С ЧУРГУЛДЫ, УЛ ЛЕНИНА, Д. 36А</t>
  </si>
  <si>
    <t>243002200-1</t>
  </si>
  <si>
    <t>ФИЛИАЛ МБОУ СОШ С.КАЛЬТЯЕВО</t>
  </si>
  <si>
    <t>243002200-2</t>
  </si>
  <si>
    <t>ФИЛИАЛ МУНИЦИПАЛЬНОГО БЮДЖЕТНОГО ОБЩЕОБРАЗОВАТЕЛЬНОГО УЧРЕЖДЕНИЯ СРЕДНЯЯ ОБЩЕОБРАЗОВАТЕЛЬНАЯ ШКОЛА С.КАЛЬТЯЕВО МУНИЦИПАЛЬНОГО РАЙОНА ТАТЫШЛИНСКИЙ РАЙОН РЕСПУБЛИКИ БАШКОРТОСТАН - ОСНОВНАЯ ОБЩЕОБРАЗОВАТЕЛЬНАЯ ШКОЛА С.ВЯЗОВКА МУНИЦИПАЛЬНОГО РАЙОНА ТАТЫШЛИНСКИЙ РАЙОН РЕСПУБЛИКИ БАШКОРТОСТАН</t>
  </si>
  <si>
    <t>243002225-1</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</si>
  <si>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НАЧАЛЬНАЯ ОБЩЕОБРАЗОВАТЕЛЬНАЯ ШКОЛА Д.ТАНЫПОВКА МУНИЦИПАЛЬНОГО РАЙОНА ТАТЫШЛИНСКИЙ РАЙОН РЕСПУБЛИКИ БАШКОРТОСТАН</t>
  </si>
  <si>
    <t>452836, РЕСПУБЛИКА БАШКОРТОСТАН, М.Р-Н ТАТЫШЛИНСКИЙ, С.П. НИЖНЕБАЛТАЧЕВСКИЙ СЕЛЬСОВЕТ, Д ТАНЫПОВКА, УЛ ЦЕНТРАЛЬНАЯ, Д. 15А</t>
  </si>
  <si>
    <t>243002225-2</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</si>
  <si>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НАЧАЛЬНАЯ ОБЩЕОБРАЗОВАТЕЛЬНАЯ ШКОЛА Д.КЫТКИ-ЕЛГА МУНИЦИПАЛЬНОГО РАЙОНА ТАТЫШЛИНСКИЙ РАЙОН РЕСПУБЛИКИ БАШКОРТОСТАН</t>
  </si>
  <si>
    <t>452836, РЕСПУБЛИКА БАШКОРТОСТАН, М.Р-Н ТАТЫШЛИНСКИЙ, С.П. НИЖНЕБАЛТАЧЕВСКИЙ СЕЛЬСОВЕТ, Д КЫТКИ-ЕЛГА, УЛ ПАРКОВАЯ, Д. 4</t>
  </si>
  <si>
    <t>243002225-3</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</si>
  <si>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ОСНОВНАЯ ОБЩЕОБРАЗОВАТЕЛЬНАЯ ШКОЛА Д.СТАРЫЙ КЫЗЫЛ-ЯР МУНИЦИПАЛЬНОГО РАЙОНА ТАТЫШЛИНСКИЙ РАЙОН РЕСПУБЛИКИ БАШКОРТОСТАН</t>
  </si>
  <si>
    <t>452836, РЕСПУБЛИКА БАШКОРТОСТАН, М.Р-Н ТАТЫШЛИНСКИЙ, С.П. НИЖНЕБАЛТАЧЕВСКИЙ СЕЛЬСОВЕТ, Д СТАРЫЙ КЫЗЫЛ-ЯР, УЛ ЦЕНТРАЛЬНАЯ, Д. 22А</t>
  </si>
  <si>
    <t>243002225-4</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</si>
  <si>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НАЧАЛЬНАЯ ОБЩЕОБРАЗОВАТЕЛЬНАЯ ШКОЛА ИМЕНИ МЕНСАДЫКА ГАРИПОВА Д.БИГИНЕЕВО МУНИЦИПАЛЬНОГО РАЙОНА ТАТЫШЛИНСКИЙ РАЙОН РЕСПУБЛИКИ БАШКОРТОСТАН</t>
  </si>
  <si>
    <t>452838, РЕСПУБЛИКА БАШКОРТОСТАН, М.Р-Н ТАТЫШЛИНСКИЙ, С.П. НИЖНЕБАЛТАЧЕВСКИЙ СЕЛЬСОВЕТ, Д БИГИНЕЕВО, УЛ ШКОЛЬНАЯ, ЗД. 1А</t>
  </si>
  <si>
    <t>243002257-1</t>
  </si>
  <si>
    <t>243002257-2</t>
  </si>
  <si>
    <t>243002257-3</t>
  </si>
  <si>
    <t>243002257-4</t>
  </si>
  <si>
    <t>ФИЛИАЛ МУНИЦИПАЛЬНОГО БЮДЖЕТНОГО ОБЩЕОБРАЗОВАТЕЛЬНОГО УЧРЕЖДЕНИЯ СРЕДНЯЯ ОБЩЕОБРАЗОВАТЕЛЬНАЯ ШКОЛА С. АКСАИТОВО МУНИЦИПАЛЬНОГО РАЙОНА ТАТЫШЛИНСКИЙ РАЙОН РЕСПУБЛИКИ БАШКОРТОСТАН - НАЧАЛЬНАЯ ОБЩЕОБРАЗОВАТЕЛЬНАЯ ШКОЛА Д.ЮСУПОВО МУНИЦИПАЛЬНОГО РАЙОНА ТАТЫШЛИНСКИЙ РАЙОН РЕСПУБЛИКИ БАШКОРТОСТАН</t>
  </si>
  <si>
    <t>243002271-1</t>
  </si>
  <si>
    <t>243002271-2</t>
  </si>
  <si>
    <t>243002271-3</t>
  </si>
  <si>
    <t>ФИЛИАЛ МУНИЦИПАЛЬНОГО БЮДЖЕТНОГО ОБЩЕОБРАЗОВАТЕЛЬНОГО УЧРЕЖДЕНИЯ СРЕДНЯЯ ОБЩЕОБРАЗОВАТЕЛЬНАЯ ШКОЛА Д. БАДРЯШЕВО МУНИЦИПАЛЬНОГО РАЙОНА ТАТЫШЛИНСКИЙ РАЙОН РЕСПУБЛИКИ БАШКОРТОСТАН - НАЧАЛЬНАЯ ОБЩЕОБРАЗОВАТЕЛЬНАЯ ШКОЛА Д. СТАРОСОЛДОВО МУНИЦИПАЛЬНОГО РАЙОНА ТАТЫШЛИНСКИЙ РАЙОН РЕСПУБЛИКИ БАШКОРТОСТАН</t>
  </si>
  <si>
    <t>243002271-4</t>
  </si>
  <si>
    <t>ФИЛИАЛ МУНИЦИПАЛЬНОГО БЮДЖЕТНОГО ОБЩЕОБРАЗОВАТЕЛЬНОГО УЧРЕЖДЕНИЯ СРЕДНЯЯ ОБЩЕОБРАЗОВАТЕЛЬНАЯ ШКОЛА Д. БАДРЯШЕВО МУНИЦИПАЛЬНОГО РАЙОНА ТАТЫШЛИНСКИЙ РАЙОН РЕСПУБЛИКИ БАШКОРТОСТАН - НАЧАЛЬНАЯ ОБЩЕОБРАЗОВАТЕЛЬНАЯ ШКОЛА С. БЕЛЯШЕВО МУНИЦИПАЛЬНОГО РАЙОНА ТАТЫШЛИНСКИЙ РАЙОН РЕСПУБЛИКИ БАШКОРТОСТАН</t>
  </si>
  <si>
    <t>243002289-1</t>
  </si>
  <si>
    <t>243002289-2</t>
  </si>
  <si>
    <t>243002289-3</t>
  </si>
  <si>
    <t>243002289-4</t>
  </si>
  <si>
    <t>243002296-1</t>
  </si>
  <si>
    <t>243002296-2</t>
  </si>
  <si>
    <t>243002715-1</t>
  </si>
  <si>
    <t>ФИЛИАЛ МУНИЦИПАЛЬНОГО БЮДЖЕТНОГО ДОШКОЛЬНОГО ОБРАЗОВАТЕЛЬНОГО УЧРЕЖДЕНИЯ ДЕТСКИЙ САД №4 "БЕРЕЗКА" С. ВЕРХНИЕ ТАТЫШЛЫ МУНИЦИПАЛЬНОГО РАЙОНА ТАТЫШЛИНСКИЙ РАЙОН РЕСПУБЛИКИ БАШКОРТОСТАН-ДЕТСКИЙ САД Д. АРИБАШЕВО МУНИЦИПАЛЬНОГО РАЙОНА ТАТЫШЛИНСКИЙ РАЙОН РЕСПУБЛИКИ БАШКОРТОСТАН</t>
  </si>
  <si>
    <t>452840, РЕСПУБЛИКА БАШКОРТОСТАН, М.Р-Н ТАТЫШЛИНСКИЙ, С.П. КУДАШЕВСКИЙ СЕЛЬСОВЕТ, Д АРИБАШ, УЛ ШКОЛЬНАЯ, ЗД. 1</t>
  </si>
  <si>
    <t>243002715-2</t>
  </si>
  <si>
    <t>ФИЛИАЛ МУНИЦИПАЛЬНОГО БЮДЖЕТНОГО ДОШКОЛЬНОГО ОБРАЗОВАТЕЛЬНОГО УЧРЕЖДЕНИЯ ДЕТСКИЙ САД №4 "БЕРЕЗКА" С. ВЕРХНИЕ ТАТЫШЛЫ МУНИЦИПАЛЬНОГО РАЙОНА ТАТЫШЛИНСКИЙ РАЙОН РЕСПУБЛИКИ БАШКОРТОСТАН-ДЕТСКИЙ САД №3 "СОЛНЫШКО" С. ВЕРХНИЕ ТАТЫШЛЫ МУНИЦИПАЛЬНОГО РАЙОНА ТАТЫШЛИНСКИЙ РАЙОН РЕСПУБЛИКИ БАШКОРТОСТАН</t>
  </si>
  <si>
    <t>452830, РЕСПУБЛИКА БАШКОРТОСТАН, М.Р-Н ТАТЫШЛИНСКИЙ, С.П. ВЕРХНЕТАТЫШЛИНСКИЙ СЕЛЬСОВЕТ, С ВЕРХНИЕ ТАТЫШЛЫ, УЛ СОВЕТСКАЯ, Д. 2</t>
  </si>
  <si>
    <t>243002747-1</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</si>
  <si>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Д. БАДРЯШЕВО МУНИЦИПАЛЬНОГО РАЙОНА ТАТЫШЛИНСКИЙ РАЙОН РЕСПУБЛИКИ БАШКОРТОСТАН</t>
  </si>
  <si>
    <t>243002747-2</t>
  </si>
  <si>
    <t>243002747-3</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</si>
  <si>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АКСАИТОВО МУНИЦИПАЛЬНОГО РАЙОНА ТАТЫШЛИНСКИЙ РАЙОН РЕСПУБЛИКИ БАШКОРТОСТАН</t>
  </si>
  <si>
    <t>243002747-4</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</si>
  <si>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БЕЛЯШЕВО МУНИЦИПАЛЬНОГО РАЙОНА ТАТЫШЛИНСКИЙ РАЙОН РЕСПУБЛИКИ БАШКОРТОСТАН</t>
  </si>
  <si>
    <t>243002747-5</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</si>
  <si>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ВЕРХНЕКУДАШЕВО МУНИЦИПАЛЬНОГО РАЙОНА ТАТЫШЛИНСКИЙ РАЙОН РЕСПУБЛИКИ БАШКОРТОСТАН</t>
  </si>
  <si>
    <t>243002747-6</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</si>
  <si>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ВЯЗОВКА МУНИЦИПАЛЬНОГО РАЙОНА ТАТЫШЛИНСКИЙ РАЙОН РЕСПУБЛИКИ БАШКОРТОСТАН</t>
  </si>
  <si>
    <t>243002747-7</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</si>
  <si>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КАЛЬТЯЕВО МУНИЦИПАЛЬНОГО РАЙОНА ТАТЫШЛИНСКИЙ РАЙОН РЕСПУБЛИКИ БАШКОРТОСТАН</t>
  </si>
  <si>
    <t>243002747-8</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</si>
  <si>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НИЖНЕБАЛТАЧЕВО МУНИЦИПАЛЬНОГО РАЙОНА ТАТЫШЛИНСКИЙ РАЙОН РЕСПУБЛИКИ БАШКОРТОСТАН</t>
  </si>
  <si>
    <t>243002747-9</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</si>
  <si>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СТАРОКАЙПАНОВО МУНИЦИПАЛЬНОГО РАЙОНА ТАТЫШЛИНСКИЙ РАЙОН РЕСПУБЛИКИ БАШКОРТОСТАН</t>
  </si>
  <si>
    <t>243002747-10</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</si>
  <si>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СТАРОКАЛЬМИЯРОВО МУНИЦИПАЛЬНОГО РАЙОНА ТАТЫШЛИНСКИЙ РАЙОН РЕСПУБЛИКИ БАШКОРТОСТАН</t>
  </si>
  <si>
    <t>243004783-1</t>
  </si>
  <si>
    <t>ФИЛИАЛ МБДОУ ДЕТСКИЙ САД №6 "РАДУГА"</t>
  </si>
  <si>
    <t>243004783-2</t>
  </si>
  <si>
    <t>ФИЛИАЛ МУНИЦИПАЛЬНОГО БЮДЖЕТНОГО ДОШКОЛЬНОГО ОБРАЗОВАТЕЛЬНОГО УЧРЕЖДЕНИЯ ДЕТСКИЙ САД №6 "РАДУГА" С. ВЕРХНИЕ ТАТЫШЛЫ МУНИЦИПАЛЬНОГО РАЙОНА ТАТЫШЛИНСКИЙ РАЙОН РЕСПУБЛИКИ БАШКОРТОСТАН-ДЕТСКИЙ САД С. ИЛЬМЕТОВО МУНИЦИПАЛЬНОГО РАЙОНА ТАТЫШЛИНСКИЙ РАЙОН РЕСПУБЛИКИ БАШКОРТОСТАН</t>
  </si>
  <si>
    <t>452832, РЕСПУБЛИКА БАШКОРТОСТАН, М.Р-Н ТАТЫШЛИНСКИЙ, С.П. АКСАИТОВСКИЙ СЕЛЬСОВЕТ, С ИЛЬМЕТОВО, УЛ ШКОЛЬНАЯ, Д. 6</t>
  </si>
  <si>
    <t>245002260-1</t>
  </si>
  <si>
    <t>ФИЛИАЛ ГОСУДАРСТВЕННОГО АВТОНОМНОГО ПРОФЕССИОНАЛЬНОГО ОБРАЗОВАТЕЛЬНОГО УЧРЕЖДЕНИЯ БАШКИРСКИЙ АГРОПРОМЫШЛЕННЫЙ КОЛЛЕДЖ С.ИГЛИНО</t>
  </si>
  <si>
    <t>245002260-2</t>
  </si>
  <si>
    <t>ФИЛИАЛ ГОСУДАРСТВЕННОГО АВТОНОМНОГО ПРОФЕССИОНАЛЬНОГО ОБРАЗОВАТЕЛЬНОГО УЧРЕЖДЕНИЯ БАШКИРСКИЙ АГРОПРОМЫШЛЕННЫЙ КОЛЛЕДЖ Р.П. ЧИШМЫ</t>
  </si>
  <si>
    <t>245008688-1</t>
  </si>
  <si>
    <t>ФИЛИАЛ МУНИЦИПАЛЬНОГО ОБЩЕОБРАЗОВАТЕЛЬНОГО БЮДЖЕТНОГО УЧРЕЖДЕНИЯ СРЕДНЯЯ ОБЩЕОБРАЗОВАТЕЛЬНАЯ ШКОЛА ИМЕНИ ГЕРОЯ СОВЕТСКОГО СОЮЗА АЛЫМОВА АЛЕКСЕЯ МИХАЙЛОВИЧА С.МИХАЙЛОВКА МУНИЦИПАЛЬНОГО РАЙОНА УФИМСКИЙ РАЙОН РЕСПУБЛИКИ БАШКОРТОСТАН - СРЕДНЯЯ ОБЩЕОБРАЗОВАТЕЛЬНАЯ ШКОЛА С.ЧЕРНОЛЕСОВСКИЙ</t>
  </si>
  <si>
    <t>245008688-2</t>
  </si>
  <si>
    <t>ФИЛИАЛ МУНИЦИПАЛЬНОГО ОБЩЕОБРАЗОВАТЕЛЬНОГО УЧРЕЖДЕНИЯ СРЕДНЯЯ ОБЩЕОБРАЗОВАТЕЛЬНАЯ ШКОЛА ИМЕНИ ГЕРОЯ СОВЕТСКОГО СОЮЗА АЛЫМОВА АЛЕКСЕЯ МИХАЙЛОВИЧА С. МИХАЙЛОВКА МУНИЦИПАЛЬНОГО РАЙОНА УФИМСКИЙ РАЙОН РЕСПУБЛИКИ БАШКОРТОСТАН - ОСНОВНАЯ ОБЩЕОБРАЗОВАТЕЛЬНАЯ ШКОЛА С.КУМЛЕКУЛЬ</t>
  </si>
  <si>
    <t>245008705-1</t>
  </si>
  <si>
    <t>ФИЛИАЛ МУНИЦИПАЛЬНОГО ДОШКОЛЬНОГО ОБРАЗОВАТЕЛЬНОГО БЮДЖЕТНОГО УЧРЕЖДЕНИЯ ЦЕНТР РАЗВИТИЯ РЕБЁНКА ДЕТСКИЙ САД "РОМАШКА" С.МИХАЙЛОВКА МУНИЦИПАЛЬНОГО РАЙОНА УФИМСКИЙ РАЙОН РЕСПУБЛИКИ БАШКОРТОСТАН-ДЕТСКИЙ САД "КАРЛУГАЧ" С.КУМЛЕКУЛЬ</t>
  </si>
  <si>
    <t>245008705-2</t>
  </si>
  <si>
    <t>ФИЛИАЛ МУНИЦИПАЛЬНОГО ДОШКОЛЬНОГО ОБРАЗОВАТЕЛЬНОГО БЮДЖЕТНОГО УЧРЕЖДЕНИЯ ЦЕНТР РАЗВИТИЯ РЕБЕНКА ДЕТСКИЙ САД "РОМАШКА" С. МИХАЙЛОВКА МУНИЦИПАЛЬНОГО РАЙОНА УФИМСКИЙ РАЙОН РЕСПУБЛИКИ БАШКОРТОСТАН-ДЕТСКИЙ САД "КОЛОКОЛЬЧИК" С. ШЕМЯК</t>
  </si>
  <si>
    <t>450514, Республика Башкортостан, М.Р-Н УФИМСКИЙ, С.П. ШЕМЯКСКИЙ СЕЛЬСОВЕТ, С ШЕМЯК, УЛ МОЛОДЕЖНАЯ, ЗД. 2/1</t>
  </si>
  <si>
    <t>245008769-1</t>
  </si>
  <si>
    <t>ДОШКОЛЬНОЕ ОБРАЗОВАТЕЛЬНОЕ УЧРЕЖДЕНИЕ ДЕТСКИЙ САД "СВЕТЛЯЧОК" Д. ВОЛЬНО-СУХАРЕВО МУНИЦИПАЛЬНОГО РАЙОНА УФИМСКИЙ РАЙОН РЕСПУБЛИКИ БАШКОРТОСТАН</t>
  </si>
  <si>
    <t>450513, РЕСПУБЛИКА БАШКОРТОСТАН, М.Р-Н УФИМСКИЙ, С.П. НИКОЛАЕВСКИЙ СЕЛЬСОВЕТ, Д ВОЛЬНО-СУХАРЕВО, УЛ ЦЕНТРАЛЬНАЯ, Д. 7</t>
  </si>
  <si>
    <t>245008776-1</t>
  </si>
  <si>
    <t>ДЕТСКИЙ САД "ЗОЛОТОЙ КЛЮЧИК" Д. ГЕОФИЗИКОВ МУНИЦИПАЛЬНОГО РАЙОНА УФИМСКИЙ РАЙОН РЕСПУБЛИКИ БАШКОРТОСТАН</t>
  </si>
  <si>
    <t>245008938-1</t>
  </si>
  <si>
    <t>ФИЛИАЛ МУНИЦИПАЛЬНОГО ДОШКОЛЬНОГО ОБРАЗОВАТЕЛЬНОГО БЮДЖЕТНОГО УЧРЕЖДЕНИЯ ЦЕНТР РАЗВИТИЯ РЕБЁНКА - ДЕТСКИЙ САД "АЛЁНУШКА" Д.АЛЕКСЕЕВКА МУНИЦИПАЛЬНОГО РАЙОНА УФИМСКИЙ РАЙОН РЕСПУБЛИКИ БАШКОРТОСТАН - ДЕТСКИЙ САД "СОЛНЫШКО" С.ЧЕРКАССЫ</t>
  </si>
  <si>
    <t>245008945-1</t>
  </si>
  <si>
    <t>ФИЛИАЛ МУНИЦИПАЛЬНОГО ОБЩЕОБРАЗОВАТЕЛЬНОГО БЮДЖЕТНОГО УЧРЕЖДЕНИЯ СРЕДНЯЯ ОБЩЕОБРАЗОВАТЕЛЬНАЯ ШКОЛА ИМ. А.Ф. МИХАЙЛОВА Д. НИКОЛАЕВКА МУНИЦИПАЛЬНОГО РАЙОНА УФИМСКИЙ РАЙОН РЕСПУБЛИКИ БАШКОРТОСТАН - СРЕДНЯЯ ОБЩЕОБРАЗОВАТЕЛЬНАЯ ШКОЛА С. КАРМАСАН</t>
  </si>
  <si>
    <t>450582, РЕСПУБЛИКА БАШКОРТОСТАН, М.Р-Н УФИМСКИЙ, С.П. КАРМАСАНСКИЙ СЕЛЬСОВЕТ, С КАРМАСАН, УЛ ШКОЛЬНАЯ, Д. 2</t>
  </si>
  <si>
    <t>245008952-1</t>
  </si>
  <si>
    <t>ФИЛИАЛ МУНИЦИПАЛЬНОГО ДОШКОЛЬНОГО ОБРАЗОВАТЕЛЬНОГО БЮДЖЕТНОГО УЧРЕЖДЕНИЯ ДЕТСКИЙ САД "СКАЗКА" С. НИЖЕГОРОДКА МУНИЦИПАЛЬНОГО РАЙОНА УФИМСКИЙ РАЙОН РЕСПУБЛИКИ БАШКОРТОСТАН - ДЕТСКИЙ САД "СВЕТЛЯЧОК" С. ТАПТЫКОВО</t>
  </si>
  <si>
    <t>245008960-1</t>
  </si>
  <si>
    <t>ФИЛИАЛ МОБУ СОШ Д. АЛЕКСЕЕВКА</t>
  </si>
  <si>
    <t>245008991-1</t>
  </si>
  <si>
    <t>ФИЛИАЛ МУНИЦИПАЛЬНОГО ДОШКОЛЬНОГО ОБРАЗОВАТЕЛЬНОГО БЮДЖЕТНОГО УЧРЕЖДЕНИЯ ДЕТСКИЙ САД "БЕРЕЗКА" С. ДМИТРИЕВКА МУНИЦИПАЛЬНОГО РАЙОНА УФИМСКИЙ РАЙОН РЕСПУБЛИКИ БАШКОРТОСТАН-ДЕТСКИЙ САД "ЗОЛОТАЯ РЫБКА" Д. ВОЛКОВО</t>
  </si>
  <si>
    <t>450515, РЕСПУБЛИКА БАШКОРТОСТАН, М.Р-Н УФИМСКИЙ, С.П. ДМИТРИЕВСКИЙ СЕЛЬСОВЕТ, Д ВОЛКОВО, УЛ САДОВАЯ, Д. 2</t>
  </si>
  <si>
    <t>245009089-1</t>
  </si>
  <si>
    <t>СРЕДНЯЯ ОБЩЕОБРАЗОВАТЕЛЬНАЯ ШКОЛА С.ОЛЬХОВОЕ</t>
  </si>
  <si>
    <t>245009089-2</t>
  </si>
  <si>
    <t>245009089-3</t>
  </si>
  <si>
    <t>245009265-1</t>
  </si>
  <si>
    <t>ФИЛИАЛ МУНИЦИПАЛЬНОГО ОБЩЕОБРАЗОВАТЕЛЬНОГО БЮДЖЕТНОГО УЧРЕЖДЕНИЯ СРЕДНЯЯ ОБЩЕОБРАЗОВАТЕЛЬНАЯ ШКОЛА С. НИЖЕГОРОДКА МУНИЦИПАЛЬНОГО РАЙОНА УФИМСКИЙ РАЙОН РЕСПУБЛИКИ БАШКОРТОСТАН - ОСНОВНАЯ ОБЩЕОБРАЗОВАТЕЛЬНАЯ ШКОЛА С. ТАПТЫКОВО</t>
  </si>
  <si>
    <t>245009280-1</t>
  </si>
  <si>
    <t>ФИЛИАЛ МОБУ СОШ С. ДМИТРИЕВКА</t>
  </si>
  <si>
    <t>450515, РЕСПУБЛИКА БАШКОРТОСТАН, М.Р-Н УФИМСКИЙ, С.П. ДМИТРИЕВСКИЙ СЕЛЬСОВЕТ, Д ВОЛКОВО, МКР СОЛНЕЧНЫЙ, Д. 1</t>
  </si>
  <si>
    <t>245009297-1</t>
  </si>
  <si>
    <t>ФИЛИАЛ МУНИЦИПАЛЬНОГО ДОШКОЛЬНОГО ОБРАЗОВАТЕЛЬНОГО БЮДЖЕТНОГО УЧРЕЖДЕНИЯ ЦЕНТР РАЗВИТИЯ РЕБЁНКА - ДЕТСКИЙ САД "ЛЯЙСАН" С. АВДОН МУНИЦИПАЛЬНОГО РАЙОНА УФИМСКИЙ РАЙОН РЕСПУБЛИКИ БАШКОРТОСТАН - ДЕТСКИЙ САД "КОЛОСОК" С. КАРМАСАН</t>
  </si>
  <si>
    <t>245009410-1</t>
  </si>
  <si>
    <t>ФИЛИАЛ МУНИЦИПАЛЬНОГО ДОШКОЛЬНОГО ОБРАЗОВАТЕЛЬНОГО БЮДЖЕТНОГО УЧРЕЖДЕНИЯ ДЕТСКИЙ САД "ФАНТАЗИЯ" Д.ПОДЫМАЛОВО МУНИЦИПАЛЬНОГО РАЙОНА УФИМСКИЙ РАЙОН РЕСПУБЛИКИ БАШКОРТОСТАН - ДЕТСКИЙ САД "ТОПОЛЁК" С.ЧЕРНОЛЕСОВСКИЙ</t>
  </si>
  <si>
    <t>450535, РЕСПУБЛИКА БАШКОРТОСТАН, М.Р-Н УФИМСКИЙ, С.П. КРАСНОЯРСКИЙ СЕЛЬСОВЕТ, С ЧЕРНОЛЕСОВСКИЙ, УЛ ШКОЛЬНАЯ, Д. 1</t>
  </si>
  <si>
    <t>245022160-1</t>
  </si>
  <si>
    <t>ФИЛИАЛ МУНИЦИПАЛЬНОГО ДОШКОЛЬНОГО ОБРАЗОВАТЕЛЬНОГО БЮДЖЕТНОГО УЧРЕЖДЕНИЯ ДЕТСКИЙ САД "РОСИНКА" Д. ШАМОНИНО МУНИЦИПАЛЬНОГО РАЙОНА УФИМСКИЙ РАЙОН РЕСПУБЛИКИ БАШКОРТОСТАН - ДЕТСКИЙ САД "ЛЕСНАЯ СКАЗКА" С. РУССКИЙ ЮРМАШ</t>
  </si>
  <si>
    <t>450521, РЕСПУБЛИКА БАШКОРТОСТАН, М.Р-Н УФИМСКИЙ, С.П. РУССКО-ЮРМАШСКИЙ СЕЛЬСОВЕТ, С РУССКИЙ ЮРМАШ, УЛ ЦЕНТРАЛЬНАЯ, Д. 31</t>
  </si>
  <si>
    <t>245025228-1</t>
  </si>
  <si>
    <t>МУНИЦИПАЛЬНОЕ ДОШКОЛЬНОЕ ОБРАЗОВАТЕЛЬНОЕ БЮДЖЕТНОЕ УЧРЕЖДЕНИЕ ДЕТСКИЙ САД "РЯБИНУШКА" Д. КИРИЛЛОВО МУНИЦИПАЛЬНОГО РАЙОНА УФИМСКИЙ РАЙОН РЕСПУБЛИКИ БАШКОРТОСТАН</t>
  </si>
  <si>
    <t>245025394-1</t>
  </si>
  <si>
    <t>ФИЛИАЛ МУНИЦИПАЛЬНОГО ОБЩЕОБРАЗОВАТЕЛЬНОГО БЮДЖЕТНОГО УЧРЕЖДЕНИЯ СРЕДНЯЯ ОБЩЕОБРАЗОВАТЕЛЬНАЯ ШКОЛА ИМЕНИ ГЕРОЯ СОВЕТСКОГО СОЮЗА ПИКУНОВА АЛЕКСАНДРА СТЕПАНОВИЧА Д. ДОРОГИНО МУНИЦИПАЛЬНОГО РАЙОНА УФИМСКИЙ РАЙОН РЕСПУБЛИКИ БАШКОРТОСТАН - НАЧАЛЬНАЯ ОБЩЕОБРАЗОВАТЕЛЬНАЯ ШКОЛА Д. КИРИЛЛОВО</t>
  </si>
  <si>
    <t>450502, РЕСПУБЛИКА БАШКОРТОСТАН, М.Р-Н УФИМСКИЙ, С.П. КИРИЛЛОВСКИЙ СЕЛЬСОВЕТ, Д КИРИЛЛОВО, УЛ ЦЕНТРАЛЬНАЯ, Д. 52</t>
  </si>
  <si>
    <t>245951437-1</t>
  </si>
  <si>
    <t>ФИЛИАЛ МУНИЦИПАЛЬНОГО ДОШКОЛЬНОГО ОБРАЗОВАТЕЛЬНОГО БЮДЖЕТНОГО УЧРЕЖДЕНИЯ ДЕТСКИЙ САД "ЛАДУШКИ" С.ЧЕСНОКОВСКА МУНИЦИПАЛЬНОГО РАЙОНА УФИМСКИЙ РАЙОН РЕСПУБЛИКИ БАШКОРТОСТАН - ДЕТСКИЙ САД "ОДУВАНЧИК" С.ЗУБОВО</t>
  </si>
  <si>
    <t>245951892-1</t>
  </si>
  <si>
    <t>ФИЛИАЛ МУНИЦИПАЛЬНОГО ДОШКОЛЬНОГО ОБРАЗОВАТЕЛЬНОГО БЮДЖЕТНОГО УЧРЕЖДЕНИЯ ДЕТСКИЙ САД "СЕМИЦВЕТИК" С.БУЛГАКОВО МУНИЦИПАЛЬНОГО РАЙОНА УФИМСКИЙ РАЙОН РЕСПУБЛИКИ БАШКОРТОСТАН - ДЕТСКИЙ САД "СОЛНЫШКО" С. ОЛЬХОВОЕ</t>
  </si>
  <si>
    <t>245961033-1</t>
  </si>
  <si>
    <t>ФИЛИАЛ МУНИЦИПАЛЬНОГО ДОШКОЛЬНОГО ОБРАЗОВАТЕЛЬНОГО БЮДЖЕТНОГО УЧРЕЖДЕНИЯ ДЕТСКИЙ САД "ВОЛШЕБНЫЙ МИР" С. ДМИТРИЕВКА МУНИЦИПАЛЬНОГО РАЙОНА УФИМСКИЙ РАЙОН РЕСПУБЛИКИ БАШКОРТОСТАН - ДЕТСКИЙ САД "ЁЛОЧКА" Д. ЯГОДНАЯ ПОЛЯНА</t>
  </si>
  <si>
    <t>450512, РЕСПУБЛИКА БАШКОРТОСТАН, М.Р-Н УФИМСКИЙ, С.П. ДМИТРИЕВСКИЙ СЕЛЬСОВЕТ, Д ЯГОДНАЯ ПОЛЯНА, УЛ ЦЕНТРАЛЬНАЯ, Д. 3, К. 1</t>
  </si>
  <si>
    <t>247002956-1</t>
  </si>
  <si>
    <t>ФИЛИАЛ МБОУ СОШ С. БАЛА-ЧЕТЫРМАН</t>
  </si>
  <si>
    <t>247002970-1</t>
  </si>
  <si>
    <t>ФИЛИАЛ МБОУ ООШ С. БАТЫРОВО</t>
  </si>
  <si>
    <t>247003100-1</t>
  </si>
  <si>
    <t>ДЕТСКИЙ САД "РЯБИНУШКА"</t>
  </si>
  <si>
    <t>247003163-1</t>
  </si>
  <si>
    <t>ДЕТСКИЙ САД "ДЮЙМОВОЧКА"</t>
  </si>
  <si>
    <t>247003170-1</t>
  </si>
  <si>
    <t>ДЕТСКИЙ САД "ВЕТЕРОК"</t>
  </si>
  <si>
    <t>248001183-1</t>
  </si>
  <si>
    <t>ФИЛИАЛ МУНИЦИПАЛЬНОГО ОБЩЕОБРАЗОВАТЕЛЬНОГО БЮДЖЕТНОГО УЧРЕЖДЕНИЯ СРЕДНЯЯ ОБЩЕОБРАЗОВАТЕЛЬНАЯ ШКОЛА СЕЛА АБУБАКИРОВО НАЧАЛЬНАЯ ОБЩЕОБРАЗОВАТЕЛЬНАЯ ШКОЛА СЕЛА АНТИНГАН МУНИЦИПАЛЬНОГО РАЙОНА ХАЙБУЛЛИНСКИЙ РАЙОН РЕСПУБЛИКИ БАШКОРТОСТАН</t>
  </si>
  <si>
    <t>248001659-1</t>
  </si>
  <si>
    <t>МУНИЦИПАЛЬНОЕ БЮДЖЕТНОЕ ОБЩЕОБРАЗОВАТЕЛЬНОЕ УЧРЕЖДЕНИЕ СРЕДНЯЯ ОБЩЕОБРАЗОВАТЕЛЬНАЯ ШКОЛА №1 СЕЛА АКЪЯР МУНИЦИПАЛЬНОГО РАЙОНА ХАЙБУЛЛИНСКИЙ РАЙОН РЕСПУБЛИКИ БАШКОРТОСТАН</t>
  </si>
  <si>
    <t>248001659-2</t>
  </si>
  <si>
    <t>ФИЛИАЛ МУНИЦИПАЛЬНОГО АВТОНОМНОГО ОБЩЕОБРАЗОВАТЕЛЬНОГО УЧРЕЖДЕНИЯ СРЕДНЯЯ ОБЩЕОБРАЗОВАТЕЛЬНАЯ ШКОЛА №1 СЕЛА АКЪЯР НАЧАЛЬНАЯ ОБЩЕОБРАЗОВАТЕЛЬНАЯ ШКОЛА ДЕРЕВНИ САГИТОВО МУНИЦИПАЛЬНОГО РАЙОНА ХАЙБУЛЛИНСКИЙ РАЙОН РЕСПУБЛИКИ БАШКОРТОСТАН</t>
  </si>
  <si>
    <t>248003053-1</t>
  </si>
  <si>
    <t>248003053-2</t>
  </si>
  <si>
    <t>248003053-3</t>
  </si>
  <si>
    <t>248003053-4</t>
  </si>
  <si>
    <t>ФИЛИАЛ МУНИЦИПАЛЬНОГО БЮДЖЕТНОГО ОБЩЕОБРАЗОВАТЕЛЬНОГО УЧРЕЖДЕНИЯ СРЕДНЯЯ ОБЩЕОБРАЗОВАТЕЛЬНАЯ ШКОЛА СЕЛА ПОДОЛЬСК НАЧАЛЬНАЯ ОБЩЕОБРАЗОВАТЕЛЬНАЯ ШКОЛА ДЕРЕВНИ ВОЗДВИЖЕНКА МУНИЦИПАЛЬНОГО РАЙОНА ХАЙБУЛЛИНСКИЙ РАЙОН РЕСПУБЛИКИ БАШКОРТОСТАН</t>
  </si>
  <si>
    <t>248003060-1</t>
  </si>
  <si>
    <t>ФИЛИАЛ МОБУ СОШ Д.МАМБЕТОВО</t>
  </si>
  <si>
    <t>248003060-2</t>
  </si>
  <si>
    <t>ФИЛИАЛ МУНИЦИПАЛЬНОГО ОБЩЕОБРАЗОВАТЕЛЬНОГО БЮДЖЕТНОГО УЧРЕЖДЕНИЯ СРЕДНЯЯ ОБЩЕОБРАЗОВАТЕЛЬНАЯ ШКОЛА ДЕРЕВНИ МАМБЕТОВО НАЧАЛЬНАЯ ОБЩЕОБРАЗОВАТЕЛЬНАЯ ШКОЛА ДЕРЕВНИ АДЕЛЬ МУНИЦИПАЛЬНОГО РАЙОНА ХАЙБУЛЛИНСКИЙ РАЙОН РЕСПУБЛИКИ БАШКОРТОСТАН</t>
  </si>
  <si>
    <t>248003078-1</t>
  </si>
  <si>
    <t>ФИЛИАЛ МУНИЦИПАЛЬНОГО БЮДЖЕТНОГО ОБЩЕОБРАЗОВАТЕЛЬНОГО УЧРЕЖДЕНИЯ СРЕДНЯЯ ОБЩЕОБРАЗОВАТЕЛЬНАЯ ШКОЛА СЕЛА ТАТЫР-УЗЯК НАЧАЛЬНАЯ ОБЩЕОБРАЗОВАТЕЛЬНАЯ ШКОЛА СЕЛА БАЙГУСКАРОВО МУНИЦИПАЛЬНОГО РАЙОНА ХАЙБУЛЛИНСКИЙ РАЙОН РЕСПУБЛИКИ БАШКОРТОСТАН</t>
  </si>
  <si>
    <t>248003078-2</t>
  </si>
  <si>
    <t>ФИЛИАЛ МУНИЦИПАЛЬНОГО БЮДЖЕТНОГО ОБЩЕОБРАЗОВАТЕЛЬНОГО УЧРЕЖДЕНИЯ СРЕДНЯЯ ОБЩЕОБРАЗОВАТЕЛЬНАЯ ШКОЛА СЕЛА ТАТЫР-УЗЯК НАЧАЛЬНАЯ ОБЩЕОБРАЗОВАТЕЛЬНАЯ ШКОЛА СЕЛА ЯКОВЛЕВКА МУНИЦИПАЛЬНОГО РАЙОНА ХАЙБУЛЛИНСКИЙ РАЙОН РЕСПУБЛИКИ БАШКОРТОСТАН</t>
  </si>
  <si>
    <t>248003092-1</t>
  </si>
  <si>
    <t>248003092-2</t>
  </si>
  <si>
    <t>248003208-1</t>
  </si>
  <si>
    <t>ФИЛИАЛ МУИНЦИПАЛЬНОГО КАЗЕННОГО ОБЩЕОБРАЗОВАТЕЛЬНОГО УЧРЕЖДЕНИЯ ОСНОВНАЯ ОБЩЕОБРАЗОВАТЕЛЬНАЯ ШКОЛА СЕЛА ГАЛИАХМЕТОВО НАЧАЛЬНАЯ ОБЩЕОБРАЗОВАТЕЛЬНАЯ ШКОЛА ДЕРЕВНИ АКНАЗАРОВО МУНИЦИПАЛЬНОГО РАЙОНА ХАЙБУЛЛИНСКИЙ РАЙОН РЕСПУБЛИКИ БАШКОРТОСТАН</t>
  </si>
  <si>
    <t>248003208-2</t>
  </si>
  <si>
    <t>ФИЛИАЛ МУНИЦИПАЛЬНОГО КАЗЕННОГО ОБЩЕОБРАЗОВАТЕЛЬНОГО УЧРЕЖДЕНИЯ ОСНОВНАЯ ОБЩЕОБРАЗОВАТЕЛЬНАЯ ШКОЛА СЕЛА ГАЛИАХМЕТОВО НАЧАЛЬНАЯ ОБЩЕОБРАЗОВАТЕЛЬНАЯ ШКОЛА ДЕРЕВНИ АКЪЮЛОВО МУНИЦИПАЛЬНОГО РАЙОНА ХАЙБУЛЛИНСКИЙ РАЙОН РЕСПУБЛИКИ БАШКОРТОСТАН</t>
  </si>
  <si>
    <t>248003208-3</t>
  </si>
  <si>
    <t>ФИЛИАЛ МУНИЦИПАЛЬНОГО КАЗЕННОГО ОБЩЕОБРАЗОВАТЕЛЬНОГО УЧРЕЖДЕНИЯ ОСНОВНАЯ ОБЩЕОБРАЗОВАТЕЛЬНАЯ ШКОЛА СЕЛА ГАЛИАХМЕТОВО НАЧАЛЬНАЯ ОБЩЕОБРАЗОВАТЕЛЬНАЯ ШКОЛА ДЕРЕВНИ УРАЗБАЕВО МУНИЦИПАЛЬНОГО РАЙОНА ХАЙБУЛЛИНСКИЙ РАЙОН РЕСПУБЛИКИ БАШКОРТОСТАН</t>
  </si>
  <si>
    <t>248003374-1</t>
  </si>
  <si>
    <t>248003374-2</t>
  </si>
  <si>
    <t>ФИЛИАЛ МУНИЦИПАЛЬНОГО АВТОНОМНОГО ОБЩЕОБРАЗОВАТЕЛЬНОГО УЧРЕЖДЕНИЯ СРЕДНЯЯ ОБЩЕОБРАЗОВАТЕЛЬНАЯ ШКОЛА №2 СЕЛА АКЪЯР НАЧАЛЬНАЯ ОБЩЕОБРАЗОВАТЕЛЬНАЯ ШКОЛА СЕЛА САДОВЫЙ МУНИЦИПАЛЬНОГО РАЙОНА ХАЙБУЛЛИНСКИЙ РАЙОН РЕСПУБЛИКИ БАШКОРТОСТАН</t>
  </si>
  <si>
    <t>ФИЛИАЛ МУНИЦИПАЛЬНОГО АВТОНОМНОГО ОБЩЕОБРАЗОВАТЕЛЬНОГО УЧРЕЖДЕНИЯ СРЕДНЯЯ ОБЩЕОБРАЗОВАТЕЛЬНАЯ ШКОЛА № 2 СЕЛА АКЪЯР НАЧАЛЬНАЯ ОБЩЕОБРАЗОВАТЕЛЬНАЯ ШКОЛА СЕЛА ФЕДОРОВКА МУНИЦИПАЛЬНОГО РАЙОНА ХАЙБУЛЛИНСКИЙ РАЙОН РЕСПУБЛИКИ БАШКОРТОСТАН</t>
  </si>
  <si>
    <t>248003529-1</t>
  </si>
  <si>
    <t>ФИЛИАЛ МБОУ СОШ С.ЦЕЛИННОЕ</t>
  </si>
  <si>
    <t>248003529-2</t>
  </si>
  <si>
    <t>ФИЛИАЛ МУНИЦИПАЛЬНОГО БЮДЖЕТНОГО ОБЩЕОБРАЗОВАТЕЛЬНОГО УЧРЕЖДЕНИЯ СРЕДНЯЯ ОБЩЕОБРАЗОВАТЕЛЬНАЯ ШКОЛА СЕЛА ЦЕЛИННОЕ НАЧАЛЬНАЯ ОБЩЕОБРАЗОВАТЕЛЬНАЯ ШКОЛА ДЕРЕВНИ ВАЛИТОВО МУНИЦИПАЛЬНОГО РАЙОНА ХАЙБУЛЛИНСКИЙ РАЙОН РЕСПУБЛИКИ БАШКОРТОСТАН</t>
  </si>
  <si>
    <t>248003582-1</t>
  </si>
  <si>
    <t>248003582-2</t>
  </si>
  <si>
    <t>248003582-3</t>
  </si>
  <si>
    <t>248003582-4</t>
  </si>
  <si>
    <t>248003582-5</t>
  </si>
  <si>
    <t>248003582-6</t>
  </si>
  <si>
    <t>МУНИЦИПАЛЬНОЕБЮДЖЕТНОЕ ОБЩЕОБРАЗОВАТЕЛЬНОЕ УЧРЕЖДЕНИЕ СРЕДНЯЯ ОБЩЕОБРАЗОВАТЕЛЬНАЯ ШКОЛА СЕЛА УФИМСКИЙ МУНИЦИПАЛЬНОГО РАЙОНА ХАЙБУЛЛИНСКИЙ РАЙОН РЕСПУБЛИКИ БАШКОРТОСТАН НАЧАЛЬНАЯ ОБЩЕОБРАЗОВАТЕЛЬНАЯ ШКОЛА СЕЛА ПЕРВОМАЙСКОЕ</t>
  </si>
  <si>
    <t>Респ Башкортостан, Хайбуллинский р-н, село Первомайское, ул Бабич, д 13</t>
  </si>
  <si>
    <t>248003649-1</t>
  </si>
  <si>
    <t>248003649-2</t>
  </si>
  <si>
    <t>248003649-3</t>
  </si>
  <si>
    <t>248003649-4</t>
  </si>
  <si>
    <t>248003720-1</t>
  </si>
  <si>
    <t>ФИЛИАЛ МУНИЦИПАЛЬНОГО ОБЩЕОБРАЗОВАТЕЛЬНОГО БЮДЖЕТНОГО УЧРЕЖДЕНИЯ СРЕДНЯЯ ОБЩЕОБРАЗОВАТЕЛЬНАЯ ШКОЛА СЕЛА САМАРСКОЕ НАЧАЛЬНАЯ ОБЩЕОБРАЗОВАТЕЛЬНАЯ ШКОЛА ДЕРЕВНИ БУЗАВЛЫК МУНИЦИПАЛЬНОГО РАЙОНА ХАЙБУЛЛИНСКИЙ РАЙОН РЕСПУБЛИКИ БАШКОРТОСТАН</t>
  </si>
  <si>
    <t>453822, Республика Башкортостан, М.Р-Н ХАЙБУЛЛИНСКИЙ, С.П. САМАРСКИЙ СЕЛЬСОВЕТ, Д БУЗАВЛЫК, УЛ ЮБИЛЕЙНАЯ, Д. 11</t>
  </si>
  <si>
    <t>248003720-2</t>
  </si>
  <si>
    <t>ФИЛИАЛ МУНИЦИПАЛЬНОГО ОБЩЕОБРАЗОВАТЕЛЬНОГО БЮДЖЕТНОГО УЧРЕЖДЕНИЯ СРЕДНЯЯ ОБЩЕОБРАЗОВАТЕЛЬНАЯ ШКОЛА СЕЛА САМАРСКОЕ НАЧАЛЬНАЯ ОБЩЕОБРАЗОВАТЕЛЬНАЯ ШКОЛА ДЕРЕВНИ ХВОРОСТЯНСКОЕ МУНИЦИПАЛЬНОГО РАЙОНА ХАЙБУЛЛИНСКИЙ РАЙОН РЕСПУБЛИКИ БАШКОРТОСТАН</t>
  </si>
  <si>
    <t>453822, Республика Башкортостан, М.Р-Н ХАЙБУЛЛИНСКИЙ, С.П. САМАРСКИЙ СЕЛЬСОВЕТ, Д ХВОРОСТЯНСКОЕ, УЛ АЛЕКСАНДРА МАТРОСОВА, Д. 49</t>
  </si>
  <si>
    <t>248003720-3</t>
  </si>
  <si>
    <t>ФИЛИАЛ МУНИЦИПАЛЬНОГО ОБЩЕОБРАЗОВАТЕЛЬНОГО БЮДЖЕТНОГО УЧРЕЖДЕНИЯ СРЕДНЯЯ ОБЩЕОБРАЗОВАТЕЛЬНАЯ ШКОЛА СЕЛА САМАРСКОЕ НАЧАЛЬНАЯ ОБЩЕОБРАЗОВАТЕЛЬНАЯ ШКОЛА ДЕРЕВНИ ЮЛБАРСОВО МУНИЦИПАЛЬНОГО РАЙОНА ХАЙБУЛЛИНСКИЙ РАЙОН РЕСПУБЛИКИ БАШКОРТОСТАН</t>
  </si>
  <si>
    <t>453822, Республика Башкортостан, М.Р-Н ХАЙБУЛЛИНСКИЙ, С.П. САМАРСКИЙ СЕЛЬСОВЕТ, Д ЮЛБАРСОВО, УЛ А.ВАХИТОВА, Д. 16</t>
  </si>
  <si>
    <t>248003720-4</t>
  </si>
  <si>
    <t>ФИЛИАЛ МУНИЦИПАЛЬНОГО ОБЩЕОБРАЗОВАТЕЛЬНОГО БЮДЖЕТНОГО УЧРЕЖДЕНИЯ СРЕДНЯЯ ОБЩЕОБРАЗОВАТЕЛЬНАЯ ШКОЛА СЕЛА САМАРСКОЕ ОСНОВНАЯ ОБЩЕОБРАЗОВАТЕЛЬНАЯ ШКОЛА ДЕРЕВНИ БУЗАВЛЫК МУНИЦИПАЛЬНОГО РАЙОНА ХАЙБУЛЛИНСКИЙ РАЙОН РЕСПУБЛИКИ БАШКОРТОСТАН</t>
  </si>
  <si>
    <t>453822, Республика Башкортостан, М.Р-Н ХАЙБУЛЛИНСКИЙ, С.П. САМАРСКИЙ СЕЛЬСОВЕТ, Д БУЗАВЛЫК, УЛ ЮБИЛЕЙНАЯ, Д. 1</t>
  </si>
  <si>
    <t>248005879-1</t>
  </si>
  <si>
    <t>ФИЛИАЛ МУНИЦИПАЛЬНОГО БЮДЖЕТНОГО ОБРАЗОВАТЕЛЬНОГО УЧРЕЖДЕНИЯ ДОПОЛНИТЕЛЬНОГО ОБРАЗОВАНИЯ ДЕТЕЙ ДЕТСКО-ЮНОШЕСКАЯ СПОРТИВНАЯ ШКОЛА СЕЛА АКЪЯР БАССЕЙН СЕЛА АКЪЯР МУНИЦИПАЛЬНОГО РАЙОНА ХАЙБУЛЛИНСКИЙ РАЙОН РЕСПУБЛИКИ БАШКОРТОСТАН</t>
  </si>
  <si>
    <t>248005879-2</t>
  </si>
  <si>
    <t>ФИЛИАЛ МУНИЦИПАЛЬНОГО БЮДЖЕТНОГО ОБРАЗОВАТЕЛЬНОГО УЧРЕЖДЕНИЯ ДОПОЛНИТЕЛЬНОГО ОБРАЗОВАНИЯ ДЕТЕЙ ДЕТСКО-ЮНОШЕСКАЯ СПОРТИВНАЯ ШКОЛА СЕЛА АКЪЯР ФИЗКУЛЬТУРНО-ОЗДОРОВИТЕЛЬНЫЙ КОМПЛЕКС СЕЛА БУРИБАЙ МУНИЦИПАЛЬНОГО РАЙОНА ХАЙБУЛЛИНСКИЙ РАЙОН РЕСПУБЛИКИ БАШКОРТОСТАН</t>
  </si>
  <si>
    <t>453821, РЕСПУБЛИКА БАШКОРТОСТАН, М.Р-Н ХАЙБУЛЛИНСКИЙ, С.П. БУРИБАЕВСКИЙ СЕЛЬСОВЕТ, С БУРИБАЙ, УЛ ЭНЕРГЕТИКОВ, Д. 1</t>
  </si>
  <si>
    <t>249003120-1</t>
  </si>
  <si>
    <t>ДЕТСКИЙ САД С. СТАРОБАШИРОВО - ФИЛИАЛ МУНИЦИПАЛЬНОГО БЮДЖЕТНОГО ОБЩЕОБРАЗОВАТЕЛЬНОГО УЧРЕЖДЕНИЯ СРЕДНЯЯ ОБЩЕОБРАЗОВАТЕЛЬНАЯ ШКОЛА ИМЕНИ ГЕРОЯ СОВЕТСКОГО СОЮЗА ГАБДРАХМАНА ХАКИМОВИЧА ЛАТЫПОВА С. СТАРОБАШИРОВО МУНИЦИПАЛЬНОГО РАЙОНА ЧЕКМАГУШЕВСКИЙ РАЙОН РЕСПУБЛИКИ БАШКОРТОСТАН</t>
  </si>
  <si>
    <t>452207, РЕСПУБЛИКА БАШКОРТОСТАН, М.Р-Н ЧЕКМАГУШЕВСКИЙ, С.П. БАШИРОВСКИЙ СЕЛЬСОВЕТ, С СТАРОБАШИРОВО, УЛ М.ХУЗИНА, Д. 59</t>
  </si>
  <si>
    <t>249003183-1</t>
  </si>
  <si>
    <t>НАЧАЛЬНАЯ ОБЩЕОБРАЗОВАТЕЛЬНАЯ ШКОЛА СЕЛА КАРАЗИРИКОВО - ФИЛИАЛ МБОУ СОШ С. ТУЗЛУКУШЕВО</t>
  </si>
  <si>
    <t>249003183-2</t>
  </si>
  <si>
    <t>ОСНОВНАЯ ОБЩЕОБРАЗОВАТЕЛЬНАЯ ШКОЛА С. СЫЙРЫШБАШЕВО - ФИЛИАЛ МУНИЦИПАЛЬНОГО БЮДЖЕТНОГО ОБЩЕОБРАЗОВАТЕЛЬНОГО УЧРЕЖДЕНИЯ СРЕДНЯЯ ОБЩЕОБРАЗОВАТЕЛЬНАЯ ШКОЛА С. ТУЗЛУКУШЕВО МУНИЦИПАЛЬНОГО РАЙОНА ЧЕКМАГУШЕВСКИЙ РАЙОН РЕСПУБЛИКИ БАШКОРТОСТАН</t>
  </si>
  <si>
    <t>249003218-1</t>
  </si>
  <si>
    <t>ОСНОВНАЯ ОБЩЕОБРАЗОВАТЕЛЬНАЯ ШКОЛА С.МИТРО-АЮПОВСКОЕ</t>
  </si>
  <si>
    <t>249003232-1</t>
  </si>
  <si>
    <t>ФИЛИАЛ МБОУ СОШ С. СТАРОКАЛМАШЕВО МР ЧЕКМАГУШЕВСКИЙ РАЙОН РБ</t>
  </si>
  <si>
    <t>249003264-1</t>
  </si>
  <si>
    <t>НАЧАЛЬНАЯ ОБЩЕОБРАЗОВАТЕЛЬНАЯ ШКОЛА С.АХМЕТОВО</t>
  </si>
  <si>
    <t>249003264-2</t>
  </si>
  <si>
    <t>ДЕТСКИЙ САД С. ТАЙНЯШЕВО - ФИЛИАЛ МУНИЦИПАЛЬНОГО БЮДЖЕТНОГО ОБРАЗОВАТЕЛЬНОГО УЧРЕЖДЕНИЯ СРЕДНЯЯ ОБЩЕОБРАЗОВАТЕЛЬНАЯ ШКОЛА С. ТАЙНЯШЕВО МУНИЦИПАЛЬНОГО РАЙОНА ЧЕКМАГУШЕВСКИЙ РАЙОН РЕСПУБЛИКИ БАШКОРТОСТАН</t>
  </si>
  <si>
    <t>249003306-1</t>
  </si>
  <si>
    <t>НАЧАЛЬНАЯ ОБЩЕОБРАЗОВАТЕЛЬНАЯ ШКОЛА С. СТАРОСУРМЕТОВО</t>
  </si>
  <si>
    <t>Респ Башкортостан, Чекмагушевский р-н, село Старосурметово, ул Гагарина, д 45</t>
  </si>
  <si>
    <t>249003306-2</t>
  </si>
  <si>
    <t>НАЧАЛЬНАЯ ОБЩЕОБРАЗОВАТЕЛЬНАЯ ШКОЛА С. БАЙБУЛАТ</t>
  </si>
  <si>
    <t>Респ Башкортостан, Чекмагушевский р-н, село Байбулатово, ул Мира, д 5</t>
  </si>
  <si>
    <t>249003306-3</t>
  </si>
  <si>
    <t>НАЧАЛЬНАЯ ОБЩЕОБРАЗОВАТЕЛЬНАЯ ШКОЛА С. НОВЫЙ БАЛАК</t>
  </si>
  <si>
    <t>Респ Башкортостан, Чекмагушевский р-н, село Новобалаково, ул М.Дашкина, д 31</t>
  </si>
  <si>
    <t>249003313-1</t>
  </si>
  <si>
    <t>НАЧАЛЬНАЯ ОБЩЕОБРАЗОВАТЕЛЬНАЯ ШКОЛА С. ВЕРХНИЙ АТАШ</t>
  </si>
  <si>
    <t>249003419-1</t>
  </si>
  <si>
    <t>ДЕТСКИЙ САД С. НОВЫЕ КАРЪЯВДЫ - ФИЛИАЛ МУНИЦИПАЛЬНОГО БЮДЖЕТНОГО ДОШКОЛЬНОГО ОБРАЗОВАТЕЛЬНОГО УЧРЕЖДЕНИЯ ДЕТСКИЙ САД С. НОВОБАЛТАЧЕВО МУНИЦИПАЛЬНОГО РАЙОНА ЧЕКМАГУШЕВСКИЙ РАЙОН РЕСПУБЛИКИ БАШКОРТОСТАН</t>
  </si>
  <si>
    <t>249003465-1</t>
  </si>
  <si>
    <t>ДЕТСКИЙ САД №2 С. АБЛАЕВО - ФИЛИАЛ МУНИЦИПАЛЬНОГО БЮДЖЕТНОГО ДОШКОЛЬНОГО ОБРАЗОВАТЕЛЬНОГО УЧРЕЖДЕНИЯ ДЕТСКИЙ САД С. УРНЯК МУНИЦИПАЛЬНОГО РАЙОНА ЧЕКМАГУШЕВСКИЙ РАЙОН РЕСПУБЛИКИ БАШКОРТОСТАН</t>
  </si>
  <si>
    <t>249003610-1</t>
  </si>
  <si>
    <t>ДЕТСКИЙ САД С. НАРИМАНОВО - ФИЛИАЛ МУНИЦИПАЛЬНОГО БЮДЖЕТНОГО ДОШКОЛЬНОГО ОБРАЗОВАТЕЛЬНОГО УЧРЕЖДЕНИЯ ДЕТСКИЙ САД № 1 С. СТАРОКАЛМАШЕВО МУНИЦИПАЛЬНОГО РАЙОНА ЧЕКМАГУШЕВСКИЙ РАЙОН РЕСПУБЛИКИ БАШКОРТОСТАН</t>
  </si>
  <si>
    <t>452200, РЕСПУБЛИКА БАШКОРТОСТАН, М.Р-Н ЧЕКМАГУШЕВСКИЙ, С.П. ЧЕКМАГУШЕВСКИЙ СЕЛЬСОВЕТ, Д НАРИМАНОВО, УЛ ФАБРИЧНАЯ, Д. 5</t>
  </si>
  <si>
    <t>249003610-2</t>
  </si>
  <si>
    <t>ДЕТСКИЙ САД С. СЫЙРЫШБАШЕВО - ФИЛИАЛ МУНИЦИПАЛЬНОГО БЮДЖЕТНОГО ДОШКОЛЬНОГО ОБРАЗОВАТЕЛЬНОГО УЧРЕЖДЕНИЯ ДЕТСКИЙ САД № 1 С. СТАРОКАЛМАШЕВО МУНИЦИПАЛЬНОГО РАЙОНА ЧЕКМАГУШЕВСКИЙ РАЙОН РЕСПУБЛИКИ БАШКОРТОСТАН</t>
  </si>
  <si>
    <t>249003610-3</t>
  </si>
  <si>
    <t>ДЕТСКИЙ САД № 2 С. СТАРОКАЛМАШЕВО - ФИЛИАЛ МУНИЦИПАЛЬНОГО БЮДЖЕТНОГО ДОШКОЛЬНОГО ОБРАЗОВАТЕЛЬНОГО УЧРЕЖДЕНИЯ ДЕТСКИЙ САД № 1 С. СТАРОКАЛМАШЕВО МУНИЦИПАЛЬНОГО РАЙОНА ЧЕКМАГУШЕВСКИЙ РАЙОН РЕСПУБЛИКИ БАШКОРТОСТАН</t>
  </si>
  <si>
    <t>249003659-1</t>
  </si>
  <si>
    <t>ДЕТСКИЙ САД С. ВЕРХНИЙ АТАШ - ФИЛИАЛ МУНИЦИПАЛЬНОГО БЮДЖЕТНОГО ДОШКОЛЬНОГО ОБРАЗОВАТЕЛЬНОГО УЧРЕЖДЕНИЯ ДЕТСКИЙ САД С. ИМЯНЛИКУЛЕВО МУНИЦИПАЛЬНОГО РАЙОНА ЧЕКМАГУШЕВСКИЙ РАЙОН РЕСПУБЛИКИ БАШКОРТОСТАН</t>
  </si>
  <si>
    <t>452204, РЕСПУБЛИКА БАШКОРТОСТАН, М.Р-Н ЧЕКМАГУШЕВСКИЙ, С.П. ИМЯНЛИКУЛЕВСКИЙ СЕЛЬСОВЕТ, С ВЕРХНИЙ АТАШ, УЛ КРАСНЫЙ ПАРТИЗАН, Д. 2</t>
  </si>
  <si>
    <t>249003680-1</t>
  </si>
  <si>
    <t>ДЕТСКИЙ САД С. КАЛМАШБАШЕВО - ФИЛИАЛ МУНИЦИПАЛЬНОГО БЮДЖЕТНОГО ДОШКОЛЬНОГО ОБРАЗОВАТЕЛЬНОГО УЧРЕЖДЕНИЯ ДЕТСКИЙ САД С. РАПАТОВО МУНИЦИПАЛЬНОГО РАЙОНА ЧЕКМАГУШЕВСКИЙ РАЙОН РЕСПУБЛИКИ БАШКОРТОСТАН</t>
  </si>
  <si>
    <t>452209, РЕСПУБЛИКА БАШКОРТОСТАН, М.Р-Н ЧЕКМАГУШЕВСКИЙ, С.П. КАЛМАШБАШЕВСКИЙ СЕЛЬСОВЕТ, С КАЛМАШБАШЕВО, УЛ ЦЕНТРАЛЬНАЯ, ЗД. 94</t>
  </si>
  <si>
    <t>249004268-1</t>
  </si>
  <si>
    <t>ДЕТСКИЙ САД С. НОВОКУТОВО - ФИЛИАЛ МУНИЦИПАЛЬНОГО БЮДЖЕТНОГО ОБРАЗОВАТЕЛЬНОГО УЧРЕЖДЕНИЯ СРЕДНЯЯ ОБЩЕОБРАЗОВАТЕЛЬНАЯ ШКОЛА № 1 С. ЧЕКМАГУШ МУНИЦИПАЛЬНОГО РАЙОНА ЧЕКМАГУШЕВСКИЙ РАЙОН РЕСПУБЛИКИ БАШКОРТОСТАН</t>
  </si>
  <si>
    <t>249004268-2</t>
  </si>
  <si>
    <t>СРЕДНЯЯ ОБЩЕОБРАЗОВАТЕЛЬНАЯ ШКОЛА С. НОВОКУТОВО - ФИЛИАЛ МУНИЦИПАЛЬНОГО БЮДЖЕТНОГО ОБЩЕОБРАЗОВАТЕЛЬНОГО УЧРЕЖДЕНИЯ СРЕДНЯЯ ОБЩЕОБРАЗОВАТЕЛЬНАЯ ШКОЛА № 1 С. ЧЕКМАГУШ МУНИЦИПАЛЬНОГО РАЙОНА ЧЕКМАГУШЕВСКИЙ РАЙОН РЕСПУБЛИКИ БАШКОРТОСТАН</t>
  </si>
  <si>
    <t>250002699-1</t>
  </si>
  <si>
    <t>ФИЛИАЛ МУНИЦИПАЛЬНОГО БЮДЖЕТНОГО ОБЩЕОБРАЗОВАТЕЛЬНОГО УЧРЕЖДЕНИЯ СРЕДНЯЯ ОБЩЕОБРАЗОВАТЕЛЬНАЯ ШКОЛА №5 Р.П.ЧИШМЫ МУНИЦИПАЛЬНОГО РАЙОНА ЧИШМИНСКИЙ РАЙОН РЕСПУБЛИКИ БАШКОРТОСТАН ОСНОВНАЯ ОБЩЕОБРАЗОВАТЕЛЬНАЯ ШКОЛА С.НОВОТРОИЦКОЕ</t>
  </si>
  <si>
    <t>250002699-2</t>
  </si>
  <si>
    <t>ФИЛИАЛ МУНИЦИПАЛЬНОГО БЮДЖЕТНОГО ОБЩЕОБРАЗОВАТЕЛЬНОГО УЧРЕЖДЕНИЯ СРЕДНЯЯ ОБЩЕОБРАЗОВАТЕЛЬНАЯ ШКОЛА №5 Р.П.ЧИШМЫ МУНИЦИПАЛЬНОГО РАЙОНА ЧИШМИНСКИЙ РАЙОН РЕСПУБЛИКИ БАШКОРТОСТАН – НАЧАЛЬНАЯ ОБЩЕОБРАЗОВАТЕЛЬНАЯ ШКОЛА С.САЙРАНОВО МУНИЦИПАЛЬНОГО РАЙОНА ЧИШМИНСКИЙ РАЙОН РЕСПУБЛИКИ БАШКОРТОСТАН</t>
  </si>
  <si>
    <t>250002931-1</t>
  </si>
  <si>
    <t>ФИЛИАЛ МУНИЦИПАЛЬНОГО БЮДЖЕТНОГО ОБЩЕОБРАЗОВАТЕЛЬНОГО УЧРЕЖДЕНИЯ ГИМНАЗИЯ МУНИЦИПАЛЬНОГО РАЙОНА ЧИШМИНСКИЙ РАЙОН РЕСПУБЛИКИ БАШКОРТОСТАН ОСНОВНАЯ ОБЩЕОБРАЗОВАТЕЛЬНАЯ ШКОЛА С.САФАРОВО</t>
  </si>
  <si>
    <t>250006809-1</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</si>
  <si>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НАЧАЛЬНАЯ ОБЩЕОБРАЗОВАТЕЛЬНАЯ ШКОЛА С. АРСЛАНОВО МУНИЦИПАЛЬНОГО РАЙОНА ЧИШМИНСКИЙ РАЙОН РЕСПУБЛИКИ БАШКОРТОСТАН</t>
  </si>
  <si>
    <t>250006809-2</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</si>
  <si>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НАЧАЛЬНАЯ ОБЩЕОБРАЗОВАТЕЛЬНАЯ ШКОЛА С.САНАТОРИЯ "АЛКИНО" МУНИЦИПАЛЬНОГО РАЙОНА ЧИШМИНСКИЙ РАЙОН РЕСПУБЛИКИ БАШКОРТОСТАН</t>
  </si>
  <si>
    <t>250006809-3</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</si>
  <si>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ОСНОВНАЯ ОБЩЕОБРАЗОВАТЕЛЬНАЯ ШКОЛА С. БИШКАЗИ МУНИЦИПАЛЬНОГО РАЙОНА ЧИШМИНСКИЙ РАЙОН РЕСПУБЛИКИ БАШКОРТОСТАН</t>
  </si>
  <si>
    <t>250006809-4</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</si>
  <si>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ОСНОВНАЯ ОБЩЕОБРАЗОВАТЕЛЬНАЯ ШКОЛА С. УРАЗБАХТЫ МУНИЦИПАЛЬНОГО РАЙОНА ЧИШМИНСКИЙ РАЙОН РЕСПУБЛИКИ БАШКОРТОСТАН</t>
  </si>
  <si>
    <t>250006809-5</t>
  </si>
  <si>
    <t>ФИЛИАЛ МУНИЦИПАЛЬНОГО БЮДЖЕТНОГО ОБЩЕОБРАЗОВАТЕЛЬНОГО УЧРЕЖДЕНИЯ СРЕДНЯЯ ОБЩЕОБРАЗОВАТЕЛЬНАЯ ШКОЛА ИМЕНИ РУСТЕМА АБЗАЛОВА С. АЛКИНО-2 МУНИЦИПАЛЬНОГО РАЙОНА ЧИШМИНСКИЙ РАЙОН РЕСПУБЛИКИ БАШКОРТОСТАН - ОСНОВНАЯ ОБЩЕОБРАЗОВАТЕЛЬНАЯ ШКОЛА С. АМИНЕВО МУНИЦИПАЛЬНОГО РАЙОНА ЧИШМИНСКИЙ РЙОН РЕСПУБЛИКИ БАШКОРТОСТАН</t>
  </si>
  <si>
    <t>250006830-1</t>
  </si>
  <si>
    <t>ФИЛИАЛ МУНИЦИПАЛЬНОГО БЮДЖЕТНОГО ОБЩЕОБРАЗОВАТЕЛЬНОГО УЧРЕЖДЕНИЯ СРЕДНЯЯ ОБЩЕОБРАЗОВАТЕЛЬНАЯ ШКОЛА С ШИНГАК КУЛЬ МУНИЦИПАЛЬНОГО РАЙОНА ЧИШМИНСКИЙ РАЙОН РЕСПУБЛИКИ БАШКОРТОСТАН ОСНОВНАЯ ОБЩЕОБРАЗОВАТЕЛЬНАЯ ШКОЛА Д ДМИТРИЕВКА</t>
  </si>
  <si>
    <t>250006830-2</t>
  </si>
  <si>
    <t>ФИЛИАЛ МУНИЦИПАЛЬНОГО БЮДЖЕТНОГО ОБЩЕОБРАЗОВАТЕЛЬНОГО УЧРЕЖДЕНИЯ СРЕДНЯЯ ОБЩЕОБРАЗОВАТЕЛЬНАЯ ШКОЛА С.ШИНГАК-КУЛЬ МУНИЦИПАЛЬНОГО РАЙОНА ЧИШМИНСКИЙ РАЙОН РЕСПУБЛИКИ БАШКОРТОСТАН – НАЧАЛЬНАЯ ОБЩЕОБРАЗОВАТЕЛЬНАЯ ШКОЛА Х.ВЕРХНИЙ МУНИЦИПАЛЬНОГО РАЙОНА ЧИШМИНСКИЙ РАЙОН РЕСПУБЛИКИ БАШКОРТОСТАН</t>
  </si>
  <si>
    <t>250006990-1</t>
  </si>
  <si>
    <t>ФИЛИАЛ МУНИЦИПАЛЬНОГО БЮДЖЕТНОГО ОБЩЕОБРАЗОВАТЕЛЬНОГО УЧРЕЖДЕНИЯ СРЕДНЯЯ ОБЩЕОБРАЗОВАТЕЛЬНАЯ ШКОЛА ИМЕНИ МУСТАЯ КАРИМА С. КЛЯШЕВО МУНИЦИПАЛЬНОГО РАЙОНА ЧИШМИНСКИЙ РАЙОН РЕСПУБЛИКИ БАШКОРТОСТАН - ОСНОВНАЯ ОБЩЕОБРАЗОВАТЕЛЬНАЯ ШКОЛА Д. АРОВО МУНИЦИПАЛЬНОГО РАЙОНА ЧИШМИНСКИЙ РАЙОН РЕСПУБЛИКИ БАШКОРТОСТАН</t>
  </si>
  <si>
    <t>250007048-1</t>
  </si>
  <si>
    <t>ФИЛИАЛ МУНИЦИПАЛЬНОГО БЮДЖЕТНОГО ОБЩЕОБРАЗОВАТЕЛЬНОГО УЧРЕЖДЕНИЯ СРЕДНЯЯ ОБЩЕОБРАЗОВАТЕЛЬНАЯ ШКОЛА С.КАРА-ЯКУПОВО МУНИЦИПАЛЬНОГО РАЙОНА ЧИШМИНСКИЙ РАЙОН РЕСПУБЛИКИ БАШКОРТОСТАН - ОСНОВНАЯ ОБЩЕОБРАЗОВАТЕЛЬНАЯ ШКОЛА С.ГОРНЫЙ МУНИЦИПАЛЬНОГО РАЙОНА ЧИШМИНСКИЙ РАЙОН РЕСПУБЛИКИ БАШКОРТОСТАН</t>
  </si>
  <si>
    <t>251003617-1</t>
  </si>
  <si>
    <t>ФИЛИАЛ МУНИЦИПАЛЬНОГО БЮДЖЕТНОГО ОБЩЕОБРАЗОВАТЕЛЬНОГО УЧРЕЖДЕНИЯ "СРЕДНЯЯ ОБЩЕОБРАЗОВАТЕЛЬНАЯ ШКОЛА С.НАРАТАСТЫ МУНИЦИПАЛЬНОГО РАЙОНА ШАРАНСКИЙ РАЙОН РЕСПУБЛИКИ БАШКОРТОСТАН"-НАЧАЛЬНАЯ ОБЩЕОБРАЗОВАТЕЛЬНАЯ ШКОЛА С.ЮМАДЫБАШЕВО</t>
  </si>
  <si>
    <t>251003695-1</t>
  </si>
  <si>
    <t>ФИЛИАЛ МУНИЦИПАЛЬНОГО КАЗЕННОГО ОБЩЕОБРАЗОВАТЕЛЬНОГО УЧРЕЖДЕНИЯ "СРЕДНЯЯ ОБЩЕОБРАЗОВАТЕЛЬНАЯ ШКОЛА С.БАЗГИЕВО МУНИЦИПАЛЬНОГО РАЙОНА ШАРАНСКИЙ РАЙОН РЕСПУБЛИКИ БАШКОРТОСТАН" - ОСНОВНАЯ ОБЩЕОБРАЗОВАТЕЛЬНАЯ ШКОЛА С.КИР-ТЛЯВЛИ</t>
  </si>
  <si>
    <t>251003695-2</t>
  </si>
  <si>
    <t>ФИЛИАЛ МУНИЦИПАЛЬНОГО БЮДЖЕТНОГО ОБЩЕОБРАЗОВАТЕЛЬНОГО УЧРЕЖДЕНИЯ "СРЕДНЯЯ ОБЩЕОБРАЗОВАТЕЛЬНАЯ ШКОЛА ИМЕНИ МИХАИЛА ЕГОРОВА С.БАЗГИЕВО МУНИЦИПАЛЬНОГО РАЙОНА ШАРАНСКИЙ РАЙОН РЕСПУБЛИКИ БАШКОРТОСТАН" - НАЧАЛЬНАЯ ОБЩЕОБРАЗОВАТЕЛЬНАЯ ШКОЛА С. КИР-ТЛЯВЛИ</t>
  </si>
  <si>
    <t>251003720-1</t>
  </si>
  <si>
    <t>МУНИЦИПАЛЬНОЕ БЮДЖЕТНОЕ ОБЩЕОБРАЗОВАТЕЛЬНОЕ УЧРЕЖДЕНИЕ "СРЕДНЯЯ ОБЩЕОБРАЗОВАТЕЛЬНАЯ ШКОЛА №1 С.ШАРАН МУНИЦИПАЛЬНОГО РАЙОНА ШАРАНСКИЙ РАЙОН РЕСПУБЛИКИ БАШКОРТОСТАН"</t>
  </si>
  <si>
    <t>452633, РЕСПУБЛИКА БАШКОРТОСТАН, М.Р-Н ШАРАНСКИЙ, С.П. НУРЕЕВСКИЙ СЕЛЬСОВЕТ, С ЕММЕТОВО, УЛ МУХАМЕТЬЯНОВА, Д. 2</t>
  </si>
  <si>
    <t>251003720-2</t>
  </si>
  <si>
    <t>452633, РЕСПУБЛИКА БАШКОРТОСТАН, М.Р-Н ШАРАНСКИЙ, С.П. НУРЕЕВСКИЙ СЕЛЬСОВЕТ, С ЕНАХМЕТОВО, УЛ ШАДТ БУЛАТА, Д. 12</t>
  </si>
  <si>
    <t>251003720-3</t>
  </si>
  <si>
    <t>ОСНОВНАЯ ОБЩЕОБРАЗОВАТЕЛЬНАЯ ШКОЛА С.ЕНАХМЕТОВО -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</si>
  <si>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251003720-4</t>
  </si>
  <si>
    <t>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 - СРЕДНЯЯ ОБЩЕОБРАЗОВАТЕЛЬНАЯ ШКОЛА С.НУРЕЕВО</t>
  </si>
  <si>
    <t>452633, РЕСПУБЛИКА БАШКОРТОСТАН, М.Р-Н ШАРАНСКИЙ, С.П. НУРЕЕВСКИЙ СЕЛЬСОВЕТ, С НУРЕЕВО, УЛ ШКОЛЬНАЯ, Д. 1</t>
  </si>
  <si>
    <t>251003720-5</t>
  </si>
  <si>
    <t>ОСНОВНАЯ ОБЩЕОБРАЗОВАТЕЛЬНАЯ ШКОЛА Д.ДМИТРИЕВА ПОЛЯНА -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</si>
  <si>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452630, РЕСПУБЛИКА БАШКОРТОСТАН, М.Р-Н ШАРАНСКИЙ, С.П. ДМИТРИЕВО-ПОЛЯНСКИЙ СЕЛЬСОВЕТ, Д ДМИТРИЕВА ПОЛЯНА, УЛ ШКОЛЬНАЯ, ЗД. 12</t>
  </si>
  <si>
    <t>251003720-6</t>
  </si>
  <si>
    <t>ЗАГОРНО-КЛЕТЬИНСКАЯ НАЧАЛЬНАЯ ОБЩЕОБРАЗОВАТЕЛЬНАЯ ШКОЛА-ЗАГОРНО-КЛЕТЬИНСКИЙ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</si>
  <si>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452630, РЕСПУБЛИКА БАШКОРТОСТАН, М.Р-Н ШАРАНСКИЙ, С.П. ДМИТРИЕВО-ПОЛЯНСКИЙ СЕЛЬСОВЕТ, Д ИСТОЧНИК, УЛ ЦВЕТОЧНАЯ, Д. 1А</t>
  </si>
  <si>
    <t>251003720-7</t>
  </si>
  <si>
    <t>ЗАГОРНО-КЛЕТЬИНСКАЯ ОСНОВНАЯ ОБЩЕОБРАЗОВАТЕЛЬНАЯ ШКОЛА - ЗАГОРНО-КЛЕТЬИНСКИЙ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</si>
  <si>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251003751-1</t>
  </si>
  <si>
    <t>ФИЛИАЛ МУНИЦИПАЛЬНОГО БЮДЖЕТНОГО ОБЩЕОБРАЗОВАТЕЛЬНОГО УЧРЕЖДЕНИЯ "СРЕДНЯЯ ОБЩЕОБРАЗОВАТЕЛЬНАЯ ШКОЛА ИМЕНИ МИРГАЯ ФАРХУТДИНОВА С.МИЧУРИНСК МУНИЦИПАЛЬНОГО РАЙОНА ШАРАНСКИЙ РАЙОН РЕСПУБЛИКИ БАШКОРТОСТАН" - ОСНОВНАЯ ОБЩЕОБРАЗОВАТЕЛЬНАЯ ШКОЛА С.НОВОЮМАШЕВО</t>
  </si>
  <si>
    <t>251003800-1</t>
  </si>
  <si>
    <t>ФИЛИАЛ МУНИЦИПАЛЬНОГО КАЗЕННОГО ОБЩЕОБРАЗОВАТЕЛЬНОГО УЧРЕЖДЕНИЯ "СРЕДНЯЯ ОБЩЕОБРАЗОВАТЕЛЬНАЯ ШКОЛА С.ЧАЛМАЛЫ МУНИЦИПАЛЬНОГО РАЙОНА ШАРАНСКИЙ РАЙОН РЕСПУБЛИКИ БАШКОРТОСТАН" - НАЧАЛЬНАЯ ОБЩЕОБРАЗОВАТЕЛЬНАЯ ШКОЛА С.ДЮРМЕНЕВО</t>
  </si>
  <si>
    <t>452630, РЕСПУБЛИКА БАШКОРТОСТАН, М.Р-Н ШАРАНСКИЙ, С.П. ЧАЛМАЛИНСКИЙ СЕЛЬСОВЕТ, С ДЮРМЕНЕВО, УЛ ЦЕНТРАЛЬНАЯ, ЗД. 42</t>
  </si>
  <si>
    <t>251003818-1</t>
  </si>
  <si>
    <t>ФИЛИАЛ МУНИЦИПАЛЬНОГО БЮДЖЕТНОГО ОБЩЕОБРАЗОВАТЕЛЬНОГО УЧРЕЖДЕНИЯ "СРЕДНЯЯ ОБЩЕОБРАЗОВАТЕЛЬНАЯ ШКОЛА ИМЕНИ ИБРАГИМА АБДУЛЛИНА С.ЗИРИКЛЫ МУНИЦИПАЛЬНОГО РАЙОНА ШАРАНСКИЙ РАЙОН РЕСПУБЛИКИ БАШКОРТОСТАН" - НАЧАЛЬНАЯ ОБЩЕОБРАЗОВАТЕЛЬНАЯ ШКОЛА Д.КУРТУТЕЛЬ</t>
  </si>
  <si>
    <t>452641, РЕСПУБЛИКА БАШКОРТОСТАН, М.Р-Н ШАРАНСКИЙ, С.П. ЗИРИКЛИНСКИЙ СЕЛЬСОВЕТ, Д КУРТУТЕЛЬ, УЛ ШКОЛЬНАЯ, Д. 12</t>
  </si>
  <si>
    <t>251003818-2</t>
  </si>
  <si>
    <t>ФИЛИАЛ МУНИЦИПАЛЬНОГО БЮДЖЕТНОГО ОБЩЕОБРАЗОВАТЕЛЬНОГО УЧРЕЖДЕНИЯ "СРЕДНЯЯ ОБЩЕОБРАЗОВАТЕЛЬНАЯ ШКОЛА ИМЕНИ ИБРАГИМА АБДУЛЛИНА С.ЗИРИКЛЫ МУНИЦИПАЛЬНОГО РАЙОНА ШАРАНСКИЙ РАЙОН РЕСПУБЛИКИ БАШКОРТОСТАН"-ОСНОВНАЯ ОБЩЕОБРАЗОВАТЕЛЬНАЯ ШКОЛА С.НИЖНЕЗАИТОВО</t>
  </si>
  <si>
    <t>251003818-3</t>
  </si>
  <si>
    <t>ФИЛИАЛ МУНИЦИПАЛЬНОГО БЮДЖЕТНОГО ОБЩЕОБРАЗОВАТЕЛЬНОГО УЧРЕЖДЕНИЯ "СРЕДНЯЯ ОБЩЕОБРАЗОВАТЕЛЬНАЯ ШКОЛА ИМЕНИ ИБРАГИМА АБДУЛЛИНА С. ЗИРИКЛЫ МУНИЦИПАЛЬНОГО РАЙОНА ШАРАНСКИЙ РАЙОН РЕСПУБЛИКИ БАШКОРТОСТАН" - ОСНОВНАЯ ОБЩЕОБРАЗОВАТЕЛЬНАЯ ШКОЛА С. НИЖНИЕ ТАШЛЫ</t>
  </si>
  <si>
    <t>452645, РЕСПУБЛИКА БАШКОРТОСТАН, М.Р-Н ШАРАНСКИЙ, С.П. НИЖНЕТАШЛИНСКИЙ СЕЛЬСОВЕТ, С НИЖНИЕ ТАШЛЫ, УЛ ПОБЕДЫ, ЗД. 22</t>
  </si>
  <si>
    <t>251004025-1</t>
  </si>
  <si>
    <t>ФИЛИАЛ МБОУ "СОШ Д.АКБАРИСОВО"</t>
  </si>
  <si>
    <t>251004360-1</t>
  </si>
  <si>
    <t>ФИЛИАЛ МУНИЦИПАЛЬНОГО БЮДЖЕТНОГО ДОШКОЛЬНОГО ОБРАЗОВАТЕЛЬНОГО УЧРЕЖДЕНИЯ "ДЕТСКИЙ САД "РАДУГА" С.ШАРАН" МУНИЦИПАЛЬНОГО РАЙОНА ШАРАНСКИЙ РАЙОН РЕСПУБЛИКИ БАШКОРТОСТАН В Д.МЕЩЕРЕВО"</t>
  </si>
  <si>
    <t>251004360-2</t>
  </si>
  <si>
    <t>ФИЛИАЛ МУНИЦИПАЛЬНОГО БЮДЖЕТНОГО ДОШКОЛЬНОГО ОБРАЗОВАТЕЛЬНОГО УЧРЕЖДЕНИЯ "ДЕТСКИЙ САД "РАДУГА" С.ШАРАН МУНИЦИПАЛЬНОГО РАЙОНА ШАРАНСКИЙ РАЙОН РЕСПУБЛИК БАШКОРТОСТАН" - ДЕТСКИЙ САД Д.ИСТОЧНИК</t>
  </si>
  <si>
    <t>251004360-3</t>
  </si>
  <si>
    <t>ФИЛИАЛ МУНИЦИПАЛЬНОГО БЮДЖЕТНОГО ДОШКОЛЬНОГО ОБРАЗОВАТЕЛЬНОГО УЧРЕЖДЕНИЯ "ДЕТСКИЙ САД "РАДУГА" С. ШАРАН МУНИЦИПАЛЬНОГО РАЙОНА ШАРАНСКИЙ РАЙОН РЕСПУБЛИКИ БАШКОРТОСТАН - ДЕТСКИЙ САД Д. СТАРОТУМБАГУШЕВО"</t>
  </si>
  <si>
    <t>РЕСПУБЛИКА БАШКОРТОСТАН, М.Р-Н ШАРАНСКИЙ, С.П. СТАРОТУМБАГУШЕВСКИЙ СЕЛЬСОВЕТ, Д СТАРОТУМБАГУШЕВО, УЛ ЦЕНТРАЛЬНАЯ, ЗД. 12/1, ПОМЕЩ. 2</t>
  </si>
  <si>
    <t>251004360-4</t>
  </si>
  <si>
    <t>ФИЛИАЛ МУНИЦИПАЛЬНОГО БЮДЖЕТНОГО ДОШКОЛЬНОГО ОБРАЗОВАТЕЛЬНОГО УЧРЕЖДЕНИЯ "ДЕТСКИЙ САД "РАДУГА" С.ШАРАН МУНИЦИПАЛЬНОГО РАЙОНА ШАРАНСКИЙ РАЙОН РЕСПУБЛИК БАШКОРТОСТАН" - ДЕТСКИЙ САД "УЛЫБКА" Д.ДМИТРИЕВА ПОЛЯНА</t>
  </si>
  <si>
    <t>251004480-1</t>
  </si>
  <si>
    <t>ФИЛИАЛ МУНИЦИПАЛЬНОГО БЮДЖЕТНОГО ДОШКОЛЬНОГО ОБРАЗОВАТЕЛЬНОГО УЧРЕЖДЕНИЯ "ДЕТСКИЙ САД "РОМАШКА" С.ЧАЛМАЛЫ МУНИЦИПАЛЬНОГО РАЙОНА ШАРАНСКИЙ РАЙОН РЕСПУБЛИКИ БАШКОРТОСТАН" - ДЕТСКИЙ САД "ВАСИЛЕК" С.БАЗГИЕВО</t>
  </si>
  <si>
    <t>251004480-2</t>
  </si>
  <si>
    <t>ФИЛИАЛ МУНИЦИПАЛЬНОГО БЮДЖЕТНОГО ДОШКОЛЬНОГО ОБРАЗОВАТЕЛЬНОГО УЧРЕЖДЕНИЯ "ДЕТСКИЙ САД "РОМАШКА" С.ЧАЛМАЛЫ МУНИЦИПАЛЬНОГО РАЙОНА ШАРАНСКИЙ РАЙОН РЕСПУБЛИКИ БАШКОРТОСТАН"-ДЕТСКИЙ САД "КАРЛЫГАЧ" С.ДЮРМЕНЕВО</t>
  </si>
  <si>
    <t>251004480-3</t>
  </si>
  <si>
    <t>ФИЛИАЛ МУНИЦИПАЛЬНОГО БЮДЖЕТНОГО ДОШКОЛЬНОГО ОБРАЗОВАТЕЛЬНОГО УЧРЕЖДЕНИЯ "ДЕТСКИЙ САД "РОМАШКА" С.ЧАЛМАЛЫ МУНИЦИПАЛЬНОГО РАЙОНА ШАРАНСКИЙ РАЙОН РЕСПУБЛИКИ БАШКОРТОСТАН" - ДЕТСКИЙ САД "ЛЯЙСАН" С.КИР-ТЛЯВЛИ</t>
  </si>
  <si>
    <t>251004480-4</t>
  </si>
  <si>
    <t>ФИЛИАЛ МУНИЦИПАЛЬНОГО БЮДЖЕТНОГО ДОШКОЛЬНОГО ОБРАЗОВАТЕЛЬНОГО УЧРЕЖДЕНИЯ "ДЕТСКИЙ САД "РОМАШКА" С. ЧАЛМАЛЫ МУНИЦИПАЛЬНОГО РАЙОНА ШАРАНСКИЙ РАЙОН РЕСПУБЛИКИ БАШКОРТОСТАН"-ДЕТСКИЙ САД "АК КАЕН" С.ЮМАДЫБАШ</t>
  </si>
  <si>
    <t>251004522-1</t>
  </si>
  <si>
    <t>ФИЛИАЛ МУНИЦИПАЛЬНОГО БЮДЖЕТНОГО ДОШКОЛЬНОГО ОБРАЗОВАТЕЛЬНОГО УЧРЕЖДЕНИЯ "ДЕТСКИЙ САД "ЭНЖЕ" С.НУРЕЕВО МУНИЦИПАЛЬНОГО РАЙОНА ШАРАНСКИЙ РАЙОН РЕСПУБЛИКИ БАШКОРТОСТАН"-ДЕТСКИЙ САД "РОДНИЧОК" С.ЕНАХМЕТОВО</t>
  </si>
  <si>
    <t>251004522-2</t>
  </si>
  <si>
    <t>ФИЛИАЛ МУНИЦИПАЛЬНОГО БЮДЖЕТНОГО ДОШКОЛЬНОГО ОБРАЗОВАТЕЛЬНОГО УЧРЕЖДЕНИЯ "ДЕТСКИЙ САД "ЭНЖЕ" С.НУРЕЕВО МУНИЦИПАЛЬНОГО РАЙОНА ШАРАНСКИЙ РАЙОН РЕСПУБЛИКИ БАШКОРТОСТАН"-ДЕТСКИЙ САД "РОДНИЧОК" С. ЕММЕТОВО</t>
  </si>
  <si>
    <t>251004547-1</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</si>
  <si>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Д.КУРТУТЕЛЬ</t>
  </si>
  <si>
    <t>251004547-2</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</si>
  <si>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Д.САРСАЗ</t>
  </si>
  <si>
    <t>452641, РЕСПУБЛИКА БАШКОРТОСТАН, М.Р-Н ШАРАНСКИЙ, С.П. ДЮРТЮЛИНСКИЙ СЕЛЬСОВЕТ, Д САРСАЗ, УЛ ЦЕНТРАЛЬНАЯ, Д. 8</t>
  </si>
  <si>
    <t>251004547-3</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</si>
  <si>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С.БАРСУКОВО</t>
  </si>
  <si>
    <t>452641, РЕСПУБЛИКА БАШКОРТОСТАН, М.Р-Н ШАРАНСКИЙ, С.П. ДЮРТЮЛИНСКИЙ СЕЛЬСОВЕТ, С БАРСУКОВО, УЛ ШКОЛЬНАЯ, Д. 10</t>
  </si>
  <si>
    <t>251004547-4</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</si>
  <si>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"АЙГУЛЬ" С.НИЖНЕЗАИТОВО</t>
  </si>
  <si>
    <t>452643, РЕСПУБЛИКА БАШКОРТОСТАН, М.Р-Н ШАРАНСКИЙ, С.П. НИЖНЕЗАИТОВСКИЙ СЕЛЬСОВЕТ, С НИЖНЕЗАИТОВО, УЛ ЦЕНТРАЛЬНАЯ, ЗД. 21</t>
  </si>
  <si>
    <t>251004547-5</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</si>
  <si>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"БЕРЕЗКА" С.НИЖНИЕ ТАШЛЫ</t>
  </si>
  <si>
    <t>251004593-1</t>
  </si>
  <si>
    <t>ФИЛИАЛ МУНИЦИПАЛЬНОГО БЮДЖЕТНОГО ДОШКОЛЬНОГО ОБРАЗОВАТЕЛЬНОГО УЧРЕЖДЕНИЯ "ДЕТСКИЙ САД "КОЛОСОК" С. ШАРАН" - ДЕТСКИЙ САД С. НАРАТАСТЫ</t>
  </si>
  <si>
    <t>251004681-1</t>
  </si>
  <si>
    <t>ФИЛИАЛ МУНИЦИПАЛЬНОГО БЮДЖЕТНОГО ОБЩЕОБРАЗОВАТЕЛЬНОГО УЧРЕЖДЕНИЯ "СРЕДНЯЯ ОБЩЕОБРАЗОВАТЕЛЬНАЯ ШКОЛА №2 С.ШАРАН МУНИЦИПАЛЬНОГО РАЙОНА ШАРАНСКИЙ РАЙОН РЕСПУБЛИКИ БАШКОРТОСТАН" - НАЧАЛЬНАЯ ОБЩЕОБРАЗОВАТЕЛЬНАЯ ШКОЛА Д.ТЕМЯКОВО</t>
  </si>
  <si>
    <t>251004681-2</t>
  </si>
  <si>
    <t>ФИЛИАЛ МУНИЦИПАЛЬНОГО БЮДЖЕТНОГО ОБЩЕОБРАЗОВАТЕЛЬНОГО УЧРЕЖДЕНИЯ "СРЕДНЯЯ ОБЩЕОБРАЗОВАТЕЛЬНАЯ ШКОЛА №2 С.ШАРАН МУНИЦИПАЛЬНОГО РАЙОНА ШАРАНСКИЙ РАЙОН РЕСПУБЛИКИ БАШКОРТОСТАН" - ОСНОВНАЯ ОБЩЕОБРАЗОВАТЕЛЬНАЯ ШКОЛА Д.МЕЩЕРЕВО</t>
  </si>
  <si>
    <t>251004681-3</t>
  </si>
  <si>
    <t>ФИЛИАЛ МУНИЦИПАЛЬНОГО БЮДЖЕТНОГО ОБЩЕОБРАЗОВАТЕЛЬНОГО УЧРЕЖДЕНИЯ "СРЕДНЯЯ ОБЩЕОБРАЗОВАТЕЛЬНАЯ ШКОЛА №2 С.ШАРАН МУНИЦИПАЛЬНОГО РАЙОНА ШАРАНСКИЙ РАЙОН РЕСПУБЛИКИ БАШКОРТОСТАН" - ОСНОВНАЯ ОБЩЕОБРАЗОВАТЕЛЬНАЯ ШКОЛА Д.СТАРОТУМБАГУШЕВО</t>
  </si>
  <si>
    <t>251006128-1</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</si>
  <si>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"БЕРЕЗКА" С.САКТЫ</t>
  </si>
  <si>
    <t>251006128-2</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</si>
  <si>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Д.ШАРАНБАШ-КНЯЗЕВО</t>
  </si>
  <si>
    <t>251006128-3</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</si>
  <si>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"МАЛЫШОК" С.МИЧУРИНСК</t>
  </si>
  <si>
    <t>251006128-4</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</si>
  <si>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"МИШУТКА" С.НОВОЮМАШЕВО</t>
  </si>
  <si>
    <t>251006738-1</t>
  </si>
  <si>
    <t>ФИЛИАЛ МУНИЦИПАЛЬНОГО БЮДЖЕТНОГО УЧРЕЖДЕНИЯ ДОПОЛНИТЕЛЬНОГО ОБРАЗОВАНИЯ "ЦЕНТР ДЕТСКОГО ТВОРЧЕСТВА И СПОРТА С. ШАРАН МУНИЦИПАЛЬНОГО РАЙОНА ШАРАНСКИЙ РАЙОН РЕСПУБЛИКИ БАШКОРТОСТАН"-ЗАГОРОДНЫЙ ОЗДОРОВИТЕЛЬНЫЙ КРУГЛОГОДИЧНЫЙ ЛАГЕРЬ "БРИГАНТИНА"</t>
  </si>
  <si>
    <t>Респ Башкортостан, Шаранский р-н, село Шаранбаш-Князево, ул Центральная, д 34/1</t>
  </si>
  <si>
    <t>254001946-1</t>
  </si>
  <si>
    <t>ФИЛИАЛ ГОСУДАРСТВЕННОГО БЮДЖЕТНОГО ПРОФЕССИОНАЛЬНОГО ОБРАЗОВАТЕЛЬНОГО УЧРЕЖДЕНИЯ ЗАУРАЛЬСКИЙ АГРОПРОМЫШЛЕННЫЙ КОЛЛЕДЖ Д. АБЗЕЛИЛОВО РЕСПУБЛИКИ БАШКОРТОСТАН</t>
  </si>
  <si>
    <t>254001946-2</t>
  </si>
  <si>
    <t>ФИЛИАЛ ГОСУДАРСТВЕННОГО БЮДЖЕТНОГО ПРОФЕССИОНАЛЬНОГО ОБРАЗОВАТЕЛЬНОГО УЧРЕЖДЕНИЯ ЗАУРАЛЬСКИЙ АГРОПРОМЫШЛЕННЫЙ КОЛЛЕДЖ С. СТАРОСУБХАНГУЛОВО РЕСПУБЛИКИ БАШКОРТОСТАН</t>
  </si>
  <si>
    <t>254001946-3</t>
  </si>
  <si>
    <t>ФИЛИАЛ ГОСУДАРСТВЕННОГО БЮДЖЕТНОГО ПРОФЕССИОНАЛЬНОГО ОБРАЗОВАТЕЛЬНОГО УЧРЕЖДЕНИЯ ЗАУРАЛЬСКИЙ АГРОПРОМЫШЛЕННЫЙ КОЛЛЕДЖ С. УРГАЗА РЕСПУБЛИКИ БАШКОРТОСТАН</t>
  </si>
  <si>
    <t>254005475-1</t>
  </si>
  <si>
    <t>ОСНОВНАЯ ОБЩЕОБРАЗОВАТЕЛЬНАЯ ШКОЛА Д. ЯНЗИГИТОВО МУНИЦИПАЛЬНОГО ОБЩЕОБРАЗОВАТЕЛЬНОГО БЮДЖЕТНОГО УЧРЕЖДЕНИЯ СРЕДНЯЯ ОБЩЕОБРАЗОВАТЕЛЬНАЯ ШКОЛА С. СТАРЫЙ СИБАЙ МУНИЦИПАЛЬНОГО РАЙОНА БАЙМАКСКИЙ РАЙОН РЕСПУБЛИКИ БАШКОРТОСТАН</t>
  </si>
  <si>
    <t>254005475-2</t>
  </si>
  <si>
    <t>ОСНОВНАЯ ОБЩЕОБРАЗОВАТЕЛЬНАЯ ШКОЛА Д. КАЗАНКА ФИЛИАЛ МУНИЦИПАЛЬНОГО ОБЩЕОБРАЗОВАТЕЛЬНОГО БЮДЖЕТНОГО УЧРЕЖДЕНИЯ СРЕДНЯЯ ОБЩЕОБРАЗОВАТЕЛЬНАЯ ШКОЛА С. СТАРЫЙ СИБАЙ МУНИЦИПАЛЬНОГО РАЙОНА БАЙМАКСКИЙ РАЙОН РЕСПУБЛИКИ БАШКОРТОСТАН</t>
  </si>
  <si>
    <t>254005475-3</t>
  </si>
  <si>
    <t>ОСНОВНАЯ ОБЩЕОБРАЗОВАТЕЛЬНАЯ ШКОЛА Д. КАЛИНИНО ФИЛИАЛ МУНИЦИПАЛЬНОГО ОБЩЕОБРАЗОВАТЕЛЬНОГО БЮДЖЕТНОГО УЧРЕЖДЕНИЯ СРЕДНЯЯ ОБЩЕОБРАЗОВАТЕЛЬНАЯ ШКОЛА С. СТАРЫЙ СИБАЙ МУНИЦИПАЛЬНОГО РАЙОНА БАЙМАКСКИЙ РАЙОН РЕСПУБЛИКИ БАШКОРТОСТАН</t>
  </si>
  <si>
    <t>254005517-1</t>
  </si>
  <si>
    <t>ОСНОВНАЯ ОБЩЕОБРАЗОВАТЕЛЬНАЯ ШКОЛА ИМ. Х. АХМЕТОВА Д. ЧИНГИЗОВО ФИЛИАЛ МОБУ ООШ С. ВЕРХНЕТАВЛЫКАЕВО МУНИЦИПАЛЬНОГО РАЙОНА БАЙМАКСКИЙ РАЙОН РЕСПУБЛИКИ БАШКОРТОСТАН</t>
  </si>
  <si>
    <t>453678, Республика Башкортостан, М.Р-Н БАЙМАКСКИЙ, С.П. ТАВЛЫКАЕВСКИЙ СЕЛЬСОВЕТ, Д ЧИНГИЗОВО, УЛ ЯРМАЙЫЛГА, ЗД. 27</t>
  </si>
  <si>
    <t>254005517-2</t>
  </si>
  <si>
    <t>НАЧАЛЬНАЯ ОБЩЕОБРАЗОВАТЕЛЬНАЯ ШКОЛА Д. БУРАНБАЕВО ФИЛИАЛ МУНИЦИПАЛЬНОГО ОБЩЕОБРАЗОВАТЕЛЬНОГО БЮДЖЕТНОГО УЧРЕЖДЕНИЯ ОСНОВНАЯ ОБЩЕОБРАЗОВАТЕЛЬНАЯ ШКОЛА С. ВЕРХНЕТАВЛЫКАЕВО МУНИЦИПАЛЬНОГО РАЙОНА БАЙМАКСКИЙ РАЙОН РЕСПУБЛИКИ БАШКОРТОСТАН</t>
  </si>
  <si>
    <t>453678, Республика Башкортостан, М.Р-Н БАЙМАКСКИЙ, С.П. ТАВЛЫКАЕВСКИЙ СЕЛЬСОВЕТ, Д БУРАНБАЕВО, УЛ САКМАР, Д. 13</t>
  </si>
  <si>
    <t>254005570-1</t>
  </si>
  <si>
    <t>ОСНОВНАЯ ОБЩЕОБРАЗОВАТЕЛЬНАЯ ШКОЛА С. ИШМУХАМЕТОВО ФИЛИАЛ МУНИЦИПАЛЬНОГО ОБЩЕОБРАЗОВАТЕЛЬНОГО БЮДЖЕТНОГО УЧРЕЖДЕНИЯ ОСНОВНАЯ ОБЩЕОБРАЗОВАТЕЛЬНАЯ ШКОЛА Д. БАИШЕВО МУНИЦИПАЛЬНОГО РАЙОНА БАЙМАКСКИЙ РАЙОН РЕСПУБЛИКИ БАШКОРТОСТАН</t>
  </si>
  <si>
    <t>254005595-1</t>
  </si>
  <si>
    <t>НАЧАЛЬНАЯ ОБЩЕОБРАЗОВАТЕЛЬНАЯ ШКОЛА С.СЕМЕНОВСКОЕ ФИЛИАЛ МУНИЦИПАЛЬНОГО ОБЩЕОБРАЗОВАТЕЛЬНОГО БЮДЖЕТНОГО УЧРЕЖДЕНИЯ ОСНОВНАЯ ОБЩЕОБРАЗОВАТЕЛЬНАЯ ШКОЛА С. ИШМУРЗИНО МУНИЦИПАЛЬНОГО РАЙОНА БАЙМАКСКИЙ РАЙОН РЕСПУБЛИКИ БАШКОРТОСТАН</t>
  </si>
  <si>
    <t>254005595-2</t>
  </si>
  <si>
    <t>НАЧАЛЬНАЯ ОБЩЕОБРАЗОВАТЕЛЬНАЯ ШКОЛА Д. БОГАЧЕВО ФИЛИАЛ МУНИЦИПАЛЬНОГО ОБЩЕОБРАЗОВАТЕЛЬНОГО БЮДЖЕТНОГО УЧРЕЖДЕНИЯ ОСНОВНАЯ ОБЩЕОБРАЗОВАТЕЛЬНАЯ ШКОЛА С. ИШМУРЗИНО МУНИЦИПАЛЬНОГО РАЙОНА БАЙМАКСКИЙ РАЙОН РЕСПУБЛИКИ БАШКОРТОСТАН</t>
  </si>
  <si>
    <t>254005676-1</t>
  </si>
  <si>
    <t>НАЧАЛЬНАЯ ОБЩЕОБРАЗОВАТЕЛЬНАЯ ШКОЛА Д. КУГИДЕЛЬ ФИЛИАЛ МУНИЦИПАЛЬНОГО ОБЩЕОБРАЗОВАТЕЛЬНОГО БЮДЖЕТНОГО УЧРЕЖДЕНИЯ СРЕДНЯЯ ОБЩЕОБРАЗОВАТЕЛЬНАЯ ШКОЛА С. БИЛЯЛОВО МУНИЦИПАЛЬНОГО РАЙОНА БАЙМАКСКИЙ РАЙОН РЕСПУБЛИКИ БАШКОРТОСТАН</t>
  </si>
  <si>
    <t>254005700-1</t>
  </si>
  <si>
    <t>ОСНОВНАЯ ОБЩЕОБРАЗОВАТЕЛЬНАЯ ШКОЛА Д. КАРАТАЛ ФИЛИАЛ МУНИЦИПАЛЬНОГО ОБЩЕОБРАЗОВАТЕЛЬНОГО БЮДЖЕТНОГО УЧРЕЖДЕНИЯ СРЕДНЯЯ ОБЩЕОБРАЗОВАТЕЛЬНАЯ ШКОЛА С. 1-Е ИТКУЛОВО ИМ. Б. ЮЛЫЕВА МУНИЦИПАЛЬНОГО РАЙОН БАЙМАКСКИЙ РАЙОН РЕСПУБЛИКИ БАШКОРТОСТАН</t>
  </si>
  <si>
    <t>254005740-1</t>
  </si>
  <si>
    <t>НАЧАЛЬНАЯ ОБЩЕОБРАЗОВАТЕЛЬНАЯ ШКОЛА Д. ЯРМУХАМЕТОВО ФИЛИАЛ МУНИЦИПАЛЬНОГО ОБЩЕОБРАЗОВАТЕЛЬНОГО БЮДЖЕТНОГО УЧРЕЖДЕНИЯ СРЕДНЯЯ ОБЩЕОБРАЗОВАТЕЛЬНАЯ ШКОЛА С. ЯРАТОВО МУНИЦИПАЛЬНОГО РАЙОНА БАЙМАКСКИЙ РАЙОН РЕСПУБЛИКИ БАШКОРТОСТАН</t>
  </si>
  <si>
    <t>453658, Республика Башкортостан, М.Р-Н БАЙМАКСКИЙ, С.П. ЯРАТОВСКИЙ СЕЛЬСОВЕТ, Д ЯРМУХАМЕТОВО, УЛ БУРАНБАЙ, Д. 14</t>
  </si>
  <si>
    <t>254005764-1</t>
  </si>
  <si>
    <t>НАЧАЛЬНАЯ ОБЩЕОБРАЗОВАТЕЛЬНАЯ ШКОЛА Д. КОМСОМОЛ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</si>
  <si>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453653, Республика Башкортостан, М.Р-Н БАЙМАКСКИЙ, С.П. ЗИЛАИРСКИЙ СЕЛЬСОВЕТ, Д КОМСОМОЛ, УЛ ШКОЛЬНАЯ, Д. 1</t>
  </si>
  <si>
    <t>254005764-2</t>
  </si>
  <si>
    <t>НАЧАЛЬНАЯ ОБЩЕОБРАЗОВАТЕЛЬНАЯ ШКОЛА Д. КУЛЬТАБАН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</si>
  <si>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КУЛЬТАБАН</t>
  </si>
  <si>
    <t>254005764-3</t>
  </si>
  <si>
    <t>НАЧАЛЬНАЯ ОБЩЕОБРАЗОВАТЕЛЬНАЯ ШКОЛА Д. ОКТЯБРЬ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</si>
  <si>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ОКТЯБРЬ, УЛ ШКОЛЬНАЯ, ЗД. 4А</t>
  </si>
  <si>
    <t>254005764-4</t>
  </si>
  <si>
    <t>НАЧАЛЬНАЯ ОБЩЕОБРАЗОВАТЕЛЬНАЯ ШКОЛА Д. ПОКРОВКА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</si>
  <si>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ПОКРОВКА, УЛ МОЛОДЕЖНАЯ, Д. 23, СТР. А</t>
  </si>
  <si>
    <t>254005764-5</t>
  </si>
  <si>
    <t>НАЧАЛЬНАЯ ОБЩЕОБРАЗОВАТЕЛЬНАЯ ШКОЛА Д. СОСНОВКА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</si>
  <si>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СОСНОВКА, УЛ ШКОЛЬНАЯ, ЗД. 17А</t>
  </si>
  <si>
    <t>254005796-1</t>
  </si>
  <si>
    <t>НАЧАЛЬНАЯ ОБЩЕОБРАЗОВАТЕЛЬНАЯ ШКОЛА Д. ВЕРХНЕМАМБЕТОВО ФИЛИАЛ МУНИЦИПАЛЬНОГО ОБЩЕОБРАЗОВАТЕЛЬНОГО БЮДЖЕТНОГО УЧРЕЖДЕНИЯ СРЕДНЯЯ ОБЩЕОБРАЗОВАТЕЛЬНАЯ ШКОЛА С. АКМУРУН МУНИЦИПАЛЬНОГО РАЙОНА БАЙМАКСКИЙ РАЙОН РЕСПУБЛИКИ БАШКОРТОСТАН</t>
  </si>
  <si>
    <t>254005820-1</t>
  </si>
  <si>
    <t>ФИЛИАЛ МОБУ СОШ С. НИГАМАТОВО</t>
  </si>
  <si>
    <t>453657, Республика Башкортостан, М.Р-Н БАЙМАКСКИЙ, С.П. НИГАМАТОВСКИЙ СЕЛЬСОВЕТ, Д НИЖНЕЯИКБАЕВО, УЛ АПАЙ, ЗД. 8</t>
  </si>
  <si>
    <t>254005820-2</t>
  </si>
  <si>
    <t>НАЧАЛЬНАЯ ОБЩЕОБРАЗОВАТЕЛЬНАЯ ШКОЛА Д. ВЕРХНЕЯИКБАЕВО ФИЛИАЛ МУНИЦИПАЛЬНОГО ОБЩЕОБРАЗОВАТЕЛЬНОГО БЮДЖЕТНОГО УЧРЕЖДЕНИЯ СРЕДНЯЯ ОБЩЕОБРАЗОВАТЕЛЬНАЯ ШКОЛА С. НИГАМАТОВО МУНИЦИПАЛЬНОГО РАЙОНА БАЙМАКСКИЙ РАЙОН РЕСПУБЛИКИ БАШКОРТОСТАН</t>
  </si>
  <si>
    <t>453657, Республика Башкортостан, М.Р-Н БАЙМАКСКИЙ, С.П. НИГАМАТОВСКИЙ СЕЛЬСОВЕТ, Д ВЕРХНЕЯИКБАЕВО, УЛ ШКОЛЬНАЯ, ЗД. 2</t>
  </si>
  <si>
    <t>254005820-3</t>
  </si>
  <si>
    <t>СРЕДНЯЯ ОБЩЕОБРАЗОВАТЕЛЬНАЯ ШКОЛА С. БЕКЕШЕВО ФИЛИАЛ МУНИЦИПАЛЬНОГО ОБЩЕОБРАЗОВАТЕЛЬНОГО БЮДЖЕТНОГО УЧРЕЖДЕНИЯ СРЕДНЯЯ ОБЩЕОБРАЗОВАТЕЛЬНАЯ ШКОЛА С. НИГАМАТОВО МУНИЦИПАЛЬНОГО РАЙОНА БАЙМАКСКИЙ РАЙОН РЕСПУБЛИКИ БАШКОРТОСТАН</t>
  </si>
  <si>
    <t>453671, Республика Башкортостан, М.Р-Н БАЙМАКСКИЙ, С.П. БЕКЕШЕВСКИЙ СЕЛЬСОВЕТ, С БЕКЕШЕВО, УЛ КОЛХОЗНАЯ, ЗД. 2</t>
  </si>
  <si>
    <t>254005845-1</t>
  </si>
  <si>
    <t>НАЧАЛЬНАЯ ОБЩЕОБРАЗОВАТЕЛЬНАЯ ШКОЛА С. ИШЕЙ ФИЛИАЛ МУНИЦИПАЛЬНОГО ОБЩЕОБРАЗОВАТЕЛЬНОГО БЮДЖЕТНОГО УЧРЕЖДЕНИЯ СРЕДНЯЯ ОБЩЕОБРАЗОВАТЕЛЬНАЯ ШКОЛА С. ТЕМЯСОВО МУНИЦИПАЛЬНОГО РАЙОНА БАЙМАКСКИЙ РАЙОН РЕСПУБЛИКИ БАШКОРТОСТАН</t>
  </si>
  <si>
    <t>254005845-2</t>
  </si>
  <si>
    <t>НАЧАЛЬНАЯ ОБЩЕОБРАЗОВАТЕЛЬНАЯ ШКОЛА С. ТЕМЯСОВО ФИЛИАЛ МУНИЦИПАЛЬНОГО ОБЩЕОБРАЗОВАТЕЛЬНОГО БЮДЖЕТНОГО УЧРЕЖДЕНИЯ СРЕДНЯЯ ОБЩЕОБРАЗОВАТЕЛЬНАЯ ШКОЛА С. ТЕМЯСОВО МУНИЦИПАЛЬНОГО РАЙОНА БАЙМАКСКИЙ РАЙОН РЕСПУБЛИКИ БАШКОРТОСТАН</t>
  </si>
  <si>
    <t>453663, РЕСПУБЛИКА БАШКОРТОСТАН, М.Р-Н БАЙМАКСКИЙ, С.П. ТЕМЯСОВСКИЙ СЕЛЬСОВЕТ, С ТЕМЯСОВО, УЛ С.ЮЛАЕВА, Д. 9</t>
  </si>
  <si>
    <t>254005845-3</t>
  </si>
  <si>
    <t>ОСНОВНАЯ ОБЩЕОБРАЗОВАТЕЛЬНАЯ ШКОЛА Д. НИЖНЕТАГИРОВО ФИЛИАЛ МУНИЦИПАЛЬНОГО ОБЩЕОБРАЗОВАТЕЛЬНОГО БЮДЖЕТНОГО УЧРЕЖДЕНИЯ СРЕДНЯЯ ОБЩЕОБРАЗОВАТЕЛЬНАЯ ШКОЛА С. ТЕМЯСОВО МУНИЦИПАЛЬНОГО РАЙОНА БАЙМАКСКИЙ РАЙОН РЕСПУБЛИКИ БАШКОРТОСТАН</t>
  </si>
  <si>
    <t>254005845-4</t>
  </si>
  <si>
    <t>ФИЛИАЛ МОБУ СОШ С.ТЕМЯСОВО</t>
  </si>
  <si>
    <t>Респ Башкортостан, Баймакский р-н, деревня Бетеря, ул Сафиуллина, д 25 к 1</t>
  </si>
  <si>
    <t>254005884-1</t>
  </si>
  <si>
    <t>ОСНОВНАЯ ОБЩЕОБРАЗОВАТЕЛЬНАЯ ШКОЛА Д. САКМАР ФИЛИАЛ МУНИЦИПАЛЬНОГО ОБЩЕОБРАЗОВАТЕЛЬНОГО БЮДЖЕТНОГО УЧРЕЖДЕНИЯ СРЕДНЯЯ ОБЩЕОБРАЗОВАТЕЛЬНАЯ ШКОЛА С.ТУБИНСКИЙ МУНИЦИПАЛЬНОГО РАЙОНА БАЙМАКСКИЙ РАЙОН РЕСПУБЛИКИ БАШКОРТОСТАН</t>
  </si>
  <si>
    <t>453661, РЕСПУБЛИКА БАШКОРТОСТАН, М.Р-Н БАЙМАКСКИЙ, С.П. ТЕМЯСОВСКИЙ СЕЛЬСОВЕТ, Д САКМАР, УЛ ШКОЛЬНАЯ, ЗД. 13</t>
  </si>
  <si>
    <t>254005972-1</t>
  </si>
  <si>
    <t>НАЧАЛЬНАЯ ОБЩЕОБРАЗОВАТЕЛЬНАЯ ШКОЛА Д. ВЕРХНЕИДРИСОВО ФИЛИАЛ МУНИЦИПАЛЬНОГО ОБЩЕОБРАЗОВАТЕЛЬНОГО БЮДЖЕТНОГО УЧРЕЖДЕНИЯ СРЕДНЯЯ ОБЩЕОБРАЗОВАТЕЛЬНАЯ ШКОЛА С. КУЛЬЧУРОВО МУНИЦИПАЛЬНОГО РАЙОНА БАЙМАКСКИЙ РАЙОН РЕСПУБЛИКИ БАШКОРТОСТАН</t>
  </si>
  <si>
    <t>254005972-2</t>
  </si>
  <si>
    <t>ОСНОВНАЯ ОБЩЕОБРАЗОВАТЕЛЬНАЯ ШКОЛА Д. МУЛЛАКАЕВО ФИЛИАЛ МУНИЦИПАЛЬНОГО ОБЩЕОБРАЗОВАТЕЛЬНОГО БЮДЖЕТНОГО УЧРЕЖДЕНИЯ СРЕДНЯЯ ОБЩЕОБРАЗОВАТЕЛЬНАЯ ШКОЛА С. КУЛЬЧУРОВО МУНИЦИПАЛЬНОГО РАЙОНА БАЙМАКСКИЙ РАЙОН РЕСПУБЛИКИ БАШКОРТОСТАН</t>
  </si>
  <si>
    <t>254006084-1</t>
  </si>
  <si>
    <t>НАЧАЛЬНАЯ ОБЩЕОБРАЗОВАТЕЛЬНАЯ ШКОЛА Д. ЗЕЛИМОВО ФИЛИАЛ МУНИЦИПАЛЬНОГО ОБЩЕОБРАЗОВАТЕЛЬНОГО БЮДЖЕТНОГО УЧРЕЖДЕНИЯ ОСНОВНАЯ ОБЩЕОБРАЗОВАТЕЛЬНАЯ ШКОЛА С. ИШБЕРДА МУНИЦИПАЛЬНОГО РАЙОНА БАЙМАКСКИЙ РАЙОН РЕСПУБЛИКИ БАШКОРТОСТАН</t>
  </si>
  <si>
    <t>254006084-2</t>
  </si>
  <si>
    <t>НАЧАЛЬНАЯ ОБЩЕОБРАЗОВАТЕЛЬНАЯ ШКОЛА Д. БУРЗЯН-ЕЛГА ФИЛИАЛ МУНИЦИПАЛЬНОГО ОБЩЕОБРАЗОВАТЕЛЬНОГО БЮДЖЕТНОГО УЧРЕЖДЕНИЯ ОСНОВНАЯ ОБЩЕОБРАЗОВАТЕЛЬНАЯ ШКОЛА С. ИШБЕРДА МУНИЦИПАЛЬНОГО РАЙОНА БАЙМАКСКИЙ РАЙОН РЕСПУБЛИКИ БАШКОРТОСТАН</t>
  </si>
  <si>
    <t>254006084-3</t>
  </si>
  <si>
    <t>ОСНОВНАЯ ОБЩЕОБРАЗОВАТЕЛЬНАЯ ШКОЛА ИМ. М.ФАЙЗИ Д. ЮЛУК ФИЛИАЛ МУНИЦИПАЛЬНОГО ОБЩЕОБРАЗОВАТЕЛЬНОГО БЮДЖЕТНОГО УЧРЕЖДЕНИЯ ОСНОВНАЯ ОБЩЕОБРАЗОВАТЕЛЬНАЯ ШКОЛА С. ИШБЕРДА МУНИЦИПАЛЬНОГО РАЙОНА БАЙМАКСКИЙ РАЙОН РЕСПУБЛИКИ БАШКОРТОСТАН</t>
  </si>
  <si>
    <t>453674, Республика Башкортостан, М.Р-Н БАЙМАКСКИЙ, С.П. ЮМАШЕВСКИЙ СЕЛЬСОВЕТ, Д ЮЛУК, УЛ А.ЧАНЫШЕВА, ЗД. 2</t>
  </si>
  <si>
    <t>254006140-1</t>
  </si>
  <si>
    <t>НАЧАЛЬНАЯ ОБЩЕОБРАЗОВАТЕЛЬНАЯ ШКОЛА Д. БОЛЬШЕБАСАЕВО ФИЛИАЛ МУНИЦИПАЛЬНОГО ОБЩЕОБРАЗОВАТЕЛЬНОГО БЮДЖЕТНОГО УЧРЕЖДЕНИЯ СРЕДНЯЯ ОБЩЕОБРАЗОВАТЕЛЬНАЯ ШКОЛА С. 1-Е ТУРКМЕНЕВО МУНИЦИПАЛЬНОГО РАЙОНА БАЙМАКСКИЙ РАЙОН РЕСПУБЛИКИ БАШКОРТОСТАН</t>
  </si>
  <si>
    <t>453644, Республика Башкортостан, М.Р-Н БАЙМАКСКИЙ, С.П. КУСЕЕВСКИЙ СЕЛЬСОВЕТ, Д БОЛЬШЕБАСАЕВО, УЛ К.ДИЯРОВА, Д. 2</t>
  </si>
  <si>
    <t>254006140-2</t>
  </si>
  <si>
    <t>НАЧАЛЬНАЯ ОБЩЕОБРАЗОВАТЕЛЬНАЯ ШКОЛА Д. ИСЯНБЕТОВО ФИЛИАЛ МУНИЦИПАЛЬНОГО ОБЩЕОБРАЗОВАТЕЛЬНОГО БЮДЖЕТНОГО УЧРЕЖДЕНИЯ СРЕДНЯЯ ОБЩЕОБРАЗОВАТЕЛЬНАЯ ШКОЛА С. 1-Е ТУРКМЕНЕВО МУНИЦИПАЛЬНОГО РАЙОНА БАЙМАКСКИЙ РАЙОН РЕСПУБЛИКИ БАШКОРТОСТАН</t>
  </si>
  <si>
    <t>453644, Республика Башкортостан, М.Р-Н БАЙМАКСКИЙ, С.П. КУСЕЕВСКИЙ СЕЛЬСОВЕТ, Д ИСЯНБЕТОВО, УЛ М.ИСРАФИЛОВА, ЗД. 31/1</t>
  </si>
  <si>
    <t>254006140-3</t>
  </si>
  <si>
    <t>ОСНОВНАЯ ОБЩЕОБРАЗОВАТЕЛЬНАЯ ШКОЛА Д. АХМЕРОВО ФИЛИАЛ МУНИЦИПАЛЬНОГО ОБЩЕОБРАЗОВАТЕЛЬНОГО БЮДЖЕТНОГО УЧРЕЖДЕНИЯ СРЕДНЯЯ ОБЩЕОБРАЗОВАТЕЛЬНАЯ ШКОЛА С. 1-Е ТУРКМЕНЕВО МУНИЦИПАЛЬНОГО РАЙОНА БАЙМАКСКИЙ РАЙОН РЕСПУБЛИКИ БАШКОРТОСТАН</t>
  </si>
  <si>
    <t>254006214-1</t>
  </si>
  <si>
    <t>НАЧАЛЬНАЯ ОБЩЕОБРАЗОВАТЕЛЬНАЯ ШКОЛА С. ТАТЛЫБАЕВО ФИЛИАЛ МУНИЦИПАЛЬНОГО ОБЩЕОБРАЗОВАТЕЛЬНОГО БЮДЖЕТНОГО УЧРЕЖДЕНИЯ ОСНОВНАЯ ОБЩЕОБРАЗОВАТЕЛЬНАЯ ШКОЛА Д. КАРЫШКИНО МУНИЦИПАЛЬНОГО РАЙОНА БАЙМАКСКИЙ РАЙОН РЕСПУБЛИКИ БАШКОРТОСТАН</t>
  </si>
  <si>
    <t>254006239-1</t>
  </si>
  <si>
    <t>ФИЛИАЛ МУНИЦИПАЛЬНОГО АВТОНОМНОГО ДОШКОЛЬНОГО ОБРАЗОВАТЕЛЬНОГО УЧРЕЖДЕНИЯ ДЕТСКИЙ САД "ЯЗГУЛЬ" С. 1-Е ИТКУЛОВО МУНИЦИПАЛЬНОГО РАЙОНА БАЙМАКСКИЙ РАЙОН РЕСПУБЛИКИ БАШКОРТОСТАН</t>
  </si>
  <si>
    <t>Респ Башкортостан, Баймакский р-н, село 1-е Иткулово, ул Ленина, зд 101</t>
  </si>
  <si>
    <t>254006239-2</t>
  </si>
  <si>
    <t>ФИЛИАЛ МУНИЦИПАЛЬНОГО АВТОНОМНОГО ДОШКОЛЬНОГО ОБРАЗОВАТЕЛЬНОГО УЧРЕЖДЕНИЯ ДЕТСКИЙ САД "ЯЗГУЛЬ" С. 1-Е ИТКУЛОВО В Х. ШУЛЬКА МУНИЦИПАЛЬНОГО РАЙОНА БАЙМАКСКИЙ РАЙОН РЕСПУБЛИКИ БАШКОРТОСТАН</t>
  </si>
  <si>
    <t>Респ Башкортостан, Баймакский р-н, хутор Шулька, ул З.Акназарова, зд 28А</t>
  </si>
  <si>
    <t>255008768-1</t>
  </si>
  <si>
    <t>ФИЛИАЛ ГОСУДАРСТВЕННОГО БЮДЖЕТНОГО ПРОФЕССИОНАЛЬНОГО ОБРАЗОВАТЕЛЬНОГО УЧРЕЖДЕНИЯ БЕЛЕБЕЕВСКИЙ КОЛЛЕДЖ МЕХАНИЗАЦИИ И ЭЛЕКТРИФИКАЦИИ Г. ДАВЛЕКАНОВО РЕСПУБЛИКИ БАШКОРТОСТАН</t>
  </si>
  <si>
    <t>Респ Башкортостан, г Давлеканово, ул Гагарина, д 144</t>
  </si>
  <si>
    <t>255008768-2</t>
  </si>
  <si>
    <t>ФИЛИАЛ ГОСУДАРСТВЕННОГО БЮДЖЕТНОГО ПРОФЕССИОНАЛЬНОГО ОБРАЗОВАТЕЛЬНОГО УЧРЕЖДЕНИЯ БЕЛЕБЕЕВСКИЙ КОЛЛЕДЖ МЕХАНИЗАЦИИ И ЭЛЕКТРИФИКАЦИИ С . БИЖБУЛЯК РЕСПУБЛИКИ БАШКОРТОСТАН</t>
  </si>
  <si>
    <t>255008768-3</t>
  </si>
  <si>
    <t>ФИЛИАЛ ГОСУДАРСТВЕННОГО БЮДЖЕТНОГО ПРОФЕССИОНАЛЬНОГО ОБРАЗОВАТЕЛЬНОГО УЧРЕЖДЕНИЯ БЕЛЕБЕЕВСКИЙ КОЛЛЕДЖ МЕХАНИЗАЦИИ И ЭЛЕКТРИФИКАЦИИ С . ЕРМЕКЕЕВО РЕСПУБЛИКИ БАШКОРТОСТАН</t>
  </si>
  <si>
    <t>255009352-1</t>
  </si>
  <si>
    <t>ФИЛИАЛ МУНИЦИПАЛЬНОГО АВТОНОМНОГО ОБЩЕОБРАЗОВАТЕЛЬНОГО УЧРЕЖДЕНИЯ ОСНОВНАЯ ОБЩЕОБРАЗОВАТЕЛЬНАЯ ШКОЛА Д. ШАРОВКА МУНИЦИПАЛЬНОГО РАЙОНА БЕЛЕБЕЕВСКИЙ РАЙОН РЕСПУБЛИКИ БАШКОРТОСТАН - НАЧАЛЬНАЯ ОБЩЕОБРАЗОВАТЕЛЬНАЯ ШКОЛА Д. ПАХАРЬ</t>
  </si>
  <si>
    <t>255009480-1</t>
  </si>
  <si>
    <t>ДЕТСКИЙ САД "НЕЗАБУДКА" С. МИХАЙЛОВКА ФИЛИАЛ МУНИЦИПАЛЬНОГО БЮДЖЕТНОГО ДОШКОЛЬНОГО ОБРАЗОВАТЕЛЬНОГО УЧРЕЖДЕНИЯ ДЕТСКИЙ САД "МАЛЫШ" С. МИХАЙЛОВКА МУНИЦИПАЛЬНОГО РАЙОНА БИЖБУЛЯКСКИЙ РАЙОН РЕСПУБЛИКИ БАШКОРТОСТАН</t>
  </si>
  <si>
    <t>452026, РЕСПУБЛИКА БАШКОРТОСТАН, М.Р-Н БИЖБУЛЯКСКИЙ, С.П. МИХАЙЛОВСКИЙ СЕЛЬСОВЕТ, С МИХАЙЛОВКА, УЛ ДЕВОНСКАЯ, ЗД. 4</t>
  </si>
  <si>
    <t>255009994-1</t>
  </si>
  <si>
    <t>ФИЛИАЛ МУНИЦИПАЛЬНОГО АВТОНОМНОГО ОБЩЕОБРАЗОВАТЕЛЬНОГО УЧРЕЖДЕНИЯ СРЕДНЯЯ ОБЩЕОБРАЗОВАТЕЛЬНАЯ ШКОЛА №41 ИМЕНИ АКСАКОВОЙ ОЛЬГИ ГРИГОРЬЕВНЫ С.АКСАКОВО МУНИЦИПАЛЬНОГО РАЙОНА БЕЛЕБЕЕВСКИЙ РАЙОН РЕСПУБЛИКИ БАШКОРТОСТАН-НАЧАЛЬНАЯ ОБЩЕОБРАЗОВАТЕЛЬНАЯ ШКОЛА Д. МАЛИНОВКА</t>
  </si>
  <si>
    <t>256006403-1</t>
  </si>
  <si>
    <t>ФИЛИАЛ ГОСУДАРСТВЕННОГО АВТОНОМНОГО ПРОФЕССИОНАЛЬНОГО ОБРАЗОВАТЕЛЬНОГО УЧРЕЖДЕНИЯ РЕСПУБЛИКИ БАШКОРТОСТАН "БЕЛОРЕЦКИЙ МЕДИЦИНСКИЙ КОЛЛЕДЖ" В Г. УЧАЛЫ</t>
  </si>
  <si>
    <t>453700, Республика Башкортостан, М.Р-Н УЧАЛИНСКИЙ, Г.П. ГОРОД УЧАЛЫ, Г УЧАЛЫ, УЛ ПЕРВОСТРОИТЕЛЕЙ, Д. 27, СКЛ. 6,7,8,9,10,11,12,13,14,15,16,17,18,19,20,21,22,23,24,25,26,44...</t>
  </si>
  <si>
    <t>256008471-1</t>
  </si>
  <si>
    <t>СОСНОВСКИЙ ФИЛИАЛ МУНИЦИПАЛЬНОГО ДОШКОЛЬНОГО ОБРАЗОВАТЕЛЬНОГО БЮДЖЕТНОГО УЧРЕЖДЕНИЯ ДЕТСКИЙ САД № 1 "ТОПОЛЕК" С.ЖЕЛЕЗНОДОРОЖНЫЙ МУНИЦИПАЛЬНОГО РАЙОНА БЕЛОРЕЦКИЙ РАЙОН РЕСПУБЛИКИ БАШОРТОСТАН</t>
  </si>
  <si>
    <t>256008880-1</t>
  </si>
  <si>
    <t>БУГАНАКСКИЙ ФИЛИАЛ МУНИЦИПАЛЬНОГО ОБЩЕОБРАЗОВАТЕЛЬНОГО БЮДЖЕТНОГО УЧРЕЖДЕНИЯ СРЕДНЯЯ ОБЩЕОБРАЗОВАТЕЛЬНАЯ ШКОЛА С. ЛОМОВКА МУНИЦИПАЛЬНОГО РАЙОНА БЕЛОРЕЦКИЙ РАЙОН РЕСПУБЛИКИ БАШКОРТОСТАН</t>
  </si>
  <si>
    <t>256009242-1</t>
  </si>
  <si>
    <t>ЗИГАЗИНСКИЙ ФИЛИАЛ МУНИЦИПАЛЬНОГО ДОШКОЛЬНОГО ОБРАЗОВАТЕЛЬНОГО БЮДЖЕТНОГО УЧРЕЖДЕНИЯ ДЕТСКИЙ САД С.ТУКАН МУНИЦИПАЛЬНОГО РАЙОНА БЕЛОРЕЦКИЙ РАЙОН РЕСПУБЛИКИ БАШКОРТОСТАН</t>
  </si>
  <si>
    <t>256022540-1</t>
  </si>
  <si>
    <t>ИСКУШТИНСКАЯ НАЧАЛЬНАЯ ОБЩЕОБРАЗОВАТЕЛЬНАЯ ШКОЛА МУНИЦИПАЛЬНОГО ОБЩЕОБРАЗОВАТЕЛЬНОГО БЮДЖЕТНОГО УЧРЕЖДЕНИЯ ОСНОВНАЯ ОБЩЕОБРАЗОВАТЕЛЬНАЯ ШКОЛА С. МУЛДАКАЕВО МУНИЦИПАЛЬНОГО РАЙОНА БЕЛОРЕЦКИЙ РАЙОН РЕСПУБЛИКИ БАШКОРТОСТАН</t>
  </si>
  <si>
    <t>Респ Башкортостан, Белорецкий р-н, село Искушта, ул Больничная, д 14</t>
  </si>
  <si>
    <t>257002088-1</t>
  </si>
  <si>
    <t>ФИЛИАЛ НАЧАЛЬНОГО ОБЩЕГО ОБРАЗОВАНИЯ МУНИЦИПАЛЬНОГО БЮДЖЕТНОГО ОБЩЕОБРАЗОВАТЕЛЬНОГО УЧРЕЖДЕНИЯ СРЕДНЯЯ ОБЩЕОБРАЗОВАТЕЛЬНАЯ ШКОЛА №8 ГОРОДА БИРСКА МУНИЦИПАЛЬНОГО РАЙОНА БИРСКИЙ РАЙОН РЕСП.БАШКОРТОСТАН С.ПОНОМАРЕВКА</t>
  </si>
  <si>
    <t>257002137-1</t>
  </si>
  <si>
    <t>ФИЛИАЛ ОСНОВНОГО ОБЩЕГО ОБРАЗОВАНИЯ МУНИЦИПАЛЬНОГО БЮДЖЕТНОГО ОБЩЕОБРАЗОВАТЕЛЬНОГО УЧРЕЖДЕНИЯ СРЕДНЯЯ ОБЩЕОБРАЗОВАТЕЛЬНАЯ ШКОЛА № 9 ГОРОДА БИРСКА МУНИЦИПАЛЬНОГО РАЙОНА БИРСКИЙ РАЙОН РЕСПУБЛИКИ БАШКОРТОСТАН</t>
  </si>
  <si>
    <t>Респ Башкортостан, г Бирск, ул Интернациональная, д 74В</t>
  </si>
  <si>
    <t>257006678-1</t>
  </si>
  <si>
    <t>ФИЛИАЛ ГОСУДАРСТВЕННОГО АВТОНОМНОГО ПРОФЕССИОНАЛЬНОГО ОБРАЗОВАТЕЛЬНОГО УЧРЕЖДЕНИЯ РЕСПУБЛИКИ БАШКОРТОСТАН "БИРСКИЙ МЕДИКО-ФАРМАЦЕВТИЧЕСКИЙ КОЛЛЕДЖ" В Г. НЕФТЕКАМСК</t>
  </si>
  <si>
    <t>Респ Башкортостан, г Нефтекамск, ул Парковая, д 31</t>
  </si>
  <si>
    <t>258007138-1</t>
  </si>
  <si>
    <t>ФИЛИАЛ МУНИЦИПАЛЬНОГО ОБЩЕОБРАЗОВАТЕЛЬНОГО БЮДЖЕТНОГО УЧРЕЖДЕНИЯ ОСНОВНАЯ ОБЩЕОБРАЗОВАТЕЛЬНАЯ ШКОЛА СЕЛА НИКОЛАЕВКА МУНИЦИПАЛЬНОГО РАЙОНА БЛАГОВЕЩЕНСКИЙ РАЙОН РЕСПУБЛИКИ БАШКОРТОСТАН ОСНОВНАЯ ОБЩЕОБРАЗОВАТЕЛЬНАЯ ШКОЛА СЕЛА УДЕЛЬНО-ДУВАНЕЙ</t>
  </si>
  <si>
    <t>258007138-2</t>
  </si>
  <si>
    <t>ФИЛИАЛ МУНИЦИПАЛЬНОГО ОБЩЕОБРАЗОВАТЕЛЬНОГО БЮДЖЕТНОГО УЧРЕЖДЕНИЯ ОСНОВНАЯ ОБЩЕОБРАЗОВАТЕЛЬНАЯ ШКОЛА СЕЛА НИКОЛАЕВКА МУНИЦИПАЛЬНОГО РАЙОНА БЛАГОВЕЩЕНСКИЙ РАЙОН РЕСПУБЛИКИ БАШКОРТОСТАН ОСНОВНАЯ ОБЩЕОБРАЗОВАТЕЛЬНАЯ ШКОЛА ИМ. Н.Я. КИСЕЛЕВА СЕЛА БОГОРОДСКОЕ</t>
  </si>
  <si>
    <t>258007145-1</t>
  </si>
  <si>
    <t>ФИЛИАЛ МУНИЦИПАЛЬНОГО ОБЩЕОБРАЗОВАТЕЛЬНОГО БЮДЖЕТНОГО УЧРЕЖДЕНИЯ СРЕДНЯЯ ОБЩЕОБРАЗОВАТЕЛЬНАЯ ШКОЛА СЕЛА БЕДЕЕВА ПОЛЯНА МУНИЦИПАЛЬНОГО РАЙОНА БЛАГОВЕЩЕНСКИЙ РАЙОН РЕСПУБЛИКИ БАШКОРТОСТАН ОСНОВНАЯ ОБЩЕОБРАЗОВАТЕЛЬНАЯ ШКОЛА СЕЛА ОСИПОВКА</t>
  </si>
  <si>
    <t>258007145-2</t>
  </si>
  <si>
    <t>ФИЛИАЛ МУНИЦИПАЛЬНОГО ОБЩЕОБРАЗОВАТЕЛЬНОГО БЮДЖЕТНОГО УЧРЕЖДЕНИЯ СРЕДНЯЯ ОБЩЕОБРАЗОВАТЕЛЬНАЯ ШКОЛА СЕЛА БЕДЕЕВА ПОЛЯНА МУНИЦИПАЛЬНОГО РАЙОНА БЛАГОВЕЩЕНСКИЙ РАЙОН РЕСПУБЛИКИ БАШКОРТОСТАН ОСНОВНАЯ ОБЩЕОБРАЗОВАТЕЛЬНАЯ ШКОЛА СЕЛА СТАРОНАДЕЖДИНО</t>
  </si>
  <si>
    <t>258007160-1</t>
  </si>
  <si>
    <t>ФИЛИАЛ МУНИЦИПАЛЬНОГО ОБЩЕОБРАЗОВАТЕЛЬНОГО БЮДЖЕТНОГО УЧРЕЖДЕНИЯ СРЕДНЯЯ ОБЩЕОБРАЗОВАТЕЛЬНАЯ ШКОЛА СЕЛА НОВОНАДЕЖДИНО МУНИЦИПАЛЬНОГО РАЙОНА БЛАГОВЕЩЕНСКИЙ РАЙОН РЕСПУБЛИКИ БАШКОРТОСТАН НАЧАЛЬНАЯ ОБЩЕОБРАЗОВАТЕЛЬНАЯ ШКОЛА ДЕРЕВНИ ТРОШКИНО</t>
  </si>
  <si>
    <t>258007160-2</t>
  </si>
  <si>
    <t>ФИЛИАЛ МУНИЦИПАЛЬНОГО ОБЩЕОБРАЗОВАТЕЛЬНОГО БЮДЖЕТНОГО УЧРЕЖДЕНИЯ СРЕДНЯЯ ОБЩЕОБРАЗОВАТЕЛЬНАЯ ШКОЛА СЕЛА НОВОНАДЕЖДИНО МУНИЦИПАЛЬНОГО РАЙОНА БЛАГОВЕЩЕНСКИЙ РАЙОН РЕСПУБЛИКИ БАШКОРТОСТАН ОСНОВНАЯ ОБЩЕОБРАЗОВАТЕЛЬНАЯ ШКОЛА СЕЛА ОРЛОВКА</t>
  </si>
  <si>
    <t>258007177-1</t>
  </si>
  <si>
    <t>ФИЛИАЛ МУНИЦИПАЛЬНОГО ОБЩЕОБРАЗОВАТЕЛЬНОГО БЮДЖЕТНОГО УЧРЕЖДЕНИЯ СРЕДНЯЯ ОБЩЕОБРАЗОВАТЕЛЬНАЯ ШКОЛА ИМЕНИ И.Я.НЕЛЮБИНА СЕЛА ИЛЬИНО-ПОЛЯНА МУНИЦИПАЛЬНОГО РАЙОНА БЛАГОВЕЩЕНСКИЙ РАЙОН РЕСПУБЛИКИ БАШКОРТОСТАН НОШ ДЕРЕВНИ ТУРУШЛА</t>
  </si>
  <si>
    <t>258007321-1</t>
  </si>
  <si>
    <t>ФИЛИАЛ МОБУ ДО ЦДТ Г.БЛАГОВЕЩЕНСКА</t>
  </si>
  <si>
    <t>Респ Башкортостан, Благовещенский р-н, село Ильино-Поляна, ул Юбилейная, д 10</t>
  </si>
  <si>
    <t>258954587-1</t>
  </si>
  <si>
    <t>ИЛЬИНО-ПОЛЯНСКИЙ ФИЛИАЛ МУНИЦИПАЛЬНОГО БЮДЖЕТНОГО УЧРЕЖДЕНИЯ ДОПОЛНИТЕЛЬНОГО ОБРАЗОВАНИЯ "ДЕТСКАЯ ЮНОШЕСКАЯ СПОРТИВНАЯ ШКОЛА МУНИЦИПАЛЬНОГО РАЙОНА БЛАГОВЕЩЕНСКИЙ РАЙОН РЕСПУБЛИКИ БАШКОРТОСТАН"</t>
  </si>
  <si>
    <t>453447, РЕСПУБЛИКА БАШКОРТОСТАН, М.Р-Н БЛАГОВЕЩЕНСКИЙ, С.П. ИЛЬИНО-ПОЛЯНСКИЙ СЕЛЬСОВЕТ, С ИЛЬИНО-ПОЛЯНА, УЛ ЮБИЛЕЙНАЯ, Д. 10</t>
  </si>
  <si>
    <t>259004669-1</t>
  </si>
  <si>
    <t>ФИЛИАЛ МОБУ СОШ С.РАССВЕТ-ООШ Д.ИВАНГОРОД</t>
  </si>
  <si>
    <t>259004669-2</t>
  </si>
  <si>
    <t>-ФИЛИАЛ МУНИЦИПАЛЬНОГО ОБЩЕОБРАЗОВАТЕЛЬНОГО БЮДЖЕТНОГО УЧРЕЖДЕНИЯ СРЕДНЯЯ ОБЩЕОБРАЗОВАТЕЛЬНАЯ ШКОЛА ИМЕНИ ГЕРОЯ СОЦИАЛИСТИЧЕСКОГО ТРУДА АХЪЯРУЛЛИНА ИСМАГИЛА АХЬЯРОВИЧА СЕЛА РАССВЕТ МУНИЦИПАЛЬНОГО РАЙОНА ДАВЛЕКАНОВСКИЙ РАЙОН РЕСПУБЛИКИ БАШКОРТОСТАН - НАЧАЛЬНАЯ ОБЩЕОБРАЗОВАТ...</t>
  </si>
  <si>
    <t>259004690-1</t>
  </si>
  <si>
    <t>ФИЛИАЛ МБОО ДО ДЮСШ "САМБО-75" СПОРТИВНО-ОЗДОРОВИТЕЛЬНЫЙ ЛАГЕРЬ "ДРУГ ПРИРОДЫ"</t>
  </si>
  <si>
    <t>453417, РЕСПУБЛИКА БАШКОРТОСТАН, М.Р-Н ДАВЛЕКАНОВСКИЙ, С.П. АЛГИНСКИЙ СЕЛЬСОВЕТ, Д ЯНГИ-ТУРМУШ</t>
  </si>
  <si>
    <t>259004901-1</t>
  </si>
  <si>
    <t>ФИЛИАЛ МУНИЦИПАЛЬНОГО БЮДЖЕТНОГО ОБЩЕОБРАЗОВАТЕЛЬНОГО УЧРЕЖДЕНИЯ НАЧАЛЬНАЯ ОБЩЕОБРАЗОВАТЕЛЬНАЯ ШКОЛА С.КАЗАНГУЛОВО МУНИЦИПАЛЬНОГО РАЙОНА ДАВЛЕКАНОВСКИЙ РАЙОН РЕСПУБЛИКИ БАШКОРТОСТАН - НАЧАЛЬНАЯ ОБЩЕОБРАЗОВАТЕЛЬНАЯ ШКОЛА С. НОВОЯППАРОВО</t>
  </si>
  <si>
    <t>453416, РЕСПУБЛИКА БАШКОРТОСТАН, М.Р-Н ДАВЛЕКАНОВСКИЙ, С.П. КАЗАНГУЛОВСКИЙ СЕЛЬСОВЕТ, С НОВОЯППАРОВО, УЛ ШКОЛЬНАЯ, ЗД. 18</t>
  </si>
  <si>
    <t>259004958-1</t>
  </si>
  <si>
    <t>ФИЛИАЛ МУНИЦИПАЛЬНОГО ОБЩЕОБРАЗОВАТЕЛЬНОГО БЮДЖЕТНОГО УЧРЕЖДЕНИЯ СРЕДНЯЯ ОБЩЕОБРАЗОВАТЕЛЬНАЯ ШКОЛА С.ВПЕРЕД МУНИЦИПАЛЬНОГО РАЙОНА ДАВЛЕКАНОВСКИЙ РАЙОН РЕСПУБЛИКИ БАШКОРТОСТАН-НАЧАЛЬНАЯ ОБЩЕОБРАЗОВАТЕЛЬНАЯ ШКОЛА С.ПОЛЯКОВКА</t>
  </si>
  <si>
    <t>260004889-1</t>
  </si>
  <si>
    <t>ОСНОВНАЯ ОБЩЕОБРАЗОВАТЕЛЬНАЯ ШКОЛА ЧИШМИНСКИЙ ФИЛИАЛ МУНИЦИПАЛЬНОГО БЮДЖЕТНОГО ОБЩЕОБРАЗОВАТЕЛЬНОГО УЧРЕЖДЕНИЯ СРЕДНЯЯ ОБЩЕОБРАЗОВАТЕЛЬНАЯ ШКОЛА СЕЛА ИСМАИЛОВО МУНИЦИПАЛЬНОГО РАЙОНА ДЮРТЮЛИНСКИЙ РАЙОН РЕСПУБЛИКИ БАШКОРТОСТАН</t>
  </si>
  <si>
    <t>260004991-1</t>
  </si>
  <si>
    <t>ОСНОВНАЯ ОБЩЕОБРАЗОВАТЕЛЬНАЯ ШКОЛА ЯРМИНСКИЙ ФИЛИАЛ МУНИЦИПАЛЬНОГО БЮДЖЕТНОГО ОБЩЕОБРАЗОВАТЕЛЬНОГО УЧРЕЖДЕНИЯ СРЕДНЯЯ ОБЩЕОБРАЗОВАТЕЛЬНАЯ ШКОЛА ИМЕНИ ГОРШКОВА ВАСИЛИЯ НИКОЛАЕВИЧА СЕЛА МАЯДЫК МУНИЦИПАЛЬНОГО РАЙОНА ДЮРТЮЛИНСКИЙ РАЙОН РЕСПУБЛИКИ БАШКОРТОСТАН</t>
  </si>
  <si>
    <t>260005748-1</t>
  </si>
  <si>
    <t>ФИЛИАЛ МБОУ СОШ С. КУККУЯНОВО</t>
  </si>
  <si>
    <t>260007343-1</t>
  </si>
  <si>
    <t>ДЮРТЮЛИНСКИЙ ФИЛИАЛ ГОСУДАРСТВЕННОГО БЮДЖЕТНОГО ОБРАЗОВАТЕЛЬНОГО УЧРЕЖДЕНИЯ НАЧАЛЬНОГО ПРОФЕССИОНАЛЬНОГО ОБРАЗОВАНИЯ ПРОФЕССИОНАЛЬНЫЙ ЛИЦЕЙ № 157 Д.СТАРЫЙ УРТАЙ РЕСПУБЛИКА БАШКОРТОСТАН</t>
  </si>
  <si>
    <t>Респ Башкортостан, г Дюртюли, ул Ленина, зд 14</t>
  </si>
  <si>
    <t>261009632-1</t>
  </si>
  <si>
    <t>ФИЛИАЛ МБОУ ДО ДД(Ю)Т Г. ИШИМБАЯ МР ИШИМБАЙСКИЙ РАЙОН РЕСПУБЛИКИ БАШКОРТОСТАН</t>
  </si>
  <si>
    <t>261014537-1</t>
  </si>
  <si>
    <t>ОСНОВНАЯ ОБЩЕОБРАЗОВАТЕЛЬНАЯ ШКОЛА С.ЯНУРУСОВО ФИЛИАЛ МУНИЦИПАЛЬНОГО БЮДЖЕТНОГО ОБЩЕОБРАЗОВАТЕЛЬНОГО УЧРЕЖДЕНИЯ СРЕДНЯЯ ОБЩЕОБРАЗОВАТЕЛЬНАЯ ШКОЛА С. ПЕТРОВСКОЕ МУНИЦИПАЛЬНОГО РАЙОНА ИШИМБАЙСКИЙ РАЙОН РЕСПУБЛИКИ БАШКОРТОСТАН</t>
  </si>
  <si>
    <t>263002030-1</t>
  </si>
  <si>
    <t>ФИЛИАЛ ГОСУДАРСТВЕННОГО БЮДЖЕТНОГО ПРОФЕССИОНАЛЬНОГО ОБРАЗОВАТЕЛЬНОГО УЧРЕЖДЕНИЯ МЕЛЕУЗОВСКИЙ МНОГОПРОФИЛЬНЫЙ ПРОФЕССИОНАЛЬНЫЙ КОЛЛЕДЖ С.МАЯЧНЫЙ</t>
  </si>
  <si>
    <t>Респ Башкортостан, г Кумертау, село Маячный, ул Кирова, д 2</t>
  </si>
  <si>
    <t>263002030-2</t>
  </si>
  <si>
    <t>ФИЛИАЛ ГОСУДАРСТВЕННОГО БЮДЖЕТНОГО ПРОФЕССИОНАЛЬНОГО ОБРАЗОВАТЕЛЬНОГО УЧРЕЖДЕНИЯ МЕЛЕУЗОВСКИЙ МНОГОПРОФИЛЬНЫЙ ПРОФЕССИОНАЛЬНЫЙ КОЛЛЕДЖ С.МРАКОВО</t>
  </si>
  <si>
    <t>263006429-1</t>
  </si>
  <si>
    <t>ФИЛИАЛ МУНИЦИПАЛЬНОГО БЮДЖЕТНОГО ДОШКОЛЬНОГО ОБРАЗОВАТЕЛЬНОГО УЧРЕЖДЕНИЯ ДЕТСКИЙ САД "ТОПОЛЕК" С.НУГУШ МУНИЦИПАЛЬНОГО РАЙОНА МЕЛЕУЗОВСКИЙ РАЙОН РЕСПУБЛИКИ БАШКОРТОСТАН-ДЕТСКИЙ САД "БУРАТИНО" С.МАЛОШАРИПОВО</t>
  </si>
  <si>
    <t>453875, РЕСПУБЛИКА БАШКОРТОСТАН, М.Р-Н МЕЛЕУЗОВСКИЙ, С.П. АРАСЛАНОВСКИЙ СЕЛЬСОВЕТ, Д МАЛОШАРИПОВО, УЛ МОЛОДЕЖНАЯ, ЗД. 23</t>
  </si>
  <si>
    <t>263006860-1</t>
  </si>
  <si>
    <t>ФИЛИАЛ МУНИЦИПАЛЬНОГО БЮДЖЕТНОГО ДОШКОЛЬНОГО ОБРАЗОВАТЕЛЬНОГО УЧРЕЖДЕНИЯ ДЕТСКИЙ САД "СОЛНЫШКО" С. ЗИРГАН МУНИЦИПАЛЬНОГО РАЙОНА МЕЛЕУЗОВСКИЙ РАЙОН РЕСПУБЛИКИ БАШКОРТОСТАН В Д. ВЕРХНЕЮЛДАШЕВО</t>
  </si>
  <si>
    <t>263006901-1</t>
  </si>
  <si>
    <t>ФИЛИАЛ МУНИЦИПАЛЬНОГО БЮДЖЕТНОГО ДОШКОЛЬНОГО ОБРАЗОВАТЕЛЬНОГО УЧРЕЖДЕНИЯ ДЕТСКИЙ САД "ТОПОЛЕК" С.ВОСКРЕСЕНСКОЕ</t>
  </si>
  <si>
    <t>263006901-2</t>
  </si>
  <si>
    <t>ФИЛИАЛ МУНИЦИПАЛЬНОГО БЮДЖЕТНОГО ДОШКОЛЬНОГО ОБРАЗОВАТЕЛЬНОГО УЧРЕЖДЕНИЯ ДЕТСКИЙ САД "СОЛНЫШКО" Д.ПЕРВОМАЙСКАЯ МУНИЦИПАЛЬНОГО РАЙОНА МЕЛЕУЗОВСКИЙ РАЙОН РЕСПУБЛИКИ БАШКОРТОСТАН-ДЕТСКИЙ САД "РОМАШКА" Д.СМАКОВО</t>
  </si>
  <si>
    <t>263007165-1</t>
  </si>
  <si>
    <t>ФИЛИАЛ МУНИЦИПАЛЬНОГО БЮДЖЕТНОГО ДОШКОЛЬНОГО ОБРАЗОВАТЕЛЬНОГО УЧРЕЖДЕНИЯ ДЕТСКИЙ САД "РЯБИНКА" Д.КУТУШЕВО МУНИЦИПАЛЬНОГО РАЙОНА МЕЛЕУЗОВСКИЙ РАЙОН РЕСПУБЛИКИ БАШКОРТОСТАН-ДЕТСКИЙ САД "КОЛОСОК" С.ДАРЬИНО</t>
  </si>
  <si>
    <t>263007165-2</t>
  </si>
  <si>
    <t>ФИЛИАЛ МУНИЦИПАЛЬНОГО БЮДЖЕТНОГО ДОШКОЛЬНОГО ОБРАЗОВАТЕЛЬНОГО УЧРЕЖДЕНИЯ ДЕТСКИЙ САД "РЯБИНКА" Д.КУТУШЕВО МУНИЦИПАЛЬНОГО РАЙОНА МЕЛЕУЗОВСКИЙ РАЙОН РЕСПУБЛИКИ БАШКОРТОСТАН-ДЕТСКИЙ САД "РУЧЕЕК" С.ВАСИЛЬЕВКА</t>
  </si>
  <si>
    <t>263016201-1</t>
  </si>
  <si>
    <t>ФИЛИАЛ МУНИЦИПАЛЬНОГО БЮДЖЕТНОГО ДОШКОЛЬНОГО ОБРАЗОВАТЕЛЬНОГО УЧРЕЖДЕНИЯ ДЕТСКИЙ САД "РАДУГА" Д.САИТОВСКИЙ МУНИЦИПАЛЬНОГО РАЙОНА МЕЛЕУЗОВСКИЙ РАЙОН РЕСПУБЛИКИ БАШКОРТОСТАН-ДЕТСКИЙ САД "КОЛОБОК" С.ТРОИЦКОЕ</t>
  </si>
  <si>
    <t>263016201-2</t>
  </si>
  <si>
    <t>ФИЛИАЛ МУНИЦИПАЛЬНОГО БЮДЖЕТНОГО ДОШКОЛЬНОГО ОБРАЗОВАТЕЛЬНОГО УЧРЕЖДЕНИЯ ДЕТСКИЙ САД "РАДУГА" Д.САИТОВСКИЙ МУНИЦИПАЛЬНОГО РАЙОНА МЕЛЕУЗОВСКИЙ РАЙОН РЕСПУБЛИКИ БАШКОРТОСТАН-ДЕТСКИЙ САД "СОЛНЫШКО" С. БОГОРОДСКОЕ</t>
  </si>
  <si>
    <t>264005033-1</t>
  </si>
  <si>
    <t>ФИЛИАЛ ГОСУДАРСТВЕННОГО БЮДЖЕТНОГО ПРОФЕССИОНАЛЬНОГО ОБРАЗОВАТЕЛЬНОГО УЧРЕЖДЕНИЯ НЕФТЕКАМСКИЙ МНОГОПРОФИЛЬНЫЙ КОЛЛЕДЖ ЯНАУЛЬСКОГО РАЙОНА РЕСПУБЛИКИ БАШКОРТОСТАН</t>
  </si>
  <si>
    <t>266033276-1</t>
  </si>
  <si>
    <t>ФИЛИАЛ №1</t>
  </si>
  <si>
    <t>г Уфа, ул Советов, д 50</t>
  </si>
  <si>
    <t>266033276-2</t>
  </si>
  <si>
    <t>ФИЛИАЛ №2</t>
  </si>
  <si>
    <t>г Уфа, ул Новоженова, д 86А</t>
  </si>
  <si>
    <t>266033276-3</t>
  </si>
  <si>
    <t>ФИЛИАЛ №3</t>
  </si>
  <si>
    <t>266033276-4</t>
  </si>
  <si>
    <t>ФИЛИАЛ №4</t>
  </si>
  <si>
    <t>Респ Башкортостан, г Мелеуз, ул Ленина, д 1А</t>
  </si>
  <si>
    <t>267006910-1</t>
  </si>
  <si>
    <t>НАЧАЛЬНАЯ ШКОЛА - ДЕТСКИЙ САД "АРКАИМ"</t>
  </si>
  <si>
    <t>Респ Башкортостан, г Сибай, ул Сибаева, д 45</t>
  </si>
  <si>
    <t>268012634-1</t>
  </si>
  <si>
    <t>ФИЛИАЛ ГОСУДАРСТВЕННОГО АВТОНОМНОГО ПРОФЕССИОНАЛЬНОГО ОБРАЗОВАТЕЛЬНОГО УЧРЕЖДЕНИЯ РЕСПУБЛИКИ БАШКОРТОСТАН "СТЕРЛИТАМАКСКИЙ МЕДИЦИНСКИЙ КОЛЛЕДЖ" В Г. КУМЕРТАУ</t>
  </si>
  <si>
    <t>Респ Башкортостан, г Кумертау, ул Советская, д 39</t>
  </si>
  <si>
    <t>269002710-1</t>
  </si>
  <si>
    <t>ФИЛИАЛ ГОСУДАРСТВЕННОГО БЮДЖЕТНОГО ПРОФЕССИОНАЛЬНОГО ОБРАЗОВАТЕЛЬНОГО УЧРЕЖДЕНИЯ ТУЙМАЗИНСКИЙ АГРОПРОМЫШЛЕННЫЙ КОЛЛЕДЖ С.ШАРАН</t>
  </si>
  <si>
    <t>269003872-1</t>
  </si>
  <si>
    <t>ФИЛИАЛ ГОСУДАРСТВЕННОГО АВТОНОМНОГО ПРОФЕССИОНАЛЬНОГО ОБРАЗОВАТЕЛЬНОГО УЧРЕЖДЕНИЯ РЕСПУБЛИКИ БАШКОРТОСТАН "ТУЙМАЗИНСКИЙ МЕДИЦИНСКИЙ КОЛЛЕДЖ" В ГОРОДЕ ОКТЯБРЬСКИЙ</t>
  </si>
  <si>
    <t>Респ Башкортостан, г Октябрьский, ул Кувыкина, д 30</t>
  </si>
  <si>
    <t>269012436-1</t>
  </si>
  <si>
    <t>ФИЛИАЛ МУНИЦИПАЛЬНОГО АВТОНОМНОГО ДОШКОЛЬНОГО ОБРАЗОВАТЕЛЬНОГО УЧРЕЖДЕНИЯ ДЕТСКИЙ САД №15 Г.ТУЙМАЗЫ МУНИЦИПАЛЬНОГО РАЙОНА ТУЙМАЗИНСКИЙ РАЙОН РЕСПУБЛИКИ БАШКОРТОСТАН "ДОУ С. НИЖНИЕ БИШИНДЫ"</t>
  </si>
  <si>
    <t>269012468-1</t>
  </si>
  <si>
    <t>ФИЛИАЛ МУНИЦИПАЛЬНОГО АВТОНОМНОГО ДОШКОЛЬНОГО ОБРАЗОВАТЕЛЬНОГО УЧРЕЖДЕНИЯ ДЕТСКИЙ САД № 6 Г. ТУЙМАЗЫ МУНИЦИПАЛЬНОГО РАЙОНА ТУЙМАЗИНСКИЙ РАЙОН РЕСПУБЛИКИ БАШКОРТОСТАН "ДОУ С. ТЮМЕНЯК"</t>
  </si>
  <si>
    <t>269012517-1</t>
  </si>
  <si>
    <t>ФИЛИАЛ МУНИЦИПАЛЬНОГО АВТОНОМНОГО ДОШКОЛЬНОГО ОБРАЗОВАТЕЛЬНОГО УЧРЕЖДЕНИЯ ДЕТСКИЙ САД №24 Г. ТУЙМАЗЫ МУНИЦИПАЛЬНОГО РАЙОНА ТУЙМАЗИНСКИЙ РАЙОН РЕСПУБЛИКИ БАШКОРТОСТАН "ДОУ С. ЯПРЫКОВО"</t>
  </si>
  <si>
    <t>269012517-2</t>
  </si>
  <si>
    <t>ФИЛИАЛ МУНИЦИПАЛЬНОГО АВТОНОМНОГО ДОШКОЛЬНОГО ОБРАЗОВАТЕЛЬНОГО УЧРЕЖДЕНИЯ ДЕТСКИЙ САД № 24 Г. ТУЙМАЗЫ МУНИЦИПАЛЬНОГО РАЙОНА ТУЙМАЗИНСКИЙ РАЙОН РЕСПУБЛИКИ БАШКОРТОСТАН "ДОУ С. ИЛЬЧИМБЕТОВО"</t>
  </si>
  <si>
    <t>269012595-1</t>
  </si>
  <si>
    <t>ФИЛИАЛ МУНИЦИПАЛЬНОГО АВТОНОМНОГО ДОШКОЛЬНОГО ОБРАЗОВАТЕЛЬНОГО УЧРЕЖДЕНИЯ ДЕТСКИЙ САД № 6 С. СУБХАНКУЛОВО МУНИЦИПАЛЬНОГО РАЙОНА ТУЙМАЗИНСКИЙ РАЙОН РЕСПУБЛИКИ БАШКОРТОСТАН "ДОУ Д. НИКИТИНКА"</t>
  </si>
  <si>
    <t>269012690-1</t>
  </si>
  <si>
    <t>ФИЛИАЛ МУНИЦИПАЛЬНОГО АВТОНОМНОГО ДОШКОЛЬНОГО ОБРАЗОВАТЕЛЬНОГО УЧРЕЖДЕНИЯ ДЕТСКИЙ САД № 5 С. КАНДРЫ МУНИЦИПАЛЬНОГО РАЙОНА ТУЙМАЗИНСКИЙ РАЙОН РЕСПУБЛИКИ БАШКОРТОСТАН "ДОУ С. КАНДРЫКУЛЬ"</t>
  </si>
  <si>
    <t>452785, РЕСПУБЛИКА БАШКОРТОСТАН, М.Р-Н ТУЙМАЗИНСКИЙ, С.П. НИКОЛАЕВСКИЙ СЕЛЬСОВЕТ, С КАНДРЫКУЛЬ, УЛ ОЗЕРНАЯ, ЗД. 47А</t>
  </si>
  <si>
    <t>269012690-2</t>
  </si>
  <si>
    <t>ФИЛИАЛ МУНИЦИПАЛЬНОГО АВТОНОМНОГО ДОШКОЛЬНОГО ОБРАЗОВАТЕЛЬНОГО УЧРЕЖДЕНИЯ ДЕТСКИЙ САД № 5 С. КАНДРЫ МУНИЦИПАЛЬНОГО РАЙОНА ТУЙМАЗИНСКИЙ РАЙОН РЕСПУБЛИКИ БАШКОРТОСТАН "ДОУ С. КАНДРЫ-КУТУЙ"</t>
  </si>
  <si>
    <t>452765, РЕСПУБЛИКА БАШКОРТОСТАН, М.Р-Н ТУЙМАЗИНСКИЙ, С.П. КАНДРИНСКИЙ СЕЛЬСОВЕТ, С КАНДРЫ-КУТУЙ, УЛ МОЛОДЕЖНАЯ, ВЛД. 34</t>
  </si>
  <si>
    <t>269012700-1</t>
  </si>
  <si>
    <t>ФИЛИАЛ МУНИЦИПАЛЬНОГО АВТОНОМНОГО ДОШКОЛЬНОГО ОБРАЗОВАТЕЛЬНОГО УЧРЕЖДЕНИЯ ДЕТСКИЙ САД №4 С.КАНДРЫ МУНИЦИПАЛЬНОГО РАЙОНА ТУЙМАЗИНСКИЙ РАЙОН РЕСПУБЛИКИ БАШКОРТОСТАН "ДОУ С.ПЕРВОМАЙСКОЕ"</t>
  </si>
  <si>
    <t>452769, РЕСПУБЛИКА БАШКОРТОСТАН, М.Р-Н ТУЙМАЗИНСКИЙ, С.П. КАНДРИНСКИЙ СЕЛЬСОВЕТ, С ПЕРВОМАЙСКОЕ, УЛ САДОВАЯ, ВЛД. 14Г</t>
  </si>
  <si>
    <t>269012796-1</t>
  </si>
  <si>
    <t>ФИЛИАЛ МУНИЦИПАЛЬНОГО АВТОНОМНОГО ДОШКОЛЬНОГО ОБРАЗОВАТЕЛЬНОГО УЧРЕЖДЕНИЯ ДЕТСКИЙ САД №1 С.СЕРАФИМОВСКИЙ МУНИЦИПАЛЬНОГО РАЙОНА ТУЙМАЗИНСКИЙ РАЙОН РЕСПУБЛИКИ БАШКОРТОСТАН "ДОУ С.КЕНДЕКТАМАК"</t>
  </si>
  <si>
    <t>269012796-2</t>
  </si>
  <si>
    <t>ФИЛИАЛ МУНИЦИПАЛЬНОГО АВТОНОМНОГО ДОШКОЛЬНОГО ОБРАЗОВАТЕЛЬНОГО УЧРЕЖДЕНИЯ ДЕТСКИЙ САД №1 С.СЕРАФИМОВСКИЙ МУНИЦИПАЛЬНОГО РАЙОНА ТУЙМАЗИНСКИЙ РАЙОН РЕСПУБЛИКИ БАШКОРТОСТАН "ДОУ С. НИКОЛАЕВКА"</t>
  </si>
  <si>
    <t>Респ Башкортостан, Туймазинский р-н, село Николаевка, ул Школьная, зд 3</t>
  </si>
  <si>
    <t>269012877-1</t>
  </si>
  <si>
    <t>ФИЛИАЛ МУНИЦИПАЛЬНОГО АВТОНОМНОГО ДОШКОЛЬНОГО ОБРАЗОВАТЕЛЬНОГО УЧРЕЖДЕНИЯ ДЕТСКИЙ САД С.УЯЗЫТАМАК МУНИЦИПАЛЬНОГО РАЙОНА ТУЙМАЗИНСКИЙ РАЙОН РЕСПУБЛИКИ БАШКОРТОСТАН "ДОУ С.КАРАТОВО"</t>
  </si>
  <si>
    <t>269012940-1</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</si>
  <si>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С.ТУКАЕВО"</t>
  </si>
  <si>
    <t>269012940-2</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</si>
  <si>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 БАЛТАЕВО"</t>
  </si>
  <si>
    <t>269012940-3</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</si>
  <si>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 КАЛЬШАЛИ"</t>
  </si>
  <si>
    <t>269012940-4</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</si>
  <si>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 ЧУКАДЫБАШЕВО"</t>
  </si>
  <si>
    <t>269013045-1</t>
  </si>
  <si>
    <t>ФИЛИАЛ МУНИЦИПАЛЬНОГО АВТОНОМНОГО ДОШКОЛЬНОГО ОБРАЗОВАТЕЛЬНОГО УЧРЕЖДЕНИЯ ДЕТСКИЙ САД № 22 Г. ТУЙМАЗЫ МУНИЦИПАЛЬНОГО РАЙОНА ТУЙМАЗИНСКИЙ РАЙОН РЕСПУБЛИКИ БАШКОРТОСТАН "ДОУ Д.НУРКЕЕВО"</t>
  </si>
  <si>
    <t>269013045-2</t>
  </si>
  <si>
    <t>ФИЛИАЛ МУНИЦИПАЛЬНОГО АВТОНОМНОГО ДОШКОЛЬНОГО ОБРАЗОВАТЕЛЬНОГО УЧРЕЖДЕНИЯ ДЕТСКИЙ САД № 22 Г. ТУЙМАЗЫ МУНИЦИПАЛЬНОГО РАЙОНА ТУЙМАЗИНСКИЙ РАЙОН РЕСПУБЛИКИ БАШКОРТОСТАН "ДОУ С. КАКРЫБАШЕВО"</t>
  </si>
  <si>
    <t>269013091-1</t>
  </si>
  <si>
    <t>ФИЛИАЛ №1 МУНИЦИПАЛЬНОГО АВТОНОМНОГО ДОШКОЛЬНОГО ОБРАЗОВАТЕЛЬНОГО УЧРЕЖДЕНИЯ ДЕТСКИЙ САД № 5 С. СУБХАНКУЛОВО МУНИЦИПАЛЬНОГО РАЙОНА ТУЙМАЗИНСКИЙ РАЙОН РЕСПУБЛИКИ БАШКОРТОСТАН</t>
  </si>
  <si>
    <t>269013091-2</t>
  </si>
  <si>
    <t>ФИЛИАЛ №2 МУНИЦИПАЛЬНОГО АВТОНОМНОГО ДОШКОЛЬНОГО ОБРАЗОВАТЕЛЬНОГО УЧРЕЖДЕНИЯ ДЕТСКИЙ САД № 5 С. СУБХАНКУЛОВО МУНИЦИПАЛЬНОГО РАЙОНА ТУЙМАЗИНСКИЙ РАЙОН РЕСПУБЛИКИ БАШКОРТОСТАН</t>
  </si>
  <si>
    <t>269013172-1</t>
  </si>
  <si>
    <t>ФИЛИАЛ МУНИЦИПАЛЬНОГО АВТОНОМНОГО ОБЩЕОБРАЗОВАТЕЛЬНОГО УЧРЕЖДЕНИЯ СРЕДНЯЯ ОБЩЕОБРАЗОВАТЕЛЬНАЯ ШКОЛА №1 С. КАНДРЫ МУНИЦИПАЛЬНОГО РАЙОНА ТУЙМАЗИНСКИЙ РАЙОН РЕСПУБЛИКИ БАШКОРТОСТАН - "ОСНОВНАЯ ОБЩЕОБРАЗОВАТЕЛЬНАЯ ШКОЛА С. БИШКУРАЕВО"</t>
  </si>
  <si>
    <t>269013172-2</t>
  </si>
  <si>
    <t>ФИЛИАЛ МУНИЦИПАЛЬНОГО АВТОНОМНОГО ОБЩЕОБРАЗОВАТЕЛЬНОГО УЧРЕЖДЕНИЯ СРЕДНЯЯ ОБЩЕОБРАЗОВАТЕЛЬНАЯ ШКОЛА №1 С. КАНДРЫ МУНИЦИПАЛЬНОГО РАЙОНА ТУЙМАЗИНСКИЙ РАЙОН РЕСПУБЛИКИ БАШКОРТОСТАН - "ОСНОВНАЯ ОБЩЕОБРАЗОВАТЕЛЬНАЯ ШКОЛА С. КАНДРЫКУЛЬ"</t>
  </si>
  <si>
    <t>269013172-3</t>
  </si>
  <si>
    <t>ФИЛИАЛ МУНИЦИПАЛЬНОГО АВТОНОМНОГО ОБЩЕОБРАЗОВАТЕЛЬНОГО УЧРЕЖДЕНИЯ СРЕДНЯЯ ОБЩЕОБРАЗОВАТЕЛЬНАЯ ШКОЛА №1 С. КАНДРЫ МУНИЦИПАЛЬНОГО РАЙОНА ТУЙМАЗИНСКИЙ РАЙОН РЕСПУБЛИКИ БАШКОРТОСТАН - "ОСНОВНАЯ ОБЩЕОБРАЗОВАТЕЛЬНАЯ ШКОЛА С. КАНДРЫ-КУТУЙ"</t>
  </si>
  <si>
    <t>269013253-1</t>
  </si>
  <si>
    <t>ФИЛИАЛ АВТОНОМНОГО ДОШКОЛЬНОГО ОБРАЗОВАТЕЛЬНОГО УЧРЕЖДЕНИЯ ДЕТСКИЙ САД №4 С.СЕРАФИМОВСКИЙ МУНИЦИПАЛЬНОГО РАЙОНА ТУЙМАЗИНСКИЙ РАЙОН РЕСПУБЛИКИ БАШКОРТОСТАН "ДОУ С.ВЕРХНЕТРОИЦКОЕ"</t>
  </si>
  <si>
    <t>269013260-1</t>
  </si>
  <si>
    <t>ФИЛИАЛ МУНИЦИПАЛЬНОГО АВТОНОМНОГО ОБЩЕОБРАЗОВАТЕЛЬНОГО УЧРЕЖДЕНИЯ СРЕДНЯЯ ОБЩЕОБРАЗОВАТЕЛЬНАЯ ШКОЛА С. СУБХАНКУЛОВО МУНИЦИПАЛЬНОГО РАЙОНА ТУЙМАЗИНСКИЙ РАЙОН РЕСПУБЛИКИ БАШКОРТОСТАН - "ОСНОВНАЯ ОБЩЕОБРАЗОВАТЕЛЬНАЯ ШКОЛА С. АГИРТАМАК"</t>
  </si>
  <si>
    <t>452756, РЕСПУБЛИКА БАШКОРТОСТАН, М.Р-Н ТУЙМАЗИНСКИЙ, С.П. ТЮМЕНЯКОВСКИЙ СЕЛЬСОВЕТ, С АГИРТАМАК, УЛ КОМАРОВА, Д. 47А</t>
  </si>
  <si>
    <t>269013327-1</t>
  </si>
  <si>
    <t>ФИЛИАЛ МАОУ СОШ С.ТАТАР-УЛКАНОВО</t>
  </si>
  <si>
    <t>269013327-2</t>
  </si>
  <si>
    <t>452773, РЕСПУБЛИКА БАШКОРТОСТАН, М.Р-Н ТУЙМАЗИНСКИЙ, С.П. ТАТАР-УЛКАНОВСКИЙ СЕЛЬСОВЕТ, С БИКМЕТОВО, УЛ РЕЧНАЯ, ЗД. 10А</t>
  </si>
  <si>
    <t>269013327-3</t>
  </si>
  <si>
    <t>269013327-4</t>
  </si>
  <si>
    <t>ФИЛИАЛ МУНИЦИПАЛЬНОГО АВТОНОМНОГО ОБЩЕОБРАЗОВАТЕЛЬНОГО УЧРЕЖДЕНИЯ СРЕДНЯЯ ОБЩЕОБРАЗОВАТЕЛЬНАЯ ШКОЛА С.ТАТАР-УЛКАНОВО МУНИЦИПАЛЬНОГО РАЙОНА ТУЙМАЗИНСКИЙ РАЙОН РЕСПУБЛИКИ БАШКОРТОСТАН - "ОБЩЕОБРАЗОВАТЕЛЬНОЕ УЧРЕЖДЕНИЕ С.ВЕРХНИЙ САРДЫК"</t>
  </si>
  <si>
    <t>269013327-5</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</si>
  <si>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БАШКОРТОСТАН-"НАЧАЛЬНАЯ ОБЩЕОБРАЗОВАТЕЛЬНАЯ ШКОЛА С.БИКМЕТОВО"</t>
  </si>
  <si>
    <t>269013327-6</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</si>
  <si>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БАШКОРТОСТАН-"ОСНОВНАЯ ОБЩЕОБРАЗОВАТЕЛЬНАЯ ШКОЛА С.АДНАГУЛОВО"</t>
  </si>
  <si>
    <t>269013327-7</t>
  </si>
  <si>
    <t>ФИЛИАЛ МУНИЦИПАЛЬНОГО АВТОНОМНОГО ОБЩЕОБРАЗОВАТЕЛЬНОГО УЧРЕЖДЕНИЯ СРЕДНЯЯ ОБЩЕОБРАЗОВАТЕЛЬНАЯ ШКОЛА С.ТАТАР-УЛКАНОВО МУНИЦИПАЛЬНОГО РАЙОНА ТУЙМАЗИНСКИЙ РАЙОН РЕСПУБЛИКИ БАШКОРТОСТАН - "ОСНОВНАЯ ОБЩЕОБРАЗОВАТЕЛЬНАЯ ШКОЛА Д.НИЖНИЙ САРДЫК"</t>
  </si>
  <si>
    <t>269013327-8</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</si>
  <si>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БАШКОРТОСТАН-"НАЧАЛЬНАЯ ОБЩЕОБРАЗОВАТЕЛЬНАЯ ШКОЛА Д.ЧУВАШ-УЛКАНОВО"</t>
  </si>
  <si>
    <t>269013327-9</t>
  </si>
  <si>
    <t>ФИЛИАЛ МАОУ СОШ С.ТАТАР-УЛКАНОВО (РЕСП БАШКОРТОСТАН, Р-Н ТУЙМАЗИНСКИЙ, Д ЧУВАШ-УЛКАНОВО)</t>
  </si>
  <si>
    <t>Респ Башкортостан, Туймазинский р-н, деревня Чуваш-Улканово, ул Пушкина, д 22 к а</t>
  </si>
  <si>
    <t>269013327-10</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</si>
  <si>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БАШКОРТОСТАН-"НАЧАЛЬНАЯ ОБЩЕОБРАЗОВАТЕЛЬНАЯ ШКОЛА Д.ЧУВАШ-УЛКАНОВО" (РЕСП БАШКОРТОСТАН, Р-Н ТУЙМАЗИНСКИЙ, Д ЧУВАШ-УЛКАНОВО)</t>
  </si>
  <si>
    <t>Респ Башкортостан, Туймазинский р-н, деревня Чуваш-Улканово, ул Пушкина, д 22А</t>
  </si>
  <si>
    <t>269013334-1</t>
  </si>
  <si>
    <t>МУНИЦИПАЛЬНОЕ АВТОНОМНОЕ ОБЩЕОБРАЗОВАТЕЛЬНОЕ УЧРЕЖДЕНИЕ СРЕДНЯЯ ОБЩЕОБРАЗОВАТЕЛЬНАЯ ШКОЛА № 1 Г.ТУЙМАЗЫ МУНИЦИПАЛЬНОГО РАЙОНА ТУЙМАЗИНСКИЙ РАЙОН РЕСПУБЛИКИ БАШКОРТОСТАН - "ОСНОВНАЯ ОБЩЕОБРАЗОВАТЕЛЬНАЯ ШКОЛА С.ЯПРЫКОВО"</t>
  </si>
  <si>
    <t>269013373-1</t>
  </si>
  <si>
    <t>ФИЛИАЛ МУНИЦИПАЛЬНОГО АВТОНОМНОГО ОБЩЕОБРАЗОВАТЕЛЬНОГО УЧРЕЖДЕНИЯ СРЕДНЯЯ ОБЩЕОБРАЗОВАТЕЛЬНАЯ ШКОЛА С. НИКОЛАЕВКА МУНИЦИПАЛЬНОГО РАЙОНА ТУЙМАЗИНСКИЙ РАЙОН РЕСПУБЛИКИ БАШКОРТОСТАН - "НАЧАЛЬНАЯ ОБЩЕОБРАЗОВАТЕЛЬНАЯ ШКОЛА С. КЕНДЕКТАМАК"</t>
  </si>
  <si>
    <t>269013408-1</t>
  </si>
  <si>
    <t>ФИЛИАЛ МУНИЦИПАЛЬНОГО АВТОНОМНОГО ОБЩЕОБРАЗОВАТЕЛЬНОГО УЧРЕЖДЕНИЯ СРЕДНЯЯ ОБЩЕОБРАЗОВАТЕЛЬНАЯ ШКОЛА №1 С.СЕРАФИМОВСКИЙ МУНИЦИПАЛЬНОГО РАЙОНА ТУЙМАЗИНСКИЙ РАЙОН РЕСПУБЛИКИ БАШКОРТОСТАН - "ОСНОВНАЯ ОБЩЕОБРАЗОВАТЕЛЬНАЯ ШКОЛА С.ВЕРХНЕТРОИЦКОЕ"</t>
  </si>
  <si>
    <t>269013408-2</t>
  </si>
  <si>
    <t>ФИЛИАЛ МУНИЦИПАЛЬНОГО АВТОНОМНОГО ОБЩЕОБРАЗОВАТЕЛЬНОГО УЧРЕЖДЕНИЯ СРЕДНЯЯ ОБЩЕОБРАЗОВАТЕЛЬНАЯ ШКОЛА №1 С.СЕРАФИМОВСКИЙ МУНИЦИПАЛЬНОГО РАЙОНА ТУЙМАЗИНСКИЙ РАЙОН РЕСПУБЛИКИ БАШКОРТОСТАН - "ОСНОВНАЯ ОБЩЕОБРАЗОВАТЕЛЬНАЯ ШКОЛА С.НИЖНИЕ БИШИНДЫ"</t>
  </si>
  <si>
    <t>269013408-3</t>
  </si>
  <si>
    <t>ФИЛИАЛ МУНИЦИПАЛЬНОГО АВТОНОМНОГО ОБЩЕОБРАЗОВАТЕЛЬНОГО УЧРЕЖДЕНИЯ СРЕДНЯЯ ОБЩЕОБРАЗОВАТЕЛЬНАЯ ШКОЛА №1 С.СЕРАФИМОВСКИЙ МУНИЦИПАЛЬНОГО РАЙОНА ТУЙМАЗИНСКИЙ РАЙОН РЕСПУБЛИКИ БАШКОРТОСТАН - "ОСНОВНАЯ ОБЩЕОБРАЗОВАТЕЛЬНАЯ ШКОЛА С.ВЕРХНИЕ БИШИНДЫ"</t>
  </si>
  <si>
    <t>Респ Башкортостан, Туймазинский р-н, село Верхние Бишинды, ул Школьная, зд 1</t>
  </si>
  <si>
    <t>269014137-1</t>
  </si>
  <si>
    <t>ФИЛИАЛ МУНИЦИПАЛЬНОГО АВТОНОМНОГО ОБЩЕОБРАЗОВАТЕЛЬНОГО УЧРЕЖДЕНИЯ СРЕДНЕЙ ОБЩЕОБРАЗОВАТЕЛЬНОЙ ШКОЛЫ С. КАРАМАЛЫ-ГУБЕЕВО МУНИЦИПАЛЬНОГО РАЙОНА ТУЙМАЗИНСКИЙ РАЙОН РЕСПУБЛИКИ БАШКОРТОСТАН - "НАЧАЛЬНАЯ ОБЩЕОБРАЗОВАТЕЛЬНАЯ ШКОЛА С. КАЛЬШАЛИ"</t>
  </si>
  <si>
    <t>269014137-2</t>
  </si>
  <si>
    <t>ФИЛИАЛ МУНИЦИПАЛЬНОГО АВТОНОМНОГО ОБЩЕОБРАЗОВАТЕЛЬНОГО УЧРЕЖДЕНИЯ СРЕДНЕЙ ОБЩЕОБРАЗОВАТЕЛЬНОЙ ШКОЛЫ С. КАРАМАЛЫ-ГУБЕЕВО МУНИЦИПАЛЬНОГО РАЙОНА ТУЙМАЗИНСКИЙ РАЙОН РЕСПУБЛИКИ БАШКОРТОСТАН - "ОСНОВНАЯ ОБЩЕОБРАЗОВАТЕЛЬНАЯ ШКОЛА С. ТУКАЕВО"</t>
  </si>
  <si>
    <t>269014137-3</t>
  </si>
  <si>
    <t>ФИЛИАЛ МУНИЦИПАЛЬНОГО АВТОНОМНОГО ОБЩЕОБРАЗОВАТЕЛЬНОГО УЧРЕЖДЕНИЯ СРЕДНЕЙ ОБЩЕОБРАЗОВАТЕЛЬНОЙ ШКОЛЫ С. КАРАМАЛЫ-ГУБЕЕВО МУНИЦИПАЛЬНОГО РАЙОНА ТУЙМАЗИНСКИЙ РАЙОН РЕСПУБЛИКИ БАШКОРТОСТАН - "ОСНОВНАЯ ОБЩЕОБРАЗОВАТЕЛЬНАЯ ШКОЛА С. ЧУКАДЫБАШЕВО"</t>
  </si>
  <si>
    <t>269029292-1</t>
  </si>
  <si>
    <t>ФИЛИАЛ МУНИЦИПАЛЬНОГО АВТОНОМНОГО ДОШКОЛЬНОГО ОБРАЗОВАТЕЛЬНОГО УЧРЕЖДЕНИЯ ДЕТСКИЙ САД №3 С.КАНДРЫ МУНИЦИПАЛЬНОГО РАЙОНА ТУЙМАЗИНСКИЙ РАЙОН РЕСПУБЛИКИ БАШКОРТОСТАН "ДОУ С.БИШКУРАЕВО"</t>
  </si>
  <si>
    <t>452793, РЕСПУБЛИКА БАШКОРТОСТАН, М.Р-Н ТУЙМАЗИНСКИЙ, С.П. БИШКУРАЕВСКИЙ СЕЛЬСОВЕТ, С БИШКУРАЕВО, ПЕР ГАГАРИНА, ЗД. 1</t>
  </si>
  <si>
    <t>269029292-2</t>
  </si>
  <si>
    <t>ФИЛИАЛ МУНИЦИПАЛЬНОГО АВТОНОМНОГО ДОШКОЛЬНОГО ОБРАЗОВАТЕЛЬНОГО УЧРЕЖДЕНИЯ ДЕТСКИЙ САД №3 С.КАНДРЫ МУНИЦИПАЛЬНОГО РАЙОНА ТУЙМАЗИНСКИЙ РАЙОН РЕСПУБЛИКИ БАШКОРТОСТАН "ДОУ С.ТУКТАГУЛОВО"</t>
  </si>
  <si>
    <t>452793, РЕСПУБЛИКА БАШКОРТОСТАН, М.Р-Н ТУЙМАЗИНСКИЙ, С.П. БИШКУРАЕВСКИЙ СЕЛЬСОВЕТ, С ТУКТАГУЛОВО, УЛ ЦЕНТРАЛЬНАЯ, ЗД. 55А</t>
  </si>
  <si>
    <t>270002908-1</t>
  </si>
  <si>
    <t>БУЙДИНСКИЙ ФИЛИАЛ МУНИЦИПАЛЬНОГО БЮДЖЕТНОГО ОБЩЕОБРАЗОВАТЕЛЬНОГО УЧРЕЖДЕНИЯ СРЕДНЯЯ ОБЩЕОБРАЗОВАТЕЛЬНАЯ ШКОЛА ИМЕНИ УСМАНОВА ГАЙСЫ МУРТАЗОВИЧА СЕЛА АХУНОВО МУНИЦИПАЛЬНОГО РАЙОНА УЧАЛИНСКИЙ РАЙОН РЕСПУБЛИКИ БАШКОРТОСТАН</t>
  </si>
  <si>
    <t>270003203-1</t>
  </si>
  <si>
    <t>ИШМЕКЕЕВСКИЙ ФИЛИАЛ МУНИЦИПАЛЬНОГО БЮДЖЕТНОГО ОБЩЕОБРАЗОВАТЕЛЬНОГО УЧРЕЖДЕНИЯ УРАЗОВСКИЙ ЛИЦЕЙ ИМЕНИ ГИНИЯТУЛЛИНА ТАЛХИ ЮМАБАЕВИЧА МУНИЦИПАЛЬНОГО РАЙОНА УЧАЛИНСКИЙ РАЙОН РЕСПУБЛИКИ БАШКОРТОСТАН</t>
  </si>
  <si>
    <t>453741, Республика Башкортостан, М.Р-Н УЧАЛИНСКИЙ, С.П. УРАЗОВСКИЙ СЕЛЬСОВЕТ, Д ИШМЕКЕЕВО, УЛ ОЛОТАУ, ЗД. 30</t>
  </si>
  <si>
    <t>270003203-2</t>
  </si>
  <si>
    <t>КУТУЕВСКИЙ ФИЛИАЛ МУНИЦИПАЛЬНОГО БЮДЖЕТНОГО ОБЩЕОБРАЗОВАТЕЛЬНОГО УЧРЕЖДЕНИЯ УРАЗОВСКИЙ ЛИЦЕЙ ИМЕНИ ГИНИЯТУЛЛИНА ТАЛХИ ЮМАБАЕВИЧА МУНИЦИПАЛЬНОГО РАЙОНА УЧАЛИНСКИЙ РАЙОН РЕСПУБЛИКИ БАШКОРТОСТАН</t>
  </si>
  <si>
    <t>270006194-1</t>
  </si>
  <si>
    <t>БАТТАЛОВСКИЙ ФИЛИАЛ МУНИЦИПАЛЬНОГО ОБРАЗОВАТЕЛЬНОГО УЧРЕЖДЕНИЯ СРЕДНЯЯ ОБЩЕОБРАЗОВАТЕЛЬНАЯ ШКОЛА СЕЛА ОЗЕРНЫЙ МУНИЦИПАЛЬНОГО РАЙОНА УЧАЛИНСКИЙ РАЙОН РЕСПУБЛИКИ БАШКОРТОСТАН</t>
  </si>
  <si>
    <t>453746, Республика Башкортостан, М.Р-Н УЧАЛИНСКИЙ, С.П. МИНДЯКСКИЙ СЕЛЬСОВЕТ, Д БАТТАЛОВО, УЛ ШКОЛЬНАЯ, ЗД. 7</t>
  </si>
  <si>
    <t>270006194-2</t>
  </si>
  <si>
    <t>СУРАМАНОВСКИЙ ФИЛИАЛ МУНИЦИПАЛЬНОГО ОБРАЗОВАТЕЛЬНОГО УЧРЕЖДЕНИЯ СРЕДНЯЯ ОБЩЕОБРАЗОВАТЕЛЬНАЯ ШКОЛА СЕЛА ОЗЕРНЫЙ МУНИЦИПАЛЬНОГО РАЙОНА УЧАЛИНСКИЙ РАЙОН РЕСПУБЛИКИ БАШКОРТОСТАН</t>
  </si>
  <si>
    <t>453748, Республика Башкортостан, М.Р-Н УЧАЛИНСКИЙ, С.П. АМАНГИЛЬДИНСКИЙ СЕЛЬСОВЕТ, Д СУРАМАНОВО, УЛ ШКОЛЬНАЯ, Д. 14</t>
  </si>
  <si>
    <t>270006204-1</t>
  </si>
  <si>
    <t>НОВОБАЙРАМГУЛОВСКИЙ ФИЛИАЛ МУНИЦИПАЛЬНОГО БЮДЖЕТНОГО ОБЩЕОБРАЗОВАТЕЛЬНОГО УЧРЕЖДЕНИЯ СРЕДНЯЯ ОБЩЕОБРАЗОВАТЕЛЬНАЯ ШКОЛА ИМЕНИ ИСХАКОВА АЛМАЗА САЛИМОВИЧА СЕЛА УРАЛЬСК МУНИЦИПАЛЬНОГО РАЙОНА УЧАЛИНСКИЙ РАЙОН РЕСПУБЛИКИ БАШКОРТОСТАН</t>
  </si>
  <si>
    <t>270006229-1</t>
  </si>
  <si>
    <t>САЙТАКОВСКИЙ ФИЛИАЛ МУНИЦИПАЛЬНОГО БЮДЖЕТНОГО ОБЩЕОБРАЗОВАТЕЛЬНОГО УЧРЕЖДЕНИЯ СРЕДНЯЯ ОБЩЕОБРАЗОВАТЕЛЬНАЯ ШКОЛА ИМЕНИ ХУСНУТДИНОВА А.Г. СЕЛА УЧАЛЫ МУНИЦИПАЛЬНОГО РАЙОНА УЧАЛИНСКИЙ РАЙОН РЕСПУБЛИКИ БАШКОРТОСТАН</t>
  </si>
  <si>
    <t>270012889-1</t>
  </si>
  <si>
    <t>УРГУНОВСКИЙ ФИЛИАЛ МУНИЦИПАЛЬНОГО ОБРАЗОВАТЕЛЬНОГО УЧРЕЖДЕНИЯ БАШКИРСКАЯ ГИМНАЗИЯ СЕЛА УЧАЛЫ МУНИЦИПАЛЬНОГО РАЙОНА УЧАЛИНСКИЙ РАЙОЕ РБ</t>
  </si>
  <si>
    <t>270012896-1</t>
  </si>
  <si>
    <t>РАСУЛЕВСКИЙ ФИЛИАЛ МУНИЦИПАЛЬНОГО БЮДЖЕТНОГО ОБЩЕОБРАЗОВАТЕЛЬНОГО УЧРЕЖДЕНИЯ СРЕДНЯЯ ОБЩЕОБРАЗОВАТЕЛЬНАЯ ШКОЛА ИМЕНИ ГЕРОЯ СОВЕТСКОГО СОЮЗА СУНАГАТУЛЛИНА ЖАВДАТА ГУМУРЗАКОВИЧА СЕЛА ИМАНГУЛОВО МУНИЦИПАЛЬНОГО РАЙОНА УЧАЛИНСКИЙ РАЙОН РЕСПУБЛИКИ БАШКОРТОСТАН</t>
  </si>
  <si>
    <t>270013120-1</t>
  </si>
  <si>
    <t>СТАРОБАЙРАМГУЛОВСКИЙ ФИЛИАЛ МУНИЦИПАЛЬНОГО БЮДЖЕТНОГО ОБЩЕОБРАЗОВАТЕЛЬНОГО УЧРЕЖДЕНИЯ СРЕДНЯЯ ОБЩЕОБРАЗОВАТЕЛЬНАЯ ШКОЛА СЕЛА КОМСОМОЛЬСК МУНИЦИПАЛЬНОГО РАЙОНА УЧАЛИНСКИЙ РАЙОН РЕСПУБЛИКИ БАШКОРТОСТАН</t>
  </si>
  <si>
    <t>Респ Башкортостан, Учалинский р-н, деревня Старобайрамгулово, ул Школьная, д 4</t>
  </si>
  <si>
    <t>270013219-1</t>
  </si>
  <si>
    <t>МАНСУРОВСКИЙ ФИЛИАЛ МУНИЦИПАЛЬНОГО БЮДЖЕТНОГО ОБЩЕОБРАЗОВАТЕЛЬНОГО УЧРЕЖДЕНИЯ СРЕДНЯЯ ОБЩЕОБРАЗОВАТЕЛЬНАЯ ШКОЛА СЕЛА САФАРОВО МУНИЦИПАЛЬНОГО РАЙОНА УЧАЛИНСКИЙ РАЙОН РЕСПУБЛИКИ БАШКОРТОСТАН</t>
  </si>
  <si>
    <t>453718, Республика Башкортостан, М.Р-Н УЧАЛИНСКИЙ, С.П. МАНСУРОВСКИЙ СЕЛЬСОВЕТ, Д МАНСУРОВО, УЛ ЦЕНТРАЛЬНАЯ, Д. 8</t>
  </si>
  <si>
    <t>270013321-1</t>
  </si>
  <si>
    <t>ЮЛДАШЕВСКИЙ ФИЛИАЛ МУНИЦИПАЛЬНОГО БЮДЖЕТНОГО ОБЩЕОБРАЗОВАТЕЛЬНОГО УЧРЕЖДЕНИЯ СРЕДНЯЯ ОБЩЕОБРАЗОВАТЕЛЬНАЯ ШКОЛА СЕЛА КУНАКБАЕВО МУНИЦИПАЛЬНОГО РАЙОНА УЧАЛИНСКИЙ РАЙОН РЕСПУБЛИКИ БАШКОРТОСТАН</t>
  </si>
  <si>
    <t>270013321-2</t>
  </si>
  <si>
    <t>ИЛЬТЕБАНОВСКИЙ ФИЛИАЛ МУНИЦИПАЛЬНОГО ОБРАЗОВАТЕЛЬНОГО УЧРЕЖДЕНИЯ СРЕДНЯЯ ОБЩЕОБРАЗОВАТЕЛЬНАЯ ШКОЛА СЕЛА КУНАКБАЕВО МУНИЦИПАЛЬНОГО РАЙОНА УЧАЛИНСКИЙ РАЙОН РЕСПУБЛИКИ БАШКОРТОСТАН</t>
  </si>
  <si>
    <t>Респ Башкортостан, Учалинский р-н, село Ильтебаново, ул Яицкая, д 18</t>
  </si>
  <si>
    <t>270013353-1</t>
  </si>
  <si>
    <t>ТВОРЧЕСКИЙ ЦЕНТР "ИРЕМЕЛЬ" МУНИЦИПАЛЬНОГО АВТОНОМНОГО УЧРЕЖДЕНИЯ ДОПОЛНИТЕЛЬНОГО ОБРАЗОВАНИЯ "ДВОРЕЦ ТВОРЧЕСТВА" МУНИЦИПАЛЬНОГО РАЙОНА УЧАЛИНСКИЙ РАЙОН РЕСПУБЛИКИ БАШКОРТОСТАН</t>
  </si>
  <si>
    <t>453742, Республика Башкортостан, М.Р-Н УЧАЛИНСКИЙ, С.П. УРАЛЬСКИЙ СЕЛЬСОВЕТ, С УРАЛЬСК, УЛ СОВЕТСКАЯ, ЗД. 13</t>
  </si>
  <si>
    <t>270013378-1</t>
  </si>
  <si>
    <t>КУБАГУШЕВСКИЙ ФИЛИАЛ МУНИЦИПАЛЬНОГО БЮДЖЕТНОГО ОБЩЕОБРАЗОВАТЕЛЬНОГО УЧРЕЖДЕНИЯ СРЕДНЯЯ ОБЩЕОБРАЗОВАТЕЛЬНАЯ ШКОЛА № 7 СЕЛА МИНДЯК МУНИЦИПАЛЬНОГО РАЙОНА УЧАЛИНСКИЙ РАЙОН РЕСПУБЛИКИ БАШКОРТОСТАН</t>
  </si>
  <si>
    <t>453745, Республика Башкортостан, М.Р-Н УЧАЛИНСКИЙ, С.П. МИНДЯКСКИЙ СЕЛЬСОВЕТ, Д КУБАГУШЕВО, УЛ КУЯШЕВСКАЯ, ЗД. 36</t>
  </si>
  <si>
    <t>270013522-1</t>
  </si>
  <si>
    <t>АБСАЛЯМОВСКИЙ ФИЛИАЛ МУНИЦИПАЛЬНОГО ОБРАЗОВАТЕЛЬНОГО УЧРЕЖДЕНИЯ СРЕДНЯЯ ОБЩЕОБРАЗОВАТЕЛЬНАЯ ШКОЛА С. ПОЛЯКОВКА МР УЧАЛИНСКИЙ Р-Н РБ</t>
  </si>
  <si>
    <t>270013522-2</t>
  </si>
  <si>
    <t>ВОЗНЕСЕНСКИЙ ФИЛИАЛ МУНИЦИПАЛЬНОГО БЮДЖЕТНОГО ОБЩЕОБРАЗОВАТЕЛЬНОГО УЧРЕЖДЕНИЯ СРЕДНЯЯ ОБРАЗОВАТЕЛЬНАЯ ШКОЛА СЕЛА ПОЛЯКОВКА МУНИЦИПАЛЬНОГО РАЙОНА УЧАЛИНСКИЙ РАЙОН РЕСПУБЛИКИ БАШКОРТОСТАН</t>
  </si>
  <si>
    <t>271003051-1</t>
  </si>
  <si>
    <t>ФИЛИАЛ ОСНОВНОГО ОБЩЕГО ОБРАЗОВАНИЯ МУНИЦИПАЛЬНОГО БЮДЖЕТНОГО ОБЩЕОБРАЗОВАТЕЛЬНОГО УЧРЕЖДЕНИЯ ЛИЦЕЙ Г.ЯНАУЛ МУНИЦИПАЛЬНОГО РАЙОНА ЯНАУЛЬСКИЙ РАЙОН РЕСПУБЛИКИ БАШКОРТОСТАН В С.ИТКИНЕЕВО</t>
  </si>
  <si>
    <t>271005041-1</t>
  </si>
  <si>
    <t>ФИЛИАЛ МБОУ ООШ С. ШУДЕК</t>
  </si>
  <si>
    <t>271005080-1</t>
  </si>
  <si>
    <t>ФИЛИАЛ НАЧАЛЬНОГО ОБЩЕГО ОБРАЗОВАНИЯ МУНИЦИПАЛЬНОГО БЮДЖЕТНОГО ОБЩЕОБРАЗОВАТЕЛЬНОГО УЧРЕЖДЕНИЯ СРЕДНЯЯ ОБЩЕОБРАЗОВАТЕЛЬНАЯ ШКОЛА С.ЯМАДЫ МУНИЦИПАЛЬНОГО РАЙОНА ЯНАУЛЬСКИЙ РАЙОН РЕСПУБЛИКИ БАШКОРТОСТАН В Д.ЮССУКОВО.</t>
  </si>
  <si>
    <t>271005080-2</t>
  </si>
  <si>
    <t>ФИЛИАЛ НАЧАЛЬНОГО ОБЩЕГО ОБРАЗОВАНИЯ МУНИЦИПАЛЬНОГО БЮДЖЕТНОГО ОБЩЕОБРАЗОВАТЕЛЬНОГО УЧРЕЖДЕНИЯ СРЕДНЯЯ ОБЩЕОБРАЗОВАТЕЛЬНАЯ ШКОЛА С.ЯМАДЫ МУНИЦИПАЛЬНОГО РАЙОНА ЯНАУЛЬСКИЙ РАЙОН РЕСПУБЛИКИ БАШКОРТОСТАН В С.САЛИХОВО</t>
  </si>
  <si>
    <t>271005080-3</t>
  </si>
  <si>
    <t>ФИЛИАЛ ОСНОВНОГО ОБЩЕГО ОБРАЗОВАНИЯ МУНИЦИПАЛЬНОГО БЮДЖЕТНОГО ОБЩЕОБРАЗОВАТЕЛЬНОГО УЧРЕЖДЕНИЯ СРЕДНЯЯ ОБЩЕОБРАЗОВАТЕЛЬНАЯ ШКОЛА С.ЯМАДЫ МУНИЦИПАЛЬНОГО РАЙОНА ЯНАУЛЬСКИЙ РАЙОН РЕСПУБЛИКИ БАШКОРТОСТАН В С.МЕСЯГУТОВО</t>
  </si>
  <si>
    <t>271005179-1</t>
  </si>
  <si>
    <t>271005179-2</t>
  </si>
  <si>
    <t>271005179-3</t>
  </si>
  <si>
    <t>271005186-1</t>
  </si>
  <si>
    <t>271005186-2</t>
  </si>
  <si>
    <t>271005203-1</t>
  </si>
  <si>
    <t>271005203-2</t>
  </si>
  <si>
    <t>271005203-3</t>
  </si>
  <si>
    <t>271005210-1</t>
  </si>
  <si>
    <t>ФИЛИАЛ НАЧАЛЬНОГО ОБЩЕГО ОБРАЗОВАНИЯ МУНИЦИПАЛЬНОГО БЮДЖЕТНОГО ОБЩЕОБРАЗОВАТЕЛЬНОГО УЧРЕЖДЕНИЯ ОСНОВНАЯ ОБЩЕОБРАЗОВАТЕЛЬНАЯ ШКОЛА С. ИСТЯК МУНИЦИПАЛЬНОГО РАЙОНА ЯНАУЛЬСКИЙ РАЙОН РЕСПУБЛИКИ БАШКОРТОСТАН В Д. СТАРЫЙ КУЮК</t>
  </si>
  <si>
    <t>452806, РЕСПУБЛИКА БАШКОРТОСТАН, М.Р-Н ЯНАУЛЬСКИЙ, С.П. ИСТЯКСКИЙ СЕЛЬСОВЕТ, С СТАРЫЙ КУЮК, УЛ ЮЖНАЯ, Д. 4</t>
  </si>
  <si>
    <t>272020420-1</t>
  </si>
  <si>
    <t>ФИЛИАЛ МАДОУ ДЕТСКИЙ САД № 95</t>
  </si>
  <si>
    <t>450050, РЕСПУБЛИКА БАШКОРТОСТАН, Г.О. ГОРОД УФА, Г УФА, УЛ ДАГЕСТАНСКАЯ, Д. 16, К. 1, КВ. А</t>
  </si>
  <si>
    <t>273041750-1</t>
  </si>
  <si>
    <t>ФИЛИАЛ АНПОО УРПК</t>
  </si>
  <si>
    <t>Респ Башкортостан, г Бирск, ул Мира, д 116</t>
  </si>
  <si>
    <t>274001165-1</t>
  </si>
  <si>
    <t>ФИЛИАЛ ЧОУ "УРАЛЬСКИЙ РЭК"</t>
  </si>
  <si>
    <t>Респ Башкортостан, г Белорецк, ул Карла Маркса, д 120</t>
  </si>
  <si>
    <t>274037250-1</t>
  </si>
  <si>
    <t>СИБАЙСКИЙ ФИЛИАЛ ГОСУДАРСТВЕННОГО БЮДЖЕТНОГО ПРОФЕССИОНАЛЬНОГО ОБРАЗОВАТЕЛЬНОГО УЧРЕЖДЕНИЯ РЕСПУБЛИКИ БАШКОРТОСТАН СРЕДНИЙ СПЕЦИАЛЬНЫЙ МУЗЫКАЛЬНЫЙ КОЛЛЕДЖ</t>
  </si>
  <si>
    <t>Респ Башкортостан, г Сибай, пр-кт Горняков, д 21/1</t>
  </si>
  <si>
    <t>274052515-1</t>
  </si>
  <si>
    <t>ФИЛИАЛ ЧАСТНОГО ПРОФЕССИОНАЛЬНОГО ОБРАЗОВАТЕЛЬНОГО УЧРЕЖДЕНИЯ "БАШКИРСКИЙ ЭКОНОМИКО-ЮРИДИЧЕСКИЙ КОЛЛЕДЖ" В Г.БЕЛОРЕЦКЕ</t>
  </si>
  <si>
    <t>Респ Башкортостан, г Белорецк, ул Маяковского, д 63</t>
  </si>
  <si>
    <t>274052515-2</t>
  </si>
  <si>
    <t>ФИЛИАЛ ЧАСТНОГО ПРОФЕССИОНАЛЬНОГО ОБРАЗОВАТЕЛЬНОГО УЧРЕЖДЕНИЯ "БАШКИРСКИЙ ЭКОНОМИКО-ЮРИДИЧЕСКИЙ КОЛЛЕДЖ" В Г.НЕФТЕКАМСКЕ</t>
  </si>
  <si>
    <t>Респ Башкортостан, г Нефтекамск, ул Ленина, влд 13</t>
  </si>
  <si>
    <t>274052515-3</t>
  </si>
  <si>
    <t>ФИЛИАЛ ЧАСТНОГО ПРОФЕССИОНАЛЬНОГО ОБРАЗОВАТЕЛЬНОГО УЧРЕЖДЕНИЯ "БАШКИРСКИЙ ЭКОНОМИКО-ЮРИДИЧЕСКИЙ КОЛЛЕДЖ" В Г.САЛАВАТЕ</t>
  </si>
  <si>
    <t>Респ Башкортостан, г Салават, ул Уфимская, влд 120А</t>
  </si>
  <si>
    <t>274052515-4</t>
  </si>
  <si>
    <t>ФИЛИАЛ ЧАСТНОГО ПРОФЕССИОНАЛЬНОГО ОБРАЗОВАТЕЛЬНОГО УЧРЕЖДЕНИЯ "БАШКИРСКИЙ ЭКОНОМИКО-ЮРИДИЧЕСКИЙ КОЛЛЕДЖ" В Г.СТЕРЛИТАМАКЕ</t>
  </si>
  <si>
    <t>Респ Башкортостан, г Стерлитамак, ул Артема, влд 146А</t>
  </si>
  <si>
    <t>274090447-1</t>
  </si>
  <si>
    <t>ФИЛИАЛ ГБУ РБ РЦППМСП (Г БЕЛОРЕЦК)</t>
  </si>
  <si>
    <t>Респ Башкортостан, г Белорецк, ул Мичурина, д 2</t>
  </si>
  <si>
    <t>274090447-2</t>
  </si>
  <si>
    <t>ФИЛИАЛ ГБУ РБ РЦППМСП (Г БЛАГОВЕЩЕНСК)</t>
  </si>
  <si>
    <t>Респ Башкортостан, г Благовещенск, ул Седова, д 107</t>
  </si>
  <si>
    <t>274090447-3</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</si>
  <si>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БЕЛЕБЕЕВСКАЯ ЗОНАЛЬНАЯ ПСИХОЛОГО-МЕДИКО-ПЕДАГОГИЧЕСКАЯ КОМИССИЯ</t>
  </si>
  <si>
    <t>Респ Башкортостан, г Белебей, ул им В.И.Ленина, д 1А</t>
  </si>
  <si>
    <t>274090447-4</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</si>
  <si>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БИРСКАЯ ЗОНАЛЬНАЯ ПСИХОЛОГО-МЕДИКО-ПЕДАГОГИЧЕСКАЯ КОМИССИЯ</t>
  </si>
  <si>
    <t>Респ Башкортостан, г Бирск, ул Мира, д 34</t>
  </si>
  <si>
    <t>274090447-5</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</si>
  <si>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ДУВАНСКАЯ ЗОНАЛЬНАЯ ПСИХОЛОГО-МЕДИКО-ПЕДАГОГИЧЕСКАЯ КОМИССИЯ</t>
  </si>
  <si>
    <t>274090447-6</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</si>
  <si>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КУМЕРТАУСКАЯ ЗОНАЛЬНАЯ ПСИХОЛОГО-МЕДИКО-ПЕДАГОГИЧЕСКАЯ КОМИССИЯ</t>
  </si>
  <si>
    <t>Респ Башкортостан, г Кумертау, ул Искужина, д 3</t>
  </si>
  <si>
    <t>274090447-7</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</si>
  <si>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НЕФТЕКАМСКАЯ ЗОНАЛЬНАЯ ПСИХОЛОГО-МЕДИКО-ПЕДАГОГИЧЕСКАЯ КОМИССИЯ</t>
  </si>
  <si>
    <t>274090447-8</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</si>
  <si>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ОКТЯБРЬСКАЯ ЗОНАЛЬНАЯ ПСИХОЛОГО-МЕДИКО-ПЕДАГОГИЧЕСКАЯ КОМИССИЯ</t>
  </si>
  <si>
    <t>Респ Башкортостан, г Октябрьский, ул Садовое Кольцо, д 2А</t>
  </si>
  <si>
    <t>274090447-9</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</si>
  <si>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САЛАВАТСКАЯ ЗОНАЛЬНАЯ ПСИХОЛОГО-МЕДИКО-ПЕДАГОГИЧЕСКАЯ КОМИССИЯ</t>
  </si>
  <si>
    <t>274090447-10</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</si>
  <si>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СИБАЙСКАЯ ЗОНАЛЬНАЯ ПСИХОЛОГО-МЕДИКО-ПЕДАГОГИЧЕСКАЯ КОМИССИЯ</t>
  </si>
  <si>
    <t>Респ Башкортостан, г Сибай, ул Кирова, д 34</t>
  </si>
  <si>
    <t>275079598-1</t>
  </si>
  <si>
    <t>МУНИЦИПАЛЬНОЕ АВТОНОМНОЕ ДОШКОЛЬНОЕ ОБРАЗОВАТЕЛЬНОЕ УЧРЕЖДЕНИЕ ДЕТСКИЙ САД №97 ГОРОДСКОГО ОКРУГА ГОРОД УФА РЕСПУБЛИКИ БАШКОРТОСТАН</t>
  </si>
  <si>
    <t>г Уфа, ул Летчиков, д 20</t>
  </si>
  <si>
    <t>276013279-1</t>
  </si>
  <si>
    <t>277008200-1</t>
  </si>
  <si>
    <t>БЛАГОВЕЩЕНСКИЙ ФИЛИАЛ ГОСУДАРСТВЕННОГО АВТОНОМНОГО ОБРАЗОВАТЕЛЬНОГО УЧРЕЖДЕНИЯ БАШКИРСКИЙ КОЛЛЕДЖ АРХИТЕКТУРЫ, СТРОИТЕЛЬСТВА И КОММУНАЛЬНОГО ХОЗЯЙСТВА</t>
  </si>
  <si>
    <t>Респ Башкортостан, г Благовещенск, ул Расковой, д 23</t>
  </si>
  <si>
    <t>277008200-2</t>
  </si>
  <si>
    <t>ДАВЛЕКАНОВСКИЙ ФИЛИАЛ ГОСУДАРСТВЕННОГО АВТОНОМНОГО ПРОФЕССИОНАЛЬНОГО ОБРАЗОВАТЕЛЬНОГО УЧРЕЖДЕНИЯ БАШКИРСКИЙ КОЛЛЕДЖ АРХИТЕКТУРЫ, СТРОИТЕЛЬСТВА И КОММУНАЛЬНОГО ХОЗЯЙСТВА</t>
  </si>
  <si>
    <t>Респ Башкортостан, г Давлеканово, ул Беляева, д 14</t>
  </si>
  <si>
    <t>277008200-3</t>
  </si>
  <si>
    <t>БЕЛОРЕЦКИЙ ФИЛИАЛ ГОСУДАРСТВЕННОГО АВТОНОМНОГО ПРОФЕССИОНАЛЬНОГО ОБРАЗОВАТЕЛЬНОГО УЧРЕЖДЕНИЯ БАШКИРСКИЙ КОЛЛЕДЖ АРХИТЕКТУРЫ, СТРОИТЕЛЬСТВА И КОММУНАЛЬНОГО ХОЗЯЙСТВА</t>
  </si>
  <si>
    <t>Респ Башкортостан, г Белорецк, ул 50 лет Октября, д 53</t>
  </si>
  <si>
    <t>277059075-1</t>
  </si>
  <si>
    <t>АГИДЕЛЬСКИЙ ФИЛИАЛ ГОСУДАРСТВЕННОГО АВТОНОМНОГО ПРОФЕССИОНАЛЬНОГО ОБРАЗОВАТЕЛЬНОГО УЧРЕЖДЕНИЯ УФИМСКИЙ ТОПЛИВНО-ЭНЕРГЕТИЧЕСКИЙ КОЛЛЕДЖ</t>
  </si>
  <si>
    <t>Респ Башкортостан, г Агидель, ул Студенческая, влд 1</t>
  </si>
  <si>
    <t>277059075-2</t>
  </si>
  <si>
    <t>БАЙМАКСКИЙ ФИЛИАЛ ГОСУДАРСТВЕННОГО АВТОНОМНОГО ПРОФЕССИОНАЛЬНОГО ОБРАЗОВАТЕЛЬНОГО УЧРЕЖДЕНИЯ УФИМСКИЙ ТОПЛИВНО-ЭНЕРГЕТИЧЕСКИЙ КОЛЛЕДЖ</t>
  </si>
  <si>
    <t>Респ Башкортостан, г Баймак, ул Р.Нигмати, зд 1</t>
  </si>
  <si>
    <t>278009158-1</t>
  </si>
  <si>
    <t>ГОСУДАРСТВЕННОГО БЮДЖЕТНОГО ПРОФЕССИОНАЛЬНОГО ОБРАЗОВАТЕЛЬНОГО УЧРЕЖДЕНИЯ УФИМСКИЙ КОЛЛЕДЖ ИНДУСТРИИ ПИТАНИЯ И СЕРВИСА В ГОРОДЕ САЛАВАТ РЕСПУБЛИКИ БАШКОРТОСТАН</t>
  </si>
  <si>
    <t>Респ Башкортостан, г Салават, ул Чекмарева, влд 5</t>
  </si>
  <si>
    <t>278009158-2</t>
  </si>
  <si>
    <t>ФИЛИАЛ ГОСУДАРСТВЕННОГО БЮДЖЕТНОГО ПРОФЕССИОНАЛЬНОГО ОБРАЗОВАТЕЛЬНОГО УЧРЕЖДЕНИЯ УФИМСКИЙ КОЛЛЕДЖ ИНДУСТРИИ ПИТАНИЯ И СЕРВИСА В ГОРОДЕ СТЕРЛИТАМАК РЕСПУБЛИКИ БАШКОРТОСТАН</t>
  </si>
  <si>
    <t>Респ Башкортостан, г Стерлитамак, ул Артема, влд 13</t>
  </si>
  <si>
    <t>Наименование</t>
  </si>
  <si>
    <t>МУНИЦИПАЛЬНОЕ БЮДЖЕТНОЕ ОБЩЕОБРАЗОВАТЕЛЬНОЕ УЧРЕЖДЕНИЕ ПОЛИЛИНГВАЛЬНАЯ МНОГОПРОФИЛЬНАЯ ШКОЛА № 9 МУНИЦИПАЛЬНОГО РАЙОНА УЧАЛИНСКИЙ РАЙОН РЕСПУБЛИКИ БАШКОРТОСТАН</t>
  </si>
  <si>
    <t>Мухамедьярова Эльвира Фанисовна</t>
  </si>
  <si>
    <t>MAIN</t>
  </si>
  <si>
    <t>Респ Башкортостан, г Учалы, ул Молодежная, д 2</t>
  </si>
  <si>
    <t>МУНИЦИПАЛЬНОЕ БЮДЖЕТНОЕ ОБРАЗОВАТЕЛЬНОЕ УЧРЕЖДЕНИЕ ДОПОЛНИТЕЛЬНОГО ОБРАЗОВАНИЯ "ЦЕНТР ПСИХОЛОГО-ПЕДАГОГИЧЕСКОЙ, МЕДИЦИНСКОЙ И СОЦИАЛЬНОЙ ПОМОЩИ "ЖУРАВУШКА" ГОРОДСКОГО ОКРУГА ГОРОД УФА РЕСПУБЛИКИ БАШКОРТОСТАН</t>
  </si>
  <si>
    <t>Антонова Ольга Юрьевна</t>
  </si>
  <si>
    <t>г Уфа, ул Кремлевская, д 29</t>
  </si>
  <si>
    <t>МУНИЦИПАЛЬНОЕ БЮДЖЕТНОЕ ОБРАЗОВАТЕЛЬНОЕ УЧРЕЖДЕНИЕ ДОПОЛНИТЕЛЬНОГО ОБРАЗОВАНИЯ "ЦЕНТР ПСИХОЛОГО-ПЕДАГОГИЧЕСКОЙ, МЕДИЦИНСКОЙ И СОЦИАЛЬНОЙ ПОМОЩИ "САТОРИС" ГОРОДСКОГО ОКРУГА ГОРОД УФА РЕСПУБЛИКИ БАШКОРТОСТАН</t>
  </si>
  <si>
    <t>Ахметова Алфия Разифовна</t>
  </si>
  <si>
    <t>г Уфа, ул Первомайская, д 5/1</t>
  </si>
  <si>
    <t>Петрова Татьяна Николаевна</t>
  </si>
  <si>
    <t>МУНИЦИПАЛЬНОЕ БЮДЖЕТНОЕ ОБРАЗОВАТЕЛЬНОЕ УЧРЕЖДЕНИЕ ДОПОЛНИТЕЛЬНОГО ОБРАЗОВАНИЯ "ЦЕНТР ПСИХОЛОГО-ПЕДАГОГИЧЕСКОЙ, МЕДИЦИНСКОЙ И СОЦИАЛЬНОЙ ПОМОЩИ "РАЗВИТИЕ" ГОРОДСКОГО ОКРУГА ГОРОД УФА РЕСПУБЛИКИ БАШКОРТОСТАН</t>
  </si>
  <si>
    <t>Фаизова Гузель Ихсановна</t>
  </si>
  <si>
    <t>г Уфа, ул Дагестанская, д 31/2</t>
  </si>
  <si>
    <t>АКЦИОНЕРНОЕ ОБЩЕСТВО "УФИМСКОЕ АГРЕГАТНОЕ ПРОИЗВОДСТВЕННОЕ ОБЪЕДИНЕНИЕ"</t>
  </si>
  <si>
    <t>ГЕНЕРАЛЬНЫЙ ДИРЕКТОР</t>
  </si>
  <si>
    <t>г Уфа, ул Аксакова, д 97</t>
  </si>
  <si>
    <t>МУНИЦИПАЛЬНОЕ АВТОНОМНОЕ ДОШКОЛЬНОЕ ОБРАЗОВАТЕЛЬНОЕ УЧРЕЖДЕНИЕ ДЕТСКИЙ САД № 155 ГОРОДСКОГО ОКРУГА ГОРОД УФА РЕСПУБЛИКИ БАШКОРТОСТАН</t>
  </si>
  <si>
    <t>МУНИЦИПАЛЬНОЕ АВТОНОМНОЕ ДОШКОЛЬНОЕ ОБРАЗОВАТЕЛЬНОЕ УЧРЕЖДЕНИЕ ДЕТСКИЙ САД № 2 "СКАЗКА" СЕЛА КУШНАРЕНКОВО МУНИЦИПАЛЬНОГО РАЙОНА КУШНАРЕНКОВСКИЙ РАЙОН РЕСПУБЛИКИ БАШКОРТОСТАН</t>
  </si>
  <si>
    <t>АВТОНОМНАЯ НЕКОММЕРЧЕСКАЯ ОРГАНИЗАЦИЯ ДОШКОЛЬНОГО ОБРАЗОВАНИЯ "БЕРЛЕК"</t>
  </si>
  <si>
    <t>АВТОНОМНАЯ НЕКОММЕРЧЕСКАЯ ОРГАНИЗАЦИЯ ДОШКОЛЬНОГО ОБРАЗОВАНИЯ "ЦЕНТР РАЗВИТИЯ "НЕПОСЕДА"</t>
  </si>
  <si>
    <t>ГОСУДАРСТВЕННОЕ БЮДЖЕТНОЕ УЧРЕЖДЕНИЕ РЕСПУБЛИКАНСКИЙ ЦЕНТР ПСИХОЛОГО-ПЕДАГОГИЧЕСКОЙ РЕАБИЛИТАЦИИ И КОРРЕКЦИИ НЕСОВЕРШЕННОЛЕТНИХ, ЗЛОУПОТРЕБЛЯЮЩИХ НАРКОТИКАМИ</t>
  </si>
  <si>
    <t>Гадельшин Ильнур Флюрович</t>
  </si>
  <si>
    <t>МУНИЦИПАЛЬНОЕ БЮДЖЕТНОЕ ДОШКОЛЬНОЕ ОБРАЗОВАТЕЛЬНОЕ УЧРЕЖДЕНИЕ "БАШКИРСКИЙ ДЕТСКИЙ САД №50" ГОРОДСКОГО ОКРУГА ГОРОД САЛАВАТ РЕСПУБЛИКИ БАШКОРТОСТАН</t>
  </si>
  <si>
    <t>МУНИЦИПАЛЬНОЕ АВТОНОМНОЕ ДОШКОЛЬНОЕ ОБРАЗОВАТЕЛЬНОЕ УЧРЕЖДЕНИЕ ДЕТСКИЙ САД № 5 Г.ТУЙМАЗЫ МУНИЦИПАЛЬНОГО РАЙОНА ТУЙМАЗИНСКИЙ РАЙОН РЕСПУБЛИКИ БАШКОРТОСТАН</t>
  </si>
  <si>
    <t>ОБЩЕОБРАЗОВАТЕЛЬНАЯ АВТОНОМНАЯ НЕКОММЕРЧЕСКАЯ ОРГАНИЗАЦИЯ "ФАНСКУЛ"</t>
  </si>
  <si>
    <t>МУНИЦИПАЛЬНОЕ АВТОНОМНОЕ ОБЩЕОБРАЗОВАТЕЛЬНОЕ УЧРЕЖДЕНИЕ ПОЛИЛИНГВАЛЬНАЯ МНОГОПРОФИЛЬНАЯ ШКОЛА № 3 СЕЛА АКЪЯР МУНИЦИПАЛЬНОГО РАЙОНА ХАЙБУЛЛИНСКИЙ РАЙОН РЕСПУБЛИКИ БАШКОРТОСТАН</t>
  </si>
  <si>
    <t>ЧАСТНОЕ ОБЩЕОБРАЗОВАТЕЛЬНОЕ УЧРЕЖДЕНИЕ "ЦЕНТР ОБРАЗОВАНИЯ "НОВОШКОЛА"</t>
  </si>
  <si>
    <t>Преподаватель-организатор ОБЗР</t>
  </si>
  <si>
    <t>АВТОНОМНАЯ НЕКОММЕРЧЕСКАЯ ОРГАНИЗАЦИЯ СРЕДНЯЯ ОБЩЕОБРАЗОВАТЕЛЬНАЯ ШКОЛА "БАЯРД" С УГЛУБЛЕННЫМ ИЗУЧЕНИЕМ ОТДЕЛЬНЫХ ПРЕДМЕТОВ</t>
  </si>
  <si>
    <t>Ганеев Феликс Римович</t>
  </si>
  <si>
    <t>МУНИЦИПАЛЬНОЕ АВТОНОМНОЕ УЧРЕЖДЕНИЕ ДОПОЛНИТЕЛЬНОГО ОБРАЗОВАНИЯ "ЛЕДОВЫЙ ДВОРЕЦ "ИРАНДЫК" ГОРОДСКОГО ОКРУГА ГОРОД СИБАЙ РЕСПУБЛИКИ БАШКОРТОСТАН</t>
  </si>
  <si>
    <t>Искаков Наиль Нагимович</t>
  </si>
  <si>
    <t>МУНИЦИПАЛЬНОЕ АВТОНОМНОЕ УЧРЕЖДЕНИЕ ЦЕНТР ПОДДЕРЖКИ СЕМЕЙ, ДЕТЕЙ И МОЛОДЁЖИ "ЛОГОС" ГОРОДСКОГО ОКРУГА ЗАКРЫТОЕ АДМИНИСТРАТИВНО-ТЕРРИТОРИАЛЬНОЕ ОБРАЗОВАНИЕ ГОРОД МЕЖГОРЬЕ РЕСПУБЛИКИ БАШКОРТОСТАН</t>
  </si>
  <si>
    <t>Кузнецова Ольга Сергеевна</t>
  </si>
  <si>
    <t>МУНИЦИПАЛЬНОЕ БЮДЖЕТНОЕ ДОШКОЛЬНОЕ ОБРАЗОВАТЕЛЬНОЕ УЧРЕЖДЕНИЕ "ДЕТСКИЙ САД №9 СЕЛА ИГЛИНО" МУНИЦИПАЛЬНОГО РАЙОНА ИГЛИНСКИЙ РАЙОН РЕСПУБЛИКИ БАШКОРТОСТАН</t>
  </si>
  <si>
    <t>Руденко Татьяна Владимировна</t>
  </si>
  <si>
    <t>Вы имеете право не позднее чем за 5 рабочих дней до проведения заседания аттестационной комиссии направлять в аттестационную комиссию дополнительные сведения, характеризующие вашу профессиональную деятельность</t>
  </si>
  <si>
    <t>Абзелиловский</t>
  </si>
  <si>
    <t>ОО</t>
  </si>
  <si>
    <t>Респ Башкортостан, село Аскарово, ул Ленина, д 16/1</t>
  </si>
  <si>
    <t>Галиуллин Альберт Уралович</t>
  </si>
  <si>
    <t>Респ Башкортостан, Абзелиловский р-н, село Янгельское, ул Школьная, зд 17</t>
  </si>
  <si>
    <t>BRANCH</t>
  </si>
  <si>
    <t>Респ Башкортостан, Абзелиловский р-н, деревня Авняш, ул 70 лет Октября, д 2</t>
  </si>
  <si>
    <t>Респ Башкортостан, Абзелиловский р-н, деревня Атавды, ул Новая, д 10</t>
  </si>
  <si>
    <t>Респ Башкортостан, Абзелиловский р-н, деревня Таштуй, ул Новая Школьная, д 10</t>
  </si>
  <si>
    <t>Респ Башкортостан, Абзелиловский р-н, деревня Первомайский, ул Фахиры Гумеровой, д 38А</t>
  </si>
  <si>
    <t>Респ Башкортостан, село Аскарово, ул Чапаева, зд 18</t>
  </si>
  <si>
    <t>Респ Башкортостан, Абзелиловский р-н, деревня Тал-Кускарово, ул Бииш Батыра, д 15</t>
  </si>
  <si>
    <t>Респ Башкортостан, Абзелиловский р-н, деревня Верхнее Абдряшево, ул Школьная, д 4</t>
  </si>
  <si>
    <t>МУНИЦИПАЛЬНОЕ БЮДЖЕТНОЕ ОБЩЕОБРАЗОВАТЕЛЬНОЕ УЧРЕЖДЕНИЕ "ГИМНАЗИЯ ИМ.Т.КУСИМОВА" С. АСКАРОВО МУНИЦИПАЛЬНОГО РАЙОНА АБЗЕЛИЛОВСКИЙ РАЙОН РЕСПУБЛИКИ БАШКОРТОСТАН</t>
  </si>
  <si>
    <t>Респ Башкортостан, село Аскарово, ул Пионерская, д 2/1</t>
  </si>
  <si>
    <t>Респ Башкортостан, Абзелиловский р-н, село Халилово, ул Советская, д 2В</t>
  </si>
  <si>
    <t>Муратшина Гульфия Хасановна</t>
  </si>
  <si>
    <t>Респ Башкортостан, Абзелиловский р-н, деревня Абдулмамбетово, ул Салавата Кадырова, д 2</t>
  </si>
  <si>
    <t>Респ Башкортостан, Абзелиловский р-н, село Красная Башкирия, ул Центральная, зд 11</t>
  </si>
  <si>
    <t>Респ Башкортостан, Абзелиловский р-н, деревня Самарского отделения совхоза, ул Школьная, д 16</t>
  </si>
  <si>
    <t>Респ Башкортостан, Абзелиловский р-н, село Ташбулатово, ул Центральная, д 20</t>
  </si>
  <si>
    <t>Респ Башкортостан, Абзелиловский р-н, село Давлетово, ул Школьная, д 16</t>
  </si>
  <si>
    <t>Респ Башкортостан, Абзелиловский р-н, деревня Кушеево, ул Школьная, зд 9</t>
  </si>
  <si>
    <t>Респ Башкортостан, Абзелиловский р-н, деревня Янги-Аул, ул Центральная, д 28</t>
  </si>
  <si>
    <t>Респ Башкортостан, Абзелиловский р-н, село Бурангулово, ул Школьная, д 4 стр 2</t>
  </si>
  <si>
    <t>Респ Башкортостан, Абзелиловский р-н, деревня Искаково, ул Молодежная, зд 17</t>
  </si>
  <si>
    <t>Респ Башкортостан, Абзелиловский р-н, деревня Ишкильдино, ул Салавата Юлаева, д 16</t>
  </si>
  <si>
    <t>Респ Башкортостан, Абзелиловский р-н, деревня Майгашта, ул Лесорубов, д 20</t>
  </si>
  <si>
    <t>Респ Башкортостан, Абзелиловский р-н, деревня Саиткулово, ул Мира, д 17</t>
  </si>
  <si>
    <t>Респ Башкортостан, Абзелиловский р-н, село Баимово, ул Школьная, зд 22</t>
  </si>
  <si>
    <t>Респ Башкортостан, Абзелиловский р-н, деревня Старобалапаново, ул Школьная, зд 10</t>
  </si>
  <si>
    <t>Респ Башкортостан, Абзелиловский р-н, деревня Аслаево, ул Комсомольская, д 7</t>
  </si>
  <si>
    <t>Респ Башкортостан, Абзелиловский р-н, деревня Рахметово, ул Школьная, д 1</t>
  </si>
  <si>
    <t>Респ Башкортостан, Абзелиловский р-н, деревня Казмашево, ул Комсомольская, д 38</t>
  </si>
  <si>
    <t>Респ Башкортостан, Абзелиловский р-н, деревня Рыскужино, ул 40 лет Победы, д 23</t>
  </si>
  <si>
    <t>Респ Башкортостан, Абзелиловский р-н, село Кусимовского рудника, ул Школьная, д 1</t>
  </si>
  <si>
    <t>Респ Башкортостан, Абзелиловский р-н, деревня Якты-Куль, ул Молодежная, д 6</t>
  </si>
  <si>
    <t>Респ Башкортостан, Абзелиловский р-н, село Михайловка, ул Парковая, д 33</t>
  </si>
  <si>
    <t>Респ Башкортостан, Абзелиловский р-н, деревня Самарское, ул Центральная, д 23/2</t>
  </si>
  <si>
    <t>Респ Башкортостан, Абзелиловский р-н, деревня Озерное, ул Школьная, д 32</t>
  </si>
  <si>
    <t>Респ Башкортостан, Абзелиловский р-н, деревня Абзелилово, ул Клочкова, д 1</t>
  </si>
  <si>
    <t>Респ Башкортостан, Абзелиловский р-н, село Ишкулово, ул Школьная, д 55</t>
  </si>
  <si>
    <t>Респ Башкортостан, Абзелиловский р-н, деревня Искужино, ул Школьная, зд 3</t>
  </si>
  <si>
    <t>Респ Башкортостан, Абзелиловский р-н, деревня Тепяново, ул Молодежная, д 1</t>
  </si>
  <si>
    <t>Респ Башкортостан, Абзелиловский р-н, деревня Равилово, ул Айдара Мухтаруллина, д 24</t>
  </si>
  <si>
    <t>Респ Башкортостан, Абзелиловский р-н, село Амангильдино, ул Центральная, д 36</t>
  </si>
  <si>
    <t>Респ Башкортостан, Абзелиловский р-н, деревня Абдулгазино, ул Ленина, д 54</t>
  </si>
  <si>
    <t>Респ Башкортостан, Абзелиловский р-н, деревня Утяганово, ул Центральная, д 5</t>
  </si>
  <si>
    <t>Респ Башкортостан, Абзелиловский р-н, село Амангильдино, ул Комсомольская, д 24</t>
  </si>
  <si>
    <t>Респ Башкортостан, Абзелиловский р-н, село Хамитово, ул Хидията Сагадатова, зд 15</t>
  </si>
  <si>
    <t>Респ Башкортостан, Абзелиловский р-н, деревня Шарипово, ул Горная, зд 9</t>
  </si>
  <si>
    <t>Юмагужина Лилия Вадутовна</t>
  </si>
  <si>
    <t>Респ Башкортостан, Абзелиловский р-н, село Кирдасово, ул Школьная, д 34</t>
  </si>
  <si>
    <t>Респ Башкортостан, Абзелиловский р-н, село Целинный, ул Ленина, д 5</t>
  </si>
  <si>
    <t>Респ Башкортостан, Абзелиловский р-н, деревня Альмухаметово, ул Молодежная 1-я, д 12</t>
  </si>
  <si>
    <t>Респ Башкортостан, Абзелиловский р-н, деревня Северный, ул Клубная, д 2</t>
  </si>
  <si>
    <t>Баймурзин Салават Тагирович</t>
  </si>
  <si>
    <t>Респ Башкортостан, Абзелиловский р-н, село Гусево, ул Сергея Соколова, зд 60</t>
  </si>
  <si>
    <t>Респ Башкортостан, Абзелиловский р-н, деревня Таксырово, ул Целинная, зд 36</t>
  </si>
  <si>
    <t>Респ Башкортостан, Абзелиловский р-н, деревня Юлдашево, ул Ишбулды Ахметшина, д 19</t>
  </si>
  <si>
    <t>МУНИЦИПАЛЬНОЕ ОБРАЗОВАТЕЛЬНОЕ БЮДЖЕТНОЕ УЧРЕЖДЕНИЕ ДОПОЛНИТЕЛЬНОГО ОБРАЗОВАНИЯ "ДЕТСКО-ЮНОШЕСКАЯ СПОРТИВНАЯ ШКОЛА" МУНИЦИПАЛЬНОГО РАЙОНА АБЗЕЛИЛОВСКИЙ РАЙОН РЕСПУБЛИКИ БАШКОРТОСТАН</t>
  </si>
  <si>
    <t>Респ Башкортостан, село Аскарово, ул Пионерская, д 4 к 1</t>
  </si>
  <si>
    <t>Респ Башкортостан, Абзелиловский р-н, деревня Новобалапаново</t>
  </si>
  <si>
    <t>Респ Башкортостан, Абзелиловский р-н, деревня Еникеево, ул Минигали Шаймуратова, д 26</t>
  </si>
  <si>
    <t>Респ Башкортостан, Абзелиловский р-н, деревня Муракаево, ул Центральная, д 7А</t>
  </si>
  <si>
    <t>Респ Башкортостан, Абзелиловский р-н, деревня Ниязгулово, ул Школьная, д 4, кв 1</t>
  </si>
  <si>
    <t>МУНИЦИПАЛЬНОЕ БЮДЖЕТНОЕ ОБРАЗОВАТЕЛЬНОЕ УЧРЕЖДЕНИЕ ДОПОЛНИТЕЛЬНОГО ОБРАЗОВАНИЯ "СТАНЦИЯ ЮНЫХ ТЕХНИКОВ" МУНИЦИПАЛЬНОГО РАЙОНА АБЗЕЛИЛОВСКИЙ РАЙОН РЕСПУБЛИКИ БАШКОРТОСТАН</t>
  </si>
  <si>
    <t>Галина Айгуль Мухаметовна</t>
  </si>
  <si>
    <t>Респ Башкортостан, село Аскарово, ул Коммунистическая, д 11</t>
  </si>
  <si>
    <t>МУНИЦИПАЛЬНОЕ АВТОНОМНОЕ ДОШКОЛЬНОЕ ОБРАЗОВАТЕЛЬНОЕ УЧРЕЖДЕНИЕ ДЕТСКИЙ САД "БЕРЕЗКА" С. АСКАРОВО МУНИЦИПАЛЬНОГО РАЙОНА АБЗЕЛИЛОВСКИЙ РАЙОН РЕСПУБЛИКИ БАШКОРТОСТАН</t>
  </si>
  <si>
    <t>Респ Башкортостан, село Аскарово, ул Чапаева, д 19</t>
  </si>
  <si>
    <t>МУНИЦИПАЛЬНОЕ АВТОНОМНОЕ ДОШКОЛЬНОЕ ОБРАЗОВАТЕЛЬНОЕ УЧРЕЖДЕНИЕ ДЕТСКИЙ САД "ТЕРЕМОК" С. АСКАРОВО МУНИЦИПАЛЬНОГО РАЙОНА АБЗЕЛИЛОВСКИЙ РАЙОН РЕСПУБЛИКИ БАШКОРТОСТАН</t>
  </si>
  <si>
    <t>Респ Башкортостан, село Аскарово, ул Пионерская, д 4</t>
  </si>
  <si>
    <t>МУНИЦИПАЛЬНОЕ АВТОНОМНОЕ ДОШКОЛЬНОЕ ОБРАЗОВАТЕЛЬНОЕ УЧРЕЖДЕНИЕ ДЕТСКИЙ САД "ЧЕБУРАШКА" С. ЦЕЛИННЫЙ МУНИЦИПАЛЬНОГО РАЙОНА АБЗЕЛИЛОВСКИЙ РАЙОН РЕСПУБЛИКИ БАШКОРТОСТАН</t>
  </si>
  <si>
    <t>Респ Башкортостан, Абзелиловский р-н, село Целинный, ул Ленина, д 17</t>
  </si>
  <si>
    <t>МУНИЦИПАЛЬНОЕ АВТОНОМНОЕ ДОШКОЛЬНОЕ ОБРАЗОВАТЕЛЬНОЕ УЧРЕЖДЕНИЕ ДЕТСКИЙ САД "ТЕРЕМОК" С. КРАСНАЯ БАШКИРИЯ МУНИЦИПАЛЬНОГО РАЙОНА АБЗЕЛИЛОВСКИЙ РАЙОН РЕСПУБЛИКИ БАШКОРТОСТАН</t>
  </si>
  <si>
    <t>Респ Башкортостан, Абзелиловский р-н, село Красная Башкирия, ул Гагарина, зд 2А</t>
  </si>
  <si>
    <t>Респ Башкортостан, Абзелиловский р-н, деревня Озерное, ул Центральная, д 3</t>
  </si>
  <si>
    <t>Респ Башкортостан, Абзелиловский р-н, село Красная Башкирия, ул Центральная, д 3А/1</t>
  </si>
  <si>
    <t>Респ Башкортостан, Абзелиловский р-н, деревня Самарского отделения совхоза, ул Механизаторов, д 19</t>
  </si>
  <si>
    <t>МУНИЦИПАЛЬНОЕ АВТОНОМНОЕ ДОШКОЛЬНОЕ ОБРАЗОВАТЕЛЬНОЕ УЧРЕЖДЕНИЕ ДЕТСКИЙ САД "ТЫЛСЫМ" С. ДАВЛЕТОВО МУНИЦИПАЛЬНОГО РАЙОНА АБЗЕЛИЛОВСКИЙ РАЙОН РЕСПУБЛИКИ БАШКОРТОСТАН</t>
  </si>
  <si>
    <t>Респ Башкортостан, Абзелиловский р-н, село Давлетово, ул Кусямышево, д 26</t>
  </si>
  <si>
    <t>МУНИЦИПАЛЬНОЕ АВТОНОМНОЕ ДОШКОЛЬНОЕ ОБРАЗОВАТЕЛЬНОЕ УЧРЕЖДЕНИЕ ДЕТСКИЙ САД "ШАТЛЫК" С. ТАШБУЛАТОВО МУНИЦИПАЛЬНОГО РАЙОНА АБЗЕЛИЛОВСКИЙ РАЙОН РЕСПУБЛИКИ БАШКОРТОСТАН</t>
  </si>
  <si>
    <t>Респ Башкортостан, Абзелиловский р-н, село Ташбулатово, ул Молодежная, д 1</t>
  </si>
  <si>
    <t>Респ Башкортостан, Абзелиловский р-н, деревня Геологоразведка, ул Центральная, д 8/1</t>
  </si>
  <si>
    <t>МУНИЦИПАЛЬНОЕ АВТОНОМНОЕ ДОШКОЛЬНОЕ ОБРАЗОВАТЕЛЬНОЕ УЧРЕЖДЕНИЕ ДЕТСКИЙ САД "СОЛНЫШКО" С. ЯНГЕЛЬСКОЕ МУНИЦИПАЛЬНОГО РАЙОНА АБЗЕЛИЛОВСКИЙ РАЙОН РЕСПУБЛИКИ БАШКОРТОСТАН</t>
  </si>
  <si>
    <t>Янбердина Миляуша Амировна</t>
  </si>
  <si>
    <t>Респ Башкортостан, Абзелиловский р-н, село Янгельское, ул Школьная, д 8</t>
  </si>
  <si>
    <t>Респ Башкортостан, Абзелиловский р-н, деревня Первомайский, ул Фахиры Гумеровой, д 19А</t>
  </si>
  <si>
    <t>Респ Башкортостан, село Аскарово, ул Ленина, д 39</t>
  </si>
  <si>
    <t>МУНИЦИПАЛЬНОЕ БЮДЖЕТНОЕ ДОШКОЛЬНОЕ ОБРАЗОВАТЕЛЬНОЕ УЧРЕЖДЕНИЕ ДЕТСКИЙ САД "КОЯШКАЙ" Д. АБЗЕЛИЛОВО МУНИЦИПАЛЬНОГО РАЙОНА АБЗЕЛИЛОВСКИЙ РАЙОН РЕСПУБЛИКИ БАШКОРТОСТАН</t>
  </si>
  <si>
    <t>Респ Башкортостан, Абзелиловский р-н, деревня Кужаново, ул Шагита Худайбердина, д 26/1</t>
  </si>
  <si>
    <t>МУНИЦИПАЛЬНОЕ БЮДЖЕТНОЕ ОБРАЗОВАТЕЛЬНОЕ УЧРЕЖДЕНИЕ ДОПОЛНИТЕЛЬНОГО ОБРАЗОВАНИЯ "КОННО-СПОРТИВНАЯ ШКОЛА "ЮРГА" МУНИЦИПАЛЬНОГО РАЙОНА АБЗЕЛИЛОВСКИЙ РАЙОН РЕСПУБЛИКИ БАШКОРТОСТАН</t>
  </si>
  <si>
    <t>Респ Башкортостан, село Аскарово, ул Шаймуратова, зд 59</t>
  </si>
  <si>
    <t>МУНИЦИПАЛЬНОЕ АВТОНОМНОЕ УЧРЕЖДЕНИЕ ФИЗКУЛЬТУРНО-ОЗДОРОВИТЕЛЬНЫЙ КОМПЛЕКС "БАТЫР" МУНИЦИПАЛЬНОГО РАЙОНА АБЗЕЛИЛОВСКИЙ РАЙОН РЕСПУБЛИКИ БАШКОРТОСТАН</t>
  </si>
  <si>
    <t>Респ Башкортостан, село Аскарово, ул Чапаева, зд 1</t>
  </si>
  <si>
    <t>МУНИЦИПАЛЬНОЕ БЮДЖЕТНОЕ ДОШКОЛЬНОЕ ОБРАЗОВАТЕЛЬНОЕ УЧРЕЖДЕНИЕ ДЕТСКИЙ САД "СУЛПЫЛАР" С. АСКАРОВО МУНИЦИПАЛЬНОГО РАЙОНА АБЗЕЛИЛОВСКИЙ РАЙОН РЕСПУБЛИКИ БАШКОРТОСТАН</t>
  </si>
  <si>
    <t>Респ Башкортостан, село Аскарово, ул Ленина, д 16Б</t>
  </si>
  <si>
    <t>МУНИЦИПАЛЬНОЕ БЮДЖЕТНОЕ ДОШКОЛЬНОЕ ОБРАЗОВАТЕЛЬНОЕ УЧРЕЖДЕНИЕ ДЕТСКИЙ САД "МИЛЯШ" С. АСКАРОВО МУНИЦИПАЛЬНОГО РАЙОНА АБЗЕЛИЛОВСКИЙ РАЙОН РЕСПУБЛИКИ БАШКОРТОСТАН</t>
  </si>
  <si>
    <t>Респ Башкортостан, село Аскарово, ул Садовая, д 16/1</t>
  </si>
  <si>
    <t>Альшеевский</t>
  </si>
  <si>
    <t>Респ Башкортостан, село Раевский, ул Ленина, зд 113</t>
  </si>
  <si>
    <t>ГУ</t>
  </si>
  <si>
    <t>Респ Башкортостан, Альшеевский р-н, село Ким, ул Мира, д 14Б</t>
  </si>
  <si>
    <t>Респ Башкортостан, село Раевский, ул Коммунистическая, д 17</t>
  </si>
  <si>
    <t>Респ Башкортостан, Альшеевский р-н, село Шафраново, ул Октябрьская, д 2</t>
  </si>
  <si>
    <t>Респ Башкортостан, Альшеевский р-н, село Шафраново, ул Курортная, зд 12</t>
  </si>
  <si>
    <t>Респ Башкортостан, село Раевский, ул Вокзальная, д 41</t>
  </si>
  <si>
    <t>Респ Башкортостан, Альшеевский р-н, село Никифарово, ул Дружбы, д 65</t>
  </si>
  <si>
    <t>Респ Башкортостан, Альшеевский р-н, село Кармышево, ул Школьная, д 1А</t>
  </si>
  <si>
    <t>Респ Башкортостан, Альшеевский р-н, село Трунтаишево, ул Центральная, д 68А</t>
  </si>
  <si>
    <t>Респ Башкортостан, село Раевский, ул Кускова, д 36В</t>
  </si>
  <si>
    <t>Респ Башкортостан, село Раевский, ул Гагарина, д 20</t>
  </si>
  <si>
    <t>Респ Башкортостан, Альшеевский р-н, село Тавричанка, ул Молодежная, д 17</t>
  </si>
  <si>
    <t>Респ Башкортостан, Альшеевский р-н, деревня Зелёный Клин, ул Школьная, д 1</t>
  </si>
  <si>
    <t>Респ Башкортостан, Альшеевский р-н, село Слак, ул Центральная, зд 1</t>
  </si>
  <si>
    <t>Респ Башкортостан, Альшеевский р-н, село Ташлы, ул Школьная, зд 3</t>
  </si>
  <si>
    <t>Респ Башкортостан, Альшеевский р-н, село Гайниямак, ул Центральная, зд 41</t>
  </si>
  <si>
    <t>Респ Башкортостан, Альшеевский р-н, село Воздвиженка, ул Центральная, д 10</t>
  </si>
  <si>
    <t>Респ Башкортостан, Альшеевский р-н, село Нижнее Аврюзово, ул Ленина, д 54</t>
  </si>
  <si>
    <t>Респ Башкортостан, Альшеевский р-н, село Аксеново, ул Школьная, зд 11А</t>
  </si>
  <si>
    <t>Респ Башкортостан, Альшеевский р-н, село Ким, ул Молодежная, д 3Б</t>
  </si>
  <si>
    <t>Респ Башкортостан, Альшеевский р-н, село Абдрашитово, ул Лесная, д 1А</t>
  </si>
  <si>
    <t>Респ Башкортостан, Альшеевский р-н, село Крымский, ул Больничная, д 2</t>
  </si>
  <si>
    <t>Респ Башкортостан, Альшеевский р-н, село Мендяново, ул Школьная, д 34</t>
  </si>
  <si>
    <t>Респ Башкортостан, село Раевский, ул Кирова, д 88А</t>
  </si>
  <si>
    <t>Исламова Наиля Раисовна</t>
  </si>
  <si>
    <t>Респ Башкортостан, Альшеевский р-н, село Кипчак-Аскарово, ул Школьная, зд 3</t>
  </si>
  <si>
    <t>Респ Башкортостан, Альшеевский р-н, село Отрада, ул Центральная, зд 52</t>
  </si>
  <si>
    <t>Респ Башкортостан, Альшеевский р-н, село Нигматуллино, ул Школьная, д 1</t>
  </si>
  <si>
    <t>Респ Башкортостан, село Раевский, ул Космонавтов, д 34 к в</t>
  </si>
  <si>
    <t>Респ Башкортостан, Альшеевский р-н, деревня Чураево, ул Школьная, д 40/1</t>
  </si>
  <si>
    <t>Респ Башкортостан, село Раевский, ул Свободы, д 108</t>
  </si>
  <si>
    <t>Ахметова Лиана Фирзановна</t>
  </si>
  <si>
    <t>Респ Башкортостан, Альшеевский р-н, деревня Красный Клин, ул Краснобашкирская, д 2А</t>
  </si>
  <si>
    <t>Респ Башкортостан, село Раевский, ул Гагарина, д 18</t>
  </si>
  <si>
    <t>Респ Башкортостан, село Раевский, ул Ленина, д 131</t>
  </si>
  <si>
    <t>Респ Башкортостан, Альшеевский р-н, село Тавричанка, ул Гагарина, д 15</t>
  </si>
  <si>
    <t>Респ Башкортостан, село Раевский, ул Космонавтов, д 36 к г</t>
  </si>
  <si>
    <t>Респ Башкортостан, село Раевский, ул Мажита Гафури, д 30</t>
  </si>
  <si>
    <t>Респ Башкортостан, Альшеевский р-н, село Ким, ул Прудная, д 2А</t>
  </si>
  <si>
    <t>Респ Башкортостан, село Раевский, ул Крупская, д 66Б</t>
  </si>
  <si>
    <t>Респ Башкортостан, Альшеевский р-н, село Шафраново, ул Ленина, влд 40</t>
  </si>
  <si>
    <t>Респ Башкортостан, село Раевский, ул Кирова, д 88А/2</t>
  </si>
  <si>
    <t>452123, РЕСПУБЛИКА БАШКОРТОСТАН, М.Р-Н АЛЬШЕЕВСКИЙ, С.П. РАЕВСКИЙ СЕЛЬСОВЕТ, С РАЕВСКИЙ, УЛ НОВОСЕЛЬСКАЯ, Д. 19А/1</t>
  </si>
  <si>
    <t>Архангельский</t>
  </si>
  <si>
    <t>Респ Башкортостан, село Архангельское, ул Советская, зд 53</t>
  </si>
  <si>
    <t>Респ Башкортостан, Архангельский р-н, деревня Приуралье, ул Вокзальная, д 3А</t>
  </si>
  <si>
    <t>Респ Башкортостан, Архангельский р-н, село Ирныкши, ул Советская, д 44</t>
  </si>
  <si>
    <t>Респ Башкортостан, Архангельский р-н, деревня Тавакачево, ул Школьная, д 12</t>
  </si>
  <si>
    <t>МУНИЦИПАЛЬНОЕ ОБЩЕОБРАЗОВАТЕЛЬНОЕ БЮДЖЕТНОЕ УЧРЕЖДЕНИЕ ДЛЯ ДЕТЕЙ ДОШКОЛЬНОГО И МЛАДШЕГО ШКОЛЬНОГО ВОЗРАСТА ОРЛОВСКАЯ НАЧАЛЬНАЯ ШКОЛА-ДЕТСКИЙ САД "ЛАНДЫШ" МУНИЦИПАЛЬНОГО РАЙОНА АРХАНГЕЛЬСКИЙ РАЙОН РЕСПУБЛИКИ БАШКОРТОСТАН</t>
  </si>
  <si>
    <t>Респ Башкортостан, Архангельский р-н, деревня Орловка, ул Московская, д 2</t>
  </si>
  <si>
    <t>Респ Башкортостан, Архангельский р-н, село Узунларово, ул Центральная, д 35</t>
  </si>
  <si>
    <t>Респ Башкортостан, Архангельский р-н, село Валентиновка, ул Советская, д 60</t>
  </si>
  <si>
    <t>Респ Башкортостан, Архангельский р-н, деревня Айтмембетово, ул Школьная, д 16</t>
  </si>
  <si>
    <t>Респ Башкортостан, Архангельский р-н, село Абзаново, ул А.Абдрахманова, зд 70</t>
  </si>
  <si>
    <t>Респ Башкортостан, Архангельский р-н, деревня Кызылярово, ул Им Салавата, зд 19</t>
  </si>
  <si>
    <t>Респ Башкортостан, Архангельский р-н, деревня Тереклы, ул Школьная, зд 40</t>
  </si>
  <si>
    <t>Респ Башкортостан, Архангельский р-н, село Бакалдинское, пер Матросова, д 8</t>
  </si>
  <si>
    <t>Респ Башкортостан, Архангельский р-н, село Красный Зилим, Школьный пер, д 1</t>
  </si>
  <si>
    <t>Респ Башкортостан, Архангельский р-н, село Красный Зилим, ул Базарная, д 17</t>
  </si>
  <si>
    <t>Ханнанов Венер Валерьевич</t>
  </si>
  <si>
    <t>Респ Башкортостан, Архангельский р-н, деревня Кысынды, ул Школьная, д 21</t>
  </si>
  <si>
    <t>МУНИЦИПАЛЬНОЕ КАЗЕННОЕ УЧРЕЖДЕНИЕ "ОТДЕЛ ОБРАЗОВАНИЯ АДМИНИСТРАЦИИ МУНИЦИПАЛЬНОГО РАЙОНА АРХАНГЕЛЬСКИЙ РАЙОН РЕСПУБЛИКИ БАШКОРТОСТАН"</t>
  </si>
  <si>
    <t>Респ Башкортостан, Архангельский р-н, деревня Заитово, ул Школьная, д 26</t>
  </si>
  <si>
    <t>Респ Башкортостан, Архангельский р-н, село Благовещенка, ул Центральная, д 2</t>
  </si>
  <si>
    <t>Респ Башкортостан, село Архангельское, ул Чернышевского, д 25</t>
  </si>
  <si>
    <t>Респ Башкортостан, Архангельский р-н, деревня Новоустиновка, ул Центральная, зд 1Г</t>
  </si>
  <si>
    <t>Респ Башкортостан, Архангельский р-н, деревня Азово, ул Советская, д 29</t>
  </si>
  <si>
    <t>Респ Башкортостан, Архангельский р-н, деревня Максим Горький, ул Ленина, д 42</t>
  </si>
  <si>
    <t>Респ Башкортостан, Архангельский р-н, деревня Заря, Школьный пер, д 6</t>
  </si>
  <si>
    <t>МУНИЦИПАЛЬНОЕ БЮДЖЕТНОЕ ДОШКОЛЬНОЕ ОБРАЗОВАТЕЛЬНОЕ УЧРЕЖДЕНИЕ ДЕТСКИЙ САД № 12 "РУЧЕЁК" СЕЛА КАЗАНКА МУНИЦИПАЛЬНОГО РАЙОНА АРХАНГЕЛЬСКИЙ РАЙОН РЕСПУБЛИКИ БАШКОРТОСТАН</t>
  </si>
  <si>
    <t>Иванова Лидия Леонидовна</t>
  </si>
  <si>
    <t>Респ Башкортостан, Архангельский р-н, село Казанка, ул Озерная, д 13</t>
  </si>
  <si>
    <t>МУНИЦИПАЛЬНОЕ БЮДЖЕТНОЕ ДОШКОЛЬНОЕ ОБРАЗОВАТЕЛЬНОЕ УЧРЕЖДЕНИЕ ДЕТСКИЙ САД "СКАЗКА" С. АРХАНГЕЛЬСКОЕ МУНИЦИПАЛЬНОГО РАЙОНА АРХАНГЕЛЬСКИЙ РАЙОН РЕСПУБЛИКИ БАШКОРТОСТАН</t>
  </si>
  <si>
    <t>Респ Башкортостан, село Архангельское, ул Н.Крупской, д 2</t>
  </si>
  <si>
    <t>МУНИЦИПАЛЬНОЕ ОБРАЗОВАТЕЛЬНОЕ БЮДЖЕТНОЕ УЧРЕЖДЕНИЕ ДОПОЛНИТЕЛЬНОГО ОБРАЗОВАНИЯ ДЕТЕЙ "ЦЕНТР ДЕТСКОГО ТВОРЧЕСТВА И СПОРТА "ИМПУЛЬС" МУНИЦИПАЛЬНОГО РАЙОНА АРХАНГЕЛЬСКИЙ РАЙОН РЕСПУБЛИКИ БАШКОРТОСТАН</t>
  </si>
  <si>
    <t>Сулейманов Зариф Гарифьянович</t>
  </si>
  <si>
    <t>МУНИЦИПАЛЬНОЕ БЮДЖЕТНОЕ ДОШКОЛЬНОЕ ОБРАЗОВАТЕЛЬНОЕ УЧРЕЖДЕНИЕ ДЕТСКИЙ САД КОМБИНИРОВАННОГО ВИДА "ТЕРЕМОК" С. АРХАНГЕЛЬСКОЕ МУНИЦИПАЛЬНОГО РАЙОНА АРХАНГЕЛЬСКИЙ РАЙОН РЕСПУБЛИКИ БАШКОРТОСТАН</t>
  </si>
  <si>
    <t>Аскинский</t>
  </si>
  <si>
    <t>Респ Башкортостан, село Аскино, ул Советская, д 17</t>
  </si>
  <si>
    <t>Респ Башкортостан, село Аскино, ул Ленина, д 153</t>
  </si>
  <si>
    <t>Респ Башкортостан, село Караидель, ул Романова, д 19</t>
  </si>
  <si>
    <t>Респ Башкортостан, село Аскино, ул Октябрьская, д 6</t>
  </si>
  <si>
    <t>Респ Башкортостан, Аскинский р-н, деревня Новые Багазы, ул Школьная, зд 1</t>
  </si>
  <si>
    <t>Респ Башкортостан, Аскинский р-н, деревня Султанай, ул Школьная, зд 16</t>
  </si>
  <si>
    <t>Респ Башкортостан, Аскинский р-н, деревня Евбуляк, ул Центральная, д 31</t>
  </si>
  <si>
    <t>Респ Башкортостан, село Аскино, ул Октябрьская, д 1</t>
  </si>
  <si>
    <t>МУНИЦИПАЛЬНОЕ БЮДЖЕТНОЕ ДОШКОЛЬНОЕ ОБРАЗОВАТЕЛЬНОЕ УЧРЕЖДЕНИЕ ДЕТСКИЙ САД "СОЛНЫШКО" СЕЛА АСКИНО ОБЩЕРАЗВИВАЮЩЕГО ВИДА МУНИЦИПАЛЬНОГО РАЙОНА АСКИНСКИЙ РАЙОН РЕСПУБЛИКИ БАШКОРТОСТАН</t>
  </si>
  <si>
    <t>Респ Башкортостан, село Аскино, ул Калинина, д 4</t>
  </si>
  <si>
    <t>Респ Башкортостан, Аскинский р-н, село Ключи, ул Центральная, зд 9</t>
  </si>
  <si>
    <t>МУНИЦИПАЛЬНОЕ БЮДЖЕТНОЕ УЧРЕЖДЕНИЕ ДОПОЛНИТЕЛЬНОГО ОБРАЗОВАНИЯ ЦЕНТР ДЕТСКОГО ТВОРЧЕСТВА "МЕЛЬНИЦА" С. АСКИНО МУНИЦИПАЛЬНОГО РАЙОНА АСКИНСКИЙ РАЙОН РЕСПУБЛИКИ БАШКОРТОСТАН</t>
  </si>
  <si>
    <t>Респ Башкортостан, село Аскино, ул Мира, зд 6А</t>
  </si>
  <si>
    <t>МУНИЦИПАЛЬНОЕ БЮДЖЕТНОЕ ДОШКОЛЬНОЕ ОБРАЗОВАТЕЛЬНОЕ УЧРЕЖДЕНИЕ ДЕТСКИЙ САД "АКБУЗАТ" ОБЩЕРАЗВИВАЮЩЕГО ВИДА СЕЛА КАШКИНО МУНИЦИПАЛЬНОГО РАЙОНА АСКИНСКИЙ РАЙОН РЕСПУБЛИКИ БАШКОРТОСТАН</t>
  </si>
  <si>
    <t>Респ Башкортостан, Аскинский р-н, село Кашкино, ул Марданова, зд 6</t>
  </si>
  <si>
    <t>Респ Башкортостан, Аскинский р-н, село Кигазы, ул Центральная, зд 8</t>
  </si>
  <si>
    <t>Респ Башкортостан, Аскинский р-н, деревня Новые Казанчи, ул Гумерова, д 4</t>
  </si>
  <si>
    <t>МУНИЦИПАЛЬНОЕ БЮДЖЕТНОЕ ДОШКОЛЬНОЕ ОБРАЗОВАТЕЛЬНОЕ УЧРЕЖДЕНИЕ ДЕТСКИЙ САД "ВАСИЛЕК" ОБЩЕРАЗВИВАЮЩЕГО ВИДА СЕЛА АСКИНО МУНИЦИПАЛЬНОГО РАЙОНА АСКИНСКИЙ РАЙОН РЕСПУБЛИКИ БАШКОРТОСТАН</t>
  </si>
  <si>
    <t>Респ Башкортостан, село Аскино, ул Промышленная, д 13</t>
  </si>
  <si>
    <t>Респ Башкортостан, Аскинский р-н, деревня Тульгузбаш, ул Центральная, д 46/2</t>
  </si>
  <si>
    <t>Респ Башкортостан, село Аскино, ул Мира, зд 6</t>
  </si>
  <si>
    <t>Респ Башкортостан, Аскинский р-н, деревня Упканкуль, ул Школьная, зд 15</t>
  </si>
  <si>
    <t>Респ Башкортостан, Аскинский р-н, деревня Карткисяк, ул Центральная, зд 12</t>
  </si>
  <si>
    <t>Факкарова Розалия Маратовна</t>
  </si>
  <si>
    <t>Респ Башкортостан, Аскинский р-н, деревня Султанбеково, ул Центральная, д 33</t>
  </si>
  <si>
    <t>Респ Башкортостан, Аскинский р-н, деревня Петропавловка, ул Мира, зд 5</t>
  </si>
  <si>
    <t>МУНИЦИПАЛЬНОЕ БЮДЖЕТНОЕ ДОШКОЛЬНОЕ ОБРАЗОВАТЕЛЬНОЕ УЧРЕЖДЕНИЕ ДЕТСКИЙ САД "РАДУГА" ОБЩЕРАЗВИВАЮЩЕГО ВИДА СЕЛА УРМИЯЗЫ МУНИЦИПАЛЬНОГО РАЙОНА АСКИНСКИЙ РАЙОН РЕСПУБЛИКИ БАШКОРТОСТАН</t>
  </si>
  <si>
    <t>Респ Башкортостан, Аскинский р-н, село Урмиязы, ул Пионерская, д 14</t>
  </si>
  <si>
    <t>Респ Башкортостан, Аскинский р-н, деревня Старокочкильдино, ул Комсомольская, зд 21</t>
  </si>
  <si>
    <t>Респ Башкортостан, Аскинский р-н, деревня Кунгак, ул Молодежная, зд 4</t>
  </si>
  <si>
    <t>Респ Башкортостан, Аскинский р-н, деревня Усть-Табаска, ул Гагарина, д 29</t>
  </si>
  <si>
    <t>Респ Башкортостан, Аскинский р-н, село Кашкино, ул Мира, зд 20</t>
  </si>
  <si>
    <t>Респ Башкортостан, Аскинский р-н, деревня Бильгиш, ул Молодежная, д 4</t>
  </si>
  <si>
    <t>МУНИЦИПАЛЬНОЕ БЮДЖЕТНОЕ ДОШКОЛЬНОЕ ОБРАЗОВАТЕЛЬНОЕ УЧРЕЖДЕНИЕ ДЕТСКИЙ САД "ЗВЕЗДОЧКА" СЕЛА КУБИЯЗЫ МУНИЦИПАЛЬНОГО РАЙОНА АСКИНСКИЙ РАЙОН РЕСПУБЛИКИ БАШКОРТОСТАН</t>
  </si>
  <si>
    <t>Респ Башкортостан, Аскинский р-н, село Кубиязы, ул Ленина, зд 7</t>
  </si>
  <si>
    <t>Респ Башкортостан, Аскинский р-н, село Урмиязы, ул Трактовая, д 6</t>
  </si>
  <si>
    <t>Респ Башкортостан, Аскинский р-н, деревня Кшлау-Елга, ул Школьная, зд 1А</t>
  </si>
  <si>
    <t>Респ Башкортостан, Аскинский р-н, деревня Базанчатово, ул Центральная, д 2</t>
  </si>
  <si>
    <t>Респ Башкортостан, Аскинский р-н, село Старые Казанчи, ул Школьная, д 10</t>
  </si>
  <si>
    <t>Респ Башкортостан, Аскинский р-н, деревня Альягиш, ул Центральная, д 37</t>
  </si>
  <si>
    <t>Респ Башкортостан, Аскинский р-н, село Старый Мутабаш, ул Центральная, зд 32</t>
  </si>
  <si>
    <t>Респ Башкортостан, Аскинский р-н, деревня Новая Кара, ул Школьная, д 2А</t>
  </si>
  <si>
    <t>Респ Башкортостан, село Аскино, ул Мира, д 8</t>
  </si>
  <si>
    <t>Респ Башкортостан, Аскинский р-н, село Ключи, ул Школьная, зд 1</t>
  </si>
  <si>
    <t>Респ Башкортостан, Аскинский р-н, деревня Тульгузбаш, ул Центральная, д 46/3</t>
  </si>
  <si>
    <t>Респ Башкортостан, Аскинский р-н, село Куяштыр, ул Крестьянская, зд 6</t>
  </si>
  <si>
    <t>Респ Башкортостан, Аскинский р-н, село Кубиязы, ул Советская, зд 60</t>
  </si>
  <si>
    <t>МУНИЦИПАЛЬНОЕ БЮДЖЕТНОЕ ОБРАЗОВАТЕЛЬНОЕ УЧРЕЖДЕНИЕ ДОПОЛНИТЕЛЬНОГО ОБРАЗОВАНИЯ "ДЕТСКО-ЮНОШЕСКАЯ СПОРТИВНАЯ ШКОЛА" МУНИЦИПАЛЬНОГО РАЙОНА АСКИНСКИЙ РАЙОН РЕСПУБЛИКИ БАШКОРТОСТАН</t>
  </si>
  <si>
    <t>Респ Башкортостан, село Аскино, ул Первая Школьная, д 1 к а</t>
  </si>
  <si>
    <t>Аургазинский</t>
  </si>
  <si>
    <t>Респ Башкортостан, село Толбазы, ул Ленина, зд 125</t>
  </si>
  <si>
    <t>Респ Башкортостан, село Архангельское, ул Советская, д 144</t>
  </si>
  <si>
    <t>Респ Башкортостан, село Кармаскалы, ул Советская, д 33</t>
  </si>
  <si>
    <t>Респ Башкортостан, село Красноусольский, ул Коммунистическая, д 19</t>
  </si>
  <si>
    <t>Респ Башкортостан, село Толбазы, ул Ленина, д 105</t>
  </si>
  <si>
    <t>Респ Башкортостан, Аургазинский р-н, деревня Юламаново, ул Пушкина, д 3А</t>
  </si>
  <si>
    <t>Респ Башкортостан, Аургазинский р-н, село Куезбашево, ул Садовая, д 40 к а</t>
  </si>
  <si>
    <t>Респ Башкортостан, Аургазинский р-н, деревня Мустафино, ул 7 Ноября, д 11</t>
  </si>
  <si>
    <t>Респ Башкортостан, Аургазинский р-н, село Тряпино, ул Первомайская, зд 3</t>
  </si>
  <si>
    <t>Респ Башкортостан, Аургазинский р-н, деревня Малый Нагадак, ул Школьная, д 2А</t>
  </si>
  <si>
    <t>Респ Башкортостан, Аургазинский р-н, село Шланлы, ул Садовая, д 37А</t>
  </si>
  <si>
    <t>Респ Башкортостан, Аургазинский р-н, село Бишкаин, ул Школьная, зд 5</t>
  </si>
  <si>
    <t>Респ Башкортостан, Аургазинский р-н, село Исмагилово, ул Центральная, зд 7</t>
  </si>
  <si>
    <t>Респ Башкортостан, Аургазинский р-н, село Ишлы, ул Ленина, зд 23</t>
  </si>
  <si>
    <t>Респ Башкортостан, Аургазинский р-н, деревня Старокузяково, ул Советская, зд 16</t>
  </si>
  <si>
    <t>Респ Башкортостан, Аургазинский р-н, деревня Курманаево, ул Полевая, зд 5</t>
  </si>
  <si>
    <t>Респ Башкортостан, Аургазинский р-н, село Султанмуратово, ул Молодежная, зд 5А</t>
  </si>
  <si>
    <t>Респ Башкортостан, Аургазинский р-н, село Месели, ул Центральная, д 83</t>
  </si>
  <si>
    <t>Респ Башкортостан, Аургазинский р-н, деревня Мурадым, ул Школьная, зд 35</t>
  </si>
  <si>
    <t>Респ Башкортостан, Аургазинский р-н, деревня Михайловка, ул Ленина, д 63</t>
  </si>
  <si>
    <t>МУНИЦИПАЛЬНОЕ БЮДЖЕТНОЕ ОБЩЕОБРАЗОВАТЕЛЬНОЕ УЧРЕЖДЕНИЕ "НАГАДАКСКАЯ СРЕДНЯЯ ОБЩЕОБРАЗОВАТЕЛЬНАЯ ШКОЛА" МУНИЦИПАЛЬНОГО РАЙОНА АУРГАЗИНСКИЙ РАЙОН РЕСПУБЛИКИ БАШКОРТОСТАН</t>
  </si>
  <si>
    <t>Респ Башкортостан, Аургазинский р-н, деревня Татарский Нагадак, ул Центральная, д 89</t>
  </si>
  <si>
    <t>Респ Башкортостан, Аургазинский р-н, деревня Утеймуллино, ул Молодежная, д 31</t>
  </si>
  <si>
    <t>Респ Башкортостан, Аургазинский р-н, деревня Нижние Леканды, ул Мира, д 9</t>
  </si>
  <si>
    <t>Респ Башкортостан, Аургазинский р-н, деревня Новофедоровка, ул Советская, д 30А</t>
  </si>
  <si>
    <t>Респ Башкортостан, Аургазинский р-н, село Семенкино, ул Советская, зд 2Г</t>
  </si>
  <si>
    <t>Респ Башкортостан, Аургазинский р-н, деревня Наумкино, ул Г.Васильева, зд 9</t>
  </si>
  <si>
    <t>Респ Башкортостан, Аургазинский р-н, село Степановка, ул Шевченко, д 3</t>
  </si>
  <si>
    <t>Респ Башкортостан, Аургазинский р-н, село Турумбет, ул Набережная, д 2</t>
  </si>
  <si>
    <t>Респ Башкортостан, Аургазинский р-н, деревня Таштамак, ул Карла Маркса, д 1А</t>
  </si>
  <si>
    <t>Респ Башкортостан, село Толбазы, ул Ленина, д 146</t>
  </si>
  <si>
    <t>Респ Башкортостан, Аургазинский р-н, деревня Балыклыкуль, ул Центральная, зд 39</t>
  </si>
  <si>
    <t>Респ Башкортостан, село Толбазы, ул Школьная, д 2</t>
  </si>
  <si>
    <t>Респ Башкортостан, Аургазинский р-н, деревня Кебячево, ул Школьная, д 1</t>
  </si>
  <si>
    <t>Респ Башкортостан, Аургазинский р-н, село Тукаево, ул Молодежная, д 1</t>
  </si>
  <si>
    <t>Респ Башкортостан, Аургазинский р-н, деревня Тюбяково, ул Центральная, д 41</t>
  </si>
  <si>
    <t>Респ Башкортостан, Аургазинский р-н, село Андреевка, ул Школьная, д 8</t>
  </si>
  <si>
    <t>Никитина Ольга Николаевна</t>
  </si>
  <si>
    <t>Респ Башкортостан, Аургазинский р-н, село Чуваш-Карамалы, ул Центральная, зд 21</t>
  </si>
  <si>
    <t>Респ Башкортостан, село Толбазы, ул Ленина, зд 175</t>
  </si>
  <si>
    <t>Респ Башкортостан, село Толбазы, ул Мира, д 2</t>
  </si>
  <si>
    <t>Респ Башкортостан, село Толбазы, ул Ленина, зд 144</t>
  </si>
  <si>
    <t>Респ Башкортостан, село Толбазы, ул Ленина, зд 74</t>
  </si>
  <si>
    <t>Респ Башкортостан, село Толбазы, ул Химиков, д 4</t>
  </si>
  <si>
    <t>Респ Башкортостан, Аургазинский р-н, деревня Турсугали, ул Мажита Гафури, д 14</t>
  </si>
  <si>
    <t>205004831-2</t>
  </si>
  <si>
    <t>ФИЛИАЛ МУНИЦИПАЛЬНОГО БЮДЖЕТНОГО ОБЩЕОБРАЗОВАТЕЛЬНОГО УЧРЕЖДЕНИЯ ТОЛБАЗИНСКАЯ БАШКИРСКАЯ ГИМНАЗИЯ ИМЕНИ РАШИТА НАЗАРОВА МУНИЦИПАЛЬНОГО РАЙОНА АУРГАЗИНСКИЙ РАЙОН РЕСПУБЛИКИ БАШКОРТОСТАН "ОБЩЕОБРАЗОВАТЕЛЬНАЯ ШКОЛА Д. ТУРСУГАЛИ"</t>
  </si>
  <si>
    <t>Респ Башкортостан, село Толбазы, ул Ленина, д 113 к а</t>
  </si>
  <si>
    <t>Респ Башкортостан, Аургазинский р-н, село Семенкино, ул Советская, зд 1А</t>
  </si>
  <si>
    <t>Респ Башкортостан, село Толбазы, ул Ленина, зд 86</t>
  </si>
  <si>
    <t>МУНИЦИПАЛЬНОЕ БЮДЖЕТНОЕ ОБЩЕОБРАЗОВАТЕЛЬНОЕ УЧРЕЖДЕНИЕ "КАЛЬЧИРОВСКАЯ ОСНОВНАЯ ОБЩЕОБРАЗОВАТЕЛЬНАЯ ШКОЛА" МУНИЦИПАЛЬНОГО РАЙОНА АУРГАЗИНСКИЙ РАЙОН РЕСПУБЛИКИ БАШКОРТОСТАН</t>
  </si>
  <si>
    <t>453474, РЕСПУБЛИКА БАШКОРТОСТАН, М.Р-Н АУРГАЗИНСКИЙ, С.П. НОВОКАЛЬЧИРОВСКИЙ СЕЛЬСОВЕТ, Д КШАННЫ, УЛ ЛЕНИНА, ЗД. 77Б</t>
  </si>
  <si>
    <t>МУНИЦИПАЛЬНОЕ АВТОНОМНОЕ ДОШКОЛЬНОЕ ОБРАЗОВАТЕЛЬНОЕ УЧРЕЖДЕНИЕ ДЕТСКИЙ САД № 5 С. ТОЛБАЗЫ "АКБУЗАТ" МУНИЦИПАЛЬНОГО РАЙОНА АУРГАЗИНСКИЙ РАЙОН РЕСПУБЛИКИ БАШКОРТОСТАН</t>
  </si>
  <si>
    <t>Бакалинский</t>
  </si>
  <si>
    <t>Респ Башкортостан, Бакалинский р-н, село Бузюрово, ул Школьная, зд 63</t>
  </si>
  <si>
    <t>452660, РЕСПУБЛИКА БАШКОРТОСТАН, Р-Н БАКАЛИНСКИЙ, С МИХАЙЛОВКА, УЛ ЦЕНТРАЛЬНАЯ, ЗД. 4</t>
  </si>
  <si>
    <t>Респ Башкортостан, село Бакалы, ул Красных Партизан, зд 31, кв 2</t>
  </si>
  <si>
    <t>Респ Башкортостан, Бакалинский р-н, село Токбердино, ул Школьная, д 44</t>
  </si>
  <si>
    <t>Трофимова Гулнур Газизяновна</t>
  </si>
  <si>
    <t>Респ Башкортостан, Бакалинский р-н, село Старое Азмеево, ул Школьная, д 18</t>
  </si>
  <si>
    <t>Респ Башкортостан, Бакалинский р-н, село Куштиряково, ул Школьная, зд 6</t>
  </si>
  <si>
    <t>Респ Башкортостан, Бакалинский р-н, село Умирово, ул Октябрьская, зд 4</t>
  </si>
  <si>
    <t>Респ Башкортостан, Бакалинский р-н, село Урманаево, ул Молодежная, зд 20</t>
  </si>
  <si>
    <t>Респ Башкортостан, Бакалинский р-н, село Старокостеево, ул Центральная, д 69А</t>
  </si>
  <si>
    <t>Респ Башкортостан, Бакалинский р-н, село Старые Маты, ул Победы, зд 1</t>
  </si>
  <si>
    <t>Респ Башкортостан, Бакалинский р-н, село Дияшево, ул Школьная, д 50</t>
  </si>
  <si>
    <t>Респ Башкортостан, Бакалинский р-н, село Ахманово, ул Центральная, зд 86</t>
  </si>
  <si>
    <t>Респ Башкортостан, Бакалинский р-н, село Старокуяново, ул Центральная, д 93</t>
  </si>
  <si>
    <t>Респ Башкортостан, Бакалинский р-н, село Старокуручево, ул Центральная, д 29</t>
  </si>
  <si>
    <t>Респ Башкортостан, село Бакалы, ул Зотова, зд 78</t>
  </si>
  <si>
    <t>Респ Башкортостан, Бакалинский р-н, село Мустафино, ул Школьная, зд 38</t>
  </si>
  <si>
    <t>Респ Башкортостан, село Бакалы, ул Красных Партизан, д 31/1</t>
  </si>
  <si>
    <t>Респ Башкортостан, село Бакалы, ул Революционная, д 1, кв 1</t>
  </si>
  <si>
    <t>Респ Башкортостан, Бакалинский р-н, село Казанчи, ул Колхозная, д 13</t>
  </si>
  <si>
    <t>Респ Башкортостан, Бакалинский р-н, село Новые Маты, ул Ленина, зд 9</t>
  </si>
  <si>
    <t>Респ Башкортостан, Бакалинский р-н, село Старокатаево, ул Школьная, д 7</t>
  </si>
  <si>
    <t>Респ Башкортостан, Бакалинский р-н, село Новоиликово, ул Полевая, зд 1А</t>
  </si>
  <si>
    <t>Респ Башкортостан, Бакалинский р-н, село Камышлытамак, ул Школьная, зд 1</t>
  </si>
  <si>
    <t>Респ Башкортостан, село Бакалы, ул Красных Партизан, зд 31</t>
  </si>
  <si>
    <t>Респ Башкортостан, Бакалинский р-н, село Тактагулово, ул Школьная, влд 2</t>
  </si>
  <si>
    <t>Респ Башкортостан, Бакалинский р-н, село Новоурсаево, ул Молодежная, д 9</t>
  </si>
  <si>
    <t>Респ Башкортостан, Бакалинский р-н, село Нагайбаково, ул Речная, д 77</t>
  </si>
  <si>
    <t>МУНИЦИПАЛЬНОЕ АВТОНОМНОЕ ДОШКОЛЬНОЕ ОБРАЗОВАТЕЛЬНОЕ УЧРЕЖДЕНИЕ БАКАЛИНСКИЙ ДЕТСКИЙ САД "СКАЗКА" МУНИЦИПАЛЬНОГО РАЙОНА БАКАЛИНСКИЙ РАЙОН РЕСПУБЛИКИ БАШКОРТОСТАН</t>
  </si>
  <si>
    <t>Респ Башкортостан, село Бакалы, ул Школьная, д 20 к б</t>
  </si>
  <si>
    <t>МУНИЦИПАЛЬНОЕ АВТОНОМНОЕ ДОШКОЛЬНОЕ ОБРАЗОВАТЕЛЬНОЕ УЧРЕЖДЕНИЕ БАКАЛИНСКИЙ ДЕТСКИЙ САД "РАДУГА" МУНИЦИПАЛЬНОГО РАЙОНА БАКАЛИНСКИЙ РАЙОН РЕСПУБЛИКИ БАШКОРТОСТАН</t>
  </si>
  <si>
    <t>Респ Башкортостан, село Бакалы, ул Красных Партизан, д 27</t>
  </si>
  <si>
    <t>Ворсина Регина Рустамовна</t>
  </si>
  <si>
    <t>Респ Башкортостан, село Бакалы, ул Ленина, д 112/1</t>
  </si>
  <si>
    <t>МУНИЦИПАЛЬНОЕ АВТОНОМНОЕ ДОШКОЛЬНОЕ ОБРАЗОВАТЕЛЬНОЕ УЧРЕЖДЕНИЕ БАКАЛИНСКИЙ ДЕТСКИЙ САД "БУРАТИНО" ОБЩЕРАЗВИВАЮЩЕГО ВИДА МУНИЦИПАЛЬНОГО РАЙОНА БАКАЛИНСКИЙ РАЙОН РЕСПУБЛИКИ БАШКОРТОСТАН</t>
  </si>
  <si>
    <t>МУНИЦИПАЛЬНОЕ КАЗЕННОЕ УЧРЕЖДЕНИЕ "ОТДЕЛ ОБРАЗОВАНИЯ МУНИЦИПАЛЬНОГО РАЙОНА БАЛТАЧЕВСКИЙ РАЙОН РЕСПУБЛИКИ БАШКОРТОСТАН"</t>
  </si>
  <si>
    <t>Балтачевский</t>
  </si>
  <si>
    <t>Респ Башкортостан, село Старобалтачево, ул Советская, зд 42</t>
  </si>
  <si>
    <t>Гафаров Ильшат Радмирович</t>
  </si>
  <si>
    <t>Респ Башкортостан, село Старобалтачево, ул Комсомольская, д 65</t>
  </si>
  <si>
    <t>Респ Башкортостан, село Бураево, ул Химиков, зд 2</t>
  </si>
  <si>
    <t>Респ Башкортостан, Татышлинский р-н, село Буль-Кайпаново, ул Карима Амири, д 13</t>
  </si>
  <si>
    <t>Респ Башкортостан, село Старобалтачево, ул Юбилейная, зд 2</t>
  </si>
  <si>
    <t>Респ Башкортостан, Балтачевский р-н, деревня Нижнеиванаево, ул Центральная, д 54</t>
  </si>
  <si>
    <t>Респ Башкортостан, Балтачевский р-н, деревня Кунтугушево, ул Школьная</t>
  </si>
  <si>
    <t>Респ Башкортостан, Балтачевский р-н, деревня Нижнеиванаево, ул Центральная, д 54, помещ 1</t>
  </si>
  <si>
    <t>МУНИЦИПАЛЬНОЕ АВТОНОМНОЕ ДОШКОЛЬНОЕ ОБРАЗОВАТЕЛЬНОЕ УЧРЕЖДЕНИЕ ДЕТСКИЙ САД "БУРАТИНО" С.СТАРОБАЛТАЧЕВО МУНИЦИПАЛЬНОГО РАЙОНА БАЛТАЧЕВСКИЙ РАЙОН РЕСПУБЛИКИ БАШКОРТОСТАН</t>
  </si>
  <si>
    <t>Респ Башкортостан, село Старобалтачево, ул Первомайская, зд 4</t>
  </si>
  <si>
    <t>Респ Башкортостан, село Старобалтачево, ул Энергетиков, зд 30</t>
  </si>
  <si>
    <t>Респ Башкортостан, Балтачевский р-н, деревня Староиликеево, ул Кооперативная, зд 4</t>
  </si>
  <si>
    <t>МУНИЦИПАЛЬНОЕ АВТОНОМНОЕ ДОШКОЛЬНОЕ ОБРАЗОВАТЕЛЬНОЕ УЧРЕЖДЕНИЕ ДЕТСКИЙ САД "СОЛНЫШКО" С.СТАРОБАЛТАЧЕВО МУНИЦИПАЛЬНОГО РАЙОНА БАЛТАЧЕВСКИЙ РАЙОН РЕСПУБЛИКИ БАШКОРТОСТАН</t>
  </si>
  <si>
    <t>Респ Башкортостан, село Старобалтачево, ул Комарова, зд 2</t>
  </si>
  <si>
    <t>Респ Башкортостан, Балтачевский р-н, деревня Уразаево, ул Школьная, д 24</t>
  </si>
  <si>
    <t>Респ Башкортостан, Балтачевский р-н, деревня Старотимкино, ул Школьная, зд 8</t>
  </si>
  <si>
    <t>Респ Башкортостан, Балтачевский р-н, деревня Старотимкино, ул Жукова, д 2</t>
  </si>
  <si>
    <t>Респ Башкортостан, Балтачевский р-н, деревня Шавьяды, ул Центральная, д 49/1</t>
  </si>
  <si>
    <t>Респ Башкортостан, Балтачевский р-н, деревня Норкино, ул Южная, д 6</t>
  </si>
  <si>
    <t>Респ Башкортостан, Балтачевский р-н, село Нижнесикиязово, ул Центральная, д 23</t>
  </si>
  <si>
    <t>Респ Башкортостан, Балтачевский р-н, деревня Тутагачево, ул Центральная, д 29</t>
  </si>
  <si>
    <t>Респ Башкортостан, Балтачевский р-н, деревня Штанды, ул Центральная, зд 2</t>
  </si>
  <si>
    <t>Респ Башкортостан, Балтачевский р-н, село Сейтяково, ул Центральная, д 28</t>
  </si>
  <si>
    <t>ФИЛИАЛ МОБУ СОШ С.СЕЙТЯКОВО (РЕСП БАШКОРТОСТАН, Р-Н БАЛТАЧЕВСКИЙ, Д СТАРОДЮРТЮКЕЕВО)</t>
  </si>
  <si>
    <t>Респ Башкортостан, Балтачевский р-н, деревня Стародюртюкеево, ул Центральная</t>
  </si>
  <si>
    <t>ФИЛИАЛ МОБУ СОШ С.СЕЙТЯКОВО (РЕСП БАШКОРТОСТАН, Р-Н БАЛТАЧЕВСКИЙ, Д СТАРОЯМУРЗИНО)</t>
  </si>
  <si>
    <t>Респ Башкортостан, Балтачевский р-н, деревня Староямурзино, ул Центральная</t>
  </si>
  <si>
    <t>Респ Башкортостан, Балтачевский р-н, деревня Верхнекансиярово, ул Школьная, д 5</t>
  </si>
  <si>
    <t>Респ Башкортостан, Балтачевский р-н, село Тучубаево, ул Школьная, д 13</t>
  </si>
  <si>
    <t>Респ Башкортостан, Балтачевский р-н, деревня Кундашлы, ул Такаева, д 49</t>
  </si>
  <si>
    <t>Респ Башкортостан, Балтачевский р-н, деревня Курачево, ул Ленина, д 4</t>
  </si>
  <si>
    <t>МУНИЦИПАЛЬНОЕ ОБРАЗОВАТЕЛЬНОЕ БЮДЖЕТНОЕ УЧРЕЖДЕНИЕ ДОПОЛНИТЕЛЬНОГО ОБРАЗОВАНИЯ "ЦЕНТР ДЕТСКОГО ТВОРЧЕСТВА" МУНИЦИПАЛЬНОГО РАЙОНА БАЛТАЧЕВСКИЙ РАЙОН РЕСПУБЛИКИ БАШКОРТОСТАН</t>
  </si>
  <si>
    <t>Набиева Илюза Фанусовна</t>
  </si>
  <si>
    <t>Респ Башкортостан, село Старобалтачево, ул Советская, зд 75</t>
  </si>
  <si>
    <t>Респ Башкортостан, Балтачевский р-н, деревня Верхнекарышево, ул Центральная, д 35</t>
  </si>
  <si>
    <t>Респ Башкортостан, Балтачевский р-н, село Нижнекарышево, ул Советская, д 40</t>
  </si>
  <si>
    <t>452994, РЕСПУБЛИКА БАШКОРТОСТАН, М.Р-Н БАЛТАЧЕВСКИЙ, С.П. НИЖНЕКАРЫШЕВСКИЙ СЕЛЬСОВЕТ, С НИЖНЕКАРЫШЕВО, УЛ СОВЕТСКАЯ, Д. 40</t>
  </si>
  <si>
    <t>Респ Башкортостан, Балтачевский р-н, деревня Ялангачево, ул Школьная, д 44</t>
  </si>
  <si>
    <t>Респ Башкортостан, село Старобалтачево, ул Советская, зд 92</t>
  </si>
  <si>
    <t>Респ Башкортостан, Балтачевский р-н, деревня Асавка, ул Э.Миниахметова, д 11</t>
  </si>
  <si>
    <t>МУНИЦИПАЛЬНОЕ ОБРАЗОВАТЕЛЬНОЕ БЮДЖЕТНОЕ УЧРЕЖДЕНИЕ ДОПОЛНИТЕЛЬНОГО ОБРАЗОВАНИЯ "ДЕТСКО-ЮНОШЕСКАЯ СПОРТИВНАЯ ШКОЛА" МУНИЦИПАЛЬНОГО РАЙОНА БАЛТАЧЕВСКИЙ РАЙОН РЕСПУБЛИКИ БАШКОРТОСТАН</t>
  </si>
  <si>
    <t>Респ Башкортостан, село Старобалтачево, ул Советская, зд 29</t>
  </si>
  <si>
    <t>МУНИЦИПАЛЬНОЕ АВТОНОМНОЕ ДОШКОЛЬНОЕ ОБРАЗОВАТЕЛЬНОЕ УЧРЕЖДЕНИЕ ДЕТСКИЙ САД "БЕЛОСНЕЖКА" СЕЛА СТАРОБАЛТАЧЕВО МУНИЦИПАЛЬНОГО РАЙОНА БАЛТАЧЕВСКИЙ РАЙОН РЕСПУБЛИКИ БАШКОРТОСТАН</t>
  </si>
  <si>
    <t>МУНИЦИПАЛЬНОЕ АВТОНОМНОЕ ДОШКОЛЬНОЕ ОБРАЗОВАТЕЛЬНОЕ УЧРЕЖДЕНИЕ ДЕТСКИЙ САД "РЯБИНУШКА" СЕЛА СТАРОБАЛТАЧЕВО МУНИЦИПАЛЬНОГО РАЙОНА БАЛТАЧЕВСКИЙ РАЙОН РЕСПУБЛИКИ БАШКОРТОСТАН</t>
  </si>
  <si>
    <t>Белокатайский</t>
  </si>
  <si>
    <t>Респ Башкортостан, село Новобелокатай, ул Школьная, д 8</t>
  </si>
  <si>
    <t>Респ Башкортостан, Белокатайский р-н, село Атарша, ул Школьная, влд 1</t>
  </si>
  <si>
    <t>Респ Башкортостан, Белокатайский р-н, село Апутово, ул Салавата Юлаева, д 40</t>
  </si>
  <si>
    <t>Респ Башкортостан, Белокатайский р-н, деревня Кадырово, ул Школьная, зд 1</t>
  </si>
  <si>
    <t>Респ Башкортостан, Белокатайский р-н, деревня Красный Пахарь, ул М.Рахимова, влд 27</t>
  </si>
  <si>
    <t>452588, РЕСПУБЛИКА БАШКОРТОСТАН, М.Р-Н БЕЛОКАТАЙСКИЙ, С.П. СТАРОБЕЛОКАТАЙСКИЙ СЕЛЬСОВЕТ, С ШАКАРЛА, УЛ СОВЕТСКАЯ, ЗД. 54</t>
  </si>
  <si>
    <t>Респ Башкортостан, село Новобелокатай, ул Советская, д 109</t>
  </si>
  <si>
    <t>Респ Башкортостан, Белокатайский р-н, село Старобелокатай, ул Советская, зд 54</t>
  </si>
  <si>
    <t>Будакова Ольга Владимировна</t>
  </si>
  <si>
    <t>Респ Башкортостан, село Новобелокатай, ул Ленина, д 24</t>
  </si>
  <si>
    <t>Респ Башкортостан, Белокатайский р-н, деревня Айгырьял, ул Мечетлинская, зд 33</t>
  </si>
  <si>
    <t>Респ Башкортостан, Белокатайский р-н, деревня Верхнеутяшево, ул Ахтяма Газизова, влд 14</t>
  </si>
  <si>
    <t>Респ Башкортостан, Белокатайский р-н, деревня Нижнеутяшево, ул Салавата Юлаева, влд 1</t>
  </si>
  <si>
    <t>Респ Башкортостан, Белокатайский р-н, деревня Нижнеутяшево, ул Салавата Юлаева, влд 3</t>
  </si>
  <si>
    <t>Респ Башкортостан, Белокатайский р-н, село Старобелокатай, ул Школьная, зд 1</t>
  </si>
  <si>
    <t>Респ Башкортостан, Белокатайский р-н, село Соколки, ул Школьная, д 2</t>
  </si>
  <si>
    <t>Респ Башкортостан, Белокатайский р-н, село Ургала, ул Газовиков, д 6</t>
  </si>
  <si>
    <t>Респ Башкортостан, Белокатайский р-н, село Карантрав, Школьный пер, зд 3</t>
  </si>
  <si>
    <t>Респ Башкортостан, Белокатайский р-н, деревня Абсалямово, ул им М.Шаймуратова, зд 31</t>
  </si>
  <si>
    <t>Респ Башкортостан, Белокатайский р-н, деревня Айдакаево, ул Салавата Юлаева, зд 44</t>
  </si>
  <si>
    <t>Респ Башкортостан, Белокатайский р-н, село Емаши, ул Молодежная, влд 7</t>
  </si>
  <si>
    <t>Респ Башкортостан, Белокатайский р-н, село Белянка, ул Гагарина, д 1</t>
  </si>
  <si>
    <t>Респ Башкортостан, Белокатайский р-н, село Белянка, ул Гагарина, д 1 к а</t>
  </si>
  <si>
    <t>Респ Башкортостан, Белокатайский р-н, деревня Ашаево, Школьный пер, д 1</t>
  </si>
  <si>
    <t>Респ Башкортостан, Белокатайский р-н, село Новая Маскара, ул Центральная, д 35</t>
  </si>
  <si>
    <t>Респ Башкортостан, Белокатайский р-н, деревня Левали, ул Лесная, влд 12</t>
  </si>
  <si>
    <t>Респ Башкортостан, Белокатайский р-н, село Яныбаево, ул Школьная, влд 9</t>
  </si>
  <si>
    <t>Респ Башкортостан, Белокатайский р-н, село Майгаза, ул Мира, влд 7</t>
  </si>
  <si>
    <t>Респ Башкортостан, Белокатайский р-н, село Майгаза, ул Мира, влд 26</t>
  </si>
  <si>
    <t>Респ Башкортостан, Белокатайский р-н, село Карлыханово, ул Советская, д 102</t>
  </si>
  <si>
    <t>Респ Башкортостан, Белокатайский р-н, село Ногуши, ул им.Крупской, влд 27</t>
  </si>
  <si>
    <t>Респ Башкортостан, Белокатайский р-н, село Нижний Искуш, ул Школьная, зд 1</t>
  </si>
  <si>
    <t>МУНИЦИПАЛЬНОЕ АВТОНОМНОЕ ДОШКОЛЬНОЕ ОБРАЗОВАТЕЛЬНОЕ УЧРЕЖДЕНИЕ ДЕТСКИЙ САД "РОСИНКА" С.НОВОБЕЛОКАТАЙ МУНИЦИПАЛЬНОГО РАЙОНА БЕЛОКАТАЙСКИЙ РАЙОН РЕСПУБЛИКИ БАШКОРТОСТАН</t>
  </si>
  <si>
    <t>Респ Башкортостан, село Новобелокатай, ул Школьная, д 18</t>
  </si>
  <si>
    <t>Респ Башкортостан, село Новобелокатай, Школьный пер, д 10</t>
  </si>
  <si>
    <t>Респ Башкортостан, село Новобелокатай, ул Школьная, д 10</t>
  </si>
  <si>
    <t>Респ Башкортостан, Белокатайский р-н, деревня Ураково, ул Школьная, влд 2</t>
  </si>
  <si>
    <t>МУНИЦИПАЛЬНОЕ АВТОНОМНОЕ ДОШКОЛЬНОЕ ОБРАЗОВАТЕЛЬНОЕ УЧРЕЖДЕНИЕ ДЕТСКИЙ САД "ЧЕБУРАШКА" С.УРГАЛА МУНИЦИПАЛЬНОГО РАЙОНА БЕЛОКАТАЙСКИЙ РАЙОН РЕСПУБЛИКИ БАШКОРТОСТАН</t>
  </si>
  <si>
    <t>452570, РЕСПУБЛИКА БАШКОРТОСТАН, М.Р-Н БЕЛОКАТАЙСКИЙ, С.П. УРГАЛИНСКИЙ СЕЛЬСОВЕТ, С УРГАЛА, УЛ УЧИТЕЛЕЙ, Д. 29, ПОМЕЩ. Б</t>
  </si>
  <si>
    <t>МУНИЦИПАЛЬНОЕ АВТОНОМНОЕ ДОШКОЛЬНОЕ ОБРАЗОВАТЕЛЬНОЕ УЧРЕЖДЕНИЕ ДЕТСКИЙ САД "СКАЗКА" С. КАРЛЫХАНОВО МУНИЦИПАЛЬНОГО РАЙОНА БЕЛОКАТАЙСКИЙ РАЙОН РЕСПУБЛИКИ БАШКОРТОСТАН</t>
  </si>
  <si>
    <t>Респ Башкортостан, Белокатайский р-н, село Карлыханово, ул Советская, д 83</t>
  </si>
  <si>
    <t>452590, РЕСПУБЛИКА БАШКОРТОСТАН, М.Р-Н БЕЛОКАТАЙСКИЙ, С.П. ЕМАШИНСКИЙ СЕЛЬСОВЕТ, С ЕМАШИ, УЛ МОЛОДЕЖНАЯ, ЗД. 1А</t>
  </si>
  <si>
    <t>Респ Башкортостан, Белокатайский р-н, село Нижний Искуш, ул Кирова, д 5/2</t>
  </si>
  <si>
    <t>МУНИЦИПАЛЬНОЕ БЮДЖЕТНОЕ ОБРАЗОВАТЕЛЬНОЕ УЧРЕЖДЕНИЕ ДЛЯ ДЕТЕЙ ДОШКОЛЬНОГО И МЛАДШЕГО ШКОЛЬНОГО ВОЗРАСТА НАЧАЛЬНАЯ ШКОЛА-ДЕТСКИЙ САД "ЛЯЙСЯН" Д.КИРИКЕЕВО МУНИЦИПАЛЬНОГО РАЙОНА БЕЛОКАТАЙСКИЙ РАЙОН РЕСПУБЛИКИ БАШКОРТОСТАН</t>
  </si>
  <si>
    <t>Респ Башкортостан, Белокатайский р-н, деревня Кирикеево, ул Мусы Гареева, зд 2</t>
  </si>
  <si>
    <t>Респ Башкортостан, село Новобелокатай, ул Спортивная, д 2</t>
  </si>
  <si>
    <t>МУНИЦИПАЛЬНОЕ АВТОНОМНОЕ ДОШКОЛЬНОЕ ОБРАЗОВАТЕЛЬНОЕ УЧРЕЖДЕНИЕ ЦЕНТР РАЗВИТИЯ РЕБЕНКА - ДЕТСКИЙ САД "СОЛНЫШКО" С.НОВОБЕЛОКАТАЙ МУНИЦИПАЛЬНОГО РАЙОНА БЕЛОКАТАЙСКИЙ РАЙОН РЕСПУБЛИКИ БАШКОРТОСТАН</t>
  </si>
  <si>
    <t>Крылова Ольга Васильевна</t>
  </si>
  <si>
    <t>И.О ЗАВЕДУЮЩЕГО</t>
  </si>
  <si>
    <t>Респ Башкортостан, село Новобелокатай, ул Школьная, д 19</t>
  </si>
  <si>
    <t>Респ Башкортостан, Белокатайский р-н, село Старобелокатай, ул И.Дятлова, зд 6</t>
  </si>
  <si>
    <t>Респ Башкортостан, Белокатайский р-н, село Соколки, ул Клубная, д 2</t>
  </si>
  <si>
    <t>Респ Башкортостан, село Новобелокатай, ул Комсомольская, д 4</t>
  </si>
  <si>
    <t>МУНИЦИПАЛЬНОЕ БЮДЖЕТНОЕ ДОШКОЛЬНОЕ ОБРАЗОВАТЕЛЬНОЕ УЧРЕЖДЕНИЕ ДЕТСКИЙ САД "ЧЕБУРАШКА" С.ШАКАРЛА МУНИЦИПАЛЬНОГО РАЙОНА БЕЛОКАТАЙСКИЙ РАЙОН РЕСПУБЛИКИ БАШКОРТОСТАН</t>
  </si>
  <si>
    <t>МУНИЦИПАЛЬНОЕ КАЗЕННОЕ УЧРЕЖДЕНИЕ "ОТДЕЛ ОБРАЗОВАНИЯ АДМИНИСТРАЦИИ МУНИЦИПАЛЬНОГО РАЙОНА БЕЛОКАТАЙСКИЙ РАЙОН РЕСПУБЛИКИ БАШКОРТОСТАН"</t>
  </si>
  <si>
    <t>Респ Башкортостан, село Новобелокатай, ул Советская, д 116</t>
  </si>
  <si>
    <t>Белорецкий</t>
  </si>
  <si>
    <t>Садретдинов Ямил Насретдинович</t>
  </si>
  <si>
    <t>211004269-2</t>
  </si>
  <si>
    <t>МУНИЦИПАЛЬНОЕ ОБЩЕОБРАЗОВАТЕЛЬНОЕ БЮДЖЕТНОЕ УЧРЕЖДЕНИЕ ОСНОВНАЯ ОБЩЕОБРАЗОВАТЕЛЬНАЯ ШКОЛА С.МУЛДАКАЕВО, ФИЛИАЛ МУНИЦИПАЛЬНОГО ОБЩЕОБРАЗОВАТЕЛЬНОГО БЮДЖЕТНОГО УЧРЕЖДЕНИЯ СРЕДНЯЯ ОБЩЕОБРАЗОВАТЕЛЬНАЯ ШКОЛА С.АССЫ МУНИЦИПАЛЬНОГО РАЙОНА БЕЛОРЕЦКИЙ РАЙОН РЕСПУБЛИКИ БАШКОРТОСТАН</t>
  </si>
  <si>
    <t>Респ Башкортостан, Белорецкий р-н, село Манышта, ул Новая, д 3</t>
  </si>
  <si>
    <t>Респ Башкортостан, Белорецкий р-н, село Серменево, ул Калинина, д 27</t>
  </si>
  <si>
    <t>Респ Башкортостан, Белорецкий р-н, село Азикеево, ул Акмуллы, д 34/1</t>
  </si>
  <si>
    <t>Респ Башкортостан, Белорецкий р-н, деревня Азнагулово, ул Агидель, д 20</t>
  </si>
  <si>
    <t>Респ Башкортостан, Белорецкий р-н, деревня Новобельское, ул Школьная, д 1</t>
  </si>
  <si>
    <t>Рахматуллина Светлана Владимировна</t>
  </si>
  <si>
    <t>Респ Башкортостан, Белорецкий р-н, село Верхний Авзян, ул Коммунистическая, д 17</t>
  </si>
  <si>
    <t>Респ Башкортостан, Белорецкий р-н, село Азналкино, ул Арслана Мубарякова, д 13</t>
  </si>
  <si>
    <t>Севостьянова Марина Юрьевна</t>
  </si>
  <si>
    <t>Респ Башкортостан, Белорецкий р-н, село Инзер, ул Энергетиков, д 16А</t>
  </si>
  <si>
    <t>Респ Башкортостан, Белорецкий р-н, село Сосновка, ул Центральная, зд 8</t>
  </si>
  <si>
    <t>Респ Башкортостан, Белорецкий р-н, село Зуяково, ул Вокзальная, зд 5</t>
  </si>
  <si>
    <t>Респ Башкортостан, Белорецкий р-н, село Габдюково, ул Школьная, д 2 к а</t>
  </si>
  <si>
    <t>Респ Башкортостан, Белорецкий р-н, село Абзаково, ул Лесная, д 43</t>
  </si>
  <si>
    <t>Респ Башкортостан, Белорецкий р-н, деревня Мухаметово, ул Центральная, д 11</t>
  </si>
  <si>
    <t>Респ Башкортостан, Белорецкий р-н, село Буганак, ул Центральная, д 2</t>
  </si>
  <si>
    <t>Респ Башкортостан, Белорецкий р-н, село Улуелга, ул Лесная, д 9/1</t>
  </si>
  <si>
    <t>Респ Башкортостан, Белорецкий р-н, село Ишля, ул Школьная, зд 2</t>
  </si>
  <si>
    <t>Респ Башкортостан, Белорецкий р-н, село Инзер, ул Энергетиков, д 31А</t>
  </si>
  <si>
    <t>Респ Башкортостан, Белорецкий р-н, деревня Бердагулово, ул Школьная, д 24</t>
  </si>
  <si>
    <t>Респ Башкортостан, Белорецкий р-н, село Исмакаево, ул Советская, зд 35</t>
  </si>
  <si>
    <t>Респ Башкортостан, Белорецкий р-н, село Верхний Авзян, ул Гайдара, д 9</t>
  </si>
  <si>
    <t>Респ Башкортостан, Белорецкий р-н, село Узянбаш, ул Д.Янгиреева, зд 38</t>
  </si>
  <si>
    <t>Респ Башкортостан, Белорецкий р-н, село Бриштамак, ул Горная, зд 10</t>
  </si>
  <si>
    <t>Респ Башкортостан, Белорецкий р-н, село Отнурок, ул Школьная, д 35</t>
  </si>
  <si>
    <t>Респ Башкортостан, Белорецкий р-н, село Шигаево, ул Школьная, д 17</t>
  </si>
  <si>
    <t>Респ Башкортостан, Белорецкий р-н, село Уткалево, ул Школьная, зд 4</t>
  </si>
  <si>
    <t>Респ Башкортостан, Белорецкий р-н, село Рысакаево, ул Школьная, д 9</t>
  </si>
  <si>
    <t>Респ Башкортостан, Белорецкий р-н, село Кага, ул Ленина, д 27</t>
  </si>
  <si>
    <t>Респ Башкортостан, Белорецкий р-н, село Зигаза, ул Школьная, д 6</t>
  </si>
  <si>
    <t>Респ Башкортостан, Белорецкий р-н, село Бакеево, ул Зубая Утягулова, д 29</t>
  </si>
  <si>
    <t>Гибадуллина Айгуль Ялиловна</t>
  </si>
  <si>
    <t>Респ Башкортостан, Белорецкий р-н, село Серменево, ул А.Мубарякова, д 1А</t>
  </si>
  <si>
    <t>Респ Башкортостан, Белорецкий р-н, село Шигаево, ул С.Юлаева, д 3</t>
  </si>
  <si>
    <t>МУНИЦИПАЛЬНОЕ ДОШКОЛЬНОЕ ОБРАЗОВАТЕЛЬНОЕ БЮДЖЕТНОЕ УЧРЕЖДЕНИЕ ДЕТСКИЙ САД № 1 "РОДНИЧОК" С. ИНЗЕР МУНИЦИПАЛЬНОГО РАЙОНА БЕЛОРЕЦКИЙ РАЙОН РЕСПУБЛИКИ БАШКОРТОСТАН</t>
  </si>
  <si>
    <t>Челищева Юлия Борисовна</t>
  </si>
  <si>
    <t>453560, РЕСПУБЛИКА БАШКОРТОСТАН, М.Р-Н БЕЛОРЕЦКИЙ, С.П. ИНЗЕРСКИЙ СЕЛЬСОВЕТ, С ИНЗЕР, УЛ СТРОИТЕЛЕЙ, ЗД. 7</t>
  </si>
  <si>
    <t>Респ Башкортостан, Белорецкий р-н, деревня Кагарманово, ул С.Юлаева, д 20А</t>
  </si>
  <si>
    <t>Респ Башкортостан, Белорецкий р-н, село Улуелга, ул Лесная, зд 10</t>
  </si>
  <si>
    <t>Респ Башкортостан, Белорецкий р-н, село Инзер, ул Октябрьская, д 4А</t>
  </si>
  <si>
    <t>Респ Башкортостан, Белорецкий р-н, село Узян, ул Артамонова, д 2 к а</t>
  </si>
  <si>
    <t>Респ Башкортостан, Белорецкий р-н, деревня Махмутово, ул М.Гафури, зд 4</t>
  </si>
  <si>
    <t>Респ Башкортостан, Белорецкий р-н, село Верхнеаршинский, Школьный пер, д 5</t>
  </si>
  <si>
    <t>Респ Башкортостан, Белорецкий р-н, село Николаевка, ул Центральная, д 45/2</t>
  </si>
  <si>
    <t>Респ Башкортостан, Белорецкий р-н, село Узян, ул Клубная, д 2</t>
  </si>
  <si>
    <t>МУНИЦИПАЛЬНОЕ ДОШКОЛЬНОЕ ОБРАЗОВАТЕЛЬНОЕ БЮДЖЕТНОЕ УЧРЕЖДЕНИЕ ДЕТСКИЙ САД "БУРАТИНО" С. БУГАНАК МУНИЦИПАЛЬНОГО РАЙОНА БЕЛОРЕЦКИЙ РАЙОН РЕСПУБЛИКИ БАШКОРТОСТАН</t>
  </si>
  <si>
    <t>Респ Башкортостан, Белорецкий р-н, село Буганак, ул Строителей, д 9</t>
  </si>
  <si>
    <t>Респ Башкортостан, Белорецкий р-н, село Верхний Авзян, ул Советская, д 1</t>
  </si>
  <si>
    <t>Респ Башкортостан, Белорецкий р-н, село Кага, ул Матросова, д 14</t>
  </si>
  <si>
    <t>МУНИЦИПАЛЬНОЕ БЮДЖЕТНОЕ ДОШКОЛЬНОЕ ОБРАЗОВАТЕЛЬНОЕ УЧРЕЖДЕНИЕ ДЕТСКИЙ САД "ЛЯЙСАН" СЕЛА АИТОВО МУНИЦИПАЛЬНОГО РАЙОНА БИЖБУЛЯКСКИЙ РАЙОН РЕСПУБЛИКИ БАШКОРТОСТАН</t>
  </si>
  <si>
    <t>Бижбулякский</t>
  </si>
  <si>
    <t>Ильясова Людмила Валерьевна</t>
  </si>
  <si>
    <t>Респ Башкортостан, Бижбулякский р-н, село Аитово, пер Детсад, д 3</t>
  </si>
  <si>
    <t>Респ Башкортостан, Бижбулякский р-н, село Елбулактамак, ул Молодежная, зд 1А</t>
  </si>
  <si>
    <t>Респ Башкортостан, Бижбулякский р-н, село Каменка</t>
  </si>
  <si>
    <t>Респ Башкортостан, Бижбулякский р-н, деревня Лысогорка, ул Центральная, д 31, офис А</t>
  </si>
  <si>
    <t>Респ Башкортостан, село Бижбуляк, ул Центральная, д 72</t>
  </si>
  <si>
    <t>Респ Башкортостан, Бижбулякский р-н, деревня Седякбаш, ул Молодежная, д 22</t>
  </si>
  <si>
    <t>Респ Башкортостан, Бижбулякский р-н, село Елбулак-Матвеевка, ул Пролетарская, д 35</t>
  </si>
  <si>
    <t>МУНИЦИПАЛЬНОЕ БЮДЖЕТНОЕ ДОШКОЛЬНОЕ ОБРАЗОВАТЕЛЬНОЕ УЧРЕЖДЕНИЕ ДЕТСКИЙ САД "ЖУРАВУШКА" СЕЛА БИЖБУЛЯК МУНИЦИПАЛЬНОГО РАЙОНА БИЖБУЛЯКСКИЙ РАЙОН РЕСПУБЛИКИ БАШКОРТОСТАН</t>
  </si>
  <si>
    <t>Респ Башкортостан, село Бижбуляк, ул Советская, д 23</t>
  </si>
  <si>
    <t>Респ Башкортостан, Бижбулякский р-н, село Базлык, ул Шоссейная, зд 3</t>
  </si>
  <si>
    <t>ФИЛИАЛ МОБУ СОШ ИМ. К.ИВАНОВА С.БАЗЛЫК (УЛ ЦЕНТРАЛЬНАЯ)</t>
  </si>
  <si>
    <t>Респ Башкортостан, Бижбулякский р-н, деревня Егоровка, ул Центральная, зд 30</t>
  </si>
  <si>
    <t>ОСНОВНАЯ ОБЩЕОБРАЗОВАТЕЛЬНАЯ ШКОЛА С.КИСТЕНЛИ-БОГДАНОВО - ФИЛИАЛ МУНИЦИПАЛЬНОГО ОБЩЕОБРАЗОВАТЕЛЬНОГО БЮДЖЕТНОГО УЧРЕЖДЕНИЯ СРЕДНЯЯ ОБЩЕОБРАЗОВАТЕЛЬНАЯ ШКОЛА ИМ. К.ИВАНОВА С.БАЗЛЫК МУНИЦИПАЛЬНОГО РАЙОНА БИЖБУЛЯКСКИЙ РАЙОН РЕСПУБЛИКИ БАШКОРТОСТАН</t>
  </si>
  <si>
    <t>212004871-7</t>
  </si>
  <si>
    <t>Респ Башкортостан, Бижбулякский р-н, село Аитово, ул Школьная, д 4</t>
  </si>
  <si>
    <t>Респ Башкортостан, Бижбулякский р-н, деревня Боголюбовка, ул Садовая, д 35</t>
  </si>
  <si>
    <t>Респ Башкортостан, Бижбулякский р-н, село Дюсяново, ул Центральная, зд 11</t>
  </si>
  <si>
    <t>НАЧАЛЬНАЯ ОБЩЕОБРАЗОВАТЕЛЬНАЯ ШКОЛА С.КАНЫКАЕВО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</si>
  <si>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ОСНОВНАЯ ОБЩЕОБРАЗОВАТЕЛЬНАЯ ШКОЛА С.ЕЛБУЛАКТАМАК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</si>
  <si>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212004889-6</t>
  </si>
  <si>
    <t>212004889-7</t>
  </si>
  <si>
    <t>Респ Башкортостан, Бижбулякский р-н, село Алексеевка, ул Центральная, зд 74</t>
  </si>
  <si>
    <t>Респ Башкортостан, Бижбулякский р-н, село Демский, ул Центральная, д 1</t>
  </si>
  <si>
    <t>Респ Башкортостан, Бижбулякский р-н, деревня Тулубаево, ул Набережная, д 10, офис А</t>
  </si>
  <si>
    <t>ФИЛИАЛ МОБУ СОШ С.ДЕМСКИЙ</t>
  </si>
  <si>
    <t>Респ Башкортостан, Бижбулякский р-н, деревня Хомутовка, ул Школьная, д 1</t>
  </si>
  <si>
    <t>212004913-5</t>
  </si>
  <si>
    <t>Респ Башкортостан, Бижбулякский р-н, село Азнаево, ул Подгорная, зд 7</t>
  </si>
  <si>
    <t>Респ Башкортостан, Бижбулякский р-н, село Кенгер-Менеуз, ул Школьная, зд 2</t>
  </si>
  <si>
    <t>Респ Башкортостан, Бижбулякский р-н, село Кунакулово, ул Центральная, зд 91</t>
  </si>
  <si>
    <t>Респ Башкортостан, Бижбулякский р-н, село Кенгер-Менеуз, ул Школьная, зд 6</t>
  </si>
  <si>
    <t>Респ Башкортостан, Бижбулякский р-н, село Кистенли-Богданово, ул Школьная, д 1</t>
  </si>
  <si>
    <t>Респ Башкортостан, село Бижбуляк, ул Спортивная, зд 3</t>
  </si>
  <si>
    <t>Респ Башкортостан, Бижбулякский р-н, деревня Алексеевка</t>
  </si>
  <si>
    <t>Респ Башкортостан, Бижбулякский р-н, село Зириклы, ул Центральная, д 41</t>
  </si>
  <si>
    <t>Респ Башкортостан, Бижбулякский р-н, село Малый Седяк, Школьный пер, д 11</t>
  </si>
  <si>
    <t>Респ Башкортостан, Бижбулякский р-н, село Кош-Елга, ул Центральная, д 18</t>
  </si>
  <si>
    <t>Респ Башкортостан, Бижбулякский р-н, село Кош-Елга, ул МТМ, д 9</t>
  </si>
  <si>
    <t>Респ Башкортостан, Бижбулякский р-н, село Менеуз-Москва, ул Центральная, д 27А</t>
  </si>
  <si>
    <t>Респ Башкортостан, Бижбулякский р-н, село Каныкаево</t>
  </si>
  <si>
    <t>Респ Башкортостан, Бижбулякский р-н, село Биккулово, ул Центральная, зд 22</t>
  </si>
  <si>
    <t>МУНИЦИПАЛЬНОЕ БЮДЖЕТНОЕ ДОШКОЛЬНОЕ ОБРАЗОВАТЕЛЬНОЕ УЧРЕЖДЕНИЕ ДЕТСКИЙ САД "ДЮЙМОВОЧКА" СЕЛА БИЖБУЛЯК МУНИЦИПАЛЬНОГО РАЙОНА БИЖБУЛЯКСКИЙ РАЙОН РЕСПУБЛИКИ БАШКОРТОСТАН</t>
  </si>
  <si>
    <t>Респ Башкортостан, село Бижбуляк, ул Степная, д 31</t>
  </si>
  <si>
    <t>Респ Башкортостан, Бижбулякский р-н, деревня Седякбаш, ул Молодежная, зд 25</t>
  </si>
  <si>
    <t>МУНИЦИПАЛЬНОЕ КАЗЕННОЕ УЧРЕЖДЕНИЕ "ЦЕНТРАЛИЗОВАННАЯ БУХГАЛТЕРИЯ МУНИЦИПАЛЬНЫХ ОБРАЗОВАТЕЛЬНЫХ ОРГАНИЗАЦИЙ" МУНИЦИПАЛЬНОГО РАЙОНА БИЖБУЛЯКСКИЙ РАЙОН РЕСПУБЛИКИ БАШКОРТОСТАН</t>
  </si>
  <si>
    <t>Респ Башкортостан, село Бижбуляк, ул Победы, д 13</t>
  </si>
  <si>
    <t>МУНИЦИПАЛЬНОЕ БЮДЖЕТНОЕ ДОШКОЛЬНОЕ ОБРАЗОВАТЕЛЬНОЕ УЧРЕЖДЕНИЕ ДЕТСКИЙ САД "УЛЫБКА" СЕЛА БИЖБУЛЯК МУНИЦИПАЛЬНОГО РАЙОНА БИЖБУЛЯКСКИЙ РАЙОН РЕСПУБЛИКИ БАШКОРТОСТАН</t>
  </si>
  <si>
    <t>Андреева Марина Витальевна</t>
  </si>
  <si>
    <t>МУНИЦИПАЛЬНОЕ БЮДЖЕТНОЕ ДОШКОЛЬНОЕ ОБРАЗОВАТЕЛЬНОЕ УЧРЕЖДЕНИЕ ДЕТСКИЙ САД "УМКА" СЕЛА БИЖБУЛЯК МУНИЦИПАЛЬНОГО РАЙОНА БИЖБУЛЯКСКИЙ РАЙОН РЕСПУБЛИКИ БАШКОРТОСТАН</t>
  </si>
  <si>
    <t>МУНИЦИПАЛЬНОЕ АВТОНОМНОЕ ДОШКОЛЬНОЕ ОБРАЗОВАТЕЛЬНОЕ УЧРЕЖДЕНИЕ КОМБИНИРОВАННОГО ВИДА ДЕТСКИЙ САД № 9 "АЛЕНУШКА" ГОРОДА БИРСКА МУНИЦИПАЛЬНОГО РАЙОНА БИРСКИЙ РАЙОН РЕСПУБЛИКИ БАШКОРТОСТАН</t>
  </si>
  <si>
    <t>Бирский</t>
  </si>
  <si>
    <t>Респ Башкортостан, Бирский р-н, село Печенкино, ул Советская, д 19</t>
  </si>
  <si>
    <t>Респ Башкортостан, Бирский р-н, село Осиновка, ул Школьная, д 1</t>
  </si>
  <si>
    <t>Респ Башкортостан, Бирский р-н, село Старопетрово, ул Кооперативная, д 21А</t>
  </si>
  <si>
    <t>Респ Башкортостан, Бирский р-н, село Суслово, ул Школьная, зд 14</t>
  </si>
  <si>
    <t>Респ Башкортостан, Бирский р-н, село Малосухоязово, ул Школьная, зд 8</t>
  </si>
  <si>
    <t>Респ Башкортостан, Бирский р-н, село Кусекеево, ул Новостройки, д 5</t>
  </si>
  <si>
    <t>Респ Башкортостан, Бирский р-н, село Николаевка, ул Школьная, д 13</t>
  </si>
  <si>
    <t>Респ Башкортостан, Бирский р-н, село Угузево, ул Коммунистическая, д 33Б</t>
  </si>
  <si>
    <t>Респ Башкортостан, Бирский р-н, село Старобурново, ул Школьная, д 6Б</t>
  </si>
  <si>
    <t>Респ Башкортостан, Бирский р-н, село Шелканово, ул Радужная, д 14</t>
  </si>
  <si>
    <t>Респ Башкортостан, Бирский р-н, село Баженово, ул 60 лет Октября, д 8</t>
  </si>
  <si>
    <t>Респ Башкортостан, Бирский р-н, село Силантьево, ул Интернациональная, д 18</t>
  </si>
  <si>
    <t>Калимьянова Эльбира Михайловна</t>
  </si>
  <si>
    <t>Респ Башкортостан, Бирский р-н, село Бахтыбаево, ул Ленина, д 56</t>
  </si>
  <si>
    <t>Респ Башкортостан, Бирский р-н, село Верхнелачентау, ул Тукая, д 15</t>
  </si>
  <si>
    <t>Респ Башкортостан, Бирский р-н, село Новоянтузово, ул Ленина, д 14</t>
  </si>
  <si>
    <t>Респ Башкортостан, Бирский р-н, село Чишма, ул Трактовая, д 6</t>
  </si>
  <si>
    <t>Респ Башкортостан, Бирский р-н, село Акудибашево, ул Школьная, д 3</t>
  </si>
  <si>
    <t>Респ Башкортостан, Бирский р-н, деревня Пионер, ул Лесная, д 1</t>
  </si>
  <si>
    <t>Респ Башкортостан, Бирский р-н, село Старобазаново, ул Комарова, д 3</t>
  </si>
  <si>
    <t>Благоварский</t>
  </si>
  <si>
    <t>Респ Башкортостан, Благоварский р-н, село Старокучербаево, ул Кооперативная, зд 21А</t>
  </si>
  <si>
    <t>Респ Башкортостан, Благоварский р-н, село Кашкалаши, ул Школьная, д 7</t>
  </si>
  <si>
    <t>Респ Башкортостан, Благоварский р-н, село Первомайский, ул Победы, д 7</t>
  </si>
  <si>
    <t>Респ Башкортостан, Благоварский р-н, деревня Дмитриевка, ул Школьная, д 7</t>
  </si>
  <si>
    <t>214000551-2</t>
  </si>
  <si>
    <t>ФИЛИАЛ МУНИЦИПАЛЬНОГО ОБЩЕОБРАЗОВАТЕЛЬНОГО БЮДЖЕТНОГО УЧРЕЖДЕНИЯ СРЕДНЯЯ ОБЩЕОБРАЗОВАТЕЛЬНАЯ ШКОЛА ИМЕНИ ГЕРОЯ СОВЕТСКОГО СОЮЗА ДАВЛЯТОВА БАКИРА РАХИМОВИЧА С. ПЕРВОМАЙСКИЙ МУНИЦИПАЛЬНОГО РАЙОНА БЛАГОВАРСКИЙ РАЙОН РЕСПУБЛИКИ БАШКОРТОСТАН ОСНОВНАЯ ОБЩЕОБРАЗОВАТЕЛЬНАЯ ШКОЛА Д. ДМИТРИЕВКА</t>
  </si>
  <si>
    <t>Респ Башкортостан, Благоварский р-н, село Тан, ул Школьная, д 3</t>
  </si>
  <si>
    <t>Респ Башкортостан, село Языково, ул Победы, д 12</t>
  </si>
  <si>
    <t>ФИЛИАЛ МУНИЦИПАЛЬНОГО ОБЩЕОБРАЗОВАТЕЛЬНОГО БЮДЖЕТНОГО УЧРЕЖДЕНИЯ СРЕДНЯЯ ОБЩЕОБРАЗОВАТЕЛЬНАЯ ШКОЛА С.ЯЗЫКОВО МУНИЦИПАЛЬНОГО РАЙОНА БЛАГОВАРСКИЙ РАЙОН РЕСПУБЛИКИ БАШКОРТОСТАН ОСНОВНАЯ ОБЩЕОБРАЗОВАТЕЛЬНАЯ ШКОЛА С.КОБ-ПОКРОВКА (РЕСП БАШКОРТОСТАН, Р-Н БЛАГОВАРСКИЙ, Д ДОМБРОВКА)</t>
  </si>
  <si>
    <t>Респ Башкортостан, Благоварский р-н, деревня Домбровка, ул Мира, зд 1</t>
  </si>
  <si>
    <t>ФИЛИАЛ МУНИЦИПАЛЬНОГО ОБЩЕОБРАЗОВАТЕЛЬНОГО БЮДЖЕТНОГО УЧРЕЖДЕНИЯ СРЕДНЯЯ ОБЩЕОБРАЗОВАТЕЛЬНАЯ ШКОЛА С.ЯЗЫКОВО МУНИЦИПАЛЬНОГО РАЙОНА БЛАГОВАРСКИЙ РАЙОН РЕСПУБЛИКИ БАШКОРТОСТАН ОСНОВНАЯ ОБЩЕОБРАЗОВАТЕЛЬНАЯ ШКОЛА С.КОБ-ПОКРОВКА (РЕСП БАШКОРТОСТАН, Р-Н БЛАГОВАРСКИЙ, С КОБ-ПОКРОВКА)</t>
  </si>
  <si>
    <t>Респ Башкортостан, Благоварский р-н, село Коб-Покровка, ул Центральная, зд 42</t>
  </si>
  <si>
    <t>Респ Башкортостан, Благоварский р-н, село Благовар, ул Совхозная, зд 4</t>
  </si>
  <si>
    <t>Респ Башкортостан, Благоварский р-н, деревня Сарайлы, ул А.Галиева, зд 12</t>
  </si>
  <si>
    <t>Респ Башкортостан, Благоварский р-н, село Верхние Каргалы, ул Солнечная, стр 70</t>
  </si>
  <si>
    <t>Респ Башкортостан, Благоварский р-н, село Удрякбаш, ул Ленина, зд 34</t>
  </si>
  <si>
    <t>Респ Башкортостан, Благоварский р-н, село Пришиб, ул Ленина, д 43</t>
  </si>
  <si>
    <t>МУНИЦИПАЛЬНОЕ БЮДЖЕТНОЕ ДОШКОЛЬНОЕ ОБРАЗОВАТЕЛЬНОЕ УЧРЕЖДЕНИЕ ДЕТСКИЙ САД "КАРЛЫГАЧ" С.ВЕРХНИЕ КАРГАЛЫ МУНИЦИПАЛЬНОГО РАЙОНА БЛАГОВАРСКИЙ РАЙОН РЕСПУБЛИКИ БАШКОРТОСТАН</t>
  </si>
  <si>
    <t>Респ Башкортостан, Благоварский р-н, село Верхние Каргалы, ул Солнечная, д 72</t>
  </si>
  <si>
    <t>Шаймарданов Венер Зульфатович</t>
  </si>
  <si>
    <t>Респ Башкортостан, село Языково, ул Победы, д 2/1</t>
  </si>
  <si>
    <t>Респ Башкортостан, село Языково, ул Ленина, зд 35</t>
  </si>
  <si>
    <t>Респ Башкортостан, Благоварский р-н, село Троицкий, ул Центральная, стр 52</t>
  </si>
  <si>
    <t>Респ Башкортостан, Благоварский р-н, село Мирный, ул Школьная, д 4</t>
  </si>
  <si>
    <t>Респ Башкортостан, Благоварский р-н, деревня Шарлык, ул Школьная, д 13</t>
  </si>
  <si>
    <t>МУНИЦИПАЛЬНОЕ БЮДЖЕТНОЕ ДОШКОЛЬНОЕ ОБРАЗОВАТЕЛЬНОЕ УЧРЕЖДЕНИЕ ДЕТСКИЙ САД "БЕРЁЗКА" Д.САРАЙЛЫ МУНИЦИПАЛЬНОГО РАЙОНА БЛАГОВАРСКИЙ РАЙОН РЕСПУБЛИКИ БАШКОРТОСТАН</t>
  </si>
  <si>
    <t>Респ Башкортостан, Благоварский р-н, село Пришиб, ул Садовая, д 1</t>
  </si>
  <si>
    <t>Респ Башкортостан, Благоварский р-н, село Благовар, ул Совхозная, зд 13</t>
  </si>
  <si>
    <t>МУНИЦИПАЛЬНОЕ БЮДЖЕТНОЕ ДОШКОЛЬНОЕ ОБРАЗОВАТЕЛЬНОЕ УЧРЕЖДЕНИЕ ДЕТСКИЙ САД №1 "СОЛНЫШКО" С. ЯЗЫКОВО МУНИЦИПАЛЬНОГО РАЙОНА БЛАГОВАРСКИЙ РАЙОН РЕСПУБЛИКИ БАШКОРТОСТАН</t>
  </si>
  <si>
    <t>Респ Башкортостан, село Языково, ул Мира, д 13</t>
  </si>
  <si>
    <t>Респ Башкортостан, Благоварский р-н, деревня Домбровка, ул Мира, зд 3</t>
  </si>
  <si>
    <t>Респ Башкортостан, Благоварский р-н, деревня Топоринка, ул Школьная, зд 6</t>
  </si>
  <si>
    <t>МУНИЦИПАЛЬНОЕ АВТОНОМНОЕ ДОШКОЛЬНОЕ ОБРАЗОВАТЕЛЬНОЕ УЧРЕЖДЕНИЕ ДЕТСКИЙ САД №3 "ТЕРЕМОК" С.ЯЗЫКОВО МУНИЦИПАЛЬНОГО РАЙОНА БЛАГОВАРСКИЙ РАЙОН РЕСПУБЛИКИ БАШКОРТОСТАН</t>
  </si>
  <si>
    <t>Респ Башкортостан, село Языково, ул Полевая, д 99/1</t>
  </si>
  <si>
    <t>МУНИЦИПАЛЬНОЕ БЮДЖЕТНОЕ ДОШКОЛЬНОЕ ОБРАЗОВАТЕЛЬНОЕ УЧРЕЖДЕНИЕ ДЕТСКИЙ САД №2 "СКАЗКА" С.ЯЗЫКОВО МУНИЦИПАЛЬНОГО РАЙОНА БЛАГОВАРСКИЙ РАЙОН РЕСПУБЛИКИ БАШКОРТОСТАН</t>
  </si>
  <si>
    <t>Респ Башкортостан, село Языково, ул Социалистическая, зд 8</t>
  </si>
  <si>
    <t>Респ Башкортостан, Благоварский р-н, деревня Узыбаш, ул Центральная, д 57</t>
  </si>
  <si>
    <t>МУНИЦИПАЛЬНОЕ БЮДЖЕТНОЕ ДОШКОЛЬНОЕ ОБРАЗОВАТЕЛЬНОЕ УЧРЕЖДЕНИЕ ДЕТСКИЙ САД "ШАТЛЫК" Д.ШАРЛЫК МУНИЦИПАЛЬНОГО РАЙОНА БЛАГОВАРСКИЙ РАЙОН РЕСПУБЛИКИ БАШКОРТОСТАН</t>
  </si>
  <si>
    <t>Респ Башкортостан, Благоварский р-н, деревня Шарлык, ул Школьная, д 7</t>
  </si>
  <si>
    <t>МУНИЦИПАЛЬНОЕ БЮДЖЕТНОЕ ДОШКОЛЬНОЕ ОБРАЗОВАТЕЛЬНОЕ УЧРЕЖДЕНИЕ ДЕТСКИЙ САД "ЁЛОЧКА" С.ПЕРВОМАЙСКИЙ МУНИЦИПАЛЬНОГО РАЙОНА БЛАГОВАРСКИЙ РАЙОН РЕСПУБЛИКИ БАШКОРТОСТАН</t>
  </si>
  <si>
    <t>Респ Башкортостан, Благоварский р-н, село Первомайский, ул Победы, д 3</t>
  </si>
  <si>
    <t>МУНИЦИПАЛЬНОЕ БЮДЖЕТНОЕ ДОШКОЛЬНОЕ ОБРАЗОВАТЕЛЬНОЕ УЧРЕЖДЕНИЕ ДЕТСКИЙ САД "ЧИШМЭКЭЙ" С. СТАРОКУЧЕРБАЕВО МУНИЦИПАЛЬНОГО РАЙОНА БЛАГОВАРСКИЙ РАЙОН РЕСПУБЛИКИ БАШКОРТОСТАН</t>
  </si>
  <si>
    <t>Респ Башкортостан, Благоварский р-н, село Старокучербаево, ул Центральная, д 6/2</t>
  </si>
  <si>
    <t>МУНИЦИПАЛЬНОЕ БЮДЖЕТНОЕ ДОШКОЛЬНОЕ ОБРАЗОВАТЕЛЬНОЕ УЧРЕЖДЕНИЕ ДЕТСКИЙ САД "БЕРЕЗКА" С. КАШКАЛАШИ МУНИЦИПАЛЬНОГО РАЙОНА БЛАГОВАРСКИЙ РАЙОН РЕСПУБЛИКИ БАШКОРТОСТАН</t>
  </si>
  <si>
    <t>Нугаева Альфира Анваровна</t>
  </si>
  <si>
    <t>МУНИЦИПАЛЬНОЕ БЮДЖЕТНОЕ ДОШКОЛЬНОЕ ОБРАЗОВАТЕЛЬНОЕ УЧРЕЖДЕНИЕ ДЕТСКИЙ САД №1 "БЕРЁЗКА" С. БЛАГОВАР МУНИЦИПАЛЬНОГО РАЙОНА БЛАГОВАРСКИЙ РАЙОН РЕСПУБЛИКИ БАШКОРТОСТАН</t>
  </si>
  <si>
    <t>Респ Башкортостан, Благоварский р-н, село Благовар, ул Садовая, зд 35</t>
  </si>
  <si>
    <t>МУНИЦИПАЛЬНОЕ ДОШКОЛЬНОЕ АВТОНОМНОЕ ОБРАЗОВАТЕЛЬНОЕ УЧРЕЖДЕНИЕ ДЕТСКИЙ САД "СОЛНЫШКО" С. МИРНЫЙ МУНИЦИПАЛЬНОГО РАЙОНА БЛАГОВАРСКИЙ РАЙОН РЕСПУБЛИКИ БАШКОРТОСТАН</t>
  </si>
  <si>
    <t>Респ Башкортостан, Благоварский р-н, село Мирный, ул Школьная, д 10</t>
  </si>
  <si>
    <t>МУНИЦИПАЛЬНОЕ КАЗЕННОЕ УЧРЕЖДЕНИЕ "ЦЕНТР БУХГАЛТЕРСКОГО И ТЕХНИЧЕСКОГО ОБСЛУЖИВАНИЯ МУНИЦИПАЛЬНЫХ УЧРЕЖДЕНИЙ МУНИЦИПАЛЬНОГО РАЙОНА БЛАГОВАРСКИЙ РАЙОН РЕСПУБЛИКИ БАШКОРТОСТАН"</t>
  </si>
  <si>
    <t>МУНИЦИПАЛЬНОЕ АВТОНОМНОЕ УЧРЕЖДЕНИЕ ДОПОЛНИТЕЛЬНОГО ОБРАЗОВАНИЯ "ДЕТСКИЙ ОЗДОРОВИТЕЛЬНО-ОБРАЗОВАТЕЛЬНЫЙ ЦЕНТР ТУРИЗМА, КРАЕВЕДЕНИЯ И ЭКСКУРСИЙ" МУНИЦИПАЛЬНОГО РАЙОНА БЛАГОВАРСКИЙ РАЙОН РЕСПУБЛИКИ БАШКОРТОСТАН</t>
  </si>
  <si>
    <t>Буздякский</t>
  </si>
  <si>
    <t>Респ Башкортостан, село Буздяк, ул Ленина, д 2</t>
  </si>
  <si>
    <t>Респ Башкортостан, Буздякский р-н, село Каран, ул Новая, д 7</t>
  </si>
  <si>
    <t>452740, РЕСПУБЛИКА БАШКОРТОСТАН, Р-Н БЛАГОВАРСКИЙ, С. ЯЗЫКОВО, УЛ. ПУШКИНА, УЧРЕЖДЕНИЕ 24</t>
  </si>
  <si>
    <t>Респ Башкортостан, село Языково, ул Пушкина, зд 25</t>
  </si>
  <si>
    <t>Зиннурова Регина Тагировна</t>
  </si>
  <si>
    <t>Респ Башкортостан, Буздякский р-н, село Гафури, ул Школьная, д 5Б</t>
  </si>
  <si>
    <t>Респ Башкортостан, Буздякский р-н, село Комсомол, ул Школьная, д 1А</t>
  </si>
  <si>
    <t>Респ Башкортостан, Буздякский р-н, село Михайловка, ул Красногвардейская, д 8А</t>
  </si>
  <si>
    <t>Респ Башкортостан, Буздякский р-н, село Никольское, ул Школьная, д 7А</t>
  </si>
  <si>
    <t>Респ Башкортостан, Буздякский р-н, село Рассвет, ул Школьная, д 5А</t>
  </si>
  <si>
    <t>Респ Башкортостан, Буздякский р-н, село Ташлыкуль, ул Молодежная, д 15</t>
  </si>
  <si>
    <t>Респ Башкортостан, село Буздяк, ул Ленина, д 39 к а</t>
  </si>
  <si>
    <t>Муфтиева Альбина Радифовна</t>
  </si>
  <si>
    <t>Респ Башкортостан, село Буздяк, ул Садовая, д 31</t>
  </si>
  <si>
    <t>Респ Башкортостан, село Буздяк, ул Р.Мавлютова, д 1</t>
  </si>
  <si>
    <t>Респ Башкортостан, село Буздяк, ул Гагарина, д 20/1</t>
  </si>
  <si>
    <t>Респ Башкортостан, Буздякский р-н, село Копей-Кубово, ул Школьная, д 4</t>
  </si>
  <si>
    <t>Респ Башкортостан, Буздякский р-н, село Большая Устюба, ул Колхозная, влд 2/1</t>
  </si>
  <si>
    <t>Респ Башкортостан, Буздякский р-н, село Казаклар-Кубово, ул Горная, д 3</t>
  </si>
  <si>
    <t>Респ Башкортостан, Буздякский р-н, село Старые Богады, ул Казанская, д 4, кв 1</t>
  </si>
  <si>
    <t>Респ Башкортостан, Буздякский р-н, деревня Шланлыкулево, ул Центральная, д 61/1</t>
  </si>
  <si>
    <t>Респ Башкортостан, Буздякский р-н, село Урзайбаш, ул Центральная, д 93, кв 1</t>
  </si>
  <si>
    <t>Респ Башкортостан, Буздякский р-н, село Урзайбаш, ул Центральная, д 125/2А</t>
  </si>
  <si>
    <t>Респ Башкортостан, Буздякский р-н, село Гафури, ул Школьная, д 5А</t>
  </si>
  <si>
    <t>Респ Башкортостан, Буздякский р-н, село Килимово, ул Уфимская, д 37, кв 5</t>
  </si>
  <si>
    <t>Респ Башкортостан, Буздякский р-н, село Кузеево, ул Ленина, зд 21</t>
  </si>
  <si>
    <t>Респ Башкортостан, Буздякский р-н, село Ахун, ул Советская, зд 17</t>
  </si>
  <si>
    <t>Респ Башкортостан, Буздякский р-н, село Тюрюшево, ул Школьная, д 14</t>
  </si>
  <si>
    <t>Респ Башкортостан, Буздякский р-н, село Севадыбашево, ул Советская, д 28А</t>
  </si>
  <si>
    <t>Респ Башкортостан, село Буздяк, ул Рабочая, д 31</t>
  </si>
  <si>
    <t>Респ Башкортостан, Буздякский р-н, село Киска-Елга, ул Коммунистическая, д 22</t>
  </si>
  <si>
    <t>Респ Башкортостан, Буздякский р-н, село Уртакуль, ул Школьная, д 13</t>
  </si>
  <si>
    <t>Респ Башкортостан, Буздякский р-н, село Старотавларово, ул Школьная, д 2</t>
  </si>
  <si>
    <t>Респ Башкортостан, Буздякский р-н, деревня Новотавларово, ул Октябрьская, д 62/1</t>
  </si>
  <si>
    <t>Респ Башкортостан, Буздякский р-н, село Картамак, ул Школьная, д 25</t>
  </si>
  <si>
    <t>Респ Башкортостан, Буздякский р-н, село Канлы-Туркеево, ул Школьная, д 6</t>
  </si>
  <si>
    <t>Респ Башкортостан, Буздякский р-н, село Канлы-Туркеево, ул Школьная, зд 2</t>
  </si>
  <si>
    <t>Респ Башкортостан, Буздякский р-н, деревня Таллыкулево, ул Школьная, д 6</t>
  </si>
  <si>
    <t>Респ Башкортостан, село Буздяк, ул Кирова, д 25А</t>
  </si>
  <si>
    <t>Респ Башкортостан, Буздякский р-н, село Старый Буздяк, ул Школьная, д 2В</t>
  </si>
  <si>
    <t>Респ Башкортостан, Буздякский р-н, село Амирово, ул Российская, д 1</t>
  </si>
  <si>
    <t>Респ Башкортостан, Буздякский р-н, село Восточное, ул Школьная, д 7</t>
  </si>
  <si>
    <t>Респ Башкортостан, Буздякский р-н, село Сергеевка, ул Центральная, д 46</t>
  </si>
  <si>
    <t>Респ Башкортостан, Буздякский р-н, село Сабаево, ул Молодежная, зд 21</t>
  </si>
  <si>
    <t>Респ Башкортостан, Буздякский р-н, деревня Ураново, ул 60 лет СССР, д 2</t>
  </si>
  <si>
    <t>Респ Башкортостан, Буздякский р-н, село Староактау, ул Комсомольская, д 7</t>
  </si>
  <si>
    <t>Респ Башкортостан, Буздякский р-н, село Сабанаево, ул Школьная, д 33</t>
  </si>
  <si>
    <t>МУНИЦИПАЛЬНОЕ АВТОНОМНОЕ ОБРАЗОВАТЕЛЬНОЕ УЧРЕЖДЕНИЕ ДОПОЛНИТЕЛЬНОГО ОБРАЗОВАНИЯ "ЦЕНТР ДОПОЛНИТЕЛЬНОГО ОБРАЗОВАНИЯ "ОЛИМП" МУНИЦИПАЛЬНОГО РАЙОНА БУЗДЯКСКИЙ РАЙОН РЕСПУБЛИКИ БАШКОРТОСТАН</t>
  </si>
  <si>
    <t>Респ Башкортостан, село Буздяк, ул Красная Площадь, д 28</t>
  </si>
  <si>
    <t>Бураевский</t>
  </si>
  <si>
    <t>Респ Башкортостан, село Бураево, ул М.Горького, зд 53</t>
  </si>
  <si>
    <t>МУНИЦИПАЛЬНОЕ ОБЩЕОБРАЗОВАТЕЛЬНОЕ БЮДЖЕТНОЕ УЧРЕЖДЕНИЕ "ГИМНАЗИЯ №2 С.БУРАЕВО" МУНИЦИПАЛЬНОГО РАЙОНА БУРАЕВСКИЙ РАЙОН РЕСПУБЛИКИ БАШКОРТОСТАН</t>
  </si>
  <si>
    <t>Респ Башкортостан, село Бураево, ул Пионерская, д 3</t>
  </si>
  <si>
    <t>Респ Башкортостан, Бураевский р-н, деревня Мамады, ул Школьная, д 8</t>
  </si>
  <si>
    <t>МУНИЦИПАЛЬНОЕ ОБЩЕОБРАЗОВАТЕЛЬНОЕ БЮДЖЕТНОЕ УЧРЕЖДЕНИЕ "ОСНОВНАЯ ОБЩЕОБРАЗОВАТЕЛЬНАЯ ШКОЛА Д.КУДАШЕВО" МУНИЦИПАЛЬНОГО РАЙОНА БУРАЕВСКИЙ РАЙОН РЕСПУБЛИКИ БАШКОРТОСТАН</t>
  </si>
  <si>
    <t>Респ Башкортостан, Бураевский р-н, деревня Кудашево, ул Малика Вахитова, д 7</t>
  </si>
  <si>
    <t>МУНИЦИПАЛЬНОЕ ОБРАЗОВАТЕЛЬНОЕ БЮДЖЕТНОЕ УЧРЕЖДЕНИЕ ДЛЯ ДЕТЕЙ ДОШКОЛЬНОГО И МЛАДШЕГО ШКОЛЬНОГО ВОЗРАСТА "НАЧАЛЬНАЯ ШКОЛА - ДЕТСКИЙ САД Д.СИЛОСОВО" МУНИЦИПАЛЬНОГО РАЙОНА БУРАЕВСКИЙ РАЙОН РЕСПУБЛИКИ БАШКОРТОСТАН</t>
  </si>
  <si>
    <t>Респ Башкортостан, Бураевский р-н, деревня Силосово, ул Школьная, д 1</t>
  </si>
  <si>
    <t>МУНИЦИПАЛЬНОЕ ОБЩЕОБРАЗОВАТЕЛЬНОЕ БЮДЖЕТНОЕ УЧРЕЖДЕНИЕ "ОСНОВНАЯ ОБЩЕОБРАЗОВАТЕЛЬНАЯ ШКОЛА Д.ШАБАЕВО" МУНИЦИПАЛЬНОГО РАЙОНА БУРАЕВСКИЙ РАЙОН РЕСПУБЛИКИ БАШКОРТОСТАН</t>
  </si>
  <si>
    <t>Респ Башкортостан, Бураевский р-н, деревня Шабаево, ул Султанова, д 74</t>
  </si>
  <si>
    <t>МУНИЦИПАЛЬНОЕ ОБЩЕОБРАЗОВАТЕЛЬНОЕ БЮДЖЕТНОЕ УЧРЕЖДЕНИЕ "СРЕДНЯЯ ОБЩЕОБРАЗОВАТЕЛЬНАЯ ШКОЛА ИМЕНИ ГИЛЯЗЕТДИНОВА ТАЗЕТДИНА БАГАУТДИНОВИЧА Д.БОЛЬШЕБАДРАКОВО" МУНИЦИПАЛЬНОГО РАЙОНА БУРАЕВСКИЙ РАЙОН РЕСПУБЛИКИ БАШКОРТОСТАН</t>
  </si>
  <si>
    <t>Гилязева Рамиля Анваровна</t>
  </si>
  <si>
    <t>Респ Башкортостан, Бураевский р-н, деревня Большебадраково, ул Школьная, д 6</t>
  </si>
  <si>
    <t>Респ Башкортостан, Бураевский р-н, село Вострецово, ул Школьная, д 3</t>
  </si>
  <si>
    <t>Респ Башкортостан, Бураевский р-н, село Новоельдяково, ул Школьная, д 55</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</si>
  <si>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 В Д. СИЛОСОВО МУНИЦИПАЛЬНОГО РАЙОНА БУРАЕВСКИЙ РАЙОН РЕСПУБЛИКИ БАШКОРТОСТАН</t>
  </si>
  <si>
    <t>МУНИЦИПАЛЬНОЕ ОБЩЕОБРАЗОВАТЕЛЬНОЕ БЮДЖЕТНОЕ УЧРЕЖДЕНИЕ "СРЕДНЯЯ ОБЩЕОБРАЗОВАТЕЛЬНАЯ ШКОЛА №1" С.БУРАЕВО МУНИЦИПАЛЬНОГО РАЙОНА БУРАЕВСКИЙ РАЙОН РЕСПУБЛИКИ БАШКОРТОСТАН</t>
  </si>
  <si>
    <t>Респ Башкортостан, село Бураево, ул Пионерская, зд 5</t>
  </si>
  <si>
    <t>Респ Башкортостан, Бураевский р-н, деревня Тугаево, ул 8 Марта</t>
  </si>
  <si>
    <t>МУНИЦИПАЛЬНОЕ ОБЩЕОБРАЗОВАТЕЛЬНОЕ БЮДЖЕТНОЕ УЧРЕЖДЕНИЕ "СРЕДНЯЯ ОБЩЕОБРАЗОВАТЕЛЬНАЯ ШКОЛА Д.ВАНЫШ-АЛПАУТОВО" МУНИЦИПАЛЬНОГО РАЙОНА БУРАЕВСКИЙ РАЙОН РЕСПУБЛИКИ БАШКОРТОСТАН</t>
  </si>
  <si>
    <t>Хабибуллин Фидарис Ягафарович</t>
  </si>
  <si>
    <t>Респ Башкортостан, Бураевский р-н, деревня Ваныш-Алпаутово, ул Молодежная, д 7</t>
  </si>
  <si>
    <t>Респ Башкортостан, Бураевский р-н, село Тепляки, ул Мелиораторов, д 1</t>
  </si>
  <si>
    <t>Респ Башкортостан, Бураевский р-н, деревня Большешукшаново, ул Школьная, д 39</t>
  </si>
  <si>
    <t>МУНИЦИПАЛЬНОЕ ОБЩЕОБРАЗОВАТЕЛЬНОЕ БЮДЖЕТНОЕ УЧРЕЖДЕНИЕ "СРЕДНЯЯ ОБЩЕОБРАЗОВАТЕЛЬНАЯ ШКОЛА Д.КАИНЛЫКОВО" МУНИЦИПАЛЬНОГО РАЙОНА БУРАЕВСКИЙ РАЙОН РЕСПУБЛИКИ БАШКОРТОСТАН</t>
  </si>
  <si>
    <t>Респ Башкортостан, Бураевский р-н, деревня Каинлыково, ул Молодежная, д 12</t>
  </si>
  <si>
    <t>Респ Башкортостан, Бураевский р-н, деревня Бигиняево, ул Сахиба Майского, д 28</t>
  </si>
  <si>
    <t>Респ Башкортостан, Бураевский р-н, деревня Карабаево, ул Лесная, д 23</t>
  </si>
  <si>
    <t>Респ Башкортостан, Бураевский р-н, деревня Кулаево, ул Школьная, зд 22</t>
  </si>
  <si>
    <t>Респ Башкортостан, Бураевский р-н, деревня Кушманаково, ул Роберта Ахметгалиева, д 53</t>
  </si>
  <si>
    <t>Респ Башкортостан, Бураевский р-н, деревня Каратамак, ул Солнечная, д 32</t>
  </si>
  <si>
    <t>МУНИЦИПАЛЬНОЕ ОБЩЕОБРАЗОВАТЕЛЬНОЕ БЮДЖЕТНОЕ УЧРЕЖДЕНИЕ "ОСНОВНАЯ ОБЩЕОБРАЗОВАТЕЛЬНАЯ ШКОЛА ИМЕНИ МУСАЛИИ ГАЛЕЕВНЫ ХАЙРУЛЛИНОЙ Д.КАШКАЛЕВО" МУНИЦИПАЛЬНОГО РАЙОНА БУРАЕВСКИЙ РАЙОН РЕСПУБЛИКИ БАШКОРТОСТАН</t>
  </si>
  <si>
    <t>Респ Башкортостан, Бураевский р-н, деревня Кашкалево, ул Школьная, зд 32</t>
  </si>
  <si>
    <t>МУНИЦИПАЛЬНОЕ ОБЩЕОБРАЗОВАТЕЛЬНОЕ БЮДЖЕТНОЕ УЧРЕЖДЕНИЕ "СРЕДНЯЯ ОБЩЕОБРАЗОВАТЕЛЬНАЯ ШКОЛА Д. НОВОТАЗЛАРОВО" МУНИЦИПАЛЬНОГО РАЙОНА БУРАЕВСКИЙ РАЙОН РЕСПУБЛИКИ БАШКОРТОСТАН</t>
  </si>
  <si>
    <t>Трофименко Алия Нагимовна</t>
  </si>
  <si>
    <t>Респ Башкортостан, Бураевский р-н, деревня Новотазларово, ул Школьная, д 1</t>
  </si>
  <si>
    <t>Респ Башкортостан, Бураевский р-н, деревня Новокизганово, ул К.Маркса, д 31</t>
  </si>
  <si>
    <t>Респ Башкортостан, Бураевский р-н, деревня Касиярово, ул Школьная, д 3</t>
  </si>
  <si>
    <t>МУНИЦИПАЛЬНОЕ ОБЩЕОБРАЗОВАТЕЛЬНОЕ БЮДЖЕТНОЕ УЧРЕЖДЕНИЕ "НАЧАЛЬНАЯ ОБЩЕОБРАЗОВАТЕЛЬНАЯ ШКОЛА Д.СТАРОБИКМЕТОВО" МУНИЦИПАЛЬНОГО РАЙОНА БУРАЕВСКИЙ РАЙОН РЕСПУБЛИКИ БАШКОРТОСТАН</t>
  </si>
  <si>
    <t>Респ Башкортостан, Бураевский р-н, деревня Старобикметово, ул Школьная, д 3</t>
  </si>
  <si>
    <t>МУНИЦИПАЛЬНОЕ ОБЩЕОБРАЗОВАТЕЛЬНОЕ БЮДЖЕТНОЕ УЧРЕЖДЕНИЕ "ОСНОВНАЯ ОБЩЕОБРАЗОВАТЕЛЬНАЯ ШКОЛА Д.ТАНГАТАРОВО" МУНИЦИПАЛЬНОГО РАЙОНА БУРАЕВСКИЙ РАЙОН РЕСПУБЛИКИ БАШКОРТОСТАН</t>
  </si>
  <si>
    <t>Респ Башкортостан, Бураевский р-н, деревня Тангатарово, ул Школьная, д 22</t>
  </si>
  <si>
    <t>МУНИЦИПАЛЬНОЕ ОБЩЕОБРАЗОВАТЕЛЬНОЕ БЮДЖЕТНОЕ УЧРЕЖДЕНИЕ "СРЕДНЯЯ ОБЩЕОБРАЗОВАТЕЛЬНАЯ ШКОЛА С.ЧЕЛКАКОВО" МУНИЦИПАЛЬНОГО РАЙОНА БУРАЕВСКИЙ РАЙОН РЕСПУБЛИКИ БАШКОРТОСТАН</t>
  </si>
  <si>
    <t>Респ Башкортостан, Бураевский р-н, село Челкаково, ул Пинегина, зд 2</t>
  </si>
  <si>
    <t>Респ Башкортостан, Бураевский р-н, деревня Новобикметово, ул Школьная, д 14</t>
  </si>
  <si>
    <t>МУНИЦИПАЛЬНОЕ БЮДЖЕТНОЕ ДОШКОЛЬНОЕ ОБРАЗОВАТЕЛЬНОЕ УЧРЕЖДЕНИЕ "ДЕТСКИЙ САД ОБЩЕРАЗВИВАЮЩЕГО ВИДА №5 С.БУРАЕВО" МУНИЦИПАЛЬНОГО РАЙОНА БУРАЕВСКИЙ РАЙОН РЕСПУБЛИКИ БАШКОРТОСТАН</t>
  </si>
  <si>
    <t>Респ Башкортостан, село Бураево, ул Победы, д 13</t>
  </si>
  <si>
    <t>МУНИЦИПАЛЬНОЕ БЮДЖЕТНОЕ ДОШКОЛЬНОЕ ОБРАЗОВАТЕЛЬНОЕ УЧРЕЖДЕНИЕ "ЦЕНТР РАЗВИТИЯ РЕБЕНКА-ДЕТСКИЙ САД №1 "ГУЗЕЛЬ" С.БУРАЕВО" МУНИЦИПАЛЬНОГО РАЙОНА БУРАЕВСКИЙ РАЙОН РЕСПУБЛИКИ БАШКОРТОСТАН</t>
  </si>
  <si>
    <t>Респ Башкортостан, село Бураево, ул М.Горького, зд 51</t>
  </si>
  <si>
    <t>Респ Башкортостан, село Бураево, ул Школьная, зд 12</t>
  </si>
  <si>
    <t>МУНИЦИПАЛЬНОЕ ОБЩЕОБРАЗОВАТЕЛЬНОЕ АВТОНОМНОЕ УЧРЕЖДЕНИЕ "СРЕДНЯЯ ОБЩЕОБРАЗОВАТЕЛЬНАЯ ШКОЛА №3 С.БУРАЕВО" МУНИЦИПАЛЬНОГО РАЙОНА БУРАЕВСКИЙ РАЙОН РЕСПУБЛИКИ БАШКОРТОСТАН</t>
  </si>
  <si>
    <t>Респ Башкортостан, село Бураево, ул Чкалова, д 10</t>
  </si>
  <si>
    <t>МУНИЦИПАЛЬНОЕ АВТОНОМНОЕ ДОШКОЛЬНОЕ ОБРАЗОВАТЕЛЬНОЕ УЧРЕЖДЕНИЕ "ДЕТСКИЙ САД №3 "СОЛНЫШКО" С.БУРАЕВО" МУНИЦИПАЛЬНОГО РАЙОНА БУРАЕВСКИЙ РАЙОН РЕСПУБЛИКИ БАШКОРТОСТАН</t>
  </si>
  <si>
    <t>МУНИЦИПАЛЬНОЕ АВТОНОМНОЕ ДОШКОЛЬНОЕ ОБРАЗОВАТЕЛЬНОЕ УЧРЕЖДЕНИЕ "ДЕТСКИЙ САД №2 "ЙЭЙГОР" С.БУРАЕВО" МУНИЦИПАЛЬНОГО РАЙОНА БУРАЕВСКИЙ РАЙОН РЕСПУБЛИКИ БАШКОРТОСТАН</t>
  </si>
  <si>
    <t>Бурзянский</t>
  </si>
  <si>
    <t>Респ Башкортостан, село Старосубхангулово, ул Ленина, д 98</t>
  </si>
  <si>
    <t>Респ Башкортостан, Бурзянский р-н, деревня Байназарово, ул Октября, д 31</t>
  </si>
  <si>
    <t>Респ Башкортостан, Бурзянский р-н, деревня Магадеево, ул Заки Валиди, д 37</t>
  </si>
  <si>
    <t>Респ Башкортостан, Бурзянский р-н, деревня Мурадымово, ул Школьная, д 5</t>
  </si>
  <si>
    <t>Респ Башкортостан, Бурзянский р-н, деревня Саргая, ул Центральная, д 7</t>
  </si>
  <si>
    <t>Респ Башкортостан, Бурзянский р-н, деревня Яумбаево, ул Школьная, д 1</t>
  </si>
  <si>
    <t>Респ Башкортостан, село Старосубхангулово, ул Ленина, д 53</t>
  </si>
  <si>
    <t>Респ Башкортостан, Бурзянский р-н, деревня Миндигулово, ул Агидель, д 27</t>
  </si>
  <si>
    <t>Респ Башкортостан, Бурзянский р-н, деревня Новомусятово, ул Заки Валиди, д 24</t>
  </si>
  <si>
    <t>Респ Башкортостан, Бурзянский р-н, деревня Новоусманово, ул Генерала Кусимова, д 1</t>
  </si>
  <si>
    <t>Респ Башкортостан, Бурзянский р-н, деревня Атиково, ул Дружбы, зд 1</t>
  </si>
  <si>
    <t>Респ Башкортостан, Бурзянский р-н, деревня Байгазино, ул Горная, д 2</t>
  </si>
  <si>
    <t>Респ Башкортостан, Бурзянский р-н, деревня Верхний Нугуш, ул Нугуш, д 9</t>
  </si>
  <si>
    <t>Респ Башкортостан, Бурзянский р-н, деревня Галиакберово, ул Центральная, д 88</t>
  </si>
  <si>
    <t>Респ Башкортостан, Бурзянский р-н, деревня Киекбаево, ул Школьная, д 11</t>
  </si>
  <si>
    <t>Респ Башкортостан, Бурзянский р-н, деревня Аскарово, ул Школьная, зд 5</t>
  </si>
  <si>
    <t>Респ Башкортостан, Бурзянский р-н, деревня Бретяк, ул Школьная, д 3</t>
  </si>
  <si>
    <t>Респ Башкортостан, Бурзянский р-н, деревня Исламбаево, ул Сыбай ялан, д 4</t>
  </si>
  <si>
    <t>Респ Башкортостан, Бурзянский р-н, деревня Иргизлы, ул Заповедная, д 6 к а</t>
  </si>
  <si>
    <t>Респ Башкортостан, Бурзянский р-н, деревня Максютово, ул Школьная, д 23</t>
  </si>
  <si>
    <t>Респ Башкортостан, Бурзянский р-н, деревня Гадельгареево, ул Шульган, д 23А</t>
  </si>
  <si>
    <t>Респ Башкортостан, Бурзянский р-н, деревня Кургашлы, ул Школьная, д 1</t>
  </si>
  <si>
    <t>Респ Башкортостан, Бурзянский р-н, деревня Абдулмамбетово, ул С.Мухаметкулова, д 21</t>
  </si>
  <si>
    <t>Респ Башкортостан, Бурзянский р-н, деревня Кильдигулово, ул Молодежная, д 21</t>
  </si>
  <si>
    <t>Респ Башкортостан, Бурзянский р-н, деревня Кулганино, ул Шагали Шакмана, д 6</t>
  </si>
  <si>
    <t>Респ Башкортостан, Бурзянский р-н, деревня Малый Кипчак, ул Молодежная, д 5</t>
  </si>
  <si>
    <t>Гадельшина Гульфия Рафкатовна</t>
  </si>
  <si>
    <t>453585, РЕСПУБЛИКА БАШКОРТОСТАН, М.Р-Н БУРЗЯНСКИЙ, С.П. ИРГИЗЛИНСКИЙ СЕЛЬСОВЕТ, Д КУТАНОВО, УЛ ТУЙБАГА, Д. 7</t>
  </si>
  <si>
    <t>Респ Башкортостан, Бурзянский р-н, деревня Старомунасипово, ул Г.Ихсанова, влд 2</t>
  </si>
  <si>
    <t>Респ Башкортостан, Бурзянский р-н, деревня Набиево, ул А.Сатвалова, зд 15</t>
  </si>
  <si>
    <t>Респ Башкортостан, Бурзянский р-н, деревня Тимирово, ул Агидель, д 9</t>
  </si>
  <si>
    <t>Респ Башкортостан, село Старосубхангулово, ул Кызыл-Таш, д 16</t>
  </si>
  <si>
    <t>Исмагилова Айгуль Ураловна</t>
  </si>
  <si>
    <t>Респ Башкортостан, село Старосубхангулово, ул Ленина, д 57</t>
  </si>
  <si>
    <t>Респ Башкортостан, Бурзянский р-н, деревня Новомунасипово, ул М.Сагитова, зд 30</t>
  </si>
  <si>
    <t>Респ Башкортостан, село Старосубхангулово, ул Акмулла, д 2А</t>
  </si>
  <si>
    <t>Респ Башкортостан, Бурзянский р-н, деревня Байназарово, ул Салавата Юлаева, д 97/А</t>
  </si>
  <si>
    <t>Респ Башкортостан, Бурзянский р-н, деревня Старомунасипово, ул С.Юлаева, зд 104</t>
  </si>
  <si>
    <t>Респ Башкортостан, село Старосубхангулово, ул Мусы Гареева, д 17</t>
  </si>
  <si>
    <t>Респ Башкортостан, Бурзянский р-н, деревня Абдулмамбетово, ул Горная, зд 20</t>
  </si>
  <si>
    <t>Респ Башкортостан, Бурзянский р-н, деревня Кильдигулово, ул Мухтара Габитова, д 46</t>
  </si>
  <si>
    <t>Респ Башкортостан, Бурзянский р-н, деревня Тимирово, ул Салавата Юлаева, д 73</t>
  </si>
  <si>
    <t>МУНИЦИПАЛЬНОЕ АВТОНОМНОЕ УЧРЕЖДЕНИЕ ДОПОЛНИТЕЛЬНОГО ОБРАЗОВАНИЯ "ДЕТСКО-ЮНОШЕСКАЯ СПОРТИВНАЯ ШКОЛА" МУНИЦИПАЛЬНОГО РАЙОНА БУРЗЯНСКИЙ РАЙОН РЕСПУБЛИКИ БАШКОРТОСТАН</t>
  </si>
  <si>
    <t>МУНИЦИПАЛЬНОЕ ОБРАЗОВАТЕЛЬНОЕ БЮДЖЕТНОЕ УЧРЕЖДЕНИЕ ДОПОЛНИТЕЛЬНОГО ОБРАЗОВАНИЯ "ЦЕНТР ДЕТСКОГО ТВОРЧЕСТВА" МУНИЦИПАЛЬНОГО РАЙОНА БУРЗЯНСКИЙ РАЙОН РЕСПУБЛИКИ БАШКОРТОСТАН</t>
  </si>
  <si>
    <t>Искужин Альфир Вазирович</t>
  </si>
  <si>
    <t>Респ Башкортостан, село Старосубхангулово, ул Ленина, д 21</t>
  </si>
  <si>
    <t>Респ Башкортостан, Бурзянский р-н, деревня Новосубхангулово, ул Молодежная, д 33</t>
  </si>
  <si>
    <t>МУНИЦИПАЛЬНОЕ КАЗЕННОЕ УЧРЕЖДЕНИЕ "ОТДЕЛ ОБРАЗОВАНИЯ" АДМИНИСТРАЦИИ МУНИЦИПАЛЬНОГО РАЙОНА ГАФУРИЙСКИЙ РАЙОН РЕСПУБЛИКИ БАШКОРТОСТАН</t>
  </si>
  <si>
    <t>Гафурийский</t>
  </si>
  <si>
    <t>Судовикова Юлия Анатольевна</t>
  </si>
  <si>
    <t>Респ Башкортостан, село Красноусольский, ул Октябрьская, д 2А</t>
  </si>
  <si>
    <t>Респ Башкортостан, Гафурийский р-н, село Табынское, ул Центральная, зд 29</t>
  </si>
  <si>
    <t>МУНИЦИПАЛЬНОЕ АВТОНОМНОЕ ДОШКОЛЬНОЕ ОБРАЗОВАТЕЛЬНОЕ УЧРЕЖДЕНИЕ ДЕТСКИЙ САД № 25 "СКАЗКА" КОМБИНИРОВАННОГО ВИДА С.КРАСНОУСОЛЬСКИЙ МУНИЦИПАЛЬНОГО РАЙОНА ГАФУРИЙСКИЙ РАЙОН РЕСПУБЛИКИ БАШКОРТОСТАН</t>
  </si>
  <si>
    <t>Респ Башкортостан, село Красноусольский, ул Садовая, д 25</t>
  </si>
  <si>
    <t>Респ Башкортостан, Гафурийский р-н, село Инзелга, ул Школьная, д 24 к б</t>
  </si>
  <si>
    <t>Респ Башкортостан, Гафурийский р-н, село Мраково, ул Партизанская, зд 4</t>
  </si>
  <si>
    <t>Респ Башкортостан, Гафурийский р-н, село Янгискаин, ул Асфандиярова, д 2</t>
  </si>
  <si>
    <t>Респ Башкортостан, Гафурийский р-н, село Буруновка, ул Центральная, д 55</t>
  </si>
  <si>
    <t>Респ Башкортостан, Гафурийский р-н, деревня Тугаево, ул Центральная, зд 2Б</t>
  </si>
  <si>
    <t>Респ Башкортостан, Гафурийский р-н, село Утяково, ул Школьная, зд 4</t>
  </si>
  <si>
    <t>Респ Башкортостан, Гафурийский р-н, село Белое Озеро, ул Школьная, зд 6</t>
  </si>
  <si>
    <t>Респ Башкортостан, Гафурийский р-н, деревня Русский Саскуль, ул Чапаева, зд 17А</t>
  </si>
  <si>
    <t>Респ Башкортостан, Гафурийский р-н, деревня Татарский Саскуль, ул Школьная, зд 2</t>
  </si>
  <si>
    <t>Респ Башкортостан, Гафурийский р-н, село Табынское, ул Школьная, зд 6</t>
  </si>
  <si>
    <t>Респ Башкортостан, Гафурийский р-н, село Архангельское, ул Центральная, д 23 к а</t>
  </si>
  <si>
    <t>Респ Башкортостан, село Красноусольский, ул Коммунистическая, д 17</t>
  </si>
  <si>
    <t>Респ Башкортостан, Гафурийский р-н, деревня Ташла, Школьный пер, д 4</t>
  </si>
  <si>
    <t>Респ Башкортостан, село Красноусольский, ул Коммунистическая, д 45</t>
  </si>
  <si>
    <t>Респ Башкортостан, село Красноусольский, ул Ленина, д 33</t>
  </si>
  <si>
    <t>Респ Башкортостан, Гафурийский р-н, деревня Мендим, ул Карамалка, д 30</t>
  </si>
  <si>
    <t>Респ Башкортостан, Гафурийский р-н, деревня Кургашла, ул Школьная, д 1</t>
  </si>
  <si>
    <t>Респ Башкортостан, Гафурийский р-н, деревня Толпарово, ул Школьная, д 1</t>
  </si>
  <si>
    <t>Респ Башкортостан, Гафурийский р-н, село Нижний Ташбукан, ул М.Гафури, д 1</t>
  </si>
  <si>
    <t>Респ Башкортостан, село Красноусольский, ул Коммунистическая, д 14/1</t>
  </si>
  <si>
    <t>Респ Башкортостан, Гафурийский р-н, село Имендяшево, ул Колхозная, зд 47</t>
  </si>
  <si>
    <t>Респ Башкортостан, Гафурийский р-н, деревня Таишево, ул Центральная, зд 19</t>
  </si>
  <si>
    <t>Респ Башкортостан, Гафурийский р-н, село Зилим-Караново, ул Базарная, д 24</t>
  </si>
  <si>
    <t>Респ Башкортостан, Гафурийский р-н, деревня Юзимяново, ул 30 лет Победы, д 25</t>
  </si>
  <si>
    <t>Респ Башкортостан, Гафурийский р-н, деревня Усманово, ул Центральная, д 12</t>
  </si>
  <si>
    <t>Респ Башкортостан, Гафурийский р-н, село Бурлы, ул Казанская, д 22</t>
  </si>
  <si>
    <t>Респ Башкортостан, Гафурийский р-н, деревня Баимбетово, ул Центральная, д 9</t>
  </si>
  <si>
    <t>Респ Башкортостан, Гафурийский р-н, деревня Березовка, ул Школьная, зд 20</t>
  </si>
  <si>
    <t>Респ Башкортостан, Гафурийский р-н, деревня Явгильды, ул Центральная, д 24</t>
  </si>
  <si>
    <t>Респ Башкортостан, Гафурийский р-н, село Курмантау, ул Школьная, д 38</t>
  </si>
  <si>
    <t>Респ Башкортостан, Гафурийский р-н, село Коварды, ул Школьная, зд 11</t>
  </si>
  <si>
    <t>Респ Башкортостан, Гафурийский р-н, село Карагаево, ул Центральная, зд 52</t>
  </si>
  <si>
    <t>Респ Башкортостан, Гафурийский р-н, деревня Юрмаш, ул Октябрьская, зд 20</t>
  </si>
  <si>
    <t>Файзуллин Марс Хатмуллович</t>
  </si>
  <si>
    <t>Респ Башкортостан, Гафурийский р-н, село Саитбаба, ул А.Вахитова, д 31</t>
  </si>
  <si>
    <t>Респ Башкортостан, Гафурийский р-н, деревня Каран-Елга, ул Школьная, д 7</t>
  </si>
  <si>
    <t>Респ Башкортостан, село Красноусольский, ул Фрунзе, д 42</t>
  </si>
  <si>
    <t>Респ Башкортостан, Гафурийский р-н, село Родина, ул Школьная, д 7</t>
  </si>
  <si>
    <t>Респ Башкортостан, село Красноусольский, ул Коммунистическая, д 17/1</t>
  </si>
  <si>
    <t>Респ Башкортостан, Гафурийский р-н, деревня Узбяково, ул Школьная, зд 10</t>
  </si>
  <si>
    <t>Респ Башкортостан, Гафурийский р-н, деревня Большой Утяш, ул Школьная, д 11</t>
  </si>
  <si>
    <t>Респ Башкортостан, Гафурийский р-н, село Юлуково, ул Школьная, зд 1</t>
  </si>
  <si>
    <t>МУНИЦИПАЛЬНОЕ АВТОНОМНОЕ ДОШКОЛЬНОЕ ОБРАЗОВАТЕЛЬНОЕ УЧРЕЖДЕНИЕ ДЕТСКИЙ САД №2 "ТОПОЛЁК" ОБЩЕРАЗВИВАЮЩЕГО ВИДА С.КРАСНОУСОЛЬСКИЙ МУНИЦИПАЛЬНОГО РАЙОНА ГАФУРИЙСКИЙ РАЙОН РЕСПУБЛИКИ БАШКОРТОСТАН</t>
  </si>
  <si>
    <t>Респ Башкортостан, село Красноусольский, ул К.Маркса, д 72</t>
  </si>
  <si>
    <t>МУНИЦИПАЛЬНОЕ АВТОНОМНОЕ ДОШКОЛЬНОЕ ОБРАЗОВАТЕЛЬНОЕ УЧРЕЖДЕНИЕ ДЕТСКИЙ САД №1 "РЯБИНУШКА" ОБЩЕРАЗВИВАЮЩЕГО ВИДА С. КРАСНОУСОЛЬСКИЙ МУНИЦИПАЛЬНОГО РАЙОНА ГАФУРИЙСКИЙ РАЙОН РЕСПУБЛИКИ БАШКОРТОСТАН</t>
  </si>
  <si>
    <t>Респ Башкортостан, село Красноусольский, ул Коммунистическая, д 4</t>
  </si>
  <si>
    <t>Респ Башкортостан, Гафурийский р-н, село Курорта, ул Ключевая, д 7</t>
  </si>
  <si>
    <t>МУНИЦИПАЛЬНОЕ АВТОНОМНОЕ ДОШКОЛЬНОЕ ОБРАЗОВАТЕЛЬНОЕ УЧРЕЖДЕНИЕ ДЕТСКИЙ САД "ТЕРЕМОК" ОБЩЕРАЗВИВАЮЩЕГО ВИДА С.КРАСНОУСОЛЬСКИЙ МУНИЦИПАЛЬНОГО РАЙОНА ГАФУРИЙСКИЙ РАЙОН РЕСПУБЛИКИ БАШКОРТОСТАН</t>
  </si>
  <si>
    <t>Дуванский</t>
  </si>
  <si>
    <t>Валиахметова Зулейха Мухамедьяровна</t>
  </si>
  <si>
    <t>Респ Башкортостан, село Месягутово, ул Революционная, д 17</t>
  </si>
  <si>
    <t>Респ Башкортостан, Дуванский р-н, село Рухтино, ул Кирова, зд 10</t>
  </si>
  <si>
    <t>Респ Башкортостан, Дуванский р-н, село Анзяк, ул Центральная, зд 55</t>
  </si>
  <si>
    <t>Респ Башкортостан, Дуванский р-н, село Ярославка, ул Школьная, д 1</t>
  </si>
  <si>
    <t>Респ Башкортостан, Дуванский р-н, село Сальевка, ул Уральская, зд 76</t>
  </si>
  <si>
    <t>Респ Башкортостан, Дуванский р-н, село Вознесенка, ул Центральная, зд 130</t>
  </si>
  <si>
    <t>Респ Башкортостан, село Месягутово, ул Партизанская, д 24</t>
  </si>
  <si>
    <t>Респ Башкортостан, село Месягутово, ул Электрическая, д 31</t>
  </si>
  <si>
    <t>Респ Башкортостан, Дуванский р-н, деревня Кадырово, ул Школьная, зд 4</t>
  </si>
  <si>
    <t>Респ Башкортостан, село Месягутово, ул Электрическая, д 29</t>
  </si>
  <si>
    <t>Респ Башкортостан, Дуванский р-н, село Дуван, ул Гагарина, зд 14</t>
  </si>
  <si>
    <t>Респ Башкортостан, село Большеустьикинское, ул Школьная, зд 10</t>
  </si>
  <si>
    <t>Респ Башкортостан, село Малояз, ул 60 лет СССР, зд 2</t>
  </si>
  <si>
    <t>Респ Башкортостан, село Новобелокатай, Школьный пер, д 7</t>
  </si>
  <si>
    <t>Респ Башкортостан, Дуванский р-н, село Ярославка, ул Советская, д 12</t>
  </si>
  <si>
    <t>Респ Башкортостан, село Верхние Киги, ул Салавата, зд 7</t>
  </si>
  <si>
    <t>Респ Башкортостан, Дуванский р-н, село Сикияз, ул Д.М.Араловец, зд 2А</t>
  </si>
  <si>
    <t>Респ Башкортостан, Дуванский р-н, село Озеро, ул Советская, зд 1</t>
  </si>
  <si>
    <t>Респ Башкортостан, Дуванский р-н, село Метели, ул Меркурьева, д 6</t>
  </si>
  <si>
    <t>Респ Башкортостан, Дуванский р-н, деревня Усть-Аяз, ул Школьная, зд 3</t>
  </si>
  <si>
    <t>Респ Башкортостан, Дуванский р-н, село Улькунды, пер Тукаева, к 2</t>
  </si>
  <si>
    <t>Респ Башкортостан, Дуванский р-н, село Михайловка, ул Михайловская, д 20 к а</t>
  </si>
  <si>
    <t>Респ Башкортостан, Дуванский р-н, село Митрофановка, ул Центральная, д 23</t>
  </si>
  <si>
    <t>МУНИЦИПАЛЬНОЕ БЮДЖЕТНОЕ ОБЩЕОБРАЗОВАТЕЛЬНОЕ УЧРЕЖДЕНИЕ "НАЧАЛЬНАЯ ШКОЛА - ДЕТСКИЙ САД" Д. КАРАКУЛЕВО МУНИЦИПАЛЬНОГО РАЙОНА ДУВАНСКИЙ РАЙОН РЕСПУБЛИКИ БАШКОРТОСТАН</t>
  </si>
  <si>
    <t>Респ Башкортостан, Дуванский р-н, деревня Каракулево, ул Речная, зд 6</t>
  </si>
  <si>
    <t>МУНИЦИПАЛЬНОЕ БЮДЖЕТНОЕ ОБЩЕОБРАЗОВАТЕЛЬНОЕ УЧРЕЖДЕНИЕ "НАЧАЛЬНАЯ ШКОЛА - ДЕТСКИЙ САД" Д. АБДРАШИТОВО МУНИЦИПАЛЬНОГО РАЙОНА ДУВАНСКИЙ РАЙОН РЕСПУБЛИКИ БАШКОРТОСТАН</t>
  </si>
  <si>
    <t>Респ Башкортостан, Дуванский р-н, деревня Абдрашитово, ул Айская, д 40А</t>
  </si>
  <si>
    <t>Респ Башкортостан, Дуванский р-н, село Тастуба, пл Ившина, зд 1</t>
  </si>
  <si>
    <t>Респ Башкортостан, Дуванский р-н, село Дуван, ул С.А.Михляева, зд 13</t>
  </si>
  <si>
    <t>Респ Башкортостан, Дуванский р-н, село Калмаш, ул Центральная, зд 18</t>
  </si>
  <si>
    <t>Респ Башкортостан, Дуванский р-н, село Лемазы, ул Молодежная, зд 25</t>
  </si>
  <si>
    <t>Респ Башкортостан, село Месягутово, ул Араловец, д 17</t>
  </si>
  <si>
    <t>Респ Башкортостан, Дуванский р-н, село Ярославка, ул 30 лет Победы, зд 2</t>
  </si>
  <si>
    <t>Респ Башкортостан, Дуванский р-н, село Озеро, ул Молодежная, зд 2</t>
  </si>
  <si>
    <t>Респ Башкортостан, Дуванский р-н, село Сикияз, ул Д.М.Араловец, зд 2Г</t>
  </si>
  <si>
    <t>Респ Башкортостан, Дуванский р-н, село Рухтино, ул Кирова, зд 8</t>
  </si>
  <si>
    <t>Респ Башкортостан, село Месягутово, ул Электрическая, д 36</t>
  </si>
  <si>
    <t>Респ Башкортостан, Дуванский р-н, село Тастуба, ул Центральная, д 81 к а</t>
  </si>
  <si>
    <t>Респ Башкортостан, Дуванский р-н, село Ариево, ул Школьная, зд 27</t>
  </si>
  <si>
    <t>Респ Башкортостан, село Месягутово, ул Электрическая, д 14/1</t>
  </si>
  <si>
    <t>Респ Башкортостан, село Месягутово, ул Институтская, зд 2</t>
  </si>
  <si>
    <t>Респ Башкортостан, Дуванский р-н, село Вознесенка, ул Молодежная, зд 2</t>
  </si>
  <si>
    <t>220005396-1</t>
  </si>
  <si>
    <t>ФИЛИАЛ МУНИЦИПАЛЬНОГО БЮДЖЕТНОГО ДОШКОЛЬНОГО ОБРАЗОВАТЕЛЬНОГО УЧРЕЖДЕНИЯ ДЕТСКИЙ САД № 36 С.МЕСЯГУТОВО В Д. КАРАКУЛЕВО МУНИЦИПАЛЬНОГО РАЙОНА ДУВАНСКИЙ РАЙОН РЕСПУБЛИКИ БАШКОРТОСТАН</t>
  </si>
  <si>
    <t>220005396-2</t>
  </si>
  <si>
    <t>ФИЛИАЛ МУНИЦИПАЛЬНОГО БЮДЖЕТНОГО ДОШКОЛЬНОГО ОБРАЗОВАТЕЛЬНОГО УЧРЕЖДЕНИЯ ДЕТСКИЙ САД № 36 С.МЕСЯГУТОВО МУНИЦИПАЛЬНОГО РАЙОНА ДУВАНСКИЙ РАЙОН РЕСПУБЛИКИ БАШКОРТОСТАН В ДЕРЕВНЕ КАРАКУЛЕВО</t>
  </si>
  <si>
    <t>Респ Башкортостан, Дуванский р-н, село Метели, ул Меркурьева, д 8</t>
  </si>
  <si>
    <t>Респ Башкортостан, Дуванский р-н, село Дуван, Медицинский пер, зд 13</t>
  </si>
  <si>
    <t>Респ Башкортостан, Дуванский р-н, деревня Чертан, ул Сушзаводская, зд 2А</t>
  </si>
  <si>
    <t>Респ Башкортостан, село Месягутово, ул Электрическая, д 3/1</t>
  </si>
  <si>
    <t>Респ Башкортостан, село Месягутово, ул Электрическая, д 3</t>
  </si>
  <si>
    <t>Респ Башкортостан, Дуванский р-н, село Михайловка, ул Коммунистическая, зд 12</t>
  </si>
  <si>
    <t>Респ Башкортостан, Дуванский р-н, село Улькунды, ул Ленина, д 3 к а</t>
  </si>
  <si>
    <t>Респ Башкортостан, Дуванский р-н, село Лемазы, ул Молодежная, зд 27</t>
  </si>
  <si>
    <t>МУНИЦИПАЛЬНОЕ КАЗЕННОЕ УЧРЕЖДЕНИЕ "ОТДЕЛ ОБРАЗОВАНИЯ АДМИНИСТРАЦИИ МУНИЦИПАЛЬНОГО РАЙОНА ДУВАНСКИЙ РАЙОН РЕСПУБЛИКИ БАШКОРТОСТАН"</t>
  </si>
  <si>
    <t>Ермекеевский</t>
  </si>
  <si>
    <t>Респ Башкортостан, село Ермекеево, ул Школьная, д 11</t>
  </si>
  <si>
    <t>Респ Башкортостан, Ермекеевский р-н, село имени 8 Марта, ул Школьная, д 9</t>
  </si>
  <si>
    <t>Ханнанова Ландыш Маратовна</t>
  </si>
  <si>
    <t>Респ Башкортостан, Ермекеевский р-н, село Рятамак, ул Коммунистическая, д 28</t>
  </si>
  <si>
    <t>Респ Башкортостан, Ермекеевский р-н, село Старотураево, ул Ленина, д 2</t>
  </si>
  <si>
    <t>Респ Башкортостан, Ермекеевский р-н, село Суккулово, ул Школьная, д 14</t>
  </si>
  <si>
    <t>Респ Башкортостан, Ермекеевский р-н, село Усман-Ташлы, ул Центральная, д 13</t>
  </si>
  <si>
    <t>Респ Башкортостан, Ермекеевский р-н, село Тарказы, ул Молодежная, д 26</t>
  </si>
  <si>
    <t>Респ Башкортостан, Ермекеевский р-н, село Исламбахты, ул Садовая, д 1А</t>
  </si>
  <si>
    <t>Респ Башкортостан, Ермекеевский р-н, село Нижнеулу-Елга, ул Молодежная, д 10</t>
  </si>
  <si>
    <t>Респ Башкортостан, Ермекеевский р-н, село Елань-Чишма, ул Кооперативная, д 9</t>
  </si>
  <si>
    <t>Респ Башкортостан, Ермекеевский р-н, село Средние Карамалы, ул Чапаева, д 2</t>
  </si>
  <si>
    <t>Респ Башкортостан, Ермекеевский р-н, село Спартак, ул Пионерская, зд 45</t>
  </si>
  <si>
    <t>МУНИЦИПАЛЬНОЕ ДОШКОЛЬНОЕ ОБРАЗОВАТЕЛЬНОЕ БЮДЖЕТНОЕ УЧРЕЖДЕНИЕ ДЕТСКИЙ САД "СОЛНЫШКО" С. ЕРМЕКЕЕВО МУНИЦИПАЛЬНОГО РАЙОНА ЕРМЕКЕЕВСКИЙ РАЙОН РЕСПУБЛИКИ БАШКОРТОСТАН</t>
  </si>
  <si>
    <t>Респ Башкортостан, село Ермекеево, ул Грачева, д 15</t>
  </si>
  <si>
    <t>Респ Башкортостан, Ермекеевский р-н, село Спартак, ул Пионерская, зд 1</t>
  </si>
  <si>
    <t>Респ Башкортостан, Ермекеевский р-н, село Купченеево, ул Школьная, д 59А</t>
  </si>
  <si>
    <t>Респ Башкортостан, Ермекеевский р-н, село Старотураево, ул Колхозная, д 2</t>
  </si>
  <si>
    <t>Респ Башкортостан, село Ермекеево, ул Школьная, д 5</t>
  </si>
  <si>
    <t>Респ Башкортостан, Ермекеевский р-н, село Елань-Чишма, ул Школьная, д 1А</t>
  </si>
  <si>
    <t>МУНИЦИПАЛЬНОЕ АВТОНОМНОЕ УЧРЕЖДЕНИЕ ДОПОЛНИТЕЛЬНОГО ОБРАЗОВАНИЯ "ДЕТСКО-ЮНОШЕСКАЯ СПОРТИВНАЯ ШКОЛА МУНИЦИПАЛЬНОГО РАЙОНА ЕРМЕКЕЕВСКИЙ РАЙОН РЕСПУБЛИКИ БАШКОРТОСТАН"</t>
  </si>
  <si>
    <t>Абунаева Эльвира Фануровна</t>
  </si>
  <si>
    <t>Респ Башкортостан, село Ермекеево, ул Ленина, д 3</t>
  </si>
  <si>
    <t>Тазиева Айгуль Фаузановна</t>
  </si>
  <si>
    <t>Респ Башкортостан, село Ермекеево, ул Ленина, д 13</t>
  </si>
  <si>
    <t>МУНИЦИПАЛЬНОЕ БЮДЖЕТНОЕ УЧРЕЖДЕНИЕ ДОПОЛНИТЕЛЬНОГО ОБРАЗОВАНИЯ "ДОМ ДЕТСКОГО ТВОРЧЕСТВА" МУНИЦИПАЛЬНОГО РАЙОНА ЕРМЕКЕЕВСКИЙ РАЙОН РЕСПУБЛИКИ БАШКОРТОСТАН</t>
  </si>
  <si>
    <t>Зианчуринский</t>
  </si>
  <si>
    <t>Респ Башкортостан, село Исянгулово, ул Геологическая, д 17</t>
  </si>
  <si>
    <t>МУНИЦИПАЛЬНОЕ КАЗЕННОЕ УЧРЕЖДЕНИЕ "ОТДЕЛ ОБРАЗОВАНИЯ АДМИНИСТРАЦИИ МУНИЦИПАЛЬНОГО РАЙОНА ЗИАНЧУРИНСКИЙ РАЙОН РЕСПУБЛИКИ БАШКОРТОСТАН"</t>
  </si>
  <si>
    <t>МУНИЦИПАЛЬНОЕ БЮДЖЕТНОЕ УЧРЕЖДЕНИЕ ДОПОЛНИТЕЛЬНОГО ОБРАЗОВАНИЯ ДЕТСКО-ЮНОШЕСКАЯ СПОРТИВНАЯ ШКОЛА "САЯ" МУНИЦИПАЛЬНОГО РАЙОНА ЗИАНЧУРИНСКИЙ РАЙОН РЕСПУБЛИКИ БАШКОРТОСТАН</t>
  </si>
  <si>
    <t>Респ Башкортостан, село Исянгулово, ул Советская, зд 2</t>
  </si>
  <si>
    <t>Респ Башкортостан, Зианчуринский р-н, село Бикбау, ул Школьная, зд 34</t>
  </si>
  <si>
    <t>Респ Башкортостан, Зианчуринский р-н, деревня Нижняя Бикберда, ул Центральная, зд 55</t>
  </si>
  <si>
    <t>Ерофеев Дмитрий Николаевич</t>
  </si>
  <si>
    <t>Респ Башкортостан, село Исянгулово, ул Комсомольская, зд 11</t>
  </si>
  <si>
    <t>Респ Башкортостан, Зианчуринский р-н, деревня Новопетровское, ул Стеклянка, зд 2</t>
  </si>
  <si>
    <t>Респ Башкортостан, Зианчуринский р-н, деревня Новопетровское, ул Центральная, зд 74</t>
  </si>
  <si>
    <t>Валиева Зиля Сабирьяновна</t>
  </si>
  <si>
    <t>ВРИО ДИРЕКТОРА</t>
  </si>
  <si>
    <t>Респ Башкортостан, Зианчуринский р-н, село Абзаново, ул Школьная, зд 32</t>
  </si>
  <si>
    <t>Респ Башкортостан, Зианчуринский р-н, деревня Башкирская Чумаза, ул Кооперативная, зд 30</t>
  </si>
  <si>
    <t>Респ Башкортостан, Зианчуринский р-н, деревня Иткулово, ул Школьная, зд 30</t>
  </si>
  <si>
    <t>Респ Башкортостан, Зианчуринский р-н, деревня Баишево, ул Молодежная, зд 14</t>
  </si>
  <si>
    <t>Респ Башкортостан, Зианчуринский р-н, деревня Сагитово, ул Салавата Юлаева, д 36</t>
  </si>
  <si>
    <t>Респ Башкортостан, Зианчуринский р-н, деревня Баишево, ул Молодежная, зд 12</t>
  </si>
  <si>
    <t>Респ Башкортостан, Зианчуринский р-н, деревня Биштиряк, ул Ялна Ер, зд 1</t>
  </si>
  <si>
    <t>Респ Башкортостан, Зианчуринский р-н, деревня Ибраево, ул Школьная, д 49А</t>
  </si>
  <si>
    <t>Респ Башкортостан, Зианчуринский р-н, село Байдавлетово, ул Бишай, д 68</t>
  </si>
  <si>
    <t>Респ Башкортостан, Зианчуринский р-н, село Байдавлетово, ул Бишай, д 100</t>
  </si>
  <si>
    <t>Респ Башкортостан, Зианчуринский р-н, деревня Ибраево, ул Молодежная, влд 9</t>
  </si>
  <si>
    <t>Респ Башкортостан, Зианчуринский р-н, деревня Серегулово, ул Школьная, зд 21</t>
  </si>
  <si>
    <t>Респ Башкортостан, Зианчуринский р-н, деревня Идельбаково, ул Школьная, д 31</t>
  </si>
  <si>
    <t>Респ Башкортостан, Зианчуринский р-н, деревня Казанка, ул Утарбарская, д 27</t>
  </si>
  <si>
    <t>Респ Башкортостан, Зианчуринский р-н, деревня Кужанак, ул Школьная, зд 22А</t>
  </si>
  <si>
    <t>Респ Башкортостан, Зианчуринский р-н, село Ишемгул, ул Чекмарева, д 34</t>
  </si>
  <si>
    <t>Респ Башкортостан, Зианчуринский р-н, село Новые Чебенки, ул Центральная, зд 33</t>
  </si>
  <si>
    <t>Респ Башкортостан, Зианчуринский р-н, село Ишемгул, ул Чекмарева, д 40</t>
  </si>
  <si>
    <t>Кулуева Разида Баировна</t>
  </si>
  <si>
    <t>Респ Башкортостан, Зианчуринский р-н, село Кугарчи, ул Центральная, д 47 к а</t>
  </si>
  <si>
    <t>Респ Башкортостан, Зианчуринский р-н, село Кугарчи, ул Комсомольская, д 50/А</t>
  </si>
  <si>
    <t>Респ Башкортостан, Зианчуринский р-н, деревня Верхний Муйнак, ул Школьная, д 6</t>
  </si>
  <si>
    <t>Респ Башкортостан, Зианчуринский р-н, деревня Умбетово, ул Школьная, д 1</t>
  </si>
  <si>
    <t>Респ Башкортостан, Зианчуринский р-н, село Арсеново, ул Школьная, зд 5</t>
  </si>
  <si>
    <t>Респ Башкортостан, Зианчуринский р-н, деревня Малиновка, ул Школьная, зд 17</t>
  </si>
  <si>
    <t>Респ Башкортостан, Зианчуринский р-н, село Арсеново, ул Центральная, зд 22</t>
  </si>
  <si>
    <t>Респ Башкортостан, Зианчуринский р-н, село Тазларово, ул Советская, д 20</t>
  </si>
  <si>
    <t>Респ Башкортостан, Зианчуринский р-н, деревня Башкирская Ургинка, ул Молодежная, зд 4</t>
  </si>
  <si>
    <t>Респ Башкортостан, Зианчуринский р-н, деревня Утягулово, ул С.Абдуллина, д 57</t>
  </si>
  <si>
    <t>Респ Башкортостан, Зианчуринский р-н, деревня Яныбаево, ул Школьная, зд 24</t>
  </si>
  <si>
    <t>Респ Башкортостан, Зианчуринский р-н, деревня Верхнее Мамбетшино, ул Центральная, зд 31А</t>
  </si>
  <si>
    <t>Респ Башкортостан, Зианчуринский р-н, деревня Идяш, ул Школьная, д 1</t>
  </si>
  <si>
    <t>Респ Башкортостан, Зианчуринский р-н, деревня Новониколаевка, ул Центральная, д 63</t>
  </si>
  <si>
    <t>Респ Башкортостан, село Исянгулово, ул Магистральная, зд 1</t>
  </si>
  <si>
    <t>МУНИЦИПАЛЬНОЕ АВТОНОМНОЕ ДОШКОЛЬНОЕ ОБРАЗОВАТЕЛЬНОЕ УЧРЕЖДЕНИЕ ДЕТСКИЙ САД "СОЛНЫШКО" С.ИСЯНГУЛОВО МУНИЦИПАЛЬНОГО РАЙОНА ЗИАНЧУРИНСКИЙ РАЙОН РЕСПУБЛИКИ БАШКОРТОСТАН</t>
  </si>
  <si>
    <t>Респ Башкортостан, село Исянгулово, ул Геологическая, д 15Б</t>
  </si>
  <si>
    <t>МУНИЦИПАЛЬНОЕ БЮДЖЕТНОЕ ДОШКОЛЬНОЕ ОБРАЗОВАТЕЛЬНОЕ УЧРЕЖДЕНИЕ ДЕТСКИЙ САД "РАДУГА" С. ТАЗЛАРОВО МУНИЦИПАЛЬНОГО РАЙОНА ЗИАНЧУРИНСКИЙ РАЙОН РЕСПУБЛИКИ БАШКОРТОСТАН</t>
  </si>
  <si>
    <t>Респ Башкортостан, Зианчуринский р-н, село Тазларово, ул Советская, д 20А</t>
  </si>
  <si>
    <t>МУНИЦИПАЛЬНОЕ БЮДЖЕТНОЕ ДОШКОЛЬНОЕ ОБРАЗОВАТЕЛЬНОЕ УЧРЕЖДЕНИЕ ДЕТСКИЙ САД "МИЛЯШ" С. АБЗАНОВО МУНИЦИПАЛЬНОГО РАЙОНА ЗИАНЧУРИНСКИЙ РАЙОН РЕСПУБЛИКИ БАШКОРТОСТАН</t>
  </si>
  <si>
    <t>Респ Башкортостан, Зианчуринский р-н, село Абзаново, ул Магадеева, зд 44</t>
  </si>
  <si>
    <t>МУНИЦИПАЛЬНОЕ АВТОНОМНОЕ ДОШКОЛЬНОЕ ОБРАЗОВАТЕЛЬНОЕ УЧРЕЖДЕНИЕ ДЕТСКИЙ САД "ЛЯЙСЯН" С.ИСЯНГУЛОВО МУНИЦИПАЛЬНОГО РАЙОНА ЗИАНЧУРИНСКИЙ РАЙОН РЕСПУБЛИКИ БАШКОРТОСТАН</t>
  </si>
  <si>
    <t>Респ Башкортостан, село Исянгулово, ул Куватова, д 2/2</t>
  </si>
  <si>
    <t>МУНИЦИПАЛЬНОЕ БЮДЖЕТНОЕ ДОШКОЛЬНОЕ ОБРАЗОВАТЕЛЬНОЕ УЧРЕЖДЕНИЕ ДЕТСКИЙ САД "АЙГУЛЬ" Д. БАШКИРСКАЯ УРГИНКА МУНИЦИПАЛЬНОГО РАЙОНА ЗИАНЧУРИНСКИЙ РАЙОН РЕСПУБЛИКИ БАШКОРТОСТАН</t>
  </si>
  <si>
    <t>Респ Башкортостан, Зианчуринский р-н, деревня Башкирская Ургинка, ул Молодежная, зд 16</t>
  </si>
  <si>
    <t>МУНИЦИПАЛЬНОЕ БЮДЖЕТНОЕ ДОШКОЛЬНОЕ ОБРАЗОВАТЕЛЬНОЕ УЧРЕЖДЕНИЕ ДЕТСКИЙ САД "ПОДСНЕЖНИК" Д. ИДЕЛЬБАКОВО МУНИЦИПАЛЬНОГО РАЙОНА ЗИАНЧУРИНСКИЙ РАЙОН РЕСПУБЛИКИ БАШКОРТОСТАН</t>
  </si>
  <si>
    <t>Респ Башкортостан, Зианчуринский р-н, деревня Идельбаково, ул Кооперативная, д 8</t>
  </si>
  <si>
    <t>МУНИЦИПАЛЬНОЕ АВТОНОМНОЕ ДОШКОЛЬНОЕ ОБРАЗОВАТЕЛЬНОЕ УЧРЕЖДЕНИЕ ДЕТСКИЙ САД "ТЕРЕМОК" С. ИСЯНГУЛОВО МУНИЦИПАЛЬНОГО РАЙОНА ЗИАНЧУРИНСКИЙ РАЙОН РЕСПУБЛИКИ БАШКОРТОСТАН</t>
  </si>
  <si>
    <t>Елкибаева Зульфия Гимрановна</t>
  </si>
  <si>
    <t>Респ Башкортостан, село Исянгулово, ул Коммунистическая, д 12</t>
  </si>
  <si>
    <t>МУНИЦИПАЛЬНОЕ АВТОНОМНОЕ ДОШКОЛЬНОЕ ОБРАЗОВАТЕЛЬНОЕ УЧРЕЖДЕНИЕ ДЕТСКИЙ САД "АЛЕНУШКА" С.ИСЯНГУЛОВО МУНИЦИПАЛЬНОГО РАЙОНА ЗИАНЧУРИНСКИЙ РАЙОН РЕСПУБЛИКИ БАШКОРТОСТАН</t>
  </si>
  <si>
    <t>Респ Башкортостан, село Исянгулово, ул Чекмарева, д 6 к а</t>
  </si>
  <si>
    <t>Респ Башкортостан, село Исянгулово, ул Ф.Султанова, д 1/3</t>
  </si>
  <si>
    <t>МУНИЦИПАЛЬНОЕ БЮДЖЕТНОЕ УЧРЕЖДЕНИЕ ДОПОЛНИТЕЛЬНОГО ОБРАЗОВАНИЯ "ЦЕНТР ДОПОЛНИТЕЛЬНОГО ОБРАЗОВАНИЯ ДЕТЕЙ" МУНИЦИПАЛЬНОГО РАЙОНА ЗИАНЧУРИНСКИЙ РАЙОН РЕСПУБЛИКИ БАШКОРТОСТАН</t>
  </si>
  <si>
    <t>Кунакбаева Минзиган Хайбулловна</t>
  </si>
  <si>
    <t>453380, РЕСПУБЛИКА БАШКОРТОСТАН, М.Р-Н ЗИАНЧУРИНСКИЙ, С.П. ИСЯНГУЛОВСКИЙ СЕЛЬСОВЕТ, С ИСЯНГУЛОВО, УЛ СОВЕТСКАЯ, Д. 2/1</t>
  </si>
  <si>
    <t>Зилаирский</t>
  </si>
  <si>
    <t>Респ Башкортостан, Зилаирский р-н, село Юлдыбаево, ул Заречная, д 1</t>
  </si>
  <si>
    <t>Респ Башкортостан, село Зилаир, ул Первомайская, д 83</t>
  </si>
  <si>
    <t>Респ Башкортостан, село Зилаир, ул Ленниковой, зд 21</t>
  </si>
  <si>
    <t>Респ Башкортостан, село Зилаир, ул Ленина, д 87</t>
  </si>
  <si>
    <t>МУНИЦИПАЛЬНОЕ ОБЩЕОБРАЗОВАТЕЛЬНОЕ БЮДЖЕТНОЕ УЧРЕЖДЕНИЕ "СРЕДНЯЯ ОБЩЕОБРАЗОВАТЕЛЬНАЯ ШКОЛА ИМЕНИ АБСАЛЯМОВА МУСЛИМА БАХТИЯРОВИЧА С. ЮЛДЫБАЕВО" МУНИЦИПАЛЬНОГО РАЙОНА ЗИЛАИРСКИЙ РАЙОН РЕСПУБЛИКИ БАШКОРТОСТАН</t>
  </si>
  <si>
    <t>Респ Башкортостан, Зилаирский р-н, село Юлдыбаево, ул Кооперативная, зд 42</t>
  </si>
  <si>
    <t>Респ Башкортостан, Зилаирский р-н, село Кашкарово, ул Школьная, зд 1</t>
  </si>
  <si>
    <t>"ОСНОВНАЯ ОБЩЕОБРАЗОВАТЕЛЬНАЯ ШКОЛА С. КАШКАРОВО" - ФИЛИАЛ МУНИЦИПАЛЬНОГО ОБЩЕОБРАЗОВАТЕЛЬНОГО БЮДЖЕТНОГО УЧРЕЖДЕНИЯ "СРЕДНЯЯ ОБЩЕОБРАЗОВАТЕЛЬНАЯ ШКОЛА ИМЕНИ АБСАЛЯМОВА МУСЛИМА БАХТИЯРОВИЧА С. ЮЛДЫБАЕВО" МУНИЦИПАЛЬНОГО РАЙОНА ЗИЛАИРСКИЙ РАЙОН РЕСПУБЛИКИ БАШКОРТОСТАН</t>
  </si>
  <si>
    <t>РЕСПУБЛИКА БАШКОРТОСТАН, М.Р-Н ЗИЛАИРСКИЙ, С.П. КАШКАРОВСКИЙ СЕЛЬСОВЕТ, С КАШКАРОВО, УЛ ШКОЛЬНАЯ, ЗД. 1</t>
  </si>
  <si>
    <t>223002668-3</t>
  </si>
  <si>
    <t>МУНИЦИПАЛЬНОЕ ОБЩЕОБРАЗОВАТЕЛЬНОЕ АВТОНОМНОЕ УЧРЕЖДЕНИЕ "СРЕДНЯЯ ОБЩЕОБРАЗОВАТЕЛЬНАЯ ШКОЛА ИМ. Н.Р. ИРИКОВА С. ЗИЛАИР" МУНИЦИПАЛЬНОГО РАЙОНА ЗИЛАИРСКИЙ РАЙОН РЕСПУБЛИКИ БАШКОРТОСТАН</t>
  </si>
  <si>
    <t>МУНИЦИПАЛЬНОЕ ОБЩЕОБРАЗОВАТЕЛЬНОЕ БЮДЖЕТНОЕ УЧРЕЖДЕНИЕ "СРЕДНЯЯ ОБЩЕОБРАЗОВАТЕЛЬНАЯ ШКОЛА С. МАТРАЕВО" МУНИЦИПАЛЬНОГО РАЙОНА ЗИЛАИРСКИЙ РАЙОН РЕСПУБЛИКИ БАШКОРТОСТАН</t>
  </si>
  <si>
    <t>Респ Башкортостан, Зилаирский р-н, село Матраево, ул С.Юлаева, д 38</t>
  </si>
  <si>
    <t>ФИЛИАЛ МОБУ "СОШ С. МАТРАЕВО" (РЕСП БАШКОРТОСТАН, Р-Н ЗИЛАИРСКИЙ, Д БАЛАПАН)</t>
  </si>
  <si>
    <t>Респ Башкортостан, Зилаирский р-н, деревня Балапан, ул Ш.Бабича, д 8</t>
  </si>
  <si>
    <t>Респ Башкортостан, Зилаирский р-н, деревня Байгужино, ул Молодежная, д 20</t>
  </si>
  <si>
    <t>Респ Башкортостан, Зилаирский р-н, деревня Сидоровка, ул Молодежная, д 7</t>
  </si>
  <si>
    <t>Респ Башкортостан, Зилаирский р-н, деревня Япарсаз, ул Школьная, д 2</t>
  </si>
  <si>
    <t>Респ Башкортостан, Зилаирский р-н, село Ямансаз, ул Центральная, д 4</t>
  </si>
  <si>
    <t>МУНИЦИПАЛЬНОЕ ОБЩЕОБРАЗОВАТЕЛЬНОЕ АВТОНОМНОЕ УЧРЕЖДЕНИЕ "СРЕДНЯЯ ОБЩЕОБРАЗОВАТЕЛЬНАЯ ШКОЛА Д. ЮМАГУЖИНО" МУНИЦИПАЛЬНОГО РАЙОНА ЗИЛАИРСКИЙ РАЙОН РЕСПУБЛИКИ БАШКОРТОСТАН</t>
  </si>
  <si>
    <t>Респ Башкортостан, Зилаирский р-н, деревня Юмагужино, ул Ш.Бабича, д 12</t>
  </si>
  <si>
    <t>МУНИЦИПАЛЬНОЕ ОБЩЕОБРАЗОВАТЕЛЬНОЕ БЮДЖЕТНОЕ УЧРЕЖДЕНИЕ "СРЕДНЯЯ ОБЩЕОБРАЗОВАТЕЛЬНАЯ ШКОЛА Д. ДМИТРИЕВКА" МУНИЦИПАЛЬНОГО РАЙОНА ЗИЛАИРСКИЙ РАЙОН РЕСПУБЛИКИ БАШКОРТОСТАН</t>
  </si>
  <si>
    <t>Респ Башкортостан, Зилаирский р-н, деревня Дмитриевка, ул Школьная, зд 3</t>
  </si>
  <si>
    <t>МУНИЦИПАЛЬНОЕ ОБЩЕОБРАЗОВАТЕЛЬНОЕ АВТОНОМНОЕ УЧРЕЖДЕНИЕ "СРЕДНЯЯ ОБЩЕОБРАЗОВАТЕЛЬНАЯ ШКОЛА С. БЕРДЯШ" МУНИЦИПАЛЬНОГО РАЙОНА ЗИЛАИРСКИЙ РАЙОН РЕСПУБЛИКИ БАШКОРТОСТАН</t>
  </si>
  <si>
    <t>Респ Башкортостан, Зилаирский р-н, село Бердяш, ул Еровчинская, зд 31</t>
  </si>
  <si>
    <t>МУНИЦИПАЛЬНОЕ ОБЩЕОБРАЗОВАТЕЛЬНОЕ БЮДЖЕТНОЕ УЧРЕЖДЕНИЕ "СРЕДНЯЯ ОБЩЕОБРАЗОВАТЕЛЬНАЯ ШКОЛА С.САБЫРОВО" МУНИЦИПАЛЬНОГО РАЙОНА ЗИЛАИРСКИЙ РАЙОН РЕСПУБЛИКИ БАШКОРТОСТАН</t>
  </si>
  <si>
    <t>Респ Башкортостан, Зилаирский р-н, село Сабырово, ул Школьная, д 1</t>
  </si>
  <si>
    <t>Респ Башкортостан, Зилаирский р-н, деревня Ашкадарово, ул Школьная, зд 3</t>
  </si>
  <si>
    <t>МУНИЦИПАЛЬНОЕ ОБЩЕОБРАЗОВАТЕЛЬНОЕ БЮДЖЕТНОЕ УЧРЕЖДЕНИЕ "СРЕДНЯЯ ОБЩЕОБРАЗОВАТЕЛЬНАЯ ШКОЛА С.КАНАНИКОЛЬСКОЕ" МУНИЦИПАЛЬНОГО РАЙОНА ЗИЛАИРСКИЙ РАЙОН РЕСПУБЛИКИ БАШКОРТОСТАН</t>
  </si>
  <si>
    <t>Респ Башкортостан, Зилаирский р-н, село Кананикольское, ул Матросова, зд 20</t>
  </si>
  <si>
    <t>Респ Башкортостан, Зилаирский р-н, деревня Шанский, ул Гаражная, зд 4</t>
  </si>
  <si>
    <t>Респ Башкортостан, Зилаирский р-н, хутор Надеждинский, ул Школьная, д 18</t>
  </si>
  <si>
    <t>Респ Башкортостан, Зилаирский р-н, деревня Кызлар-Бирган, ул Школьная, зд 10</t>
  </si>
  <si>
    <t>МУНИЦИПАЛЬНОЕ ОБРАЗОВАТЕЛЬНОЕ БЮДЖЕТНОЕ УЧРЕЖДЕНИЕ ДЛЯ ДЕТЕЙ ДОШКОЛЬНОГО И МЛАДШЕГО ШКОЛЬНОГО ВОЗРАСТА "НАЧАЛЬНАЯ ШКОЛА - ДЕТСКИЙ САД Д. ИСКУЖИНО" МУНИЦИПАЛЬНОГО РАЙОНА ЗИЛАИРСКИЙ РАЙОН РЕСПУБЛИКИ БАШКОРТОСТАН</t>
  </si>
  <si>
    <t>Респ Башкортостан, Зилаирский р-н, село Искужино, ул Ш.Бабича, д 25</t>
  </si>
  <si>
    <t>МУНИЦИПАЛЬНОЕ БЮДЖЕТНОЕ ДОШКОЛЬНОЕ ОБРАЗОВАТЕЛЬНОЕ УЧРЕЖДЕНИЕ "ДЕТСКИЙ САД ОБЩЕРАЗВИВАЮЩЕГО ВИДА "ЛЯЙСАН" С. ЮЛДЫБАЕВО" МУНИЦИПАЛЬНОГО РАЙОНА ЗИЛАИРСКИЙ РАЙОН РЕСПУБЛИКИ БАШКОРТОСТАН</t>
  </si>
  <si>
    <t>Респ Башкортостан, Зилаирский р-н, село Юлдыбаево, ул Кооперативная, зд 48</t>
  </si>
  <si>
    <t>МУНИЦИПАЛЬНОЕ АВТОНОМНОЕ ДОШКОЛЬНОЕ ОБРАЗОВАТЕЛЬНОЕ УЧРЕЖДЕНИЕ ДЕТСКИЙ САД ОБЩЕРАЗВИВАЮЩЕГО ВИДА "БЕРЕЗКА" С. ЗИЛАИР МУНИЦИПАЛЬНОГО РАЙОНА ЗИЛАИРСКИЙ РАЙОН РЕСПУБЛИКИ БАШКОРТОСТАН</t>
  </si>
  <si>
    <t>Респ Башкортостан, село Зилаир, ул Столичная, зд 11А</t>
  </si>
  <si>
    <t>МУНИЦИПАЛЬНОЕ БЮДЖЕТНОЕ ДОШКОЛЬНОЕ ОБРАЗОВАТЕЛЬНОЕ УЧРЕЖДЕНИЕ "ДЕТСКИЙ САД ОБЩЕРАЗВИВАЮЩЕГО ВИДА "ЛЯЙСАН" С. САБЫРОВО" МУНИЦИПАЛЬНОГО РАЙОНА ЗИЛАИРСКИЙ РАЙОН РЕСПУБЛИКИ БАШКОРТОСТАН</t>
  </si>
  <si>
    <t>Тагирова Гульдар Мухамедьяновна</t>
  </si>
  <si>
    <t>Респ Башкортостан, Зилаирский р-н, село Сабырово, ул Молодежная, зд 5</t>
  </si>
  <si>
    <t>МУНИЦИПАЛЬНОЕ БЮДЖЕТНОЕ ДОШКОЛЬНОЕ ОБРАЗОВАТЕЛЬНОЕ УЧРЕЖДЕНИЕ ЦЕНТР РАЗВИТИЯ РЕБЕНКА - ДЕТСКИЙ САД "СОЛНЫШКО" С. ЗИЛАИР МУНИЦИПАЛЬНОГО РАЙОНА ЗИЛАИРСКИЙ РАЙОН РЕСПУБЛИКИ БАШКОРТОСТАН</t>
  </si>
  <si>
    <t>Респ Башкортостан, село Зилаир, ул Красных Партизан, зд 73</t>
  </si>
  <si>
    <t>МУНИЦИПАЛЬНОЕ БЮДЖЕТНОЕ ДОШКОЛЬНОЕ ОБРАЗОВАТЕЛЬНОЕ УЧРЕЖДЕНИЕ "ДЕТСКИЙ САД ОБЩЕРАЗВИВАЮЩЕГО ВИДА "РОДНИЧОК" С ИВАНО-КУВАЛАТ" МУНИЦИПАЛЬНОГО РАЙОНА ЗИЛАИРСКИЙ РАЙОН РЕСПУБЛИКИ БАШКОРТОСТАН</t>
  </si>
  <si>
    <t>Респ Башкортостан, Зилаирский р-н, село Ивано-Кувалат, ул Школьная, д 2</t>
  </si>
  <si>
    <t>МУНИЦИПАЛЬНОЕ БЮДЖЕТНОЕ ДОШКОЛЬНОЕ ОБРАЗОВАТЕЛЬНОЕ УЧРЕЖДЕНИЕ "ДЕТСКИЙ САД ОБЩЕРАЗВИВАЮЩЕГО ВИДА "РОМАШКА" С.ЗИЛАИР" МУНИЦИПАЛЬНОГО РАЙОНА ЗИЛАИРСКИЙ РАЙОН РЕСПУБЛИКИ БАШКОРТОСТАН</t>
  </si>
  <si>
    <t>Респ Башкортостан, село Зилаир, ул Комсомольская, д 122/А</t>
  </si>
  <si>
    <t>МУНИЦИПАЛЬНОЕ БЮДЖЕТНОЕ ДОШКОЛЬНОЕ ОБРАЗОВАТЕЛЬНОЕ УЧРЕЖДЕНИЕ "ДЕТСКИЙ САД ОБЩЕРАЗВИВАЮЩЕГО ВИДА "РАДУГА" С. МАТРАЕВО" МУНИЦИПАЛЬНОГО РАЙОНА ЗИЛАИРСКИЙ РАЙОН РЕСПУБЛИКИ БАШКОРТОСТАН</t>
  </si>
  <si>
    <t>Назирова Айгуль Радимировна</t>
  </si>
  <si>
    <t>Респ Башкортостан, Зилаирский р-н, село Матраево, ул Г.Насырова, д 15</t>
  </si>
  <si>
    <t>МУНИЦИПАЛЬНОЕ БЮДЖЕТНОЕ ДОШКОЛЬНОЕ ОБРАЗОВАТЕЛЬНОЕ УЧРЕЖДЕНИЕ "ДЕТСКИЙ САД ОБЩЕРАЗВИВАЮЩЕГО ВИДА "МИЛЯШ" С.КАШКАРОВО" МУНИЦИПАЛЬНОГО РАЙОНА ЗИЛАИРСКИЙ РАЙОН РЕСПУБЛИКИ БАШКОРТОСТАН</t>
  </si>
  <si>
    <t>Респ Башкортостан, Зилаирский р-н, село Кашкарово, ул Школьная, зд 3</t>
  </si>
  <si>
    <t>Амакасова Алсыу Салаватовна</t>
  </si>
  <si>
    <t>Респ Башкортостан, село Зилаир, ул Ленина, д 68</t>
  </si>
  <si>
    <t>МУНИЦИПАЛЬНОЕ ОБЩЕОБРАЗОВАТЕЛЬНОЕ АВТОНОМНОЕ УЧРЕЖДЕНИЕ "БАШКИРСКАЯ ГИМНАЗИЯ ИМ.Ш.БАБИЧА С.ЗИЛАИР" МУНИЦИПАЛЬНОГО РАЙОНА ЗИЛАИРСКИЙ РАЙОН РЕСПУБЛИКИ БАШКОРТОСТАН</t>
  </si>
  <si>
    <t>Респ Башкортостан, село Зилаир, ул Ленина, д 60</t>
  </si>
  <si>
    <t>МУНИЦИПАЛЬНОЕ ОБЩЕОБРАЗОВАТЕЛЬНОЕ БЮДЖЕТНОЕ УЧРЕЖДЕНИЕ "СРЕДНЯЯ ОБЩЕОБРАЗОВАТЕЛЬНАЯ ШКОЛА С. ЯМАНСАЗ" МУНИЦИПАЛЬНОГО РАЙОНА ЗИЛАИРСКИЙ РАЙОН РЕСПУБЛИКИ БАШКОРТОСТАН</t>
  </si>
  <si>
    <t>Респ Башкортостан, Зилаирский р-н, село Ямансаз, ул Центральная, д 6</t>
  </si>
  <si>
    <t>Респ Башкортостан, Зилаирский р-н, деревня Султантимирово, ул С.Юлаева, д 20</t>
  </si>
  <si>
    <t>МУНИЦИПАЛЬНОЕ ОБЩЕОБРАЗОВАТЕЛЬНОЕ БЮДЖЕТНОЕ УЧРЕЖДЕНИЕ "СРЕДНЯЯ ОБЩЕОБРАЗОВАТЕЛЬНАЯ ШКОЛА С. ИВАНО-КУВАЛАТ" МУНИЦИПАЛЬНОГО РАЙОНА ЗИЛАИРСКИЙ РАЙОН РЕСПУБЛИКИ БАШКОРТОСТАН</t>
  </si>
  <si>
    <t>Респ Башкортостан, Зилаирский р-н, село Ивано-Кувалат, ул Школьная, д 4</t>
  </si>
  <si>
    <t>Иглинский</t>
  </si>
  <si>
    <t>Респ Башкортостан, Иглинский р-н, село Красный Восход, ул Молодежная, д 8</t>
  </si>
  <si>
    <t>МУНИЦИПАЛЬНОЕ БЮДЖЕТНОЕ УЧРЕЖДЕНИЕ ДОПОЛНИТЕЛЬНОГО ОБРАЗОВАНИЯ "ИГЛИНСКАЯ ДЕТСКАЯ МУЗЫКАЛЬНАЯ ШКОЛА ИМЕНИ МАГАФУРА ХИСМАТУЛЛИНА"МУНИЦИПАЛЬНОГО РАЙОНА ИГЛИНСКИЙ РАЙОН РЕСПУБЛИКИ БАШКОРТОСТАН</t>
  </si>
  <si>
    <t>Респ Башкортостан, село Иглино, ул Свердлова, д 11</t>
  </si>
  <si>
    <t>МУНИЦИПАЛЬНОЕ БЮДЖЕТНОЕ УЧРЕЖДЕНИЕ ДОПОЛНИТЕЛЬНОГО ОБРАЗОВАНИЯ "ИГЛИНСКАЯ ДЕТСКАЯ ХУДОЖЕСТВЕННАЯ ШКОЛА" МУНИЦИПАЛЬНОГО РАЙОНА ИГЛИНСКИЙ РАЙОН РЕСПУБЛИКИ БАШКОРТОСТАН</t>
  </si>
  <si>
    <t>МУНИЦИПАЛЬНОЕ БЮДЖЕТНОЕ ДОШКОЛЬНОЕ ОБРАЗОВАТЕЛЬНОЕ УЧРЕЖДЕНИЕ "ДЕТСКИЙ САД СЕЛА КУДЕЕВСКИЙ" МУНИЦИПАЛЬНОГО РАЙОНА ИГЛИНСКИЙ РАЙОН РЕСПУБЛИКИ БАШКОРТОСТАН</t>
  </si>
  <si>
    <t>Респ Башкортостан, Иглинский р-н, село Кудеевский, ул Пушкина, д 6</t>
  </si>
  <si>
    <t>МУНИЦИПАЛЬНОЕ БЮДЖЕТНОЕ ДОШКОЛЬНОЕ ОБРАЗОВАТЕЛЬНОЕ УЧРЕЖДЕНИЕ "ДЕТСКИЙ САД № 7 СЕЛА ИГЛИНО" МУНИЦИПАЛЬНОГО РАЙОНА ИГЛИНСКИЙ РАЙОН РЕСПУБЛИКИ БАШКОРТОСТАН</t>
  </si>
  <si>
    <t>Респ Башкортостан, село Иглино, ул Целинная, д 2/3</t>
  </si>
  <si>
    <t>МУНИЦИПАЛЬНОЕ БЮДЖЕТНОЕ ДОШКОЛЬНОЕ ОБРАЗОВАТЕЛЬНОЕ УЧРЕЖДЕНИЕ "ДЕТСКИЙ САД № 4 СЕЛА ИГЛИНО" МУНИЦИПАЛЬНОГО РАЙОНА ИГЛИНСКИЙ РАЙОН РЕСПУБЛИКИ БАШКОРТОСТАН</t>
  </si>
  <si>
    <t>Респ Башкортостан, село Иглино, Заводской пер, д 6</t>
  </si>
  <si>
    <t>МУНИЦИПАЛЬНОЕ БЮДЖЕТНОЕ ДОШКОЛЬНОЕ ОБРАЗОВАТЕЛЬНОЕ УЧРЕЖДЕНИЕ "ДЕТСКИЙ САД СЕЛА ТАВТИМАНОВО" МУНИЦИПАЛЬНОГО РАЙОНА ИГЛИНСКИЙ РАЙОН РЕСПУБЛИКИ БАШКОРТОСТАН</t>
  </si>
  <si>
    <t>Респ Башкортостан, Иглинский р-н, село Тавтиманово, ул Крупской, д 22</t>
  </si>
  <si>
    <t>МУНИЦИПАЛЬНОЕ БЮДЖЕТНОЕ ДОШКОЛЬНОЕ ОБРАЗОВАТЕЛЬНОЕ УЧРЕЖДЕНИЕ "ДЕТСКИЙ САД СЕЛА БАЛТИКА" МУНИЦИПАЛЬНОГО РАЙОНА ИГЛИНСКИЙ РАЙОН РЕСПУБЛИКИ БАШКОРТОСТАН</t>
  </si>
  <si>
    <t>Бычковская Олеся Валерьевна</t>
  </si>
  <si>
    <t>Респ Башкортостан, Иглинский р-н, село Балтика, ул Центральная, зд 50</t>
  </si>
  <si>
    <t>МУНИЦИПАЛЬНОЕ БЮДЖЕТНОЕ ОБЩЕОБРАЗОВАТЕЛЬНОЕ УЧРЕЖДЕНИЕ "СРЕДНЯЯ ОБЩЕОБРАЗОВАТЕЛЬНАЯ ШКОЛА СЕЛА УЛУ-ТЕЛЯК ИМЕНИ ВАЛЕРИЯ ЛЕСУНОВА" МУНИЦИПАЛЬНОГО РАЙОНА ИГЛИНСКИЙ РАЙОН РЕСПУБЛИКИ БАШКОРТОСТАН</t>
  </si>
  <si>
    <t>Респ Башкортостан, Иглинский р-н, село Улу-Теляк, ул Ленина, зд 23</t>
  </si>
  <si>
    <t>Респ Башкортостан, Иглинский р-н, деревня Михайловка, ул Заречная, д 1</t>
  </si>
  <si>
    <t>МУНИЦИПАЛЬНОЕ БЮДЖЕТНОЕ ДОШКОЛЬНОЕ ОБРАЗОВАТЕЛЬНОЕ УЧРЕЖДЕНИЕ "ДЕТСКИЙ САД СЕЛА КАЛТЫМАНОВО"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</si>
  <si>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КАЛТЫМАНОВО ИМЕНИ СИЛАНТЬЕВА ИВАНА МАТВЕЕВИЧА" МУНИЦИПАЛЬНОГО РАЙОНА ИГЛИНСКИЙ РАЙОН РЕСПУБЛИКИ БАШКОРТОСТАН</t>
  </si>
  <si>
    <t>Респ Башкортостан, Иглинский р-н, село Калтыманово, ул Школьная, зд 8</t>
  </si>
  <si>
    <t>МУНИЦИПАЛЬНОЕ БЮДЖЕТНОЕ ОБЩЕОБРАЗОВАТЕЛЬНОЕ УЧРЕЖДЕНИЕ "СРЕДНЯЯ ОБЩЕОБРАЗОВАТЕЛЬНАЯ ШКОЛА СЕЛА ЧУВАШ-КУБОВО ИМЕНИ ПОНОМАРЕВА ПАВЛА ИВАНОВИЧА"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</si>
  <si>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СТАРОКУБОВО" МУНИЦИПАЛЬНОГО РАЙОНА ИГЛИНСКИЙ РАЙОН РЕСПУБЛИКИ БАШКОРТОСТАН</t>
  </si>
  <si>
    <t>Респ Башкортостан, Иглинский р-н, село Старокубово, ул Школьная, д 10</t>
  </si>
  <si>
    <t>МУНИЦИПАЛЬНОЕ БЮДЖЕТНОЕ ОБЩЕОБРАЗОВАТЕЛЬНОЕ УЧРЕЖДЕНИЕ "НАЧАЛЬНАЯ ОБЩЕОБРАЗОВАТЕЛЬНАЯ ШКОЛА СЕЛА МАЙСКИЙ" МУНИЦИПАЛЬНОГО РАЙОНА ИГЛИНСКИЙ РАЙОН РЕСПУБЛИКИ БАШКОРТОСТАН</t>
  </si>
  <si>
    <t>Респ Башкортостан, Иглинский р-н, село Майский, ул Школьная, д 22</t>
  </si>
  <si>
    <t>МУНИЦИПАЛЬНОЕ БЮДЖЕТНОЕ ОБЩЕОБРАЗОВАТЕЛЬНОЕ УЧРЕЖДЕНИЕ "СРЕДНЯЯ ОБЩЕОБРАЗОВАТЕЛЬНАЯ ШКОЛА № 2 СЕЛА ИГЛИНО" МУНИЦИПАЛЬНОГО РАЙОНА ИГЛИНСКИЙ РАЙОН РЕСПУБЛИКИ БАШКОРТОСТАН</t>
  </si>
  <si>
    <t>Респ Башкортостан, село Иглино, ул Чапаева, д 31</t>
  </si>
  <si>
    <t>МУНИЦИПАЛЬНОЕ БЮДЖЕТНОЕ ОБЩЕОБРАЗОВАТЕЛЬНОЕ УЧРЕЖДЕНИЕ "СРЕДНЯЯ ОБЩЕОБРАЗОВАТЕЛЬНАЯ ШКОЛА СЕЛА ТАВТИМАНОВО" МУНИЦИПАЛЬНОГО РАЙОНА ИГЛИНСКИЙ РАЙОН РЕСПУБЛИКИ БАШКОРТОСТАН</t>
  </si>
  <si>
    <t>Респ Башкортостан, Иглинский р-н, село Тавтиманово, ул Крупской, д 31</t>
  </si>
  <si>
    <t>МУНИЦИПАЛЬНОЕ БЮДЖЕТНОЕ ОБЩЕОБРАЗОВАТЕЛЬНОЕ УЧРЕЖДЕНИЕ "СРЕДНЯЯ ОБЩЕОБРАЗОВАТЕЛЬНАЯ ШКОЛА СЕЛА КАЛЬТОВКА ИМЕНИ ШИШКОВА МИХАИЛА ФЕДОРОВИЧА"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</si>
  <si>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№1 СЕЛА ИГЛИНО ИМЕНИ БЕСЦЕННОГО ВИКТОРА НИКОЛАЕВИЧА" МУНИЦИПАЛЬНОГО РАЙОНА ИГЛИНСКИЙ РАЙОН РЕСПУБЛИКИ БАШКОРТОСТАН</t>
  </si>
  <si>
    <t>Респ Башкортостан, село Иглино, ул Ленина, д 149</t>
  </si>
  <si>
    <t>МУНИЦИПАЛЬНОЕ БЮДЖЕТНОЕ ДОШКОЛЬНОЕ ОБРАЗОВАТЕЛЬНОЕ УЧРЕЖДЕНИЕ "ДЕТСКИЙ САД СЕЛА ИВАНО-КАЗАНКА" МУНИЦИПАЛЬНОГО РАЙОНА ИГЛИНСКИЙ РАЙОН РЕСПУБЛИКИ БАШКОРТОСТАН</t>
  </si>
  <si>
    <t>Респ Башкортостан, Иглинский р-н, село Ивано-Казанка, ул Центральная, д 37</t>
  </si>
  <si>
    <t>МУНИЦИПАЛЬНОЕ БЮДЖЕТНОЕ ДОШКОЛЬНОЕ ОБРАЗОВАТЕЛЬНОЕ УЧРЕЖДЕНИЕ "ДЕТСКИЙ САД № 6 СЕЛА ИГЛИНО" МУНИЦИПАЛЬНОГО РАЙОНА ИГЛИНСКИЙ РАЙОН РЕСПУБЛИКИ БАШКОРТОСТАН</t>
  </si>
  <si>
    <t>Респ Башкортостан, село Иглино, ул Ломоносова, д 31</t>
  </si>
  <si>
    <t>МУНИЦИПАЛЬНОЕ БЮДЖЕТНОЕ ДОШКОЛЬНОЕ ОБРАЗОВАТЕЛЬНОЕ УЧРЕЖДЕНИЕ "ДЕТСКИЙ САД № 2 СЕЛА ИГЛИНО" МУНИЦИПАЛЬНОГО РАЙОНА ИГЛИНСКИЙ РАЙОН РЕСПУБЛИКИ БАШКОРТОСТАН</t>
  </si>
  <si>
    <t>МУНИЦИПАЛЬНОЕ БЮДЖЕТНОЕ ДОШКОЛЬНОЕ ОБРАЗОВАТЕЛЬНОЕ УЧРЕЖДЕНИЕ "ДЕТСКИЙ САД СЕЛА МИНЗИТАРОВО" МУНИЦИПАЛЬНОГО РАЙОНА ИГЛИНСКИЙ РАЙОН РЕСПУБЛИКИ БАШКОРТОСТАН</t>
  </si>
  <si>
    <t>МУНИЦИПАЛЬНОЕ БЮДЖЕТНОЕ ДОШКОЛЬНОЕ ОБРАЗОВАТЕЛЬНОЕ УЧРЕЖДЕНИЕ "ДЕТСКИЙ САД СЕЛА КРАСНЫЙ ВОСХОД" МУНИЦИПАЛЬНОГО РАЙОНА ИГЛИНСКИЙ РАЙОН РЕСПУБЛИКИ БАШКОРТОСТАН</t>
  </si>
  <si>
    <t>МУНИЦИПАЛЬНОЕ БЮДЖЕТНОЕ ДОШКОЛЬНОЕ ОБРАЗОВАТЕЛЬНОЕ УЧРЕЖДЕНИЕ "ДЕТСКИЙ САД СЕЛА КАЛЬТОВКА" МУНИЦИПАЛЬНОГО РАЙОНА ИГЛИНСКИЙ РАЙОН РЕСПУБЛИКИ БАШКОРТОСТАН</t>
  </si>
  <si>
    <t>Респ Башкортостан, Иглинский р-н, село Кальтовка, ул Парковая, д 17</t>
  </si>
  <si>
    <t>МУНИЦИПАЛЬНОЕ БЮДЖЕТНОЕ ОБЩЕОБРАЗОВАТЕЛЬНОЕ УЧРЕЖДЕНИЕ "СРЕДНЯЯ ОБЩЕОБРАЗОВАТЕЛЬНАЯ ШКОЛА СЕЛА БАЛТИКА" МУНИЦИПАЛЬНОГО РАЙОНА ИГЛИНСКИЙ РАЙОН РЕСПУБЛИКИ БАШКОРТОСТАН</t>
  </si>
  <si>
    <t>Респ Башкортостан, Иглинский р-н, село Балтика, ул Центральная, зд 48</t>
  </si>
  <si>
    <t>МУНИЦИПАЛЬНОЕ БЮДЖЕТНОЕ ОБЩЕОБРАЗОВАТЕЛЬНОЕ УЧРЕЖДЕНИЕ "СРЕДНЯЯ ОБЩЕОБРАЗОВАТЕЛЬНАЯ ШКОЛА СЕЛА ТУРБАСЛЫ" МУНИЦИПАЛЬНОГО РАЙОНА ИГЛИНСКИЙ РАЙОН РЕСПУБЛИКИ БАШКОРТОСТАН</t>
  </si>
  <si>
    <t>МУНИЦИПАЛЬНОЕ БЮДЖЕТНОЕ ДОШКОЛЬНОЕ ОБРАЗОВАТЕЛЬНОЕ УЧРЕЖДЕНИЕ "ДЕТСКИЙ САД СЕЛА ЧУВАШ-КУБОВО" МУНИЦИПАЛЬНОГО РАЙОНА ИГЛИНСКИЙ РАЙОН РЕСПУБЛИКИ БАШКОРТОСТАН</t>
  </si>
  <si>
    <t>Респ Башкортостан, Иглинский р-н, село Чуваш-Кубово, ул Пл.Октября, д 12</t>
  </si>
  <si>
    <t>МУНИЦИПАЛЬНОЕ БЮДЖЕТНОЕ ОБЩЕОБРАЗОВАТЕЛЬНОЕ УЧРЕЖДЕНИЕ "СРЕДНЯЯ ОБЩЕОБРАЗОВАТЕЛЬНАЯ ШКОЛА СЕЛА КУДЕЕВСКИЙ" МУНИЦИПАЛЬНОГО РАЙОНА ИГЛИНСКИЙ РАЙОН РЕСПУБЛИКИ БАШКОРТОСТАН</t>
  </si>
  <si>
    <t>Респ Башкортостан, Иглинский р-н, село Кудеевский, ул Чапаева, д 1</t>
  </si>
  <si>
    <t>МУНИЦИПАЛЬНОЕ БЮДЖЕТНОЕ ОБЩЕОБРАЗОВАТЕЛЬНОЕ УЧРЕЖДЕНИЕ "СРЕДНЯЯ ОБЩЕОБРАЗОВАТЕЛЬНАЯ ШКОЛА СЕЛА КАРАМАЛЫ" МУНИЦИПАЛЬНОГО РАЙОНА ИГЛИНСКИЙ РАЙОН РЕСПУБЛИКИ БАШКОРТОСТАН</t>
  </si>
  <si>
    <t>Респ Башкортостан, Иглинский р-н, село Карамалы, ул Школьная, д 4А</t>
  </si>
  <si>
    <t>МУНИЦИПАЛЬНОЕ БЮДЖЕТНОЕ ОБЩЕОБРАЗОВАТЕЛЬНОЕ УЧРЕЖДЕНИЕ "СРЕДНЯЯ ОБЩЕОБРАЗОВАТЕЛЬНАЯ ШКОЛА СЕЛА МИНЗИТАРОВО" МУНИЦИПАЛЬНОГО РАЙОНА ИГЛИНСКИЙ РАЙОН РЕСПУБЛИКИ БАШКОРТОСТАН</t>
  </si>
  <si>
    <t>Респ Башкортостан, Иглинский р-н, село Минзитарово, ул Молодежная, зд 5</t>
  </si>
  <si>
    <t>МУНИЦИПАЛЬНОЕ БЮДЖЕТНОЕ ОБЩЕОБРАЗОВАТЕЛЬНОЕ УЧРЕЖДЕНИЕ "СРЕДНЯЯ ОБЩЕОБРАЗОВАТЕЛЬНАЯ ШКОЛА СЕЛА АУСТРУМ"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</si>
  <si>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ОХЛЕБИНИНО ИМЕНИ АНИСКИНА МИХАИЛА АЛЕКСАНДРОВИЧА" МУНИЦИПАЛЬНОГО РАЙОНА ИГЛИНСКИЙ РАЙОН РЕСПУБЛИКИ БАШКОРТОСТАН</t>
  </si>
  <si>
    <t>Респ Башкортостан, Иглинский р-н, село Охлебинино, ул М.Анискина, д 2/1</t>
  </si>
  <si>
    <t>МУНИЦИПАЛЬНОЕ БЮДЖЕТНОЕ ДОШКОЛЬНОЕ ОБРАЗОВАТЕЛЬНОЕ УЧРЕЖДЕНИЕ "ДЕТСКИЙ САД СЕЛА УЛУ-ТЕЛЯК" МУНИЦИПАЛЬНОГО РАЙОНА ИГЛИНСКИЙ РАЙОН РЕСПУБЛИКИ БАШКОРТОСТАН</t>
  </si>
  <si>
    <t>Респ Башкортостан, Иглинский р-н, село Улу-Теляк, ул Чехова, зд 8</t>
  </si>
  <si>
    <t>МУНИЦИПАЛЬНОЕ БЮДЖЕТНОЕ ОБЩЕОБРАЗОВАТЕЛЬНОЕ УЧРЕЖДЕНИЕ "СРЕДНЯЯ ОБЩЕОБРАЗОВАТЕЛЬНАЯ ШКОЛА №3 СЕЛА ИГЛИНО" МУНИЦИПАЛЬНОГО РАЙОНА ИГЛИНСКИЙ РАЙОН РЕСПУБЛИКИ БАШКОРТОСТАН</t>
  </si>
  <si>
    <t>Респ Башкортостан, село Иглино, ул Горького, д 45</t>
  </si>
  <si>
    <t>МУНИЦИПАЛЬНОЕ БЮДЖЕТНОЕ ДОШКОЛЬНОЕ ОБРАЗОВАТЕЛЬНОЕ УЧРЕЖДЕНИЕ "ДЕТСКИЙ САД № 1 СЕЛА ИГЛИНО" МУНИЦИПАЛЬНОГО РАЙОНА ИГЛИНСКИЙ РАЙОН РЕСПУБЛИКИ БАШКОРТОСТАН</t>
  </si>
  <si>
    <t>Респ Башкортостан, село Иглино, пер Чапаева, д 6</t>
  </si>
  <si>
    <t>МУНИЦИПАЛЬНОЕ БЮДЖЕТНОЕ ДОШКОЛЬНОЕ ОБРАЗОВАТЕЛЬНОЕ УЧРЕЖДЕНИЕ "ДЕТСКИЙ САД СЕЛА ОХЛЕБИНИНО" МУНИЦИПАЛЬНОГО РАЙОНА ИГЛИНСКИЙ РАЙОН РЕСПУБЛИКИ БАШКОРТОСТАН</t>
  </si>
  <si>
    <t>Респ Башкортостан, Иглинский р-н, село Охлебинино, ул М.Анискина, д 2</t>
  </si>
  <si>
    <t>МУНИЦИПАЛЬНОЕ БЮДЖЕТНОЕ ОБЩЕОБРАЗОВАТЕЛЬНОЕ УЧРЕЖДЕНИЕ "СРЕДНЯЯ ОБЩЕОБРАЗОВАТЕЛЬНАЯ ШКОЛА СЕЛА УРМАН" МУНИЦИПАЛЬНОГО РАЙОНА ИГЛИНСКИЙ РАЙОН РЕСПУБЛИКИ БАШКОРТОСТАН</t>
  </si>
  <si>
    <t>Респ Башкортостан, Иглинский р-н, село Урман, ул Калинина, д 12</t>
  </si>
  <si>
    <t>Респ Башкортостан, Иглинский р-н, село Пятилетка, ул Центральная, д 12</t>
  </si>
  <si>
    <t>МУНИЦИПАЛЬНОЕ БЮДЖЕТНОЕ ОБЩЕОБРАЗОВАТЕЛЬНОЕ УЧРЕЖДЕНИЕ "СРЕДНЯЯ ОБЩЕОБРАЗОВАТЕЛЬНАЯ ШКОЛА СЕЛА НИЖНИЕ ЛЕМЕЗЫ"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</si>
  <si>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КРАСНЫЙ ВОСХОД" МУНИЦИПАЛЬНОГО РАЙОНА ИГЛИНСКИЙ РАЙОН РЕСПУБЛИКИ БАШКОРТОСТАН</t>
  </si>
  <si>
    <t>Респ Башкортостан, Иглинский р-н, село Красный Восход, ул Школьная, д 1</t>
  </si>
  <si>
    <t>МУНИЦИПАЛЬНОЕ БЮДЖЕТНОЕ ОБЩЕОБРАЗОВАТЕЛЬНОЕ УЧРЕЖДЕНИЕ "СРЕДНЯЯ ОБЩЕОБРАЗОВАТЕЛЬНАЯ ШКОЛА СЕЛА КАЗАЯК" МУНИЦИПАЛЬНОГО РАЙОНА ИГЛИНСКИЙ РАЙОН РЕСПУБЛИКИ БАШКОРТОСТАН</t>
  </si>
  <si>
    <t>Хайритдинова Мария Сергеевна</t>
  </si>
  <si>
    <t>Респ Башкортостан, Иглинский р-н, село Казаяк, ул Советская, зд 6</t>
  </si>
  <si>
    <t>МУНИЦИПАЛЬНОЕ БЮДЖЕТНОЕ УЧРЕЖДЕНИЕ ДОПОЛНИТЕЛЬНОГО ОБРАЗОВАНИЯ "ДЕТСКО-ЮНОШЕСКАЯ СПОРТИВНАЯ ШКОЛА" МУНИЦИПАЛЬНОГО РАЙОНА ИГЛИНСКИЙ РАЙОН РЕСПУБЛИКИ БАШКОРТОСТАН</t>
  </si>
  <si>
    <t>Респ Башкортостан, село Иглино, ул Чапаева, д 54</t>
  </si>
  <si>
    <t>МУНИЦИПАЛЬНОЕ БЮДЖЕТНОЕ ДОШКОЛЬНОЕ ОБРАЗОВАТЕЛЬНОЕ УЧРЕЖДЕНИЕ "ДЕТСКИЙ САД № 3 СЕЛА ИГЛИНО" МУНИЦИПАЛЬНОГО РАЙОНА ИГЛИНСКИЙ РАЙОН РЕСПУБЛИКИ БАШКОРТОСТАН</t>
  </si>
  <si>
    <t>Респ Башкортостан, село Иглино, пер Чапаева, д 6/1</t>
  </si>
  <si>
    <t>МУНИЦИПАЛЬНОЕ БЮДЖЕТНОЕ ОБЩЕОБРАЗОВАТЕЛЬНОЕ УЧРЕЖДЕНИЕ "СРЕДНЯЯ ОБЩЕОБРАЗОВАТЕЛЬНАЯ ШКОЛА СЕЛА АКБЕРДИНО" МУНИЦИПАЛЬНОГО РАЙОНА ИГЛИНСКИЙ РАЙОН РЕСПУБЛИКИ БАШКОРТОСТАН</t>
  </si>
  <si>
    <t>452666, РЕСПУБЛИКА БАШКОРТОСТАН, М.Р-Н ИГЛИНСКИЙ, С.П. ТУРБАСЛИНСКИЙ СЕЛЬСОВЕТ, С ТУРБАСЛЫ, УЛ ЦЕНТРАЛЬНАЯ, Д. 41</t>
  </si>
  <si>
    <t>МУНИЦИПАЛЬНОЕ БЮДЖЕТНОЕ УЧРЕЖДЕНИЕ ДОПОЛНИТЕЛЬНОГО ОБРАЗОВАНИЯ "СТАНЦИЯ ЮНЫХ ТЕХНИКОВ"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</si>
  <si>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№4 ИМЕНИ ТИКЕЕВА ДАНИСА СУЛТАНОВИЧА" МУНИЦИПАЛЬНОГО РАЙОНА ИГЛИНСКИЙ РАЙОН РЕСПУБЛИКИ БАШКОРТОСТАН</t>
  </si>
  <si>
    <t>Респ Башкортостан, село Иглино, ул Гражданская, зд 2А</t>
  </si>
  <si>
    <t>Респ Башкортостан, Иглинский р-н, село Ивано-Казанка, ул Центральная, д 35</t>
  </si>
  <si>
    <t>МУНИЦИПАЛЬНОЕ БЮДЖЕТНОЕ ОБЩЕОБРАЗОВАТЕЛЬНОЕ УЧРЕЖДЕНИЕ "СРЕДНЯЯ ОБЩЕОБРАЗОВАТЕЛЬНАЯ ШКОЛА СЕЛА АЛАТОРКА ИМЕНИ ВАКУЛЬСКОГО АЛЕКСАНДРА ВАСИЛЬЕВИЧА" МУНИЦИПАЛЬНОГО РАЙОНА ИГЛИНСКИЙ РАЙОН РЕСПУБЛИКИ БАШКОРТОСТАН</t>
  </si>
  <si>
    <t>Респ Башкортостан, Иглинский р-н, село Алаторка, ул Интернациональная, зд 17</t>
  </si>
  <si>
    <t>МУНИЦИПАЛЬНОЕ БЮДЖЕТНОЕ УЧРЕЖДЕНИЕ ДОПОЛНИТЕЛЬНОГО ОБРАЗОВАНИЯ "ДОМ ДЕТСКОГО ТВОРЧЕСТВА" МУНИЦИПАЛЬНОГО РАЙОНА ИГЛИНСКИЙ РАЙОН РЕСПУБЛИКИ БАШКОРТОСТАН</t>
  </si>
  <si>
    <t>МУНИЦИПАЛЬНОЕ БЮДЖЕТНОЕ ДОШКОЛЬНОЕ ОБРАЗОВАТЕЛЬНОЕ УЧРЕЖДЕНИЕ "ДЕТСКИЙ САД № 5 СЕЛА ИГЛИНО" МУНИЦИПАЛЬНОГО РАЙОНА ИГЛИНСКИЙ РАЙОН РЕСПУБЛИКИ БАШКОРТОСТАН</t>
  </si>
  <si>
    <t>Респ Башкортостан, село Иглино, ул Якутова, д 23/1</t>
  </si>
  <si>
    <t>МУНИЦИПАЛЬНОЕ БЮДЖЕТНОЕ ДОШКОЛЬНОЕ ОБРАЗОВАТЕЛЬНОЕ УЧРЕЖДЕНИЕ "ДЕТСКИЙ САД СЕЛА СТАРО-КУБОВО"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</si>
  <si>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ТИКЕЕВО"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</si>
  <si>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САРТ-ЛОБОВО"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</si>
  <si>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ЛЕНИНСКОЕ" МУНИЦИПАЛЬНОГО РАЙОНА ИГЛИНСКИЙ РАЙОН РЕСПУБЛИКИ БАШКОРТОСТАН</t>
  </si>
  <si>
    <t>Гавро Евгения Юрьевна</t>
  </si>
  <si>
    <t>МУНИЦИПАЛЬНОЕ БЮДЖЕТНОЕ ОБЩЕОБРАЗОВАТЕЛЬНОЕ УЧРЕЖДЕНИЕ "НАЧАЛЬНАЯ ОБЩЕОБРАЗОВАТЕЛЬНАЯ ШКОЛА ДЕРЕВНИ СУБАКАЕВО" МУНИЦИПАЛЬНОГО РАЙОНА ИГЛИНСКИЙ РАЙОН РЕСПУБЛИКИ БАШКОРТОСТАН</t>
  </si>
  <si>
    <t>Респ Башкортостан, Иглинский р-н, деревня Субакаево, ул Родниковая, зд 39</t>
  </si>
  <si>
    <t>МУНИЦИПАЛЬНОЕ БЮДЖЕТНОЕ ОБЩЕОБРАЗОВАТЕЛЬНОЕ УЧРЕЖДЕНИЕ "НАЧАЛЬНАЯ ОБЩЕОБРАЗОВАТЕЛЬНАЯ ШКОЛА ДЕРЕВНИ ТАУ"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</si>
  <si>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УЛУ-КАРАМАЛЫ" МУНИЦИПАЛЬНОГО РАЙОНА ИГЛИНСКИЙ РАЙОН РЕСПУБЛИКИ БАШКОРТОСТАН</t>
  </si>
  <si>
    <t>МУНИЦИПАЛЬНОЕ БЮДЖЕТНОЕ ДОШКОЛЬНОЕ ОБРАЗОВАТЕЛЬНОЕ УЧРЕЖДЕНИЕ "ДЕТСКИЙ САД СЕЛА АКБЕРДИНО" МУНИЦИПАЛЬНОГО РАЙОНА ИГЛИНСКИЙ РАЙОН РЕСПУБЛИКИ БАШКОРТОСТАН</t>
  </si>
  <si>
    <t>МУНИЦИПАЛЬНОЕ БЮДЖЕТНОЕ ДОШКОЛЬНОЕ ОБРАЗОВАТЕЛЬНОЕ УЧРЕЖДЕНИЕ "ДЕТСКИЙ САД СЕЛА АЛАТОРКА" МУНИЦИПАЛЬНОГО РАЙОНА ИГЛИНСКИЙ РАЙОН РЕСПУБЛИКИ БАШКОРТОСТАН</t>
  </si>
  <si>
    <t>МУНИЦИПАЛЬНОЕ БЮДЖЕТНОЕ ДОШКОЛЬНОЕ ОБРАЗОВАТЕЛЬНОЕ УЧРЕЖДЕНИЕ "ДЕТСКИЙ САД СЕЛА УРМАН" МУНИЦИПАЛЬНОГО РАЙОНА ИГЛИНСКИЙ РАЙОН РЕСПУБЛИКИ БАШКОРТОСТАН</t>
  </si>
  <si>
    <t>Респ Башкортостан, Иглинский р-н, село Урман, ул Центральная, зд 9</t>
  </si>
  <si>
    <t>МУНИЦИПАЛЬНОЕ БЮДЖЕТНОЕ ДОШКОЛЬНОЕ ОБРАЗОВАТЕЛЬНОЕ УЧРЕЖДЕНИЕ "ДЕТСКИЙ САД СЕЛА ТУРБАСЛЫ" МУНИЦИПАЛЬНОГО РАЙОНА ИГЛИНСКИЙ РАЙОН РЕСПУБЛИКИ БАШКОРТОСТАН</t>
  </si>
  <si>
    <t>Ахмедова Лиана Ильнуровна</t>
  </si>
  <si>
    <t>МУНИЦИПАЛЬНОЕ КАЗЕННОЕ УЧРЕЖДЕНИЕ МУНИЦИПАЛЬНОГО РАЙОНА ИГЛИНСКИЙ РАЙОН РЕСПУБЛИКИ БАШКОРТОСТАН "ЦЕНТР БУХГАЛТЕРСКОГО УЧЕТА И ОТЧЕТНОСТИ"</t>
  </si>
  <si>
    <t>Респ Башкортостан, село Иглино, ул Свердлова, д 13</t>
  </si>
  <si>
    <t>МУНИЦИПАЛЬНОЕ БЮДЖЕТНОЕ ДОШКОЛЬНОЕ ОБРАЗОВАТЕЛЬНОЕ УЧРЕЖДЕНИЕ "ДЕТСКИЙ САД № 8 СЕЛА ИГЛИНО"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</si>
  <si>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№5 СЕЛА ИГЛИНО" МУНИЦИПАЛЬНОГО РАЙОНА ИГЛИНСКИЙ РАЙОН РЕСПУБЛИКИ БАШКОРТОСТАН</t>
  </si>
  <si>
    <t>452410, РЕСПУБЛИКА БАШКОРТОСТАН, М.Р-Н ИГЛИНСКИЙ, С.П. ИГЛИНСКИЙ СЕЛЬСОВЕТ, С ИГЛИНО, УЛ САЛАВАТСКАЯ, ЗД. 1</t>
  </si>
  <si>
    <t>МУНИЦИПАЛЬНОЕ БЮДЖЕТНОЕ УЧРЕЖДЕНИЕ ДОПОЛНИТЕЛЬНОГО ОБРАЗОВАНИЯ "ДЕТСКИЙ ЦЕНТР РАЗВИТИЯ ТАЛАНТОВ "СОЗВЕЗДИЕ" МУНИЦИПАЛЬНОГО РАЙОНА ИГЛИНСКИЙ РАЙОН РЕСПУБЛИКИ БАШКОРТОСТАН</t>
  </si>
  <si>
    <t>Илишевский</t>
  </si>
  <si>
    <t>Респ Башкортостан, село Верхнеяркеево, ул Комсомольская, д 9</t>
  </si>
  <si>
    <t>Респ Башкортостан, село Бакалы, ул Школьная, зд 1А</t>
  </si>
  <si>
    <t>Респ Башкортостан, село Чекмагуш, ул Парковая, д 3</t>
  </si>
  <si>
    <t>Респ Башкортостан, Илишевский р-н, село Кадырово, ул К.Габдрахманова, зд 2</t>
  </si>
  <si>
    <t>Респ Башкортостан, село Верхнеяркеево, ул Советская, д 16</t>
  </si>
  <si>
    <t>Мирзаянова Фирая Мизхатовна</t>
  </si>
  <si>
    <t>Респ Башкортостан, Илишевский р-н, село Исаметово, ул Шоссейная, д 19 к 2</t>
  </si>
  <si>
    <t>Респ Башкортостан, Илишевский р-н, село Нижнечерекулево, ул Советская, д 17 к а</t>
  </si>
  <si>
    <t>Респ Башкортостан, Илишевский р-н, село Старокиргизово, ул Новая, зд 13</t>
  </si>
  <si>
    <t>Респ Башкортостан, Илишевский р-н, село Андреевка, ул Советская, д 47</t>
  </si>
  <si>
    <t>Респ Башкортостан, Илишевский р-н, деревня Аначево, ул Свердлова, зд 29</t>
  </si>
  <si>
    <t>Респ Башкортостан, село Верхнеяркеево, ул 50 лет Октября, д 20</t>
  </si>
  <si>
    <t>Респ Башкортостан, Илишевский р-н, село Аккузево, ул Школьная, д 3</t>
  </si>
  <si>
    <t>225004205-1</t>
  </si>
  <si>
    <t>ФИЛИАЛ МУНИЦИПАЛЬНОГО БЮДЖЕТНОГО ОБЩЕОБРАЗОВАТЕЛЬНОГО УЧРЕЖДЕНИЯ СРЕДНЯЯ ОБЩЕОБРАЗОВАТЕЛЬНАЯ ШКОЛА С.АККУЗЕВО МУНИЦИПАЛЬНОГО РАЙОНА ИЛИШЕВСКИЙ РАЙОН РЕСПУБЛИКИ БИШКОРТОСТАН ОСНОВНАЯ ОБЩЕОБРАЗОВАТЕЛЬНАЯ ШКОЛА С.ИСАНБАЕВО</t>
  </si>
  <si>
    <t>Респ Башкортостан, Илишевский р-н, село Юнны, ул К.Маркса, д 4</t>
  </si>
  <si>
    <t>МУНИЦИПАЛЬНОЕ БЮДЖЕТНОЕ ОБЩЕОБРАЗОВАТЕЛЬНОЕ УЧРЕЖДЕНИЕ СРЕДНЯЯ ОБЩЕОБРАЗОВАТЕЛЬНАЯ ШКОЛА ИМЕНИ АНВАРА АБДУЛЛИНОВИЧА АБДУЛЛИНА С.ДЮМЕЕВО МУНИЦИПАЛЬНОГО РАЙОНА ИЛИШЕВСКИЙ РАЙОН РЕСПУБЛИКИ БАШКОРТОСТАН</t>
  </si>
  <si>
    <t>Респ Башкортостан, Илишевский р-н, село Дюмеево, ул Советская, д 8 к а</t>
  </si>
  <si>
    <t>Респ Башкортостан, Илишевский р-н, село Сюльтино, ул Центральная, д 2</t>
  </si>
  <si>
    <t>Респ Башкортостан, село Верхнеяркеево, ул Строительная, д 33/1</t>
  </si>
  <si>
    <t>Мухаметова Татьяна Анатольевна</t>
  </si>
  <si>
    <t>Респ Башкортостан, Илишевский р-н, село Карабашево, ул М.Горького, д 43</t>
  </si>
  <si>
    <t>Респ Башкортостан, Илишевский р-н, деревня Иштеряково, ул Башкирская, д 48</t>
  </si>
  <si>
    <t>Респ Башкортостан, Илишевский р-н, село Тазеево, ул Школьная, зд 2</t>
  </si>
  <si>
    <t>Хасанова Гульназ Фазыловна</t>
  </si>
  <si>
    <t>Респ Башкортостан, Илишевский р-н, село Ишкарово, ул Пионерская, зд 33</t>
  </si>
  <si>
    <t>Респ Башкортостан, Илишевский р-н, село Лаяшты, ул Пионерская, зд 1</t>
  </si>
  <si>
    <t>225004646-2</t>
  </si>
  <si>
    <t>ФИЛИАЛ МУНИЦИПАЛЬНОГО БЮДЖЕТНОГО ОБЩЕОБРАЗОВАТЕЛЬНОГО УЧРЕЖДЕНИЯ СРЕДНЯЯ ОБЩЕОБРАЗОВАТЕЛЬНАЯ ШКОЛА С.ИШКАРОВО МУНИЦИПАЛЬНОГО РАЙОНА ИЛИШЕВСКИЙ РАЙОН РЕСПУБЛИКИ БАШКОРТОСТАН СРЕДНЯЯ ОБЩЕОБРАЗОВАТЕЛЬНАЯ ШКОЛА С. ИТЕЕВО (ФИЛИАЛ МБОУ СОШ С. ИШКАРОВО СОШ С. ИТЕЕВО)</t>
  </si>
  <si>
    <t>Респ Башкортостан, Илишевский р-н, село Ябалаково, ул Т.Назмиева, зд 19</t>
  </si>
  <si>
    <t>225004685-1</t>
  </si>
  <si>
    <t>ФИЛИАЛ МУНИЦИПАЛЬНОГО БЮДЖЕТНОГО ОБЩЕОБРАЗОВАТЕЛЬНОГО УЧРЕЖДЕНИЯ СРЕДНЯЯ ОБЩЕОБРАЗОВАТЕЛЬНАЯ ШКОЛА ИМЕНИ ТИМЕРХАНА САФУАНОВИЧА НАЗМИЕВА С.ЯБАЛАКОВО МУНИЦИПАЛЬНОГО РАЙОНА ИЛИШЕВСКИЙ РАЙОН РЕСПУБЛИКИ БАШКОРТОСТАН СРЕДНЯЯ ОБЩЕОБРАЗОВАТЕЛЬНАЯ ШКОЛА С. СТАРОКИРГИЗОВО (ФИЛИАЛ МБОУ СОШ ИМ. Т.НАЗМИЕВА С.ЯБАЛАКОВО СОШ С.СТАРОКИРГИЗОВО)</t>
  </si>
  <si>
    <t>452274, РЕСПУБЛИКА БАШКОРТОСТАН, М.Р-Н ИЛИШЕВСКИЙ, С.П. НОВОМЕДВЕДЕВСКИЙ СЕЛЬСОВЕТ, С СТАРОКИРГИЗОВО, УЛ НОВАЯ, ЗД. 13</t>
  </si>
  <si>
    <t>Респ Башкортостан, село Верхнеяркеево, ул Свердлова, зд 36</t>
  </si>
  <si>
    <t>225004727-1</t>
  </si>
  <si>
    <t>ФИЛИАЛ МУНИЦИПАЛЬНОГО БЮДЖЕТНОГО ДОШКОЛЬНОГО ОБРАЗОВАТЕЛЬНОГО УЧРЕЖДЕНИЯ ДЕТСКИЙ САД №4 С.ВЕРХНЕЯРКЕЕВО МУНИЦИПАЛЬНОГО РАЙОНА ИЛИШЕВСКИЙ РАЙОН РЕСПУБЛИКИ БАШКОРТОСТАН - ДЕТСКИЙ САД С.КУЖБАХТЫ</t>
  </si>
  <si>
    <t>452273, РЕСПУБЛИКА БАШКОРТОСТАН, М.Р-Н ИЛИШЕВСКИЙ, С.П. КУЖБАХТИНСКИЙ СЕЛЬСОВЕТ, С КУЖБАХТЫ, УЛ ЦЕНТРАЛЬНАЯ, ЗД. 28</t>
  </si>
  <si>
    <t>Тимохина Татьяна Константиновна</t>
  </si>
  <si>
    <t>Респ Башкортостан, село Верхнеяркеево, Библиотечный пер, д 2</t>
  </si>
  <si>
    <t>Респ Башкортостан, село Верхнеяркеево, ул Механизаторская, д 7</t>
  </si>
  <si>
    <t>Респ Башкортостан, Илишевский р-н, село Итеево, ул Пушкина, зд 57</t>
  </si>
  <si>
    <t>Респ Башкортостан, Илишевский р-н, село Базитамак, ул Калинина, д 1 к а</t>
  </si>
  <si>
    <t>225005640-1</t>
  </si>
  <si>
    <t>ФИЛИАЛ МУНИЦИПАЛЬНОГО БЮДЖЕТНОГО ОБЩЕОБРАЗОВАТЕЛЬНОГО УЧРЕЖДЕНИЯ СРЕДНЯЯ ОБЩЕОБРАЗОВАТЕЛЬНАЯ ШКОЛА С.БАЗИТАМАК МУНИЦИПАЛЬНОГО РАЙОНА ИЛИШЕВСКИЙ РАЙОН РЕСПУБЛИКИ БАШКОРТОСТАН СРЕДНЯЯ ОБЩЕОБРАЗОВАТЕЛЬНАЯ ШКОЛА С. КУЖБАХТЫ (ФИЛИАЛ МБОУ СОШ С.БАЗИТАМАК СОШ С.КУЖБАХТЫ)</t>
  </si>
  <si>
    <t>МУНИЦИПАЛЬНОЕ АВТОНОМНОЕ УЧРЕЖДЕНИЕ ДОПОЛНИТЕЛЬНОГО ОБРАЗОВАНИЯ "ЦЕНТР ДЕТСКОГО ТВОРЧЕСТВА" МУНИЦИПАЛЬНОГО РАЙОНА ИЛИШЕВСКИЙ РАЙОН РЕСПУБЛИКИ БАШКОРТОСТАН</t>
  </si>
  <si>
    <t>Респ Башкортостан, село Верхнеяркеево, ул Советская, д 31</t>
  </si>
  <si>
    <t>Респ Башкортостан, Илишевский р-н, село Старокуктово, ул Куйбышева, д 1</t>
  </si>
  <si>
    <t>ФИЛИАЛ МУНИЦИПАЛЬНОГО БЮДЖЕТНОГО ОБЩЕОБРАЗОВАТЕЛЬНОГО УЧРЕЖДЕНИЯ СРЕДНЯЯ ОБЩЕОБРАЗОВАТЕЛЬНАЯ ШКОЛА С.СТАРОКУКТОВО МУНИЦИПАЛЬНОГО РАЙОНА ИЛИШЕВСКИЙ РАЙОН РЕСПУБЛИКИ БАШКОРТОСТАН СРЕДНЯЯ ОБЩЕОБРАЗОВАТЕЛЬНАЯ ШКОЛА С. ИСАМЕТОВО (ФИЛИАЛ МБОУ СОШ С.СТАРОКУКТОВО СОШ С.ИСАМЕТОВО)</t>
  </si>
  <si>
    <t>225005689-2</t>
  </si>
  <si>
    <t>Респ Башкортостан, село Верхнеяркеево, ул Советская, д 46</t>
  </si>
  <si>
    <t>МУНИЦИПАЛЬНОЕ АВТОНОМНОЕ УЧРЕЖДЕНИЕ ДОПОЛНИТЕЛЬНОГО ОБРАЗОВАНИЯ "СПОРТИВНАЯ ШКОЛА ИМЕНИ ДВАЖДЫ ГЕРОЯ СОВЕТСКОГО СОЮЗА ГАРЕЕВА МУСЫ ГАЙСИНОВИЧА" МУНИЦИПАЛЬНОГО РАЙОНА ИЛИШЕВСКИЙ РАЙОН РЕСПУБЛИКИ БАШКОРТОСТАН</t>
  </si>
  <si>
    <t>Респ Башкортостан, село Верхнеяркеево, ул Набережная, д 19/1</t>
  </si>
  <si>
    <t>Респ Башкортостан, Илишевский р-н, село Рсаево, ул Советская, д 6 к а</t>
  </si>
  <si>
    <t>Респ Башкортостан, Илишевский р-н, село Урметово, ул Р.Хайри, зд 64А</t>
  </si>
  <si>
    <t>Респ Башкортостан, Илишевский р-н, село Бишкураево, ул Ленина, зд 28</t>
  </si>
  <si>
    <t>Респ Башкортостан, Илишевский р-н, село Верхнеманчарово, ул Ленина, зд 2</t>
  </si>
  <si>
    <t>Респ Башкортостан, Илишевский р-н, село Игметово, ул Яримова, зд 9</t>
  </si>
  <si>
    <t>Респ Башкортостан, село Верхнеяркеево, ул Молодежная, д 18</t>
  </si>
  <si>
    <t>МУНИЦИПАЛЬНОЕ АВТОНОМНОЕ УЧРЕЖДЕНИЕ ДОПОЛНИТЕЛЬНОГО ОБРАЗОВАНИЯ "ДЕТСКО-ЮНОШЕСКАЯ СПОРТИВНАЯ ШКОЛА №2" МУНИЦИПАЛЬНОГО РАЙОНА ИЛИШЕВСКИЙ РАЙОН РЕСПУБЛИКИ БАШКОРТОСТАН</t>
  </si>
  <si>
    <t>Респ Башкортостан, село Верхнеяркеево, ул Матросова, д 38/1</t>
  </si>
  <si>
    <t>Юсупова Альбина Шамиловна</t>
  </si>
  <si>
    <t>225007975-1</t>
  </si>
  <si>
    <t>ФИЛИАЛ МУНИЦИПАЛЬНОГО БЮДЖЕТНОГО ДОШКОЛЬНОГО ОБРАЗОВАТЕЛЬНОГО УЧРЕЖДЕНИЯ ДЕТСКИЙ САД №2 С.ВЕРХНЕЯРКЕЕВО МУНИЦИПАЛЬНОГО РАЙОНА ИЛИШЕВСКИЙ РАЙОН РЕСПУБЛИКИ БАШКОРТОСТАН - ДЕТСКИЙ САД С.КАДЫРОВО</t>
  </si>
  <si>
    <t>452267, РЕСПУБЛИКА БАШКОРТОСТАН, М.Р-Н ИЛИШЕВСКИЙ, С.П. КАДЫРОВСКИЙ СЕЛЬСОВЕТ, С КАДЫРОВО, УЛ ЦЕНТРАЛЬНАЯ, ЗД. 32/1</t>
  </si>
  <si>
    <t>МУНИЦИПАЛЬНОЕ БЮДЖЕТНОЕ ДОШКОЛЬНОЕ ОБРАЗОВАТЕЛЬНОЕ УЧРЕЖДЕНИЕ "ЦЕНТР РАЗВИТИЯ РЕБЕНКА-ДЕТСКИЙ САД" С. НИЖНЕЯРКЕЕВО МУНИЦИПАЛЬНОГО РАЙОНА ИЛИШЕВСКИЙ РАЙОН РЕСПУБЛИКИ БАШКОРТОСТАН</t>
  </si>
  <si>
    <t>225010336-1</t>
  </si>
  <si>
    <t>ФИЛИАЛ МУНИЦИПАЛЬНОГО БЮДЖЕТНОГО ДОШКОЛЬНОГО ОБРАЗОВАТЕЛЬНОГО УЧРЕЖДЕНИЯ "ЦЕНТР РАЗВИТИЯ РЕБЕНКА-ДЕТСКИЙ САД" С.НИЖНЕЯРКЕЕВО МУНИЦИПАЛЬНОГО РАЙОНА ИЛИШЕВСКИЙ РАЙОН РЕСПУБЛИКИ БАШКОРТОСТАН-ДЕТСКИЙ САД С.АНДРЕЕВКА</t>
  </si>
  <si>
    <t>452271, РЕСПУБЛИКА БАШКОРТОСТАН, М.Р-Н ИЛИШЕВСКИЙ, С.П. АНДРЕЕВСКИЙ СЕЛЬСОВЕТ, С АНДРЕЕВКА, УЛ СОВЕТСКАЯ, Д. 47/1</t>
  </si>
  <si>
    <t>Ишимбайский</t>
  </si>
  <si>
    <t>Респ Башкортостан, Ишимбайский р-н, деревня Канакаево, ул Школьная, д 25А</t>
  </si>
  <si>
    <t>Респ Башкортостан, Ишимбайский р-н, село Верхнеиткулово, ул Школьная, д 6</t>
  </si>
  <si>
    <t>Респ Башкортостан, Ишимбайский р-н, деревня Азнаево, ул Ишмурата Гиниятуллина, д 28</t>
  </si>
  <si>
    <t>Респ Башкортостан, Ишимбайский р-н, деревня Уразбаево, ул Октября, д 17</t>
  </si>
  <si>
    <t>Респ Башкортостан, Ишимбайский р-н, село Кузяново, ул Советская, зд 45</t>
  </si>
  <si>
    <t>Респ Башкортостан, Ишимбайский р-н, село Кинзебулатово, ул 1 Мая, зд 18</t>
  </si>
  <si>
    <t>Респ Башкортостан, Ишимбайский р-н, деревня Байгузино, ул Пионерских лагерей, зд 1А</t>
  </si>
  <si>
    <t>Респ Башкортостан, Ишимбайский р-н, деревня Алакаево, ул Школьная, д 31</t>
  </si>
  <si>
    <t>Респ Башкортостан, Ишимбайский р-н, село Кинзекеево, ул Первомайская, д 20А</t>
  </si>
  <si>
    <t>Респ Башкортостан, Ишимбайский р-н, село Сайраново, ул Советская, стр 25</t>
  </si>
  <si>
    <t>Респ Башкортостан, Ишимбайский р-н, деревня Арларово, ул Пролетарская, стр 73</t>
  </si>
  <si>
    <t>Хайруллина Альбина Авзаловна</t>
  </si>
  <si>
    <t>Респ Башкортостан, Ишимбайский р-н, село Кулгунино, ул Школьная, зд 19</t>
  </si>
  <si>
    <t>453233, РЕСПУБЛИКА БАШКОРТОСТАН, М.Р-Н ИШИМБАЙСКИЙ, С.П. КУЛГУНИНСКИЙ СЕЛЬСОВЕТ, Д НОВОСАИТОВО, УЛ ЦЕНТРАЛЬНАЯ, ЗД. 36А</t>
  </si>
  <si>
    <t>453233, РЕСПУБЛИКА БАШКОРТОСТАН, М.Р-Н ИШИМБАЙСКИЙ, С.П. КУЛГУНИНСКИЙ СЕЛЬСОВЕТ, Д СТАРОСАИТОВО, УЛ ПРАВЫЙ БЕРЕГ, ЗД. 29А</t>
  </si>
  <si>
    <t>453233, РЕСПУБЛИКА БАШКОРТОСТАН, М.Р-Н ИШИМБАЙСКИЙ, С.П. КУЛГУНИНСКИЙ СЕЛЬСОВЕТ, Д КАЛУ-АЙРЫ, УЛ ПРАВЫЙ БЕРЕГ, Д. 24</t>
  </si>
  <si>
    <t>Респ Башкортостан, Ишимбайский р-н, село Макарово, ул Центральная, зд 58</t>
  </si>
  <si>
    <t>Респ Башкортостан, Ишимбайский р-н, деревня Исякаево, ул Речная, зд 40А</t>
  </si>
  <si>
    <t>Респ Башкортостан, Ишимбайский р-н, село Салихово, ул Школьная, д 9</t>
  </si>
  <si>
    <t>Респ Башкортостан, Ишимбайский р-н, село Скворчиха, ул Школьная, д 6</t>
  </si>
  <si>
    <t>Респ Башкортостан, Ишимбайский р-н, деревня Тимашевка, ул Партизанская, д 49</t>
  </si>
  <si>
    <t>Респ Башкортостан, Ишимбайский р-н, деревня Бердышла, ул Центральная, д 9А</t>
  </si>
  <si>
    <t>Респ Башкортостан, Ишимбайский р-н, село Ишеево, ул Галлямова, д 18</t>
  </si>
  <si>
    <t>Респ Башкортостан, Ишимбайский р-н, село Новоаптиково, ул Школьная, стр 8</t>
  </si>
  <si>
    <t>МУНИЦИПАЛЬНОЕ БЮДЖЕТНОЕ ДОШКОЛЬНОЕ ОБРАЗОВАТЕЛЬНОЕ УЧРЕЖДЕНИЕ ДЕТСКИЙ САД "ТЕРЕМОК" ОБЩЕРАЗВИВАЮЩЕГО ВИДА СЕЛА ПЕТРОВСКОЕ МУНИЦИПАЛЬНОГО РАЙОНА ИШИМБАЙСКИЙ РАЙОН РЕСПУБЛИКИ БАШКОРТОСТАН</t>
  </si>
  <si>
    <t>Сафина Гузялия Ришатовна</t>
  </si>
  <si>
    <t>Респ Башкортостан, Ишимбайский р-н, село Петровское, ул Трудовая, д 10</t>
  </si>
  <si>
    <t>Респ Башкортостан, Ишимбайский р-н, село Янурусово, ул Башкирская, д 1 к а</t>
  </si>
  <si>
    <t>Респ Башкортостан, Ишимбайский р-н, село Нижнеарметово, ул Гиззатуллина, д 89А</t>
  </si>
  <si>
    <t>Респ Башкортостан, Ишимбайский р-н, деревня Арметрахимово, ул Школьная, д 1</t>
  </si>
  <si>
    <t>Респ Башкортостан, Ишимбайский р-н, деревня Ишимово, ул Уральская, зд 52</t>
  </si>
  <si>
    <t>Респ Башкортостан, Ишимбайский р-н, село Васильевка, ул Центральная, зд 31</t>
  </si>
  <si>
    <t>Респ Башкортостан, Ишимбайский р-н, деревня Гумерово, ул Школьная, зд 2</t>
  </si>
  <si>
    <t>Респ Башкортостан, Ишимбайский р-н, деревня Биксяново, ул Школьная, стр 19</t>
  </si>
  <si>
    <t>Респ Башкортостан, Ишимбайский р-н, деревня Маломаксютово, ул Новостройки, стр 16</t>
  </si>
  <si>
    <t>Респ Башкортостан, Ишимбайский р-н, село Ахмерово, ул Школьная, д 1</t>
  </si>
  <si>
    <t>Респ Башкортостан, Ишимбайский р-н, село Верхотор, ул Пионерская, д 2 к а</t>
  </si>
  <si>
    <t>Респ Башкортостан, г Ишимбай, ул Нуриманова, д 29</t>
  </si>
  <si>
    <t>Калтасинский</t>
  </si>
  <si>
    <t>Респ Башкортостан, село Калтасы, ул Кооперативная, д 1</t>
  </si>
  <si>
    <t>Респ Башкортостан, село Калтасы, ул К.Маркса, зд 65</t>
  </si>
  <si>
    <t>Завьялов Степан Андреевич</t>
  </si>
  <si>
    <t>Респ Башкортостан, Калтасинский р-н, деревня Большекачаково, ул Советская, д 65 к г</t>
  </si>
  <si>
    <t>Респ Башкортостан, Калтасинский р-н, деревня Большой Кельтей, ул Советская, д 2</t>
  </si>
  <si>
    <t>Респ Башкортостан, село Калтасы, ул К.Маркса, д 80</t>
  </si>
  <si>
    <t>Респ Башкортостан, Калтасинский р-н, деревня Старый Орьебаш, ул Комсомольская, влд 18</t>
  </si>
  <si>
    <t>Респ Башкортостан, Калтасинский р-н, село Краснохолмский, ул Юбилейная, д 2</t>
  </si>
  <si>
    <t>Респ Башкортостан, Калтасинский р-н, село Краснохолмский, ул Стадионная, д 8</t>
  </si>
  <si>
    <t>Респ Башкортостан, Калтасинский р-н, деревня Бабаево, ул Центральная, д 1</t>
  </si>
  <si>
    <t>Респ Башкортостан, Калтасинский р-н, деревня Василово, ул Советская, зд 7</t>
  </si>
  <si>
    <t>Респ Башкортостан, Калтасинский р-н, село Краснохолмский, ул Тимиряя, д 10</t>
  </si>
  <si>
    <t>Респ Башкортостан, Калтасинский р-н, село Актуганово, ул Дорожная, зд 1</t>
  </si>
  <si>
    <t>Респ Башкортостан, Калтасинский р-н, деревня Нижний Качмаш, ул Школьная, д 1А</t>
  </si>
  <si>
    <t>Респ Башкортостан, Калтасинский р-н, деревня Нижний Тыхтем, ул Интернациональная, зд 40А</t>
  </si>
  <si>
    <t>МУНИЦИПАЛЬНОЕ БЮДЖЕТНОЕ ДОШКОЛЬНОЕ ОБРАЗОВАТЕЛЬНОЕ УЧРЕЖДЕНИЕ КРАСНОХОЛМСКИЙ ДЕТСКИЙ САД №3 "ПЕТУШОК" МУНИЦИПАЛЬНОГО РАЙОНА КАЛТАСИНСКИЙ РАЙОН РЕСПУБЛИКИ БАШКОРТОСТАН</t>
  </si>
  <si>
    <t>Респ Башкортостан, Калтасинский р-н, село Краснохолмский, ул Губкина, д 28</t>
  </si>
  <si>
    <t>МУНИЦИПАЛЬНОЕ БЮДЖЕТНОЕ ДОШКОЛЬНОЕ ОБРАЗОВАТЕЛЬНОЕ УЧРЕЖДЕНИЕ КРАСНОХОЛМСКИЙ ДЕТСКИЙ САД № 2 "ЗОЛОТОЙ КЛЮЧИК" МУНИЦИПАЛЬНОГО РАЙОНА КАЛТАСИНСКИЙ РАЙОН РЕСПУБЛИКИ БАШКОРТОСТАН</t>
  </si>
  <si>
    <t>Респ Башкортостан, Калтасинский р-н, село Краснохолмский, ул Лазарева, зд 8</t>
  </si>
  <si>
    <t>Респ Башкортостан, Калтасинский р-н, деревня Калмиябаш, ул Молодежная, д 18</t>
  </si>
  <si>
    <t>МУНИЦИПАЛЬНОЕ БЮДЖЕТНОЕ ДОШКОЛЬНОЕ ОБРАЗОВАТЕЛЬНОЕ УЧРЕЖДЕНИЕ КРАСНОХОЛМСКИЙ ДЕТСКИЙ САД № 1 "ТЕРЕМОК" МУНИЦИПАЛЬНОГО РАЙОНА КАЛТАСИНСКИЙ РАЙОН РЕСПУБЛИКИ БАШКОРТОСТАН</t>
  </si>
  <si>
    <t>Респ Башкортостан, Калтасинский р-н, село Краснохолмский, ул Комсомольская, зд 16</t>
  </si>
  <si>
    <t>МУНИЦИПАЛЬНОЕ БЮДЖЕТНОЕ ДОШКОЛЬНОЕ ОБРАЗОВАТЕЛЬНОЕ УЧРЕЖДЕНИЕ КУТЕРЕМСКИЙ ДЕТСКИЙ САД "ВАСИЛЁК" МУНИЦИПАЛЬНОГО РАЙОНА КАЛТАСИНСКИЙ РАЙОН РЕСПУБЛИКИ БАШКОРТОСТАН</t>
  </si>
  <si>
    <t>Респ Башкортостан, Калтасинский р-н, село Кутерем, ул Нефтяников, зд 5</t>
  </si>
  <si>
    <t>Респ Башкортостан, Калтасинский р-н, деревня Большой Кельтей, ул Центральная, д 24</t>
  </si>
  <si>
    <t>Респ Башкортостан, Калтасинский р-н, деревня Амзибаш, ул Комсомольская, д 1 к а</t>
  </si>
  <si>
    <t>Респ Башкортостан, Калтасинский р-н, село Кутерем, ул Школьная, д 1</t>
  </si>
  <si>
    <t>Респ Башкортостан, Калтасинский р-н, деревня Киебак, ул Новая, д 26</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</si>
  <si>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t>
  </si>
  <si>
    <t>Респ Башкортостан, село Калтасы, ул Чкалова, д 6</t>
  </si>
  <si>
    <t>Респ Башкортостан, Калтасинский р-н, деревня Тюльди, ул Т.Кубакаева, д 1</t>
  </si>
  <si>
    <t>Респ Башкортостан, Калтасинский р-н, деревня Амзибаш, ул Советская, зд 30</t>
  </si>
  <si>
    <t>Респ Башкортостан, Калтасинский р-н, деревня Кояново, ул Центральная, д 39</t>
  </si>
  <si>
    <t>МУНИЦИПАЛЬНОЕ БЮДЖЕТНОЕ УЧРЕЖДЕНИЕ ДОПОЛНИТЕЛЬНОГО ОБРАЗОВАНИЯ ДОМ ДЕТСКОГО ТВОРЧЕСТВА "РАДУГА" МУНИЦИПАЛЬНОГО РАЙОНА КАЛТАСИНСКИЙ РАЙОН РЕСПУБЛИКИ БАШКОРТОСТАН</t>
  </si>
  <si>
    <t>МУНИЦИПАЛЬНОЕ БЮДЖЕТНОЕ ДОШКОЛЬНОЕ ОБРАЗОВАТЕЛЬНОЕ УЧРЕЖДЕНИЕ КАЛТАСИНСКИЙ ДЕТСКИЙ САД №2 "РЯБИНУШКА" МУНИЦИПАЛЬНОГО РАЙОНА КАЛТАСИНСКИЙ РАЙОН РЕСПУБЛИКИ БАШКОРТОСТАН</t>
  </si>
  <si>
    <t>Респ Башкортостан, село Калтасы, ул Ленина, зд 52</t>
  </si>
  <si>
    <t>Респ Башкортостан, село Калтасы, ул Матросова, д 6</t>
  </si>
  <si>
    <t>Респ Башкортостан, Калтасинский р-н, деревня Старые Калтасы, ул Палантая, зд 25</t>
  </si>
  <si>
    <t>Респ Башкортостан, село Калтасы, ул Тельмана, д 11 к а</t>
  </si>
  <si>
    <t>МУНИЦИПАЛЬНОЕ БЮДЖЕТНОЕ УЧРЕЖДЕНИЕ ДОПОЛНИТЕЛЬНОГО ОБРАЗОВАНИЯ КРАСНОХОЛМСКАЯ ДЕТСКО-ЮНОШЕСКАЯ СПОРТИВНАЯ ШКОЛА "ЛИДЕР" МУНИЦИПАЛЬНОГО РАЙОНА КАЛТАСИНСКИЙ РАЙОН РЕСПУБЛИКИ БАШКОРТОСТАН</t>
  </si>
  <si>
    <t>МУНИЦИПАЛЬНОЕ БЮДЖЕТНОЕ УЧРЕЖДЕНИЕ ДОПОЛНИТЕЛЬНОГО ОБРАЗОВАНИЯ КАЛТАСИНСКИЙ РАЙОННЫЙ ДЕТСКИЙ ОЗДОРОВИТЕЛЬНО-ОБРАЗОВАТЕЛЬНЫЙ ЦЕНТР "САЛЮТ"</t>
  </si>
  <si>
    <t>МУНИЦИПАЛЬНОЕ БЮДЖЕТНОЕ ДОШКОЛЬНОЕ ОБРАЗОВАТЕЛЬНОЕ УЧРЕЖДЕНИЕ КРАСНОХОЛМСКИЙ ДЕТСКИЙ САД №4 "УЛЫБКА" МУНИЦИПАЛЬНОГО РАЙОНА КАЛТАСИНСКИЙ РАЙОН РЕСПУБЛИКИ БАШКОРТОСТАН</t>
  </si>
  <si>
    <t>Респ Башкортостан, Калтасинский р-н, село Краснохолмский, ул Горького, зд 10</t>
  </si>
  <si>
    <t>МУНИЦИПАЛЬНОЕ БЮДЖЕТНОЕ ДОШКОЛЬНОЕ ОБРАЗОВАТЕЛЬНОЕ УЧРЕЖДЕНИЕ КАЛТАСИНСКИЙ ДЕТСКИЙ САД №3 "СКАЗКА" МУНИЦИПАЛЬНОГО РАЙОНА КАЛТАСИНСКИЙ РАЙОН РЕСПУБЛИКИ БАШКОРТОСТАН</t>
  </si>
  <si>
    <t>Респ Башкортостан, село Калтасы, ул К.Маркса, зд 66В</t>
  </si>
  <si>
    <t>Караидельский</t>
  </si>
  <si>
    <t>Респ Башкортостан, Караидельский р-н, село Караяр, ул Сплавная, зд 6</t>
  </si>
  <si>
    <t>Респ Башкортостан, Караидельский р-н, село Ургуш, ул Центральная, зд 17</t>
  </si>
  <si>
    <t>Респ Башкортостан, Караидельский р-н, деревня Мрясимово, ул Центральная, д 1</t>
  </si>
  <si>
    <t>Респ Башкортостан, Караидельский р-н, деревня Седяш, ул Береговая, д 4</t>
  </si>
  <si>
    <t>Имучаева Эльза Михайловна</t>
  </si>
  <si>
    <t>Респ Башкортостан, Караидельский р-н, деревня Старооткустино, ул Школьная, зд 15</t>
  </si>
  <si>
    <t>Респ Башкортостан, Караидельский р-н, село Артакуль, ул Школьная, д 1</t>
  </si>
  <si>
    <t>Респ Башкортостан, Караидельский р-н, деревня Старооткустино, ул Школьная, зд 13</t>
  </si>
  <si>
    <t>Респ Башкортостан, Караидельский р-н, деревня Абуталипово, ул Школьная, д 1</t>
  </si>
  <si>
    <t>Респ Башкортостан, Караидельский р-н, село Байки, ул Ленина, зд 54</t>
  </si>
  <si>
    <t>Респ Башкортостан, Караидельский р-н, село Байкибашево, ул Больничная, зд 2</t>
  </si>
  <si>
    <t>Респ Башкортостан, село Караидель, ул Калинина, зд 6</t>
  </si>
  <si>
    <t>Респ Башкортостан, Караидельский р-н, деревня Чапаш, ул Школьная, д 2</t>
  </si>
  <si>
    <t>Респ Башкортостан, Караидельский р-н, деревня Нижние Балмазы, ул Школьная, д 40</t>
  </si>
  <si>
    <t>Респ Башкортостан, село Караидель, ул Строителей, д 1</t>
  </si>
  <si>
    <t>Респ Башкортостан, Караидельский р-н, село Кирзя, ул Центральная, зд 29</t>
  </si>
  <si>
    <t>Респ Башкортостан, Караидельский р-н, село Кирзя, ул Центральная, зд 35</t>
  </si>
  <si>
    <t>Респ Башкортостан, Караидельский р-н, деревня Куртлыкуль, ул Молодежная, д 1</t>
  </si>
  <si>
    <t>Респ Башкортостан, Караидельский р-н, деревня Куртлыкуль, ул Советская, д 52</t>
  </si>
  <si>
    <t>Респ Башкортостан, Караидельский р-н, село Магинск, ул Школьная, зд 21</t>
  </si>
  <si>
    <t>Респ Башкортостан, Караидельский р-н, село Новомуллакаево, ул Центральная, д 6</t>
  </si>
  <si>
    <t>Респ Башкортостан, Караидельский р-н, село Новомуллакаево, ул Центральная, д 3</t>
  </si>
  <si>
    <t>Респ Башкортостан, Караидельский р-н, деревня Новый Бердяш, ул Нагорная, зд 37</t>
  </si>
  <si>
    <t>Респ Башкортостан, Караидельский р-н, деревня Новый Бердяш, ул Озерная, д 27</t>
  </si>
  <si>
    <t>Респ Башкортостан, Караидельский р-н, деревня Шамратово, ул Школьная, д 1</t>
  </si>
  <si>
    <t>Респ Башкортостан, Караидельский р-н, деревня Озерки, ул Набережная, зд 20</t>
  </si>
  <si>
    <t>Респ Башкортостан, Караидельский р-н, деревня Озерки, ул Центральная, зд 35</t>
  </si>
  <si>
    <t>Респ Башкортостан, Караидельский р-н, деревня Явгильдино, ул Школьная, д 1</t>
  </si>
  <si>
    <t>Респ Башкортостан, Караидельский р-н, деревня Халилово, ул Школьная, зд 1</t>
  </si>
  <si>
    <t>Респ Башкортостан, Караидельский р-н, деревня Тегерменево, ул Минниахметова, зд 16</t>
  </si>
  <si>
    <t>Респ Башкортостан, Караидельский р-н, деревня Тегерменево, ул Минниахметова, д 7</t>
  </si>
  <si>
    <t>Ипулаева Рая Михайловна</t>
  </si>
  <si>
    <t>Респ Башкортостан, Караидельский р-н, деревня Уразаево, ул Центральная, д 10</t>
  </si>
  <si>
    <t>Респ Башкортостан, Караидельский р-н, деревня Старый Акбуляк, ул Школьная, зд 15</t>
  </si>
  <si>
    <t>МУНИЦИПАЛЬНОЕ БЮДЖЕТНОЕ ДОШКОЛЬНОЕ ОБРАЗОВАТЕЛЬНОЕ УЧРЕЖДЕНИЕ БАЙКИБАШЕВСКИЙ ДЕТСКИЙ САД "РОМАШКА" МУНИЦИПАЛЬНОГО РАЙОНА КАРАИДЕЛЬСКИЙ РАЙОН РЕСПУБЛИКИ БАШКОРТОСТАН</t>
  </si>
  <si>
    <t>Респ Башкортостан, Караидельский р-н, село Байкибашево, ул Корочкина, д 59</t>
  </si>
  <si>
    <t>Респ Башкортостан, Караидельский р-н, деревня Тайкаш, ул Хамзи Исламова, д 31</t>
  </si>
  <si>
    <t>Респ Башкортостан, Караидельский р-н, деревня Явгильдино, ул Центральная, д 15</t>
  </si>
  <si>
    <t>Респ Башкортостан, село Караидель, ул Строителей, д 22</t>
  </si>
  <si>
    <t>Респ Башкортостан, Караидельский р-н, село Байки, ул Калинина, зд 21</t>
  </si>
  <si>
    <t>Респ Башкортостан, село Караидель, ул Комсомольская, зд 14</t>
  </si>
  <si>
    <t>Гатауллина Лилия Илдаровна</t>
  </si>
  <si>
    <t>Респ Башкортостан, село Караидель, ул Кирова, д 70</t>
  </si>
  <si>
    <t>Респ Башкортостан, Караидельский р-н, деревня Старые Багазы, ул Центральная, д 16</t>
  </si>
  <si>
    <t>Респ Башкортостан, Караидельский р-н, село Караяр, ул Пионерская, зд 5</t>
  </si>
  <si>
    <t>Респ Башкортостан, Караидельский р-н, деревня Абдуллино, ул Салавата Юлаева, зд 2</t>
  </si>
  <si>
    <t>Респ Башкортостан, Караидельский р-н, село Комсомольский, ул Мостовая, зд 1</t>
  </si>
  <si>
    <t>МУНИЦИПАЛЬНОЕ БЮДЖЕТНОЕ УЧРЕЖДЕНИЕ ДОПОЛНИТЕЛЬНОГО ОБРАЗОВАНИЯ "КАРАИДЕЛЬСКИЙ ЦЕНТР ДЕТСКОГО И ЮНОШЕСКОГО ТВОРЧЕСТВА" МУНИЦИПАЛЬНОГО РАЙОНА КАРАИДЕЛЬСКИЙ РАЙОН РЕСПУБЛИКИ БАШКОРТОСТАН</t>
  </si>
  <si>
    <t>Респ Башкортостан, село Караидель, ул Ленина, д 8</t>
  </si>
  <si>
    <t>Респ Башкортостан, село Караидель, ул Мира, д 13/2</t>
  </si>
  <si>
    <t>Респ Башкортостан, Караидельский р-н, село Абызово, ул Дружбы, д 34А</t>
  </si>
  <si>
    <t>Кармаскалинский</t>
  </si>
  <si>
    <t>Респ Башкортостан, Кармаскалинский р-н, село Бузовьязы, ул Октябрьская, д 61</t>
  </si>
  <si>
    <t>Респ Башкортостан, Кармаскалинский р-н, село Подлубово, ул Школьная, д 42</t>
  </si>
  <si>
    <t>Респ Башкортостан, Кармаскалинский р-н, село Прибельский, ул Школьная, д 3</t>
  </si>
  <si>
    <t>Яркова Татьяна Сергеевна</t>
  </si>
  <si>
    <t>ДИРЕКТОР МУНИЦИПАЛЬНОГО ОБЩЕОБРАЗОВАТЕЛЬНОГО БЮДЖЕТНОГО УЧРЕЖДЕНИЯ ЛИЦЕЙ Д. КАБАКОВО МУНИЦИПАЛЬНОГО РАЙОНА КАРМАСКАЛИНСКИЙ РАЙОН РЕСПУБЛИКИ БАШКОРТОСТАН</t>
  </si>
  <si>
    <t>Респ Башкортостан, Кармаскалинский р-н, деревня Кабаково, ул Победы, д 49</t>
  </si>
  <si>
    <t>Респ Башкортостан, село Кармаскалы, ул Худайбердина, д 7</t>
  </si>
  <si>
    <t>Респ Башкортостан, Кармаскалинский р-н, деревня Карламан, ул Ш.Биккула, д 30</t>
  </si>
  <si>
    <t>Сагитов Азат Ринатович</t>
  </si>
  <si>
    <t>ДИРЕКТОР МОБУ СОШ Д. САХАЕВО</t>
  </si>
  <si>
    <t>Респ Башкортостан, Кармаскалинский р-н, деревня Сахаево, ул Школьная, зд 13</t>
  </si>
  <si>
    <t>ФИЛИАЛ МОБУ СОШ Д. САХАЕВО (РЕСП БАШКОРТОСТАН, Р-Н КАРМАСКАЛИНСКИЙ, С НОВЫЕ КИЕШКИ)</t>
  </si>
  <si>
    <t>Респ Башкортостан, Кармаскалинский р-н, село Новые Киешки, ул Ленина, д 3</t>
  </si>
  <si>
    <t>Респ Башкортостан, Кармаскалинский р-н, деревня Константиновка, ул Ленина, зд 67В</t>
  </si>
  <si>
    <t>Респ Башкортостан, Кармаскалинский р-н, село Сихонкино, ул Школьная, д 8</t>
  </si>
  <si>
    <t>Респ Башкортостан, Кармаскалинский р-н, деревня Шарипкулово, ул Школьная, д 14/1</t>
  </si>
  <si>
    <t>Респ Башкортостан, Кармаскалинский р-н, деревня Старые Киешки, ул Октября, д 34 к 1</t>
  </si>
  <si>
    <t>Респ Башкортостан, Кармаскалинский р-н, деревня Савалеево, ул Мира, д 4</t>
  </si>
  <si>
    <t>Респ Башкортостан, Кармаскалинский р-н, село Бекетово, ул Октябрьская, д 15 к а</t>
  </si>
  <si>
    <t>Респ Башкортостан, Кармаскалинский р-н, село Камышлинка, ул Школьная, д 48</t>
  </si>
  <si>
    <t>Респ Башкортостан, Кармаскалинский р-н, село Ефремкино, ул Школьная, зд 1</t>
  </si>
  <si>
    <t>ФИЛИАЛ МОБУ СОШ С. ЕФРЕМКИНО (РЕСП БАШКОРТОСТАН, Р-Н КАРМАСКАЛИНСКИЙ, С ШАЙМУРАТОВО)</t>
  </si>
  <si>
    <t>Респ Башкортостан, Кармаскалинский р-н, село Шаймуратово, ул Советская, д 39</t>
  </si>
  <si>
    <t>Респ Башкортостан, Кармаскалинский р-н, село Адзитарово, ул Школьная, зд 2</t>
  </si>
  <si>
    <t>Респ Башкортостан, Кармаскалинский р-н, деревня Никитино, ул Центральная, д 14</t>
  </si>
  <si>
    <t>Респ Башкортостан, Кармаскалинский р-н, деревня Малаево, ул Школьная, д 3</t>
  </si>
  <si>
    <t>Респ Башкортостан, Кармаскалинский р-н, село Утяганово, ул Идель, зд 30</t>
  </si>
  <si>
    <t>Респ Башкортостан, Кармаскалинский р-н, деревня Нижний Тюкунь, ул Школьная, д 1</t>
  </si>
  <si>
    <t>Респ Башкортостан, Кармаскалинский р-н, деревня Улукулево, ул 60 лет Октября, д 82 к а</t>
  </si>
  <si>
    <t>Респ Башкортостан, Кармаскалинский р-н, село Суук-Чишма, ул Пушкина, д 33А</t>
  </si>
  <si>
    <t>Респ Башкортостан, село Кармаскалы, ул Султан-Галиева, д 4</t>
  </si>
  <si>
    <t>МУНИЦИПАЛЬНОЕ БЮДЖЕТНОЕ УЧРЕЖДЕНИЕ ДОПОЛНИТЕЛЬНОГО ОБРАЗОВАНИЯ "ДОМ ПИОНЕРОВ И ШКОЛЬНИКОВ" МУНИЦИПАЛЬНОГО РАЙОНА КАРМАСКАЛИНСКИЙ РАЙОН РЕСПУБЛИКИ БАШКОРТОСТАН</t>
  </si>
  <si>
    <t>Респ Башкортостан, село Кармаскалы, ул Садовая, д 20</t>
  </si>
  <si>
    <t>МУНИЦИПАЛЬНОЕ ДОШКОЛЬНОЕ ОБРАЗОВАТЕЛЬНОЕ БЮДЖЕТНОЕ УЧРЕЖДЕНИЕ ДЕТСКИЙ САД "РОМАШКА" Д.САХАЕВО МУНИЦИПАЛЬНОГО РАЙОНА КАРМАСКАЛИНСКИЙ РАЙОН РЕСПУБЛИКИ БАШКОРТОСТАН</t>
  </si>
  <si>
    <t>Респ Башкортостан, Кармаскалинский р-н, деревня Сахаево, ул Школьная, зд 7</t>
  </si>
  <si>
    <t>МУНИЦИПАЛЬНОЕ АВТОНОМНОЕ ДОШКОЛЬНОЕ ОБРАЗОВАТЕЛЬНОЕ УЧРЕЖДЕНИЕ ДЕТСКИЙ САД "СКАЗКА" С. ПРИБЕЛЬСКИЙ МУНИЦИПАЛЬНОГО РАЙОНА КАРМАСКАЛИНСКИЙ РАЙОН РЕСПУБЛИКИ БАШКОРТОСТАН</t>
  </si>
  <si>
    <t>Респ Башкортостан, Кармаскалинский р-н, село Прибельский, ул С.Юлаева, д 1</t>
  </si>
  <si>
    <t>МУНИЦИПАЛЬНОЕ ОБРАЗОВАТЕЛЬНОЕ БЮДЖЕТНОЕ УЧРЕЖДЕНИЕ "МЕЖШКОЛЬНЫЙ УЧЕБНЫЙ КОМБИНАТ МУНИЦИПАЛЬНОГО РАЙОНА КАРМАСКАЛИНСКИЙ РАЙОН РЕСПУБЛИКИ БАШКОРТОСТАН"</t>
  </si>
  <si>
    <t>Респ Башкортостан, село Кармаскалы, ул Худайбердина, д 1/1</t>
  </si>
  <si>
    <t>Респ Башкортостан, село Кармаскалы, ул Парковая, д 7</t>
  </si>
  <si>
    <t>453020, РЕСПУБЛИКА БАШКОРТОСТАН, М.Р-Н КАРМАСКАЛИНСКИЙ, С.П. НИКОЛАЕВСКИЙ СЕЛЬСОВЕТ, С НИКОЛАЕВКА, УЛ 50 ЛЕТ ОКТЯБРЯ, ЗД. 5</t>
  </si>
  <si>
    <t>МУНИЦИПАЛЬНОЕ АВТОНОМНОЕ ДОШКОЛЬНОЕ ОБРАЗОВАТЕЛЬНОЕ УЧРЕЖДЕНИЕ ДЕТСКИЙ САД "СОЛНЫШКО" Д. КОНСТАНТИНОВКА МУНИЦИПАЛЬНОГО РАЙОНА КАРМАСКАЛИНСКИЙ РАЙОН РЕСПУБЛИКИ БАШКОРТОСТАН</t>
  </si>
  <si>
    <t>Респ Башкортостан, Кармаскалинский р-н, деревня Константиновка, ул Мира, зд 2</t>
  </si>
  <si>
    <t>Респ Башкортостан, Кармаскалинский р-н, село Подлубово, ул Школьная, д 37</t>
  </si>
  <si>
    <t>Респ Башкортостан, Кармаскалинский р-н, село Подлубово, ул Советская, д 44</t>
  </si>
  <si>
    <t>МУНИЦИПАЛЬНОЕ ДОШКОЛЬНОЕ ОБРАЗОВАТЕЛЬНОЕ БЮДЖЕТНОЕ УЧРЕЖДЕНИЕ ДЕТСКИЙ САД "ТОПОЛЕК" С.СИХОНКИНО МУНИЦИПАЛЬНОГО РАЙОНА КАРМАСКАЛИНСКИЙ РАЙОН РЕСПУБЛИКИ БАШКОРТОСТАН</t>
  </si>
  <si>
    <t>Респ Башкортостан, Кармаскалинский р-н, село Сихонкино, ул Советская, д 68</t>
  </si>
  <si>
    <t>МУНИЦИПАЛЬНОЕ ДОШКОЛЬНОЕ ОБРАЗОВАТЕЛЬНОЕ БЮДЖЕТНОЕ УЧРЕЖДЕНИЕ ДЕТСКИЙ САД "РАДУГА" Д. СТАРОБАБИЧЕВО МУНИЦИПАЛЬНОГО РАЙОНА КАРМАСКАЛИНСКИЙ РАЙОН РЕСПУБЛИКИ БАШКОРТОСТАН</t>
  </si>
  <si>
    <t>Респ Башкортостан, Кармаскалинский р-н, деревня Старобабичево, ул Социалистическая, зд 8</t>
  </si>
  <si>
    <t>МУНИЦИПАЛЬНОЕ АВТОНОМНОЕ ДОШКОЛЬНОЕ ОБРАЗОВАТЕЛЬНОЕ УЧРЕЖДЕНИЕ ДЕТСКИЙ САД "МАЛЫШОК" Д. УЛУКУЛЕВО МУНИЦИПАЛЬНОГО РАЙОНА КАРМАСКАЛИНСКИЙ РАЙОН РЕСПУБЛИКИ БАШКОРТОСТАН.</t>
  </si>
  <si>
    <t>Сютина Регина Рифовна</t>
  </si>
  <si>
    <t>Респ Башкортостан, Кармаскалинский р-н, деревня Улукулево, ул Строителей, д 15</t>
  </si>
  <si>
    <t>Респ Башкортостан, Кармаскалинский р-н, деревня Савалеево, ул Мира, д 19</t>
  </si>
  <si>
    <t>МУНИЦИПАЛЬНОЕ АВТОНОМНОЕ ДОШКОЛЬНОЕ ОБРАЗОВАТЕЛЬНОЕ УЧРЕЖДЕНИЕ ДЕТСКИЙ САД "РОДНИЧОК" Д. УЛУКУЛЕВО МУНИЦИПАЛЬНОГО РАЙОНА КАРМАСКАЛИНСКИЙ РАЙОН РЕСПУБЛИКИ БАШКОРТОСТАН</t>
  </si>
  <si>
    <t>Респ Башкортостан, Кармаскалинский р-н, деревня Улукулево, ул Кунакбаева, д 12</t>
  </si>
  <si>
    <t>Респ Башкортостан, Кармаскалинский р-н, деревня Улукулево, ул Ленина, д 8</t>
  </si>
  <si>
    <t>Респ Башкортостан, село Кармаскалы, ул Кирова, д 28А</t>
  </si>
  <si>
    <t>МУНИЦИПАЛЬНОЕ АВТОНОМНОЕ ДОШКОЛЬНОЕ ОБРАЗОВАТЕЛЬНОЕ УЧРЕЖДЕНИЕ ДЕТСКИЙ САД "БЕРЕЗКА" Д. КАБАКОВО МУНИЦИПАЛЬНОГО РАЙОНА КАРМАСКАЛИНСКИЙ РАЙОН РЕСПУБЛИКИ БАШКОРТОСТАН</t>
  </si>
  <si>
    <t>Респ Башкортостан, Кармаскалинский р-н, деревня Кабаково, ул Строителей, д 18</t>
  </si>
  <si>
    <t>МУНИЦИПАЛЬНОЕ АВТОНОМНОЕ УЧРЕЖДЕНИЕ ДОПОЛНИТЕЛЬНОГО ОБРАЗОВАНИЯ "ДЕТСКО-ЮНОШЕСКАЯ СПОРТИВНАЯ ШКОЛА" МУНИЦИПАЛЬНОГО РАЙОНА КАРМАСКАЛИНСКИЙ РАЙОН РЕСПУБЛИКИ БАШКОРТОСТАН</t>
  </si>
  <si>
    <t>Респ Башкортостан, село Кармаскалы, ул Садовая, д 25/1</t>
  </si>
  <si>
    <t>МУНИЦИПАЛЬНОЕ БЮДЖЕТНОЕ УЧРЕЖДЕНИЕ ДОПОЛНИТЕЛЬНОГО ОБРАЗОВАНИЯ "ЦЕНТР ДЕТСКОГО (ЮНОШЕСКОГО) ТЕХНИЧЕСКОГО ТВОРЧЕСТВА"С.ПРИБЕЛЬСКИЙ МУНИЦИПАЛЬНОГО РАЙОНА КАРМАСКАЛИНСКИЙ РАЙОН РЕСПУБЛИКИ БАШКОРТОСТАН</t>
  </si>
  <si>
    <t>Респ Башкортостан, село Кармаскалы, ул Мира, д 5</t>
  </si>
  <si>
    <t>Респ Башкортостан, село Кармаскалы, ул Строительная, д 6</t>
  </si>
  <si>
    <t>Респ Башкортостан, Кармаскалинский р-н, село Ефремкино, ул Центральная, зд 16</t>
  </si>
  <si>
    <t>Кигинский</t>
  </si>
  <si>
    <t>Респ Башкортостан, Кигинский р-н, село Еланлино, ул Бурхана Шарафутдинова, зд 27</t>
  </si>
  <si>
    <t>Респ Башкортостан, Кигинский р-н, деревня Кульметово, ул Школьная, зд 10</t>
  </si>
  <si>
    <t>МУНИЦИПАЛЬНОЕ АВТОНОМНОЕ УЧРЕЖДЕНИЕ ДОПОЛНИТЕЛЬНОГО ОБРАЗОВАНИЯ ДОМ ПИОНЕРОВ И ШКОЛЬНИКОВ МУНИЦИПАЛЬНОГО РАЙОНА КИГИНСКИЙ РАЙОН РЕСПУБЛИКИ БАШКОРТОСТАН</t>
  </si>
  <si>
    <t>Респ Башкортостан, село Верхние Киги, ул Салавата, зд 8</t>
  </si>
  <si>
    <t>Респ Башкортостан, Кигинский р-н, село Леуза, ул Красноармейская, зд 55А</t>
  </si>
  <si>
    <t>Респ Башкортостан, Кигинский р-н, деревня Вакиярово, ул Школьная, зд 47</t>
  </si>
  <si>
    <t>Хажиева Светлана Фраузановна</t>
  </si>
  <si>
    <t>Респ Башкортостан, Кигинский р-н, село Арсланово, ул Кирова, д 1</t>
  </si>
  <si>
    <t>Респ Башкортостан, Кигинский р-н, деревня Сюрбаево, ул Нагорная, д 4</t>
  </si>
  <si>
    <t>Респ Башкортостан, Кигинский р-н, деревня Идрисово, ул Молодежная, д 6</t>
  </si>
  <si>
    <t>Респ Башкортостан, Кигинский р-н, деревня Кулбаково, ул Заречная, д 1</t>
  </si>
  <si>
    <t>Респ Башкортостан, Кигинский р-н, деревня Кургашево, ул Салавата Юлаева, зд 15</t>
  </si>
  <si>
    <t>Респ Башкортостан, Кигинский р-н, деревня Старомухаметово, ул Советская, д 18</t>
  </si>
  <si>
    <t>Респ Башкортостан, Кигинский р-н, село Ибраево, ул Советская, д 25</t>
  </si>
  <si>
    <t>Респ Башкортостан, Кигинский р-н, село Абзаево, ул Школьная, д 4</t>
  </si>
  <si>
    <t>Респ Башкортостан, Кигинский р-н, деревня Алагузово, ул Гагарина, д 77</t>
  </si>
  <si>
    <t>ФИЛИАЛ МУНИЦИПАЛЬНОГО ОБЩЕОБРАЗОВАТЕЛЬНОГО БЮДЖЕТНОГО УЧРЕЖДЕНИЯ СРЕДНЯЯ ОБЩЕОБРАЗОВАТЕЛЬНАЯ ШКОЛА С. АБЗАЕВО МУНИЦИПАЛЬНОГО РАЙОНА КИГИНСКИЙ РАЙОН РЕСПУБЛИКИ БАШКОРТОСТАН НАЧАЛЬНАЯ ОБЩЕОБРАЗОВАТЕЛЬНАЯ ШКОЛА Д. МАСЯКОВО</t>
  </si>
  <si>
    <t>452666, РЕСПУБЛИКА БАШКОРТОСТАН, М.Р-Н КИГИНСКИЙ, С.П. АБЗАЕВСКИЙ СЕЛЬСОВЕТ, Д МАСЯКОВО, УЛ Г.КАМАЛОВА, Д. 65</t>
  </si>
  <si>
    <t>230002250-3</t>
  </si>
  <si>
    <t>Набиуллина Ляйсан Фларитовна</t>
  </si>
  <si>
    <t>Респ Башкортостан, село Верхние Киги, ул Салавата, зд 7А</t>
  </si>
  <si>
    <t>Респ Башкортостан, Кигинский р-н, деревня Тугузлы, ул Мира, д 47</t>
  </si>
  <si>
    <t>Респ Башкортостан, Кигинский р-н, село Нижние Киги, ул Ленина, зд 1</t>
  </si>
  <si>
    <t>Респ Башкортостан, Кигинский р-н, деревня Юсупово, ул Школьная, зд 51</t>
  </si>
  <si>
    <t>Респ Башкортостан, Кигинский р-н, деревня Султановка, ул Солдатская, зд 82</t>
  </si>
  <si>
    <t>Респ Башкортостан, село Верхние Киги, ул Салавата, зд 10</t>
  </si>
  <si>
    <t>МУНИЦИПАЛЬНОЕ БЮДЖЕТНОЕ ДОШКОЛЬНОЕ ОБРАЗОВАТЕЛЬНОЕ УЧРЕЖДЕНИЕ ДЕТСКИЙ САД № 1 "СОЛНЫШКО" С. ВЕРХНИЕ КИГИ МУНИЦИПАЛЬНОГО РАЙОНА КИГИНСКИЙ РАЙОН РЕСПУБЛИКИ БАШКОРТОСТАН</t>
  </si>
  <si>
    <t>Респ Башкортостан, село Верхние Киги, ул Советская, зд 18</t>
  </si>
  <si>
    <t>МУНИЦИПАЛЬНОЕ БЮДЖЕТНОЕ ДОШКОЛЬНОЕ ОБРАЗОВАТЕЛЬНОЕ УЧРЕЖДЕНИЕ ДЕТСКИЙ САД "АК КАЕН" С.ДУШАНБЕКОВО МУНИЦИПАЛЬНОГО РАЙОНА КИГИНСКИЙ РАЙОН РЕСПУБЛИКИ БАШКОРТОСТАН</t>
  </si>
  <si>
    <t>Респ Башкортостан, Кигинский р-н, село Душанбеково, ул Советская, зд 33</t>
  </si>
  <si>
    <t>МУНИЦИПАЛЬНОЕ БЮДЖЕТНОЕ ДОШКОЛЬНОЕ ОБРАЗОВАТЕЛЬНОЕ УЧРЕЖДЕНИЕ ДЕТСКИЙ САД "УМЫРЗАЯ" С.НИЖНИЕ КИГИ МУНИЦИПАЛЬНОГО РАЙОНА КИГИНСКИЙ РАЙОН РЕСПУБЛИКИ БАШКОРТОСТАН</t>
  </si>
  <si>
    <t>Респ Башкортостан, Кигинский р-н, село Нижние Киги, ул Ибрагима, зд 77</t>
  </si>
  <si>
    <t>МУНИЦИПАЛЬНОЕ БЮДЖЕТНОЕ ДОШКОЛЬНОЕ ОБРАЗОВАТЕЛЬНОЕ УЧРЕЖДЕНИЕ ДЕТСКИЙ САД № 4 "КОЛОСОК" С. ВЕРХНИЕ КИГИ МУНИЦИПАЛЬНОГО РАЙОНА КИГИНСКИЙ РАЙОН РЕСПУБЛИКИ БАШКОРТОСТАН</t>
  </si>
  <si>
    <t>Респ Башкортостан, село Верхние Киги, ул Майская, зд 53</t>
  </si>
  <si>
    <t>Респ Башкортостан, село Верхние Киги, ул Советская, зд 4</t>
  </si>
  <si>
    <t>Респ Башкортостан, Кигинский р-н, село Душанбеково, ул Коммунистическая, д 10</t>
  </si>
  <si>
    <t>Респ Башкортостан, Кигинский р-н, деревня Юкаликулево, ул Школьная, д 40</t>
  </si>
  <si>
    <t>МУНИЦИПАЛЬНОЕ БЮДЖЕТНОЕ ДОШКОЛЬНОЕ ОБРАЗОВАТЕЛЬНОЕ УЧРЕЖДЕНИЕ ДЕТСКИЙ САД № 5 "ШАТЛЫК" С. ВЕРХНИЕ КИГИ МУНИЦИПАЛЬНОГО РАЙОНА КИГИНСКИЙ РАЙОН РЕСПУБЛИКИ БАШКОРТОСТАН</t>
  </si>
  <si>
    <t>Респ Башкортостан, село Верхние Киги, ул Айская, зд 31А</t>
  </si>
  <si>
    <t>МУНИЦИПАЛЬНОЕ БЮДЖЕТНОЕ ОБЩЕОБРАЗОВАТЕЛЬНОЕ УЧРЕЖДЕНИЕ "ШКОЛА-ИНТЕРНАТ СРЕДНЕГО (ПОЛНОГО) ОБЩЕГО ОБРАЗОВАНИЯ С.АРЛАН" МУНИЦИПАЛЬНОГО РАЙОНА КРАСНОКАМСКИЙ РАЙОН РЕСПУБЛИКИ БАШКОРТОСТАН</t>
  </si>
  <si>
    <t>Краснокамский</t>
  </si>
  <si>
    <t>Яниева Татьяна Михайловна</t>
  </si>
  <si>
    <t>Респ Башкортостан, Краснокамский р-н, село Арлан, ул Ленина, д 28</t>
  </si>
  <si>
    <t>Респ Башкортостан, Краснокамский р-н, село Кариево, ул Школьная, влд 5</t>
  </si>
  <si>
    <t>МУНИЦИПАЛЬНОЕ БЮДЖЕТНОЕ ОБЩЕОБРАЗОВАТЕЛЬНОЕ УЧРЕЖДЕНИЕ "СРЕДНЯЯ ОБЩЕОБРАЗОВАТЕЛЬНАЯ ШКОЛА С.ШУШНУР" МУНИЦИПАЛЬНОГО РАЙОНА КРАСНОКАМСКИЙ РАЙОН РЕСПУБЛИКИ БАШКОРТОСТАН</t>
  </si>
  <si>
    <t>Респ Башкортостан, Краснокамский р-н, село Шушнур, ул Советская, зд 1</t>
  </si>
  <si>
    <t>МУНИЦИПАЛЬНОЕ БЮДЖЕТНОЕ ОБЩЕОБРАЗОВАТЕЛЬНОЕ УЧРЕЖДЕНИЕ "ОСНОВНАЯ ОБЩЕОБРАЗОВАТЕЛЬНАЯ ШКОЛА Д.МАНЯК" МУНИЦИПАЛЬНОГО РАЙОНА КРАСНОКАМСКИЙ РАЙОН РЕСПУБЛИКИ БАШКОРТОСТАН</t>
  </si>
  <si>
    <t>Респ Башкортостан, Краснокамский р-н, деревня Маняк, ул Чапаева, д 2 к а</t>
  </si>
  <si>
    <t>МУНИЦИПАЛЬНОЕ БЮДЖЕТНОЕ ОБЩЕОБРАЗОВАТЕЛЬНОЕ УЧРЕЖДЕНИЕ "СРЕДНЯЯ ОБЩЕОБРАЗОВАТЕЛЬНАЯ ШКОЛА Д.НОВАЯ БУРА" МУНИЦИПАЛЬНОГО РАЙОНА КРАСНОКАМСКИЙ РАЙОН РЕСПУБЛИКИ БАШКОРТОСТАН</t>
  </si>
  <si>
    <t>Респ Башкортостан, Краснокамский р-н, деревня Новая Бура, ул Колхозная, зд 1</t>
  </si>
  <si>
    <t>Респ Башкортостан, Краснокамский р-н, деревня Новый Буртюк, ул Школьная, зд 8</t>
  </si>
  <si>
    <t>МУНИЦИПАЛЬНОЕ БЮДЖЕТНОЕ ОБЩЕОБРАЗОВАТЕЛЬНОЕ УЧРЕЖДЕНИЕ "СРЕДНЯЯ ОБЩЕОБРАЗОВАТЕЛЬНАЯ ШКОЛА С.СТАРОЯНЗИГИТОВО" МУНИЦИПАЛЬНОГО РАЙОНА КРАСНОКАМСКИЙ РАЙОН РЕСПУБЛИКИ БАШКОРТОСТАН</t>
  </si>
  <si>
    <t>Респ Башкортостан, Краснокамский р-н, село Староянзигитово, ул Победы, зд 51</t>
  </si>
  <si>
    <t>МУНИЦИПАЛЬНОЕ БЮДЖЕТНОЕ ОБЩЕОБРАЗОВАТЕЛЬНОЕ УЧРЕЖДЕНИЕ "ОСНОВНАЯ ОБЩЕОБРАЗОВАТЕЛЬНАЯ ШКОЛА Д.САУЗБАШ" МУНИЦИПАЛЬНОГО РАЙОНА КРАСНОКАМСКИЙ РАЙОН РЕСПУБЛИКИ БАШКОРТОСТАН</t>
  </si>
  <si>
    <t>Респ Башкортостан, Краснокамский р-н, деревня Саузбаш, ул Дорожная, зд 10</t>
  </si>
  <si>
    <t>МУНИЦИПАЛЬНОЕ БЮДЖЕТНОЕ ОБЩЕОБРАЗОВАТЕЛЬНОЕ УЧРЕЖДЕНИЕ "ОСНОВНАЯ ОБЩЕОБРАЗОВАТЕЛЬНАЯ ШКОЛА С.САКЛОВО" МУНИЦИПАЛЬНОГО РАЙОНА КРАСНОКАМСКИЙ РАЙОН РЕСПУБЛИКИ БАШКОРТОСТАН</t>
  </si>
  <si>
    <t>Респ Башкортостан, Краснокамский р-н, село Саклово, ул Дорожная, зд 26</t>
  </si>
  <si>
    <t>МУНИЦИПАЛЬНОЕ БЮДЖЕТНОЕ УЧРЕЖДЕНИЕ ДОПОЛНИТЕЛЬНОГО ОБРАЗОВАНИЯ ЦЕНТР ДЕТСКОГО ТВОРЧЕСТВА "СОЗВЕЗДИЕ" МУНИЦИПАЛЬНОГО РАЙОНА КРАСНОКАМСКИЙ РАЙОН РЕСПУБЛИКИ БАШКОРТОСТАН</t>
  </si>
  <si>
    <t>Респ Башкортостан, село Николо-Березовка, ул Ленина, д 15А</t>
  </si>
  <si>
    <t>МУНИЦИПАЛЬНОЕ БЮДЖЕТНОЕ ОБЩЕОБРАЗОВАТЕЛЬНОЕ УЧРЕЖДЕНИЕ "СРЕДНЯЯ ОБЩЕОБРАЗОВАТЕЛЬНАЯ ШКОЛА С.МУЗЯК" МУНИЦИПАЛЬНОГО РАЙОНА КРАСНОКАМСКИЙ РАЙОН РЕСПУБЛИКИ БАШКОРТОСТАН</t>
  </si>
  <si>
    <t>Респ Башкортостан, Краснокамский р-н, село Музяк, ул Школьная, д 2</t>
  </si>
  <si>
    <t>Респ Башкортостан, Краснокамский р-н, деревня Раздолье, ул Новая, д 16</t>
  </si>
  <si>
    <t>Респ Башкортостан, Краснокамский р-н, село Никольское, ул Дорожная, д 1</t>
  </si>
  <si>
    <t>МУНИЦИПАЛЬНОЕ БЮДЖЕТНОЕ ОБЩЕОБРАЗОВАТЕЛЬНОЕ УЧРЕЖДЕНИЕ "ШКОЛА-ИНТЕРНАТ СРЕДНЕГО (ПОЛНОГО) ОБЩЕГО ОБРАЗОВАНИЯ ИМЕНИ ГЕРОЯ СОВЕТСКОГО СОЮЗА Ш.С.СУЛЕЙМАНОВА С. НОВЫЙ КАИНЛЫК" МУНИЦИПАЛЬНОГО РАЙОНА КРАСНОКАМСКИЙ РАЙОН РЕСПУБЛИКИ БАШКОРТОСТАН</t>
  </si>
  <si>
    <t>Респ Башкортостан, Краснокамский р-н, село Новый Каинлык, ул Школьная, д 30</t>
  </si>
  <si>
    <t>Респ Башкортостан, Краснокамский р-н, деревня Киргизово, ул Школьная, д 13</t>
  </si>
  <si>
    <t>МУНИЦИПАЛЬНОЕ АВТОНОМНОЕ УЧРЕЖДЕНИЕ ДОПОЛНИТЕЛЬНОГО ОБРАЗОВАНИЯ "ДЕТСКО-ЮНОШЕСКАЯ СПОРТИВНАЯ ШКОЛА" МУНИЦИПАЛЬНОГО РАЙОНА КРАСНОКАМСКИЙ РАЙОН РЕСПУБЛИКИ БАШКОРТОСТАН</t>
  </si>
  <si>
    <t>Митронькина Светлана Германовна</t>
  </si>
  <si>
    <t>Респ Башкортостан, село Николо-Березовка, ул Мичурина, д 2</t>
  </si>
  <si>
    <t>МУНИЦИПАЛЬНОЕ БЮДЖЕТНОЕ ОБЩЕОБРАЗОВАТЕЛЬНОЕ УЧРЕЖДЕНИЕ "СРЕДНЯЯ ОБЩЕОБРАЗОВАТЕЛЬНАЯ ШКОЛА С.НИКОЛО-БЕРЕЗОВКА" МУНИЦИПАЛЬНОГО РАЙОНА КРАСНОКАМСКИЙ РАЙОН РЕСПУБЛИКИ БАШКОРТОСТАН</t>
  </si>
  <si>
    <t>Соломенникова Ольга Евгеньевна</t>
  </si>
  <si>
    <t>Респ Башкортостан, село Николо-Березовка, ул Макаренко, д 2</t>
  </si>
  <si>
    <t>МУНИЦИПАЛЬНОЕ БЮДЖЕТНОЕ ОБЩЕОБРАЗОВАТЕЛЬНОЕ УЧРЕЖДЕНИЕ "СРЕДНЯЯ ОБЩЕОБРАЗОВАТЕЛЬНАЯ ШКОЛА С.НОВОНАГАЕВО" МУНИЦИПАЛЬНОГО РАЙОНА КРАСНОКАМСКИЙ РАЙОН РЕСПУБЛИКИ БАШКОРТОСТАН</t>
  </si>
  <si>
    <t>Респ Башкортостан, Краснокамский р-н, село Новонагаево, ул Серп и Молот, зд 18</t>
  </si>
  <si>
    <t>МУНИЦИПАЛЬНОЕ БЮДЖЕТНОЕ ОБЩЕОБРАЗОВАТЕЛЬНОЕ УЧРЕЖДЕНИЕ "СРЕДНЯЯ ОБЩЕОБРАЗОВАТЕЛЬНАЯ ШКОЛА С. КУЯНОВО" МУНИЦИПАЛЬНОГО РАЙОНА КРАСНОКАМСКИЙ РАЙОН РЕСПУБЛИКИ БАШКОРТОСТАН</t>
  </si>
  <si>
    <t>Респ Башкортостан, Краснокамский р-н, село Куяново, ул Танып, д 44</t>
  </si>
  <si>
    <t>МУНИЦИПАЛЬНОЕ БЮДЖЕТНОЕ ОБЩЕОБРАЗОВАТЕЛЬНОЕ УЧРЕЖДЕНИЕ "ШКОЛА-ИНТЕРНАТ СРЕДНЕГО (ПОЛНОГО) ОБЩЕГО ОБРАЗОВАНИЯ С. НОВОКАБАНОВО" МУНИЦИПАЛЬНОГО РАЙОНА КРАСНОКАМСКИЙ РАЙОН РЕСПУБЛИКИ БАШКОРТОСТАН</t>
  </si>
  <si>
    <t>Респ Башкортостан, Краснокамский р-н, село Новокабаново, ул Школьная, зд 38</t>
  </si>
  <si>
    <t>МУНИЦИПАЛЬНОЕ БЮДЖЕТНОЕ ОБЩЕОБРАЗОВАТЕЛЬНОЕ УЧРЕЖДЕНИЕ "СРЕДНЯЯ ОБЩЕОБРАЗОВАТЕЛЬНАЯ ШКОЛА ИМЕНИ УЧАСТНИКА ВЕЛИКОЙ ОТЕЧЕСТВЕННОЙ ВОЙНЫ НУРГАЛИЕВА ХАНАФА НУРГАЛИЕВИЧА С. НОВЫЙ АКТАНЫШБАШ" МУНИЦИПАЛЬНОГО РАЙОНА КРАСНОКАМСКИЙ РАЙОН РЕСПУБЛИКИ БАШКОРТОСТАН</t>
  </si>
  <si>
    <t>Респ Башкортостан, Краснокамский р-н, село Новый Актанышбаш, ул Школьная, зд 27</t>
  </si>
  <si>
    <t>МУНИЦИПАЛЬНОЕ БЮДЖЕТНОЕ ОБЩЕОБРАЗОВАТЕЛЬНОЕ УЧРЕЖДЕНИЕ "ОСНОВНАЯ ОБЩЕОБРАЗОВАТЕЛЬНАЯ ШКОЛА С.СТАРАЯ МУШТА" МУНИЦИПАЛЬНОГО РАЙОНА КРАСНОКАМСКИЙ РАЙОН РЕСПУБЛИКИ БАШКОРТОСТАН</t>
  </si>
  <si>
    <t>Респ Башкортостан, Краснокамский р-н, село Старая Мушта, ул Молодежная, зд 2</t>
  </si>
  <si>
    <t>МУНИЦИПАЛЬНОЕ БЮДЖЕТНОЕ ОБЩЕОБРАЗОВАТЕЛЬНОЕ УЧРЕЖДЕНИЕ "НАЧАЛЬНАЯ ОБЩЕОБРАЗОВАТЕЛЬНАЯ ШКОЛА Д.ВОРОБЬЕВО" МУНИЦИПАЛЬНОГО РАЙОНА КРАСНОКАМСКИЙ РАЙОН РЕСПУБЛИКИ БАШКОРТОСТАН</t>
  </si>
  <si>
    <t>Мухаметов Владимир Михайлович</t>
  </si>
  <si>
    <t>Респ Башкортостан, Краснокамский р-н, деревня Воробьево, ул Школьная, зд 19</t>
  </si>
  <si>
    <t>МУНИЦИПАЛЬНОЕ БЮДЖЕТНОЕ ОБЩЕОБРАЗОВАТЕЛЬНОЕ УЧРЕЖДЕНИЕ "НАЧАЛЬНАЯ ОБЩЕОБРАЗОВАТЕЛЬНАЯ ШКОЛА Д.КУТЛИНКА" МУНИЦИПАЛЬНОГО РАЙОНА КРАСНОКАМСКИЙ РАЙОН РЕСПУБЛИКИ БАШКОРТОСТАН</t>
  </si>
  <si>
    <t>Респ Башкортостан, Краснокамский р-н, деревня Кутлинка, ул Солнечная, д 1А</t>
  </si>
  <si>
    <t>МУНИЦИПАЛЬНОЕ БЮДЖЕТНОЕ ОБЩЕОБРАЗОВАТЕЛЬНОЕ УЧРЕЖДЕНИЕ "НАЧАЛЬНАЯ ОБЩЕОБРАЗОВАТЕЛЬНАЯ ШКОЛА Д.СТАРЫЙ КАИНЛЫК" МУНИЦИПАЛЬНОГО РАЙОНА КРАСНОКАМСКИЙ РАЙОН РЕСПУБЛИКИ БАШКОРТОСТАН</t>
  </si>
  <si>
    <t>Респ Башкортостан, Краснокамский р-н, деревня Старый Каинлык, ул Коммунаров, д 21</t>
  </si>
  <si>
    <t>МУНИЦИПАЛЬНОЕ БЮДЖЕТНОЕ ОБЩЕОБРАЗОВАТЕЛЬНОЕ УЧРЕЖДЕНИЕ "НАЧАЛЬНАЯ ОБЩЕОБРАЗОВАТЕЛЬНАЯ ШКОЛА Д.НОВЫЙ ЯНЗИГИТ" МУНИЦИПАЛЬНОГО РАЙОНА КРАСНОКАМСКИЙ РАЙОН РЕСПУБЛИКИ БАШКОРТОСТАН</t>
  </si>
  <si>
    <t>Респ Башкортостан, Краснокамский р-н, деревня Новый Янзигит, ул Озерная, зд 58</t>
  </si>
  <si>
    <t>МУНИЦИПАЛЬНОЕ АВТОНОМНОЕ ДОШКОЛЬНОЕ ОБРАЗОВАТЕЛЬНОЕ УЧРЕЖДЕНИЕ "ДЕТСКИЙ САД №1 "БЕРЕЗКА" С.НИКОЛО-БЕРЕЗОВКА" МУНИЦИПАЛЬНОГО РАЙОНА КРАСНОКАМСКИЙ РАЙОН РЕСПУБЛИКИ БАШКОРТОСТАН</t>
  </si>
  <si>
    <t>Респ Башкортостан, село Николо-Березовка, ул Мира, д 1</t>
  </si>
  <si>
    <t>МУНИЦИПАЛЬНОЕ АВТОНОМНОЕ ДОШКОЛЬНОЕ ОБРАЗОВАТЕЛЬНОЕ УЧРЕЖДЕНИЕ "ДЕТСКИЙ САД №3 "РАДУГА" С.НИКОЛО-БЕРЕЗОВКА" МУНИЦИПАЛЬНОГО РАЙОНА КРАСНОКАМСКИЙ РАЙОН РЕСПУБЛИКИ БАШКОРТОСТАН</t>
  </si>
  <si>
    <t>Кутлиева Анна Сергеевна</t>
  </si>
  <si>
    <t>Респ Башкортостан, село Николо-Березовка, ул Дорожная, д 38А</t>
  </si>
  <si>
    <t>МУНИЦИПАЛЬНОЕ АВТОНОМНОЕ ДОШКОЛЬНОЕ ОБРАЗОВАТЕЛЬНОЕ УЧРЕЖДЕНИЕ "ДЕТСКИЙ САД №15 "ТЕРЕМОК" С.КУЯНОВО" МУНИЦИПАЛЬНОГО РАЙОНА КРАСНОКАМСКИЙ РАЙОН РЕСПУБЛИКИ БАШКОРТОСТАН</t>
  </si>
  <si>
    <t>Респ Башкортостан, Краснокамский р-н, село Куяново, Комсомольский пр-кт, зд 29</t>
  </si>
  <si>
    <t>МУНИЦИПАЛЬНОЕ КАЗЕННОЕ УЧРЕЖДЕНИЕ "КОМИТЕТ ПО ДЕЛАМ МОЛОДЕЖИ" АДМИНИСТРАЦИИ МУНИЦИПАЛЬНОГО РАЙОНА КРАСНОКАМСКИЙ РАЙОН РЕСПУБЛИКИ БАШКОРТОСТАН</t>
  </si>
  <si>
    <t>Респ Башкортостан, село Николо-Березовка, ул Победы, д 25</t>
  </si>
  <si>
    <t>МУНИЦИПАЛЬНОЕ АВТОНОМНОЕ ДОШКОЛЬНОЕ ОБРАЗОВАТЕЛЬНОЕ УЧРЕЖДЕНИЕ "ДЕТСКИЙ САД №18 "СОЛНЫШКО" С.НИКОЛО-БЕРЕЗОВКА" МУНИЦИПАЛЬНОГО РАЙОНА КРАСНОКАМСКИЙ РАЙОН РЕСПУБЛИКИ БАШКОРТОСТАН</t>
  </si>
  <si>
    <t>Рахматуллина Мария Александровна</t>
  </si>
  <si>
    <t>Кугарчинский</t>
  </si>
  <si>
    <t>Респ Башкортостан, село Мраково, ул З.Биишевой, д 78А</t>
  </si>
  <si>
    <t>Респ Башкортостан, Кугарчинский р-н, село Юмагузино, ул Школьная, д 13 к а</t>
  </si>
  <si>
    <t>Респ Башкортостан, Кугарчинский р-н, село Исимово, ул Ленина, зд 81</t>
  </si>
  <si>
    <t>Респ Башкортостан, Кугарчинский р-н, деревня Калдарово, ул Дружбы, д 80</t>
  </si>
  <si>
    <t>Респ Башкортостан, Кугарчинский р-н, деревня Тляумбетово, ул Молодёжная, д 23А</t>
  </si>
  <si>
    <t>Респ Башкортостан, Кугарчинский р-н, деревня Бекечево, ул Буранбая, д 65</t>
  </si>
  <si>
    <t>Респ Башкортостан, село Мраково, ул З.Биишевой, д 117</t>
  </si>
  <si>
    <t>Респ Башкортостан, Кугарчинский р-н, село Саиткулово, ул Верхняя, зд 22</t>
  </si>
  <si>
    <t>Респ Башкортостан, Кугарчинский р-н, село Новопокровское, ул Заозерная, д 1</t>
  </si>
  <si>
    <t>Респ Башкортостан, Кугарчинский р-н, село Побоище, ул Советская, зд 54А</t>
  </si>
  <si>
    <t>Респ Башкортостан, Кугарчинский р-н, деревня Худайбердино, ул Худайбердина, д 14</t>
  </si>
  <si>
    <t>Респ Башкортостан, Кугарчинский р-н, деревня Нижнесапашево, ул Центральная, д 62</t>
  </si>
  <si>
    <t>Чернова Алия Айратовна</t>
  </si>
  <si>
    <t>Респ Башкортостан, Кугарчинский р-н, село Юмагузино, ул Школьная, д 1 к а</t>
  </si>
  <si>
    <t>Респ Башкортостан, Кугарчинский р-н, деревня Верхнесюрюбаево, ул Школьная, д 25А</t>
  </si>
  <si>
    <t>ФИЛИАЛ МБОУ СОШ С. КУГАРЧИ (РЕСП БАШКОРТОСТАН, Р-Н КУГАРЧИНСКИЙ, Д ЕТЕБУЛАК)</t>
  </si>
  <si>
    <t>Респ Башкортостан, Кугарчинский р-н, деревня Етебулак, ул Центральная, д 15</t>
  </si>
  <si>
    <t>ФИЛИАЛ МБОУ СОШ С. КУГАРЧИ (РЕСП БАШКОРТОСТАН, Р-Н КУГАРЧИНСКИЙ, Х СЕМИРЕЧЬЕ)</t>
  </si>
  <si>
    <t>Респ Башкортостан, Кугарчинский р-н, хутор Семиречье, ул Центральная, влд 48</t>
  </si>
  <si>
    <t>Респ Башкортостан, Кугарчинский р-н, село Максютово, ул Школьная, зд 16</t>
  </si>
  <si>
    <t>Респ Башкортостан, Кугарчинский р-н, хутор Новохвалынский, ул Оло Ик, д 14</t>
  </si>
  <si>
    <t>Каразбаев Ямиль Винерович</t>
  </si>
  <si>
    <t>Респ Башкортостан, Кугарчинский р-н, деревня Таваканово, ул Сэнкем, зд 1</t>
  </si>
  <si>
    <t>Респ Башкортостан, Кугарчинский р-н, село Волостновка, ул Центральная, д 17</t>
  </si>
  <si>
    <t>Респ Башкортостан, Кугарчинский р-н, деревня Воскресенское, ул Школьная, д 2</t>
  </si>
  <si>
    <t>МУНИЦИПАЛЬНОЕ АВТОНОМНОЕ ОБРАЗОВАТЕЛЬНОЕ УЧРЕЖДЕНИЕ ДОПОЛНИТЕЛЬНОГО ОБРАЗОВАНИЯ "ДЕТСКИЙ ОЗДОРОВИТЕЛЬНО-ОБРАЗОВАТЕЛЬНЫЙ ЦЕНТР ТУРИЗМА И КРАЕВЕДЕНИЯ" МУНИЦИПАЛЬНОГО РАЙОНА КУГАРЧИНСКИЙ РАЙОН РЕСПУБЛИКИ БАШКОРТОСТАН</t>
  </si>
  <si>
    <t>Респ Башкортостан, село Мраково, ул З.Биишевой, зд 117Б</t>
  </si>
  <si>
    <t>Респ Башкортостан, село Мраково, ул З.Биишевой, зд 78Б</t>
  </si>
  <si>
    <t>МУНИЦИПАЛЬНОЕ АВТОНОМНОЕ ДОШКОЛЬНОЕ ОБРАЗОВАТЕЛЬНОЕ УЧРЕЖДЕНИЕ ДЕТСКИЙ САД "ОДУВАНЧИК" Д. ТАВАКАНОВО МУНИЦИПАЛЬНОГО РАЙОНА КУГАРЧИНСКИЙ РАЙОН РЕСПУБЛИКИ БАШКОРТОСТАН</t>
  </si>
  <si>
    <t>Алсынбаева Айгуль Баязитовна</t>
  </si>
  <si>
    <t>Респ Башкортостан, Кугарчинский р-н, деревня Таваканово, ул Молодежная, зд 10</t>
  </si>
  <si>
    <t>МУНИЦИПАЛЬНОЕ АВТОНОМНОЕ ДОШКОЛЬНОЕ ОБРАЗОВАТЕЛЬНОЕ УЧРЕЖДЕНИЕ ДЕТСКИЙ САД "ЛЕЙСАН" Д. ХУДАЙБЕРДИНО МУНИЦИПАЛЬНОГО РАЙОНА КУГАРЧИНСКИЙ РАЙОН РЕСПУБЛИКИ БАШКОРТОСТАН</t>
  </si>
  <si>
    <t>Респ Башкортостан, Кугарчинский р-н, деревня Худайбердино, ул Псянчина, д 17</t>
  </si>
  <si>
    <t>МУНИЦИПАЛЬНОЕ АВТОНОМНОЕ ДОШКОЛЬНОЕ ОБРАЗОВАТЕЛЬНОЕ УЧРЕЖДЕНИЕ ДЕТСКИЙ САД "АЙГУЛЬ" С. МАКСЮТОВО</t>
  </si>
  <si>
    <t>МУНИЦИПАЛЬНОЕ АВТОНОМНОЕ ДОШКОЛЬНОЕ ОБРАЗОВАТЕЛЬНОЕ УЧРЕЖДЕНИЕ ДЕТСКИЙ САД "ЛЯЙСАН" С.КУГАРЧИ МУНИЦИПАЛЬНОГО РАЙОНА КУГАРЧИНСКИЙ РАЙОН РЕСПУБЛИКИ БАШКОРТОСТАН</t>
  </si>
  <si>
    <t>МУНИЦИПАЛЬНОЕ АВТОНОМНОЕ ДОШКОЛЬНОЕ ОБРАЗОВАТЕЛЬНОЕ УЧРЕЖДЕНИЕ ДЕТСКИЙ САД "КОЛОБОК" С. СЕМЁНО-ПЕТРОВСКОЕ МУНИЦИПАЛЬНОГО РАЙОНА КУГАРЧИНСКИЙ РАЙОН РЕСПУБЛИКИ БАШКОРТОСТАН</t>
  </si>
  <si>
    <t>МУНИЦИПАЛЬНОЕ АВТОНОМНОЕ ДОШКОЛЬНОЕ ОБРАЗОВАТЕЛЬНОЕ УЧРЕЖДЕНИЕ ДЕТСКИЙ САД "БЕРЁЗКА" Д. ВОСКРЕСЕНСКОЕ МУНИЦИПАЛЬНОГО РАЙОНА КУГАРЧИНСКИЙ РАЙОН РЕСПУБЛИКИ БАШКОРТОСТАН</t>
  </si>
  <si>
    <t>Респ Башкортостан, село Мраково, ул Учительская, д 1</t>
  </si>
  <si>
    <t>МУНИЦИПАЛЬНОЕ АВТОНОМНОЕ ДОШКОЛЬНОЕ ОБРАЗОВАТЕЛЬНОЕ УЧРЕЖДЕНИЕ ДЕТСКИЙ САД "УЛЫБКА" С. ПОДГОРНОЕ МУНИЦИПАЛЬНОГО РАЙОНА КУГАРЧИНСКИЙ РАЙОН РЕСПУБЛИКИ БАШКОРТОСТАН</t>
  </si>
  <si>
    <t>Респ Башкортостан, Кугарчинский р-н, село Подгорное, ул Советская, д 33</t>
  </si>
  <si>
    <t>МУНИЦИПАЛЬНОЕ АВТОНОМНОЕ ДОШКОЛЬНОЕ ОБРАЗОВАТЕЛЬНОЕ УЧРЕЖДЕНИЕ ДЕТСКИЙ САД "СОЛНЫШКО" С.ЮМАГУЗИНО МУНИЦИПАЛЬНОГО РАЙОНА КУГАРЧИНСКИЙ РАЙОН РЕСПУБЛИКИ БАШКОРТОСТАН</t>
  </si>
  <si>
    <t>Респ Башкортостан, Кугарчинский р-н, село Юмагузино, ул Комсомольская, д 19</t>
  </si>
  <si>
    <t>МУНИЦИПАЛЬНОЕ АВТОНОМНОЕ ДОШКОЛЬНОЕ ОБРАЗОВАТЕЛЬНОЕ УЧРЕЖДЕНИЕ ДЕТСКИЙ САД "АЙСЫЛУ" Д. НИЖНЕСАПАШЕВО МУНИЦИПАЛЬНОГО РАЙОНА КУГАРЧИНСКИЙ РАЙОН РЕСПУБЛИКИ БАШКОРТОСТАН</t>
  </si>
  <si>
    <t>Респ Башкортостан, Кугарчинский р-н, деревня Нижнесапашево, ул Центральная, зд 37</t>
  </si>
  <si>
    <t>Респ Башкортостан, Кугарчинский р-н, деревня Ялчино, ул Центральная, д 1</t>
  </si>
  <si>
    <t>МУНИЦИПАЛЬНОЕ АВТОНОМНОЕ ДОШКОЛЬНОЕ ОБРАЗОВАТЕЛЬНОЕ УЧРЕЖДЕНИЕ ДЕТСКИЙ САД "ЗОЛОТАЯ РЫБКА" С. ИСИМОВО МУНИЦИПАЛЬНОГО РАЙОНА КУГАРЧИНСКИЙ РАЙОН РЕСПУБЛИКИ БАШКОРТОСТАН</t>
  </si>
  <si>
    <t>Респ Башкортостан, Кугарчинский р-н, село Исимово, ул 40 лет Победы, зд 2</t>
  </si>
  <si>
    <t>МУНИЦИПАЛЬНОЕ АВТОНОМНОЕ ДОШКОЛЬНОЕ ОБРАЗОВАТЕЛЬНОЕ УЧРЕЖДЕНИЕ ДЕТСКИЙ САД "РОДНИЧОК"</t>
  </si>
  <si>
    <t>МУНИЦИПАЛЬНОЕ АВТОНОМНОЕ ДОШКОЛЬНОЕ ОБРАЗОВАТЕЛЬНОЕ УЧРЕЖДЕНИЕ ДЕТСКИЙ САД "УРАЛОЧКА" С. МРАКОВО</t>
  </si>
  <si>
    <t>МУНИЦИПАЛЬНОЕ АВТОНОМНОЕ ДОШКОЛЬНОЕ ОБРАЗОВАТЕЛЬНОЕ УЧРЕЖДЕНИЕ ДЕТСКИЙ САД "АКБУЗАТ" С. САИТКУЛОВО МУНИЦИПАЛЬНОГО РАЙОНА КУГАРЧИНСКИЙ РАЙОН РЕСПУБЛИКИ БАШКОРТОТСТАН</t>
  </si>
  <si>
    <t>Респ Башкортостан, Кугарчинский р-н, село Саиткулово, ул Верхняя, д 20 к 2</t>
  </si>
  <si>
    <t>МУНИЦИПАЛЬНОЕ АВТОНОМНОЕ ДОШКОЛЬНОЕ ОБРАЗОВАТЕЛЬНОЕ УЧРЕЖДЕНИЕ ДЕТСКИЙ САД "КУГАРСЕНКАЙ" С. МРАКОВО МУНИЦИПАЛЬНОГО РАЙОНА КУГАРЧИНСКИЙ РАЙОН РЕСПУБЛИКИ БАШКОРТОСТАН</t>
  </si>
  <si>
    <t>МУНИЦИПАЛЬНОЕ КАЗЕННОЕ УЧРЕЖДЕНИЕ "ОТДЕЛ ОБРАЗОВАНИЯ МУНИЦИПАЛЬНОГО РАЙОНА КУЮРГАЗИНСКИЙ РАЙОН РЕСПУБЛИКИ БАШКОРТОСТАН"</t>
  </si>
  <si>
    <t>Куюргазинский</t>
  </si>
  <si>
    <t>Респ Башкортостан, село Ермолаево, пр-кт Мира, зд 10</t>
  </si>
  <si>
    <t>МУНИЦИПАЛЬНОЕ БЮДЖЕТНОЕ ДОШКОЛЬНОЕ ОБРАЗОВАТЕЛЬНОЕ УЧРЕЖДЕНИЕ ДЕТСКИЙ САД "БАТЫР" КОМБИНИРОВАННОГО ВИДА СЕЛА ЕРМОЛАЕВО МУНИЦИПАЛЬНОГО РАЙОНА КУЮРГАЗИНСКИЙ РАЙОН РЕСПУБЛИКИ БАШКОРТОСТАН</t>
  </si>
  <si>
    <t>МУНИЦИПАЛЬНОЕ БЮДЖЕТНОЕ ОБЩЕОБРАЗОВАТЕЛЬНОЕ УЧРЕЖДЕНИЕ "СРЕДНЯЯ ОБЩЕОБРАЗОВАТЕЛЬНАЯ ШКОЛА № 1 ИМЕНИ ГЕРОЯ СОВЕТСКОГО СОЮЗА НЕДОШИВИНА ВЕНИАМИНА ГЕОРГИЕВИЧА" СЕЛА ЕРМОЛАЕВО МУНИЦИПАЛЬНОГО РАЙОНА КУЮРГАЗИНСКИЙ РАЙОН РЕСПУБЛИКИ БАШКОРТОСТАН</t>
  </si>
  <si>
    <t>Респ Башкортостан, село Ермолаево, ул Калинина, зд 17</t>
  </si>
  <si>
    <t>233003580-1</t>
  </si>
  <si>
    <t>ФИЛИАЛ МУНИЦИПАЛЬНОГО БЮДЖЕТНОГО ОБЩЕОБРАЗОВАТЕЛЬНОГО УЧРЕЖДЕНИЯ МУНИЦИПАЛЬНОГО БЮДЖЕТНОГО ОБЩЕОБРАЗОВАТЕЛЬНОГО УЧРЕЖДЕНИЯ "СРЕДНЯЯ ОБЩЕОБРАЗОВАТЕЛЬНАЯ ШКОЛА № 1 ИМЕНИ ГЕРОЯ СОВЕТСКОГО СОЮЗА НЕДОШИВИНА ВЕНИАМИНА ГЕОРГИЕВИЧА" СЕЛА ЕРМОЛАЕВО МУНИЦИПАЛЬНОГО РАЙОНА КУЮРГАЗИНСКИЙ РАЙОН РЕСПУБЛИКИ БАШКОРТОСТАН - НАЧАЛЬНАЯ ОБЩЕОБРАЗОВАТЕЛЬНАЯ ШКОЛА ДЕРЕВНИ ШАБАГИШ</t>
  </si>
  <si>
    <t>233003580-2</t>
  </si>
  <si>
    <t>ФИЛИАЛ МУНИЦИПАЛЬНОГО БЮДЖЕТНОГО ОБЩЕОБРАЗОВАТЕЛЬНОГО УЧРЕЖДЕНИЯ "СРЕДНЯЯ ОБЩЕОБРАЗОВАТЕЛЬНАЯ ШКОЛА №1 СЕЛА ЕРМОЛАЕВО МУНИЦИПАЛЬНОГО РАЙОНА КУЮРГАЗИНСКИЙ РАЙОН РЕСПУБЛИКИ БАШКОРТОСТАН" - НАЧАЛЬНАЯ ОБЩЕОБРАЗОВАТЕЛЬНАЯ ШКОЛА СЕЛА МОЛОКАНОВО</t>
  </si>
  <si>
    <t>Респ Башкортостан, Куюргазинский р-н, село Молоканово, ул Школьная, д 9 к а</t>
  </si>
  <si>
    <t>МУНИЦИПАЛЬНОЕ БЮДЖЕТНОЕ ОБЩЕОБРАЗОВАТЕЛЬНОЕ УЧРЕЖДЕНИЕ "ГИМНАЗИЯ ИМЕНИ РАШИТА СУЛТАНГАРЕЕВА СЕЛА НОВОТАЙМАСОВО МУНИЦИПАЛЬНОГО РАЙОНА КУЮРГАЗИНСКИЙ РАЙОН РЕСПУБЛИКИ БАШКОРТОСТАН"</t>
  </si>
  <si>
    <t>Респ Башкортостан, Куюргазинский р-н, село Новотаймасово, ул Школьная, зд 1А</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</si>
  <si>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ДЕТСКИЙ САД "АКБУЗАТ" ДЕРЕВНИ ЯЛЧИКАЕВО</t>
  </si>
  <si>
    <t>Респ Башкортостан, Куюргазинский р-н, село Новотаймасово, ул 70 лет Октября, зд 1</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</si>
  <si>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ДЕТСКИЙ САД "БЕРЕЗКА" СЕЛА СВОБОДА</t>
  </si>
  <si>
    <t>453356, РЕСПУБЛИКА БАШКОРТОСТАН, М.Р-Н КУЮРГАЗИНСКИЙ, С.П. СВОБОДИНСКИЙ СЕЛЬСОВЕТ, С СВОБОДА, УЛ ГАГАРИНА, ЗД. 1, ПОМЕЩ. Б/Н</t>
  </si>
  <si>
    <t>Респ Башкортостан, Куюргазинский р-н, деревня Ялчикаево, ул Мухамета Искужина, зд 32</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</si>
  <si>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ОСНОВНАЯ ОБЩЕОБРАЗОВАТЕЛЬНАЯ ШКОЛА СЕЛА СВОБОДА</t>
  </si>
  <si>
    <t>233003607-6</t>
  </si>
  <si>
    <t>233003607-7</t>
  </si>
  <si>
    <t>233003607-8</t>
  </si>
  <si>
    <t>МУНИЦИПАЛЬНОЕ БЮДЖЕТНОЕ ОБЩЕОБРАЗОВАТЕЛЬНОЕ УЧРЕЖДЕНИЕ "СРЕДНЯЯ ОБЩЕОБРАЗОВАТЕЛЬНАЯ ШКОЛА СЕЛА БАХМУТ МУНИЦИПАЛЬНОГО РАЙОНА КУЮРГАЗИНСКИЙ РАЙОН РЕСПУБЛИКИ БАШКОРТОСТАН"</t>
  </si>
  <si>
    <t>Респ Башкортостан, Куюргазинский р-н, село Бахмут, ул Советская, зд 39</t>
  </si>
  <si>
    <t>Респ Башкортостан, Куюргазинский р-н, село Бахмут, Советский пер, зд 3</t>
  </si>
  <si>
    <t>МУНИЦИПАЛЬНОЕ БЮДЖЕТНОЕ ОБЩЕОБРАЗОВАТЕЛЬНОЕ УЧРЕЖДЕНИЕ "СРЕДНЯЯ ОБЩЕОБРАЗОВАТЕЛЬНАЯ ШКОЛА №2 СЕЛА ЕРМОЛАЕВО МУНИЦИПАЛЬНОГО РАЙОНА КУЮРГАЗИНСКИЙ РАЙОН РЕСПУБЛИКИ БАШКОРТОСТАН"</t>
  </si>
  <si>
    <t>Респ Башкортостан, село Ермолаево, ул Советская, д 160А</t>
  </si>
  <si>
    <t>Респ Башкортостан, Куюргазинский р-н, село Айсуак, ул Совхозная, д 9</t>
  </si>
  <si>
    <t>МУНИЦИПАЛЬНОЕ БЮДЖЕТНОЕ ОБЩЕОБРАЗОВАТЕЛЬНОЕ УЧРЕЖДЕНИЕ "ОСНОВНАЯ ОБЩЕОБРАЗОВАТЕЛЬНАЯ ШКОЛА СЕЛА ЯКУПОВО МУНИЦИПАЛЬНОГО РАЙОНА КУЮРГАЗИНСКИЙ РАЙОН РЕСПУБЛИКИ БАШКОРТОСТАН"</t>
  </si>
  <si>
    <t>Респ Башкортостан, Куюргазинский р-н, село Якупово, ул Центральная, зд 44</t>
  </si>
  <si>
    <t>Респ Башкортостан, Куюргазинский р-н, деревня Сандин 2-й, ул Центральная, д 2А</t>
  </si>
  <si>
    <t>МУНИЦИПАЛЬНОЕ БЮДЖЕТНОЕ ОБЩЕОБРАЗОВАТЕЛЬНОЕ УЧРЕЖДЕНИЕ "ОСНОВНАЯ ОБЩЕОБРАЗОВАТЕЛЬНАЯ ШКОЛА ДЕРЕВНИ ШАБАГИШ МУНИЦИПАЛЬНОГО РАЙОНА КУЮРГАЗИНСКИЙ РАЙОН РЕСПУБЛИКИ БАШКОРТОСТАН"</t>
  </si>
  <si>
    <t>Респ Башкортостан, Куюргазинский р-н, деревня Шабагиш, ул Мира, зд 2А</t>
  </si>
  <si>
    <t>Респ Башкортостан, Куюргазинский р-н, деревня Шабагиш, ул Мира, зд 3А</t>
  </si>
  <si>
    <t>Респ Башкортостан, Куюргазинский р-н, деревня Канчура, ул Центральная, зд 17А</t>
  </si>
  <si>
    <t>Респ Башкортостан, Куюргазинский р-н, деревня Холодный ключ, ул Дружбы, зд 14</t>
  </si>
  <si>
    <t>МУНИЦИПАЛЬНОЕ БЮДЖЕТНОЕ ОБЩЕОБРАЗОВАТЕЛЬНОЕ УЧРЕЖДЕНИЕ "СРЕДНЯЯ ОБЩЕОБРАЗОВАТЕЛЬНАЯ ШКОЛА ДЕРЕВНИ ПАВЛОВКА МУНИЦИПАЛЬНОГО РАЙОНА КУЮРГАЗИНСКИЙ РАЙОН РЕСПУБЛИКИ БАШКОРТОСТАН"</t>
  </si>
  <si>
    <t>Респ Башкортостан, Куюргазинский р-н, деревня Павловка, ул Центральная, д 58</t>
  </si>
  <si>
    <t>Респ Башкортостан, Куюргазинский р-н, деревня Кинзябаево, ул Центральная, д 11</t>
  </si>
  <si>
    <t>Респ Башкортостан, Куюргазинский р-н, деревня Павловка, ул Центральная, д 67</t>
  </si>
  <si>
    <t>МУНИЦИПАЛЬНОЕ БЮДЖЕТНОЕ ОБЩЕОБРАЗОВАТЕЛЬНОЕ УЧРЕЖДЕНИЕ "ОСНОВНАЯ ОБЩЕОБРАЗОВАТЕЛЬНАЯ ШКОЛА СЕЛА СВОБОДА МУНИЦИПАЛЬНОГО РАЙОНА КУЮРГАЗИНСКИЙ РАЙОН РЕСПУБЛИКИ БАШКОРТОСТАН"</t>
  </si>
  <si>
    <t>Респ Башкортостан, Куюргазинский р-н, село Свобода, ул Гагарина, зд 1</t>
  </si>
  <si>
    <t>МУНИЦИПАЛЬНОЕ БЮДЖЕТНОЕ ОБЩЕОБРАЗОВАТЕЛЬНОЕ УЧРЕЖДЕНИЕ "СРЕДНЯЯ ОБЩЕОБРАЗОВАТЕЛЬНАЯ ШКОЛА СЕЛА ЗЯК-ИШМЕТОВО МУНИЦИПАЛЬНОГО РАЙОНА КУЮРГАЗИНСКИЙ РАЙОН РЕСПУБЛИКИ БАШКОРТОСТАН"</t>
  </si>
  <si>
    <t>Респ Башкортостан, Куюргазинский р-н, село Зяк-Ишметово, ул Школьная, зд 8</t>
  </si>
  <si>
    <t>Респ Башкортостан, Куюргазинский р-н, село Зяк-Ишметово, ул Школьная, зд 15</t>
  </si>
  <si>
    <t>МУНИЦИПАЛЬНОЕ БЮДЖЕТНОЕ ОБРАЗОВАТЕЛЬНОЕ УЧРЕЖДЕНИЕ ДОПОЛНИТЕЛЬНОГО ОБРАЗОВАНИЯ "ДОМ ПИОНЕРОВ И ШКОЛЬНИКОВ" МУНИЦИПАЛЬНОГО РАЙОНА КУЮРГАЗИНСКИЙ РАЙОН РЕСПУБЛИКИ БАШКОРТОСТАН</t>
  </si>
  <si>
    <t>Респ Башкортостан, село Ермолаево, ул Парковая, д 6</t>
  </si>
  <si>
    <t>МУНИЦИПАЛЬНОЕ БЮДЖЕТНОЕ ОБЩЕОБРАЗОВАТЕЛЬНОЕ УЧРЕЖДЕНИЕ "СРЕДНЯЯ ОБЩЕОБРАЗОВАТЕЛЬНАЯ ШКОЛА СЕЛА БУГУЛЬЧАН МУНИЦИПАЛЬНОГО РАЙОНА КУЮРГАЗИНСКИЙ РАЙОН РЕСПУБЛИКИ БАШКОРТОСТАН"</t>
  </si>
  <si>
    <t>Респ Башкортостан, Куюргазинский р-н, село Бугульчан, ул Школьная, зд 8</t>
  </si>
  <si>
    <t>МУНИЦИПАЛЬНОЕ БЮДЖЕТНОЕ ОБЩЕОБРАЗОВАТЕЛЬНОЕ УЧРЕЖДЕНИЕ "СРЕДНЯЯ ОБЩЕОБРАЗОВАТЕЛЬНАЯ ШКОЛА ИМЕНИ БАЯЗИТА БИКБАЯ СЕЛА НОВОМУРАПТАЛОВО МУНИЦИПАЛЬНОГО РАЙОНА КУЮРГАЗИНСКИЙ РАЙОН РЕСПУБЛИКИ БАШКОРТОСТАН"</t>
  </si>
  <si>
    <t>Респ Башкортостан, Куюргазинский р-н, село Новомурапталово, ул Парковая, д 1 к а</t>
  </si>
  <si>
    <t>ФИЛИАЛ МБОУ СОШ С. НОВОМУРАПТАЛОВО (РЕСП БАШКОРТОСТАН, Р-Н КУЮРГАЗИНСКИЙ, Д СТАРОМУРАПТАЛОВО)</t>
  </si>
  <si>
    <t>Респ Башкортостан, Куюргазинский р-н, деревня Старомурапталово, ул Школьная, зд 10</t>
  </si>
  <si>
    <t>ФИЛИАЛ МБОУ СОШ С. НОВОМУРАПТАЛОВО (РЕСП БАШКОРТОСТАН, Р-Н КУЮРГАЗИНСКИЙ, С ЯКУТОВО)</t>
  </si>
  <si>
    <t>Респ Башкортостан, Куюргазинский р-н, село Якутово, ул Баяна, зд 6</t>
  </si>
  <si>
    <t>ФИЛИАЛ МБОУ СОШ С. НОВОМУРАПТАЛОВО (РЕСП БАШКОРТОСТАН, Р-Н КУЮРГАЗИНСКИЙ, Д КРАСНЫЙ МАЯК)</t>
  </si>
  <si>
    <t>Респ Башкортостан, Куюргазинский р-н, деревня Красный Маяк, ул Горная, зд 20А</t>
  </si>
  <si>
    <t>МУНИЦИПАЛЬНОЕ АВТОНОМНОЕ ДОШКОЛЬНОЕ ОБРАЗОВАТЕЛЬНОЕ УЧРЕЖДЕНИЕ ДЕТСКИЙ САД "АЛСУ" ОБЩЕРАЗВИВАЮЩЕГО ВИДА СЕЛА НОВОМУРАПТАЛОВО МУНИЦИПАЛЬНОГО РАЙОНА КУЮРГАЗИНСКИЙ РАЙОН РЕСПУБЛИКИ БАШКОРТОСТАН</t>
  </si>
  <si>
    <t>Респ Башкортостан, Куюргазинский р-н, село Новомурапталово, ул Садовая, д 2 к а</t>
  </si>
  <si>
    <t>МУНИЦИПАЛЬНОЕ АВТОНОМНОЕ ДОШКОЛЬНОЕ ОБРАЗОВАТЕЛЬНОЕ УЧРЕЖДЕНИЕ ДЕТСКИЙ САД №1 "ТОПОЛЁК" ОБЩЕРАЗВИВАЮЩЕГО ВИДА СЕЛА ЕРМОЛАЕВО МУНИЦИПАЛЬНОГО РАЙОНА КУЮРГАЗИНСКИЙ РАЙОН РЕСПУБЛИКИ БАШКОРТОСТАН</t>
  </si>
  <si>
    <t>Респ Башкортостан, село Ермолаево, ул Ново-Мостовая, д 2</t>
  </si>
  <si>
    <t>233003861-1</t>
  </si>
  <si>
    <t>ФИЛИАЛ МУНИЦИПАЛЬНОГО АВТОНОМНОГО ДОШКОЛЬНОГО ОБРАЗОВАТЕЛЬНОГО УЧРЕЖДЕНИЯ ДЕТСКИЙ САД № 1 "ТОПОЛЁК" ОБЩЕРАЗВИВАЮЩЕГО ВИДА СЕЛА ЕРМОЛАЕВО МУНИЦИПАЛЬНОГО РАЙОНА КУЮРГАЗИНСКИЙ РАЙОН РЕСПУБЛИКИ БАШКОРТОСТАН - ДЕТСКИЙ САД "ЧУЛПАН" ДЕРЕВНИ ШАБАГИШ</t>
  </si>
  <si>
    <t>МУНИЦИПАЛЬНОЕ АВТОНОМНОЕ ДОШКОЛЬНОЕ ОБРАЗОВАТЕЛЬНОЕ УЧРЕЖДЕНИЕ ДЕТСКИЙ САД №5 "КОЛОСОК" КОМБИНИРОВАННОГО ВИДА СЕЛА ЕРМОЛАЕВО МУНИЦИПАЛЬНОГО РАЙОНА КУЮРГАЗИНСКИЙ РАЙОН РЕСПУБЛИКИ БАШКОРТОСТАН</t>
  </si>
  <si>
    <t>Респ Башкортостан, село Ермолаево, ул Калинина, д 21А</t>
  </si>
  <si>
    <t>МУНИЦИПАЛЬНОЕ БЮДЖЕТНОЕ ДОШКОЛЬНОЕ ОБРАЗОВАТЕЛЬНОЕ УЧРЕЖДЕНИЕ ДЕТСКИЙ САД "АКБУЗАТ" ДЕРЕВНИ ЯЛЧИКАЕВО МУНИЦИПАЛЬНОГО РАЙОНА КУЮРГАЗИНСКИЙ РАЙОН РЕСПУБЛИКИ БАШКОРТОСТАН</t>
  </si>
  <si>
    <t>МУНИЦИПАЛЬНОЕ БЮДЖЕТНОЕ ОБЩЕОБРАЗОВАТЕЛЬНОЕ УЧРЕЖДЕНИЕ "СРЕДНЯЯ ОБЩЕОБРАЗОВАТЕЛЬНАЯ ШКОЛА СЕЛА КРИВЛЕ - ИЛЮШКИНО МУНИЦИПАЛЬНОГО РАЙОНА КУЮРГАЗИНСКИЙ РАЙОН РЕСПУБЛИКИ БАШКОРТОСТАН"</t>
  </si>
  <si>
    <t>Респ Башкортостан, Куюргазинский р-н, село Кривле-Илюшкино, ул Школьная, д 23</t>
  </si>
  <si>
    <t>ФИЛИАЛ МБОУ СОШ С.КРИВЛЕ - ИЛЮШКИНО (РЕСП БАШКОРТОСТАН, Р-Н КУЮРГАЗИНСКИЙ, Д ЗНАМЕНКА)</t>
  </si>
  <si>
    <t>Респ Башкортостан, Куюргазинский р-н, деревня Знаменка, ул Школьная, д 1</t>
  </si>
  <si>
    <t>ФИЛИАЛ МБОУ СОШ С.КРИВЛЕ - ИЛЮШКИНО (РЕСП БАШКОРТОСТАН, Р-Н КУЮРГАЗИНСКИЙ, Д НОВОЯМАШЕВО)</t>
  </si>
  <si>
    <t>Респ Башкортостан, Куюргазинский р-н, деревня Новоямашево, ул Заречная, д 6</t>
  </si>
  <si>
    <t>ФИЛИАЛ МУНИЦИПАЛЬНОГО БЮДЖЕТНОГО ОБЩЕОБРАЗОВАТЕЛЬНОГО УЧРЕЖДЕНИЯ "СРЕДНЯЯ ОБЩЕОБРАЗОВАТЕЛЬНАЯ ШКОЛА СЕЛА КРИВЛЕ - ИЛЮШКИНО МУНИЦИ-ПАЛЬНОГО РАЙОНА КУЮРГАЗИНСКИЙ РАЙОН РЕСПУБЛИКИ БАШКОРТОСТАН" - НАЧАЛЬНАЯ ШКОЛА Д. ПАВЛОВКА</t>
  </si>
  <si>
    <t>ФИЛИАЛ МУНИЦИПАЛЬНОГО БЮДЖЕТНОГО ОБЩЕОБРАЗОВАТЕЛЬНОГО УЧРЕЖДЕНИЯ "СРЕДНЯЯ ОБЩЕОБРАЗОВАТЕЛЬНАЯ ШКОЛА СЕЛА КРИВЛЕ - ИЛЮШКИНО МУНИЦИ-ПАЛЬНОГО РАЙОНА КУЮР ГАЗИНСКИЙ РАЙОН РЕСПУБЛИКИ БАШКОРТОСТАН" - НАЧАЛЬНАЯ ШКОЛА Д. КИНЗЯБАЕВО</t>
  </si>
  <si>
    <t>233003981-5</t>
  </si>
  <si>
    <t>ФИЛИАЛ МУНИЦИПАЛЬНОГО БЮДЖЕТНОГО ОБЩЕОБРАЗОВАТЕЛЬНОГО УЧРЕЖДЕНИЯ "СРЕДНЯЯ ОБЩЕОБРАЗОВАТЕЛЬНАЯ ШКОЛА СЕЛА КРИВЛЕ - ИЛЮШКИНО МУНИЦИ-ПАЛЬНОГО РАЙОНА КУЮРГАЗИНСКИЙ РАЙОН РЕСПУБЛИКИ БАШКОРТОСТАН" - ДЕТСКИЙ САД "ТЕРЕМОК" Д. ПАВЛОВКА</t>
  </si>
  <si>
    <t>233003981-6</t>
  </si>
  <si>
    <t>Респ Башкортостан, Куюргазинский р-н, село Кривле-Илюшкино, ул Центральная, д 27</t>
  </si>
  <si>
    <t>МУНИЦИПАЛЬНОЕ БЮДЖЕТНОЕ ДОШКОЛЬНОЕ ОБРАЗОВАТЕЛЬНОЕ УЧРЕЖДЕНИЕ ДЕТСКИЙ САД "ЛЯЙСАН" ДЕРЕВНИ КИНЗЯБАЕВО МУНИЦИПАЛЬНОГО РАЙОНА КУЮРГАЗИНСКИЙ РАЙОН РЕСПУБЛИКИ БАШКОРТОСТАН</t>
  </si>
  <si>
    <t>Респ Башкортостан, Куюргазинский р-н, деревня Кинзябаево, ул Центральная, д 23</t>
  </si>
  <si>
    <t>МУНИЦИПАЛЬНОЕ БЮДЖЕТНОЕ ДОШКОЛЬНОЕ ОБРАЗОВАТЕЛЬНОЕ УЧРЕЖДЕНИЕ ДЕТСКИЙ САД "РОСИНКА" СЕЛА МОЛОКАНОВО МУНИЦИПАЛЬНОГО РАЙОНА КУЮРГАЗИНСКИЙ РАЙОН РЕСПУБЛИКИ БАШКОРТОСТАН</t>
  </si>
  <si>
    <t>Респ Башкортостан, Куюргазинский р-н, село Молоканово, ул Центральная, д 32А</t>
  </si>
  <si>
    <t>МУНИЦИПАЛЬНОЕ БЮДЖЕТНОЕ ОБЩЕОБРАЗОВАТЕЛЬНОЕ УЧРЕЖДЕНИЕ "СРЕДНЯЯ ОБЩЕОБРАЗОВАТЕЛЬНАЯ ШКОЛА СЕЛА СТАРАЯ ОТРАДА МУНИЦИПАЛЬНОГО РАЙОНА КУЮРГАЗИНСКИЙ РАЙОН РЕСПУБЛИКИ БАШКОРТОСТАН"</t>
  </si>
  <si>
    <t>Респ Башкортостан, Куюргазинский р-н, село Старая Отрада, ул Дружбы, д 63</t>
  </si>
  <si>
    <t>Респ Башкортостан, Куюргазинский р-н, село Старая Отрада, ул Дружбы, д 65</t>
  </si>
  <si>
    <t>МУНИЦИПАЛЬНОЕ БЮДЖЕТНОЕ ОБРАЗОВАТЕЛЬНОЕ УЧРЕЖДЕНИЕ ДОПОЛНИТЕЛЬНОГО ОБРАЗОВАНИЯ "ДЕТСКО-ЮНОШЕСКАЯ СПОРТИВНАЯ ШКОЛА" МУНИЦИПАЛЬНОГО РАЙОНА КУЮРГАЗИНСКИЙ РАЙОН РЕСПУБЛИКИ БАШКОРТОСТАН</t>
  </si>
  <si>
    <t>Респ Башкортостан, село Ермолаево, пр-кт Мира, д 8</t>
  </si>
  <si>
    <t>МУНИЦИПАЛЬНОЕ БЮДЖЕТНОЕ ОБЩЕОБРАЗОВАТЕЛЬНОЕ УЧРЕЖДЕНИЕ "СРЕДНЯЯ ОБЩЕОБРАЗОВАТЕЛЬНАЯ ШКОЛА ДЕРЕВНИ ИЛЬКИНЕЕВО МУНИЦИПАЛЬНОГО РАЙОНА КУЮРГАЗИНСКИЙ РАЙОН РЕСПУБЛИКИ БАШКОРТОСТАН"</t>
  </si>
  <si>
    <t>Респ Башкортостан, Куюргазинский р-н, деревня Илькинеево, ул Набережная, зд 1А</t>
  </si>
  <si>
    <t>ФИЛИАЛ МБОУ СОШ Д.ИЛЬКИНЕЕВО (РЕСП БАШКОРТОСТАН, Р-Н КУЮРГАЗИНСКИЙ, Д ЮМАГУЗИНО)</t>
  </si>
  <si>
    <t>Респ Башкортостан, Куюргазинский р-н, деревня Юмагузино, ул Дружбы, зд 3</t>
  </si>
  <si>
    <t>Респ Башкортостан, Куюргазинский р-н, деревня Илькинеево, ул Школьная, зд 2</t>
  </si>
  <si>
    <t>Респ Башкортостан, Куюргазинский р-н, село Новомусино, ул Школьная, зд 2</t>
  </si>
  <si>
    <t>МУНИЦИПАЛЬНОЕ БЮДЖЕТНОЕ ОБЩЕОБРАЗОВАТЕЛЬНОЕ УЧРЕЖДЕНИЕ "СРЕДНЯЯ ОБЩЕОБРАЗОВАТЕЛЬНАЯ ШКОЛА СЕЛА ЯКШИМБЕТОВО МУНИЦИПАЛЬНОГО РАЙОНА КУЮРГАЗИНСКИЙ РАЙОН РЕСПУБЛИКИ БАШКОРТОСТАН"</t>
  </si>
  <si>
    <t>Респ Башкортостан, Куюргазинский р-н, село Якшимбетово, ул Молодежная, д 1 к а</t>
  </si>
  <si>
    <t>Респ Башкортостан, Куюргазинский р-н, село Нижнее Бабаларово, ул Молодежная, д 4/1</t>
  </si>
  <si>
    <t>Респ Башкортостан, село Ермолаево, ул Чапаева, зд 123</t>
  </si>
  <si>
    <t>МУНИЦИПАЛЬНОЕ БЮДЖЕТНОЕ ОБЩЕОБРАЗОВАТЕЛЬНОЕ УЧРЕЖДЕНИЕ "СРЕДНЯЯ ОБЩЕОБРАЗОВАТЕЛЬНАЯ ШКОЛА СЕЛА АБДУЛОВО МУНИЦИПАЛЬНОГО РАЙОНА КУЮРГАЗИНСКИЙ РАЙОН РЕСПУБЛИКИ БАШКОРТОСТАН"</t>
  </si>
  <si>
    <t>Респ Башкортостан, Куюргазинский р-н, село Абдулово, ул Молодежная, зд 1</t>
  </si>
  <si>
    <t>Респ Башкортостан, Куюргазинский р-н, село Абдулово, ул Молодежная, д 6</t>
  </si>
  <si>
    <t>Респ Башкортостан, Куюргазинский р-н, деревня Тимербаево, ул Центральная, зд 106</t>
  </si>
  <si>
    <t>Респ Башкортостан, Куюргазинский р-н, деревня Кинья-Абыз, ул 40 лет Победы, зд 4</t>
  </si>
  <si>
    <t>МУНИЦИПАЛЬНОЕ БЮДЖЕТНОЕ ОБЩЕОБРАЗОВАТЕЛЬНОЕ УЧРЕЖДЕНИЕ "ОСНОВНАЯ ОБЩЕОБРАЗОВАТЕЛЬНАЯ ШКОЛА ДЕРЕВНИ АКСАРОВО МУНИЦИПАЛЬНОГО РАЙОНА КУЮРГАЗИНСКИЙ РАЙОН РЕСПУБЛИКИ БАШКОРТОСТАН"</t>
  </si>
  <si>
    <t>Респ Башкортостан, Куюргазинский р-н, деревня Аксарово, ул Молодежная, зд 10</t>
  </si>
  <si>
    <t>Кушнаренковский</t>
  </si>
  <si>
    <t>Тухватуллин Булат Ханифович</t>
  </si>
  <si>
    <t>Респ Башкортостан, село Кушнаренково, ул Мичурина, зд 11</t>
  </si>
  <si>
    <t>Респ Башкортостан, село Кушнаренково, ул Советская, д 22</t>
  </si>
  <si>
    <t>Респ Башкортостан, Кушнаренковский р-н, село Ахметово, ул Ахмалетдинова, зд 47</t>
  </si>
  <si>
    <t>Респ Башкортостан, Кушнаренковский р-н, село Ахлыстино, ул Центральная, зд 5</t>
  </si>
  <si>
    <t>Респ Башкортостан, село Кушнаренково, ул Терешковой, зд 15</t>
  </si>
  <si>
    <t>Респ Башкортостан, Кушнаренковский р-н, село Бардовка, ул Центральная, зд 73А</t>
  </si>
  <si>
    <t>Респ Башкортостан, Кушнаренковский р-н, село Шарипово, ул Султанова, д 3</t>
  </si>
  <si>
    <t>Респ Башкортостан, Кушнаренковский р-н, село Султанаево, ул Школьная, д 1</t>
  </si>
  <si>
    <t>Респ Башкортостан, Кушнаренковский р-н, деревня Мамяково, ул Центральная, д 87</t>
  </si>
  <si>
    <t>Респ Башкортостан, Кушнаренковский р-н, село Кувыково, ул Горная, зд 18</t>
  </si>
  <si>
    <t>Респ Башкортостан, Кушнаренковский р-н, село Калтаево, ул Башмакова, д 41</t>
  </si>
  <si>
    <t>Респ Башкортостан, Кушнаренковский р-н, село Карача-Елга, ул Свободы, д 21А</t>
  </si>
  <si>
    <t>МУНИЦИПАЛЬНОЕ БЮДЖЕТНОЕ ДОШКОЛЬНОЕ ОБРАЗОВАТЕЛЬНОЕ УЧРЕЖДЕНИЕ ДЕТСКИЙ САД №1 "РОДНИЧОК" СЕЛА КУШНАРЕНКОВО МУНИЦИПАЛЬНОГО РАЙОНА КУШНАРЕНКОВСКИЙ РАЙОН РЕСПУБЛИКИ БАШКОРТОСТАН</t>
  </si>
  <si>
    <t>Респ Башкортостан, село Кушнаренково, ул Октябрьская, зд 84</t>
  </si>
  <si>
    <t>Респ Башкортостан, Кушнаренковский р-н, деревня Старобаскаково, ул Школьная, зд 7</t>
  </si>
  <si>
    <t>Респ Башкортостан, Кушнаренковский р-н, село Старокурмашево, ул Парковая, д 11</t>
  </si>
  <si>
    <t>Респ Башкортостан, Кушнаренковский р-н, село Байталлы, ул Школьная, зд 1</t>
  </si>
  <si>
    <t>Респ Башкортостан, Кушнаренковский р-н, деревня Расмекеево, ул Пролетарская, д 44 к а</t>
  </si>
  <si>
    <t>Респ Башкортостан, Кушнаренковский р-н, деревня Верхнесаитово, ул Мира, д 60</t>
  </si>
  <si>
    <t>МУНИЦИПАЛЬНОЕ БЮДЖЕТНОЕ ДОШКОЛЬНОЕ ОБРАЗОВАТЕЛЬНОЕ УЧРЕЖДЕНИЕ ДЕТСКИЙ САД № 3 "ПЕТУШОК" СЕЛА КУШНАРЕНКОВО МУНИЦИПАЛЬНОГО РАЙОНА КУШНАРЕНКОВСКИЙ РАЙОН РЕСПУБЛИКИ БАШКОРТОСТАН</t>
  </si>
  <si>
    <t>Садретдинова Гульсина Махмутжановна</t>
  </si>
  <si>
    <t>Респ Башкортостан, село Кушнаренково, ул Базарная, зд 3А</t>
  </si>
  <si>
    <t>Зиялова Илюза Искандаровна</t>
  </si>
  <si>
    <t>Респ Башкортостан, Кушнаренковский р-н, село Иликово, ул Молодежная, д 5</t>
  </si>
  <si>
    <t>Респ Башкортостан, Кушнаренковский р-н, деревня Саитово, ул Коммунаров, д 38</t>
  </si>
  <si>
    <t>Респ Башкортостан, Кушнаренковский р-н, село Ахметово, ул Ахмалетдинова, зд 49</t>
  </si>
  <si>
    <t>МУНИЦИПАЛЬНОЕ БЮДЖЕТНОЕ ДОШКОЛЬНОЕ ОБРАЗОВАТЕЛЬНОЕ УЧРЕЖДЕНИЕ ДЕТСКИЙ САД "КОЯШКАЙ" СЕЛА СТАРЫЕ КАМЫШЛЫ МУНИЦИПАЛЬНОГО РАЙОНА КУШНАРЕНКОВСКИЙ РАЙОН РЕСПУБЛИКИ БАШКОРТОСТАН</t>
  </si>
  <si>
    <t>Респ Башкортостан, Кушнаренковский р-н, село Старые Камышлы, ул Центральная, д 63</t>
  </si>
  <si>
    <t>Респ Башкортостан, Кушнаренковский р-н, деревня Ильмурзино, ул Школьная, д 31</t>
  </si>
  <si>
    <t>Респ Башкортостан, Кушнаренковский р-н, село Старые Камышлы, ул Школьная, д 29</t>
  </si>
  <si>
    <t>Респ Башкортостан, Кушнаренковский р-н, село Первушино, ул Школьная, зд 8</t>
  </si>
  <si>
    <t>Респ Башкортостан, Кушнаренковский р-н, село Новокурмашево, ул Молодёжная, зд 2</t>
  </si>
  <si>
    <t>МУНИЦИПАЛЬНОЕ БЮДЖЕТНОЕ ДОШКОЛЬНОЕ ОБРАЗОВАТЕЛЬНОЕ УЧРЕЖДЕНИЕ ДЕТСКИЙ САД "РАДУГА" СЕЛА КАРАЧА-ЕЛГА МУНИЦИПАЛЬНОГО РАЙОНА КУШНАРЕНКОВСКИЙ РАЙОН РЕСПУБЛИКИ БАШКОРТОСТАН</t>
  </si>
  <si>
    <t>Респ Башкортостан, Кушнаренковский р-н, село Карача-Елга, ул Ленина, д 42</t>
  </si>
  <si>
    <t>МУНИЦИПАЛЬНОЕ БЮДЖЕТНОЕ ДОШКОЛЬНОЕ ОБРАЗОВАТЕЛЬНОЕ УЧРЕЖДЕНИЕ ДЕТСКИЙ САД "ЛАНДЫШ" СЕЛА КАЗАРМА МУНИЦИПАЛЬНОГО РАЙОНА КУШНАРЕНКОВСКИЙ РАЙОН РЕСПУБЛИКИ БАШКОРТОСТАН</t>
  </si>
  <si>
    <t>Гирфанова Гульнара Маратовна</t>
  </si>
  <si>
    <t>МУНИЦИПАЛЬНОЕ АВТОНОМНОЕ УЧРЕЖДЕНИЕ ДОПОЛНИТЕЛЬНОГО ОБРАЗОВАНИЯ ЦЕНТР ДЕТСКОГО ОТДЫХА, ОЗДОРОВЛЕНИЯ И ТУРИЗМА "ГОРСКИЙ" МУНИЦИПАЛЬНОГО РАЙОНА КУШНАРЕНКОВСКИЙ РАЙОН РЕСПУБЛИКИ БАШКОРТОСТАН</t>
  </si>
  <si>
    <t>Респ Башкортостан, село Кушнаренково, ул Лесная, д 17А</t>
  </si>
  <si>
    <t>МУНИЦИПАЛЬНОЕ АВТОНОМНОЕ ДОШКОЛЬНОЕ ОБРАЗОВАТЕЛЬНОЕ УЧРЕЖДЕНИЕ ДЕТСКИЙ САД № 4 "СОЛНЫШКО" СЕЛА КУШНАРЕНКОВО МУНИЦИПАЛЬНОГО РАЙОНА КУШНАРЕНКОВСКИЙ РАЙОН РЕСПУБЛИКИ БАШКОРТОСТАН</t>
  </si>
  <si>
    <t>Ибрагимова Лиона Финузовна</t>
  </si>
  <si>
    <t>МУНИЦИПАЛЬНОЕ АВТОНОМНОЕ ДОШКОЛЬНОЕ ОБРАЗОВАТЕЛЬНОЕ УЧРЕЖДЕНИЕ ДЕТСКИЙ САД № 5 "УЛЫБКА" СЕЛА КУШНАРЕНКОВО МУНИЦИПАЛЬНОГО РАЙОНА КУШНАРЕНКОВСКИЙ РАЙОН РЕСПУБЛИКИ БАШКОРТОСТАН</t>
  </si>
  <si>
    <t>Респ Башкортостан, село Кушнаренково, ул Мустая Карима, зд 58</t>
  </si>
  <si>
    <t>Мелеузовский</t>
  </si>
  <si>
    <t>Респ Башкортостан, Мелеузовский р-н, деревня Смаково, ул Правонабережная, зд 4</t>
  </si>
  <si>
    <t>Респ Башкортостан, Мелеузовский р-н, деревня Янги-Аул, ул Трудовая, зд 45</t>
  </si>
  <si>
    <t>Респ Башкортостан, Мелеузовский р-н, село Воскресенское, ул Р.Зорге, зд 42</t>
  </si>
  <si>
    <t>Респ Башкортостан, Мелеузовский р-н, село Зирган, ул Советская, зд 93</t>
  </si>
  <si>
    <t>Респ Башкортостан, Мелеузовский р-н, деревня Сабашево, ул Восточная, зд 17</t>
  </si>
  <si>
    <t>Респ Башкортостан, Мелеузовский р-н, деревня Антоновка, ул Заречная, д 8/1</t>
  </si>
  <si>
    <t>Респ Башкортостан, Мелеузовский р-н, деревня Верхнеюлдашево, ул Школьная, д 1 к а</t>
  </si>
  <si>
    <t>Респ Башкортостан, Мелеузовский р-н, деревня Корнеевка, ул Ямилева, д 2</t>
  </si>
  <si>
    <t>Респ Башкортостан, Мелеузовский р-н, деревня Даниловка, ул Школьная, д 7</t>
  </si>
  <si>
    <t>Респ Башкортостан, Мелеузовский р-н, село Нугуш, ул Молодежная, д 1</t>
  </si>
  <si>
    <t>Респ Башкортостан, Мелеузовский р-н, деревня Абитово, ул Центральная, д 94</t>
  </si>
  <si>
    <t>Респ Башкортостан, Мелеузовский р-н, деревня Сергеевка, ул Школьная, д 24</t>
  </si>
  <si>
    <t>Респ Башкортостан, Мелеузовский р-н, село Нордовка, ул Гагарина, д 1</t>
  </si>
  <si>
    <t>Респ Башкортостан, Мелеузовский р-н, деревня Первомайская, ул Ленина, зд 41</t>
  </si>
  <si>
    <t>Респ Башкортостан, Мелеузовский р-н, деревня Кизрай, ул Школьная, зд 1</t>
  </si>
  <si>
    <t>Респ Башкортостан, Мелеузовский р-н, деревня Самаро-Ивановка, ул Школьная, д 2/1</t>
  </si>
  <si>
    <t>Респ Башкортостан, Мелеузовский р-н, село Дарьино, ул Заречная, зд 46</t>
  </si>
  <si>
    <t>Респ Башкортостан, Мелеузовский р-н, деревня Кутушево, Школьный пер, зд 3</t>
  </si>
  <si>
    <t>Респ Башкортостан, Мелеузовский р-н, село Васильевка, ул Школьная, зд 2</t>
  </si>
  <si>
    <t>Респ Башкортостан, Мелеузовский р-н, село Троицкое, ул Школьная, д 3</t>
  </si>
  <si>
    <t>Респ Башкортостан, Мелеузовский р-н, деревня Саитовский, ул Юрматинская, д 6</t>
  </si>
  <si>
    <t>Респ Башкортостан, Мелеузовский р-н, деревня Петропавловка, ул Центральная, зд 25</t>
  </si>
  <si>
    <t>Респ Башкортостан, Мелеузовский р-н, село Богородское, ул Центральная, зд 4</t>
  </si>
  <si>
    <t>Респ Башкортостан, Мелеузовский р-н, деревня Новая Казанковка, ул Центральная, зд 33</t>
  </si>
  <si>
    <t>Респ Башкортостан, Мелеузовский р-н, село Воскресенское, ул Советская, зд 14</t>
  </si>
  <si>
    <t>Респ Башкортостан, Мелеузовский р-н, село Зирган, ул Советская, д 93 к а</t>
  </si>
  <si>
    <t>Респ Башкортостан, Мелеузовский р-н, деревня Сарышево, ул Школьная, д 1</t>
  </si>
  <si>
    <t>Респ Башкортостан, Мелеузовский р-н, деревня Аптраково, ул Салима Масагутова, д 1</t>
  </si>
  <si>
    <t>Респ Башкортостан, Мелеузовский р-н, деревня Иштуганово, ул Центральная, д 34</t>
  </si>
  <si>
    <t>Респ Башкортостан, Мелеузовский р-н, деревня Сыртланово, ул Центральная, д 29</t>
  </si>
  <si>
    <t>Респ Башкортостан, Мелеузовский р-н, деревня Восточный, ул Парковая, д 13</t>
  </si>
  <si>
    <t>Респ Башкортостан, Мелеузовский р-н, деревня Иткучуково, ул Центральная, д 34</t>
  </si>
  <si>
    <t>Мечетлинский</t>
  </si>
  <si>
    <t>Респ Башкортостан, село Большеустьикинское, ул Ленина, д 29, кв 1</t>
  </si>
  <si>
    <t>Респ Башкортостан, село Большеустьикинское, ул Школьная, зд 8</t>
  </si>
  <si>
    <t>Респ Башкортостан, Мечетлинский р-н, деревня Теляшево, ул Школьная, зд 20</t>
  </si>
  <si>
    <t>Респ Башкортостан, Мечетлинский р-н, деревня Сабанаково, ул Молодежная, зд 4</t>
  </si>
  <si>
    <t>Респ Башкортостан, Мечетлинский р-н, деревня Азикеево, ул Школьная, зд 4</t>
  </si>
  <si>
    <t>Респ Башкортостан, Мечетлинский р-н, село Новомуслюмово, ул Луговая, д 85</t>
  </si>
  <si>
    <t>Респ Башкортостан, Мечетлинский р-н, деревня Сулейманово, ул Механизаторов, зд 2</t>
  </si>
  <si>
    <t>Респ Башкортостан, Мечетлинский р-н, деревня Нижнее Тукбаево, ул Октябрьская, зд 26</t>
  </si>
  <si>
    <t>Респ Башкортостан, Мечетлинский р-н, село Большая Ока, ул Мира, зд 51</t>
  </si>
  <si>
    <t>Хажиева Равиля Равиловна</t>
  </si>
  <si>
    <t>Респ Башкортостан, Мечетлинский р-н, деревня Кургатово, ул Ленина, зд 115</t>
  </si>
  <si>
    <t>Давлетшина Резида Рахимьяновна</t>
  </si>
  <si>
    <t>Респ Башкортостан, Мечетлинский р-н, село Нижнее Бобино, ул Солнечная, стр 2</t>
  </si>
  <si>
    <t>Респ Башкортостан, Мечетлинский р-н, деревня Юнусово, ул Мажита Гафури, зд 5</t>
  </si>
  <si>
    <t>Респ Башкортостан, Мечетлинский р-н, деревня Абдуллино, ул Ленина, зд 96</t>
  </si>
  <si>
    <t>Респ Башкортостан, село Большеустьикинское, ул Молодежная, зд 8</t>
  </si>
  <si>
    <t>Респ Башкортостан, Мечетлинский р-н, деревня Большекызылбаево, ул Революционная, зд 21</t>
  </si>
  <si>
    <t>Респ Башкортостан, Мечетлинский р-н, деревня Таишево, ул Горная, зд 4</t>
  </si>
  <si>
    <t>Респ Башкортостан, Мечетлинский р-н, деревня Новояушево, ул Ленина, зд 39А</t>
  </si>
  <si>
    <t>Респ Башкортостан, Мечетлинский р-н, село Алегазово, ул Советская, зд 4</t>
  </si>
  <si>
    <t>Респ Башкортостан, Мечетлинский р-н, деревня Абдрахимово, ул Октябрьская, зд 26А</t>
  </si>
  <si>
    <t>МУНИЦИПАЛЬНОЕ БЮДЖЕТНОЕ ДОШКОЛЬНОЕ ОБРАЗОВАТЕЛЬНОЕ УЧРЕЖДЕНИЕ ДЕТСКИЙ САД "РОМАШКА" КОМБИНИРОВАННОГО ВИДА С. БОЛЬШЕУСТЬИКИНСКОЕ МУНИЦИПАЛЬНОГО РАЙОНА МЕЧЕТЛИНСКИЙ РАЙОН РЕСПУБЛИКИ БАШКОРТОСТАН</t>
  </si>
  <si>
    <t>Респ Башкортостан, село Большеустьикинское, ул Трактовая, д 7 к а</t>
  </si>
  <si>
    <t>Респ Башкортостан, Мечетлинский р-н, село Алегазово, ул Первомайская, зд 18</t>
  </si>
  <si>
    <t>МУНИЦИПАЛЬНОЕ БЮДЖЕТНОЕ ДОШКОЛЬНОЕ ОБРАЗОВАТЕЛЬНОЕ УЧРЕЖДЕНИЕ ДЕТСКИЙ САД "КОЛОСОК" С. БОЛЬШЕУСТЬИКИНСКОЕ МУНИЦИПАЛЬНОГО РАЙОНА МЕЧЕТЛИНСКИЙ РАЙОН РЕСПУБЛИКИ БАШКОРТОСТАН</t>
  </si>
  <si>
    <t>Респ Башкортостан, село Большеустьикинское, ул Трактовая, д 11</t>
  </si>
  <si>
    <t>Респ Башкортостан, Мечетлинский р-н, село Малоустьикинское, ул Трактовая, д 1А</t>
  </si>
  <si>
    <t>Респ Башкортостан, Мечетлинский р-н, село Нижнее Бобино, ул Ленина, стр 55</t>
  </si>
  <si>
    <t>МУНИЦИПАЛЬНОЕ БЮДЖЕТНОЕ ДОШКОЛЬНОЕ ОБРАЗОВАТЕЛЬНОЕ УЧРЕЖДЕНИЕ ДЕТСКИЙ САД "СОЛНЫШКО" С. БОЛЬШЕУСТЬИКИНСКОЕ МУНИЦИПАЛЬНОГО РАЙОНА МЕЧЕТЛИНСКИЙ РАЙОН РЕСПУБЛИКИ БАШКОРТОСТАН</t>
  </si>
  <si>
    <t>Респ Башкортостан, село Большеустьикинское, ул Ленина, д 11 к а</t>
  </si>
  <si>
    <t>МУНИЦИПАЛЬНОЕ БЮДЖЕТНОЕ ДОШКОЛЬНОЕ ОБРАЗОВАТЕЛЬНОЕ УЧРЕЖДЕНИЕ ДЕТСКИЙ САД "СВЕТЛЯЧОК" С. БОЛЬШЕУСТЬИКИНСКОЕ МУНИЦИПАЛЬНОГО РАЙОНА МЕЧЕТЛИНСКИЙ РАЙОН РЕСПУБЛИКИ БАШКОРТОСТАН</t>
  </si>
  <si>
    <t>Респ Башкортостан, село Большеустьикинское, ул Ленина, д 16 к а</t>
  </si>
  <si>
    <t>Респ Башкортостан, Мечетлинский р-н, деревня Кутушево, ул Первомайская, зд 1</t>
  </si>
  <si>
    <t>Респ Башкортостан, Мечетлинский р-н, село Дуван-Мечетлино, ул Комсомольская, д 1</t>
  </si>
  <si>
    <t>МУНИЦИПАЛЬНОЕ КАЗЕННОЕ УЧРЕЖДЕНИЕ "ОТДЕЛ КУЛЬТУРЫ АДМИНИСТРАЦИИ МУНИЦИПАЛЬНОГО РАЙОНА МЕЧЕТЛИНСКИЙ РАЙОН РЕСПУБЛИКИ БАШКОРТОСТАН"</t>
  </si>
  <si>
    <t>Мишкинский</t>
  </si>
  <si>
    <t>МУНИЦИПАЛЬНОЕ БЮДЖЕТНОЕ УЧРЕЖДЕНИЕ ДОПОЛНИТЕЛЬНОГО ОБРАЗОВАНИЯ "ДЕТСКО-ЮНОШЕСКАЯ СПОРТИВНАЯ ШКОЛА" МУНИЦИПАЛЬНОГО РАЙОНА МИШКИНСКИЙ РАЙОН РЕСПУБЛИКИ БАШКОРТОСТАН</t>
  </si>
  <si>
    <t>Респ Башкортостан, село Мишкино, ул Мичурина, д 2</t>
  </si>
  <si>
    <t>Респ Башкортостан, Мишкинский р-н, село Чураево, ул Яныша Ялкайна, д 35</t>
  </si>
  <si>
    <t>Респ Башкортостан, Мишкинский р-н, деревня Сосновка, ул Школьная, д 12</t>
  </si>
  <si>
    <t>Респ Башкортостан, Мишкинский р-н, деревня Тынбаево, ул Школьная, зд 6</t>
  </si>
  <si>
    <t>Миналтдинова Елена Александровна</t>
  </si>
  <si>
    <t>Респ Башкортостан, Мишкинский р-н, деревня Баймурзино</t>
  </si>
  <si>
    <t>Респ Башкортостан, село Мишкино, ул Дружбы, д 26</t>
  </si>
  <si>
    <t>Респ Башкортостан, Мишкинский р-н, село Ленинское, ул Новостройка, д 5</t>
  </si>
  <si>
    <t>Респ Башкортостан, Мишкинский р-н, деревня Иштыбаево, ул Кирова, д 2</t>
  </si>
  <si>
    <t>Респ Башкортостан, Мишкинский р-н, деревня Чебыково, ул Ленина, д 40</t>
  </si>
  <si>
    <t>Респ Башкортостан, Мишкинский р-н, деревня Большесухоязово, ул Центральная, д 30</t>
  </si>
  <si>
    <t>Респ Башкортостан, Мишкинский р-н, село Камеево, ул Орсаева, зд 18</t>
  </si>
  <si>
    <t>Респ Башкортостан, Мишкинский р-н, деревня Ирсаево, ул Школьная, д 6</t>
  </si>
  <si>
    <t>Респ Башкортостан, Мишкинский р-н, деревня Озерки, ул Озерная, д 14</t>
  </si>
  <si>
    <t>Респ Башкортостан, Мишкинский р-н, деревня Елышево, ул Трактовая, д 42</t>
  </si>
  <si>
    <t>Респ Башкортостан, Мишкинский р-н, деревня Кайраково, ул Центральная, зд 31</t>
  </si>
  <si>
    <t>Респ Башкортостан, Мишкинский р-н, деревня Каргино, ул Интернациональная, д 40</t>
  </si>
  <si>
    <t>Респ Башкортостан, Мишкинский р-н, деревня Малонакаряково, ул Школьная, д 2</t>
  </si>
  <si>
    <t>Респ Башкортостан, Мишкинский р-н, деревня Бирюбаш, ул Мира, д 27</t>
  </si>
  <si>
    <t>Респ Башкортостан, Мишкинский р-н, село Новотроицкое, ул Школьная, д 34</t>
  </si>
  <si>
    <t>МУНИЦИПАЛЬНОЕ БЮДЖЕТНОЕ УЧРЕЖДЕНИЕ ДОПОЛНИТЕЛЬНОГО ОБРАЗОВАНИЯ ЦЕНТР ДЕТСКОГО И ЮНОШЕСКОГО ТУРИЗМА,ЭКСКУРСИЙ И ПАТРИОТИЧЕСКОГО ВОСПИТАНИЯ "ПУТНИК" МУНИЦИПАЛЬНОГО РАЙОНА МИШКИНСКИЙ РАЙОН РЕСПУБЛИКИ БАШКОРТОСТАН</t>
  </si>
  <si>
    <t>Респ Башкортостан, село Мишкино, ул Ленина, д 106</t>
  </si>
  <si>
    <t>Хазиев Станислав Валерьевич</t>
  </si>
  <si>
    <t>Респ Башкортостан, село Мишкино, ул Мира, д 46</t>
  </si>
  <si>
    <t>МУНИЦИПАЛЬНОЕ БЮДЖЕТНОЕ ДОШКОЛЬНОЕ ОБРАЗОВАТЕЛЬНОЕ УЧРЕЖДЕНИЕ ДЕТСКИЙ САД № 3 "ЛАСТОЧКА" С.МИШКИНО МУНИЦИПАЛЬНОГО РАЙОНА МИШКИНСКИЙ РАЙОН РЕСПУБЛИКИ БАШКОРТОСТАН</t>
  </si>
  <si>
    <t>Аптикаева Гузель Тахировна</t>
  </si>
  <si>
    <t>Респ Башкортостан, село Мишкино, ул Дружбы, д 31</t>
  </si>
  <si>
    <t>МУНИЦИПАЛЬНОЕ БЮДЖЕТНОЕ ДОШКОЛЬНОЕ ОБРАЗОВАТЕЛЬНОЕ УЧРЕЖДЕНИЕ ДЕТСКИЙ САД ОБЩЕРАЗВИВАЮЩЕГО ВИДА № 4 "РОДНИЧОК" С. МИШКИНО МУНИЦИПАЛЬНОГО РАЙОНА МИШКИНСКИЙ РАЙОН РЕСПУБЛИКИ БАШКОРТОСТАН</t>
  </si>
  <si>
    <t>Байрамова Оляна Владиславовна</t>
  </si>
  <si>
    <t>Респ Башкортостан, село Мишкино, ул Мира, д 74</t>
  </si>
  <si>
    <t>Респ Башкортостан, Мишкинский р-н, деревня Староваськино, ул Трактовая, д 24А</t>
  </si>
  <si>
    <t>МУНИЦИПАЛЬНОЕ БЮДЖЕТНОЕ ДОШКОЛЬНОЕ ОБРАЗОВАТЕЛЬНОЕ УЧРЕЖДЕНИЕ ДЕТСКИЙ САД №2 "ВАСИЛЕК" С.МИШКИНО МУНИЦИПАЛЬНОГО РАЙОНА МИШКИНСКИЙ РАЙОН РЕСПУБЛИКИ БАШКОРТОСТАН</t>
  </si>
  <si>
    <t>Мукимова Эльвера Салаватовна</t>
  </si>
  <si>
    <t>Респ Башкортостан, село Мишкино, ул Пионерская, д 89</t>
  </si>
  <si>
    <t>Респ Башкортостан, село Мишкино, ул Ишкинина, зд 38</t>
  </si>
  <si>
    <t>МУНИЦИПАЛЬНОЕ БЮДЖЕТНОЕ ДОШКОЛЬНОЕ ОБРАЗОВАТЕЛЬНОЕ УЧРЕЖДЕНИЕ ДЕТСКИЙ САД КОМБИНИРОВАННОГО ВИДА №1 "СОЛНЫШКО" С. МИШКИНО МУНИЦИПАЛЬНОГО РАЙОНА МИШКИНСКИЙ РАЙОН РЕСПУБЛИКИ БАШКОРТОСТАН</t>
  </si>
  <si>
    <t>Респ Башкортостан, село Мишкино, ул Спортивная, д 11</t>
  </si>
  <si>
    <t>МУНИЦИПАЛЬНОЕ КАЗЕННОЕ УЧРЕЖДЕНИЕ "ОТДЕЛ ОБРАЗОВАНИЯ МУНИЦИПАЛЬНОГО РАЙОНА МИШКИНСКИЙ РАЙОН РЕСПУБЛИКИ БАШКОРТОСТАН"</t>
  </si>
  <si>
    <t>МУНИЦИПАЛЬНОЕ ОБЩЕОБРАЗОВАТЕЛЬНОЕ БЮДЖЕТНОЕ УЧРЕЖДЕНИЕ "СРЕДНЯЯ ОБЩЕОБРАЗОВАТЕЛЬНАЯ ШКОЛА С.АНЯСЕВО МУНИЦИПАЛЬНОГО РАЙОНА МИЯКИНСКИЙ РАЙОН РЕСПУБЛИКИ БАШКОРТОСТАН"</t>
  </si>
  <si>
    <t>Миякинский</t>
  </si>
  <si>
    <t>Респ Башкортостан, Миякинский р-н, село Анясево, ул Центральная, зд 12</t>
  </si>
  <si>
    <t>Респ Башкортостан, Миякинский р-н, деревня Комсомольский, ул Центральная, зд 1</t>
  </si>
  <si>
    <t>МУНИЦИПАЛЬНОЕ КАЗЕННОЕ УЧРЕЖДЕНИЕ "ОТДЕЛ ОБРАЗОВАНИЯ АДМИНИСТРАЦИИ МУНИЦИПАЛЬНОГО РАЙОНА МИЯКИНСКИЙ РАЙОН РЕСПУБЛИКИ БАШКОРТОСТАН"</t>
  </si>
  <si>
    <t>Мингазова Елена Григорьевна</t>
  </si>
  <si>
    <t>Респ Башкортостан, село Киргиз-Мияки, ул Губайдуллина, д 137</t>
  </si>
  <si>
    <t>МУНИЦИПАЛЬНОЕ ОБЩЕОБРАЗОВАТЕЛЬНОЕ БЮДЖЕТНОЕ УЧРЕЖДЕНИЕ "СРЕДНЯЯ ОБЩЕОБРАЗОВАТЕЛЬНАЯ ШКОЛА С.БОЛЬШИЕ КАРКАЛЫ МУНИЦИПАЛЬНОГО РАЙОНА МИЯКИНСКИЙ РАЙОН РЕСПУБЛИКИ БАШКОРТОСТАН"</t>
  </si>
  <si>
    <t>МУНИЦИПАЛЬНОЕ ОБЩЕОБРАЗОВАТЕЛЬНОЕ БЮДЖЕТНОЕ УЧРЕЖДЕНИЕ "СРЕДНЯЯ ОБЩЕОБРАЗОВАТЕЛЬНАЯ ШКОЛА С.ТАМЬЯН-ТАЙМАС МУНИЦИПАЛЬНОГО РАЙОНА МИЯКИНСКИЙ РАЙОН РЕСПУБЛИКИ БАШКОРТОСТАН"</t>
  </si>
  <si>
    <t>Респ Башкортостан, Миякинский р-н, село Тамьян-Таймас, ул Центральная, зд 1</t>
  </si>
  <si>
    <t>Респ Башкортостан, Миякинский р-н, село Богданово, ул Ленина, зд 55</t>
  </si>
  <si>
    <t>МУНИЦИПАЛЬНОЕ БЮДЖЕТНОЕ ОБЩЕОБРАЗОВАТЕЛЬНОЕ УЧРЕЖДЕНИЕ "ОСНОВНАЯ ОБЩЕОБРАЗОВАТЕЛЬНАЯ ШКОЛА С.МИЯКИТАМАК МУНИЦИПАЛЬНОГО РАЙОНА МИЯКИНСКИЙ РАЙОН РЕСПУБЛИКИ БАШКОРТОСТАН"</t>
  </si>
  <si>
    <t>Респ Башкортостан, Миякинский р-н, село Миякитамак, ул Школьная, д 14</t>
  </si>
  <si>
    <t>МУНИЦИПАЛЬНОЕ ОБЩЕОБРАЗОВАТЕЛЬНОЕ БЮДЖЕТНОЕ УЧРЕЖДЕНИЕ "СРЕДНЯЯ ОБЩЕОБРАЗОВАТЕЛЬНАЯ ШКОЛА С.КАЧЕГАНОВО МУНИЦИПАЛЬНОГО РАЙОНА МИЯКИНСКИЙ РАЙОН РЕСПУБЛИКИ БАШКОРТОСТАН"</t>
  </si>
  <si>
    <t>Респ Башкортостан, Миякинский р-н, село Качеганово, ул Молодежная, д 13</t>
  </si>
  <si>
    <t>МУНИЦИПАЛЬНОЕ ОБЩЕОБРАЗОВАТЕЛЬНОЕ БЮДЖЕТНОЕ УЧРЕЖДЕНИЕ "СРЕДНЯЯ ОБЩЕОБРАЗОВАТЕЛЬНАЯ ШКОЛА С.МЕНЕУЗТАМАК МУНИЦИПАЛЬНОГО РАЙОНА МИЯКИНСКИЙ РАЙОН РЕСПУБЛИКИ БАШКОРТОСТАН"</t>
  </si>
  <si>
    <t>Респ Башкортостан, Миякинский р-н, село Менеузтамак, ул Шоссейная, д 5</t>
  </si>
  <si>
    <t>Респ Башкортостан, Миякинский р-н, село Канбеково, ул Советская, д 49/1</t>
  </si>
  <si>
    <t>МУНИЦИПАЛЬНОЕ ОБЩЕОБРАЗОВАТЕЛЬНОЕ БЮДЖЕТНОЕ УЧРЕЖДЕНИЕ "БАШКИРСКАЯ ГИМНАЗИЯ С.ИЛЬЧИГУЛОВО МУНИЦИПАЛЬНОГО РАЙОНА МИЯКИНСКИЙ РАЙОН РЕСПУБЛИКИ БАШКОРТОСТАН"</t>
  </si>
  <si>
    <t>Юсупова Ирина Салаватовна</t>
  </si>
  <si>
    <t>МУНИЦИПАЛЬНОЕ ОБЩЕОБРАЗОВАТЕЛЬНОЕ БЮДЖЕТНОЕ УЧРЕЖДЕНИЕ "СРЕДНЯЯ ОБЩЕОБРАЗОВАТЕЛЬНАЯ ШКОЛА С.ЗИЛЬДЯРОВО МУНИЦИПАЛЬНОГО РАЙОНА МИЯКИНСКИЙ РАЙОН РЕСПУБЛИКИ БАШКОРТОСТАН"</t>
  </si>
  <si>
    <t>Калимуллин Рустям Раифович</t>
  </si>
  <si>
    <t>Респ Башкортостан, Миякинский р-н, село Зильдярово, ул Дружбы, д 9</t>
  </si>
  <si>
    <t>Респ Башкортостан, Миякинский р-н, село Баязитово, ул Центральная, зд 27</t>
  </si>
  <si>
    <t>Респ Башкортостан, Миякинский р-н, село Шатмантамак, ул Шоссейная, д 24</t>
  </si>
  <si>
    <t>МУНИЦИПАЛЬНОЕ ОБЩЕОБРАЗОВАТЕЛЬНОЕ БЮДЖЕТНОЕ УЧРЕЖДЕНИЕ "СРЕДНЯЯ ОБЩЕОБРАЗОВАТЕЛЬНАЯ ШКОЛА С.НОВЫЕ КАРАМАЛЫ МУНИЦИПАЛЬНОГО РАЙОНА МИЯКИНСКИЙ РАЙОН РЕСПУБЛИКИ БАШКОРТОСТАН"</t>
  </si>
  <si>
    <t>Респ Башкортостан, Миякинский р-н, село Новые Карамалы, ул Школьная, д 28 к а</t>
  </si>
  <si>
    <t>Респ Башкортостан, Миякинский р-н, село Кекен-Васильевка, ул Советская, д 31</t>
  </si>
  <si>
    <t>МУНИЦИПАЛЬНОЕ БЮДЖЕТНОЕ ОБЩЕОБРАЗОВАТЕЛЬНОЕ УЧРЕЖДЕНИЕ "СРЕДНЯЯ ОБЩЕОБРАЗОВАТЕЛЬНАЯ ШКОЛА №2 С.КИРГИЗ-МИЯКИ МУНИЦИПАЛЬНОГО РАЙОНА МИЯКИНСКИЙ РАЙОН РЕСПУБЛИКИ БАШКОРТОСТАН"</t>
  </si>
  <si>
    <t>Респ Башкортостан, село Киргиз-Мияки, ул Шоссейная, д 4</t>
  </si>
  <si>
    <t>МУНИЦИПАЛЬНОЕ ОБЩЕОБРАЗОВАТЕЛЬНОЕ БЮДЖЕТНОЕ УЧРЕЖДЕНИЕ "СРЕДНЯЯ ОБЩЕОБРАЗОВАТЕЛЬНАЯ ШКОЛА С.КАРАН-КУНКАС МУНИЦИПАЛЬНОГО РАЙОНА МИЯКИНСКИЙ РАЙОН РЕСПУБЛИКИ БАШКОРТОСТАН"</t>
  </si>
  <si>
    <t>Респ Башкортостан, Миякинский р-н, село Каран-Кункас, ул Школьная, д 2</t>
  </si>
  <si>
    <t>МУНИЦИПАЛЬНОЕ ОБЩЕОБРАЗОВАТЕЛЬНОЕ БЮДЖЕТНОЕ УЧРЕЖДЕНИЕ "СРЕДНЯЯ ОБЩЕОБРАЗОВАТЕЛЬНАЯ ШКОЛА ИМ.М.Х.ГУБАЙДУЛЛИНА С.УРШАКБАШКАРАМАЛЫ МУНИЦИПАЛЬНОГО РАЙОНА МИЯКИНСКИЙ РАЙОН РЕСПУБЛИКИ БАШКОРТОСТАН"</t>
  </si>
  <si>
    <t>Респ Башкортостан, Миякинский р-н, деревня Байтимирово, ул Мира, зд 11</t>
  </si>
  <si>
    <t>МУНИЦИПАЛЬНОЕ БЮДЖЕТНОЕ ОБЩЕОБРАЗОВАТЕЛЬНОЕ УЧРЕЖДЕНИЕ "СРЕДНЯЯ ОБЩЕОБРАЗОВАТЕЛЬНАЯ ШКОЛА С.УЯЗЫБАШЕВО МУНИЦИПАЛЬНОГО РАЙОНА МИЯКИНСКИЙ РАЙОН РЕСПУБЛИКИ БАШКОРТОСТАН"</t>
  </si>
  <si>
    <t>Респ Башкортостан, Миякинский р-н, село Уязыбашево, ул Центральная, зд 7</t>
  </si>
  <si>
    <t>МУНИЦИПАЛЬНОЕ ОБЩЕОБРАЗОВАТЕЛЬНОЕ БЮДЖЕТНОЕ УЧРЕЖДЕНИЕ "НАЧАЛЬНАЯ ОБЩЕОБРАЗОВАТЕЛЬНАЯ ШКОЛА Д.САФАРОВО МУНИЦИПАЛЬНОГО РАЙОНА МИЯКИНСКИЙ РАЙОН РЕСПУБЛИКИ БАШКОРТОСТАН"</t>
  </si>
  <si>
    <t>Респ Башкортостан, Миякинский р-н, деревня Сафарово, ул Первомайская, зд 17</t>
  </si>
  <si>
    <t>МУНИЦИПАЛЬНОЕ ОБЩЕОБРАЗОВАТЕЛЬНОЕ БЮДЖЕТНОЕ УЧРЕЖДЕНИЕ "СРЕДНЯЯ ОБЩЕОБРАЗОВАТЕЛЬНАЯ ШКОЛА №1 ИМ.М.АБДУЛЛИНА С.КИРГИЗ-МИЯКИ МУНИЦИПАЛЬНОГО РАЙОНА МИЯКИНСКИЙ РАЙОН РЕСПУБЛИКИ БАШКОРТОСТАН"</t>
  </si>
  <si>
    <t>Респ Башкортостан, Миякинский р-н, село Ерлыково, ул Центральная, зд 28</t>
  </si>
  <si>
    <t>Респ Башкортостан, Миякинский р-н, село Сатыево, ул Школьная, зд 38</t>
  </si>
  <si>
    <t>Респ Башкортостан, Миякинский р-н, село Новые Ишлы, ул Шоссейная, д 8</t>
  </si>
  <si>
    <t>Респ Башкортостан, Миякинский р-н, село Родниковка, ул Молодежная, зд 6</t>
  </si>
  <si>
    <t>МУНИЦИПАЛЬНОЕ ОБЩЕОБРАЗОВАТЕЛЬНОЕ БЮДЖЕТНОЕ УЧРЕЖДЕНИЕ "СРЕДНЯЯ ОБЩЕОБРАЗОВАТЕЛЬНАЯ ШКОЛА С.САДОВЫЙ МУНИЦИПАЛЬНОГО РАЙОНА МИЯКИНСКИЙ РАЙОН РЕСПУБЛИКИ БАШКОРТОСТАН"</t>
  </si>
  <si>
    <t>Респ Башкортостан, Миякинский р-н, село Садовый, ул Юбилейная, д 23</t>
  </si>
  <si>
    <t>МУНИЦИПАЛЬНОЕ АВТОНОМНОЕ ОБРАЗОВАТЕЛЬНОЕ УЧРЕЖДЕНИЕ ДОПОЛНИТЕЛЬНОГО ОБРАЗОВАНИЯ ДЕТСКИЙ ОЗДОРОВИТЕЛЬНО-ОБРАЗОВАТЕЛЬНЫЙ ЦЕНТР "МЕЧТА" МУНИЦИПАЛЬНОГО РАЙОНА МИЯКИНСКИЙ РАЙОН РЕСПУБЛИКИ БАШКОРТОСТАН</t>
  </si>
  <si>
    <t>Камалиева Олия Хайретдиновна</t>
  </si>
  <si>
    <t>Респ Башкортостан, Миякинский р-н, деревня Яшасен, тер ДООЦ Мечта</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</si>
  <si>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АНЯСЕВО)</t>
  </si>
  <si>
    <t>Респ Башкортостан, Миякинский р-н, село Анясево, ул Центральная, зд 12, кв 12</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</si>
  <si>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(УЛ ЛЕНИНА)</t>
  </si>
  <si>
    <t>Респ Башкортостан, село Киргиз-Мияки, ул Ленина, кв 15</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</si>
  <si>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(УЛ МИРА)</t>
  </si>
  <si>
    <t>Респ Башкортостан, Миякинский р-н, село Родниковка, ул Мира, кв 13</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</si>
  <si>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(УЛ С.ЮЛАЕВА)</t>
  </si>
  <si>
    <t>Респ Башкортостан, село Киргиз-Мияки, ул С.Юлаева, кв 22</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</si>
  <si>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ИЛЬЧИГУЛОВО)</t>
  </si>
  <si>
    <t>Респ Башкортостан, Миякинский р-н, село Ильчигулово, ул Советская, кв 15</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</si>
  <si>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МЕНЕУЗТАМАК)</t>
  </si>
  <si>
    <t>Респ Башкортостан, Миякинский р-н, село Менеузтамак, ул Шоссейная, кв 5</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</si>
  <si>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САТЫЕВО)</t>
  </si>
  <si>
    <t>Респ Башкортостан, Миякинский р-н, село Сатыево, ул Школьная, кв 38</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</si>
  <si>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УРШАКБАШКАРАМАЛЫ)</t>
  </si>
  <si>
    <t>Респ Башкортостан, Миякинский р-н, село Уршакбашкарамалы, ул Молодежная, кв 2</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</si>
  <si>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УЯЗЫБАШЕВО)</t>
  </si>
  <si>
    <t>Респ Башкортостан, Миякинский р-н, село Уязыбашево, ул Центральная, кв 7</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</si>
  <si>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РОДНИКОВКА, УЛ МОЛОДЕЖНАЯ)</t>
  </si>
  <si>
    <t>Респ Башкортостан, Миякинский р-н, село Родниковка, ул Молодежная, кв 6</t>
  </si>
  <si>
    <t>МУНИЦИПАЛЬНОЕ ДОШКОЛЬНОЕ ОБРАЗОВАТЕЛЬНОЕ БЮДЖЕТНОЕ УЧРЕЖДЕНИЕ "ДЕТСКИЙ САД №4 КОМБИНИРОВАННОГО ВИДА С.КИРГИЗ-МИЯКИ МУНИЦИПАЛЬНОГО РАЙОНА МИЯКИНСКИЙ РАЙОН РЕСПУБЛИКИ БАШКОРТОСТАН"</t>
  </si>
  <si>
    <t>Респ Башкортостан, село Киргиз-Мияки, ул Ленина, д 15</t>
  </si>
  <si>
    <t>МУНИЦИПАЛЬНОЕ ДОШКОЛЬНОЕ ОБРАЗОВАТЕЛЬНОЕ БЮДЖЕТНОЕ УЧРЕЖДЕНИЕ "ДЕТСКИЙ САД С. МЕНЕУЗТАМАК МУНИЦИПАЛЬНОГО РАЙОНА МИЯКИНСКИЙ РАЙОН РЕСПУБЛИКИ БАШКОРТОСТАН"</t>
  </si>
  <si>
    <t>Респ Башкортостан, Миякинский р-н, село Менеузтамак, ул Шоссейная, зд 3</t>
  </si>
  <si>
    <t>452077, РЕСПУБЛИКА БАШКОРТОСТАН, М.Р-Н МИЯКИНСКИЙ, С.П. БОГДАНОВСКИЙ СЕЛЬСОВЕТ, С БОГДАНОВО, УЛ ЛЕНИНА, ЗД. 55</t>
  </si>
  <si>
    <t>МУНИЦИПАЛЬНОЕ ДОШКОЛЬНОЕ ОБРАЗОВАТЕЛЬНОЕ БЮДЖЕТНОЕ УЧРЕЖДЕНИЕ "ДЕТСКИЙ САД С. КАРАН-КУНКАС МУНИЦИПАЛЬНОГО РАЙОНА МИЯКИНСКИЙ РАЙОН РЕСПУБЛИКИ БАШКОРТОСТАН"</t>
  </si>
  <si>
    <t>МУНИЦИПАЛЬНОЕ ДОШКОЛЬНОЕ ОБРАЗОВАТЕЛЬНОЕ БЮДЖЕТНОЕ УЧРЕЖДЕНИЕ "ДЕТСКИЙ САД С. САТЫЕВО МУНИЦИПАЛЬНОГО РАЙОНА МИЯКИНСКИЙ РАЙОН РЕСПУБЛИКИ БАШКОРТОСТАН"</t>
  </si>
  <si>
    <t>Респ Башкортостан, Миякинский р-н, село Баязитово, ул Мира, д 24</t>
  </si>
  <si>
    <t>Респ Башкортостан, Миякинский р-н, село Зильдярово, ул Дружбы, д 18</t>
  </si>
  <si>
    <t>Респ Башкортостан, Миякинский р-н, село Шатмантамак, ул Шоссейная, д 12</t>
  </si>
  <si>
    <t>МУНИЦИПАЛЬНОЕ ДОШКОЛЬНОЕ ОБРАЗОВАТЕЛЬНОЕ БЮДЖЕТНОЕ УЧРЕЖДЕНИЕ "ДЕТСКИЙ САД С.АНЯСЕВО МУНИЦИПАЛЬНОГО РАЙОНА МИЯКИНСКИЙ РАЙОН РЕСПУБЛИКИ БАШКОРТОСТАН"</t>
  </si>
  <si>
    <t>Респ Башкортостан, Миякинский р-н, село Анясево, ул Центральная, зд 18</t>
  </si>
  <si>
    <t>Респ Башкортостан, Миякинский р-н, село Уршак, ул Ленина, зд 34</t>
  </si>
  <si>
    <t>Респ Башкортостан, Миякинский р-н, село Уршакбашкарамалы, ул Гоголя, зд 4</t>
  </si>
  <si>
    <t>Респ Башкортостан, Миякинский р-н, село Уязыбашево, ул Новостройка, зд 11</t>
  </si>
  <si>
    <t>Респ Башкортостан, Миякинский р-н, село Большие Каркалы, ул Школьная, зд 2</t>
  </si>
  <si>
    <t>МУНИЦИПАЛЬНОЕ ДОШКОЛЬНОЕ ОБРАЗОВАТЕЛЬНОЕ БЮДЖЕТНОЕ УЧРЕЖДЕНИЕ "ДЕТСКИЙ САД №3 С.КИРГИЗ-МИЯКИ МУНИЦИПАЛЬНОГО РАЙОНА МИЯКИНСКИЙ РАЙОН РЕСПУБЛИКИ БАШКОРТОСТАН"</t>
  </si>
  <si>
    <t>Респ Башкортостан, село Киргиз-Мияки, ул С.Юлаева, д 22</t>
  </si>
  <si>
    <t>Респ Башкортостан, Миякинский р-н, село Миякитамак, ул Коммунистическая, д 87</t>
  </si>
  <si>
    <t>Респ Башкортостан, Миякинский р-н, село Родниковка, ул Мира, зд 13</t>
  </si>
  <si>
    <t>Респ Башкортостан, Миякинский р-н, село Кожай-Семеновка, ул Советская, д 64</t>
  </si>
  <si>
    <t>МУНИЦИПАЛЬНОЕ ДОШКОЛЬНОЕ ОБРАЗОВАТЕЛЬНОЕ БЮДЖЕТНОЕ УЧРЕЖДЕНИЕ "ДЕТСКИЙ САД №2 С.КИРГИЗ-МИЯКИ МУНИЦИПАЛЬНОГО РАЙОНА МИЯКИНСКИЙ РАЙОН РЕСПУБЛИКИ БАШКОРТОСТАН"</t>
  </si>
  <si>
    <t>Респ Башкортостан, село Киргиз-Мияки, ул Ленина, д 17</t>
  </si>
  <si>
    <t>МУНИЦИПАЛЬНОЕ АВТОНОМНОЕ ДОШКОЛЬНОЕ ОБРАЗОВАТЕЛЬНОЕ УЧРЕЖДЕНИЕ "ДЕТСКИЙ САД № 5 С. КИРГИЗ-МИЯКИ МУНИЦИПАЛЬНОГО РАЙОНА МИЯКИНСКИЙ РАЙОН РЕСПУБЛИКИ БАШКОРТОСТАН"</t>
  </si>
  <si>
    <t>Респ Башкортостан, село Киргиз-Мияки, ул Школьная, зд 16</t>
  </si>
  <si>
    <t>МУНИЦИПАЛЬНОЕ АВТОНОМНОЕ ОБРАЗОВАТЕЛЬНОЕ УЧРЕЖДЕНИЕ ДОПОЛНИТЕЛЬНОГО ОБРАЗОВАНИЯ "ДЕТСКО-ЮНОШЕСКАЯ СПОРТИВНАЯ ШКОЛА" МУНИЦИПАЛЬНОГО РАЙОНА МИЯКИНСКИЙ РАЙОН РЕСПУБЛИКИ БАШКОРТОСТАН</t>
  </si>
  <si>
    <t>Респ Башкортостан, село Киргиз-Мияки, ул Шоссейная, зд 20</t>
  </si>
  <si>
    <t>Нуримановский</t>
  </si>
  <si>
    <t>Респ Башкортостан, Нуримановский р-н, село Павловка, ул Карла Маркса, зд 31</t>
  </si>
  <si>
    <t>Исмагилов Салават Ришатович</t>
  </si>
  <si>
    <t>Респ Башкортостан, Нуримановский р-н, село Байгильдино, ул Центральная, зд 18</t>
  </si>
  <si>
    <t>Респ Башкортостан, Нуримановский р-н, село Красный Ключ, ул Матросова, д 53/1</t>
  </si>
  <si>
    <t>Респ Башкортостан, село Красная Горка, ул Советская, зд 87</t>
  </si>
  <si>
    <t>Респ Башкортостан, Нуримановский р-н, деревня Большие Шиды, ул Школьная, д 1/1</t>
  </si>
  <si>
    <t>Респ Башкортостан, Нуримановский р-н, село Новый Субай, ул Лесная, зд 1</t>
  </si>
  <si>
    <t>Респ Башкортостан, Нуримановский р-н, деревня Старобедеево, ул Школьная, д 12</t>
  </si>
  <si>
    <t>452440, РЕСПУБЛИКА БАШКОРТОСТАН, М.Р-Н НУРИМАНОВСКИЙ, С.П. БАШ-ШИДИНСКИЙ СЕЛЬСОВЕТ, Д БАШ-ШИДЫ, УЛ СОВЕТСКАЯ, Д. 1</t>
  </si>
  <si>
    <t>452388, РЕСПУБЛИКА БАШКОРТОСТАН, М.Р-Н КАРАИДЕЛЬСКИЙ, С.П. НОВОБЕРДЯШСКИЙ СЕЛЬСОВЕТ, С АТНЯШ, УЛ ШКОЛЬНАЯ, ЗД. 16</t>
  </si>
  <si>
    <t>Респ Башкортостан, Караидельский р-н, село Атняш, ул Школьная, д 6</t>
  </si>
  <si>
    <t>Респ Башкортостан, Нуримановский р-н, село Старокулево, ул Молодежная, д 30</t>
  </si>
  <si>
    <t>Рахматуллина Диана Геннадьевна</t>
  </si>
  <si>
    <t>Респ Башкортостан, Нуримановский р-н, село Новокулево, ул Советская, д 15</t>
  </si>
  <si>
    <t>Респ Башкортостан, Нуримановский р-н, село Нимислярово, ул Насретдинова, д 55</t>
  </si>
  <si>
    <t>МУНИЦИПАЛЬНОЕ БЮДЖЕТНОЕ ДОШКОЛЬНОЕ ОБРАЗОВАТЕЛЬНОЕ УЧРЕЖДЕНИЕ ДЕТСКИЙ САД "СКАЗКА" СЕЛА КРАСНАЯ ГОРКА МУНИЦИПАЛЬНОГО РАЙОНА НУРИМАНОВСКИЙ РАЙОН РЕСПУБЛИКИ БАШКОРТОСТАН</t>
  </si>
  <si>
    <t>Ахметьянова Физалия Сагетдиновна</t>
  </si>
  <si>
    <t>Респ Башкортостан, село Красная Горка, ул Советская, д 64</t>
  </si>
  <si>
    <t>Респ Башкортостан, село Красная Горка, ул Колхозная, зд 19А</t>
  </si>
  <si>
    <t>МУНИЦИПАЛЬНОЕ БЮДЖЕТНОЕ ДОШКОЛЬНОЕ ОБРАЗОВАТЕЛЬНОЕ УЧРЕЖДЕНИЕ ДЕТСКИЙ САД "СВЕТЛЯЧОК" СЕЛА ПАВЛОВКА МУНИЦИПАЛЬНОГО РАЙОНА НУРИМАНОВСКИЙ РАЙОН РЕСПУБЛИКИ БАШКОРТОСТАН</t>
  </si>
  <si>
    <t>Респ Башкортостан, Нуримановский р-н, село Павловка, ул Графтио, зд 19</t>
  </si>
  <si>
    <t>МУНИЦИПАЛЬНОЕ АВТОНОМНОЕ ДОШКОЛЬНОЕ ОБРАЗОВАТЕЛЬНОЕ УЧРЕЖДЕНИЕ ДЕТСКИЙ САД "РАДУГА" СЕЛА КРАСНАЯ ГОРКА МУНИЦИПАЛЬНОГО РАЙОНА НУРИМАНОВСКИЙ РАЙОН РЕСПУБЛИКИ БАШКОРТОСТАН</t>
  </si>
  <si>
    <t>Респ Башкортостан, село Красная Горка, ул Гайнана Хайри, зд 20</t>
  </si>
  <si>
    <t>Салаватский</t>
  </si>
  <si>
    <t>Респ Башкортостан, Салаватский р-н, село Лагерево, ул Айская, д 69</t>
  </si>
  <si>
    <t>452493, РЕСПУБЛИКА БАШКОРТОСТАН, М.Р-Н САЛАВАТСКИЙ, С.П. АРКАУЛОВСКИЙ СЕЛЬСОВЕТ, С АРКАУЛОВО, УЛ ХАЙРУЛЛЫ ЯРУЛЛИНА, ЗД. 58</t>
  </si>
  <si>
    <t>ДОШКОЛЬНАЯ ГРУППА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t>
  </si>
  <si>
    <t>452484, РЕСПУБЛИКА БАШКОРТОСТАН, М.Р-Н САЛАВАТСКИЙ, С.П. ТАЙМЕЕВСКИЙ СЕЛЬСОВЕТ, Д 2-Е ИДЕЛЬБАЕВО, УЛ ЗЕЛЕНАЯ, ДВЛД. 3</t>
  </si>
  <si>
    <t>240004545-3</t>
  </si>
  <si>
    <t>452484, РЕСПУБЛИКА БАШКОРТОСТАН, М.Р-Н САЛАВАТСКИЙ, С.П. ТАЙМЕЕВСКИЙ СЕЛЬСОВЕТ, С ТАЙМЕЕВО, УЛ АГИША ГИРФАНОВА, ЗД. 10</t>
  </si>
  <si>
    <t>240004545-4</t>
  </si>
  <si>
    <t>452494, РЕСПУБЛИКА БАШКОРТОСТАН, М.Р-Н САЛАВАТСКИЙ, С.П. ТАЙМЕЕВСКИЙ СЕЛЬСОВЕТ, С УРМАНТАУ, УЛ ШКОЛЬНАЯ, ЗД. 3</t>
  </si>
  <si>
    <t>240004545-5</t>
  </si>
  <si>
    <t>ФИЛИАЛ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 - ОСНОВНАЯ ОБЩЕОБРАЗОВАТЕЛЬНАЯ ШКОЛА СЕЛА ТАЙМЕЕВО МУНИЦИПАЛЬНОГО РАЙОНА САЛАВАТСКИЙ РАЙОН РЕСПУБЛИКИ БАШКОРТОСТАН</t>
  </si>
  <si>
    <t>240004545-6</t>
  </si>
  <si>
    <t>ФИЛИАЛ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 - ОСНОВНАЯ ОБЩЕОБРАЗОВАТЕЛЬНАЯ ШКОЛА СЕЛА УРМАНТАУ МУНИЦИПАЛЬНОГО РАЙОНА САЛАВАТСКИЙ РАЙОН РЕСПУБЛИКИ БАШКОРТОСТАН</t>
  </si>
  <si>
    <t>240004545-7</t>
  </si>
  <si>
    <t>ФИЛИАЛ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 - ОСНОВНАЯ ОБЩЕОБРАЗОВАТЕЛЬНАЯ ШКОЛА ДЕРЕВНИ 2 - ИДЕЛЬБАЕВО МУНИЦИПАЛЬНОГО РАЙОНА САЛАВАТСКИЙ РАЙОН РЕСПУБЛИКИ БАШКОРТОСТАН</t>
  </si>
  <si>
    <t>452484, РЕСПУБЛИКА БАШКОРТОСТАН, М.Р-Н САЛАВАТСКИЙ, С.П. ТАЙМЕЕВСКИЙ СЕЛЬСОВЕТ, Д 2-Е ИДЕЛЬБАЕВО, УЛ ШКОЛЬНАЯ, ЗД. 12</t>
  </si>
  <si>
    <t>240004545-8</t>
  </si>
  <si>
    <t>"ЦЕНТР ОБРАЗОВАНИЯ ЕСТЕСТВЕННО - НАУЧНОЙ И ТЕХНОЛОГИЧЕСКОЙ НАПРАВЛЕННОСТЕЙ "ТОЧКА РОСТА", СТРУКТУРНОЕ ПОДРАЗДЕЛЕНИЕ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t>
  </si>
  <si>
    <t>Респ Башкортостан, Салаватский р-н, село Ишимбаево, ул Молодежная, д 14</t>
  </si>
  <si>
    <t>Респ Башкортостан, Салаватский р-н, деревня Миндишево, ул Школьная, д 2</t>
  </si>
  <si>
    <t>452486, РЕСПУБЛИКА БАШКОРТОСТАН, М.Р-Н САЛАВАТСКИЙ, С.П. ТУРНАЛИНСКИЙ СЕЛЬСОВЕТ, С ТУРНАЛЫ, УЛ ШКОЛЬНАЯ, Д. 12</t>
  </si>
  <si>
    <t>Респ Башкортостан, Салаватский р-н, село Турналы, ул Центральная, д 10</t>
  </si>
  <si>
    <t>240004577-2</t>
  </si>
  <si>
    <t>ДОШКОЛЬНАЯ ГРУППА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t>
  </si>
  <si>
    <t>РЕСПУБЛИКА БАШКОРТОСТАН, М.Р-Н САЛАВАТСКИЙ, С.П. МЕЩЕГАРОВСКИЙ СЕЛЬСОВЕТ, С МЕЩЕГАРОВО, УЛ КАПИТАНА ШАРИПОВА, ЗД. 52</t>
  </si>
  <si>
    <t>240004577-3</t>
  </si>
  <si>
    <t>РЕСПУБЛИКА БАШКОРТОСТАН, М.Р-Н САЛАВАТСКИЙ, С.П. МЕЩЕГАРОВСКИЙ СЕЛЬСОВЕТ, Д САРГАМЫШ, УЛ ЦЕНТРАЛЬНАЯ, ЗД. 26</t>
  </si>
  <si>
    <t>240004577-4</t>
  </si>
  <si>
    <t>452495, РЕСПУБЛИКА БАШКОРТОСТАН, М.Р-Н САЛАВАТСКИЙ, С.П. МЕЩЕГАРОВСКИЙ СЕЛЬСОВЕТ, С ШАРИПОВО, УЛ ШКОЛЬНАЯ, ЗД. 2</t>
  </si>
  <si>
    <t>240004577-5</t>
  </si>
  <si>
    <t>ФИЛИАЛ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 - НАЧАЛЬНАЯ ОБЩЕОБРАЗОВАТЕЛЬНАЯ ШКОЛА ДЕРЕВНИ САРГАМЫШ МУНИЦИПАЛЬНОГО РАЙОНА САЛАВАТСКИЙ РАЙОН РЕСПУБЛИКИ БАШКОРТОСТАН</t>
  </si>
  <si>
    <t>240004577-6</t>
  </si>
  <si>
    <t>ФИЛИАЛ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 - ОСНОВНАЯ ОБЩЕОБРАЗОВАТЕЛЬНАЯ ШКОЛА СЕЛА МЕЩЕГАРОВО МУНИЦИПАЛЬНОГО РАЙОНА САЛАВАТСКИЙ РАЙОН РЕСПУБЛИКИ БАШКОРТОСТАН</t>
  </si>
  <si>
    <t>240004577-7</t>
  </si>
  <si>
    <t>ФИЛИАЛ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 - ОСНОВНАЯ ОБЩЕОБРАЗОВАТЕЛЬНАЯ ШКОЛА СЕЛА ШАРИПОВО МУНИЦИПАЛЬНОГО РАЙОНА САЛАВАТСКИЙ РАЙОН РЕСПУБЛИКИ БАШКОРТОСТАН</t>
  </si>
  <si>
    <t>РЕСПУБЛИКА БАШКОРТОСТАН, М.Р-Н САЛАВАТСКИЙ, С.П. МЕЩЕГАРОВСКИЙ СЕЛЬСОВЕТ, С ШАРИПОВО, УЛ ШКОЛЬНАЯ, Д. 1</t>
  </si>
  <si>
    <t>Респ Башкортостан, Салаватский р-н, село Янгантау, ул Школьная, д 1</t>
  </si>
  <si>
    <t>Респ Башкортостан, Салаватский р-н, село Терменево, ул Школьная, д 1</t>
  </si>
  <si>
    <t>МУНИЦИПАЛЬНОЕ ОБЩЕОБРАЗОВАТЕЛЬНОЕ БЮДЖЕТНОЕ УЧРЕЖДЕНИЕ СРЕДНЯЯ ОБЩЕОБРАЗОВАТЕЛЬНАЯ ШКОЛА ИМЕНИ ФРАНСА ХАБИРОВИЧА МУЖАВИРОВА СЕЛА АЛЬКИНО МУНИЦИПАЛЬНОГО РАЙОНА САЛАВАТСКИЙ РАЙОН РЕСПУБЛИКИ БАШКОРТОСТАН</t>
  </si>
  <si>
    <t>452481, РЕСПУБЛИКА БАШКОРТОСТАН, М.Р-Н САЛАВАТСКИЙ, С.П. АЛЬКИНСКИЙ СЕЛЬСОВЕТ, С АЛЬКИНО, УЛ ШКОЛЬНАЯ, Д. 12</t>
  </si>
  <si>
    <t>Респ Башкортостан, Салаватский р-н, деревня Юлаево, ул Школьная, д 1</t>
  </si>
  <si>
    <t>ДОШКОЛЬНАЯ ГРУППА МУНИЦИПАЛЬНОГО ОБЩЕОБРАЗОВАТЕЛЬНОГО БЮДЖЕТНОГО УЧРЕЖДЕНИЯ СРЕДНЯЯ ОБЩЕОБРАЗОВАТЕЛЬНАЯ ШКОЛА СЕЛА АЛЬКИНО МУНИЦИПАЛЬНОГО РАЙОНА САЛАВАТСКИЙ РАЙОН РЕСПУБЛИКИ БАШКОРТОСТАН</t>
  </si>
  <si>
    <t>452499, РЕСПУБЛИКА БАШКОРТОСТАН, М.Р-Н САЛАВАТСКИЙ, С.П. ИШИМБАЕВСКИЙ СЕЛЬСОВЕТ, С ИШИМБАЕВО, УЛ МОЛОДЕЖНАЯ, Д. 9</t>
  </si>
  <si>
    <t>452499, РЕСПУБЛИКА БАШКОРТОСТАН, М.Р-Н САЛАВАТСКИЙ, С.П. ИШИМБАЕВСКИЙ СЕЛЬСОВЕТ, Д МИНДИШЕВО, УЛ ШКОЛЬНАЯ, Д. 4</t>
  </si>
  <si>
    <t>452499, РЕСПУБЛИКА БАШКОРТОСТАН, М.Р-Н САЛАВАТСКИЙ, С.П. ИШИМБАЕВСКИЙ СЕЛЬСОВЕТ, Д ЯХЪЯ, УЛ ЛЕСНАЯ, Д. 8</t>
  </si>
  <si>
    <t>240004672-5</t>
  </si>
  <si>
    <t>Респ Башкортостан, Салаватский р-н, деревня Новые Каратавлы, ул Пришкольная, стр 1</t>
  </si>
  <si>
    <t>240004672-6</t>
  </si>
  <si>
    <t>ФИЛИАЛ МУНИЦИПАЛЬНОГО ОБЩЕОБРАЗОВАТЕЛЬНОГО БЮДЖЕТНОГО УЧРЕЖДЕНИЯ СРЕДНЯЯ ОБЩЕОБРАЗОВАТЕЛНАЯ ШКОЛА СЕЛА АЛЬКИНО МУНИЦИПАЛЬНОГО РАЙОНА САЛАВАТСКИЙ РАЙОН РЕСПУБЛИКИ БАШКОРТОСТАН - ОСНОВНАЯ ОБЩЕОБРАЗОВАТЕЛЬНАЯ ШКОЛА ДЕРЕВНИ ЯХЪЯ МУНИЦИПАЛЬНОГО РАЙОНА САЛАВАТСКИЙ РАЙОН РЕСПУБЛИКИ БАШКОРТОСТАН</t>
  </si>
  <si>
    <t>240004672-7</t>
  </si>
  <si>
    <t>ФИЛИАЛ МУНИЦИПАЛЬНОГО ОБЩЕОБРАЗОВАТЕЛЬНОГО БЮДЖЕТНОГО УЧРЕЖДЕНИЯ СРЕДНЯЯ ОБЩЕОБРАЗОВАТЕЛНАЯ ШКОЛА СЕЛА АЛЬКИНО МУНИЦИПАЛЬНОГО РАЙОНА САЛАВАТСКИЙ РАЙОН РЕСПУБЛИКИ БАШКОРТОСТАН - ОСНОВНАЯ ОБЩЕОБРАЗОВАТЕЛЬНАЯ ШКОЛА СЕЛА ИШИМБАЕВО МУНИЦИПАЛЬНОГО РАЙОНА САЛАВАТСКИЙ РАЙОН РЕСПУБЛИКИ БАШКОРТОСТАН</t>
  </si>
  <si>
    <t>452499, РЕСПУБЛИКА БАШКОРТОСТАН, М.Р-Н САЛАВАТСКИЙ, С.П. ИШИМБАЕВСКИЙ СЕЛЬСОВЕТ, С ИШИМБАЕВО, УЛ МОЛОДЕЖНАЯ, Д. 14</t>
  </si>
  <si>
    <t>240004672-8</t>
  </si>
  <si>
    <t>Респ Башкортостан, Салаватский р-н, деревня Идрисово, ул Школьная, стр 7</t>
  </si>
  <si>
    <t>Респ Башкортостан, Салаватский р-н, село Насибаш, ул Механизаторская, влд 1</t>
  </si>
  <si>
    <t>МУНИЦИПАЛЬНОЕ ОБЩЕОБРАЗОВАТЕЛЬНОЕ БЮДЖЕТНОЕ УЧРЕЖДЕНИЕ СРЕДНЯЯ ОБЩЕОБРАЗОВАТЕЛЬНАЯ ШКОЛА №1 СЕЛА МАЛОЯЗ МУНИЦИПАЛЬНОГО РАЙОНА САЛАВАТСКИЙ РАЙОН РЕСПУБЛИКИ БАШКОРТОСТАН</t>
  </si>
  <si>
    <t>Респ Башкортостан, село Малояз, ул Коммунистическая, д 63</t>
  </si>
  <si>
    <t>Респ Башкортостан, Салаватский р-н, село Татарский Малояз, ул Школьная, д 1</t>
  </si>
  <si>
    <t>452498, РЕСПУБЛИКА БАШКОРТОСТАН, М.Р-Н САЛАВАТСКИЙ, С.П. ЛАКЛИНСКИЙ СЕЛЬСОВЕТ, С ЛАКЛЫ, УЛ СОВЕТСКАЯ, Д. 6</t>
  </si>
  <si>
    <t>ДОШКОЛЬНАЯ ГРУППА МУНИЦИПАЛЬНОГО ОБЩЕОБРАЗОВАТЕЛЬНОГО БЮДЖЕТНОГО УЧРЕЖДЕНИЯ СРЕДНЯЯ ОБЩЕОБРАЗОВАТЕЛЬНАЯ ШКОЛА СЕЛА ЛАКЛЫ МУНИЦИПАЛЬНОГО РАЙОНА САЛАВАТСКИЙ РАЙОН РЕСПУБЛИКИ БАШКОРТОСТАН</t>
  </si>
  <si>
    <t>452496, РЕСПУБЛИКА БАШКОРТОСТАН, М.Р-Н САЛАВАТСКИЙ, С.П. НАСИБАШЕВСКИЙ СЕЛЬСОВЕТ, С НАСИБАШ, УЛ МЕХАНИЗАТОРСКАЯ, ВЛД. 2</t>
  </si>
  <si>
    <t>240004792-2</t>
  </si>
  <si>
    <t>Респ Башкортостан, Салаватский р-н, деревня Урманчино, ул Школьная, д 2</t>
  </si>
  <si>
    <t>240004792-3</t>
  </si>
  <si>
    <t>ФИЛИАЛ МУНИЦИПАЛЬНОГО ОБЩЕОБРАЗОВАТЕЛЬНОГО БЮДЖЕТНОГО УЧРЕЖДЕНИЯ СРЕДНЯЯ ОБЩЕОБРАЗОВАТЕЛЬНАЯ ШКОЛА СЕЛА ЛАКЛЫ МУНИЦИПАЛЬНОГО РАЙОНА САЛАВАТСКИЙ РАЙОН РЕСПУБЛИКИ БАШКОРТОСТАН - СРЕДНЯЯ ОБЩЕОБРАЗОВАТЕЛЬНАЯ ШКОЛА СЕЛА НАСИБАШ МУНИЦИПАЛЬНОГО РАЙОНА САЛАВАТСКИЙ РАЙОН РЕСПУБЛИКИ БАШКОРТОСТАН</t>
  </si>
  <si>
    <t>452496, РЕСПУБЛИКА БАШКОРТОСТАН, М.Р-Н САЛАВАТСКИЙ, С.П. НАСИБАШЕВСКИЙ СЕЛЬСОВЕТ, С НАСИБАШ, УЛ МЕХАНИЗАТОРСКАЯ, ВЛД. 1</t>
  </si>
  <si>
    <t>Респ Башкортостан, Салаватский р-н, село Таймеево, ул Агиша Гирфанова, зд 10</t>
  </si>
  <si>
    <t>Респ Башкортостан, Салаватский р-н, деревня 2-е Идельбаево, ул Школьная, зд 12</t>
  </si>
  <si>
    <t>Респ Башкортостан, Салаватский р-н, село Урмантау, ул Школьная, зд 3</t>
  </si>
  <si>
    <t>Респ Башкортостан, Салаватский р-н, село Лагерево, ул Молодежная, д 9</t>
  </si>
  <si>
    <t>Галиуллин Артур Наизович</t>
  </si>
  <si>
    <t>452485, РЕСПУБЛИКА БАШКОРТОСТАН, М.Р-Н САЛАВАТСКИЙ, С.П. МУРСАЛИМКИНСКИЙ СЕЛЬСОВЕТ, С МУРСАЛИМКИНО, УЛ КИРОВА, Д. 6</t>
  </si>
  <si>
    <t>452480, РЕСПУБЛИКА БАШКОРТОСТАН, М.Р-Н САЛАВАТСКИЙ, С.П. ПЕРВОМАЙСКИЙ СЕЛЬСОВЕТ, С ПЕРВОМАЙСКИЙ, УЛ ШКОЛЬНАЯ, ЗД. 10</t>
  </si>
  <si>
    <t>Респ Башкортостан, Салаватский р-н, деревня Баш-Ильчикеево, ул Зеленая, зд 21</t>
  </si>
  <si>
    <t>Респ Башкортостан, Салаватский р-н, село Мечетлино, ул Центральная, зд 76</t>
  </si>
  <si>
    <t>ФИЛИАЛ МУНИЦИПАЛЬНОГО ОБЩЕОБРАЗОВАТЕЛЬНОГО БЮДЖЕТНОГО УЧРЕЖДЕНИЯ ОСНОВНАЯ ОБЩЕОБРАЗОВАТЕЛЬНАЯ ШКОЛА СЕЛА МЕЧЕТЛИНО (РЕСП БАШКОРТОСТАН, Р-Н САЛАВАТСКИЙ, Д АХУНОВО)</t>
  </si>
  <si>
    <t>Респ Башкортостан, Салаватский р-н, деревня Ахуново, ул Школьная, д 15</t>
  </si>
  <si>
    <t>ФИЛИАЛ МУНИЦИПАЛЬНОГО ОБЩЕОБРАЗОВАТЕЛЬНОГО БЮДЖЕТНОГО УЧРЕЖДЕНИЯ ОСНОВНАЯ ОБЩЕОБРАЗОВАТЕЛЬНАЯ ШКОЛА СЕЛА МЕЧЕТЛИНО (РЕСП БАШКОРТОСТАН, Р-Н САЛАВАТСКИЙ, Д КУСЕПЕЕВО)</t>
  </si>
  <si>
    <t>Респ Башкортостан, Салаватский р-н, деревня Кусепеево, ул Школьная, д 1</t>
  </si>
  <si>
    <t>Респ Башкортостан, Салаватский р-н, деревня Яхъя, ул Лесная, д 8</t>
  </si>
  <si>
    <t>Респ Башкортостан, Салаватский р-н, село Еланыш, ул Центральная, зд 54</t>
  </si>
  <si>
    <t>Респ Башкортостан, Салаватский р-н, село Мещегарово, ул Капитана Шарипова, зд 52</t>
  </si>
  <si>
    <t>Респ Башкортостан, Салаватский р-н, село Шарипово, ул Школьная, д 1</t>
  </si>
  <si>
    <t>Респ Башкортостан, Салаватский р-н, деревня Саргамыш, ул Центральная, зд 26</t>
  </si>
  <si>
    <t>Респ Башкортостан, Салаватский р-н, село Мурсалимкино, ул Строительная, д 14</t>
  </si>
  <si>
    <t>Респ Башкортостан, Салаватский р-н, село Первомайский, ул Школьная, зд 13</t>
  </si>
  <si>
    <t>МУНИЦИПАЛЬНОЕ АВТОНОМНОЕ ДОШКОЛЬНОЕ ОБРАЗОВАТЕЛЬНОЕ УЧРЕЖДЕНИЕ МАЛОЯЗОВСКИЙ ДЕТСКИЙ САД № 1 "СОЛНЫШКО" МУНИЦИПАЛЬНОГО РАЙОНА САЛАВАТСКИЙ РАЙОН РЕСПУБЛИКИ БАШКОРТОСТАН</t>
  </si>
  <si>
    <t>Респ Башкортостан, село Малояз, ул Коммунистическая, д 66/1</t>
  </si>
  <si>
    <t>ФИЛИАЛ МАДОУ МАЛОЯЗОВСКИЙ ДЕТСКИЙ САД № 1 "СОЛНЫШКО" (РЕСП БАШКОРТОСТАН, Р-Н САЛАВАТСКИЙ, С МАЛОЯЗ)</t>
  </si>
  <si>
    <t>Респ Башкортостан, село Малояз, ул Школьная, д 4/3</t>
  </si>
  <si>
    <t>ФИЛИАЛ МАДОУ МАЛОЯЗОВСКИЙ ДЕТСКИЙ САД № 1 "СОЛНЫШКО" (РЕСП БАШКОРТОСТАН, Р-Н САЛАВАТСКИЙ, С ТАТАРСКИЙ МАЛОЯЗ)</t>
  </si>
  <si>
    <t>Респ Башкортостан, село Малояз, ул Гайфуллина, д 2</t>
  </si>
  <si>
    <t>МУНИЦИПАЛЬНОЕ АВТОНОМНОЕ ДОШКОЛЬНОЕ ОБРАЗОВАТЕЛЬНОЕ УЧРЕЖДЕНИЕ АРКАУЛОВСКИЙ ДЕТСКИЙ САД "РАДУГА" МУНИЦИПАЛЬНОГО РАЙОНА САЛАВАТСКИЙ РАЙОН РЕСПУБЛИКИ БАШКОРТОСТАН</t>
  </si>
  <si>
    <t>Респ Башкортостан, Салаватский р-н, село Аркаулово, ул Победы, зд 1</t>
  </si>
  <si>
    <t>МУНИЦИПАЛЬНОЕ АВТОНОМНОЕ ДОШКОЛЬНОЕ ОБРАЗОВАТЕЛЬНОЕ УЧРЕЖДЕНИЕ ДЕТСКИЙ САД №3 "МАЛЕНЬКАЯ СТРАНА" СЕЛА МАЛОЯЗ МУНИЦИПАЛЬНОГО РАЙОНА САЛАВАТСКИЙ РАЙОН РЕСПУБЛИКИ БАШКОРТОСТАН</t>
  </si>
  <si>
    <t>Респ Башкортостан, село Малояз, ул Школьная, зд 8</t>
  </si>
  <si>
    <t>Респ Башкортостан, село Малояз, ул Коммунистическая, д 54</t>
  </si>
  <si>
    <t>АВТОНОМНОЕ УЧРЕЖДЕНИЕ ДОПОЛНИТЕЛЬНОГО ОБРАЗОВАНИЯ "ДЕТСКО-ЮНОШЕСКАЯ СПОРТИВНАЯ ШКОЛА" МУНИЦИПАЛЬНОГО РАЙОНА САЛАВАТСКИЙ РАЙОН РЕСПУБЛИКИ БАШКОРТОСТАН</t>
  </si>
  <si>
    <t>Нурмухаметов Роберт Арамисович</t>
  </si>
  <si>
    <t>Респ Башкортостан, село Малояз, ул Коммунистическая, зд 47</t>
  </si>
  <si>
    <t>Респ Башкортостан, Салаватский р-н, село Янгантау, ул Центральная, зд 1</t>
  </si>
  <si>
    <t>Стерлибашевский</t>
  </si>
  <si>
    <t>Рахимова Роза Абдрахимовна</t>
  </si>
  <si>
    <t>Респ Башкортостан, Стерлибашевский р-н, село Амирово, ул Акчишма, д 49</t>
  </si>
  <si>
    <t>Респ Башкортостан, Стерлибашевский р-н, село Карагуш, ул Ленина, д 56</t>
  </si>
  <si>
    <t>Респ Башкортостан, Стерлибашевский р-н, село Тятер-Арасланово, ул Болгар, зд 1</t>
  </si>
  <si>
    <t>Респ Башкортостан, Стерлибашевский р-н, село Кабакуш, ул Центральная, д 34, кв 7</t>
  </si>
  <si>
    <t>Респ Башкортостан, Стерлибашевский р-н, деревня Старый Калкаш, ул Центральная, зд 15</t>
  </si>
  <si>
    <t>Респ Башкортостан, Стерлибашевский р-н, село Куганакбаш, ул Школьная, д 7</t>
  </si>
  <si>
    <t>Респ Башкортостан, Стерлибашевский р-н, село Первомайский, ул Молодежная, д 6 к 2</t>
  </si>
  <si>
    <t>Респ Башкортостан, Стерлибашевский р-н, деревня Муртаза, ул Школьная, зд 2</t>
  </si>
  <si>
    <t>Респ Башкортостан, Стерлибашевский р-н, деревня Ибракаево, ул Ленина, зд 28</t>
  </si>
  <si>
    <t>ФИЛИАЛ МУНИЦИПАЛЬНОГО БЮДЖЕТНОГО ОБРАЗОВАТЕЛЬНОГО УЧРЕЖДЕНИЯ СРЕДНЯЯ ОБЩЕОБРАЗОВАТЕЛЬНАЯ ШКОЛА С.ЕЛИМБЕТОВО ИМЕНИ ГЕРОЯ СОВЕТСКОГО СОЮЗА ХАСАНОВА САФЫ ХУЗЯМОВИЧА ОСНОВНАЯ ОБЩЕОБРАЗОВАТЕЛЬНАЯ ШКОЛА Д.НИЖНИЙ АЛЛАГУВАТ МУНИЦИПАЛЬНОГО РАЙОНА СТЕРЛИБАШЕВСКИЙ РАЙОН РЕСПУБЛИКИ БАШКОРТОСТАН</t>
  </si>
  <si>
    <t>453188, РЕСПУБЛИКА БАШКОРТОСТАН, М.Р-Н СТЕРЛИБАШЕВСКИЙ, С.П. АЛЛАГУВАТСКИЙ СЕЛЬСОВЕТ, Д НИЖНИЙ АЛЛАГУВАТ, УЛ ЦЕНТРАЛЬНАЯ, ЗД. 16</t>
  </si>
  <si>
    <t>Респ Башкортостан, село Стерлибашево, ул 50 лет Октября, зд 2</t>
  </si>
  <si>
    <t>241002928-1</t>
  </si>
  <si>
    <t>ФИЛИАЛ МУНИЦИПАЛЬНОГО БЮДЖЕТНОГО ОБЩЕОБРАЗОВАТЕЛЬНОГО УЧРЕЖДЕНИЯ СРЕДНЕЙ ОБЩЕОБРАЗОВАТЕЛЬНОЙ ШКОЛЫ №1 ИМЕНИ ГЕРОЯ СОВЕТСКОГО СОЮЗА АХМЕТОВА АБДУЛЛЫ ШАНГАРЕЕВИЧА С.СТЕРЛИБАШЕВО НАЧАЛЬНАЯ ОБЩЕОБРАЗОВАТЕЛЬНАЯ ШКОЛА С.ТЯТЕРБАШ МУНИЦИПАЛЬНОГО РАЙОНА СТЕРЛИБАШЕВСКИЙ РАЙОН РЕСПУБЛИКИ БАШКОРТОСТАН</t>
  </si>
  <si>
    <t>241002928-2</t>
  </si>
  <si>
    <t>ФИЛИАЛ МУНИЦИПАЛЬНОГО БЮДЖЕТНОГО ОБЩЕОБРАЗОВАТЕЛЬНОГО УЧРЕЖДЕНИЯ СРЕДНЯЯ ОБЩЕОБРАЗОВАТЕЛЬНАЯ ШКОЛА №1 ИМЕНИ ГЕРОЯ СОВЕТСКОГО СОЮЗА АХМЕТОВА АБДУЛЛЫ ШАНГАРЕЕВИЧА С.СТЕРЛИБАШЕВО НАЧАЛЬНАЯ ОБЩЕОБРАЗОВАТЕЛЬНАЯ ШКОЛА С.БАКЕЕВО МУНИЦИПАЛЬНОГО РАЙОНА СТЕРЛИБАШЕВСКИЙ РАЙОН РЕСПУБЛИКИ БАШКОРТОСТАН</t>
  </si>
  <si>
    <t>241002928-3</t>
  </si>
  <si>
    <t>ФИЛИАЛ МУНИЦИПАЛЬНОГО БЮДЖЕТНОГО ОБЩЕОБРАЗОВАТЕЛЬНОГО УЧРЕЖДЕНИЯ СРЕДНЯЯ ОБЩЕОБРАЗОВАТЕЛЬНАЯ ШКОЛА №1 ИМЕНИ ГЕРОЯ СОВЕТСКОГО СОЮЗА АХМЕТОВА АБДУЛЛЫ ШАНГАРЕЕВИЧА С.СТЕРЛИБАШЕВО НАЧАЛЬНАЯ ОБЩЕОБРАЗОВАТЕЛЬНАЯ ШКОЛА С.ТУРМАЕВО МУНИЦИПАЛЬНОГО РАЙОНА СТЕРЛИБАШЕВСКИЙ РАЙОН РЕСПУБЛИКИ БАШКОРТОСТАН</t>
  </si>
  <si>
    <t>453194, РЕСПУБЛИКА БАШКОРТОСТАН, М.Р-Н СТЕРЛИБАШЕВСКИЙ, С.П. ЯНГУРЧИНСКИЙ СЕЛЬСОВЕТ, С ТУРМАЕВО, УЛ ШКОЛЬНАЯ, ЗД. 4А</t>
  </si>
  <si>
    <t>241002928-4</t>
  </si>
  <si>
    <t>ФИЛИАЛ МУНИЦИПАЛЬНОГО БЮДЖЕТНОГО ОБЩЕОБРАЗОВАТЕЛЬНОГО УЧРЕЖДЕНИЯ СРЕДНЯЯ ОБЩЕОБРАЗОВАТЕЛЬНАЯ ШКОЛА №1 ИМЕНИ ГЕРОЯ СОВЕТСКОГО СОЮЗА АХМЕТОВА АБДУЛЛЫ ШАНГАРЕЕВИЧА С.СТЕРЛИБАШЕВО НАЧАЛЬНАЯ ОБЩЕОБРАЗОВАТЕЛЬНАЯ ШКОЛА С.ХАЛИКЕЕВО МУНИЦИПАЛЬНОГО РАЙОНА СТЕРЛИБАШЕВСКИЙ РАЙОН РЕСПУБЛИКИ БАШКОРТОСТАН</t>
  </si>
  <si>
    <t>453187, РЕСПУБЛИКА БАШКОРТОСТАН, М.Р-Н СТЕРЛИБАШЕВСКИЙ, С.П. ХАЛИКЕЕВСКИЙ СЕЛЬСОВЕТ, С ХАЛИКЕЕВО, УЛ КЛЮЧЕВЫЕ ГОРЫ, Д. 31</t>
  </si>
  <si>
    <t>Респ Башкортостан, село Стерлибашево, ул Школьная, д 1А</t>
  </si>
  <si>
    <t>ФИЛИАЛ МУНИЦИПАЛЬНОГО БЮДЖЕТНОГО ОБЩЕОБРАЗОВАТЕЛЬНОГО УЧРЕЖДЕНИЯ СРЕДНЯЯ ОБЩЕОБРАЗОВАТЕЛЬНАЯ ШКОЛА № 2 С.СТЕРЛИБАШЕВО ИМЕНИ ТУКАЕВА МУХАМЕДШАКИРА МУХАМЕДХАРИСОВИЧА ОСНОВНАЯ ОБЩЕОБРАЗОВАТЕЛЬНАЯ ШКОЛА С. ЯНГУРЧА МУНИЦИПАЛЬНОГО РАЙОНА СТЕРЛИБАШЕВСКИЙ РАЙОН РЕСПУБЛИКИ БАШКОРТОСТАН</t>
  </si>
  <si>
    <t>Респ Башкортостан, Стерлибашевский р-н, село Яшерганово, ул Школьная, д 21 к а</t>
  </si>
  <si>
    <t>Респ Башкортостан, Стерлибашевский р-н, село Айтуган, ул Тятер, зд 15</t>
  </si>
  <si>
    <t>Респ Башкортостан, село Стерлибашево, ул Школьная, д 1/1</t>
  </si>
  <si>
    <t>Респ Башкортостан, Стерлибашевский р-н, село Бакеево, ул Мажита Гафури, зд 56</t>
  </si>
  <si>
    <t>Респ Башкортостан, Стерлибашевский р-н, село Турмаево, ул Школьная, зд 4А</t>
  </si>
  <si>
    <t>Респ Башкортостан, Стерлибашевский р-н, село Тятербаш, ул Школьная, зд 9А</t>
  </si>
  <si>
    <t>Респ Башкортостан, Стерлибашевский р-н, село Халикеево, ул Ключевые горы, д 31</t>
  </si>
  <si>
    <t>Гайнуллина Дилфуза Рауфовна</t>
  </si>
  <si>
    <t>Респ Башкортостан, село Стерлибашево, ул Пролетарская, д 30А</t>
  </si>
  <si>
    <t>Респ Башкортостан, село Стерлибашево, ул 50 лет Октября, зд 4</t>
  </si>
  <si>
    <t>Респ Башкортостан, село Стерлибашево, ул Галиева, д 16</t>
  </si>
  <si>
    <t>Респ Башкортостан, Стерлибашевский р-н, село Айдарали, ул Молодежная, зд 49</t>
  </si>
  <si>
    <t>Респ Башкортостан, Стерлибашевский р-н, село Айтуган, ул Тятер, д 19</t>
  </si>
  <si>
    <t>Респ Башкортостан, Стерлибашевский р-н, село Яшерганово, ул Школьная, зд 21А</t>
  </si>
  <si>
    <t>Респ Башкортостан, Стерлибашевский р-н, село Тятер-Арасланово, ул К.Маркса, зд 64А</t>
  </si>
  <si>
    <t>Респ Башкортостан, Стерлибашевский р-н, село Карагуш, ул Ленина, д 59</t>
  </si>
  <si>
    <t>Респ Башкортостан, Стерлибашевский р-н, село Кабакуш, ул Центральная, д 34/8</t>
  </si>
  <si>
    <t>Респ Башкортостан, Стерлибашевский р-н, село Кундряк, ул Советская, зд 10</t>
  </si>
  <si>
    <t>Респ Башкортостан, Стерлибашевский р-н, село Первомайский, ул Молодежная, зд 6</t>
  </si>
  <si>
    <t>Респ Башкортостан, Стерлибашевский р-н, село Куганакбаш, ул Центральная, зд 28А</t>
  </si>
  <si>
    <t>Респ Башкортостан, село Стерлибашево, ул Хасанова, зд 8</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</si>
  <si>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С.АМИРОВО МУНИЦИПАЛЬНОГО РАЙОНА СТЕРЛИБАШЕВСКИЙ РАЙОН РЕСПУБЛИКИ БАШКОРТОСТАН</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</si>
  <si>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С.КАБАКУШ МУНИЦИПАЛЬНОГО РАЙОНА СТЕРЛИБАШЕВСКИЙ РАЙОН РЕСПУБЛИКИ БАШКОРТОСТАН</t>
  </si>
  <si>
    <t>453189, РЕСПУБЛИКА БАШКОРТОСТАН, М.Р-Н СТЕРЛИБАШЕВСКИЙ, С.П. КАБАКУШСКИЙ СЕЛЬСОВЕТ, С КАБАКУШ, УЛ ЦЕНТРАЛЬНАЯ, ЗД. 34/8</t>
  </si>
  <si>
    <t>241003294-4</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</si>
  <si>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С.КАРАГУШ МУНИЦИПАЛЬНОГО РАЙОНА СТЕРЛИБАШЕВСКИЙ РАЙОН РЕСПУБЛИКИ БАШКОРТОСТАН</t>
  </si>
  <si>
    <t>453186, РЕСПУБЛИКА БАШКОРТОСТАН, М.Р-Н СТЕРЛИБАШЕВСКИЙ, С.П. КАРАГУШСКИЙ СЕЛЬСОВЕТ, С КАРАГУШ, УЛ ЛЕНИНА, Д. 59</t>
  </si>
  <si>
    <t>241003294-5</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</si>
  <si>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С.КУНДРЯК МУНИЦИПАЛЬНОГО РАЙОНА СТЕРЛИБАШЕВСКИЙ РАЙОН РЕСПУБЛИКИ БАШКОРТОСТАН</t>
  </si>
  <si>
    <t>241003294-6</t>
  </si>
  <si>
    <t>Респ Башкортостан, Стерлибашевский р-н, село Турмаево, ул Школьная, зд 4</t>
  </si>
  <si>
    <t>241003294-7</t>
  </si>
  <si>
    <t>Респ Башкортостан, село Стерлибашево, ул 50 лет Октября, д 3А</t>
  </si>
  <si>
    <t>Респ Башкортостан, Стерлибашевский р-н, деревня Табулда, ул Комсомольская, зд 14</t>
  </si>
  <si>
    <t>Респ Башкортостан, Стерлибашевский р-н, село Янгурча, ул Советская, зд 1А</t>
  </si>
  <si>
    <t>Респ Башкортостан, Стерлибашевский р-н, деревня Верхний Гулюм, ул Центральная, д 13 к б</t>
  </si>
  <si>
    <t>Осипов Василий Иванович</t>
  </si>
  <si>
    <t>МУНИЦИПАЛЬНОЕ БЮДЖЕТНОЕ ОБЩЕОБРАЗОВАТЕЛЬНОЕ УЧРЕЖДЕНИЕ НАЧАЛЬНАЯ ОБЩЕОБРАЗОВАТЕЛЬНАЯ ШКОЛА С.АЙДАРАЛИ МУНИЦИПАЛЬНОГО РАЙОНА СТЕРЛИБАШЕВСКИЙ РАЙОН РЕСПУБЛИКИ БАШКОРТОСТАН</t>
  </si>
  <si>
    <t>МУНИЦИПАЛЬНОЕ БЮДЖЕТНОЕ ДОШКОЛЬНОЕ ОБРАЗОВАТЕЛЬНОЕ УЧРЕЖДЕНИЕ ПОЛИЛИНГВАЛЬНЫЙ ДЕТСКИЙ САД №3 С. СТЕРЛИБАШЕВО МУНИЦИПАЛЬНОГО РАЙОНА СТЕРЛИБАШЕВСКИЙ РАЙОН РЕСПУБЛИКИ БАШКОРТОСТАН</t>
  </si>
  <si>
    <t>ФИЛИАЛ МУНИЦИПАЛЬНОГО БЮДЖЕТНОГО ДОШКОЛЬНОГО ОБРАЗОВАТЕЛЬНОГО УЧРЕЖДЕНИЯ ПОЛИЛИНГВАЛЬНЫЙ ДЕТСКИЙ САД №3 С.СТЕРЛИБАШЕВО ДЕТСКИЙ САД Д.НОВЫЙ КАЛКАШ МУНИЦИПАЛЬНОГО РАЙОНА СТЕРЛИБАШЕВСКИЙ РАЙОН РЕСПУБЛИКИ БАШКОРТОСТАН</t>
  </si>
  <si>
    <t>Респ Башкортостан, Стерлибашевский р-н, деревня Новый Калкаш, ул Центральная, д 1А</t>
  </si>
  <si>
    <t>ФИЛИАЛ МУНИЦИПАЛЬНОГО БЮДЖЕТНОГО ДОШКОЛЬНОГО ОБРАЗОВАТЕЛЬНОГО УЧРЕЖДЕНИЯ ПОЛИЛИНГВАЛЬНЫЙ ДЕТСКИЙ САД №3 С.СТЕРЛИБАШЕВО ДЕТСКИЙ САД Д.СТАРЫЙ КАЛКАШ МУНИЦИПАЛЬНОГО РАЙОНА СТЕРЛИБАШЕВСКИЙ РАЙОН РЕСПУБЛИКИ БАШКОРТОСТАН</t>
  </si>
  <si>
    <t>Респ Башкортостан, Стерлибашевский р-н, деревня Старый Калкаш, ул Карамалинская, зд 6А</t>
  </si>
  <si>
    <t>241006190-4</t>
  </si>
  <si>
    <t>241006190-5</t>
  </si>
  <si>
    <t>241006190-6</t>
  </si>
  <si>
    <t>ФИЛИАЛ МУНИЦИПАЛЬНОГО БЮДЖЕТНОГО ДОШКОЛЬНОГО ОБРАЗОВАТЕЛЬНОГО УЧРЕЖДЕНИЯ ПОЛИЛИНГВАЛЬНЫЙ ДЕТСКИЙ САД №3 С.СТЕРЛИБАШЕВО ДОШКОЛЬНОЕ ОБРАЗОВАТЕЛЬНОЕ УЧРЕЖДЕНИЕ ДЕТСКИЙ САД Д.ИБРАКАЕВО МУНИЦИПАЛЬНОГО РАЙОНА СТЕРЛИБАШЕВСКИЙ РАЙОН РЕСПУБЛИКИ БАШКОРТОСТАН</t>
  </si>
  <si>
    <t>МУНИЦИПАЛЬНОЕ БЮДЖЕТНОЕ ДОШКОЛЬНОЕ ОБРАЗОВАТЕЛЬНОЕ УЧРЕЖДЕНИЕ ПОЛИЛИНГВАЛЬНЫЙ ДЕТСКИЙ САД №4 С.СТЕРЛИБАШЕВО МУНИЦИПАЛЬНОГО РАЙОНА СТЕРЛИБАШЕВСКИЙ РАЙОН РЕСПУБЛИКИ БАШКОРТОСТАН</t>
  </si>
  <si>
    <t>Стерлитамакский</t>
  </si>
  <si>
    <t>Респ Башкортостан, Стерлитамакский р-н, село Наумовка, ул Студенческая, зд 3</t>
  </si>
  <si>
    <t>Респ Башкортостан, Ишимбайский р-н, село Петровское, ул Ленина, д 25</t>
  </si>
  <si>
    <t>Респ Башкортостан, село Стерлибашево, ул Школьная, д 1</t>
  </si>
  <si>
    <t>Респ Башкортостан, Стерлитамакский р-н, село Новая Отрадовка, ул Школьная, д 6</t>
  </si>
  <si>
    <t>Респ Башкортостан, Стерлитамакский р-н, село Тюрюшля, ул Молодёжная, д 9 к а</t>
  </si>
  <si>
    <t>Респ Башкортостан, Стерлитамакский р-н, село Покровка, ул Ленина, зд 9</t>
  </si>
  <si>
    <t>Респ Башкортостан, Стерлитамакский р-н, село Мариинский, ул Молодёжная, д 2А</t>
  </si>
  <si>
    <t>Респ Башкортостан, Стерлитамакский р-н, село Новое Барятино, ул Дружбы, зд 26</t>
  </si>
  <si>
    <t>Респ Башкортостан, Стерлитамакский р-н, деревня Дергачевка, ул Дружбы, зд 15</t>
  </si>
  <si>
    <t>Респ Башкортостан, Стерлитамакский р-н, деревня Чуртан, ул Молодёжная, зд 5Е</t>
  </si>
  <si>
    <t>ФИЛИАЛ МОБУ СОШ Д. ЧУРТАН (РЕСП БАШКОРТОСТАН, Р-Н СТЕРЛИТАМАКСКИЙ, Д КУЗЬМИНОВКА)</t>
  </si>
  <si>
    <t>Респ Башкортостан, Стерлитамакский р-н, деревня Кузьминовка, ул Степная, зд 12</t>
  </si>
  <si>
    <t>ФИЛИАЛ МОБУ СОШ Д. ЧУРТАН (РЕСП БАШКОРТОСТАН, Р-Н СТЕРЛИТАМАКСКИЙ, С УСЛЫБАШ)</t>
  </si>
  <si>
    <t>Респ Башкортостан, Стерлитамакский р-н, село Услыбаш, ул Мира, зд 12А</t>
  </si>
  <si>
    <t>Респ Башкортостан, Стерлитамакский р-н, село Наумовка, ул Ленина, зд 18</t>
  </si>
  <si>
    <t>ФИЛИАЛ МОБУ СОШ С. НАУМОВКА (РЕСП БАШКОРТОСТАН, Р-Н СТЕРЛИТАМАКСКИЙ, Д ПОКРОВКА)</t>
  </si>
  <si>
    <t>Респ Башкортостан, Стерлитамакский р-н, деревня Покровка, ул Центральная, зд 37</t>
  </si>
  <si>
    <t>ФИЛИАЛ МОБУ СОШ С. НАУМОВКА (РЕСП БАШКОРТОСТАН, Р-Н СТЕРЛИТАМАКСКИЙ, С ЗАЛИВНОЙ)</t>
  </si>
  <si>
    <t>Респ Башкортостан, Стерлитамакский р-н, село Заливной, ул Школьная, д 4 к а</t>
  </si>
  <si>
    <t>Респ Башкортостан, Стерлитамакский р-н, село Буриказганово, ул Школьная, д 46 к г</t>
  </si>
  <si>
    <t>Респ Башкортостан, Стерлитамакский р-н, село Васильевка, ул Оренбургский тракт, д 60 к а</t>
  </si>
  <si>
    <t>Респ Башкортостан, Стерлитамакский р-н, село Первомайское, ул Школьная, зд 2</t>
  </si>
  <si>
    <t>Респ Башкортостан, Стерлитамакский р-н, село Бельское, ул Школьная, зд 2</t>
  </si>
  <si>
    <t>Респ Башкортостан, Стерлитамакский р-н, деревня Рязановка, ул Центральная, д 69</t>
  </si>
  <si>
    <t>Респ Башкортостан, Стерлитамакский р-н, село Октябрьское, ул Школьная, д 9</t>
  </si>
  <si>
    <t>ФИЛИАЛ МОБУ СОШ С. ОКТЯБРЬСКОЕ (РЕСП БАШКОРТОСТАН, Р-Н СТЕРЛИТАМАКСКИЙ, Д СЕВЕРНАЯ)</t>
  </si>
  <si>
    <t>Респ Башкортостан, Стерлитамакский р-н, деревня Северная, ул Школьная, д 12</t>
  </si>
  <si>
    <t>ФИЛИАЛ МОБУ СОШ С. ОКТЯБРЬСКОЕ (РЕСП БАШКОРТОСТАН, Р-Н СТЕРЛИТАМАКСКИЙ, Д ЮЖНЫЙ)</t>
  </si>
  <si>
    <t>Респ Башкортостан, Стерлитамакский р-н, деревня Южный, ул Степная, зд 1А</t>
  </si>
  <si>
    <t>Респ Башкортостан, Стерлитамакский р-н, село Николаевка, ул Северная, д 1 к б</t>
  </si>
  <si>
    <t>Респ Башкортостан, Стерлитамакский р-н, село Ишпарсово, ул Школьная, д 6 к а</t>
  </si>
  <si>
    <t>Респ Башкортостан, Стерлитамакский р-н, село Талачево, ул Школьная, зд 19</t>
  </si>
  <si>
    <t>453142, РЕСПУБЛИКА БАШКОРТОСТАН, М.Р-Н СТЕРЛИТАМАКСКИЙ, С.П. АШКАДАРСКИЙ СЕЛЬСОВЕТ, Д НОВОФЕДОРОВСКОЕ, УЛ ЦЕНТРАЛЬНАЯ, Д. 20В</t>
  </si>
  <si>
    <t>453141, РЕСПУБЛИКА БАШКОРТОСТАН, М.Р-Н СТЕРЛИТАМАКСКИЙ, С.П. АЙГУЛЕВСКИЙ СЕЛЬСОВЕТ, С АЙГУЛЕВО, УЛ ЦЕНТРАЛЬНАЯ, ЗД. 6А</t>
  </si>
  <si>
    <t>Респ Башкортостан, Стерлитамакский р-н, село Аючево, ул Школьная, зд 9</t>
  </si>
  <si>
    <t>Респ Башкортостан, Стерлитамакский р-н, село Тюрюшля, ул Центральная, д 46 к а</t>
  </si>
  <si>
    <t>Респ Башкортостан, Стерлитамакский р-н, деревня Золотоношка, ул Центральная, д 16 к б</t>
  </si>
  <si>
    <t>Давлетов Рустам Хамитович</t>
  </si>
  <si>
    <t>Респ Башкортостан, Стерлитамакский р-н, село Забельское, ул Школьная, зд 2</t>
  </si>
  <si>
    <t>Рысаева Ольга Васильевна</t>
  </si>
  <si>
    <t>Респ Башкортостан, Стерлитамакский р-н, село Рощинский, ул Майская, зд 24</t>
  </si>
  <si>
    <t>Респ Башкортостан, Стерлитамакский р-н, село Большой Куганак, ул Ленина, зд 5</t>
  </si>
  <si>
    <t>Респ Башкортостан, Стерлитамакский р-н, деревня Максимовка, ул Школьная, зд 2</t>
  </si>
  <si>
    <t>Респ Башкортостан, Стерлитамакский р-н, село Верхние Услы, ул Школьная, д 2 к а</t>
  </si>
  <si>
    <t>Респ Башкортостан, Стерлитамакский р-н, деревня Константиноградовка, ул Мира, д 41 к ж</t>
  </si>
  <si>
    <t>Респ Башкортостан, Стерлитамакский р-н, деревня Боголюбовка, ул Гагарина, д 22 к а</t>
  </si>
  <si>
    <t>Респ Башкортостан, Стерлитамакский р-н, деревня Бугуруслановка, ул Садовая, зд 36А</t>
  </si>
  <si>
    <t>Мусина Гульфина Тимербаковна</t>
  </si>
  <si>
    <t>Респ Башкортостан, Стерлитамакский р-н, деревня Кучербаево, ул Мира, зд 87</t>
  </si>
  <si>
    <t>Карташова Наталия Ивановна</t>
  </si>
  <si>
    <t>Респ Башкортостан, Стерлитамакский р-н, село Талалаевка, ул Мира, зд 22</t>
  </si>
  <si>
    <t>МУНИЦИПАЛЬНОЕ ОБРАЗОВАТЕЛЬНОЕ БЮДЖЕТНОЕ УЧРЕЖДЕНИЕ ДОПОЛНИТЕЛЬНОГО ОБРАЗОВАНИЯ ДОМ ДЕТСКОГО ТВОРЧЕСТВА "РАДУГА" МУНИЦИПАЛЬНОГО РАЙОНА СТЕРЛИТАМАКСКИЙ РАЙОН РЕСПУБЛИКИ БАШКОРТОСТАН</t>
  </si>
  <si>
    <t>Сагитова Роза Рифгатовна</t>
  </si>
  <si>
    <t>Респ Башкортостан, Стерлитамакский р-н, село Большой Куганак, ул Ленина, д 2 стр а</t>
  </si>
  <si>
    <t>Респ Башкортостан, Стерлитамакский р-н, село Наумовка, ул Ленина, зд 22</t>
  </si>
  <si>
    <t>Респ Башкортостан, Стерлитамакский р-н, село Новое Барятино, ул Дружбы, зд 24</t>
  </si>
  <si>
    <t>Респ Башкортостан, Стерлитамакский р-н, деревня Новая Васильевка, ул Центральная, зд 23</t>
  </si>
  <si>
    <t>Респ Башкортостан, Стерлитамакский р-н, село Рощинский, ул Майская, зд 14</t>
  </si>
  <si>
    <t>Респ Башкортостан, Стерлитамакский р-н, село Тюрюшля, ул Центральная, д 43И</t>
  </si>
  <si>
    <t>Респ Башкортостан, Стерлитамакский р-н, село Первомайское, ул Школьная, д 4 к а</t>
  </si>
  <si>
    <t>Респ Башкортостан, Стерлитамакский р-н, село Октябрьское, ул Весенняя, зд 16А</t>
  </si>
  <si>
    <t>Респ Башкортостан, Стерлитамакский р-н, село Загородный, ул Садовая, д 15</t>
  </si>
  <si>
    <t>Респ Башкортостан, Стерлитамакский р-н, село Наумовка, ул Ленина, зд 67</t>
  </si>
  <si>
    <t>Респ Башкортостан, Стерлитамакский р-н, село Большой Куганак, ул Ленина, д 11 к а</t>
  </si>
  <si>
    <t>Респ Башкортостан, Стерлитамакский р-н, село Новый Краснояр, ул Мира, зд 25</t>
  </si>
  <si>
    <t>Респ Башкортостан, Стерлитамакский р-н, село Косяковка, ул Молодёжная, д 4</t>
  </si>
  <si>
    <t>Респ Башкортостан, Стерлитамакский р-н, село Айгулево, ул Центральная, д 40 к а</t>
  </si>
  <si>
    <t>АВТОНОМНАЯ НЕКОММЕРЧЕСКАЯ ОРГАНИЗАЦИЯ ДОШКОЛЬНОГО ОБРАЗОВАНИЯ "ДЕТСКИЙ САД "СЮРПРИЗ"</t>
  </si>
  <si>
    <t>Респ Башкортостан, Стерлитамакский р-н, село Мариинский, ул Лазурная, д 23, помещ 1</t>
  </si>
  <si>
    <t>Татышлинский</t>
  </si>
  <si>
    <t>Респ Башкортостан, село Верхние Татышлы, ул Ленина, зд 98</t>
  </si>
  <si>
    <t>Респ Башкортостан, Татышлинский р-н, село Верхнекудашево, ул Хайдарова, д 23</t>
  </si>
  <si>
    <t>Респ Башкортостан, Татышлинский р-н, село Старый Курдым, ул Школьная, зд 39А</t>
  </si>
  <si>
    <t>Респ Башкортостан, Татышлинский р-н, село Сараштыбаш, ул Центральная, д 62</t>
  </si>
  <si>
    <t>ФИЛИАЛ МБОУ СОШ ИМ.А.АТНАБАЕВА С.СТАРЫЙ КУРДЫМ (РЕСП БАШКОРТОСТАН, Р-Н ТАТЫШЛИНСКИЙ, Д БУРГЫНБАШ)</t>
  </si>
  <si>
    <t>Респ Башкортостан, Татышлинский р-н, деревня Бургынбаш, ул Центральная, зд 16</t>
  </si>
  <si>
    <t>ФИЛИАЛ МБОУ СОШ ИМ.А.АТНАБАЕВА С.СТАРЫЙ КУРДЫМ (РЕСП БАШКОРТОСТАН, Р-Н ТАТЫШЛИНСКИЙ, Д ТАШКЕНТ)</t>
  </si>
  <si>
    <t>Респ Башкортостан, Татышлинский р-н, деревня Ташкент, ул Центральная, д 41</t>
  </si>
  <si>
    <t>ФИЛИАЛ МБОУ СОШ ИМ.А.АТНАБАЕВА С.СТАРЫЙ КУРДЫМ (РЕСП БАШКОРТОСТАН, Р-Н ТАТЫШЛИНСКИЙ, Д 1-Й ЗИРИМЗИБАШ)</t>
  </si>
  <si>
    <t>Респ Башкортостан, Татышлинский р-н, деревня 1-й Зиримзибаш, ул Центральная, зд 21</t>
  </si>
  <si>
    <t>Респ Башкортостан, Татышлинский р-н, село Новые Татышлы, ул Школьная, д 21</t>
  </si>
  <si>
    <t>Респ Башкортостан, Татышлинский р-н, село Савкияз, ул Тукая, зд 11</t>
  </si>
  <si>
    <t>Респ Башкортостан, Татышлинский р-н, село Уразгильды, ул Нагорная, д 34</t>
  </si>
  <si>
    <t>Респ Башкортостан, Татышлинский р-н, село Старокальмиярово, ул Советская, зд 2</t>
  </si>
  <si>
    <t>Респ Башкортостан, Татышлинский р-н, село Шулганово, ул Школьная, зд 16</t>
  </si>
  <si>
    <t>Респ Башкортостан, Татышлинский р-н, село Староакбулатово, ул Нагорная, зд 16</t>
  </si>
  <si>
    <t>Респ Башкортостан, Татышлинский р-н, село Кальтяево, ул Комсомольская, д 20</t>
  </si>
  <si>
    <t>Респ Башкортостан, Татышлинский р-н, село Вязовка, ул Центральная, д 50</t>
  </si>
  <si>
    <t>Респ Башкортостан, Татышлинский р-н, село Нижнебалтачево, ул Центральная, д 26</t>
  </si>
  <si>
    <t>Респ Башкортостан, Татышлинский р-н, село Аксаитово, ул Шакирьяновых, д 8</t>
  </si>
  <si>
    <t>ФИЛИАЛ МБОУ СОШ С.АКСАИТОВО (РЕСП БАШКОРТОСТАН, Р-Н ТАТЫШЛИНСКИЙ, Д АРТАУЛОВО)</t>
  </si>
  <si>
    <t>Респ Башкортостан, Татышлинский р-н, деревня Артаулово, ул Центральная, д 29</t>
  </si>
  <si>
    <t>ФИЛИАЛ МБОУ СОШ С.АКСАИТОВО (РЕСП БАШКОРТОСТАН, Р-Н ТАТЫШЛИНСКИЙ, Д ЗИРИМЗИ)</t>
  </si>
  <si>
    <t>Респ Башкортостан, Татышлинский р-н, деревня Зиримзи, ул Центральная, д 19</t>
  </si>
  <si>
    <t>ФИЛИАЛ МБОУ СОШ С.АКСАИТОВО (РЕСП БАШКОРТОСТАН, Р-Н ТАТЫШЛИНСКИЙ, С ИЛЬМЕТОВО)</t>
  </si>
  <si>
    <t>Респ Башкортостан, Татышлинский р-н, село Ильметово, ул Школьная, д 6</t>
  </si>
  <si>
    <t>Респ Башкортостан, Татышлинский р-н, деревня Юсупово, ул Центральная, д 20</t>
  </si>
  <si>
    <t>МУНИЦИПАЛЬНОЕ БЮДЖЕТНОЕ ОБЩЕОБРАЗОВАТЕЛЬНОЕ УЧРЕЖДЕНИЕ ГИМНАЗИЯ ИМЕНИ ГАЛИ СОКОРОЯ С.ВЕРХНИЕ ТАТЫШЛЫ МУНИЦИПАЛЬНОГО РАЙОНА ТАТЫШЛИНСКИЙ РАЙОН РЕСПУБЛИКИ БАШКОРТОСТАН</t>
  </si>
  <si>
    <t>Респ Башкортостан, село Верхние Татышлы, ул Ленина, д 57 стр 1</t>
  </si>
  <si>
    <t>Респ Башкортостан, Татышлинский р-н, деревня Бадряшево, ул Центральная, д 39</t>
  </si>
  <si>
    <t>ФИЛИАЛ МБОУ СОШ Д.БАДРЯШЕВО (РЕСП БАШКОРТОСТАН, Р-Н ТАТЫШЛИНСКИЙ, Д ЮДА)</t>
  </si>
  <si>
    <t>Респ Башкортостан, Татышлинский р-н, деревня Юда, ул Центральная, зд 35А</t>
  </si>
  <si>
    <t>ФИЛИАЛ МБОУ СОШ Д.БАДРЯШЕВО (РЕСП БАШКОРТОСТАН, Р-Н ТАТЫШЛИНСКИЙ, Д АУК-БУЛЯК)</t>
  </si>
  <si>
    <t>Респ Башкортостан, Татышлинский р-н, деревня Аук-Буляк, ул Советская, зд 1</t>
  </si>
  <si>
    <t>Респ Башкортостан, Татышлинский р-н, деревня Старосолдово, ул Лесная, д 28</t>
  </si>
  <si>
    <t>Респ Башкортостан, Татышлинский р-н, село Беляшево, ул Матросова, д 16</t>
  </si>
  <si>
    <t>Респ Башкортостан, Татышлинский р-н, село Старокайпаново, ул Школьная, д 1</t>
  </si>
  <si>
    <t>ФИЛИАЛ МБОУ СОШ С.СТАРОКАЙПАНОВО (РЕСП БАШКОРТОСТАН, Р-Н ТАТЫШЛИНСКИЙ, Д МАМАТАЕВО)</t>
  </si>
  <si>
    <t>Респ Башкортостан, Татышлинский р-н, деревня Маматаево, ул Центральная, д 18</t>
  </si>
  <si>
    <t>ФИЛИАЛ МБОУ СОШ С.СТАРОКАЙПАНОВО (РЕСП БАШКОРТОСТАН, Р-Н ТАТЫШЛИНСКИЙ, С НОВОКАЙПАНОВО)</t>
  </si>
  <si>
    <t>Респ Башкортостан, Татышлинский р-н, село Новокайпаново, ул Заводская, зд 27Б</t>
  </si>
  <si>
    <t>ФИЛИАЛ МБОУ СОШ С.СТАРОКАЙПАНОВО (РЕСП БАШКОРТОСТАН, Р-Н ТАТЫШЛИНСКИЙ, С СТАРОЧУКУРОВО)</t>
  </si>
  <si>
    <t>Респ Башкортостан, Татышлинский р-н, село Старочукурово, ул Школьная, д 9</t>
  </si>
  <si>
    <t>ФИЛИАЛ МБОУ СОШ С.СТАРОКАЙПАНОВО (РЕСП БАШКОРТОСТАН, Р-Н ТАТЫШЛИНСКИЙ, С БУЛЬ-КАЙПАНОВО)</t>
  </si>
  <si>
    <t>Респ Башкортостан, Татышлинский р-н, село Ялгыз-Нарат, ул Центральная, д 15</t>
  </si>
  <si>
    <t>ФИЛИАЛ МБОУ СОШ С.ЯЛГЫЗ-НАРАТ (РЕСП БАШКОРТОСТАН, Р-Н ТАТЫШЛИНСКИЙ, С БАШКИБАШ)</t>
  </si>
  <si>
    <t>Респ Башкортостан, Татышлинский р-н, село Башкибаш, ул Центральная, зд 54</t>
  </si>
  <si>
    <t>ФИЛИАЛ МБОУ СОШ С.ЯЛГЫЗ-НАРАТ (РЕСП БАШКОРТОСТАН, Р-Н ТАТЫШЛИНСКИЙ, Д СТАРЫЙ СИКИЯЗ)</t>
  </si>
  <si>
    <t>Респ Башкортостан, Татышлинский р-н, деревня Старый Сикияз, ул Дружбы, д 27</t>
  </si>
  <si>
    <t>МУНИЦИПАЛЬНОЕ БЮДЖЕТНОЕ УЧРЕЖДЕНИЕ ДОПОЛНИТЕЛЬНОГО ОБРАЗОВАНИЯ ЦЕНТР ДЕТСКОГО ТВОРЧЕСТВА МУНИЦИПАЛЬНОГО РАЙОНА ТАТЫШЛИНСКИЙ РАЙОН РЕСПУБЛИКИ БАШКОРТОСТАН</t>
  </si>
  <si>
    <t>Халимов Газинур Назифович</t>
  </si>
  <si>
    <t>Респ Башкортостан, село Верхние Татышлы, ул Ленина, д 86</t>
  </si>
  <si>
    <t>МУНИЦИПАЛЬНОЕ БЮДЖЕТНОЕ ДОШКОЛЬНОЕ ОБРАЗОВАТЕЛЬНОЕ УЧРЕЖДЕНИЕ ДЕТСКИЙ САД №4 "БЕРЕЗКА" С. ВЕРХНИЕ ТАТЫШЛЫ МУНИЦИПАЛЬНОГО РАЙОНА ТАТЫШЛИНСКИЙ РАЙОН РЕСПУБЛИКИ БАШКОРТОСТАН</t>
  </si>
  <si>
    <t>Респ Башкортостан, село Верхние Татышлы, ул М.Джалиля, зд 10</t>
  </si>
  <si>
    <t>МУНИЦИПАЛЬНОЕ БЮДЖЕТНОЕ ДОШКОЛЬНОЕ ОБРАЗОВАТЕЛЬНОЕ УЧРЕЖДЕНИЕ ДЕТСКИЙ САД №5 "РОМАШКА"С. ВЕРХНИЕ ТАТЫШЛЫ МУНИЦИПАЛЬНОГО РАЙОНА ТАТЫШЛИНСКИЙ РАЙОН РЕСПУБЛИКИ БАШКОРТОСТАН</t>
  </si>
  <si>
    <t>Респ Башкортостан, село Верхние Татышлы, ул Ленина, д 88</t>
  </si>
  <si>
    <t>Респ Башкортостан, Татышлинский р-н, село Аксаитово, ул Школьная, д 1 к а</t>
  </si>
  <si>
    <t>Респ Башкортостан, Татышлинский р-н, село Беляшево, ул Школьная, д 30</t>
  </si>
  <si>
    <t>Респ Башкортостан, Татышлинский р-н, село Верхнекудашево, ул Хайдарова, д 19</t>
  </si>
  <si>
    <t>Респ Башкортостан, Татышлинский р-н, село Вязовка, ул Центральная, д 51</t>
  </si>
  <si>
    <t>Респ Башкортостан, Татышлинский р-н, село Кальтяево, ул Арманшина, д 69</t>
  </si>
  <si>
    <t>Респ Башкортостан, Татышлинский р-н, село Нижнебалтачево, ул Новая, д 14</t>
  </si>
  <si>
    <t>Респ Башкортостан, Татышлинский р-н, село Старокайпаново, ул Центральная, д 46</t>
  </si>
  <si>
    <t>Респ Башкортостан, Татышлинский р-н, село Старокальмиярово, ул Советская, д 4</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</si>
  <si>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УРАЗГИЛЬДЫ МУНИЦИПАЛЬНОГО РАЙОНА ТАТЫШЛИНСКИЙ РАЙОН РЕСПУБЛИКИ БАШКОРТОСТАН</t>
  </si>
  <si>
    <t>Респ Башкортостан, Татышлинский р-н, село Уразгильды, ул Нагорная, д 37</t>
  </si>
  <si>
    <t>"ОТДЕЛ ОБРАЗОВАНИЯ АДМИНИСТРАЦИИ МУНИЦИПАЛЬНОГО РАЙОНА ТАТЫШЛИНСКИЙ РАЙОН РЕСПУБЛИКИ БАШКОРТОСТАН"</t>
  </si>
  <si>
    <t>МУНИЦИПАЛЬНОЕ БЮДЖЕТНОЕ ДОШКОЛЬНОЕ ОБРАЗОВАТЕЛЬНОЕ УЧРЕЖДЕНИЕ ДЕТСКИЙ САД №6 "РАДУГА"С.ВЕРХНИЕ ТАТЫШЛЫ МУНИЦИПАЛЬНОГО РАЙОНА ТАТЫШЛИНСКИЙ РАЙОН РЕСПУБЛИКИ БАШКОРТОСТАН</t>
  </si>
  <si>
    <t>Уфимский</t>
  </si>
  <si>
    <t>Респ Башкортостан, Уфимский р-н, село Михайловка, ул Садовая, д 6</t>
  </si>
  <si>
    <t>Респ Башкортостан, село Иглино, ул Октябрьская, д 7</t>
  </si>
  <si>
    <t>Респ Башкортостан, рп Чишмы, Спортивный пер, д 1А</t>
  </si>
  <si>
    <t>Респ Башкортостан, Уфимский р-н, село Миловка, ул Гагарина, зд 11</t>
  </si>
  <si>
    <t>Респ Башкортостан, Уфимский р-н, село Михайловка, ул Ленина, д 56</t>
  </si>
  <si>
    <t>Респ Башкортостан, Уфимский р-н, село Чернолесовский, ул Школьная, д 12</t>
  </si>
  <si>
    <t>Респ Башкортостан, Уфимский р-н, село Кумлекуль, ул Центральная, д 16</t>
  </si>
  <si>
    <t>МУНИЦИПАЛЬНОЕ ДОШКОЛЬНОЕ ОБРАЗОВАТЕЛЬНОЕ БЮДЖЕТНОЕ УЧРЕЖДЕНИЕ ЦЕНТР РАЗВИТИЯ РЕБЕНКА ДЕТСКИЙ САД "РОМАШКА" С. МИХАЙЛОВКА МУНИЦИПАЛЬНОГО РАЙОНА УФИМСКИЙ РАЙОН РЕСПУБЛИКИ БАШКОРТОСТАН</t>
  </si>
  <si>
    <t>Респ Башкортостан, Уфимский р-н, село Михайловка, ул Мира, д 8</t>
  </si>
  <si>
    <t>Респ Башкортостан, Уфимский р-н, село Кумлекуль, ул Центральная, д 41</t>
  </si>
  <si>
    <t>МУНИЦИПАЛЬНОЕ ДОШКОЛЬНОЕ ОБРАЗОВАТЕЛЬНОЕ БЮДЖЕТНОЕ УЧРЕЖДЕНИЕ ДЕТСКИЙ САД "АЛЕНЬКИЙ ЦВЕТОЧЕК" С. НУРЛИНО МУНИЦИПАЛЬНОГО РАЙОНА УФИМСКИЙ РАЙОН РЕСПУБЛИКИ БАШКОРТОСТАН</t>
  </si>
  <si>
    <t>Респ Башкортостан, Уфимский р-н, село Нурлино, ул Парковая, д 7</t>
  </si>
  <si>
    <t>МУНИЦИПАЛЬНОЕ ДОШКОЛЬНОЕ ОБРАЗОВАТЕЛЬНОЕ БЮДЖЕТНОЕ УЧРЕЖДЕНИЕ ЦЕНТР РАЗВИТИЯ РЕБЕНКА ДЕТСКИЙ САД "РАДУГА" Д. НИКОЛАЕВКА МУНИЦИПАЛЬНОГО РАЙОНА УФИМСКИЙ РАЙОН РЕСПУБЛИКИ БАШКОРТОСТАН</t>
  </si>
  <si>
    <t>Респ Башкортостан, Уфимский р-н, деревня Николаевка, ул Молодежная, д 3 к 2</t>
  </si>
  <si>
    <t>МУНИЦИПАЛЬНОЕ ДОШКОЛЬНОЕ ОБРАЗОВАТЕЛЬНОЕ БЮДЖЕТНОЕ УЧРЕЖДЕНИЕ ДЕТСКИЙ САД "БЕРЁЗКА" С. ЧЕСНОКОВКА МУНИЦИПАЛЬНОГО РАЙОНА УФИМСКИЙ РАЙОН РЕСПУБЛИКИ БАШКОРТОСТАН</t>
  </si>
  <si>
    <t>Аксанова Алсу Файрузовна</t>
  </si>
  <si>
    <t>Респ Башкортостан, Уфимский р-н, село Чесноковка, ул Молодежная, д 6</t>
  </si>
  <si>
    <t>Респ Башкортостан, Уфимский р-н, деревня Геофизиков, ул Геологов, зд 21</t>
  </si>
  <si>
    <t>МУНИЦИПАЛЬНОЕ ДОШКОЛЬНОЕ ОБРАЗОВАТЕЛЬНОЕ БЮДЖЕТНОЕ УЧРЕЖДЕНИЕ ДЕТСКИЙ САД "ДЮЙМОВОЧКА" С. САНАТОРИЯ ЮМАТОВО ИМЕНИ 15-ЛЕТИЯ БАССР МУНИЦИПАЛЬНОГО РАЙОНА УФИМСКИЙ РАЙОН РЕСПУБЛИКИ БАШКОРТОСТАН</t>
  </si>
  <si>
    <t>Аверьянова Елена Владимировна</t>
  </si>
  <si>
    <t>450571, РЕСПУБЛИКА БАШКОРТОСТАН, Р-Н УФИМСКИЙ, С. САНАТОРИЯ ЮМАТОВО ИМЕНИ 15-ЛЕТИЯ БАССР, УЛ. КОЛЬЦЕВАЯ, Д.15</t>
  </si>
  <si>
    <t>МУНИЦИПАЛЬНОЕ ДОШКОЛЬНОЕ ОБРАЗОВАТЕЛЬНОЕ БЮДЖЕТНОЕ УЧРЕЖДЕНИЕ ЦЕНТР РАЗВИТИЯ РЕБЁНКА - ДЕТСКИЙ САД "АЛЁНУШКА" Д. АЛЕКСЕЕВКА МУНИЦИПАЛЬНОГО РАЙОНА УФИМСКИЙ РАЙОН РЕСПУБЛИКИ БАШКОРТОСТАН</t>
  </si>
  <si>
    <t>Респ Башкортостан, Уфимский р-н, деревня Алексеевка, ул Школьная, д 2</t>
  </si>
  <si>
    <t>Респ Башкортостан, Уфимский р-н, село Черкассы, ул Садовая, зд 7</t>
  </si>
  <si>
    <t>Респ Башкортостан, Уфимский р-н, деревня Николаевка, ул Советская, д 20</t>
  </si>
  <si>
    <t>МУНИЦИПАЛЬНОЕ ДОШКОЛЬНОЕ ОБРАЗОВАТЕЛЬНОЕ БЮДЖЕТНОЕ УЧРЕЖДЕНИЕ ДЕТСКИЙ САД "СКАЗКА" С. НИЖЕГОРОДКА МУНИЦИПАЛЬНОГО РАЙОНА УФИМСКИЙ РАЙОН РЕСПУБЛИКИ БАШКОРТОСТАН</t>
  </si>
  <si>
    <t>Респ Башкортостан, Уфимский р-н, село Нижегородка, ул Мира, зд 29А</t>
  </si>
  <si>
    <t>Респ Башкортостан, Уфимский р-н, село Таптыково, ул Центральная, д 22</t>
  </si>
  <si>
    <t>Респ Башкортостан, Уфимский р-н, деревня Алексеевка, ул Школьная, д 4</t>
  </si>
  <si>
    <t>Респ Башкортостан, Уфимский р-н, село Черкассы, ул Трактовая, зд 11</t>
  </si>
  <si>
    <t>Респ Башкортостан, Уфимский р-н, село Нурлино, ул Школьная, д 22</t>
  </si>
  <si>
    <t>МУНИЦИПАЛЬНОЕ ДОШКОЛЬНОЕ ОБРАЗОВАТЕЛЬНОЕ БЮДЖЕТНОЕ УЧРЕЖДЕНИЕ ДЕТСКИЙ САД "БЕРЁЗКА" С. ДМИТРИЕВКА МУНИЦИПАЛЬНОГО РАЙОНА УФИМСКИЙ РАЙОН РЕСПУБЛИКИ БАШКОРТОСТАН</t>
  </si>
  <si>
    <t>Респ Башкортостан, Уфимский р-н, село Дмитриевка, ул Советская, д 5, кв 1</t>
  </si>
  <si>
    <t>Респ Башкортостан, Уфимский р-н, село Русский Юрмаш, ул Центральная, д 20</t>
  </si>
  <si>
    <t>Респ Башкортостан, Уфимский р-н, село Чесноковка, ул Школьная, д 47</t>
  </si>
  <si>
    <t>Респ Башкортостан, Уфимский р-н, село Красный Яр, ул Советская, д 83</t>
  </si>
  <si>
    <t>Респ Башкортостан, Уфимский р-н, село Булгаково, ул Дружбы, зд 2</t>
  </si>
  <si>
    <t>Респ Башкортостан, Уфимский р-н, село Ольховое, ул Школьная, зд 6</t>
  </si>
  <si>
    <t>ФИЛИАЛ МОБУ ЛИЦЕЙ С.БУЛГАКОВО (РЕСП БАШКОРТОСТАН, Р-Н УФИМСКИЙ, Д КАМЫШЛЫ)</t>
  </si>
  <si>
    <t>Респ Башкортостан, Уфимский р-н, деревня Камышлы, ул Р.Саитова, зд 17</t>
  </si>
  <si>
    <t>ФИЛИАЛ МОБУ ЛИЦЕЙ С.БУЛГАКОВО (РЕСП БАШКОРТОСТАН, Р-Н УФИМСКИЙ, Д СТУКОЛКИНО)</t>
  </si>
  <si>
    <t>Респ Башкортостан, Уфимский р-н, деревня Стуколкино, ул Школьная, зд 16</t>
  </si>
  <si>
    <t>Респ Башкортостан, Уфимский р-н, село Авдон, ул 60 лет СССР, зд 2</t>
  </si>
  <si>
    <t>Респ Башкортостан, Уфимский р-н, деревня Юматово, ул Центральная, зд 46</t>
  </si>
  <si>
    <t>МУНИЦИПАЛЬНОЕ ДОШКОЛЬНОЕ ОБРАЗОВАТЕЛЬНОЕ БЮДЖЕТНОЕ УЧРЕЖДЕНИЕ ДЕТСКИЙ САД "РЯБИНУШКА" С. КРАСНЫЙ ЯР МУНИЦИПАЛЬНОГО РАЙОНА УФИМСКИЙ РАЙОН РЕСПУБЛИКИ БАШКОРТОСТАН</t>
  </si>
  <si>
    <t>Респ Башкортостан, Уфимский р-н, село Красный Яр, ул Советская, д 88</t>
  </si>
  <si>
    <t>Респ Башкортостан, Уфимский р-н, село Октябрьский, ул Школьная, д 1, кв 2</t>
  </si>
  <si>
    <t>Респ Башкортостан, Уфимский р-н, село Зубово, ул Центральная, д 77/5</t>
  </si>
  <si>
    <t>Респ Башкортостан, Уфимский р-н, село Нижегородка, ул Мира, д 26/1</t>
  </si>
  <si>
    <t>Байдавлетова Айсылу Юнусовна</t>
  </si>
  <si>
    <t>Респ Башкортостан, Уфимский р-н, село Жуково, ул С.Ильина, зд 1А</t>
  </si>
  <si>
    <t>Респ Башкортостан, Уфимский р-н, село Дмитриевка, ул Трактовая, д 23/1</t>
  </si>
  <si>
    <t>МУНИЦИПАЛЬНОЕ ДОШКОЛЬНОЕ ОБРАЗОВАТЕЛЬНОЕ БЮДЖЕТНОЕ УЧРЕЖДЕНИЕ ЦЕНТР РАЗВИТИЯ РЕБЁНКА - ДЕТСКИЙ САД "ЛЯЙСАН" С. АВДОН МУНИЦИПАЛЬНОГО РАЙОНА УФИМСКИЙ РАЙОН РЕСПУБЛИКИ БАШКОРТОСТАН</t>
  </si>
  <si>
    <t>Респ Башкортостан, Уфимский р-н, село Авдон, ул 60 лет СССР, зд 20</t>
  </si>
  <si>
    <t>Респ Башкортостан, Уфимский р-н, село Кармасан, ул Школьная, д 1</t>
  </si>
  <si>
    <t>МУНИЦИПАЛЬНОЕ ДОШКОЛЬНОЕ ОБРАЗОВАТЕЛЬНОЕ БЮДЖЕТНОЕ УЧРЕЖДЕНИЕ ДЕТСКИЙ САД "РЯБИНУШКА" С. ОКТЯБРЬСКИЙ МУНИЦИПАЛЬНОГО РАЙОНА УФИМСКИЙ РАЙОН РЕСПУБЛИКИ БАШКОРТОСТАН</t>
  </si>
  <si>
    <t>Усманова Светлана Фангатовна</t>
  </si>
  <si>
    <t>Респ Башкортостан, Уфимский р-н, село Октябрьский, ул Совхозная, зд 13</t>
  </si>
  <si>
    <t>МУНИЦИПАЛЬНОЕ ДОШКОЛЬНОЕ ОБРАЗОВАТЕЛЬНОЕ БЮДЖЕТНОЕ УЧРЕЖДЕНИЕ ДЕТСКИЙ САД "ЁЛОЧКА" Д.ЯГОДНАЯ ПОЛЯНА МУНИЦИПАЛЬНОГО РАЙОНА УФИМСКИЙ РАЙОН РЕСПУБЛИКИ БАШКОРТОСТАН</t>
  </si>
  <si>
    <t>МУНИЦИПАЛЬНОЕ ДОШКОЛЬНОЕ ОБРАЗОВАТЕЛЬНОЕ БЮДЖЕТНОЕ УЧРЕЖДЕНИЕ ДЕТСКИЙ САД "ФАНТАЗИЯ" Д.ПОДЫМАЛОВО МУНИЦИПАЛЬНОГО РАЙОНА УФИМСКИЙ РАЙОН РЕСПУБЛИКИ БАШКОРТОСТАН</t>
  </si>
  <si>
    <t>Респ Башкортостан, Уфимский р-н, деревня Подымалово, ул Южная, д 22</t>
  </si>
  <si>
    <t>МУНИЦИПАЛЬНОЕ ДОШКОЛЬНОЕ ОБРАЗОВАТЕЛЬНОЕ БЮДЖЕТНОЕ УЧРЕЖДЕНИЕ ДЕТСКИЙ САД "МАЛЫШОК" С. БУЛГАКОВО МУНИЦИПАЛЬНОГО РАЙОНА УФИМСКИЙ РАЙОН РЕСПУБЛИКИ БАШКОРТОСТАН</t>
  </si>
  <si>
    <t>Респ Башкортостан, Уфимский р-н, село Булгаково, Конторский пер, зд 1</t>
  </si>
  <si>
    <t>Гельдымамедов Марсель Агамурадович</t>
  </si>
  <si>
    <t>Респ Башкортостан, Уфимский р-н, деревня Подымалово, ул Южная, д 24</t>
  </si>
  <si>
    <t>МУНИЦИПАЛЬНОЕ ДОШКОЛЬНОЕ ОБРАЗОВАТЕЛЬНОЕ БЮДЖЕТНОЕ УЧРЕЖДЕНИЕ ДЕТСКИЙ САД "ЗВЁЗДОЧКА" С. МИЛОВКА МУНИЦИПАЛЬНОГО РАЙОНА УФИМСКИЙ РАЙОН РЕСПУБЛИКИ БАШКОРТОСТАН</t>
  </si>
  <si>
    <t>Респ Башкортостан, Уфимский р-н, село Миловка, ул Михайлова, д 6</t>
  </si>
  <si>
    <t>МУНИЦИПАЛЬНОЕ ОБРАЗОВАТЕЛЬНОЕ БЮДЖЕТНОЕ УЧРЕЖДЕНИЕ ДОПОЛНИТЕЛЬНОГО ОБРАЗОВАНИЯ "УФИМСКИЙ РАЙОННЫЙ ДОМ ДЕТСКОГО ТВОРЧЕСТВА" МУНИЦИПАЛЬНОГО РАЙОНА УФИМСКИЙ РАЙОН РЕСПУБЛИКИ БАШКОРТОСТАН</t>
  </si>
  <si>
    <t>Респ Башкортостан, Уфимский р-н, село Михайловка, ул Советская, д 8/1</t>
  </si>
  <si>
    <t>МУНИЦИПАЛЬНОЕ ДОШКОЛЬНОЕ ОБРАЗОВАТЕЛЬНОЕ БЮДЖЕТНОЕ УЧРЕЖДЕНИЕ ДЕТСКИЙ САД "РОСИНКА" Д. ШАМОНИНО МУНИЦИПАЛЬНОГО РАЙОНА УФИМСКИЙ РАЙОН РЕСПУБЛИКИ БАШКОРТОСТАН</t>
  </si>
  <si>
    <t>Респ Башкортостан, Уфимский р-н, деревня Шамонино, ул Молодежная, зд 43</t>
  </si>
  <si>
    <t>МУНИЦИПАЛЬНОЕ ДОШКОЛЬНОЕ ОБРАЗОВАТЕЛЬНОЕ БЮДЖЕТНОЕ УЧРЕЖДЕНИЕ ДЕТСКИЙ САД "ДУБРАВУШКА" Д. ДОРОГИНО МУНИЦИПАЛЬНОГО РАЙОНА УФИМСКИЙ РАЙОН РЕСПУБЛИКИ БАШКОРТОСТАН</t>
  </si>
  <si>
    <t>450502, РЕСПУБЛИКА БАШКОРТОСТАН, Р-Н УФИМСКИЙ, Д. ДОРОГИНО, УЛ. ПИКУНОВА, Д. 46, КОРПУСА А</t>
  </si>
  <si>
    <t>Респ Башкортостан, Уфимский р-н, деревня Кириллово, ул Центральная, д 56</t>
  </si>
  <si>
    <t>МУНИЦИПАЛЬНОЕ ДОШКОЛЬНОЕ ОБРАЗОВАТЕЛЬНОЕ БЮДЖЕТНОЕ УЧРЕЖДЕНИЕ ДЕТСКИЙ САД "ЛАСТОЧКА" С. ЖУКОВО МУНИЦИПАЛЬНОГО РАЙОНА УФИМСКИЙ РАЙОН РЕСПУБЛИКИ БАШКОРТОСТАН</t>
  </si>
  <si>
    <t>МУНИЦИПАЛЬНОЕ ДОШКОЛЬНОЕ ОБРАЗОВАТЕЛЬНОЕ БЮДЖЕТНОЕ УЧРЕЖДЕНИЕ ДЕТСКИЙ САД "АКБУЗАТ" Д. ШАМОНИНО МУНИЦИПАЛЬНОГО РАЙОНА УФИМСКИЙ РАЙОН РЕСПУБЛИКИ БАШКОРТОСТАН</t>
  </si>
  <si>
    <t>Респ Башкортостан, Уфимский р-н, деревня Шамонино, ул Российская, д 98/1</t>
  </si>
  <si>
    <t>МУНИЦИПАЛЬНОЕ ДОШКОЛЬНОЕ ОБРАЗОВАТЕЛЬНОЕ БЮДЖЕТНОЕ УЧРЕЖДЕНИЕ ДЕТСКИЙ САД "ЛАДУШКИ" С.ЧЕСНОКОВКА МУНИЦИПАЛЬНОГО РАЙОНА УФИМСКИЙ РАЙОН РЕСПУБЛИКИ БАШКОРТОСТАН</t>
  </si>
  <si>
    <t>Респ Башкортостан, Уфимский р-н, село Чесноковка, ул Южная, д 21/1</t>
  </si>
  <si>
    <t>Респ Башкортостан, Уфимский р-н, село Зубово, ул Центральная, д 77/2</t>
  </si>
  <si>
    <t>МУНИЦИПАЛЬНОЕ ДОШКОЛЬНОЕ ОБРАЗОВАТЕЛЬНОЕ БЮДЖЕТНОЕ УЧРЕЖДЕНИЕ ДЕТСКИЙ САД "СЕМИЦВЕТИК" С. БУЛГАКОВО МУНИЦИПАЛЬНОГО РАЙОНА УФИМСКИЙ РАЙОН РЕСПУБЛИКИ БАШКОРТОСТАН</t>
  </si>
  <si>
    <t>Халиуллина Елена Борисовна</t>
  </si>
  <si>
    <t>Респ Башкортостан, Уфимский р-н, село Булгаково, ул Парковая, д 23</t>
  </si>
  <si>
    <t>Респ Башкортостан, Уфимский р-н, село Ольховое, ул Буденного, д 4/1</t>
  </si>
  <si>
    <t>МУНИЦИПАЛЬНОЕ КАЗЕННОЕ УЧРЕЖДЕНИЕ "УПРАВЛЕНИЕ ОБРАЗОВАНИЯ АДМИНИСТРАЦИИ МУНИЦИПАЛЬНОГО РАЙОНА УФИМСКИЙ РАЙОН РЕСПУБЛИКИ БАШКОРТОСТАН"</t>
  </si>
  <si>
    <t>МУНИЦИПАЛЬНОЕ ДОШКОЛЬНОЕ ОБРАЗОВАТЕЛЬНОЕ БЮДЖЕТНОЕ УЧРЕЖДЕНИЕ ДЕТСКИЙ САД "ВОЛШЕБНЫЙ МИР" С.ДМИТРИЕВКА МУНИЦИПАЛЬНОГО РАЙОНА УФИМСКИЙ РАЙОН РЕСПУБЛИКИ БАШКОРТОСТАН</t>
  </si>
  <si>
    <t>Респ Башкортостан, Уфимский р-н, село Дмитриевка, ул Интернациональная, зд 15</t>
  </si>
  <si>
    <t>МУНИЦИПАЛЬНОЕ БЮДЖЕТНОЕ ОБЩЕОБРАЗОВАТЕЛЬНОЕ УЧРЕЖДЕНИЕ ЦЕНТР ОБРАЗОВАНИЯ "СПУТНИК" С. ЧЕСНОКОВКА МУНИЦИПАЛЬНОГО РАЙОНА УФИМСКИЙ РАЙОН РЕСПУБЛИКИ БАШКОРТОСТАН</t>
  </si>
  <si>
    <t>МУНИЦИПАЛЬНОЕ ОБЩЕОБРАЗОВАТЕЛЬНОЕ БЮДЖЕТНОЕ УЧРЕЖДЕНИЕ "ШКОЛА УСПЕХА" С. ЖУКОВО МУНИЦИПАЛЬНОГО РАЙОНА УФИМСКИЙ РАЙОН РЕСПУБЛИКИ БАШКОРТОСТАН</t>
  </si>
  <si>
    <t>МУНИЦИПАЛЬНОЕ ДОШКОЛЬНОЕ ОБРАЗОВАТЕЛЬНОЕ БЮДЖЕТНОЕ УЧРЕЖДЕНИЕ ДЕТСКИЙ САД "ОДУВАНЧИК" С.ЗУБОВО МУНИЦИПАЛЬНОГО РАЙОНА УФИМСКИЙ РАЙОН РЕСПУБЛИКИ БАШКОРТОСТАН</t>
  </si>
  <si>
    <t>МУНИЦИПАЛЬНОЕ ОБЩЕОБРАЗОВАТЕЛЬНОЕ БЮДЖЕТНОЕ УЧРЕЖДЕНИЕ ЦЕНТР ОБРАЗОВАНИЯ "ЗНАНИЕ" МУНИЦИПАЛЬНОГО РАЙОНА УФИМСКИЙ РАЙОН РЕСПУБЛИКИ БАШКОРТОСТАН</t>
  </si>
  <si>
    <t>245964115-1</t>
  </si>
  <si>
    <t>ФИЛИАЛ МУНИЦИПАЛЬНОГО ОБЩЕОБРАЗОВАТЕЛЬНОГО БЮДЖЕТНОГО УЧРЕЖДЕНИЯ ЦЕНТР ОБРАЗОВАНИЯ "ЗНАНИЕ" МУНИЦИПАЛЬНОГО РАЙОНА УФИМСКИЙ РАЙОН РЕСПУБЛИКИ БАШКОРТОСТАН - СРЕДНЯЯ ОБЩЕОБРАЗОВАТЕЛЬНАЯ ШКОЛА С. ЗУБОВО</t>
  </si>
  <si>
    <t>450522, РЕСПУБЛИКА БАШКОРТОСТАН, М.Р-Н УФИМСКИЙ, С.П. ЗУБОВСКИЙ СЕЛЬСОВЕТ, С ЗУБОВО, УЛ ЦЕНТРАЛЬНАЯ, ЗД. 77/5</t>
  </si>
  <si>
    <t>МУНИЦИПАЛЬНОЕ ДОШКОЛЬНОЕ ОБРАЗОВАТЕЛЬНОЕ БЮДЖЕТНОЕ УЧРЕЖДЕНИЕ ДЕТСКИЙ САД "ПЛАНЕТА ДЕТСТВА" Д.АЛЕКСЕЕВКА МУНИЦИПАЛЬНОГО РАЙОНА УФИМСКИЙ РАЙОН РЕСПУБЛИКИ БАШКОРТОСТАН</t>
  </si>
  <si>
    <t>Респ Башкортостан, Уфимский р-н, деревня Алексеевка, ул Новая, зд 5</t>
  </si>
  <si>
    <t>МУНИЦИПАЛЬНОЕ ОБЩЕОБРАЗОВАТЕЛЬНОЕ БЮДЖЕТНОЕ УЧРЕЖДЕНИЕ ЦЕНТР ОБРАЗОВАНИЯ "ОЛИМП" С.МИХАЙЛОВКА МУНИЦИПАЛЬНОГО РАЙОНА УФИМСКИЙ РАЙОН РЕСПУБЛИКИ БАШКОРТОСТАН</t>
  </si>
  <si>
    <t>Респ Башкортостан, Уфимский р-н, село Михайловка, ул Садовая, зд 33А</t>
  </si>
  <si>
    <t>МУНИЦИПАЛЬНОЕ ДОШКОЛЬНОЕ ОБРАЗОВАТЕЛЬНОЕ БЮДЖЕТНОЕ УЧРЕЖДЕНИЕ ДЕТСКИЙ САД "СОВУШКА" С.МИЛОВКА МУНИЦИПАЛЬНОГО РАЙОНА УФИМСКИЙ РАЙОН РЕСПУБЛИКИ БАШКОРТОСТАН</t>
  </si>
  <si>
    <t>Респ Башкортостан, Уфимский р-н, село Миловка, ул Нуреева, зд 7</t>
  </si>
  <si>
    <t>МУНИЦИПАЛЬНОЕ ОБЩЕОБРАЗОВАТЕЛЬНОЕ БЮДЖЕТНОЕ УЧРЕЖДЕНИЕ ШКОЛА "ГАРМОНИЯ" С. МИЛОВКА МУНИЦИПАЛЬНОГО РАЙОНА УФИМСКИЙ РАЙОН РЕСПУБЛИКИ БАШКОРТОСТАН</t>
  </si>
  <si>
    <t>МУНИЦИПАЛЬНОЕ ОБЩЕОБРАЗОВАТЕЛЬНОЕ БЮДЖЕТНОЕ УЧРЕЖДЕНИЕ ШКОЛА "ВЗЛЕТАЙ" С.БУЛГАКОВО МУНИЦИПАЛЬНОГО РАЙОНА УФИМСКИЙ РАЙОН РЕСПУБЛИКИ БАШКОРТОСТАН</t>
  </si>
  <si>
    <t>Федоровский</t>
  </si>
  <si>
    <t>Респ Башкортостан, Федоровский р-н, село Бала-Четырман, ул Гагарина, д 14</t>
  </si>
  <si>
    <t>Респ Башкортостан, Федоровский р-н, село Гавриловка, ул Центральная, д 29</t>
  </si>
  <si>
    <t>Респ Башкортостан, Федоровский р-н, село Балыклы, ул Молодежная, д 1</t>
  </si>
  <si>
    <t>Респ Башкортостан, Федоровский р-н, село Батырово, ул 1 Мая, д 17 к а</t>
  </si>
  <si>
    <t>Респ Башкортостан, Федоровский р-н, село Михайловка, ул Центральная, зд 40</t>
  </si>
  <si>
    <t>Респ Башкортостан, Федоровский р-н, село Дедово, ул Школьная, зд 7</t>
  </si>
  <si>
    <t>Респ Башкортостан, Федоровский р-н, село Денискино, ул Школьная, зд 6</t>
  </si>
  <si>
    <t>Респ Башкортостан, Федоровский р-н, село Каралачик, ул Центральная, зд 87</t>
  </si>
  <si>
    <t>Респ Башкортостан, Федоровский р-н, деревня Гончаровка, ул Школьная, зд 9</t>
  </si>
  <si>
    <t>Респ Башкортостан, Федоровский р-н, село Новоселка, ул Школьная, зд 7</t>
  </si>
  <si>
    <t>Респ Башкортостан, Федоровский р-н, село Новояушево, ул Школьная, д 8</t>
  </si>
  <si>
    <t>Иванова Людмила Викторовна</t>
  </si>
  <si>
    <t>Респ Башкортостан, Федоровский р-н, деревня Покровка, ул Школьная, зд 9</t>
  </si>
  <si>
    <t>Респ Башкортостан, Федоровский р-н, село Теняево, ул Центральная, д 21</t>
  </si>
  <si>
    <t>Респ Башкортостан, село Федоровка, ул Спортивная, д 1А</t>
  </si>
  <si>
    <t>Респ Башкортостан, село Федоровка, ул Коммунистическая, д 56</t>
  </si>
  <si>
    <t>Респ Башкортостан, Федоровский р-н, село Юрматы, ул Первомайская, зд 6</t>
  </si>
  <si>
    <t>Респ Башкортостан, Федоровский р-н, село Юлдашево, ул Школьная, зд 25</t>
  </si>
  <si>
    <t>Респ Башкортостан, Федоровский р-н, село Акбулатово, ул Ленина, д 33</t>
  </si>
  <si>
    <t>Респ Башкортостан, Федоровский р-н, деревня Верхний Алыштан, ул Дружбы, д 93</t>
  </si>
  <si>
    <t>Респ Башкортостан, Федоровский р-н, село Верхнеяушево, ул Дорожная, зд 2</t>
  </si>
  <si>
    <t>Респ Башкортостан, Федоровский р-н, деревня Веселовка, ул Центральная, зд 28</t>
  </si>
  <si>
    <t>Респ Башкортостан, Федоровский р-н, деревня Златоустовка, ул Школьная, зд 2</t>
  </si>
  <si>
    <t>Респ Башкортостан, Федоровский р-н, деревня Ключевка, ул Школьная, зд 22</t>
  </si>
  <si>
    <t>Респ Башкортостан, Федоровский р-н, село Кузьминовка, ул Школьная, д 6</t>
  </si>
  <si>
    <t>Респ Башкортостан, Федоровский р-н, деревня Саитово, ул Школьная, зд 15</t>
  </si>
  <si>
    <t>Респ Башкортостан, Федоровский р-н, село Старый Четырман, ул Школьная, д 23</t>
  </si>
  <si>
    <t>Респ Башкортостан, Федоровский р-н, село Кирюшкино, ул Школьная, д 3, офис 1</t>
  </si>
  <si>
    <t>Респ Башкортостан, Федоровский р-н, село Ижбуляк, ул Молодежная, зд 2</t>
  </si>
  <si>
    <t>МУНИЦИПАЛЬНОЕ БЮДЖЕТНОЕ УЧРЕЖДЕНИЕ ДОПОЛНИТЕЛЬНОГО ОБРАЗОВАНИЯ "ЦЕНТР РАЗВИТИЯ ТВОРЧЕСТВА ДЕТЕЙ И ЮНОШЕСТВА" МУНИЦИПАЛЬНОГО РАЙОНА ФЕДОРОВСКИЙ РАЙОН РЕСПУБЛИКИ БАШКОРТОСТАН</t>
  </si>
  <si>
    <t>Респ Башкортостан, село Федоровка, ул Социалистическая, д 35</t>
  </si>
  <si>
    <t>МУНИЦИПАЛЬНОЕ БЮДЖЕТНОЕ ДОШКОЛЬНОЕ ОБРАЗОВАТЕЛЬНОЕ УЧРЕЖДЕНИЕ ДЕТСКИЙ САД "КОЛОКОЛЬЧИК" СЕЛА ФЕДОРОВКА МУНИЦИПАЛЬНОГО РАЙОНА ФЕДОРОВСКИЙ РАЙОН РЕСПУБЛИКИ БАШКОРТОСТАН</t>
  </si>
  <si>
    <t>Респ Башкортостан, село Федоровка, ул Социалистическая, д 55</t>
  </si>
  <si>
    <t>МУНИЦИПАЛЬНОЕ БЮДЖЕТНОЕ ДОШКОЛЬНОЕ ОБРАЗОВАТЕЛЬНОЕ УЧРЕЖДЕНИЕ ДЕТСКИЙ САД "ЛЯЙСАН" СЕЛА ДЕНИСКИНО</t>
  </si>
  <si>
    <t>Респ Башкортостан, Федоровский р-н, село Денискино, ул Мостовая, стр 3</t>
  </si>
  <si>
    <t>МУНИЦИПАЛЬНОЕ БЮДЖЕТНОЕ ДОШКОЛЬНОЕ ОБРАЗОВАТЕЛЬНОЕ УЧРЕЖДЕНИЕ ДЕТСКИЙ САД "РОДНИЧОК" СЕЛА КИРЮШКИНО</t>
  </si>
  <si>
    <t>Респ Башкортостан, Федоровский р-н, село Кирюшкино, ул Школьная, д 3/1</t>
  </si>
  <si>
    <t>МУНИЦИПАЛЬНОЕ БЮДЖЕТНОЕ ДОШКОЛЬНОЕ ОБРАЗОВАТЕЛЬНОЕ УЧРЕЖДЕНИЕ ДЕТСКИЙ САД "ЗОЛОТОЙ КЛЮЧИК" СЕЛА БАЛА-ЧЕТЫРМАН МУНИЦИПАЛЬНОГО РАЙОНА ФЕДОРОВСКИЙ РАЙОН РЕСПУБЛИКИ БАШКОРТОСТАН</t>
  </si>
  <si>
    <t>Респ Башкортостан, Федоровский р-н, село Бала-Четырман, ул Первомайская, д 2</t>
  </si>
  <si>
    <t>МУНИЦИПАЛЬНОЕ БЮДЖЕТНОЕ ДОШКОЛЬНОЕ ОБРАЗОВАТЕЛЬНОЕ УЧРЕЖДЕНИЕ ДЕТСКИЙ САД "ЧЕБУРАШКА" СЕЛА ВЕРХНЕЯУШЕВО</t>
  </si>
  <si>
    <t>Респ Башкортостан, Федоровский р-н, село Верхнеяушево, ул Дорожная, зд 4</t>
  </si>
  <si>
    <t>МУНИЦИПАЛЬНОЕ БЮДЖЕТНОЕ ДОШКОЛЬНОЕ ОБРАЗОВАТЕЛЬНОЕ УЧРЕЖДЕНИЕ ДЕТСКИЙ САД "КОЯШКАЙ" СЕЛА ЮРМАТЫ</t>
  </si>
  <si>
    <t>МУНИЦИПАЛЬНОЕ БЮДЖЕТНОЕ ДОШКОЛЬНОЕ ОБРАЗОВАТЕЛЬНОЕ УЧРЕЖДЕНИЕ ДЕТСКИЙ САД "РОМАШКА" СЕЛА КУЗЬМИНОВКА</t>
  </si>
  <si>
    <t>Респ Башкортостан, Федоровский р-н, село Кузьминовка, ул Молодежная, зд 6</t>
  </si>
  <si>
    <t>МУНИЦИПАЛЬНОЕ БЮДЖЕТНОЕ ДОШКОЛЬНОЕ ОБРАЗОВАТЕЛЬНОЕ УЧРЕЖДЕНИЕ ДЕТСКИЙ САД "ЯГОДКА" ДЕРЕВНИ ГОНЧАРОВКА</t>
  </si>
  <si>
    <t>Респ Башкортостан, Федоровский р-н, деревня Гончаровка, ул Школьная, зд 7А</t>
  </si>
  <si>
    <t>МУНИЦИПАЛЬНОЕ БЮДЖЕТНОЕ ДОШКОЛЬНОЕ ОБРАЗОВАТЕЛЬНОЕ УЧРЕЖДЕНИЕ ДЕТСКИЙ САД "УРАЛОЧКА" СЕЛА НОВОСЕЛКА</t>
  </si>
  <si>
    <t>Респ Башкортостан, Федоровский р-н, село Новоселка, ул Свободы, зд 19</t>
  </si>
  <si>
    <t>453280, РЕСПУБЛИКА БАШКОРТОСТАН, М.Р-Н ФЕДОРОВСКИЙ, С.П. ФЕДОРОВСКИЙ СЕЛЬСОВЕТ, С ФЕДОРОВКА, УЛ ЛЕНИНА, Д. 50</t>
  </si>
  <si>
    <t>Хайбуллинский</t>
  </si>
  <si>
    <t>Каримова Айгуль Фаритовна</t>
  </si>
  <si>
    <t>Респ Башкортостан, село Акъяр, пр-кт Салавата Юлаева, д 20, кв 1</t>
  </si>
  <si>
    <t>453809, РЕСПУБЛИКА БАШКОРТОСТАН, М.Р-Н ХАЙБУЛЛИНСКИЙ, С.П. ФЕДОРОВСКИЙ СЕЛЬСОВЕТ, С АБУБАКИРОВО, УЛ З.ВАЛИДИ, Д. 18А</t>
  </si>
  <si>
    <t>Респ Башкортостан, Хайбуллинский р-н, село Антинган, ул Школьная, зд 2</t>
  </si>
  <si>
    <t>Респ Башкортостан, Хайбуллинский р-н, село Степной, ул Мира, стр 15</t>
  </si>
  <si>
    <t>Респ Башкортостан, село Акъяр, пр-кт Салавата Юлаева, стр 10</t>
  </si>
  <si>
    <t>Респ Башкортостан, Хайбуллинский р-н, деревня Илячево, ул Мира, д 1</t>
  </si>
  <si>
    <t>Респ Башкортостан, Хайбуллинский р-н, деревня Сагитово, ул Школьная, д 19</t>
  </si>
  <si>
    <t>Респ Башкортостан, Хайбуллинский р-н, село Бурибай, ул Тасимова, д 51</t>
  </si>
  <si>
    <t>453805, РЕСПУБЛИКА БАШКОРТОСТАН, М.Р-Н ХАЙБУЛЛИНСКИЙ, С.П. ТАНАЛЫКСКИЙ СЕЛЬСОВЕТ, С ПОДОЛЬСК, УЛ ГАГАРИНА, ЗД. 5</t>
  </si>
  <si>
    <t>ФИЛИАЛ МБОУ СОШ С. ПОДОЛЬСК (РЕСП БАШКОРТОСТАН, Р-Н ХАЙБУЛЛИНСКИЙ, Д БАКАЛОВКА)</t>
  </si>
  <si>
    <t>Респ Башкортостан, Хайбуллинский р-н, деревня Бакаловка, ул Победы, зд 16</t>
  </si>
  <si>
    <t>ФИЛИАЛ МБОУ СОШ С. ПОДОЛЬСК (РЕСП БАШКОРТОСТАН, Р-Н ХАЙБУЛЛИНСКИЙ, Д НОВОУКРАИНКА)</t>
  </si>
  <si>
    <t>Респ Башкортостан, Хайбуллинский р-н, деревня Новоукраинка, ул Полтавская, д 5</t>
  </si>
  <si>
    <t>ФИЛИАЛ МБОУ СОШ С. ПОДОЛЬСК (РЕСП БАШКОРТОСТАН, Р-Н ХАЙБУЛЛИНСКИЙ, С САВЕЛЬЕВКА)</t>
  </si>
  <si>
    <t>Респ Башкортостан, Хайбуллинский р-н, село Савельевка, ул Муртазина, д 5</t>
  </si>
  <si>
    <t>ФИЛИАЛ МУНИЦИПАЛЬНОГО БЮДЖЕТНОГО ОБРАЗОВАТЕЛЬНОГО УЧРЕЖДЕНИЯ СРЕДНЯЯ ОБЩЕОБРАЗОВАТЕЛЬНАЯ ШКОЛА СЕЛА ПОДОЛЬСК НАЧАЛЬНАЯ ОБЩЕОБРАЗОВАТЕЛЬНАЯ ШКОЛА ДЕРЕВНИ ТАШТУГАЙ МУНИЦИПАЛЬНОГО РАЙОНА ХАЙБУЛЛИНСКИЙ РАЙОН РЕСПУБЛИКИ БАШКОРТОСТАН</t>
  </si>
  <si>
    <t>453805, РЕСПУБЛИКА БАШКОРТОСТАН, М.Р-Н ХАЙБУЛЛИНСКИЙ, С.П. ТАНАЛЫКСКИЙ СЕЛЬСОВЕТ, Д ТАШТУГАЙ, УЛ Ш.БАБИЧА, ЗД. 55</t>
  </si>
  <si>
    <t>248003053-5</t>
  </si>
  <si>
    <t>Респ Башкортостан, Хайбуллинский р-н, деревня Воздвиженка, ул Первоцелинников, д 14</t>
  </si>
  <si>
    <t>Респ Башкортостан, Хайбуллинский р-н, деревня Мамбетово, ул С.Юлаева, д 13</t>
  </si>
  <si>
    <t>Респ Башкортостан, Хайбуллинский р-н, деревня Адель, ул М.Акмуллы, д 4</t>
  </si>
  <si>
    <t>Респ Башкортостан, Хайбуллинский р-н, село Татыр-Узяк, ул Победы, д 7</t>
  </si>
  <si>
    <t>Респ Башкортостан, Хайбуллинский р-н, село Байгускарово, ул Гагарина, д 19</t>
  </si>
  <si>
    <t>Респ Башкортостан, Хайбуллинский р-н, село Яковлевка, ул К.Ахметшина, д 3</t>
  </si>
  <si>
    <t>Респ Башкортостан, Хайбуллинский р-н, село Ивановка, ул С.Юлаева, зд 1</t>
  </si>
  <si>
    <t>ФИЛИАЛ МБОУ СОШ С.ИВАНОВКА (РЕСП БАШКОРТОСТАН, Р-Н ХАЙБУЛЛИНСКИЙ, Д ПУГАЧЕВО)</t>
  </si>
  <si>
    <t>Респ Башкортостан, Хайбуллинский р-н, деревня Пугачево, ул И.Яковлева, зд 7</t>
  </si>
  <si>
    <t>ФИЛИАЛ МБОУ СОШ С.ИВАНОВКА (РЕСП БАШКОРТОСТАН, Р-Н ХАЙБУЛЛИНСКИЙ, С НОВОПЕТРОВСКОЕ)</t>
  </si>
  <si>
    <t>Респ Башкортостан, Хайбуллинский р-н, село Новопетровское, ул Мира, д 1</t>
  </si>
  <si>
    <t>Респ Башкортостан, Хайбуллинский р-н, деревня Исянгильдино, ул Мифтахетдина Акмуллы, д 4</t>
  </si>
  <si>
    <t>МУНИЦИПАЛЬНОЕ ДОШКОЛЬНОЕ ОБРАЗОВАТЕЛЬНОЕ БЮДЖЕТНОЕ УЧРЕЖДЕНИЕ ОБЩЕРАЗВИВАЮЩЕГО ВИДА ДЕТСКИЙ САД "ГУЛЬДАР" СЕЛА ЦЕЛИННОЕ МУНИЦИПАЛЬНОГО РАЙОНА ХАЙБУЛЛИНСКИЙ РАЙОН РЕСПУБЛИКИ БАШКОРТОСТАН</t>
  </si>
  <si>
    <t>Респ Башкортостан, Хайбуллинский р-н, село Целинное, ул Шакирьяна Мухамедьянова, д 2</t>
  </si>
  <si>
    <t>Респ Башкортостан, Хайбуллинский р-н, село Галиахметово, ул Мира, д 6/1</t>
  </si>
  <si>
    <t>Респ Башкортостан, Хайбуллинский р-н, деревня Акназарово, ул Акназар, д 18</t>
  </si>
  <si>
    <t>Респ Башкортостан, Хайбуллинский р-н, деревня Акъюлово, ул Горная, зд 20</t>
  </si>
  <si>
    <t>Респ Башкортостан, Хайбуллинский р-н, деревня Уразбаево, ул Заки Валиди, д 8</t>
  </si>
  <si>
    <t>Кильдибаева Рафия Амировна</t>
  </si>
  <si>
    <t>Респ Башкортостан, Хайбуллинский р-н, село Макан, ул Целинная, д 58</t>
  </si>
  <si>
    <t>МУНИЦИПАЛЬНОЕ ДОШКОЛЬНОЕ ОБРАЗОВАТЕЛЬНОЕ БЮДЖЕТНОЕ УЧРЕЖДЕНИЕ ДЕТСКИЙ САД "ЛЭЙСЭН" ДЕРЕВНИ МАМБЕТОВО МУНИЦИПАЛЬНОГО РАЙОНА ХАЙБУЛЛИНСКИЙ РАЙОН РЕСПУБЛИКИ БАШКОРТОСТАН</t>
  </si>
  <si>
    <t>Респ Башкортостан, Хайбуллинский р-н, деревня Мамбетово, ул С.Юлаева, д 2</t>
  </si>
  <si>
    <t>Респ Башкортостан, Хайбуллинский р-н, деревня Янтышево, ул Школьная, зд 12А</t>
  </si>
  <si>
    <t>МУНИЦИПАЛЬНОЕ ДОШКОЛЬНОЕ ОБРАЗОВАТЕЛЬНОЕ БЮДЖЕТНОЕ УЧРЕЖДЕНИЕ ДЕТСКИЙ САД "МИЛЯШКЭЙ" СЕЛА МАКАН МУНИЦИПАЛЬНОГО РАЙОНА ХАЙБУЛЛИНСКИЙ РАЙОН РЕСПУБЛИКИ БАШКОРТОСТАН</t>
  </si>
  <si>
    <t>Респ Башкортостан, село Акъяр, ул Акмуллы, д 5Б</t>
  </si>
  <si>
    <t>Респ Башкортостан, Хайбуллинский р-н, село Садовый, ул Новая, д 15</t>
  </si>
  <si>
    <t>Респ Башкортостан, Хайбуллинский р-н, село Федоровка, ул М.Гареева, д 10</t>
  </si>
  <si>
    <t>МУНИЦИПАЛЬНОЕ ДОШКОЛЬНОЕ ОБРАЗОВАТЕЛЬНОЕ БЮДЖЕТНОЕ УЧРЕЖДЕНИЕ ДЕТСКИЙ САД "БУРАТИНО" СЕЛА ТАТЫР-УЗЯК МУНИЦИПАЛЬНОГО РАЙОНА ХАЙБУЛЛИНСКИЙ РАЙОН РЕСПУБЛИКИ БАШКОРТОСТАН</t>
  </si>
  <si>
    <t>Респ Башкортостан, Хайбуллинский р-н, село Татыр-Узяк, ул А.Матросова, д 22</t>
  </si>
  <si>
    <t>МУНИЦИПАЛЬНОЕ АВТОНОМНОЕ ДОШКОЛЬНОЕ ОБРАЗОВАТЕЛЬНОЕ УЧРЕЖДЕНИЕ ЦЕНТР РАЗВИТИЯ РЕБЕНКА-ДЕТСКИЙ САД "БЭПЕМБЭ" СЕЛА АКЪЯР МУНИЦИПАЛЬНОГО РАЙОНА ХАЙБУЛЛИНСКИЙ РАЙОН РЕСПУБЛИКИ БАШКОРТОСТАН</t>
  </si>
  <si>
    <t>Респ Башкортостан, село Акъяр, ул Юбилейная, стр 9</t>
  </si>
  <si>
    <t>МУНИЦИПАЛЬНОЕ АВТОНОМНОЕ ДОШКОЛЬНОЕ ОБРАЗОВАТЕЛЬНОЕ УЧРЕЖДЕНИЕ ЦЕНТР РАЗВИТИЯ РЕБЕНКА-ДЕТСКИЙ САД "ЙЭЙГОР" СЕЛА АКЪЯР МУНИЦИПАЛЬНОГО РАЙОНА ХАЙБУЛЛИНСКИЙ РАЙОН РЕСПУБЛИКИ БАШКОРТОСТАН</t>
  </si>
  <si>
    <t>МУНИЦИПАЛЬНОЕ ДОШКОЛЬНОЕ ОБРАЗОВАТЕЛЬНОЕ БЮДЖЕТНОЕ УЧРЕЖДЕНИЕ ДЕТСКИЙ САД "АЙГУЛЬ" СЕЛА СТЕПНОЙ МУНИЦИПАЛЬНОГО РАЙОНА ХАЙБУЛЛИНСКИЙ РАЙОН РЕСПУБЛИКИ БАШКОРТОСТАН</t>
  </si>
  <si>
    <t>Респ Башкортостан, Хайбуллинский р-н, село Степной, ул Мира, д 13</t>
  </si>
  <si>
    <t>МУНИЦИПАЛЬНОЕ ДОШКОЛЬНОЕ ОБРАЗОВАТЕЛЬНОЕ БЮДЖЕТНОЕ УЧРЕЖДЕНИЕ ДЕТСКИЙ САД "АЛЕНУШКА" СЕЛА САМАРСКОЕ МУНИЦИПАЛЬНОГО РАЙОНА ХАЙБУЛЛИНСКИЙ РАЙОН РЕСПУБЛИКИ БАШКОРТОСТАН</t>
  </si>
  <si>
    <t>Респ Башкортостан, Хайбуллинский р-н, село Самарское, ул Заки Валиди, д 62</t>
  </si>
  <si>
    <t>МУНИЦИПАЛЬНОЕ ДОШКОЛЬНОЕ ОБРАЗОВАТЕЛЬНОЕ БЮДЖЕТНОЕ УЧРЕЖДЕНИЕ ДЕТСКИЙ САД "УМЫРЗАЯ" ДЕРЕВНИ ВАЛИТОВО МУНИЦИПАЛЬНОГО РАЙОНА ХАЙБУЛЛИНСКИЙ РАЙОН РЕСПУБЛИКИ БАШКОРТОСТАН</t>
  </si>
  <si>
    <t>Респ Башкортостан, Хайбуллинский р-н, деревня Комсомольск, ул Салавата Юлаева, д 2</t>
  </si>
  <si>
    <t>Мустафина Танзиля Ямниховна</t>
  </si>
  <si>
    <t>Респ Башкортостан, Хайбуллинский р-н, село Целинное, ул Шакирьяна Мухамедьянова, д 3</t>
  </si>
  <si>
    <t>Респ Башкортостан, Хайбуллинский р-н, деревня Абдулнасырово, ул Абулнасырская, д 6А</t>
  </si>
  <si>
    <t>Респ Башкортостан, Хайбуллинский р-н, деревня Комсомольск, ул Зайнаб Биишевой, д 3</t>
  </si>
  <si>
    <t>МУНИЦИПАЛЬНОЕ ДОШКОЛЬНОЕ ОБРАЗОВАТЕЛЬНОЕ БЮДЖЕТНОЕ УЧРЕЖДЕНИЕ ДЕТСКИЙ САД "ЛЯЙСАН" СЕЛА САДОВЫЙ МУНИЦИПАЛЬНОГО РАЙОНА ХАЙБУЛЛИНСКИЙ РАЙОН РЕСПУБЛИКИ БАШКОРТОСТАН</t>
  </si>
  <si>
    <t>МУНИЦИПАЛЬНОЕ ДОШКОЛЬНОЕ ОБРАЗОВАТЕЛЬНОЕ БЮДЖЕТНОЕ УЧРЕЖДЕНИЕ ДЕТСКИЙ САД "ТАМСЫЛАР" СЕЛА УФИМСКИЙ МУНИЦИПАЛЬНОГО РАЙОНА ХАЙБУЛЛИНСКИЙ РАЙОН РЕСПУБЛИКИ БАШКОРТОСТАН</t>
  </si>
  <si>
    <t>Насырова Гульсия Миннигалеевна</t>
  </si>
  <si>
    <t>453803, РЕСПУБЛИКА БАШКОРТОСТАН, М.Р-Н ХАЙБУЛЛИНСКИЙ, С.П. УФИМСКИЙ СЕЛЬСОВЕТ, С УФИМСКИЙ, УЛ ХУДАЙБЕРДИНА, Д. 28/1</t>
  </si>
  <si>
    <t>МУНИЦИПАЛЬНОЕ ДОШКОЛЬНОЕ ОБРАЗОВАТЕЛЬНОЕ БЮДЖЕТНОЕ УЧРЕЖДЕНИЕ ДЕТСКИЙ САД "СУЛПЫЛАР" СЕЛА АБУБАКИРОВО МУНИЦИПАЛЬНОГО РАЙОНА ХАЙБУЛЛИНСКИЙ РАЙОН РЕСПУБЛИКИ БАШКОРТОСТАН</t>
  </si>
  <si>
    <t>Респ Башкортостан, Хайбуллинский р-н, село Абубакирово, ул З.Валиди, д 18</t>
  </si>
  <si>
    <t>Респ Башкортостан, Хайбуллинский р-н, село Уфимский, ул Арсланова, д 1</t>
  </si>
  <si>
    <t>ФИЛИАЛ МБОУ СОШ С.УФИМСКИЙ (РЕСП БАШКОРТОСТАН, Р-Н ХАЙБУЛЛИНСКИЙ, Д ПЕТРОПАВЛОВСКИЙ)</t>
  </si>
  <si>
    <t>Респ Башкортостан, Хайбуллинский р-н, деревня Петропавловский, ул Есенина, д 11</t>
  </si>
  <si>
    <t>ФИЛИАЛ МБОУ СОШ С.УФИМСКИЙ (РЕСП БАШКОРТОСТАН, Р-Н ХАЙБУЛЛИНСКИЙ, Д РАФИКОВО)</t>
  </si>
  <si>
    <t>Респ Башкортостан, Хайбуллинский р-н, деревня Рафиково, ул Давлетшиной, д 22</t>
  </si>
  <si>
    <t>ФИЛИАЛ МБОУ СОШ С.УФИМСКИЙ (РЕСП БАШКОРТОСТАН, Р-Н ХАЙБУЛЛИНСКИЙ, С АЛИБАЕВСКОЕ)</t>
  </si>
  <si>
    <t>Респ Башкортостан, Хайбуллинский р-н, село Алибаевское, ул Дружбы, д 13</t>
  </si>
  <si>
    <t>ФИЛИАЛ МБОУ СОШ С.УФИМСКИЙ (РЕСП БАШКОРТОСТАН, Р-Н ХАЙБУЛЛИНСКИЙ, С НОВОПЕТРОВСКОЕ)</t>
  </si>
  <si>
    <t>Респ Башкортостан, Хайбуллинский р-н, село Новопетровское, ул Мира, д 27/1</t>
  </si>
  <si>
    <t>ФИЛИАЛ МБОУ СОШ С.УФИМСКИЙ (РЕСП БАШКОРТОСТАН, Р-Н ХАЙБУЛЛИНСКИЙ, Д 1-Е МУРЗИНО)</t>
  </si>
  <si>
    <t>Респ Башкортостан, Хайбуллинский р-н, деревня 1-е Мурзино, ул Победы, д 2</t>
  </si>
  <si>
    <t>Респ Башкортостан, Хайбуллинский р-н, село Новый Зирган, ул З.Баракатова, д 50</t>
  </si>
  <si>
    <t>Респ Башкортостан, Хайбуллинский р-н, село Большеабишево, ул Школьная, д 5</t>
  </si>
  <si>
    <t>ФИЛИАЛ МБОУ СОШ С. БОЛЬШЕАБИШЕВО (РЕСП БАШКОРТОСТАН, Р-Н ХАЙБУЛЛИНСКИЙ, Д МАЛОАРСЛАНГУЛОВО)</t>
  </si>
  <si>
    <t>Респ Башкортостан, Хайбуллинский р-н, деревня Малоарслангулово, ул Молодежная, зд 30</t>
  </si>
  <si>
    <t>ФИЛИАЛ МБОУ СОШ С. БОЛЬШЕАБИШЕВО (РЕСП БАШКОРТОСТАН, Р-Н ХАЙБУЛЛИНСКИЙ, Д УРНЯК)</t>
  </si>
  <si>
    <t>Респ Башкортостан, Хайбуллинский р-н, деревня Урняк, ул Салавата Юлаева, зд 17</t>
  </si>
  <si>
    <t>ФИЛИАЛ МБОУ СОШ С. БОЛЬШЕАБИШЕВО (РЕСП БАШКОРТОСТАН, Р-Н ХАЙБУЛЛИНСКИЙ, С БОЛЬШЕАРСЛАНГУЛОВО)</t>
  </si>
  <si>
    <t>Респ Башкортостан, Хайбуллинский р-н, село Большеарслангулово, ул Дружбы, зд 13</t>
  </si>
  <si>
    <t>ФИЛИАЛ МБОУ СОШ С. БОЛЬШЕАБИШЕВО (РЕСП БАШКОРТОСТАН, Р-Н ХАЙБУЛЛИНСКИЙ, Д САКМАР-НАЗАРГУЛОВО)</t>
  </si>
  <si>
    <t>Респ Башкортостан, Хайбуллинский р-н, деревня Сакмар-Назаргулово, ул Мира, зд 45</t>
  </si>
  <si>
    <t>248003649-5</t>
  </si>
  <si>
    <t>453813, РЕСПУБЛИКА БАШКОРТОСТАН, М.Р-Н ХАЙБУЛЛИНСКИЙ, С.П. АКЪЮЛОВСКИЙ СЕЛЬСОВЕТ, С ГАЛИАХМЕТОВО, УЛ МИРА, ЗД. 6/1</t>
  </si>
  <si>
    <t>МУНИЦИПАЛЬНОЕ ДОШКОЛЬНОЕ ОБРАЗОВАТЕЛЬНОЕ БЮДЖЕТНОЕ УЧРЕЖДЕНИЕ ДЕТСКИЙ САД "СОЛНЫШКО" СЕЛА ПОДОЛЬСК МУНИЦИПАЛЬНОГО РАЙОНА ХАЙБУЛЛИНСКИЙ РАЙОН РЕСПУБЛИКИ БАШКОРТОСТАН</t>
  </si>
  <si>
    <t>453805, РЕСПУБЛИКА БАШКОРТОСТАН, М.Р-Н ХАЙБУЛЛИНСКИЙ, С.П. ТАНАЛЫКСКИЙ СЕЛЬСОВЕТ, С ПОДОЛЬСК, УЛ ГАГАРИНА, ЗД. 3</t>
  </si>
  <si>
    <t>МУНИЦИПАЛЬНОЕ АВТОНОМНОЕ ДОШКОЛЬНОЕ ОБРАЗОВАТЕЛЬНОЕ УЧРЕЖДЕНИЕ ДЕТСКИЙ САД "СОЛНЫШКО" СЕЛА БУРИБАЙ МУНИЦИПАЛЬНОГО РАЙОНА ХАЙБУЛЛИНСКИЙ РАЙОН РЕСПУБЛИКИ БАШКОРТОСТАН</t>
  </si>
  <si>
    <t>Респ Башкортостан, Хайбуллинский р-н, село Бурибай, ул Шаймуратова, зд 29</t>
  </si>
  <si>
    <t>Респ Башкортостан, село Акъяр, ул Акмуллы, д 7 к 2</t>
  </si>
  <si>
    <t>Респ Башкортостан, село Акъяр, ул Подгорная, стр 69</t>
  </si>
  <si>
    <t>МУНИЦИПАЛЬНОЕ БЮДЖЕТНОЕ ДОШКОЛЬНОЕ ОБРАЗОВАТЕЛЬНОЕ УЧРЕЖДЕНИЕ ДЕТСКИЙ САД №3 "ШАТЛЫК" СЕЛА АКЪЯР МУНИЦИПАЛЬНОГО РАЙОНА ХАЙБУЛЛИНСКИЙ РАЙОН РЕСПУБЛИКИ БАШКОРТОСТАН</t>
  </si>
  <si>
    <t>Респ Башкортостан, село Акъяр, ул Сагита Агиша, зд 2А</t>
  </si>
  <si>
    <t>МУНИЦИПАЛЬНОЕ КАЗЕННОЕ УЧРЕЖДЕНИЕ "ОТДЕЛ ОБРАЗОВАНИЯ АДМИНИСТРАЦИИ МУНИЦИПАЛЬНОГО РАЙОНА ЧЕКМАГУШЕВСКИЙ РАЙОН РЕСПУБЛИКИ БАШКОРТОСТАН"</t>
  </si>
  <si>
    <t>Чекмагушевский</t>
  </si>
  <si>
    <t>Респ Башкортостан, село Чекмагуш, ул Ленина, д 45</t>
  </si>
  <si>
    <t>Респ Башкортостан, Чекмагушевский р-н, село Старобаширово, ул М.Хузина, зд 63</t>
  </si>
  <si>
    <t>Респ Башкортостан, Чекмагушевский р-н, село Урняк, ул Советская, зд 18</t>
  </si>
  <si>
    <t>Респ Башкортостан, Чекмагушевский р-н, село Рапатово, ул Ленина, зд 2</t>
  </si>
  <si>
    <t>Респ Башкортостан, Чекмагушевский р-н, село Аблаево, ул Советская, зд 6</t>
  </si>
  <si>
    <t>Респ Башкортостан, Чекмагушевский р-н, село Тузлукушево, ул Молодежная, зд 18</t>
  </si>
  <si>
    <t>Респ Башкортостан, Чекмагушевский р-н, село Каразириково, ул Свободы, д 6</t>
  </si>
  <si>
    <t>Респ Башкортостан, Чекмагушевский р-н, село Сыйрышбашево, ул Хузиных, зд 105А</t>
  </si>
  <si>
    <t>МУНИЦИПАЛЬНОЕ БЮДЖЕТНОЕ ОБЩЕОБРАЗОВАТЕЛЬНОЕ УЧРЕЖДЕНИЕ - ГИМНАЗИЯ СЕЛА ЧЕКМАГУШ МУНИЦИПАЛЬНОГО РАЙОНА ЧЕКМАГУШЕВСКИЙ РАЙОН РЕСПУБЛИКИ БАШКОРТОСТАН</t>
  </si>
  <si>
    <t>Ахметьянова Айгуль Анваровна</t>
  </si>
  <si>
    <t>Респ Башкортостан, село Чекмагуш, ул Октябрьская, зд 1</t>
  </si>
  <si>
    <t>Респ Башкортостан, Чекмагушевский р-н, село Юмашево, ул Советская, зд 16</t>
  </si>
  <si>
    <t>Респ Башкортостан, Чекмагушевский р-н, село Митро-Аюповское, ул Молодежная, д 2, кв 1</t>
  </si>
  <si>
    <t>Респ Башкортостан, Чекмагушевский р-н, село Новобалтачево, ул Ленина, зд 83</t>
  </si>
  <si>
    <t>Респ Башкортостан, Чекмагушевский р-н, село Старокалмашево, ул Нефтяников, д 1А</t>
  </si>
  <si>
    <t>Респ Башкортостан, Чекмагушевский р-н, село Новая Муртаза, ул Рифхата Еникеева, зд 5</t>
  </si>
  <si>
    <t>Респ Башкортостан, Чекмагушевский р-н, село Тайняшево, ул Школьная, зд 2</t>
  </si>
  <si>
    <t>Респ Башкортостан, Чекмагушевский р-н, село Ахметово, ул Нур Гайсин, зд 33</t>
  </si>
  <si>
    <t>Респ Башкортостан, Чекмагушевский р-н, село Калмашбашево, ул Центральная, зд 94</t>
  </si>
  <si>
    <t>Респ Башкортостан, Чекмагушевский р-н, село Резяпово, ул Дюртюли, зд 22</t>
  </si>
  <si>
    <t>Гилметдинова Светлана Рамиловна</t>
  </si>
  <si>
    <t>Респ Башкортостан, Чекмагушевский р-н, село Имянликулево, ул Школьная, зд 3</t>
  </si>
  <si>
    <t>Респ Башкортостан, Чекмагушевский р-н, село Верхний Аташ, ул Красный Партизан, д 2</t>
  </si>
  <si>
    <t>Бадретдинова Лилия Афгатовна</t>
  </si>
  <si>
    <t>Респ Башкортостан, Чекмагушевский р-н, село Новобалтачево, ул Ленина, зд 75</t>
  </si>
  <si>
    <t>Респ Башкортостан, Чекмагушевский р-н, село Новые Карьявды, ул Центральная, зд 46</t>
  </si>
  <si>
    <t>МУНИЦИПАЛЬНОЕ АВТОНОМНОЕ ДОШКОЛЬНОЕ ОБРАЗОВАТЕЛЬНОЕ УЧРЕЖДЕНИЕ "ДЕТСКИЙ САД № 6 "СОЛНЫШКО" С.ЧЕКМАГУШ МУНИЦИПАЛЬНОГО РАЙОНА ЧЕКМАГУШЕВСКИЙ РАЙОН РЕСПУБЛИКИ БАШКОРТОСТАН</t>
  </si>
  <si>
    <t>Респ Башкортостан, село Чекмагуш, ул Мира, д 23</t>
  </si>
  <si>
    <t>Респ Башкортостан, Чекмагушевский р-н, село Тузлукушево, ул Центральная, д 73</t>
  </si>
  <si>
    <t>Хакимова Гульшат Раисовна</t>
  </si>
  <si>
    <t>Респ Башкортостан, Чекмагушевский р-н, село Урняк, ул Советская, д 7</t>
  </si>
  <si>
    <t>Респ Башкортостан, Чекмагушевский р-н, село Аблаево, ул Садовая, зд 1</t>
  </si>
  <si>
    <t>Шакирова Гузаль Наиловна</t>
  </si>
  <si>
    <t>Респ Башкортостан, село Чекмагуш, ул 70 лет Октября, д 97</t>
  </si>
  <si>
    <t>Респ Башкортостан, Чекмагушевский р-н, село Юмашево, ул Советская, д 25/1</t>
  </si>
  <si>
    <t>Респ Башкортостан, село Чекмагуш, ул Октябрьская, д 12 к а</t>
  </si>
  <si>
    <t>Респ Башкортостан, Чекмагушевский р-н, село Старокалмашево, ул Мира, д 1 к б</t>
  </si>
  <si>
    <t>Респ Башкортостан, Чекмагушевский р-н, село Сыйрышбашево, ул Хузиных, зд 105Б</t>
  </si>
  <si>
    <t>Респ Башкортостан, Чекмагушевский р-н, село Старокалмашево, ул Нефтяников, зд 27</t>
  </si>
  <si>
    <t>Респ Башкортостан, Чекмагушевский р-н, село Резяпово, ул Садовая, зд 15</t>
  </si>
  <si>
    <t>Респ Башкортостан, Чекмагушевский р-н, село Имянликулево, ул Муртазиных, зд 21</t>
  </si>
  <si>
    <t>Респ Башкортостан, Чекмагушевский р-н, село Рапатово, ул Ленина, зд 10</t>
  </si>
  <si>
    <t>Респ Башкортостан, село Чекмагуш, ул Ленина, д 72</t>
  </si>
  <si>
    <t>Респ Башкортостан, Чекмагушевский р-н, село Новокутово, ул Центральная, зд 25</t>
  </si>
  <si>
    <t>Респ Башкортостан, село Чекмагуш, ул Ленина, зд 68</t>
  </si>
  <si>
    <t>Шаехов Рустам Фависович</t>
  </si>
  <si>
    <t>Респ Башкортостан, село Чекмагуш, ул Западная, д 2А</t>
  </si>
  <si>
    <t>Респ Башкортостан, село Чекмагуш, ул Тракторная, зд 240</t>
  </si>
  <si>
    <t>Чишминский</t>
  </si>
  <si>
    <t>Респ Башкортостан, рп Чишмы, ул Мира, д 21</t>
  </si>
  <si>
    <t>МУНИЦИПАЛЬНОЕ БЮДЖЕТНОЕ ДОШКОЛЬНОЕ ОБРАЗОВАТЕЛЬНОЕ УЧРЕЖДЕНИЕ ДЕТСКИЙ САД "ПЕТУШОК" Р.П.ЧИШМЫ МУНИЦИПАЛЬНОГО РАЙОНА ЧИШМИНСКИЙ РАЙОН РЕСПУБЛИКИ БАШКОРТОСТАН</t>
  </si>
  <si>
    <t>Респ Башкортостан, рп Чишмы, ул Революционная, д 19А</t>
  </si>
  <si>
    <t>МУНИЦИПАЛЬНОЕ БЮДЖЕТНОЕ ДОШКОЛЬНОЕ ОБРАЗОВАТЕЛЬНОЕ УЧРЕЖДЕНИЕ ДЕТСКИЙ САД КОМБИНИРОВАННОГО ВИДА "БЕРЕЗКА" Р.П.ЧИШМЫ МУНИЦИПАЛЬНОГО РАЙОНА ЧИШМИНСКИЙ РАЙОН РЕСПУБЛИКИ БАШКОРТОСТАН</t>
  </si>
  <si>
    <t>Респ Башкортостан, рп Чишмы, пер Кирова, зд 1</t>
  </si>
  <si>
    <t>Респ Башкортостан, рп Чишмы, ул Ленина, зд 39</t>
  </si>
  <si>
    <t>Респ Башкортостан, рп Чишмы, ул Ленина, д 101 к а</t>
  </si>
  <si>
    <t>Респ Башкортостан, Чишминский р-н, село Новотроицкое, ул Центральная, влд 16</t>
  </si>
  <si>
    <t>Респ Башкортостан, Чишминский р-н, село Сайраново, Школьный пер, зд 7</t>
  </si>
  <si>
    <t>Респ Башкортостан, рп Чишмы, ул Кирова, д 5</t>
  </si>
  <si>
    <t>Респ Башкортостан, Чишминский р-н, село Сафарово, ул Центральная, д 21</t>
  </si>
  <si>
    <t>Респ Башкортостан, Чишминский р-н, село Енгалышево, ул Манаева, зд 11</t>
  </si>
  <si>
    <t>Респ Башкортостан, Чишминский р-н, село Алкино-2, Школьный пер, д 18</t>
  </si>
  <si>
    <t>Респ Башкортостан, Чишминский р-н, село Арсланово, ул Центральная, д 40</t>
  </si>
  <si>
    <t>Респ Башкортостан, Чишминский р-н, село санатория "Алкино", ул Санаторная, д 25</t>
  </si>
  <si>
    <t>Респ Башкортостан, Чишминский р-н, село Бишкази, ул Новая, д 9</t>
  </si>
  <si>
    <t>Респ Башкортостан, Чишминский р-н, село Уразбахты, ул Школьная, стр 21</t>
  </si>
  <si>
    <t>Респ Башкортостан, Чишминский р-н, село Аминево, ул Школьная, зд 40</t>
  </si>
  <si>
    <t>Респ Башкортостан, Чишминский р-н, село Шингак-Куль, ул Школьная, д 3</t>
  </si>
  <si>
    <t>Респ Башкортостан, Чишминский р-н, деревня Дмитриевка, ул Школьная, соор 16</t>
  </si>
  <si>
    <t>Респ Башкортостан, Чишминский р-н, хутор Верхний, ул Школьная, д 1</t>
  </si>
  <si>
    <t>Респ Башкортостан, Чишминский р-н, село Чишмы, ул Колхозная, д 24</t>
  </si>
  <si>
    <t>Респ Башкортостан, Чишминский р-н, село Старомусино, ул Школьная, зд 44</t>
  </si>
  <si>
    <t>Респ Башкортостан, Чишминский р-н, село Кляшево, ул Мустая Карима, д 13</t>
  </si>
  <si>
    <t>Респ Башкортостан, Чишминский р-н, деревня Арово, ул Центральная, д 23</t>
  </si>
  <si>
    <t>Респ Башкортостан, Чишминский р-н, село Кара-Якупово, ул Центральная, д 27</t>
  </si>
  <si>
    <t>Респ Башкортостан, Чишминский р-н, село Горный, ул Молодежная, д 20</t>
  </si>
  <si>
    <t>МУНИЦИПАЛЬНОЕ БЮДЖЕТНОЕ ДОШКОЛЬНОЕ ОБРАЗОВАТЕЛЬНОЕ УЧРЕЖДЕНИЕ ДЕТСКИЙ САД "СВЕТЛЯЧОК" Р.П.ЧИШМЫ МУНИЦИПАЛЬНОГО РАЙОНА ЧИШМИНСКИЙ РАЙОН РЕСПУБЛИКИ БАШКОРТОСТАН</t>
  </si>
  <si>
    <t>Респ Башкортостан, рп Чишмы, ул Кирова, д 1А</t>
  </si>
  <si>
    <t>МУНИЦИПАЛЬНОЕ БЮДЖЕТНОЕ ДОШКОЛЬНОЕ ОБРАЗОВАТЕЛЬНОЕ УЧРЕЖДЕНИЕ ДЕТСКИЙ САД КОМБИНИРОВАННОГО ВИДА "РОДНИЧОК" Р.П.ЧИШМЫ МУНИЦИПАЛЬНОГО РАЙОНА ЧИШМИНСКИЙ РАЙОН РЕСПУБЛИКИ БАШКОРТОСТАН</t>
  </si>
  <si>
    <t>Респ Башкортостан, рп Чишмы, ул Трактовая, зд 14</t>
  </si>
  <si>
    <t>МУНИЦИПАЛЬНОЕ БЮДЖЕТНОЕ ДОШКОЛЬНОЕ ОБРАЗОВАТЕЛЬНОЕ УЧРЕЖДЕНИЕ ДЕТСКИЙ САД "ЛАДУШКИ" С.ШИНГАК-КУЛЬ МУНИЦИПАЛЬНОГО РАЙОНА ЧИШМИНСКИЙ РАЙОН РЕСПУБЛИКИ БАШКОРТОСТАН</t>
  </si>
  <si>
    <t>Респ Башкортостан, Чишминский р-н, село Шингак-Куль, ул Шоссейная, д 5</t>
  </si>
  <si>
    <t>МУНИЦИПАЛЬНОЕ БЮДЖЕТНОЕ ДОШКОЛЬНОЕ ОБРАЗОВАТЕЛЬНОЕ УЧРЕЖДЕНИЕ ДЕТСКИЙ САД "РОСИНКА" С. ГОРНЫЙ МУНИЦИПАЛЬНОГО РАЙОНА ЧИШМИНСКИЙ РАЙОН РЕСПУБЛИКИ БАШКОРТОСТАН</t>
  </si>
  <si>
    <t>Респ Башкортостан, Чишминский р-н, село Горный, ул Молодежная, д 6А</t>
  </si>
  <si>
    <t>МУНИЦИПАЛЬНОЕ БЮДЖЕТНОЕ ДОШКОЛЬНОЕ ОБРАЗОВАТЕЛЬНОЕ УЧРЕЖДЕНИЕ ДЕТСКИЙ САД "МАЛЫШ" С.ЧИШМЫ МУНИЦИПАЛЬНОГО РАЙОНА ЧИШМИНСКИЙ РАЙОН РЕСПУБЛИКИ БАШКОРТОСТАН</t>
  </si>
  <si>
    <t>Респ Башкортостан, Чишминский р-н, село Чишмы, ул Базарная, д 2А</t>
  </si>
  <si>
    <t>Респ Башкортостан, Чишминский р-н, село Дурасово, ул Центральная, д 46</t>
  </si>
  <si>
    <t>Респ Башкортостан, Чишминский р-н, село Калмашево, ул Школьная, влд 3</t>
  </si>
  <si>
    <t>Респ Башкортостан, Чишминский р-н, село Бикеево, ул Молодежная, зд 10</t>
  </si>
  <si>
    <t>Респ Башкортостан, рп Чишмы, ул Революционная, д 12</t>
  </si>
  <si>
    <t>Респ Башкортостан, рп Чишмы, ул Парковая, зд 19А</t>
  </si>
  <si>
    <t>МУНИЦИПАЛЬНОЕ БЮДЖЕТНОЕ ДОШКОЛЬНОЕ ОБРАЗОВАТЕЛЬНОЕ УЧРЕЖДЕНИЕ ДЕТСКИЙ САД КОМБИНИРОВАННОГО ВИДА "СКАЗКА" С.АЛКИНО-2 МУНИЦИПАЛЬНОГО РАЙОНА ЧИШМИНСКИЙ РАЙОН РЕСПУБЛИКИ БАШКОРТОСТАН</t>
  </si>
  <si>
    <t>Шобик Анастасия Андреевна</t>
  </si>
  <si>
    <t>Респ Башкортостан, Чишминский р-н, село Алкино-2, ул Центральная, д 1/2</t>
  </si>
  <si>
    <t>МУНИЦИПАЛЬНОЕ БЮДЖЕТНОЕ ДОШКОЛЬНОЕ ОБРАЗОВАТЕЛЬНОЕ УЧРЕЖДЕНИЕ ДЕТСКИЙ САД КОМБИНИРОВАННОГО ВИДА "СОЛНЫШКО" Р.П. ЧИШМЫ МУНИЦИПАЛЬНОГО РАЙОНА ЧИШМИНСКИЙ РАЙОН РЕСПУБЛИКИ БАШКОРТОСТАН</t>
  </si>
  <si>
    <t>Респ Башкортостан, рп Чишмы, ул Мира, д 1</t>
  </si>
  <si>
    <t>МУНИЦИПАЛЬНОЕ БЮДЖЕТНОЕ ДОШКОЛЬНОЕ ОБРАЗОВАТЕЛЬНОЕ УЧРЕЖДЕНИЕ ДЕТСКИЙ САД "РАДУГА" С.ЕРЕМЕЕВО МУНИЦИПАЛЬНОГО РАЙОНА ЧИШМИНСКИЙ РАЙОН РЕСПУБЛИКИ БАШКОРТОСТАН</t>
  </si>
  <si>
    <t>Респ Башкортостан, Чишминский р-н, село Еремеево, ул Молодежная, влд 1</t>
  </si>
  <si>
    <t>МУНИЦИПАЛЬНОЕ АВТОНОМНОЕ ДОШКОЛЬНОЕ ОБРАЗОВАТЕЛЬНОЕ УЧРЕЖДЕНИЕ ДЕТСКИЙ САД КОМБИНИРОВАННОГО ВИДА "ТЕРЕМОК" С.САНАТОРИЯ "АЛКИНО" МУНИЦИПАЛЬНОГО РАЙОНА ЧИШМИНСКИЙ РАЙОН РЕСПУБЛИКИ БАШКОРТОСТАН</t>
  </si>
  <si>
    <t>МУНИЦИПАЛЬНОЕ АВТОНОМНОЕ ДОШКОЛЬНОЕ ОБРАЗОВАТЕЛЬНОЕ УЧРЕЖДЕНИЕ ДЕТСКИЙ САД "АЛЁНУШКА" Р.П. ЧИШМЫ МУНИЦИПАЛЬНОГО РАЙОНА ЧИШМИНСКИЙ РАЙОН РЕСПУБЛИКИ БАШКОРТОСТАН</t>
  </si>
  <si>
    <t>МУНИЦИПАЛЬНОЕ БЮДЖЕТНОЕ ОБЩЕОБРАЗОВАТЕЛЬНОЕ УЧРЕЖДЕНИЕ "СРЕДНЯЯ ОБЩЕОБРАЗОВАТЕЛЬНАЯ ШКОЛА С.НАРАТАСТЫ МУНИЦИПАЛЬНОГО РАЙОНА ШАРАНСКИЙ РАЙОН РЕСПУБЛИКИ БАШКОРТОСТАН"</t>
  </si>
  <si>
    <t>Шаранский</t>
  </si>
  <si>
    <t>Зиннурова Гульнара Фагимовна</t>
  </si>
  <si>
    <t>Респ Башкортостан, Шаранский р-н, село Наратасты, ул Школьная, д 20А</t>
  </si>
  <si>
    <t>Респ Башкортостан, Шаранский р-н, село Юмадыбаш, ул Школьная, д 13</t>
  </si>
  <si>
    <t>МУНИЦИПАЛЬНОЕ БЮДЖЕТНОЕ ОБЩЕОБРАЗОВАТЕЛЬНОЕ УЧРЕЖДЕНИЕ "СРЕДНЯЯ ОБЩЕОБРАЗОВАТЕЛЬНАЯ ШКОЛА Д.ТРИ КЛЮЧА МУНИЦИПАЛЬНОГО РАЙОНА ШАРАНСКИЙ РАЙОН РЕСПУБЛИКИ БАШКОРТОСТАН"</t>
  </si>
  <si>
    <t>Респ Башкортостан, Шаранский р-н, деревня Три Ключа, ул Возрождения, зд 3А</t>
  </si>
  <si>
    <t>МУНИЦИПАЛЬНОЕ БЮДЖЕТНОЕ ОБЩЕОБРАЗОВАТЕЛЬНОЕ УЧРЕЖДЕНИЕ "СРЕДНЯЯ ОБЩЕОБРАЗОВАТЕЛЬНАЯ ШКОЛА ИМЕНИ МИХАИЛА ЕГОРОВА С.БАЗГИЕВО МУНИЦИПАЛЬНОГО РАЙОНА ШАРАНСКИЙ РАЙОН РЕСПУБЛИКИ БАШКОРТОСТАН"</t>
  </si>
  <si>
    <t>Респ Башкортостан, Шаранский р-н, село Базгиево, ул Школьная, д 4</t>
  </si>
  <si>
    <t>Респ Башкортостан, Шаранский р-н, деревня Старые Тлявли, ул Дорожная, д 12</t>
  </si>
  <si>
    <t>Респ Башкортостан, село Шаран, ул Школьная, д 3</t>
  </si>
  <si>
    <t>МУНИЦИПАЛЬНОЕ БЮДЖЕТНОЕ ОБЩЕОБРАЗОВАТЕЛЬНОЕ УЧРЕЖДЕНИЕ "СРЕДНЯЯ ОБЩЕОБРАЗОВАТЕЛЬНАЯ ШКОЛА ИМЕНИ МИРГАЯ ФАРХУТДИНОВА С.МИЧУРИНСК МУНИЦИПАЛЬНОГО РАЙОНА ШАРАНСКИЙ РАЙОН РЕСПУБЛИКИ БАШКОРТОСТАН"</t>
  </si>
  <si>
    <t>Респ Башкортостан, Шаранский р-н, село Мичуринск, ул Гагарина, зд 4</t>
  </si>
  <si>
    <t>Респ Башкортостан, Шаранский р-н, село Новоюмашево, ул Молодежная, зд 6</t>
  </si>
  <si>
    <t>МУНИЦИПАЛЬНОЕ БЮДЖЕТНОЕ ОБЩЕОБРАЗОВАТЕЛЬНОЕ УЧРЕЖДЕНИЕ "СРЕДНЯЯ ОБЩЕОБРАЗОВАТЕЛЬНАЯ ШКОЛА ИМЕНИ АЛЕКСЕЯ КОНДРАТЬЕВА С.ДЮРТЮЛИ МУНИЦИПАЛЬНОГО РАЙОНА ШАРАНСКИЙ РАЙОН РЕСПУБЛИКИ БАШКОРТОСТАН"</t>
  </si>
  <si>
    <t>Давлетшин Динар Рамилович</t>
  </si>
  <si>
    <t>Респ Башкортостан, Шаранский р-н, село Дюртюли, ул Школьная, д 28</t>
  </si>
  <si>
    <t>МУНИЦИПАЛЬНОЕ БЮДЖЕТНОЕ ОБЩЕОБРАЗОВАТЕЛЬНОЕ УЧРЕЖДЕНИЕ "СРЕДНЯЯ ОБЩЕОБРАЗОВАТЕЛЬНАЯ ШКОЛА С.ЧАЛМАЛЫ МУНИЦИПАЛЬНОГО РАЙОНА ШАРАНСКИЙ РАЙОН РЕСПУБЛИКИ БАШКОРТОСТАН"</t>
  </si>
  <si>
    <t>Респ Башкортостан, Шаранский р-н, село Чалмалы, ул Школьная, зд 1</t>
  </si>
  <si>
    <t>МУНИЦИПАЛЬНОЕ БЮДЖЕТНОЕ ОБЩЕОБРАЗОВАТЕЛЬНОЕ УЧРЕЖДЕНИЕ "СРЕДНЯЯ ОБЩЕОБРАЗОВАТЕЛЬНАЯ ШКОЛА ИМЕНИ ИБРАГИМА АБДУЛЛИНА С.ЗИРИКЛЫ МУНИЦИПАЛЬНОГО РАЙОНА ШАРАНСКИЙ РАЙОН РЕСПУБЛИКИ БАШКОРТОСТАН"</t>
  </si>
  <si>
    <t>Респ Башкортостан, Шаранский р-н, село Зириклы, ул Дружбы, д 5</t>
  </si>
  <si>
    <t>Респ Башкортостан, Шаранский р-н, деревня Куртутель, ул Школьная, д 12</t>
  </si>
  <si>
    <t>Респ Башкортостан, Шаранский р-н, село Нижнезаитово, ул Центральная, зд 30А</t>
  </si>
  <si>
    <t>Респ Башкортостан, Шаранский р-н, село Нижние Ташлы, ул Победы, зд 22</t>
  </si>
  <si>
    <t>МУНИЦИПАЛЬНОЕ БЮДЖЕТНОЕ ОБЩЕОБРАЗОВАТЕЛЬНОЕ УЧРЕЖДЕНИЕ "СРЕДНЯЯ ОБЩЕОБРАЗОВАТЕЛЬНАЯ ШКОЛА Д.АКБАРИСОВО МУНИЦИПАЛЬНОГО РАЙОНА ШАРАНСКИЙ РАЙОН РЕСПУБЛИКИ БАШКОРТОСТАН"</t>
  </si>
  <si>
    <t>Респ Башкортостан, Шаранский р-н, село Акбарисово, ул Центральная, зд 4</t>
  </si>
  <si>
    <t>Респ Башкортостан, Шаранский р-н, село Янгаулово, ул Центральная, д 78 к а</t>
  </si>
  <si>
    <t>МУНИЦИПАЛЬНОЕ БЮДЖЕТНОЕ ОБЩЕОБРАЗОВАТЕЛЬНОЕ УЧРЕЖДЕНИЕ "СРЕДНЯЯ ОБЩЕОБРАЗОВАТЕЛЬНАЯ ШКОЛА Д.САКТЫ МУНИЦИПАЛЬНОГО РАЙОНА ШАРАНСКИЙ РАЙОН РЕСПУБЛИКИ БАШКОРТОСТАН"</t>
  </si>
  <si>
    <t>Респ Башкортостан, Шаранский р-н, село Сакты, ул Центральная, зд 7</t>
  </si>
  <si>
    <t>МУНИЦИПАЛЬНОЕ БЮДЖЕТНОЕ ДОШКОЛЬНОЕ ОБРАЗОВАТЕЛЬНОЕ УЧРЕЖДЕНИЕ "ДЕТСКИЙ САД "РАДУГА" С. ШАРАН МУНИЦИПАЛЬНОГО РАЙОНА ШАРАНСКИЙ РАЙОН РЕСПУБЛИКИ БАШКОРТОСТАН"</t>
  </si>
  <si>
    <t>Респ Башкортостан, село Шаран, ул Красная, д 4</t>
  </si>
  <si>
    <t>Респ Башкортостан, Шаранский р-н, деревня Мещерево, ул Школьная, зд 6</t>
  </si>
  <si>
    <t>Респ Башкортостан, Шаранский р-н, деревня Источник, ул Цветочная, д 1А</t>
  </si>
  <si>
    <t>Респ Башкортостан, Шаранский р-н, деревня Дмитриева Поляна, ул Школьная, зд 12</t>
  </si>
  <si>
    <t>МУНИЦИПАЛЬНОЕ БЮДЖЕТНОЕ ДОШКОЛЬНОЕ ОБРАЗОВАТЕЛЬНОЕ УЧРЕЖДЕНИЕ "ДЕТСКИЙ САД "РОМАШКА" С.ЧАЛМАЛЫ МУНИЦИПАЛЬНОГО РАЙОНА ШАРАНСКИЙ РАЙОН РЕСПУБЛИКИ БАШКОРТОСТАН"</t>
  </si>
  <si>
    <t>Респ Башкортостан, Шаранский р-н, село Базгиево, ул Юсуфа Гарея, д 4</t>
  </si>
  <si>
    <t>Респ Башкортостан, Шаранский р-н, село Дюрменево, ул Центральная, зд 42</t>
  </si>
  <si>
    <t>МУНИЦИПАЛЬНОЕ БЮДЖЕТНОЕ ДОШКОЛЬНОЕ ОБРАЗОВАТЕЛЬНОЕ УЧРЕЖДЕНИЕ "ДЕТСКИЙ САД "ЭНЖЕ" С. НУРЕЕВО МУНИЦИПАЛЬНОГО РАЙОНА ШАРАНСКИЙ РАЙОН РЕСПУБЛИКИ БАШКОРТОСТАН"</t>
  </si>
  <si>
    <t>Респ Башкортостан, Шаранский р-н, село Нуреево, ул Школьная, д 1</t>
  </si>
  <si>
    <t>Респ Башкортостан, Шаранский р-н, село Енахметово, ул Шадт Булата, д 12</t>
  </si>
  <si>
    <t>Респ Башкортостан, Шаранский р-н, село Емметово, ул Мухаметьянова, д 2</t>
  </si>
  <si>
    <t>МУНИЦИПАЛЬНОЕ БЮДЖЕТНОЕ ДОШКОЛЬНОЕ ОБРАЗОВАТЕЛЬНОЕ УЧРЕЖДЕНИЕ "ДЕТСКИЙ САД "БЕРЕЗКА" С.ЗИРИКЛЫ МУНИЦИПАЛЬНОГО РАЙОНА ШАРАНСКИЙ РАЙОН РЕСПУБЛИКИ БАШКОРТОСТАН"</t>
  </si>
  <si>
    <t>Респ Башкортостан, Шаранский р-н, село Зириклы, ул Дружбы, д 15</t>
  </si>
  <si>
    <t>МУНИЦИПАЛЬНОЕ БЮДЖЕТНОЕ ДОШКОЛЬНОЕ ОБРАЗОВАТЕЛЬНОЕ УЧРЕЖДЕНИЕ "ДЕТСКИЙ САД "КОЛОСОК" С. ШАРАН МУНИЦИПАЛЬНОГО РАЙОНА ШАРАНСКИЙ РАЙОН РЕСПУБЛИКИ БАШКОРТОСТАН"</t>
  </si>
  <si>
    <t>Респ Башкортостан, село Шаран, ул Комарова, д 15</t>
  </si>
  <si>
    <t>Респ Башкортостан, Шаранский р-н, село Наратасты, ул Школьная, д 1</t>
  </si>
  <si>
    <t>МУНИЦИПАЛЬНОЕ БЮДЖЕТНОЕ ДОШКОЛЬНОЕ ОБРАЗОВАТЕЛЬНОЕ УЧРЕЖДЕНИЕ "ДЕТСКИЙ САД "МАЛЫШОК" С.ДЮРТЮЛИ МУНИЦИПАЛЬНОГО РАЙОНА ШАРАНСКИЙ РАЙОН РЕСПУБЛИКИ БАШКОРТОСТАН"</t>
  </si>
  <si>
    <t>Респ Башкортостан, Шаранский р-н, село Дюртюли, ул Центральная, д 69В</t>
  </si>
  <si>
    <t>МУНИЦИПАЛЬНОЕ БЮДЖЕТНОЕ ОБЩЕОБРАЗОВАТЕЛЬНОЕ УЧРЕЖДЕНИЕ "СРЕДНЯЯ ОБЩЕОБРАЗОВАТЕЛЬНАЯ ШКОЛА №2 С.ШАРАН МУНИЦИПАЛЬНОГО РАЙОНА ШАРАНСКИЙ РАЙОН РЕСПУБЛИКИ БАШКОРТОСТАН"</t>
  </si>
  <si>
    <t>Респ Башкортостан, село Шаран, ул Молодежная, д 31</t>
  </si>
  <si>
    <t>Респ Башкортостан, Шаранский р-н, деревня Темяково, ул Рабочая, д 2А</t>
  </si>
  <si>
    <t>Респ Башкортостан, Шаранский р-н, деревня Старотумбагушево, ул Центральная, зд 12</t>
  </si>
  <si>
    <t>МУНИЦИПАЛЬНОЕ КАЗЕННОЕ УЧРЕЖДЕНИЕ "ОТДЕЛ ОБРАЗОВАНИЯ АДМИНИСТРАЦИИ МУНИЦИПАЛЬНОГО РАЙОНА ШАРАНСКИЙ РАЙОН РЕСПУБЛИКИ БАШКОРТОСТАН"</t>
  </si>
  <si>
    <t>Респ Башкортостан, село Шаран, ул Центральная, д 30</t>
  </si>
  <si>
    <t>МУНИЦИПАЛЬНОЕ БЮДЖЕТНОЕ ДОШКОЛЬНОЕ ОБРАЗОВАТЕЛЬНОЕ УЧРЕЖДЕНИЕ "ДЕТСКИЙ САД "БАТЫР" С. ШАРАН МУНИЦИПАЛЬНОГО РАЙОНА ШАРАНСКИЙ РАЙОН РЕСПУБЛИКИ БАШКОРТОСТАН"</t>
  </si>
  <si>
    <t>Респ Башкортостан, село Шаран, ул Мажита Гафури, д 11</t>
  </si>
  <si>
    <t>Респ Башкортостан, Шаранский р-н, село Сакты, ул Центральная, зд 23</t>
  </si>
  <si>
    <t>Респ Башкортостан, Шаранский р-н, село Шаранбаш-Князево, ул Центральная, д 1</t>
  </si>
  <si>
    <t>Респ Башкортостан, Шаранский р-н, село Мичуринск, ул Лесопарковая, зд 12</t>
  </si>
  <si>
    <t>МУНИЦИПАЛЬНОЕ БЮДЖЕТНОЕ УЧРЕЖДЕНИЕ ДОПОЛНИТЕЛЬНОГО ОБРАЗОВАНИЯ "ЦЕНТР ДЕТСКОГО ТВОРЧЕСТВА И СПОРТА С. ШАРАН МУНИЦИПАЛЬНОГО РАЙОНА ШАРАНСКИЙ РАЙОН РЕСПУБЛИКИ БАШКОРТОСТАН"</t>
  </si>
  <si>
    <t>452630, РЕСПУБЛИКА БАШКОРТОСТАН, М.Р-Н ШАРАНСКИЙ, С.П. ШАРАНСКИЙ СЕЛЬСОВЕТ, С ШАРАН, УЛ ПРОЛЕТАРСКАЯ, Д. 3</t>
  </si>
  <si>
    <t>МУНИЦИПАЛЬНОЕ БЮДЖЕТНОЕ ДОШКОЛЬНОЕ ОБРАЗОВАТЕЛЬНОЕ УЧРЕЖДЕНИЕ "ДЕТСКИЙ САД "ТЕРЕМОК" С.ШАРАН МУНИЦИПАЛЬНОГО РАЙОНА ШАРАНСКИЙ РАЙОН РЕСПУБЛИКИ БАШКОРТОСТАН"</t>
  </si>
  <si>
    <t>МУНИЦИПАЛЬНОЕ КАЗЕННОЕ УЧРЕЖДЕНИЕ "ОТДЕЛ ОБРАЗОВАНИЯ АДМИНИСТРАЦИИ ГОРОДСКОГО ОКРУГА ГОРОД АГИДЕЛЬ РЕСПУБЛИКИ БАШКОРТОСТАН"</t>
  </si>
  <si>
    <t>Маликова Гульнара Фларитовна</t>
  </si>
  <si>
    <t>МУНИЦИПАЛЬНОЕ АВТОНОМНОЕ ДОШКОЛЬНОЕ ОБРАЗОВАТЕЛЬНОЕ УЧРЕЖДЕНИЕ "ЦЕНТР РАЗВИТИЯ РЕБЕНКА - ДЕТСКИЙ САД № 4" ГОРОДСКОГО ОКРУГА ГОРОД АГИДЕЛЬ РЕСПУБЛИКИ БАШКОРТОСТАН</t>
  </si>
  <si>
    <t>Респ Башкортостан, г Агидель, ул Молодежная, д 4 к а</t>
  </si>
  <si>
    <t>МУНИЦИПАЛЬНОЕ АВТОНОМНОЕ ДОШКОЛЬНОЕ ОБРАЗОВАТЕЛЬНОЕ УЧРЕЖДЕНИЕ ДЕТСКИЙ САД № 5 "ПИН И ГВИН" ГОРОДСКОГО ОКРУГА ГОРОД АГИДЕЛЬ РЕСПУБЛИКИ БАШКОРТОСТАН</t>
  </si>
  <si>
    <t>Яницкая Олеся Петровна</t>
  </si>
  <si>
    <t>МУНИЦИПАЛЬНОЕ АВТОНОМНОЕ ОБЩЕОБРАЗОВАТЕЛЬНОЕ УЧРЕЖДЕНИЕ "СРЕДНЯЯ ОБЩЕОБРАЗОВАТЕЛЬНАЯ ШКОЛА № 2" ГОРОДСКОГО ОКРУГА ГОРОД АГИДЕЛЬ РЕСПУБЛИКИ БАШКОРТОСТАН</t>
  </si>
  <si>
    <t>МУНИЦИПАЛЬНОЕ АВТОНОМНОЕ ОБЩЕОБРАЗОВАТЕЛЬНОЕ УЧРЕЖДЕНИЕ "СРЕДНЯЯ ОБЩЕОБРАЗОВАТЕЛЬНАЯ ШКОЛА №1" ГОРОДСКОГО ОКРУГА ГОРОД АГИДЕЛЬ РЕСПУБЛИКИ БАШКОРТОСТАН ИМЕНИ РУСЛАНА КОНСТАНТИНОВИЧА ХОЛБАНА</t>
  </si>
  <si>
    <t>МУНИЦИПАЛЬНОЕ АВТОНОМНОЕ УЧРЕЖДЕНИЕ ДОПОЛНИТЕЛЬНОГО ОБРАЗОВАНИЯ "ДЕТСКО-ЮНОШЕСКАЯ СПОРТИВНАЯ ШКОЛА" ГОРОДСКОГО ОКРУГА ГОРОД АГИДЕЛЬ РЕСПУБЛИКИ БАШКОРТОСТАН ИМЕНИ РАДИКА УРАЗБАХТИНА</t>
  </si>
  <si>
    <t>Ахтямова Алена Ралифовна</t>
  </si>
  <si>
    <t>МУНИЦИПАЛЬНОЕ АВТОНОМНОЕ УЧРЕЖДЕНИЕ ДОПОЛНИТЕЛЬНОГО ОБРАЗОВАНИЯ ЦЕНТР ДОПОЛНИТЕЛЬНОГО ОБРАЗОВАНИЯ "САВИТАР" ГОРОДСКОГО ОКРУГА ГОРОД АГИДЕЛЬ РЕСПУБЛИКИ БАШКОРТОСТАН</t>
  </si>
  <si>
    <t>Габдрахимова Айгуль Радиковна</t>
  </si>
  <si>
    <t>МУНИЦИПАЛЬНОЕ АВТОНОМНОЕ ОБЩЕОБРАЗОВАТЕЛЬНОЕ УЧРЕЖДЕНИЕ "БАШКИРСКАЯ ГИМНАЗИЯ" ГОРОДСКОГО ОКРУГА ГОРОД АГИДЕЛЬ РЕСПУБЛИКИ БАШКОРТОСТАН</t>
  </si>
  <si>
    <t>МУНИЦИПАЛЬНОЕ АВТОНОМНОЕ ДОШКОЛЬНОЕ ОБРАЗОВАТЕЛЬНОЕ УЧРЕЖДЕНИЕ ДЕТСКИЙ САД № 1 "РАДУГА" ГОРОДСКОГО ОКРУГА ГОРОД АГИДЕЛЬ РЕСПУБЛИКИ БАШКОРТОСТАН</t>
  </si>
  <si>
    <t>Баймакский</t>
  </si>
  <si>
    <t>Респ Башкортостан, село Старосубхангулово, ул Совхозная, зд 6</t>
  </si>
  <si>
    <t>Респ Башкортостан, Баймакский р-н, село Ургаза, ул Коммунистическая, д 1</t>
  </si>
  <si>
    <t>МУНИЦИПАЛЬНОЕ АВТОНОМНОЕ ДОШКОЛЬНОЕ ОБРАЗОВАТЕЛЬНОЕ УЧРЕЖДЕНИЕ ЦЕНТР РАЗВИТИЯ РЕБЕНКА-ДЕТСКИЙ САД "АЙЫУКАЙ" Г. БАЙМАК МУНИЦИПАЛЬНОГО РАЙОНА БАЙМАКСКИЙ РАЙОН РЕСПУБЛИКИ БАШКОРТОСТАН</t>
  </si>
  <si>
    <t>МУНИЦИПАЛЬНОЕ АВТОНОМНОЕ ДОШКОЛЬНОЕ ОБРАЗОВАТЕЛЬНОЕ УЧРЕЖДЕНИЕ ЦЕНТР РАЗВИТИЯ РЕБЕНКА - ДЕТСКИЙ САД "ЗВЕЗДНЫЙ" Г. БАЙМАК МУНИЦИПАЛЬНОГО РАЙОНА БАЙМАКСКИЙ РАЙОН РЕСПУБЛИКИ БАШКОРТОСТАН</t>
  </si>
  <si>
    <t>МУНИЦИПАЛЬНОЕ ДОШКОЛЬНОЕ ОБРАЗОВАТЕЛЬНОЕ БЮДЖЕТНОЕ УЧРЕЖДЕНИЕ ДЕТСКИЙ САД "ГУЛЬНАЗИРА" С. УРГАЗА МУНИЦИПАЛЬНОГО РАЙОНА БАЙМАКСКИЙ РАЙОН РЕСПУБЛИКИ БАШКОРТОСТАН</t>
  </si>
  <si>
    <t>Карамышева Гульфия Ринатовна</t>
  </si>
  <si>
    <t>Респ Башкортостан, Баймакский р-н, село Ургаза, ул Х.Давлетшиной, д 2 к а</t>
  </si>
  <si>
    <t>Респ Башкортостан, Баймакский р-н, село Старый Сибай, ул Кусябаева, д 13</t>
  </si>
  <si>
    <t>Респ Башкортостан, Баймакский р-н, деревня Янзигитово, ул Мельничная, зд 13</t>
  </si>
  <si>
    <t>Респ Башкортостан, Баймакский р-н, деревня Казанка, ул Школьная, д 2</t>
  </si>
  <si>
    <t>Респ Башкортостан, Баймакский р-н, деревня Калинино, ул Школьная, зд 1</t>
  </si>
  <si>
    <t>Респ Башкортостан, Баймакский р-н, село Верхнетавлыкаево, ул З.Валиди, д 23</t>
  </si>
  <si>
    <t>Юнусбаева Айсылу Фахреевна</t>
  </si>
  <si>
    <t>Респ Башкортостан, Баймакский р-н, село Юмашево, ул Школьная, зд 2А</t>
  </si>
  <si>
    <t>Респ Башкортостан, Баймакский р-н, деревня Баишево, ул Ургаза, д 28А</t>
  </si>
  <si>
    <t>Респ Башкортостан, Баймакский р-н, село Ишмухаметово, ул Даутова, д 9Б</t>
  </si>
  <si>
    <t>Респ Башкортостан, Баймакский р-н, село Ишмурзино, ул С.Игишева, зд 25</t>
  </si>
  <si>
    <t>Респ Башкортостан, Баймакский р-н, село Семеновское, ул С.Юлаева, д 25</t>
  </si>
  <si>
    <t>Респ Башкортостан, Баймакский р-н, деревня Богачево, ул Молодежная, зд 11</t>
  </si>
  <si>
    <t>Респ Башкортостан, Баймакский р-н, село Куянтаево, ул Школьная, зд 2</t>
  </si>
  <si>
    <t>Аминев Арсен Арсланович</t>
  </si>
  <si>
    <t>Респ Башкортостан, Баймакский р-н, село Билялово, ул З.Биишевой, зд 10</t>
  </si>
  <si>
    <t>Респ Башкортостан, Баймакский р-н, деревня Кугидель, ул Ирандык, зд 14</t>
  </si>
  <si>
    <t>Кутусова Гульсина Динисламовна</t>
  </si>
  <si>
    <t>Респ Башкортостан, Баймакский р-н, деревня Каратал, ул С.Юлаева, зд 25</t>
  </si>
  <si>
    <t>Респ Башкортостан, Баймакский р-н, село Яратово, ул Сакмар, зд 10</t>
  </si>
  <si>
    <t>Респ Башкортостан, Баймакский р-н, село Ургаза, ул Х.Давлетшиной, д 9</t>
  </si>
  <si>
    <t>Респ Башкортостан, Баймакский р-н, село Кусеево, ул Б.Валида, д 4</t>
  </si>
  <si>
    <t>Респ Башкортостан, Баймакский р-н, село Акмурун, ул Ленина, зд 16</t>
  </si>
  <si>
    <t>Респ Башкортостан, Баймакский р-н, деревня Верхнемамбетово, ул Горная, зд 8</t>
  </si>
  <si>
    <t>МУНИЦИПАЛЬНОЕ АВТОНОМНОЕ ДОШКОЛЬНОЕ ОБРАЗОВАТЕЛЬНОЕ УЧРЕЖДЕНИЕ КОМБИНИРОВАННОГО ВИДА ДЕТСКИЙ САД "СКАЗКА" Г. БАЙМАК МУНИЦИПАЛЬНОГО РАЙОНА БАЙМАКСКИЙ РАЙОН РЕСПУБЛИКИ БАШКОРТОСТАН</t>
  </si>
  <si>
    <t>Исаева Альбина Мавлютовна</t>
  </si>
  <si>
    <t>Респ Башкортостан, Баймакский р-н, село Нигаматово, ул К.Диярова, зд 3</t>
  </si>
  <si>
    <t>Респ Башкортостан, Баймакский р-н, село Темясово, ул Советская, зд 2</t>
  </si>
  <si>
    <t>Респ Башкортостан, Баймакский р-н, село Ишей, ул Куктакинская, зд 5А</t>
  </si>
  <si>
    <t>Респ Башкортостан, Баймакский р-н, деревня Нижнетагирово, ул Школьная, зд 53</t>
  </si>
  <si>
    <t>Респ Башкортостан, Баймакский р-н, село Тубинский, ул С.Юлаева, зд 28</t>
  </si>
  <si>
    <t>Респ Башкортостан, Баймакский р-н, село 2-е Иткулово, ул Ленина, зд 2А</t>
  </si>
  <si>
    <t>Булатова Айгуль Ялиловна</t>
  </si>
  <si>
    <t>Респ Башкортостан, Баймакский р-н, село Абдулкаримово, ул Молодежная, зд 18</t>
  </si>
  <si>
    <t>Респ Башкортостан, Баймакский р-н, село Кульчурово, ул Самарбаева, д 8</t>
  </si>
  <si>
    <t>Респ Башкортостан, Баймакский р-н, деревня Верхнеидрисово, ул Молодежная, д 12, кв 1</t>
  </si>
  <si>
    <t>Респ Башкортостан, Баймакский р-н, деревня Муллакаево, ул Д.Тансыккужина, зд 28</t>
  </si>
  <si>
    <t>Респ Башкортостан, Баймакский р-н, село Ишберда, ул С.Юлаева, д 33</t>
  </si>
  <si>
    <t>Респ Башкортостан, Баймакский р-н, деревня Зелимово, ул Школьная, д 8</t>
  </si>
  <si>
    <t>Респ Башкортостан, Баймакский р-н, деревня Бурзян-Елга, ул Баракал, д 11</t>
  </si>
  <si>
    <t>Респ Башкортостан, Баймакский р-н, село 1-е Туркменево, ул Школьная, зд 4</t>
  </si>
  <si>
    <t>Респ Башкортостан, Баймакский р-н, деревня Ахмерово, ул Школьная, зд 1</t>
  </si>
  <si>
    <t>Янтилина Гульдар Зуфаровна</t>
  </si>
  <si>
    <t>Респ Башкортостан, Баймакский р-н, деревня Карышкино, ул Ямаш, зд 7А</t>
  </si>
  <si>
    <t>Респ Башкортостан, Баймакский р-н, село Татлыбаево, ул Гиззата Татлыбаева, д 44/1</t>
  </si>
  <si>
    <t>МУНИЦИПАЛЬНОЕ АВТОНОМНОЕ ДОШКОЛЬНОЕ ОБРАЗОВАТЕЛЬНОЕ УЧРЕЖДЕНИЕ ДЕТСКИЙ САД "ЯЗГУЛЬ" С. 1-Е ИТКУЛОВО МУНИЦИПАЛЬНОГО РАЙОНА БАЙМАКСКИЙ РАЙОН РЕСПУБЛИКИ БАШКОРТОСТАН</t>
  </si>
  <si>
    <t>Муратова Расима Кильдияровна</t>
  </si>
  <si>
    <t>МУНИЦИПАЛЬНОЕ АВТОНОМНОЕ ДОШКОЛЬНОЕ ОБРАЗОВАТЕЛЬНОЕ УЧРЕЖДЕНИЕ ЦЕНТР РАЗВИТИЯ РЕБЕНКА ДЕТСКИЙ САД "СУЛПЫЛАР" С. СТ. СИБАЙ МУНИЦИПАЛЬНОГО РАЙОНА БАЙМАКСКИЙ РАЙОН РЕСПУБЛИКИ БАШКОРТОСТАН</t>
  </si>
  <si>
    <t>Респ Башкортостан, Баймакский р-н, село Старый Сибай, ул Гагарина, д 1</t>
  </si>
  <si>
    <t>МУНИЦИПАЛЬНОЕ АВТОНОМНОЕ ДОШКОЛЬНОЕ ОБРАЗОВАТЕЛЬНОЕ УЧРЕЖДЕНИЕ ЦЕНТР РАЗВИТИЯ РЕБЕНКА - ДЕТСКИЙ САД "КУБЭЛЭК" Г. БАЙМАК МУНИЦИПАЛЬНОГО РАЙОНА БАЙМАКСКИЙ РАЙОН РЕСПУБЛИКИ БАШКОРТОСТАН</t>
  </si>
  <si>
    <t>МУНИЦИПАЛЬНОЕ ДОШКОЛЬНОЕ ОБРАЗОВАТЕЛЬНОЕ БЮДЖЕТНОЕ УЧРЕЖДЕНИЕ ДЕТСКИЙ САД "РАДУГА" С. ТЕМЯСОВО МУНИЦИПАЛЬНОГО РАЙОНА БАЙМАКСКИЙ РАЙОН РЕСПУБЛИКИ БАШКОРТОСТАН</t>
  </si>
  <si>
    <t>Респ Башкортостан, Баймакский р-н, село Темясово, ул Советская, зд 10</t>
  </si>
  <si>
    <t>МУНИЦИПАЛЬНОЕ ДОШКОЛЬНОЕ ОБРАЗОВАТЕЛЬНОЕ БЮДЖЕТНОЕ УЧРЕЖДЕНИЕ ДЕТСКИЙ САД "КОЯШКАЙ" С. КУЯНТАЕВО МУНИЦИПАЛЬНОГО РАЙОНА БАЙМАКСКИЙ РАЙОН РЕСПУБЛИКИ БАШКОРТОСТАН</t>
  </si>
  <si>
    <t>Респ Башкортостан, Баймакский р-н, село Куянтаево, ул Лабораторная, зд 2</t>
  </si>
  <si>
    <t>Респ Башкортостан, Баймакский р-н, село Мерясово, ул Р.Уметбаева, д 3</t>
  </si>
  <si>
    <t>Гатин Руслан Фатихович</t>
  </si>
  <si>
    <t>МУНИЦИПАЛЬНОЕ ДОШКОЛЬНОЕ ОБРАЗОВАТЕЛЬНОЕ БЮДЖЕТНОЕ УЧРЕЖДЕНИЕ ДЕТСКИЙ САД "АЙГУЛЬ" С. АКМУРУН МУНИЦИПАЛЬНОГО РАЙОНА БАЙМАКСКИЙ РАЙОН РЕСПУБЛИКИ БАШКОРТОСТАН</t>
  </si>
  <si>
    <t>Респ Башкортостан, Баймакский р-н, село Акмурун, ул Ленина, зд 6</t>
  </si>
  <si>
    <t>Расулева Райля Закирьяновна</t>
  </si>
  <si>
    <t>МУНИЦИПАЛЬНОЕ КАЗЕННОЕ УЧРЕЖДЕНИЕ "ЕДИНАЯ ДЕЖУРНО-ДИСПЕТЧЕРСКАЯ СЛУЖБА МУНИЦИПАЛЬНОГО РАЙОНА БАЙМАКСКИЙ РАЙОН РЕСПУБЛИКИ БАШКОРТОСТАН"</t>
  </si>
  <si>
    <t>МУНИЦИПАЛЬНОЕ АВТОНОМНОЕ ДОШКОЛЬНОЕ ОБРАЗОВАТЕЛЬНОЕ УЧРЕЖДЕНИЕ ДЕТСКИЙ САД "МИЛЯШ" Г. БАЙМАК МУНИЦИПАЛЬНОГО РАЙОНА БАЙМАКСКИЙ РАЙОН РЕСПУБЛИКИ БАШКОРТОСТАН</t>
  </si>
  <si>
    <t>МУНИЦИПАЛЬНОЕ АВТОНОМНОЕ ДОШКОЛЬНОЕ ОБРАЗОВАТЕЛЬНОЕ УЧРЕЖДЕНИЕ ДЕТСКИЙ САД "ТОЛПАР" Г. БАЙМАК МУНИЦИПАЛЬНОГО РАЙОНА БАЙМАКСКИЙ РАЙОН РЕСПУБЛИКИ БАШКОРТОСТАН</t>
  </si>
  <si>
    <t>Респ Башкортостан, Баймакский р-н, деревня Баимово, ул Садовая, д 38/1</t>
  </si>
  <si>
    <t>Булякова Диля Исламовна</t>
  </si>
  <si>
    <t>Белебеевский</t>
  </si>
  <si>
    <t>ГОСУДАРСТВЕННОЕ АВТОНОМНОЕ ПРОФЕССИОНАЛЬНОЕ ОБРАЗОВАТЕЛЬНОЕ УЧРЕЖДЕНИЕ РЕСПУБЛИКИ БАШКОРТОСТАН "БЕЛЕБЕЕВСКИЙ МЕДИЦИНСКИЙ КОЛЛЕДЖ"</t>
  </si>
  <si>
    <t>МУНИЦИПАЛЬНОЕ АВТОНОМНОЕ ОБЩЕОБРАЗОВАТЕЛЬНОЕ УЧРЕЖДЕНИЕ "ТАТАРСКАЯ ГИМНАЗИЯ С ОТДЕЛЕНИЕМ ИСКУССТВ Г. БЕЛЕБЕЯ" МУНИЦИПАЛЬНОГО РАЙОНА БЕЛЕБЕЕВСКИЙ РАЙОН РЕСПУБЛИКИ БАШКОРТОСТАН</t>
  </si>
  <si>
    <t>Респ Башкортостан, Бижбулякский р-н, село Михайловка, ул Школьная, зд 14</t>
  </si>
  <si>
    <t>Респ Башкортостан, Белебеевский р-н, село Ермолкино, ул Ленина, зд 47</t>
  </si>
  <si>
    <t>Респ Башкортостан, село Бижбуляк, ул Степная, д 1 к а</t>
  </si>
  <si>
    <t>Респ Башкортостан, село Ермекеево, ул Ленина, соор 26</t>
  </si>
  <si>
    <t>Гамбирова Римма Маратовна</t>
  </si>
  <si>
    <t>Респ Башкортостан, Белебеевский р-н, рп Приютово, ул Свердлова, д 10</t>
  </si>
  <si>
    <t>Полещук Наталья Юрьевна</t>
  </si>
  <si>
    <t>Респ Башкортостан, Белебеевский р-н, рп Приютово, б-р Мира, д 3</t>
  </si>
  <si>
    <t>Юсеева Лилиана Нагимовна</t>
  </si>
  <si>
    <t>ИПОЛНЯЮЩИЙ ОБЯЗАННОСТИ ДИРЕКТОРА</t>
  </si>
  <si>
    <t>452014, РЕСПУБЛИКА БАШКОРТОСТАН, Р-Н БЕЛЕБЕЕВСКИЙ, С. ЦЕНТРАЛЬНОЙ УСАДЬБЫ ПМЗ ИМ М.ГОРЬКОГО, УЛ. ОКТЯБРЬСКАЯ, Д.25</t>
  </si>
  <si>
    <t>Респ Башкортостан, Белебеевский р-н, село санатория Глуховского, ул Школьная, д 1</t>
  </si>
  <si>
    <t>Респ Башкортостан, Белебеевский р-н, рп Приютово, ул Свердлова, д 5</t>
  </si>
  <si>
    <t>МУНИЦИПАЛЬНОЕ АВТОНОМНОЕ ДОШКОЛЬНОЕ ОБРАЗОВАТЕЛЬНОЕ УЧРЕЖДЕНИЕ ДЕТСКИЙ САД КОМБИНИРОВАННОГО ВИДА №1 "АЙГУЛЬ" Г.БЕЛЕБЕЯ МУНИЦИПАЛЬНОГО РАЙОНА БЕЛЕБЕЕВСКИЙ РАЙОН РЕСПУБЛИКИ БАШКОРТОСТАН</t>
  </si>
  <si>
    <t>Респ Башкортостан, Белебеевский р-н, деревня Шаровка, ул Школьная, зд 1</t>
  </si>
  <si>
    <t>452038, РЕСПУБЛИКА БАШКОРТОСТАН, М.Р-Н БЕЛЕБЕЕВСКИЙ, С.П. ДОНСКОЙ СЕЛЬСОВЕТ, Д ПАХАРЬ, УЛ ШКОЛЬНАЯ, Д. 1, К. А</t>
  </si>
  <si>
    <t>Респ Башкортостан, Белебеевский р-н, село Баженово, ул Административная, д 6</t>
  </si>
  <si>
    <t>МУНИЦИПАЛЬНОЕ АВТОНОМНОЕ ДОШКОЛЬНОЕ ОБРАЗОВАТЕЛЬНОЕ УЧРЕЖДЕНИЕ ДЕТСКИЙ САД КОМБИНИРОВАННОГО ВИДА №24 "БЕРЕЗКА" Г.БЕЛЕБЕЯ МУНИЦИПАЛЬНОГО РАЙОНА БЕЛЕБЕЕВСКИЙ РАЙОН РЕСПУБЛИКИ БАШКОРТОСТАН</t>
  </si>
  <si>
    <t>Ханипова Ирина Владимировна</t>
  </si>
  <si>
    <t>МУНИЦИПАЛЬНОЕ АВТОНОМНОЕ ДОШКОЛЬНОЕ ОБРАЗОВАТЕЛЬНОЕ УЧРЕЖДЕНИЕ ДЕТСКИЙ САД КОМПЕНСИРУЮЩЕГО ВИДА №17 "ЧЕБУРАШКА" Г.БЕЛЕБЕЯ МУНИЦИПАЛЬНОГО РАЙОНА БЕЛЕБЕЕВСКИЙ РАЙОН РЕСПУБЛИКИ БАШКОРТОСТАН</t>
  </si>
  <si>
    <t>Респ Башкортостан, Белебеевский р-н, деревня Алексеевка, ул Школьная, д 14</t>
  </si>
  <si>
    <t>МУНИЦИПАЛЬНОЕ БЮДЖЕТНОЕ ДОШКОЛЬНОЕ ОБРАЗОВАТЕЛЬНОЕ УЧРЕЖДЕНИЕ ДЕТСКИЙ САД "МАЛЫШ" С. МИХАЙЛОВКА МУНИЦИПАЛЬНОГО РАЙОНА БИЖБУЛЯКСКИЙ РАЙОН РЕСПУБЛИКИ БАШКОРТОСТАН</t>
  </si>
  <si>
    <t>ФИЛИАЛ МБДОУ ДЕТСКИЙ САД "МАЛЫШ" С.МИХАЙЛОВКА</t>
  </si>
  <si>
    <t>255009480-2</t>
  </si>
  <si>
    <t>Респ Башкортостан, Бижбулякский р-н, село Михайловка, ул Школьная, зд 15</t>
  </si>
  <si>
    <t>МУНИЦИПАЛЬНОЕ АВТОНОМНОЕ ДОШКОЛЬНОЕ ОБРАЗОВАТЕЛЬНОЕ УЧРЕЖДЕНИЕ ДЕТСКИЙ САД КОМБИНИРОВАННОГО ВИДА № 33 "КОЛОСОК" Г. 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</si>
  <si>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КОМПЕНСИРУЮЩЕГО ВИДА №29 "ДЮЙМОВОЧКА"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</si>
  <si>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 2 "ЗВЕЗДОЧКА"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</si>
  <si>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№36 "АЛЕНЬКИЙ ЦВЕТОЧЕК"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</si>
  <si>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№32 "ДУСЛЫК" Г.БЕЛЕБЕЯ МУНИЦИПАЛЬНОГО РАЙОНА БЕЛЕБЕЕВСКИЙ РАЙОН РЕСПУБЛИКИ БАШКОРТОСТАН</t>
  </si>
  <si>
    <t>Респ Башкортостан, Белебеевский р-н, село Усень-Ивановское, ул Комсомольская, д 70</t>
  </si>
  <si>
    <t>Респ Башкортостан, Белебеевский р-н, рп Приютово, ул Свердлова, д 6</t>
  </si>
  <si>
    <t>МУНИЦИПАЛЬНОЕ АВТОНОМНОЕ ДОШКОЛЬНОЕ ОБРАЗОВАТЕЛЬНОЕ УЧРЕЖДЕНИЕ ДЕТСКИЙ САД КОМБИНИРОВАННОГО ВИДА № 22 "ИВУШКА" Р.П.ПРИЮТОВО МУНИЦИПАЛЬНОГО РАЙОНА БЕЛЕБЕЕВСКИЙ РАЙОН РЕСПУБЛИКИ БАШКОРТОСТАН</t>
  </si>
  <si>
    <t>Респ Башкортостан, Белебеевский р-н, рп Приютово, б-р Мира, д 15А</t>
  </si>
  <si>
    <t>МУНИЦИПАЛЬНОЕ АВТОНОМНОЕ ДОШКОЛЬНОЕ ОБРАЗОВАТЕЛЬНОЕ УЧРЕЖДЕНИЕ ДЕТСКИЙ САД КОМБИНИРОВАННОГО ВИДА №14 "ЛАСТОЧКА" Р.П.ПРИЮТОВО МУНИЦИПАЛЬНОГО РАЙОНА БЕЛЕБЕЕВСКИЙ РАЙОН РЕСПУБЛИКИ БАШКОРТОСТАН</t>
  </si>
  <si>
    <t>Респ Башкортостан, Белебеевский р-н, рп Приютово, ул Вокзальная, д 4</t>
  </si>
  <si>
    <t>МУНИЦИПАЛЬНОЕ АВТОНОМНОЕ ДОШКОЛЬНОЕ ОБРАЗОВАТЕЛЬНОЕ УЧРЕЖДЕНИЕ ДЕТСКИЙ САД КОМБИНИРОВАННОГО ВИДА № 3 "АЛЕНУШКА" Р.П.ПРИЮТОВО МУНИЦИПАЛЬНОГО РАЙОНА БЕЛЕБЕЕВСКИЙ РАЙОН РЕСПУБЛИКИ БАШКОРТОСТАН</t>
  </si>
  <si>
    <t>Респ Башкортостан, Белебеевский р-н, рп Приютово, ул Ленина, д 3А</t>
  </si>
  <si>
    <t>МУНИЦИПАЛЬНОЕ АВТОНОМНОЕ ДОШКОЛЬНОЕ ОБРАЗОВАТЕЛЬНОЕ УЧРЕЖДЕНИЕ ДЕТСКИЙ САД КОМБИНИРОВАННОГО ВИДА №35 "ТЕРЕМОК" Р.П.ПРИЮТОВО МУНИЦИПАЛЬНОГО РАЙОНА БЕЛЕБЕЕВСКИЙ РАЙОН РЕСПУБЛИКИ БАШКОРТОСТАН</t>
  </si>
  <si>
    <t>Респ Башкортостан, Белебеевский р-н, рп Приютово, ул Островского, д 40</t>
  </si>
  <si>
    <t>МУНИЦИПАЛЬНОЕ АВТОНОМНОЕ ДОШКОЛЬНОЕ ОБРАЗОВАТЕЛЬНОЕ УЧРЕЖДЕНИЕ ДЕТСКИЙ САД КОМБИНИРОВАННОГО ВИДА № 25 "СОЛНЫШКО" Р.П.ПРИЮТОВО МУНИЦИПАЛЬНОГО РАЙОНА БЕЛЕБЕЕВСКИЙ РАЙОН РЕСПУБЛИКИ БАШКОРТОСТАН</t>
  </si>
  <si>
    <t>Респ Башкортостан, Белебеевский р-н, рп Приютово, ул Первомайская, д 21</t>
  </si>
  <si>
    <t>Респ Башкортостан, Белебеевский р-н, село Слакбаш, ул К.Иванова, зд 60</t>
  </si>
  <si>
    <t>Гайсина Раушания Вазировна</t>
  </si>
  <si>
    <t>Респ Башкортостан, Белебеевский р-н, село Метевбаш, ул Школьная, д 56 к а</t>
  </si>
  <si>
    <t>Респ Башкортостан, Белебеевский р-н, село Знаменка, ул Советская, д 46</t>
  </si>
  <si>
    <t>Респ Башкортостан, Белебеевский р-н, село Знаменка, ул Заводская, д 22</t>
  </si>
  <si>
    <t>Респ Башкортостан, Белебеевский р-н, село Аксаково, ул Первомайская, д 2</t>
  </si>
  <si>
    <t>Респ Башкортостан, Белебеевский р-н, деревня Малиновка, ул Интернациональная, д 18</t>
  </si>
  <si>
    <t>МУНИЦИПАЛЬНОЕ АВТОНОМНОЕ ДОШКОЛЬНОЕ ОБРАЗОВАТЕЛЬНОЕ УЧРЕЖДЕНИЕ ДЕТСКИЙ САД КОМБИНИРОВАННОГО ВИДА №26 "БУРАТИНО"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</si>
  <si>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№30 "АЛЁНУШКА" Г.БЕЛЕБЕЯ МУНИЦИПАЛЬНОГО РАЙОНА БЕЛЕБЕЕВСКИЙ РАЙОН РЕСПУБЛИКИ БАШКОРТОСТАН</t>
  </si>
  <si>
    <t>Власова Оксана Евгеньевна</t>
  </si>
  <si>
    <t>МУНИЦИПАЛЬНОЕ АВТОНОМНОЕ ДОШКОЛЬНОЕ ОБРАЗОВАТЕЛЬНОЕ УЧРЕЖДЕНИЕ ДЕТСКИЙ САД КОМБИНИРОВАННОГО ВИДА №38 "ЗОЛУШКА" С.АКСАКОВО МУНИЦИПАЛЬНОГО РАЙОНА БЕЛЕБЕЕВСКИЙ РАЙОН РЕСПУБЛИКИ БАШКОРТОСТАН</t>
  </si>
  <si>
    <t>Респ Башкортостан, Белебеевский р-н, село Аксаково, ул Чапаева, д 1А</t>
  </si>
  <si>
    <t>МУНИЦИПАЛЬНОЕ АВТОНОМНОЕ ДОШКОЛЬНОЕ ОБРАЗОВАТЕЛЬНОЕ УЧРЕЖДЕНИЕ ДЕТСКИЙ САД КОМБИНИРОВАННОГО ВИДА №23 "СВЕТЛЯЧОК" Г.БЕЛЕБЕЯ МУНИЦИПАЛЬНОГО РАЙОНА БЕЛЕБЕЕВСКИЙ РАЙОН РЕСПУБЛИКИ БАШКОРТОСТАН</t>
  </si>
  <si>
    <t>МУНИЦИПАЛЬНОЕ АВТОНОМНОЕ ОБРАЗОВАТЕЛЬНОЕ УЧРЕЖДЕНИЕ ДОПОЛНИТЕЛЬНОГО ОБРАЗОВАНИЯ ДЕТСКО-ЮНОШЕСКИЙ ЦЕНТР "НОВОЕ ПОКОЛЕНИЕ" Г.БЕЛЕБЕЯ МУНИЦИПАЛЬНОГО РАЙОНА БЕЛЕБЕЕВСКИЙ РАЙОН РЕСПУБЛИКИ БАШКОРТОСТАН</t>
  </si>
  <si>
    <t>Халиков Данил Фанурович</t>
  </si>
  <si>
    <t>МУНИЦИПАЛЬНОЕ АВТОНОМНОЕ ДОШКОЛЬНОЕ ОБРАЗОВАТЕЛЬНОЕ УЧРЕЖДЕНИЕ ДЕТСКИЙ САД КОМБИНИРОВАННОГО ВИДА № 39 "РАДУГА" Г. 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</si>
  <si>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№27 "РЯБИНКА"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</si>
  <si>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№40 "МАТРЁШКА" Г.БЕЛЕБЕЯ МУНИЦИПАЛЬНОГО РАЙОНА БЕЛЕБЕЕВСКИЙ РАЙОН РЕСПУБЛИКИ БАШКОРТОСТАН</t>
  </si>
  <si>
    <t>Мулюкина Ирина Николаевна</t>
  </si>
  <si>
    <t>Респ Башкортостан, Белорецкий р-н, село Железнодорожный, ул Вокзальная, зд 7</t>
  </si>
  <si>
    <t>ГОСУДАРСТВЕННОЕ АВТОНОМНОЕ ПРОФЕССИОНАЛЬНОЕ ОБРАЗОВАТЕЛЬНОЕ УЧРЕЖДЕНИЕ РЕСПУБЛИКИ БАШКОРТОСТАН "БЕЛОРЕЦКИЙ МЕДИЦИНСКИЙ КОЛЛЕДЖ"</t>
  </si>
  <si>
    <t>Лисицкий Юрий Михайлович</t>
  </si>
  <si>
    <t>МУНИЦИПАЛЬНОЕ ДОШКОЛЬНОЕ ОБРАЗОВАТЕЛЬНОЕ БЮДЖЕТНОЕ УЧРЕЖДЕНИЕ ДЕТСКИЙ САД №1 "ТОПОЛЕК"С.ЖЕЛЕЗНОДОРОЖНЫЙ МУНИЦИПАЛЬНОГО РАЙОНА БЕЛОРЕЦКИЙ РАЙОН РЕСПУБЛИКИ БАШКОРТОСТАН</t>
  </si>
  <si>
    <t>Респ Башкортостан, Белорецкий р-н, село Железнодорожный, ул Вокзальная, зд 9</t>
  </si>
  <si>
    <t>Респ Башкортостан, Белорецкий р-н, село Сосновка, ул Дачная, д 9 к а</t>
  </si>
  <si>
    <t>МУНИЦИПАЛЬНОЕ АВТОНОМНОЕ ДОШКОЛЬНОЕ ОБРАЗОВАТЕЛЬНОЕ УЧРЕЖДЕНИЕ ЦЕНТР РАЗВИТИЯ РЕБЕНКА-ДЕТСКИЙ САД №31 "ЗОЛОТАЯ РЫБКА" Г.БЕЛОРЕЦК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</si>
  <si>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№14 "ЛАДУШКИ" Г. БЕЛОРЕЦК МУНИЦИПАЛЬНОГО РАЙОНА БЕЛОРЕЦКИЙ РАЙОН РЕСПУБЛИКИ БАШКОРТОСТАН</t>
  </si>
  <si>
    <t>МУНИЦИПАЛЬНОЕ АВТОНОМНОЕ ДОШКОЛЬНОЕ ОБРАЗОВАТЕЛЬНОЕ УЧРЕЖДЕНИЕ ЦЕНТР РАЗВИТИЯ РЕБЕНКА - ДЕТСКИЙ САД № 27 "УЛЫБКА" Г. 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</si>
  <si>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ОБЩЕРАЗВИВАЮЩЕГО ВИДА №4 "ЗОЛОТОЙ КЛЮЧИК" Г.БЕЛОРЕЦК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</si>
  <si>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КОМПЕНСИРУЮЩЕГО ВИДА №24 "СВЕТЛЯЧОК" Г. БЕЛОРЕЦК МУНИЦИПАЛЬНОГО РАЙОНА БЕЛОРЕЦКИЙ РАЙОН РЕСПУБЛИКИ БАШКОРТОСТАН</t>
  </si>
  <si>
    <t>МУНИЦИПАЛЬНОЕ ДОШКОЛЬНОЕ ОБРАЗОВАТЕЛЬНОЕ БЮДЖЕТНОЕ УЧРЕЖДЕНИЕ БАШКИРСКИЙ ДЕТСКИЙ САД ОБЩЕРАЗВИВАЮЩЕГО ВИДА №25 "ТЕРЕМОК" Г. БЕЛОРЕЦК МУНИЦИПАЛЬНОГО РАЙОНА БЕЛОРЕЦКИЙ РАЙОН РЕСПУБЛИКИ БАШКОРТОСТАН</t>
  </si>
  <si>
    <t>МУНИЦИПАЛЬНОЕ АВТОНОМНОЕ ДОШКОЛЬНОЕ ОБРАЗОВАТЕЛЬНОЕ УЧРЕЖДЕНИЕ ЦЕНТР РАЗВИТИЯ РЕБЕНКА - ДЕТСКИЙ САД № 29 "ЯГОДКА" Г. БЕЛОРЕЦК МУНИЦИПАЛЬНОГО РАЙОНА БЕЛОРЕЦКИЙ РАЙОН РЕСПУБЛИКИ БАШКОРТОСТАН</t>
  </si>
  <si>
    <t>Респ Башкортостан, г Белорецк, ул Блюхера, д 137</t>
  </si>
  <si>
    <t>Респ Башкортостан, Белорецкий р-н, село Ломовка, ул Ленина, д 38</t>
  </si>
  <si>
    <t>256008880-2</t>
  </si>
  <si>
    <t>НАЧАЛЬНАЯ ОБЩЕОБРАЗОВАТЕЛЬНАЯ ШКОЛА С. ОТНУРОК ФИЛИАЛ МУНИЦИПАЛЬНОГО ОБЩЕОБРАЗОВАТЕЛЬНОГО БЮДЖЕТНОГО УЧРЕЖДЕНИЯ СРЕДНЯЯ ОБЩЕОБРАЗОВАТЕЛЬНАЯ ШКОЛА С. ЛОМОВКА МУНИЦИПАЛЬНОГО РАЙОНА БЕЛОРЕЦКИЙ РАЙОН РЕСПУБЛИКИ БАШКОРТОСТАН</t>
  </si>
  <si>
    <t>453503, РЕСПУБЛИКА БАШКОРТОСТАН, М.Р-Н БЕЛОРЕЦКИЙ, С.П. НУРСКИЙ СЕЛЬСОВЕТ, С ОТНУРОК, УЛ ШКОЛЬНАЯ, Д. 35</t>
  </si>
  <si>
    <t>МУНИЦИПАЛЬНОЕ ДОШКОЛЬНОЕ ОБРАЗОВАТЕЛЬНОЕ БЮДЖЕТНОЕ УЧРЕЖДЕНИЕ ДЕТСКИЙ САД №17 "ЁЛОЧКА" Г.БЕЛОРЕЦК МУНИЦИПАЛЬНОГО РАЙОНА БЕЛОРЕЦКИЙ РАЙОН РЕСПУБЛИКИ БАШКОРТОСТАН</t>
  </si>
  <si>
    <t>453550, РЕСПУБЛИКА БАШКОРТОСТАН, М.Р-Н БЕЛОРЕЦКИЙ, С.П. ТУКАНСКИЙ СЕЛЬСОВЕТ, С ТУКАН, УЛ МАЯЧНАЯ, Д. 2/4</t>
  </si>
  <si>
    <t>МУНИЦИПАЛЬНОЕ ДОШКОЛЬНОЕ ОБРАЗОВАТЕЛЬНОЕ БЮДЖЕТНОЕ УЧРЕЖДЕНИЕ ДЕТСКИЙ САД КОМБИНИРОВАННОГО ВИДА № 30 "РОДНИЧОК" Г. 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</si>
  <si>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 15 "ЗВЕЗДОЧКА" Г. БЕЛОРЕЦК МУНИЦИПАЛЬНОГО РАЙОНА БЕЛОРЕЦКИЙ РАЙОН РЕСПУБЛИКИ БАШКОРТОСТАН</t>
  </si>
  <si>
    <t>Респ Башкортостан, Белорецкий р-н, село Ломовка, ул Ленина, д 40А</t>
  </si>
  <si>
    <t>Респ Башкортостан, Белорецкий р-н, село Тирлянский, пер Локоцкова, д 7</t>
  </si>
  <si>
    <t>МУНИЦИПАЛЬНОЕ БЮДЖЕТНОЕ ОБЩЕОБРАЗОВАТЕЛЬНОЕ УЧРЕЖДЕНИЕ "БЕЛОРЕЦКИЙ ЛИЦЕЙ-ИНТЕРНАТ" МУНИЦИПАЛЬНОГО РАЙОНА БЕЛОРЕЦКИЙ РАЙОН РЕСПУБЛИКИ БАШКОРТОСТАН</t>
  </si>
  <si>
    <t>Респ Башкортостан, Белорецкий р-н, село Тукан, ул М.Горького, зд 16</t>
  </si>
  <si>
    <t>МУНИЦИПАЛЬНОЕ ДОШКОЛЬНОЕ ОБРАЗОВАТЕЛЬНОЕ БЮДЖЕТНОЕ УЧРЕЖДЕНИЕ ДЕТСКИЙ САД №2 "РАДУГА" Г.БЕЛОРЕЦК МУНИЦИПАЛЬНОГО РАЙОНА БЕЛОРЕЦКИЙ РАЙОН РЕСПУБЛИКИ БАШКОРТОСТАН</t>
  </si>
  <si>
    <t>МУНИЦИПАЛЬНОЕ БЮДЖЕТНОЕ ДОШКОЛЬНОЕ ОБРАЗОВАТЕЛЬНОЕ УЧРЕЖДЕНИЕ ДЕТСКИЙ САД КОМПЕНСИРУЮЩЕГО ВИДА № 23 "СОЛНЫШКО" Г. БЕЛОРЕЦК МУНИЦИПАЛЬНОГО РАЙОНА БЕЛОРЕЦКИЙ РАЙОН РЕСПУБЛИКИ БАШКОРТОСТАН</t>
  </si>
  <si>
    <t>Респ Башкортостан, г Белорецк, ул Ленина, д 39А</t>
  </si>
  <si>
    <t>МУНИЦИПАЛЬНОЕ ДОШКОЛЬНОЕ ОБРАЗОВАТЕЛЬНОЕ БЮДЖЕТНОЕ УЧРЕЖДЕНИЕ ДЕТСКИЙ САД ОБЩЕРАЗВИВАЮЩЕГО ВИДА №21 "БЕРЕЗКА" Г. БЕЛОРЕЦК МУНИЦИПАЛЬНОГО РАЙОНА БЕЛОРЕЦКИЙ РАЙОН РЕСПУБЛИКИ БАШКОРТОСТАН</t>
  </si>
  <si>
    <t>Куликова Светлана Владимировна</t>
  </si>
  <si>
    <t>МУНИЦИПАЛЬНОЕ ДОШКОЛЬНОЕ ОБРАЗОВАТЕЛЬНОЕ БЮДЖЕТНОЕ УЧРЕЖДЕНИЕ ДЕТСКИЙ САД №3 "ЖЕМЧУЖИНКА" Г.БЕЛОРЕЦК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</si>
  <si>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№5 "РОМАШКА" Г.БЕЛОРЕЦК МУНИЦИПАЛЬНОГО РАЙОНА БЕЛОРЕЦКИЙ РАЙОН РЕСПУБЛИКИ БАШКОРТОСТАН</t>
  </si>
  <si>
    <t>Респ Башкортостан, Белорецкий р-н, село Тирлянский, ул Краснопартизанская, д 2</t>
  </si>
  <si>
    <t>МУНИЦИПАЛЬНОЕ АВТОНОМНОЕ ДОШКОЛЬНОЕ ОБРАЗОВАТЕЛЬНОЕ УЧРЕЖДЕНИЕ КОМБИНИРОВАННОГО ВИДА ДЕТСКИЙ САД № 15 "РОДНИЧОК"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</si>
  <si>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№1 "АЙГУЛЬ" ГОРОДА БИРСКА МУНИЦИПАЛЬНОГО РАЙОНА БИРСКИЙ РАЙОН РЕСПУБЛИКИ БАШКОРТОСТАН</t>
  </si>
  <si>
    <t>МУНИЦИПАЛЬНОЕ БЮДЖЕТНОЕ ДОШКОЛЬНОЕ ОБРАЗОВАТЕЛЬНОЕ УЧРЕЖДЕНИЕ КОМБИНИРОВАННОГО ВИДА ДЕТСКИЙ САД № 13 "ЗВЕЗДОЧКА" ГОРОДА БИРСКА МУНИЦИПАЛЬНОГО РАЙОНА БИРСКИЙ РАЙОН РЕСПУБЛИКИ БАШКОРТОСТАН</t>
  </si>
  <si>
    <t>МУНИЦИПАЛЬНОЕ АВТОНОМНОЕ ДОШКОЛЬНОЕ ОБРАЗОВАТЕЛЬНОЕ УЧРЕЖДЕНИЕ ЦЕНТР РАЗВИТИЯ РЕБЕНКА ДЕТСКИЙ САД №7 "УЛЫБКА"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</si>
  <si>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14 "ЛАСТОЧКА" ГОРОДА БИРСКА МУНИЦИПАЛЬНОГО РАЙОНА БИРСКИЙ РАЙОН РЕСПУБЛИКИ БАШКОРТОСТАН</t>
  </si>
  <si>
    <t>Абдулманова Юлия Петровна</t>
  </si>
  <si>
    <t>МУНИЦИПАЛЬНОЕ АВТОНОМНОЕ ДОШКОЛЬНОЕ ОБРАЗОВАТЕЛЬНОЕ УЧРЕЖДЕНИЕ ОБЩЕРАЗВИВАЮЩЕГО ВИДА ДЕТСКИЙ САД №11 "СОЛНЫШКО"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</si>
  <si>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12 "РЯБИНУШКА"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</si>
  <si>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10 "ОГОНЕК" ГОРОДА БИРСКА МУНИЦИПАЛЬНОГО РАЙОНА БИРСКИЙ РАЙОН РЕСПУБЛИКИ БАШКОРТОСТАН</t>
  </si>
  <si>
    <t>МУНИЦИПАЛЬНОЕ АВТОНОМНОЕ УЧРЕЖДЕНИЕ ДОПОЛНИТЕЛЬНОГО ОБРАЗОВАНИЯ ЦЕНТР ДЕТСКОГО ТВОРЧЕСТВА "РАДУГА"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</si>
  <si>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16 "РОМАШКА" ГОРОДА БИРСКА МУНИЦИПАЛЬНОГО РАЙОНА БИРСКИЙ РАЙОН РЕСПУБЛИКИ БАШКОРТОСТАН</t>
  </si>
  <si>
    <t>МУНИЦИПАЛЬНОЕ АВТОНОМНОЕ УЧРЕЖДЕНИЕ ДОПОЛНИТЕЛЬНОГО ОБРАЗОВАНИЯ ДЕТСКО-ЮНОШЕСКАЯ СПОРТИВНАЯ ШКОЛА "ЮНОСТЬ" МУНИЦИПАЛЬНОГО РАЙОНА БИРСКИЙ РАЙОН РЕСПУБЛИКИ БАШКОРТОСТАН</t>
  </si>
  <si>
    <t>МУНИЦИПАЛЬНОЕ АВТОНОМНОЕ УЧРЕЖДЕНИЕ ДОПОЛНИТЕЛЬНОГО ОБРАЗОВАНИЯ ДЕТСКИЙ ОЗДОРОВИТЕЛЬНО-ОБРАЗОВАТЕЛЬНЫЙ ЦЕНТР ТУРИЗМА, ЭКОЛОГИИ И ОТДЫХА "ВОЯЖ" МУНИЦИПАЛЬНОГО РАЙОНА БИРСКИЙ РАЙОН РЕСПУБЛИКИ БАШКОРТОСТАН</t>
  </si>
  <si>
    <t>Васенкова Марина Александровна</t>
  </si>
  <si>
    <t>Респ Башкортостан, Бирский р-н, село Калинники, ул Центральная, д 15</t>
  </si>
  <si>
    <t>ГОСУДАРСТВЕННОЕ АВТОНОМНОЕ ПРОФЕССИОНАЛЬНОЕ ОБРАЗОВАТЕЛЬНОЕ УЧРЕЖДЕНИЕ РЕСПУБЛИКИ БАШКОРТОСТАН "БИРСКИЙ МЕДИКО-ФАРМАЦЕВТИЧЕСКИЙ КОЛЛЕДЖ"</t>
  </si>
  <si>
    <t>МУНИЦИПАЛЬНОЕ АВТОНОМНОЕ ДОШКОЛЬНОЕ ОБРАЗОВАТЕЛЬНОЕ УЧРЕЖДЕНИЕ КОМБИНИРОВАННОГО ВИДА ДЕТСКИЙ САД №2 "СВЕТЛЯЧОК" ГОРОДА БИРСКА МУНИЦИПАЛЬНОГО РАЙОНА БИРСКИЙ РАЙОН РЕСПУБЛИКИ БАШКОРТОСТАН</t>
  </si>
  <si>
    <t>АВТОНОМНАЯ НЕКОММЕРЧЕСКАЯ ПРОФЕССИОНАЛЬНАЯ ОБРАЗОВАТЕЛЬНАЯ ОРГАНИЗАЦИЯ "БИРСКИЙ КООПЕРАТИВНЫЙ ТЕХНИКУМ"</t>
  </si>
  <si>
    <t>МУНИЦИПАЛЬНОЕ БЮДЖЕТНОЕ ДОШКОЛЬНОЕ ОБРАЗОВАТЕЛЬНОЕ УЧРЕЖДЕНИЕ ДЕТСКИЙ САД № 1 "УЛЫБКА" КОМПЕНСИРУЮЩЕГО ВИДА Г. БЛАГОВЕЩЕНСКА РЕСПУБЛИКИ БАШКОРТОСТАН</t>
  </si>
  <si>
    <t>Благовещенский</t>
  </si>
  <si>
    <t>МУНИЦИПАЛЬНОЕ АВТОНОМНОЕ ДОШКОЛЬНОЕ ОБРАЗОВАТЕЛЬНОЕ УЧРЕЖДЕНИЕ "ЦЕНТР РАЗВИТИЯ РЕБЕНКА - ДЕТСКИЙ САД № 10 "СОЛНЫШКО" Г. БЛАГОВЕЩЕНСКА РЕСПУБЛИКИ БАШКОРТОСТАН</t>
  </si>
  <si>
    <t>МУНИЦИПАЛЬНОЕ АВТОНОМНОЕ ДОШКОЛЬНОЕ ОБРАЗОВАТЕЛЬНОЕ УЧРЕЖДЕНИЕ - ЦЕНТР РАЗВИТИЯ РЕБЕНКА - ДЕТСКИЙ САД № 16 "РОСИНКА" Г. БЛАГОВЕЩЕНСКА РЕСПУБЛИКИ БАШКОРТОСТАН</t>
  </si>
  <si>
    <t>МУНИЦИПАЛЬНОЕ АВТОНОМНОЕ ДОШКОЛЬНОЕ ОБРАЗОВАТЕЛЬНОЕ УЧРЕЖДЕНИЕ "ЦЕНТР РАЗВИТИЯ РЕБЕНКА - ДЕТСКИЙ САД № 11 "ЯКОРЕК" Г. БЛАГОВЕЩЕНСКА РЕСПУБЛИКИ БАШКОРТОСТАН</t>
  </si>
  <si>
    <t>Гумерова Ольга Сергеевна</t>
  </si>
  <si>
    <t>Респ Башкортостан, Благовещенский р-н, село Николаевка, ул Нижняя, д 91</t>
  </si>
  <si>
    <t>Респ Башкортостан, Благовещенский р-н, село Удельно-Дуваней, ул Первомайская, д 2</t>
  </si>
  <si>
    <t>Респ Башкортостан, Благовещенский р-н, село Богородское, ул Осиновка, д 15</t>
  </si>
  <si>
    <t>Галиахметова Рида Тимирьяновна</t>
  </si>
  <si>
    <t>Респ Башкортостан, Благовещенский р-н, село Бедеева Поляна, ул Чернышевского, д 18</t>
  </si>
  <si>
    <t>Респ Башкортостан, Благовещенский р-н, село Осиповка, ул Лесная, д 1</t>
  </si>
  <si>
    <t>Респ Башкортостан, Благовещенский р-н, село Старонадеждино, ул Молодежная, д 5А</t>
  </si>
  <si>
    <t>Респ Башкортостан, Благовещенский р-н, село Новонадеждино, ул Советская, д 2</t>
  </si>
  <si>
    <t>Респ Башкортостан, Благовещенский р-н, деревня Трошкино, ул Горная, д 1</t>
  </si>
  <si>
    <t>Респ Башкортостан, Благовещенский р-н, село Орловка, ул Школьная, д 2</t>
  </si>
  <si>
    <t>Юсупова Юлия Александровна</t>
  </si>
  <si>
    <t>Респ Башкортостан, Благовещенский р-н, село Ильино-Поляна, ул Юбилейная, д 2</t>
  </si>
  <si>
    <t>Респ Башкортостан, Благовещенский р-н, деревня Турушла, ул Школьная, д 4 к 1</t>
  </si>
  <si>
    <t>Респ Башкортостан, Благовещенский р-н, село Покровка, ул 30 лет Победы, д 29</t>
  </si>
  <si>
    <t>Респ Башкортостан, Благовещенский р-н, село Верхний Изяк, ул Школьная, д 16</t>
  </si>
  <si>
    <t>Респ Башкортостан, Благовещенский р-н, село Староиликово, ул 50 лет Октября, д 21</t>
  </si>
  <si>
    <t>МУНИЦИПАЛЬНОЕ АВТОНОМНОЕ ДОШКОЛЬНОЕ ОБРАЗОВАТЕЛЬНОЕ УЧРЕЖДЕНИЕ ДЕТСКИЙ САД № 9 "ПЕТУШОК" КОМБИНИРОВАННОГО ВИДА Г.БЛАГОВЕЩЕНСКА РЕСПУБЛИКИ БАШКОРТОСТАН</t>
  </si>
  <si>
    <t>Файрузов Марсель Джалилович</t>
  </si>
  <si>
    <t>Таймурзина Венера Ульфатовна</t>
  </si>
  <si>
    <t>Жилина Надежда Сергеевна</t>
  </si>
  <si>
    <t>МУНИЦИПАЛЬНОЕ АВТОНОМНОЕ ДОШКОЛЬНОЕ ОБРАЗОВАТЕЛЬНОЕ УЧРЕЖДЕНИЕ ДЕТСКИЙ САД № 12 "РЯБИНКА" КОМБИНИРОВАННОГО ВИДА Г.БЛАГОВЕЩЕНСКА РЕСПУБЛИКИ БАШКОРТОСТАН</t>
  </si>
  <si>
    <t>Ишкинина Гузель Радиковна</t>
  </si>
  <si>
    <t>Респ Башкортостан, Благовещенский р-н, село Тугай, ул 40 лет Победы, д 1</t>
  </si>
  <si>
    <t>Респ Башкортостан, Благовещенский р-н, село Саннинское, ул Школьная, д 56</t>
  </si>
  <si>
    <t>МУНИЦИПАЛЬНОЕ АВТОНОМНОЕ ДОШКОЛЬНОЕ ОБРАЗОВАТЕЛЬНОЕ УЧРЕЖДЕНИЕ ДЕТСКИЙ САД № 15 "СКАЗКА" КОМБИНИРОВАННОГО ВИДА Г. БЛАГОВЕЩЕНСКА РЕСПУБЛИКИ БАШКОРТОСТАН</t>
  </si>
  <si>
    <t>МУНИЦИПАЛЬНОЕ АВТОНОМНОЕ ДОШКОЛЬНОЕ ОБРАЗОВАТЕЛЬНОЕ УЧРЕЖДЕНИЕ "ЦЕНТР РАЗВИТИЯ РЕБЕНКА - ДЕТСКИЙ САД № 14" Г.БЛАГОВЕЩЕНСКА РЕСПУБЛИКИ БАШКОРТОСТАН</t>
  </si>
  <si>
    <t>Респ Башкортостан, г Благовещенск, ул Советская, зд 2</t>
  </si>
  <si>
    <t>МУНИЦИПАЛЬНОЕ АВТОНОМНОЕ ДОШКОЛЬНОЕ ОБРАЗОВАТЕЛЬНОЕ УЧРЕЖДЕНИЕ ДЕТСКИЙ САД № 6 "РОМАШКА" Г. БЛАГОВЕЩЕНСКА РЕСПУБЛИКИ БАШКОРТОСТАН</t>
  </si>
  <si>
    <t>МУНИЦИПАЛЬНОЕ БЮДЖЕТНОЕ УЧРЕЖДЕНИЕ ДОПОЛНИТЕЛЬНОГО ОБРАЗОВАНИЯ "ДЕТСКАЯ ЮНОШЕСКАЯ СПОРТИВНАЯ ШКОЛА МУНИЦИПАЛЬНОГО РАЙОНА БЛАГОВЕЩЕНСКИЙ РАЙОН РЕСПУБЛИКИ БАШКОРТОСТАН"</t>
  </si>
  <si>
    <t>Давлекановский</t>
  </si>
  <si>
    <t>Респ Башкортостан, Давлекановский р-н, село Ивановка, ул Механизаторская, д 26</t>
  </si>
  <si>
    <t>МУНИЦИПАЛЬНОЕ БЮДЖЕТНОЕ ОБРАЗОВАТЕЛЬНОЕ УЧРЕЖДЕНИЕ ДОПОЛНИТЕЛЬНОГО ОБРАЗОВАНИЯ ДОМ ДЕТСКОГО ТВОРЧЕСТВА МУНИЦИПАЛЬНОГО РАЙОНА ДАВЛЕКАНОВСКИЙ РАЙОН РЕСПУБЛИКИ БАШКОРТОСТАН</t>
  </si>
  <si>
    <t>МУНИЦИПАЛЬНОЕ БЮДЖЕТНОЕ ДОШКОЛЬНОЕ ОБРАЗОВАТЕЛЬНОЕ УЧРЕЖДЕНИЕ ДЕТСКИЙ САД № 6 "ТЕРЕМОК" МУНИЦИПАЛЬНОГО РАЙОНА ДАВЛЕКАНОВСКИЙ РАЙОН РЕСПУБЛИКИ БАШКОРТОСТАН</t>
  </si>
  <si>
    <t>МУНИЦИПАЛЬНОЕ БЮДЖЕТНОЕ ДОШКОЛЬНОЕ ОБРАЗОВАТЕЛЬНОЕ УЧРЕЖДЕНИЕ ДЕТСКИЙ САД № 10 "КОЛОКОЛЬЧИК" МУНИЦИПАЛЬНОГО РАЙОНА ДАВЛЕКАНОВСКИЙ РАЙОН РЕСПУБЛИКИ БАШКОРТОСТАН</t>
  </si>
  <si>
    <t>Респ Башкортостан, Давлекановский р-н, село Рассвет, ул Школьная, д 6А</t>
  </si>
  <si>
    <t>Респ Башкортостан, Давлекановский р-н, деревня Ивангород, ул Крестьянская, д 31</t>
  </si>
  <si>
    <t>453406, РЕСПУБЛИКА БАШКОРТОСТАН, М.Р-Н ДАВЛЕКАНОВСКИЙ, С.П. РАССВЕТОВСКИЙ СЕЛЬСОВЕТ, С КИРОВО, УЛ ФЕРМСКАЯ, ДВЛД. 8</t>
  </si>
  <si>
    <t>МУНИЦИПАЛЬНАЯ БЮДЖЕТНАЯ ОБРАЗОВАТЕЛЬНАЯ ОРГАНИЗАЦИЯ ДОПОЛНИТЕЛЬНОГО ОБРАЗОВАНИЯ ДЕТСКО-ЮНОШЕСКАЯ СПОРТИВНАЯ ШКОЛА "САМБО-75" МУНИЦИПАЛЬНОГО РАЙОНА ДАВЛЕКАНОВСКИЙ РАЙОН РЕСПУБЛИКИ БАШКОРТОСТАН</t>
  </si>
  <si>
    <t>МУНИЦИПАЛЬНОЕ БЮДЖЕТНОЕ ДОШКОЛЬНОЕ ОБРАЗОВАТЕЛЬНОЕ УЧРЕЖДЕНИЕ ДЕТСКИЙ САД № 8 "ЛАДУШКИ" МУНИЦИПАЛЬНОГО РАЙОНА ДАВЛЕКАНОВСКИЙ РАЙОН РЕСПУБЛИКИ БАШКОРТОСТАН</t>
  </si>
  <si>
    <t>МУНИЦИПАЛЬНОЕ БЮДЖЕТНОЕ ДОШКОЛЬНОЕ ОБРАЗОВАТЕЛЬНОЕ УЧРЕЖДЕНИЕ ДЕТСКИЙ САД № 9 "МАЛЫШКА" КОМБИНИРОВАННОГО ВИДА МУНИЦИПАЛЬНОГО РАЙОНА ДАВЛЕКАНОВСКИЙ РАЙОН РЕСПУБЛИКИ БАШКОРТОСТАН</t>
  </si>
  <si>
    <t>МУНИЦИПАЛЬНОЕ БЮДЖЕТНОЕ ДОШКОЛЬНОЕ ОБРАЗОВАТЕЛЬНОЕ УЧРЕЖДЕНИЕ ЦЕНТР РАЗВИТИЯ РЕБЕНКА - ДЕТСКИЙ САД № 11 "ДЮЙМОВОЧКА" МУНИЦИПАЛЬНОГО РАЙОНА ДАВЛЕКАНОВСКИЙ РАЙОН РЕСПУБЛИКИ БАШКОРТОСТАН</t>
  </si>
  <si>
    <t>Респ Башкортостан, г Давлеканово, ул Комсомольская, д 22, кв 1</t>
  </si>
  <si>
    <t>МУНИЦИПАЛЬНОЕ БЮДЖЕТНОЕ ДОШКОЛЬНОЕ ОБРАЗОВАТЕЛЬНОЕ УЧРЕЖДЕНИЕ ДЕТСКИЙ САД № 1 "РОМАШКА" МУНИЦИПАЛЬНОГО РАЙОНА ДАВЛЕКАНОВСКИЙ РАЙОН РЕСПУБЛИКИ БАШКОРТОСТАН</t>
  </si>
  <si>
    <t>МУНИЦИПАЛЬНОЕ БЮДЖЕТНОЕ ДОШКОЛЬНОЕ ОБРАЗОВАТЕЛЬНОЕ УЧРЕЖДЕНИЕ ДЕТСКИЙ САД "СОЛНЫШКО" С. ЛЕНИНСКИЙ МУНИЦИПАЛЬНОГО РАЙОНА ДАВЛЕКАНОВСКИЙ РАЙОН РЕСПУБЛИКИ БАШКОРТОСТАН</t>
  </si>
  <si>
    <t>Респ Башкортостан, Давлекановский р-н, село Ленинский, ул Полевая, д 3</t>
  </si>
  <si>
    <t>Респ Башкортостан, Давлекановский р-н, село Старомрясово, ул Центральная, д 1</t>
  </si>
  <si>
    <t>Респ Башкортостан, Давлекановский р-н, село Чуюнчи-Николаевка, ул Молодежная, зд 1А</t>
  </si>
  <si>
    <t>Респ Башкортостан, Давлекановский р-н, село Чуюнчи, ул Центральная, зд 19</t>
  </si>
  <si>
    <t>Респ Башкортостан, Давлекановский р-н, село Имай-Кармалы, ул Советская, д 1</t>
  </si>
  <si>
    <t>Респ Башкортостан, Давлекановский р-н, село Казангулово, ул Демская, д 33</t>
  </si>
  <si>
    <t>Респ Башкортостан, Давлекановский р-н, село Вперед, ул Школьная, д 13</t>
  </si>
  <si>
    <t>Респ Башкортостан, Давлекановский р-н, село Поляковка, ул Казанка, д 1</t>
  </si>
  <si>
    <t>МУНИЦИПАЛЬНОЕ БЮДЖЕТНОЕ ДОШКОЛЬНОЕ ОБРАЗОВАТЕЛЬНОЕ УЧРЕЖДЕНИЕ ДЕТСКИЙ САД "КОЛОСОК" С. ВПЕРЕД МУНИЦИПАЛЬНОГО РАЙОНА ДАВЛЕКАНОВСКИЙ РАЙОН РЕСПУБЛИКИ БАШКОРТОСТАН</t>
  </si>
  <si>
    <t>Респ Башкортостан, Давлекановский р-н, село Вперед, ул Школьная, д 30</t>
  </si>
  <si>
    <t>Респ Башкортостан, Давлекановский р-н, село Кидрячево, ул Школьная, д 2А</t>
  </si>
  <si>
    <t>Респ Башкортостан, Давлекановский р-н, деревня Новоянбеково, ул Мира, д 57/1</t>
  </si>
  <si>
    <t>МУНИЦИПАЛЬНОЕ БЮДЖЕТНОЕ ОБЩЕОБРАЗОВАТЕЛЬНОЕ УЧРЕЖДЕНИЕ ОСНОВНАЯ ОБЩЕОБРАЗОВАТЕЛЬНАЯ ШКОЛА Д. РАЕВО МУНИЦИПАЛЬНОГО РАЙОНА ДАВЛЕКАНОВСКИЙ РАЙОН РЕСПУБЛИКИ БАШКОРТОСТАН</t>
  </si>
  <si>
    <t>Респ Башкортостан, Давлекановский р-н, деревня Раево, ул И.Каримова, д 5</t>
  </si>
  <si>
    <t>Респ Башкортостан, Давлекановский р-н, деревня Романовка, ул Молодежная, зд 13</t>
  </si>
  <si>
    <t>Респ Башкортостан, Давлекановский р-н, село Микяшево, ул Школьная</t>
  </si>
  <si>
    <t>Респ Башкортостан, Давлекановский р-н, деревня Сергиополь, ул Школьная, д 1</t>
  </si>
  <si>
    <t>Респ Башкортостан, Давлекановский р-н, село Курятмасово, ул С.Юлаева, д 46</t>
  </si>
  <si>
    <t>МУНИЦИПАЛЬНОЕ БЮДЖЕТНОЕ ДОШКОЛЬНОЕ ОБРАЗОВАТЕЛЬНОЕ УЧРЕЖДЕНИЕ ЦЕНТР РАЗВИТИЯ РЕБЕНКА-ДЕТСКИЙ САД № 4 "КОЛОСОК" МУНИЦИПАЛЬНОГО РАЙОНА ДАВЛЕКАНОВСКИЙ РАЙОН РЕСПУБЛИКИ БАШКОРТОСТАН</t>
  </si>
  <si>
    <t>МУНИЦИПАЛЬНОЕ БЮДЖЕТНОЕ ДОШКОЛЬНОЕ ОБРАЗОВАТЕЛЬНОЕ УЧРЕЖДЕНИЕ ДЕТСКИЙ САД №12 "КАРЛУГАЧ" МУНИЦИПАЛЬНОГО РАЙОНА ДАВЛЕКАНОВСКИЙ РАЙОН РЕСПУБЛИКИ БАШКОРТОСТАН</t>
  </si>
  <si>
    <t>Дюртюлинский</t>
  </si>
  <si>
    <t>МУНИЦИПАЛЬНОЕ БЮДЖЕТНОЕ ДОШКОЛЬНОЕ ОБРАЗОВАТЕЛЬНОЕ УЧРЕЖДЕНИЕ ДЕТСКИЙ САД "БЕРЕЗКА" СЕЛА АСЯНОВО МУНИЦИПАЛЬНОГО РАЙОНА ДЮРТЮЛИНСКИЙ РАЙОН РЕСПУБЛИКИ БАШКОРТОСТАН</t>
  </si>
  <si>
    <t>Устюгова Эльвира Дамировна</t>
  </si>
  <si>
    <t>Респ Башкортостан, Дюртюлинский р-н, село Асяново, ул Юбилейная, д 14</t>
  </si>
  <si>
    <t>Респ Башкортостан, Дюртюлинский р-н, село Суккулово, ул Центральная, д 4</t>
  </si>
  <si>
    <t>МУНИЦИПАЛЬНОЕ БЮДЖЕТНОЕ ДОШКОЛЬНОЕ ОБРАЗОВАТЕЛЬНОЕ УЧРЕЖДЕНИЕ ДЕТСКИЙ САД "АЛЕНЬКИЙ ЦВЕТОЧЕК" СЕЛА АНГАСЯК МУНИЦИПАЛЬНОГО РАЙОНА ДЮРТЮЛИНСКИЙ РАЙОН РЕСПУБЛИКИ БАШКОРТОСТАН</t>
  </si>
  <si>
    <t>Респ Башкортостан, Дюртюлинский р-н, село Ангасяк, ул Чиглинцева, зд 7</t>
  </si>
  <si>
    <t>Респ Башкортостан, Дюртюлинский р-н, село Исмаилово, ул Школьная, зд 14</t>
  </si>
  <si>
    <t>Респ Башкортостан, Дюртюлинский р-н, село Чишма, ул Коммунистическая, зд 50</t>
  </si>
  <si>
    <t>МУНИЦИПАЛЬНОЕ БЮДЖЕТНОЕ ДОШКОЛЬНОЕ ОБРАЗОВАТЕЛЬНОЕ УЧРЕЖДЕНИЕ ДЕТСКИЙ САД "БУРАТИНО" СЕЛА ИСМАИЛОВО МУНИЦИПАЛЬНОГО РАЙОНА ДЮРТЮЛИНСКИЙ РАЙОН РЕСПУБЛИКИ БАШКОРТОСТАН</t>
  </si>
  <si>
    <t>Респ Башкортостан, Дюртюлинский р-н, село Исмаилово, ул Ханифа Валиева, д 59 к а</t>
  </si>
  <si>
    <t>Респ Башкортостан, Дюртюлинский р-н, село Иванаево, ул Садовая, д 1/1</t>
  </si>
  <si>
    <t>Респ Башкортостан, Дюртюлинский р-н, село Нижнеманчарово, ул Молодежная, зд 25</t>
  </si>
  <si>
    <t>Респ Башкортостан, Дюртюлинский р-н, село Маядык, ул Горшкова, д 41</t>
  </si>
  <si>
    <t>Респ Башкортостан, Дюртюлинский р-н, село Ярмино, ул Давлетгареевых, д 45А</t>
  </si>
  <si>
    <t>Респ Башкортостан, Дюртюлинский р-н, село Семилетка, ул Ленина, д 14</t>
  </si>
  <si>
    <t>Респ Башкортостан, Дюртюлинский р-н, село Москово, ул Калинина, зд 47</t>
  </si>
  <si>
    <t>МУНИЦИПАЛЬНОЕ АВТОНОМНОЕ ДОШКОЛЬНОЕ ОБРАЗОВАТЕЛЬНОЕ УЧРЕЖДЕНИЕ ЦЕНТР РАЗВИТИЯ РЕБЕНКА - ДЕТСКИЙ САД № 10 "ЛЯЙСАН" ГОРОДА ДЮРТЮЛИ МУНИЦИПАЛЬНОГО РАЙОНА ДЮРТЮЛИНСКИЙ РАЙОН РЕСПУБЛИКИ БАШКОРТОСТАН</t>
  </si>
  <si>
    <t>Респ Башкортостан, г Дюртюли, ул Назара Наджми, д 36 к 1</t>
  </si>
  <si>
    <t>Респ Башкортостан, Дюртюлинский р-н, село Байгильды, ул Мичурина, зд 2А</t>
  </si>
  <si>
    <t>Респ Башкортостан, Дюртюлинский р-н, село Учпили, ул Школьная, д 10</t>
  </si>
  <si>
    <t>Респ Башкортостан, Дюртюлинский р-н, село Ангасяк, ул Чиглинцева, д 1</t>
  </si>
  <si>
    <t>Респ Башкортостан, Дюртюлинский р-н, село Староянтузово, ул Молодежная, д 2 к 1</t>
  </si>
  <si>
    <t>МУНИЦИПАЛЬНОЕ БЮДЖЕТНОЕ ДОШКОЛЬНОЕ ОБРАЗОВАТЕЛЬНОЕ УЧРЕЖДЕНИЕ ДЕТСКИЙ САД "ЛАСТОЧКА" СЕЛА УЧПИЛИ МУНИЦИПАЛЬНОГО РАЙОНА ДЮРТЮЛИНСКИЙ РАЙОН РЕСПУБЛИКИ БАШКОРТОСТАН</t>
  </si>
  <si>
    <t>Ибрагимова Раушания Винарисовна</t>
  </si>
  <si>
    <t>Респ Башкортостан, Дюртюлинский р-н, село Учпили, ул Советская, д 44</t>
  </si>
  <si>
    <t>Респ Башкортостан, Дюртюлинский р-н, село Новокангышево, ул Молодежная, д 42/1</t>
  </si>
  <si>
    <t>МУНИЦИПАЛЬНОЕ БЮДЖЕТНОЕ ДОШКОЛЬНОЕ ОБРАЗОВАТЕЛЬНОЕ УЧРЕЖДЕНИЕ ДЕТСКИЙ САД "ЧУЛПАН" СЕЛА ИВАНАЕВО МУНИЦИПАЛЬНОГО РАЙОНА ДЮРТЮЛИНСКИЙ РАЙОН РЕСПУБЛИКИ БАШКОРТОСТАН</t>
  </si>
  <si>
    <t>Респ Башкортостан, Дюртюлинский р-н, село Иванаево, ул Садовая, д 9</t>
  </si>
  <si>
    <t>Респ Башкортостан, г Дюртюли, ул Первомайская, д 24 к а</t>
  </si>
  <si>
    <t>Респ Башкортостан, Дюртюлинский р-н, село Юсупово, ул Центральная, д 1, кв 1</t>
  </si>
  <si>
    <t>Респ Башкортостан, Дюртюлинский р-н, село Асяново, ул Ш.Бабича, д 16/1</t>
  </si>
  <si>
    <t>Респ Башкортостан, Дюртюлинский р-н, село Миништы, ул Школьная, д 4</t>
  </si>
  <si>
    <t>Респ Башкортостан, Дюртюлинский р-н, село Черлак, ул Центральная, зд 63</t>
  </si>
  <si>
    <t>МУНИЦИПАЛЬНОЕ БЮДЖЕТНОЕ ДОШКОЛЬНОЕ ОБРАЗОВАТЕЛЬНОЕ УЧРЕЖДЕНИЕ ДЕТСКИЙ САД КОМБИНИРОВАННОГО ВИДА № 4 "ЕЛОЧКА"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</si>
  <si>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 11 "СКАЗКА" ГОРОДА ДЮРТЮЛИ МУНИЦИПАЛЬНОГО РАЙОНА ДЮРТЮЛИНСКИЙ РАЙОН РЕСПУБЛИКИ БАШКОРТОСТАН</t>
  </si>
  <si>
    <t>Респ Башкортостан, Дюртюлинский р-н, село Старобаишево, ул Молодежная, зд 4</t>
  </si>
  <si>
    <t>МУНИЦИПАЛЬНОЕ БЮДЖЕТНОЕ ДОШКОЛЬНОЕ ОБРАЗОВАТЕЛЬНОЕ УЧРЕЖДЕНИЕ ДЕТСКИЙ САД "КАРЛЫГАЧ" СЕЛА СУККУЛОВО МУНИЦИПАЛЬНОГО РАЙОНА ДЮРТЮЛИНСКИЙ РАЙОН РЕСПУБЛИКИ БАШКОРТОСТАН</t>
  </si>
  <si>
    <t>Респ Башкортостан, Дюртюлинский р-н, село Суккулово, ул Дюртюлинская, д 7</t>
  </si>
  <si>
    <t>Респ Башкортостан, Дюртюлинский р-н, село Куккуяново, ул Школьная, д 22</t>
  </si>
  <si>
    <t>Респ Башкортостан, Дюртюлинский р-н, село Ивачево, ул Школьная, д 6</t>
  </si>
  <si>
    <t>МУНИЦИПАЛЬНОЕ БЮДЖЕТНОЕ ДОШКОЛЬНОЕ ОБРАЗОВАТЕЛЬНОЕ УЧРЕЖДЕНИЕ ДЕТСКИЙ САД "ЗОЛОТОЙ КОЛОС" СЕЛА СТАРОЯНТУЗОВО МУНИЦИПАЛЬНОГО РАЙОНА ДЮРТЮЛИНСКИЙ РАЙОН РЕСПУБЛИКИ БАШКОРТОСТАН</t>
  </si>
  <si>
    <t>Абсалямова Аделина Ахатовна</t>
  </si>
  <si>
    <t>Респ Башкортостан, Дюртюлинский р-н, село Староянтузово, ул Советская, зд 5</t>
  </si>
  <si>
    <t>МУНИЦИПАЛЬНОЕ БЮДЖЕТНОЕ ДОШКОЛЬНОЕ ОБРАЗОВАТЕЛЬНОЕ УЧРЕЖДЕНИЕ ДЕТСКИЙ САД "МИЛЯШ" СЕЛА МОСКОВО МУНИЦИПАЛЬНОГО РАЙОНА ДЮРТЮЛИНСКИЙ РАЙОН РЕСПУБЛИКИ БАШКОРТОСТАН</t>
  </si>
  <si>
    <t>Респ Башкортостан, Дюртюлинский р-н, село Москово, ул Горшкова, д 4/А</t>
  </si>
  <si>
    <t>МУНИЦИПАЛЬНОЕ БЮДЖЕТНОЕ ДОШКОЛЬНОЕ ОБРАЗОВАТЕЛЬНОЕ УЧРЕЖДЕНИЕ ДЕТСКИЙ САД "ТЕРЕМОК" СЕЛА МАЯДЫК МУНИЦИПАЛЬНОГО РАЙОНА ДЮРТЮЛИНСКИЙ РАЙОН РЕСПУБЛИКИ БАШКОРТОСТАН</t>
  </si>
  <si>
    <t>МУНИЦИПАЛЬНОЕ АВТОНОМНОЕ ДОШКОЛЬНОЕ ОБРАЗОВАТЕЛЬНОЕ УЧРЕЖДЕНИЕ ДЕТСКИЙ САД № 6 "СОЛНЫШКО" ГОРОДА ДЮРТЮЛИ МУНИЦИПАЛЬНОГО РАЙОНА ДЮРТЮЛИНСКИЙ РАЙОН РЕСПУБЛИКИ БАШКОРТОСТАН</t>
  </si>
  <si>
    <t>Респ Башкортостан, г Дюртюли, ул Василия Горшкова, д 23 к б</t>
  </si>
  <si>
    <t>МУНИЦИПАЛЬНОЕ БЮДЖЕТНОЕ ДОШКОЛЬНОЕ ОБРАЗОВАТЕЛЬНОЕ УЧРЕЖДЕНИЕ ДЕТСКИЙ САД №7 "ЗВЁЗДОЧКА"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</si>
  <si>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№1 "ШАТЛЫК" СЕЛА СЕМИЛЕТКА МУНИЦИПАЛЬНОГО РАЙОНА ДЮРТЮЛИНСКИЙ РАЙОН РЕСПУБЛИКИ БАШКОРТОСТАН</t>
  </si>
  <si>
    <t>Респ Башкортостан, Дюртюлинский р-н, село Семилетка, ул Мира, д 19 к а</t>
  </si>
  <si>
    <t>МУНИЦИПАЛЬНОЕ БЮДЖЕТНОЕ ДОШКОЛЬНОЕ ОБРАЗОВАТЕЛЬНОЕ УЧРЕЖДЕНИЕ ДЕТСКИЙ САД № 3 "ГНЕЗДЫШКО"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</si>
  <si>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 8 "ЛАСТОЧКА" ГОРОДА ДЮРТЮЛИ МУНИЦИПАЛЬНОГО РАЙОНА ДЮРТЮЛИНСКИЙ РАЙОН РЕСПУБЛИКИ БАШКОРТОСТАН</t>
  </si>
  <si>
    <t>Респ Башкортостан, г Дюртюли, ул Первомайская, д 5 к а</t>
  </si>
  <si>
    <t>МУНИЦИПАЛЬНОЕ БЮДЖЕТНОЕ ДОШКОЛЬНОЕ ОБРАЗОВАТЕЛЬНОЕ УЧРЕЖДЕНИЕ ДЕТСКИЙ САД КОМБИНИРОВАННОГО ВИДА № 9 "ЧЕБУРАШКА"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</si>
  <si>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 12 "АЛТЫНЧАЧ" ГОРОДА ДЮРТЮЛИ МУНИЦИПАЛЬНОГО РАЙОНА ДЮРТЮЛИНСКИЙ РАЙОН РЕСПУБЛИКИ БАШКОРТОСТАН</t>
  </si>
  <si>
    <t>Респ Башкортостан, г Дюртюли, ул Матросова, д 12 к а</t>
  </si>
  <si>
    <t>Респ Башкортостан, г Дюртюли, ул Разила Мусина, влд 15</t>
  </si>
  <si>
    <t>МУНИЦИПАЛЬНОЕ БЮДЖЕТНОЕ ДОШКОЛЬНОЕ ОБРАЗОВАТЕЛЬНОЕ УЧРЕЖДЕНИЕ ДЕТСКИЙ САД № 5 "СТРАНА ДЕТСТВА" ГОРОДА ДЮРТЮЛИ МУНИЦИПАЛЬНОГО РАЙОНА ДЮРТЮЛИНСКИЙ РАЙОН РЕСПУБЛИКИ БАШКОРТОСТАН</t>
  </si>
  <si>
    <t>Гиззатова Наргиз Габиловна</t>
  </si>
  <si>
    <t>МУНИЦИПАЛЬНОЕ АВТОНОМНОЕ ДОШКОЛЬНОЕ ОБРАЗОВАТЕЛЬНОЕ УЧРЕЖДЕНИЕ ДЕТСКИЙ САД № 9 "БЕЛОСНЕЖКА" ОБЩЕРАЗВИВАЮЩЕГО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</si>
  <si>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ЦЕНТР РАЗВИТИЯ РЕБЁНКА - ДЕТСКИЙ САД № 32 "РУСАЛОЧКА"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</si>
  <si>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14 "ТЕРЕМОК"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</si>
  <si>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31 "АЛЁНУШКА"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</si>
  <si>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13 "БЕРЕЗКА" КОМБИНИРОВАННОГО ВИДА ГОРОДА ИШИМБАЯ МУНИЦИПАЛЬНОГО РАЙОНА ИШИМБАЙСКИЙ РАЙОН РЕСПУБЛИКИ БАШКОРТОСТАН</t>
  </si>
  <si>
    <t>Респ Башкортостан, г Ишимбай, ул Зеленая, д 58 к а</t>
  </si>
  <si>
    <t>МУНИЦИПАЛЬНОЕ АВТОНОМНОЕ ДОШКОЛЬНОЕ ОБРАЗОВАТЕЛЬНОЕ УЧРЕЖДЕНИЕ ЦЕНТР РАЗВИТИЯ РЕБЁНКА - ДЕТСКИЙ САД № 28 "РОДНИЧОК"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</si>
  <si>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25 "СКАЗКА" КОМБИНИРОВАННОГО ВИДА ГОРОДА ИШИМБАЯ МУНИЦИПАЛЬНОГО РАЙОНА ИШИМБАЙСКИЙ РАЙОН РЕСПУБЛИКИ БАШКОРТОСТАН</t>
  </si>
  <si>
    <t>Респ Башкортостан, г Ишимбай, ул Советская, д 41 к а</t>
  </si>
  <si>
    <t>МУНИЦИПАЛЬНОЕ АВТОНОМНОЕ ДОШКОЛЬНОЕ ОБРАЗОВАТЕЛЬНОЕ УЧРЕЖДЕНИЕ ДЕТСКИЙ САД № 23 "СВЕТЛЯЧОК" ОБЩЕРАЗВИВАЮЩЕГО ВИДА ГОРОДА ИШИМБАЯ МУНИЦИПАЛЬНОГО РАЙОНА ИШИМБАЙСКИЙ РАЙОН РЕСПУБЛИКИ БАШКОРТОСТАН</t>
  </si>
  <si>
    <t>МУНИЦИПАЛЬНОЕ БЮДЖЕТНОЕ ДОШКОЛЬНОЕ ОБРАЗОВАТЕЛЬНОЕ УЧРЕЖДЕНИЕ ДЕТСКИЙ САД №7 "ИСКОРКА" ГОРОДА ИШИМБАЯ МУНИЦИПАЛЬНОГО РАЙОНА ИШИМБАЙСКИЙ РАЙОН РЕСПУБЛИКИ БАШКОРТОСТАН</t>
  </si>
  <si>
    <t>Респ Башкортостан, Ишимбайский р-н, село Петровское, ул Ленина, д 21</t>
  </si>
  <si>
    <t>МУНИЦИПАЛЬНОЕ БЮДЖЕТНОЕ ДОШКОЛЬНОЕ ОБРАЗОВАТЕЛЬНОЕ УЧРЕЖДЕНИЕ ДЕТСКИЙ САД № 21 "СОЛНЫШКО" КОМПЕНСИРУЮЩЕГО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</si>
  <si>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18 "РОМАШКА" ОБЩЕРАЗВИВАЮЩЕГО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</si>
  <si>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16 "ВАСИЛЕК" ОБЩЕРАЗВИВАЮЩЕГО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</si>
  <si>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ЦЕНТР РАЗВИТИЯ РЕБЕНКА - ДЕТСКИЙ САД № 33 "ЗОЛУШКА"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</si>
  <si>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30 "ЛЕСОВИЧОК" КОМБИНИРОВАННОГО ВИДА ГОРОДА ИШИМБАЯ МУНИЦИПАЛЬНОГО РАЙОНА ИШИМБАЙСКИЙ РАЙОН РЕСПУБЛИКИ БАШКОРТОСТАН</t>
  </si>
  <si>
    <t>Респ Башкортостан, Ишимбайский р-н, село Урман-Бишкадак, ул Школьная, д 3</t>
  </si>
  <si>
    <t>Респ Башкортостан, Ишимбайский р-н, село Петровское, ул Школьная, д 20А</t>
  </si>
  <si>
    <t>Респ Башкортостан, Ишимбайский р-н, село Янурусово, ул Фрунзе, зд 62</t>
  </si>
  <si>
    <t>Дильмухаметова Альфия Раисовна</t>
  </si>
  <si>
    <t>МУНИЦИПАЛЬНОЕ АВТОНОМНОЕ ДОШКОЛЬНОЕ ОБРАЗОВАТЕЛЬНОЕ УЧРЕЖДЕНИЕ ДЕТСКИЙ САД № 27 "РОСИНКА"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</si>
  <si>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26 "РЯБИНКА"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</si>
  <si>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29 "АИСТ"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</si>
  <si>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№34 "СОЛНЕЧНЫЙ" ОБЩЕРАЗВИВАЮЩЕГО ВИДА ГОРОДА ИШИМБАЯ МУНИЦИПАЛЬНОГО РАЙОНА ИШИМБАЙСКИЙ РАЙОН РЕСПУБЛИКИ БАШКОРТОСТАН</t>
  </si>
  <si>
    <t>ГОСУДАРСТВЕННОЕ БЮДЖЕТНОЕ ОБЩЕОБРАЗОВАТЕЛЬНОЕ УЧРЕЖДЕНИЕ БАШКИРСКАЯ РЕСПУБЛИКАНСКАЯ ГИМНАЗИЯ-ИНТЕРНАТ № 3 ИМЕНИ ПЕРВОГО ПРЕЗИДЕНТА РЕСПУБЛИКИ БАШКОРТОСТАН МУРТАЗЫ ГУБАЙДУЛЛОВИЧА РАХИМОВА</t>
  </si>
  <si>
    <t>МУНИЦИПАЛЬНОЕ БЮДЖЕТНОЕ ДОШКОЛЬНОЕ ОБРАЗОВАТЕЛЬНОЕ УЧРЕЖДЕНИЕ ДЕТСКИЙ САД № 3 "РАДУГА" КОМБИНИРОВАННОГО ВИДА ГОРОДСКОГО ОКРУГА ГОРОД КУМЕРТАУ РЕСПУБЛИКИ БАШКОРТОСТАН</t>
  </si>
  <si>
    <t>МУНИЦИПАЛЬНОЕ АВТОНОМНОЕ ОБРАЗОВАТЕЛЬНОЕ УЧРЕЖДЕНИЕ ДОПОЛНИТЕЛЬНОГО ОБРАЗОВАНИЯ "ЦЕНТР ДЕТСКОГО ТВОРЧЕСТВА"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</si>
  <si>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12" ГОРОДСКОГО ОКРУГА ГОРОД КУМЕРТАУ РЕСПУБЛИКИ БАШКОРТОСТАН</t>
  </si>
  <si>
    <t>МУНИЦИПАЛЬНОЕ БЮДЖЕТНОЕ ОБРАЗОВАТЕЛЬНОЕ УЧРЕЖДЕНИЕ ДОПОЛНИТЕЛЬНОГО ОБРАЗОВАНИЯ "СТАНЦИЯ ЮНЫХ НАТУРАЛИСТОВ"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</si>
  <si>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1 С УГЛУБЛЕННЫМ ИЗУЧЕНИЕМ АНГЛИЙСКОГО ЯЗЫКА "ГАРМОНИЯ" ГОРОДСКОГО ОКРУГА ГОРОД КУМЕРТАУ РЕСПУБЛИКИ БАШКОРТОСТАН</t>
  </si>
  <si>
    <t>МУНИЦИПАЛЬНОЕ БЮДЖЕТНОЕ ОБЩЕОБРАЗОВАТЕЛЬНОЕ УЧРЕЖДЕНИЕ ОБРАЗОВАТЕЛЬНЫЙ КОМПЛЕКС "ПЕРСПЕКТИВА"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</si>
  <si>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№5"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</si>
  <si>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6" ГОРОДСКОГО ОКРУГА ГОРОД КУМЕРТАУ РЕСПУБЛИКИ БАШКОРТОСТАН</t>
  </si>
  <si>
    <t>МУНИЦИПАЛЬНОЕ АВТОНОМНОЕ ДОШКОЛЬНОЕ ОБРАЗОВАТЕЛЬНОЕ УЧРЕЖДЕНИЕ ЦЕНТР РАЗВИТИЯ РЕБЕНКА - ДЕТСКИЙ САД ПЕРВОЙ КАТЕГОРИИ № 8 "АЙГУЛЬ" ГОРОДСКОГО ОКРУГА ГОРОД КУМЕРТАУ РЕСПУБЛИКИ БАШКОРТОСТАН</t>
  </si>
  <si>
    <t>МУНИЦИПАЛЬНОЕ БЮДЖЕТНОЕ ДОШКОЛЬНОЕ ОБРАЗОВАТЕЛЬНОЕ УЧРЕЖДЕНИЕ ДЕТСКИЙ САД №25 "ДЮЙМОВОЧКА" КОМПЕНСИРУЮЩЕГО ВИДА ГОРОДСКОГО ОКРУГА ГОРОД КУМЕРТАУ РЕСПУБЛИКИ БАШКОРТОСТАН</t>
  </si>
  <si>
    <t>МУНИЦИПАЛЬНОЕ БЮДЖЕТНОЕ ДОШКОЛЬНОЕ ОБРАЗОВАТЕЛЬНОЕ УЧРЕЖДЕНИЕ ДЕТСКИЙ САД № 1 "ЗЕМЛЯНИЧКА" КОМПЕНСИРУЮЩЕГО ВИДА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</si>
  <si>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3 С УГЛУБЛЕННЫМ ИЗУЧЕНИЕМ ОТДЕЛЬНЫХ ПРЕДМЕТОВ ИМЕНИ СЕРГЕЯ АЛЕКСАНДРОВИЧА ПОГРЕБАЧА" ГОРОДСКОГО ОКРУГА ГОРОД КУМЕРТАУ РЕСПУБЛИКИ БАШКОРТОСТАН</t>
  </si>
  <si>
    <t>Клименко Олеся Александровна</t>
  </si>
  <si>
    <t>МУНИЦИПАЛЬНОЕ БЮДЖЕТНОЕ ОБЩЕОБРАЗОВАТЕЛЬНОЕ УЧРЕЖДЕНИЕ "СРЕДНЯЯ ОБЩЕОБРАЗОВАТЕЛЬНАЯ ШКОЛА С. ИРА"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</si>
  <si>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10" ГОРОДСКОГО ОКРУГА ГОРОД КУМЕРТАУ РЕСПУБЛИКИ БАШКОРТОСТАН</t>
  </si>
  <si>
    <t>МУНИЦИПАЛЬНОЕ БЮДЖЕТНОЕ ОБРАЗОВАТЕЛЬНОЕ УЧРЕЖДЕНИЕ ДОПОЛНИТЕЛЬНОГО ОБРАЗОВАНИЯ "ДЕТСКО-ЮНОШЕСКАЯ СПОРТИВНАЯ ШКОЛА" ГОРОДСКОГО ОКРУГА ГОРОД КУМЕРТАУ РЕСПУБЛИКИ БАШКОРТОСТАН</t>
  </si>
  <si>
    <t>МУНИЦИПАЛЬНОЕ АВТОНОМНОЕ ДОШКОЛЬНОЕ ОБРАЗОВАТЕЛЬНОЕ УЧРЕЖДЕНИЕ ДЕТСКИЙ САД №30 "ЖУРАВУШКА" КОМБИНИРОВАННОГО ВИДА ГОРОДСКОГО ОКРУГА ГОРОД КУМЕРТАУ РЕСПУБЛИКИ БАШКОРТОСТАН</t>
  </si>
  <si>
    <t>МУНИЦИПАЛЬНОЕ БЮДЖЕТНОЕ ДОШКОЛЬНОЕ ОБРАЗОВАТЕЛЬНОЕ УЧРЕЖДЕНИЕ ДЕТСКИЙ САД №17 "АЛЕНЬКИЙ ЦВЕТОЧЕК" КОМБИНИРОВАННОГО ВИДА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</si>
  <si>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8" ГОРОДСКОГО ОКРУГА ГОРОД КУМЕРТАУ РЕСПУБЛИКИ БАШКОРТОСТАН</t>
  </si>
  <si>
    <t>МУНИЦИПАЛЬНОЕ БЮДЖЕТНОЕ ОБЩЕОБРАЗОВАТЕЛЬНОЕ УЧРЕЖДЕНИЕ "ВЕЧЕРНЯЯ (СМЕННАЯ) ОБЩЕОБРАЗОВАТЕЛЬНАЯ ШКОЛА № 1" ГОРОДСКОГО ОКРУГА ГОРОД КУМЕРТАУ РЕСПУБЛИКИ БАШКОРТОСТАН</t>
  </si>
  <si>
    <t>Аминова Зулфия Тиркашевна</t>
  </si>
  <si>
    <t>МУНИЦИПАЛЬНОЕ АВТОНОМНОЕ ДОШКОЛЬНОЕ ОБРАЗОВАТЕЛЬНОЕ УЧРЕЖДЕНИЕ ДЕТСКИЙ САД № 26 "ЗОЛОТАЯ РЫБКА"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</si>
  <si>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11 "СКАЗКА"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</si>
  <si>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14 "РОМАШКА"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</si>
  <si>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ЦЕНТР РАЗВИТИЯ РЕБЕНКА - ДЕТСКИЙ САД № 18 "СВЕТЛЯЧОК" ПЕРВОЙ КАТЕГОРИИ ГОРОДСКОГО ОКРУГА ГОРОД КУМЕРТАУ РЕСПУБЛИКИ БАШКОРТОСТАН</t>
  </si>
  <si>
    <t>МУНИЦИПАЛЬНОЕ АВТОНОМНОЕ ДОШКОЛЬНОЕ ОБРАЗОВАТЕЛЬНОЕ УЧРЕЖДЕНИЕ ДЕТСКИЙ САД № 19 "СОЛНЫШКО"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</si>
  <si>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21 "РОСИНКА"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</si>
  <si>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24 "КРАСНАЯ ШАПОЧКА" ГОРОДСКОГО ОКРУГА ГОРОД КУМЕРТАУ РЕСПУБЛИКИ БАШКОРТОСТАН</t>
  </si>
  <si>
    <t>МУНИЦИПАЛЬНОЕ БЮДЖЕТНОЕ ДОШКОЛЬНОЕ ОБРАЗОВАТЕЛЬНОЕ УЧРЕЖДЕНИЕ ДЕТСКИЙ САД № 15 "МАЯЧОК" КОМБИНИРОВАННОГО ВИДА ГОРОДСКОГО ОКРУГА ГОРОД КУМЕРТАУ РЕСПУБЛИКИ БАШКОРТОСТАН</t>
  </si>
  <si>
    <t>Гафарова Юлия Александровна</t>
  </si>
  <si>
    <t>МУНИЦИПАЛЬНОЕ АВТОНОМНОЕ ДОШКОЛЬНОЕ ОБРАЗОВАТЕЛЬНОЕ УЧРЕЖДЕНИЕ ДЕТСКИЙ САД № 27 "КОЛОКОЛЬЧИК" КОМБИНИРОВАННОГО ВИДА ГОРОДСКОГО ОКРУГА ГОРОД КУМЕРТАУ РЕСПУБЛИКИ БАШКОРТОСТАН</t>
  </si>
  <si>
    <t>КАЗЕННОЕ УЧРЕЖДЕНИЕ "УПРАВЛЕНИЕ ОБРАЗОВАНИЯ" ГОРОДСКОГО ОКРУГА ГОРОД КУМЕРТАУ РЕСПУБЛИКИ БАШКОРТОСТАН</t>
  </si>
  <si>
    <t>Аллабердин Айрат Зубаирович</t>
  </si>
  <si>
    <t>Респ Башкортостан, село Мраково, ул З.Биишевой, д 6</t>
  </si>
  <si>
    <t>Респ Башкортостан, г Мелеуз, ул Первомайская, д 1 к а</t>
  </si>
  <si>
    <t>МУНИЦИПАЛЬНОЕ АВТОНОМНОЕ ДОШКОЛЬНОЕ ОБРАЗОВАТЕЛЬНОЕ УЧРЕЖДЕНИЕ ДЕТСКИЙ САД № 9 "БЕРЁЗКА"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</si>
  <si>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19 "СУЛПАН" МУНИЦИПАЛЬНОГО РАЙОНА МЕЛЕУЗОВСКИЙ РАЙОН РЕСПУБЛИКИ БАШКОРТОСТАН</t>
  </si>
  <si>
    <t>МУНИЦИПАЛЬНОЕ АВТОНОМНОЕ ДОШКОЛЬНОЕ ОБРАЗОВАТЕЛЬНОЕ УЧРЕЖДЕНИЕ ДЕТСКИЙ САД №2 "ДЕЛЬФИН" МУНИЦИПАЛЬНОГО РАЙОНА МЕЛЕУЗОВСКИЙ РАЙОН РЕСПУБЛИКИ БАШКОРТОСТАН</t>
  </si>
  <si>
    <t>МУНИЦИПАЛЬНОЕ АВТОНОМНОЕ ДОШКОЛЬНОЕ ОБРАЗОВАТЕЛЬНОЕ УЧРЕЖДЕНИЕ ДЕТСКИЙ САД № 22 "ЛЕСНАЯ СКАЗКА"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</si>
  <si>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12 "МАЛЫШОК" МУНИЦИПАЛЬНОГО РАЙОНА МЕЛЕУЗОВСКИЙ РАЙОН РЕСПУБЛИКИ БАШКОРТОСТАН</t>
  </si>
  <si>
    <t>МУНИЦИПАЛЬНОЕ АВТОНОМНОЕ ДОШКОЛЬНОЕ ОБРАЗОВАТЕЛЬНОЕ УЧРЕЖДЕНИЕ ДЕТСКИЙ САД № 23 "РОСИНКА"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</si>
  <si>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10 "ВАСИЛЕК" МУНИЦИПАЛЬНОГО РАЙОНА МЕЛЕУЗОВСКИЙ РАЙОН РЕСПУБЛИКИ БАШКОРТОСТАН</t>
  </si>
  <si>
    <t>Кунакбаева Гузель Мидихатовна</t>
  </si>
  <si>
    <t>МУНИЦИПАЛЬНОЕ АВТОНОМНОЕ ДОШКОЛЬНОЕ ОБРАЗОВАТЕЛЬНОЕ УЧРЕЖДЕНИЕ ДЕТСКИЙ САД № 8 "ТОПОЛЁК" МУНИЦИПАЛЬНОГО РАЙОНА МЕЛЕУЗОВСКИЙ РАЙОН РЕСПУБЛИКИ БАШКОРТОСТАН</t>
  </si>
  <si>
    <t>МУНИЦИПАЛЬНОЕ АВТОНОМНОЕ ДОШКОЛЬНОЕ ОБРАЗОВАТЕЛЬНОЕ УЧРЕЖДЕНИЕ ДЕТСКИЙ САД № 3 "МЕЧТА" МУНИЦИПАЛЬНОГО РАЙОНА МЕЛЕУЗОВСКИЙ РАЙОН РЕСПУБЛИКИ БАШКОРТОСТАН</t>
  </si>
  <si>
    <t>МУНИЦИПАЛЬНОЕ БЮДЖЕТНОЕ ДОШКОЛЬНОЕ ОБРАЗОВАТЕЛЬНОЕ УЧРЕЖДЕНИЕ ДЕТСКИЙ САД "ТОПОЛЕК" С. НУГУШ МУНИЦИПАЛЬНОГО РАЙОНА МЕЛЕУЗОВСКИЙ РАЙОН РЕСПУБЛИКИ БАШКОРТОСТАН</t>
  </si>
  <si>
    <t>Респ Башкортостан, Мелеузовский р-н, село Нугуш, ул Колеганова, д 22</t>
  </si>
  <si>
    <t>МУНИЦИПАЛЬНОЕ БЮДЖЕТНОЕ ДОШКОЛЬНОЕ ОБРАЗОВАТЕЛЬНОЕ УЧРЕЖДЕНИЕ ДЕТСКИЙ САД "КОЛОСОК" С. ЗИРГАН МУНИЦИПАЛЬНОГО РАЙОНА МЕЛЕУЗОВСКИЙ РАЙОН РЕСПУБЛИКИ БАШКОРТОСТАН</t>
  </si>
  <si>
    <t>Респ Башкортостан, Мелеузовский р-н, село Зирган, ул Советская, д 221 к а</t>
  </si>
  <si>
    <t>МУНИЦИПАЛЬНОЕ БЮДЖЕТНОЕ ДОШКОЛЬНОЕ ОБРАЗОВАТЕЛЬНОЕ УЧРЕЖДЕНИЕ ДЕТСКИЙ САД "СОЛНЫШКО" С. ЗИРГАН МУНИЦИПАЛЬНОГО РАЙОНА МЕЛЕУЗОВСКИЙ РАЙОН РЕСПУБЛИКИ БАШКОРТОСТАН</t>
  </si>
  <si>
    <t>Баймуратова Гульнара Рамилевна</t>
  </si>
  <si>
    <t>Респ Башкортостан, Мелеузовский р-н, село Зирган, ул Мирсая Амира, зд 38</t>
  </si>
  <si>
    <t>Респ Башкортостан, Мелеузовский р-н, деревня Верхнеюлдашево, ул Школьная, зд 1А</t>
  </si>
  <si>
    <t>МУНИЦИПАЛЬНОЕ БЮДЖЕТНОЕ ДОШКОЛЬНОЕ ОБРАЗОВАТЕЛЬНОЕ УЧРЕЖДЕНИЕ ДЕТСКИЙ САД "СОЛНЫШКО" Д. ПЕРВОМАЙСКАЯ МУНИЦИПАЛЬНОГО РАЙОНА МЕЛЕУЗОВСКИЙ РАЙОН РЕСПУБЛИКИ БАШКОРТОСТАН</t>
  </si>
  <si>
    <t>Респ Башкортостан, Мелеузовский р-н, деревня Первомайская, ул Ленина, зд 29</t>
  </si>
  <si>
    <t>Респ Башкортостан, Мелеузовский р-н, село Воскресенское, ул Ленина, зд 72</t>
  </si>
  <si>
    <t>Респ Башкортостан, Мелеузовский р-н, деревня Смаково, ул Дениса Булякова, зд 35</t>
  </si>
  <si>
    <t>МУНИЦИПАЛЬНОЕ БЮДЖЕТНОЕ ДОШКОЛЬНОЕ ОБРАЗОВАТЕЛЬНОЕ УЧРЕЖДЕНИЕ ДЕТСКИЙ САД "РЯБИНКА" Д. КУТУШЕВО МУНИЦИПАЛЬНОГО РАЙОНА МЕЛЕУЗОВСКИЙ РАЙОН РЕСПУБЛИКИ БАШКОРТОСТАН</t>
  </si>
  <si>
    <t>Респ Башкортостан, Мелеузовский р-н, деревня Кутушево, Школьный пер, зд 1</t>
  </si>
  <si>
    <t>Респ Башкортостан, Мелеузовский р-н, село Дарьино, ул Советская, зд 3</t>
  </si>
  <si>
    <t>Респ Башкортостан, Мелеузовский р-н, село Васильевка, ул Школьная, д 4</t>
  </si>
  <si>
    <t>МУНИЦИПАЛЬНОЕ АВТОНОМНОЕ ДОШКОЛЬНОЕ ОБРАЗОВАТЕЛЬНОЕ УЧРЕЖДЕНИЕ ДЕТСКИЙ САД №16 "РЯБИНКА" МУНИЦИПАЛЬНОГО РАЙОНА МЕЛЕУЗОВСКИЙ РАЙОН РЕСПУБЛИКИ БАШКОРТОСТАН</t>
  </si>
  <si>
    <t>МУНИЦИПАЛЬНОЕ АВТОНОМНОЕ ДОШКОЛЬНОЕ ОБРАЗОВАТЕЛЬНОЕ УЧРЕЖДЕНИЕ БАШКИРСКИЙ ДЕТСКИЙ САД №15 "ГУЗЕЛЬ" МУНИЦИПАЛЬНОГО РАЙОНА МЕЛЕУЗОВСКИЙ РАЙОН РЕСПУБЛИКИ БАШКОРТОСТАН</t>
  </si>
  <si>
    <t>МУНИЦИПАЛЬНОЕ АВТОНОМНОЕ ДОШКОЛЬНОЕ ОБРАЗОВАТЕЛЬНОЕ УЧРЕЖДЕНИЕ ДЕТСКИЙ САД №21 "ЗОЛУШКА" МУНИЦИПАЛЬНОГО РАЙОНА МЕЛЕУЗОВСКИЙ РАЙОН РЕСПУБЛИКИ БАШКОРТОСТАН</t>
  </si>
  <si>
    <t>МУНИЦИПАЛЬНОЕ АВТОНОМНОЕ ДОШКОЛЬНОЕ ОБРАЗОВАТЕЛЬНОЕ УЧРЕЖДЕНИЕ КОМБИНИРОВАННОГО ВИДА ДЕТСКИЙ САД № 24 "ТЕРЕМОК" МУНИЦИПАЛЬНОГО РАЙОНА МЕЛЕУЗОВСКИЙ РАЙОН РЕСПУБЛИКИ БАШКОРТОСТАН</t>
  </si>
  <si>
    <t>МУНИЦИПАЛЬНОЕ АВТОНОМНОЕ ДОШКОЛЬНОЕ ОБРАЗОВАТЕЛЬНОЕ УЧРЕЖДЕНИЕ ДЕТСКИЙ САД №7 "КРИСТАЛЛИК" МУНИЦИПАЛЬНОГО РАЙОНА МЕЛЕУЗОВСКИЙ РАЙОН РЕСПУБЛИКИ БАШКОРТОСТАН</t>
  </si>
  <si>
    <t>МУНИЦИПАЛЬНОЕ АВТОНОМНОЕ ДОШКОЛЬНОЕ ОБРАЗОВАТЕЛЬНОЕ УЧРЕЖДЕНИЕ ДЕТСКИЙ САД № 11 "РОМАШКА"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</si>
  <si>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17 "ШАТЛЫК" МУНИЦИПАЛЬНОГО РАЙОНА МЕЛЕУЗОВСКИЙ РАЙОН РЕСПУБЛИКИ БАШКОРТОСТАН</t>
  </si>
  <si>
    <t>МУНИЦИПАЛЬНОЕ БЮДЖЕТНОЕ ДОШКОЛЬНОЕ ОБРАЗОВАТЕЛЬНОЕ УЧРЕЖДЕНИЕ ДЕТСКИЙ САД "РАДУГА" Д.САИТОВСКИЙ МУНИЦИПАЛЬНОГО РАЙОНА МЕЛЕУЗОВСКИЙ РАЙОН РЕСПУБЛИКИ БАШКОРТОСТАН</t>
  </si>
  <si>
    <t>Респ Башкортостан, Мелеузовский р-н, село Троицкое, ул Тульская, д 32</t>
  </si>
  <si>
    <t>Респ Башкортостан, Мелеузовский р-н, село Богородское, ул Центральная, зд 6</t>
  </si>
  <si>
    <t>МУНИЦИПАЛЬНОЕ АВТОНОМНОЕ ДОШКОЛЬНОЕ ОБРАЗОВАТЕЛЬНОЕ УЧРЕЖДЕНИЕ ДЕТСКИЙ САД № 25 "ЧАЙКА" МУНИЦИПАЛЬНОГО РАЙОНА МЕЛЕУЗОВСКИЙ РАЙОН РЕСПУБЛИКИ БАШКОРТОСТАН</t>
  </si>
  <si>
    <t>МУНИЦИПАЛЬНОЕ БЮДЖЕТНОЕ ДОШКОЛЬНОЕ ОБРАЗОВАТЕЛЬНОЕ УЧРЕЖДЕНИЕ ДЕТСКИЙ САД "ДРУЖБА" Д.ТАМЬЯН МУНИЦИПАЛЬНОГО РАЙОНА МЕЛЕУЗОВСКИЙ РАЙОН РЕСПУБЛИКИ БАШКОРТОСТАН</t>
  </si>
  <si>
    <t>Респ Башкортостан, Янаульский р-н, село Прогресс, ул Механизаторов, д 24</t>
  </si>
  <si>
    <t>Хафизов Илмир Идрисович</t>
  </si>
  <si>
    <t>Варачева Римма Магсумовна</t>
  </si>
  <si>
    <t>МУНИЦИПАЛЬНОЕ ОБЩЕОБРАЗОВАТЕЛЬНОЕ АВТОНОМНОЕ УЧРЕЖДЕНИЕ "ГИМНАЗИЯ № 1" ГОРОДСКОГО ОКРУГА ГОРОД НЕФТЕКАМСК РЕСПУБЛИКИ БАШКОРТОСТАН</t>
  </si>
  <si>
    <t>МУНИЦИПАЛЬНОЕ ОБЩЕОБРАЗОВАТЕЛЬНОЕ АВТОНОМНОЕ УЧРЕЖДЕНИЕ "ЛИЦЕЙ № 1" ГОРОДСКОГО ОКРУГА ГОРОД НЕФТЕКАМСК РЕСПУБЛИКИ БАШКОРТОСТАН</t>
  </si>
  <si>
    <t>МУНИЦИПАЛЬНОЕ ОБЩЕОБРАЗОВАТЕЛЬНОЕ АВТОНОМНОЕ УЧРЕЖДЕНИЕ СРЕДНЯЯ ОБЩЕОБРАЗОВАТЕЛЬНАЯ ШКОЛА № 10 "ЦЕНТР ОБРАЗОВАНИЯ" ГОРОДСКОГО ОКРУГА ГОРОД НЕФТЕКАМСК РЕСПУБЛИКИ БАШКОРТОСТАН</t>
  </si>
  <si>
    <t>МУНИЦИПАЛЬНОЕ ДОШКОЛЬНОЕ ОБРАЗОВАТЕЛЬНОЕ АВТОНОМНОЕ УЧРЕЖДЕНИЕ ДЕТСКИЙ САД № 10 "ЦЕНТР РАЗВИТИЯ РЕБЕНКА - ДЕТСКИЙ САД" ГОРОДСКОГО ОКРУГА ГОРОД НЕФТЕКАМСК РЕСПУБЛИКИ БАШКОРТОСТАН</t>
  </si>
  <si>
    <t>МУНИЦИПАЛЬНОЕ АВТОНОМНОЕ ДОШКОЛЬНОЕ ОБРАЗОВАТЕЛЬНОЕ УЧРЕЖДЕНИЕ "ЦЕНТР РАЗВИТИЯ РЕБЕНКА - ДЕТСКИЙ САД № 19" ГОРОДСКОГО ОКРУГА ГОРОД НЕФТЕКАМСК РЕСПУБЛИКИ БАШКОРТОСТАН</t>
  </si>
  <si>
    <t>Яхина Юлия Назиповна</t>
  </si>
  <si>
    <t>Респ Башкортостан, г Нефтекамск, ул Ленина, д 39В</t>
  </si>
  <si>
    <t>Респ Башкортостан, г Нефтекамск, ул Нефтяников, д 11Д</t>
  </si>
  <si>
    <t>Баширова Аниса Анасовна</t>
  </si>
  <si>
    <t>МУНИЦИПАЛЬНОЕ БЮДЖЕТНОЕ УЧРЕЖДЕНИЕ ДОПОЛНИТЕЛЬНОГО ОБРАЗОВАНИЯ ЦЕНТР ТЕХНИЧЕСКОГО ТВОРЧЕСТВА ДЕТЕЙ И ЮНОШЕСТВА "ТЕХНОПАРК" ГОРОДСКОГО ОКРУГА ГОРОД НЕФТЕКАМСК РЕСПУБЛИКИ БАШКОРТОСТАН</t>
  </si>
  <si>
    <t>Респ Башкортостан, г Нефтекамск, Юбилейный пр-кт, д 3А</t>
  </si>
  <si>
    <t>Респ Башкортостан, г Нефтекамск, ул Социалистическая, д 77А</t>
  </si>
  <si>
    <t>МУНИЦИПАЛЬНОЕ ОБЩЕОБРАЗОВАТЕЛЬНОЕ АВТОНОМНОЕ УЧРЕЖДЕНИЕ "БАШКИРСКАЯ ГИМНАЗИЯ" ГОРОДСКОГО ОКРУГА ГОРОД НЕФТЕКАМСК РЕСПУБЛИКИ БАШКОРТОСТАН</t>
  </si>
  <si>
    <t>МУНИЦИПАЛЬНОЕ ОБЩЕОБРАЗОВАТЕЛЬНОЕ АВТОНОМНОЕ УЧРЕЖДЕНИЕ "ПОЛИЛИНГВАЛЬНАЯ МНОГОПРОФИЛЬНАЯ ШКОЛА-ИНТЕРНАТ" ГОРОДСКОГО ОКРУГА ГОРОД НЕФТЕКАМСК РЕСПУБЛИКИ БАШКОРТОСТАН</t>
  </si>
  <si>
    <t>МУНИЦИПАЛЬНОЕ БЮДЖЕТНОЕ ОБЩЕОБРАЗОВАТЕЛЬНОЕ УЧРЕЖДЕНИЕ "СРЕДНЯЯ ОБЩЕОБРАЗОВАТЕЛЬНАЯ ШКОЛА №17" ГОРОДСКОГО ОКРУГА ГОРОД ОКТЯБРЬСКИЙ РЕСПУБЛИКИ БАШКОРТОСТАН</t>
  </si>
  <si>
    <t>Овчинникова Ирина Ивановна</t>
  </si>
  <si>
    <t>МУНИЦИПАЛЬНОЕ БЮДЖЕТНОЕ ОБЩЕОБРАЗОВАТЕЛЬНОЕ УЧРЕЖДЕНИЕ "СРЕДНЯЯ ОБЩЕОБРАЗОВАТЕЛЬНАЯ ШКОЛА №18" ГОРОДСКОГО ОКРУГА ГОРОД ОКТЯБРЬСКИЙ РЕСПУБЛИКИ БАШКОРТОСТАН</t>
  </si>
  <si>
    <t>МУНИЦИПАЛЬНОЕ БЮДЖЕТНОЕ УЧРЕЖДЕНИЕ ДОПОЛНИТЕЛЬНОГО ОБРАЗОВАНИЯ "ДВОРЕЦ ДЕТСКОГО И ЮНОШЕСКОГО ТВОРЧЕСТВА"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</si>
  <si>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№12" ГОРОДСКОГО ОКРУГА ГОРОД ОКТЯБРЬСКИЙ РЕСПУБЛИКИ БАШКОРТОСТАН</t>
  </si>
  <si>
    <t>Панарина Татьяна Анатольевна</t>
  </si>
  <si>
    <t>МУНИЦИПАЛЬНОЕ БЮДЖЕТНОЕ ОБЩЕОБРАЗОВАТЕЛЬНОЕ УЧРЕЖДЕНИЕ "БАШКИРСКАЯ ГИМНАЗИЯ №4"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</si>
  <si>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№13"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</si>
  <si>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 8"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</si>
  <si>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№20" ГОРОДСКОГО ОКРУГА ГОРОД ОКТЯБРЬСКИЙ РЕСПУБЛИКИ БАШКОРТОСТАН</t>
  </si>
  <si>
    <t>Вигонт Елена Петровна</t>
  </si>
  <si>
    <t>МУНИЦИПАЛЬНОЕ БЮДЖЕТНОЕ ОБЩЕОБРАЗОВАТЕЛЬНОЕ УЧРЕЖДЕНИЕ "СРЕДНЯЯ ОБЩЕОБРАЗОВАТЕЛЬНАЯ ШКОЛА № 10"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</si>
  <si>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№1" ГОРОДСКОГО ОКРУГА ГОРОД ОКТЯБРЬСКИЙ РЕСПУБЛИКИ БАШКОРТОСТАН</t>
  </si>
  <si>
    <t>МУНИЦИПАЛЬНОЕ БЮДЖЕТНОЕ ОБЩЕОБРАЗОВАТЕЛЬНОЕ УЧРЕЖДЕНИЕ "ГИМНАЗИЯ №3"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</si>
  <si>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№9" ГОРОДСКОГО ОКРУГА ГОРОД ОКТЯБРЬСКИЙ РЕСПУБЛИКИ БАШКОРТОСТАН</t>
  </si>
  <si>
    <t>МУНИЦИПАЛЬНОЕ БЮДЖЕТНОЕ УЧРЕЖДЕНИЕ ДОПОЛНИТЕЛЬНОГО ОБРАЗОВАНИЯ "СТАНЦИЯ ДЕТСКОГО И ЮНОШЕСКОГО ТУРИЗМА И ЭКСКУРСИЙ" ГОРОДСКОГО ОКРУГА ГОРОД ОКТЯБРЬСКИЙ РЕСПУБЛИКИ БАШКОРТОСТАН</t>
  </si>
  <si>
    <t>МУНИЦИПАЛЬНОЕ БЮДЖЕТНОЕ ДОШКОЛЬНОЕ ОБРАЗОВАТЕЛЬНОЕ УЧРЕЖДЕНИЕ ДЕТСКИЙ САД № 4 "ЛЕЙСАН" ГОРОДСКОГО ОКРУГА ГОРОД ОКТЯБРЬСКИЙ РЕСПУБЛИКИ БАШКОРТОСТАН</t>
  </si>
  <si>
    <t>МУНИЦИПАЛЬНОЕ БЮДЖЕТНОЕ ДОШКОЛЬНОЕ ОБРАЗОВАТЕЛЬНОЕ УЧРЕЖДЕНИЕ ДЕТСКИЙ САД №6 "ЛАДУШКИ" ГОРОДСКОГО ОКРУГА ГОРОД ОКТЯБРЬСКИЙ РЕСПУБЛИКИ БАШКОРТОСТАН</t>
  </si>
  <si>
    <t>МУНИЦИПАЛЬНОЕ БЮДЖЕТНОЕ ДОШКОЛЬНОЕ ОБРАЗОВАТЕЛЬНОЕ УЧРЕЖДЕНИЕ ДЕТСКИЙ САД №7 "ЧЕБУРАШКА" ГОРОДСКОГО ОКРУГА ГОРОД ОКТЯБРЬСКИЙ РЕСПУБЛИКИ БАШКОРТОСТАН</t>
  </si>
  <si>
    <t>Тришина Ирина Николаевна</t>
  </si>
  <si>
    <t>МУНИЦИПАЛЬНОЕ БЮДЖЕТНОЕ ДОШКОЛЬНОЕ ОБРАЗОВАТЕЛЬНОЕ УЧРЕЖДЕНИЕ ДЕТСКИЙ САД №9 "ЧАЙКА" ГОРОДСКОГО ОКРУГА ГОРОД ОКТЯБРЬСКИЙ РЕСПУБЛИКИ БАШКОРТОСТАН</t>
  </si>
  <si>
    <t>МУНИЦИПАЛЬНОЕ БЮДЖЕТНОЕ ДОШКОЛЬНОЕ ОБРАЗОВАТЕЛЬНОЕ УЧРЕЖДЕНИЕ ДЕТСКИЙ САД № 10 "СНЕЖИНКА" ГОРОДСКОГО ОКРУГА ГОРОД ОКТЯБРЬСКИЙ РЕСПУБЛИКИ БАШКОРТОСТАН</t>
  </si>
  <si>
    <t>МУНИЦИПАЛЬНОЕ БЮДЖЕТНОЕ ДОШКОЛЬНОЕ ОБРАЗОВАТЕЛЬНОЕ УЧРЕЖДЕНИЕ ДЕТСКИЙ САД №15 "БЕРЕЗКА" ГОРОДСКОГО ОКРУГА ГОРОД ОКТЯБРЬСКИЙ РЕСПУБЛИКИ БАШКОРТОСТАН</t>
  </si>
  <si>
    <t>МУНИЦИПАЛЬНОЕ БЮДЖЕТНОЕ ДОШКОЛЬНОЕ ОБРАЗОВАТЕЛЬНОЕ УЧРЕЖДЕНИЕ ДЕТСКИЙ САД №17 "МАЛЮТКА" ГОРОДСКОГО ОКРУГА ГОРОД ОКТЯБРЬСКИЙ РЕСПУБЛИКИ БАШКОРТОСТАН</t>
  </si>
  <si>
    <t>МУНИЦИПАЛЬНОЕ БЮДЖЕТНОЕ ДОШКОЛЬНОЕ ОБРАЗОВАТЕЛЬНОЕ УЧРЕЖДЕНИЕ ДЕТСКИЙ САД №18 "ЗДОРОВЬЕ" ГОРОДСКОГО ОКРУГА ГОРОД ОКТЯБРЬСКИЙ РЕСПУБЛИКИ БАШКОРТОСТАН</t>
  </si>
  <si>
    <t>МУНИЦИПАЛЬНОЕ БЮДЖЕТНОЕ ДОШКОЛЬНОЕ ОБРАЗОВАТЕЛЬНОЕ УЧРЕЖДЕНИЕ ДЕТСКИЙ САД №22 "ЖУРАВЛЕНОК" ГОРОДСКОГО ОКРУГА ГОРОД ОКТЯБРЬСКИЙ РЕСПУБЛИКИ БАШКОРТОСТАН</t>
  </si>
  <si>
    <t>МУНИЦИПАЛЬНОЕ АВТОНОМНОЕ ДОШКОЛЬНОЕ ОБРАЗОВАТЕЛЬНОЕ УЧРЕЖДЕНИЕ ДЕТСКИЙ САД № 27 "НАДЕЖДА" ГОРОДСКОГО ОКРУГА ГОРОД ОКТЯБРЬСКИЙ РЕСПУБЛИКИ БАШКОРТОСТАН</t>
  </si>
  <si>
    <t>МУНИЦИПАЛЬНОЕ АВТОНОМНОЕ ДОШКОЛЬНОЕ ОБРАЗОВАТЕЛЬНОЕ УЧРЕЖДЕНИЕ ДЕТСКИЙ САД № 26 "ПОЧЕМУЧКА" ГОРОДСКОГО ОКРУГА ГОРОД ОКТЯБРЬСКИЙ РЕСПУБЛИКИ БАШКОРТОСТАН</t>
  </si>
  <si>
    <t>МУНИЦИПАЛЬНОЕ АВТОНОМНОЕ ДОШКОЛЬНОЕ ОБРАЗОВАТЕЛЬНОЕ УЧРЕЖДЕНИЕ ЦЕНТР РАЗВИТИЯ РЕБЕНКА - ДЕТСКИЙ САД № 30 "УЛЫБКА" ГОРОДСКОГО ОКРУГА ГОРОД ОКТЯБРЬСКИЙ РЕСПУБЛИКИ БАШКОРТОСТАН</t>
  </si>
  <si>
    <t>МУНИЦИПАЛЬНОЕ БЮДЖЕТНОЕ ДОШКОЛЬНОЕ ОБРАЗОВАТЕЛЬНОЕ УЧРЕЖДЕНИЕ ДЕТСКИЙ САД №33 "РОДНИЧОК" ГОРОДСКОГО ОКРУГА ГОРОД ОКТЯБРЬСКИЙ РЕСПУБЛИКИ БАШКОРТОСТАН</t>
  </si>
  <si>
    <t>МУНИЦИПАЛЬНОЕ АВТОНОМНОЕ ДОШКОЛЬНОЕ ОБРАЗОВАТЕЛЬНОЕ УЧРЕЖДЕНИЕ ЦЕНТР РАЗВИТИЯ РЕБЕНКА - ДЕТСКИЙ САД № 34 "РАДУГА" ГОРОДСКОГО ОКРУГА ГОРОД ОКТЯБРЬСКИЙ РЕСПУБЛИКИ БАШКОРТОСТАН</t>
  </si>
  <si>
    <t>МУНИЦИПАЛЬНОЕ АВТОНОМНОЕ ДОШКОЛЬНОЕ ОБРАЗОВАТЕЛЬНОЕ УЧРЕЖДЕНИЕ ДЕТСКИЙ САД № 37 "ВЕСНЯНКА" ГОРОДСКОГО ОКРУГА ГОРОД ОКТЯБРЬСКИЙ РЕСПУБЛИКИ БАШКОРТОСТАН</t>
  </si>
  <si>
    <t>МУНИЦИПАЛЬНОЕ АВТОНОМНОЕ ДОШКОЛЬНОЕ ОБРАЗОВАТЕЛЬНОЕ УЧРЕЖДЕНИЕ ЦЕНТР РАЗВИТИЯ РЕБЕНКА - ДЕТСКИЙ САД № 14 "ШАТЛЫК" ГОРОДСКОГО ОКРУГА ГОРОД ОКТЯБРЬСКИЙ РЕСПУБЛИКИ БАШКОРТОСТАН</t>
  </si>
  <si>
    <t>МУНИЦИПАЛЬНОЕ БЮДЖЕТНОЕ ДОШКОЛЬНОЕ ОБРАЗОВАТЕЛЬНОЕ УЧРЕЖДЕНИЕ ДЕТСКИЙ САД №1 "АЛЕНУШКА" ГОРОДСКОГО ОКРУГА ГОРОД ОКТЯБРЬСКИЙ РЕСПУБЛИКИ БАШКОРТОСТАН</t>
  </si>
  <si>
    <t>МУНИЦИПАЛЬНОЕ БЮДЖЕТНОЕ ДОШКОЛЬНОЕ ОБРАЗОВАТЕЛЬНОЕ УЧРЕЖДЕНИЕ ДЕТСКИЙ САД №8 "ЗОЛОТАЯ РЫБКА" ГОРОДСКОГО ОКРУГА ГОРОД ОКТЯБРЬСКИЙ РЕСПУБЛИКИ БАШКОРТОСТАН</t>
  </si>
  <si>
    <t>МУНИЦИПАЛЬНОЕ БЮДЖЕТНОЕ ДОШКОЛЬНОЕ ОБРАЗОВАТЕЛЬНОЕ УЧРЕЖДЕНИЕ ДЕТСКИЙ САД №16 "ТЕРЕМОК" ГОРОДСКОГО ОКРУГА ГОРОД ОКТЯБРЬСКИЙ РЕСПУБЛИКИ БАШКОРТОСТАН</t>
  </si>
  <si>
    <t>МУНИЦИПАЛЬНОЕ АВТОНОМНОЕ ДОШКОЛЬНОЕ ОБРАЗОВАТЕЛЬНОЕ УЧРЕЖДЕНИЕ ДЕТСКИЙ САД № 20 "СОЛНЫШКО" ГОРОДСКОГО ОКРУГА ГОРОД ОКТЯБРЬСКИЙ РЕСПУБЛИКИ БАШКОРТОСТАН</t>
  </si>
  <si>
    <t>МУНИЦИПАЛЬНОЕ БЮДЖЕТНОЕ ДОШКОЛЬНОЕ ОБРАЗОВАТЕЛЬНОЕ УЧРЕЖДЕНИЕ ДЕТСКИЙ САД № 28 "КОЛОКОЛЬЧИК" ГОРОДСКОГО ОКРУГА ГОРОД ОКТЯБРЬСКИЙ РЕСПУБЛИКИ БАШКОРТОСТАН</t>
  </si>
  <si>
    <t>МУНИЦИПАЛЬНОЕ АВТОНОМНОЕ ДОШКОЛЬНОЕ ОБРАЗОВАТЕЛЬНОЕ УЧРЕЖДЕНИЕ ДЕТСКИЙ САД КОМБИНИРОВАННОГО ВИДА № 35 "СКАЗКА"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</si>
  <si>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№22" ГОРОДСКОГО ОКРУГА ГОРОД ОКТЯБРЬСКИЙ РЕСПУБЛИКИ БАШКОРТОСТАН</t>
  </si>
  <si>
    <t>МУНИЦИПАЛЬНОЕ БЮДЖЕТНОЕ ДОШКОЛЬНОЕ ОБРАЗОВАТЕЛЬНОЕ УЧРЕЖДЕНИЕ ДЕТСКИЙ САД №29 "РОСИНКА" ГОРОДСКОГО ОКРУГА ГОРОД ОКТЯБРЬСКИЙ РЕСПУБЛИКИ БАШКОРТОСТАН</t>
  </si>
  <si>
    <t>МУНИЦИПАЛЬНОЕ АВТОНОМНОЕ ДОШКОЛЬНОЕ ОБРАЗОВАТЕЛЬНОЕ УЧРЕЖДЕНИЕ ДЕТСКИЙ САД № 36 "ВАСИЛЬКИ" ГОРОДСКОГО ОКРУГА ГОРОД ОКТЯБРЬСКИЙ РЕСПУБЛИКИ БАШКОРТОСТАН</t>
  </si>
  <si>
    <t>МУНИЦИПАЛЬНОЕ АВТОНОМНОЕ ДОШКОЛЬНОЕ ОБРАЗОВАТЕЛЬНОЕ УЧРЕЖДЕНИЕ ДЕТСКИЙ САД № 32 "ЗОЛУШКА" ГОРОДСКОГО ОКРУГА ГОРОД ОКТЯБРЬСКИЙ РЕСПУБЛИКИ БАШКОРТОСТАН</t>
  </si>
  <si>
    <t>Мерзликина Светлана Лольевна</t>
  </si>
  <si>
    <t>МУНИЦИПАЛЬНОЕ БЮДЖЕТНОЕ ДОШКОЛЬНОЕ ОБРАЗОВАТЕЛЬНОЕ УЧРЕЖДЕНИЕ ДЕТСКИЙ САД №5 "ПЧЕЛКА" ГОРОДСКОГО ОКРУГА ГОРОД ОКТЯБРЬСКИЙ РЕСПУБЛИКИ БАШКОРТОСТАН</t>
  </si>
  <si>
    <t>МУНИЦИПАЛЬНОЕ БЮДЖЕТНОЕ ДОШКОЛЬНОЕ ОБРАЗОВАТЕЛЬНОЕ УЧРЕЖДЕНИЕ ДЕТСКИЙ САД № 2 "ЗВЁЗДОЧКА" ГОРОДСКОГО ОКРУГА ГОРОД ОКТЯБРЬСКИЙ РЕСПУБЛИКИ БАШКОРТОСТАН</t>
  </si>
  <si>
    <t>АВТОНОМНАЯ НЕКОММЕРЧЕСКАЯ ОРГАНИЗАЦИЯ ПРОФЕССИОНАЛЬНОГО ОБРАЗОВАНИЯ ОКТЯБРЬСКИЙ ЭКОНОМИЧЕСКИЙ ТЕХНИКУМ</t>
  </si>
  <si>
    <t>ГОСУДАРСТВЕННОЕ АВТОНОМНОЕ ПРОФЕССИОНАЛЬНОЕ ОБРАЗОВАТЕЛЬНОЕ УЧРЕЖДЕНИЕ РЕСПУБЛИКИ БАШКОРТОСТАН "САЛАВАТСКИЙ МЕДИЦИНСКИЙ КОЛЛЕДЖ"</t>
  </si>
  <si>
    <t>МУНИЦИПАЛЬНОЕ АВТОНОМНОЕ УЧРЕЖДЕНИЕ ДОПОЛНИТЕЛЬНОГО ОБРАЗОВАНИЯ "ДЕТСКИЙ ОЗДОРОВИТЕЛЬНО-ОБРАЗОВАТЕЛЬНЫЙ ЦЕНТР ТУРИЗМА И КРАЕВЕДЕНИЯ"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</si>
  <si>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22"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</si>
  <si>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18"ГОРОДСКОГО ОКРУГА ГОРОД САЛАВАТ РЕСПУБЛИКИ БАШКОРТОСТАН</t>
  </si>
  <si>
    <t>МУНИЦИПАЛЬНОЕ БЮДЖЕТНОЕ ОБЩЕОБРАЗОВАТЕЛЬНОЕ УЧРЕЖДЕНИЕ "ГИМНАЗИЯ № 1"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</si>
  <si>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7" ГОРОДСКОГО ОКРУГА ГОРОД САЛАВАТ РЕСПУБЛИКИ БАШКОРТОСТАН</t>
  </si>
  <si>
    <t>МУНИЦИПАЛЬНОЕ БЮДЖЕТНОЕ ОБЩЕОБРАЗОВАТЕЛЬНОЕ УЧРЕЖДЕНИЕ "БАШКИРСКАЯ ГИМНАЗИЯ №25" ГОРОДСКОГО ОКРУГА ГОРОД САЛАВАТ РЕСПУБЛИКИ БАШКОРТОСТАН</t>
  </si>
  <si>
    <t>МУНИЦИПАЛЬНОЕ БЮДЖЕТНОЕ ОБЩЕОБРАЗОВАТЕЛЬНОЕ УЧРЕЖДЕНИЕ "ЛИЦЕЙ № 8" ГОРОДСКОГО ОКРУГА ГОРОД САЛАВАТ РЕСПУБЛИКИ БАШКОРТОСТАН</t>
  </si>
  <si>
    <t>МУНИЦИПАЛЬНОЕ БЮДЖЕТНОЕ ОБЩЕОБРАЗОВАТЕЛЬНОЕ УЧРЕЖДЕНИЕ "ГИМНАЗИЯ № 2" ГОРОДСКОГО ОКРУГА ГОРОД САЛАВАТ РЕСПУБЛИКИ БАШКОРТОСТАН</t>
  </si>
  <si>
    <t>МУНИЦИПАЛЬНОЕ БЮДЖЕТНОЕ УЧРЕЖДЕНИЕ ДОПОЛНИТЕЛЬНОГО ОБРАЗОВАНИЯ "ДВОРЕЦ ДЕТСКОГО (ЮНОШЕСКОГО) ТВОРЧЕСТВА" ГОРОДСКОГО ОКРУГА ГОРОД САЛАВАТ РЕСПУБЛИКИ БАШКОРТОСТАН</t>
  </si>
  <si>
    <t>МУНИЦИПАЛЬНОЕ БЮДЖЕТНОЕ УЧРЕЖДЕНИЕ ДОПОЛНИТЕЛЬНОГО ОБРАЗОВАНИЯ "ДЕТСКО-ЮНОШЕСКИЙ ЦЕНТР "ЮНОСТЬ" ГОРОДСКОГО ОКРУГА ГОРОД САЛАВАТ РЕСПУБЛИКИ БАШКОРТОСТАН</t>
  </si>
  <si>
    <t>МУНИЦИПАЛЬНОЕ БЮДЖЕТНОЕ ДОШКОЛЬНОЕ ОБРАЗОВАТЕЛЬНОЕ УЧРЕЖДЕНИЕ "ЦЕНТР РАЗВИТИЯ РЕБЕНКА - ДЕТСКИЙ САД №42"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</si>
  <si>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37"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</si>
  <si>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46"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</si>
  <si>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№51" ГОРОДСКОГО ОКРУГА ГОРОД САЛАВАТ РЕСПУБЛИКИ БАШКОРТОСТАН</t>
  </si>
  <si>
    <t>Сувернева Марина Николаевна</t>
  </si>
  <si>
    <t>МУНИЦИПАЛЬНОЕ АВТОНОМНОЕ ДОШКОЛЬНОЕ ОБРАЗОВАТЕЛЬНОЕ УЧРЕЖДЕНИЕ "ДЕТСКИЙ САД КОМБИНИРОВАННОГО ВИДА № 10" ГОРОДСКОГО ОКРУГА ГОРОД САЛАВАТ РЕСПУБЛИКИ БАШКОРТОСТАН</t>
  </si>
  <si>
    <t>МУНИЦИПАЛЬНОЕ БЮДЖЕТНОЕ ДОШКОЛЬНОЕ ОБРАЗОВАТЕЛЬНОЕ УЧРЕЖДЕНИЕ "ДЕТСКИЙ САД КОМПЕНСИРУЮЩЕГО ВИДА № 1" ГОРОДСКОГО ОКРУГА ГОРОД САЛАВАТ РЕСПУБЛИКИ БАШКОРТОСТАН</t>
  </si>
  <si>
    <t>МУНИЦИПАЛЬНОЕ АВТОНОМНОЕ ДОШКОЛЬНОЕ ОБРАЗОВАТЕЛЬНОЕ УЧРЕЖДЕНИЕ "ДЕТСКИЙ САД ОБЩЕРАЗВИВАЮЩЕГО ВИДА № 7" ГОРОДСКОГО ОКРУГА ГОРОД САЛАВАТ РЕСПУБЛИКИ БАШКОРТОСТАН</t>
  </si>
  <si>
    <t>МУНИЦИПАЛЬНОЕ АВТОНОМНОЕ ДОШКОЛЬНОЕ ОБРАЗОВАТЕЛЬНОЕ УЧРЕЖДЕНИЕ "ДЕТСКИЙ САД ОБЩЕРАЗВИВАЮЩЕГО ВИДА № 29"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</si>
  <si>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21"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</si>
  <si>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№24 С УГЛУБЛЕННЫМ ИЗУЧЕНИЕМ ИНОСТРАННОГО ЯЗЫКА"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</si>
  <si>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№52" ГОРОДСКОГО ОКРУГА ГОРОД САЛАВАТ РЕСПУБЛИКИ БАШКОРТОСТАН</t>
  </si>
  <si>
    <t>Кутлумухаметова Маргарита Фанузовна</t>
  </si>
  <si>
    <t>МУНИЦИПАЛЬНОЕ АВТОНОМНОЕ ДОШКОЛЬНОЕ ОБРАЗОВАТЕЛЬНОЕ УЧРЕЖДЕНИЕ "ДЕТСКИЙ САД ОБЩЕРАЗВИВАЮЩЕГО ВИДА № 40" ГОРОДСКОГО ОКРУГА ГОРОД САЛАВАТ РЕСПУБЛИКИ БАШКОРТОСТАН</t>
  </si>
  <si>
    <t>МУНИЦИПАЛЬНОЕ БЮДЖЕТНОЕ ДОШКОЛЬНОЕ ОБРАЗОВАТЕЛЬНОЕ УЧРЕЖДЕНИЕ "ДЕТСКИЙ САД КОМПЕНСИРУЮЩЕГО ВИДА № 9"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</si>
  <si>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38" ГОРОДСКОГО ОКРУГА ГОРОД САЛАВАТ РЕСПУБЛИКИ БАШКОРТОСТАН</t>
  </si>
  <si>
    <t>МУНИЦИПАЛЬНОЕ АВТОНОМНОЕ ДОШКОЛЬНОЕ ОБРАЗОВАТЕЛЬНОЕ УЧРЕЖДЕНИЕ "ЦЕНТР РАЗВИТИЯ РЕБЕНКА - ДЕТСКИЙ САД № 54" ГОРОДСКОГО ОКРУГА ГОРОД САЛАВАТ РЕСПУБЛИКИ БАШКОРТОСТАН</t>
  </si>
  <si>
    <t>МУНИЦИПАЛЬНОЕ АВТОНОМНОЕ ДОШКОЛЬНОЕ ОБРАЗОВАТЕЛЬНОЕ УЧРЕЖДЕНИЕ "ЦЕНТР РАЗВИТИЯ РЕБЕНКА - ДЕТСКИЙ САД № 44" ГОРОДСКОГО ОКРУГА ГОРОД САЛАВАТ РЕСПУБЛИКИ БАШКОРТОСТАН</t>
  </si>
  <si>
    <t>МУНИЦИПАЛЬНОЕ БЮДЖЕТНОЕ УЧРЕЖДЕНИЕ ДОПОЛНИТЕЛЬНОГО ОБРАЗОВАНИЯ "ДЕТСКАЯ ЭКОЛОГО-БИОЛОГИЧЕСКАЯ СТАНЦИЯ"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</si>
  <si>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11 ИМЕНИ ГЕРОЯ СОВЕТСКОГО СОЮЗА АХТЯМОВА ХАСАНА БАГДЕЕВИЧА"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</si>
  <si>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20"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</si>
  <si>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17"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</si>
  <si>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№28" ГОРОДСКОГО ОКРУГА ГОРОД САЛАВАТ РЕСПУБЛИКИ БАШКОРТОСТАН</t>
  </si>
  <si>
    <t>МУНИЦИПАЛЬНОЕ БЮДЖЕТНОЕ УЧРЕЖДЕНИЕ ДОПОЛНИТЕЛЬНОГО ОБРАЗОВАНИЯ "ЦЕНТР ИСКУССТВ"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</si>
  <si>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21" ГОРОДСКОГО ОКРУГА ГОРОД САЛАВАТ РЕСПУБЛИКИ БАШКОРТОСТАН</t>
  </si>
  <si>
    <t>МУНИЦИПАЛЬНОЕ БЮДЖЕТНОЕ ДОШКОЛЬНОЕ ОБРАЗОВАТЕЛЬНОЕ УЧРЕЖДЕНИЕ "ЦЕНТР РАЗВИТИЯ РЕБЕНКА - ДЕТСКИЙ САД №19" ГОРОДСКОГО ОКРУГА ГОРОД САЛАВАТ РЕСПУБЛИКИ БАШКОРТОСТАН</t>
  </si>
  <si>
    <t>МУНИЦИПАЛЬНОЕ БЮДЖЕТНОЕ ДОШКОЛЬНОЕ ОБРАЗОВАТЕЛЬНОЕ УЧРЕЖДЕНИЕ "ДЕТСКИЙ САД №15" ГОРОДСКОГО ОКРУГА ГОРОД САЛАВАТ РЕСПУБЛИКИ БАШКОРТОСТАН</t>
  </si>
  <si>
    <t>МУНИЦИПАЛЬНОЕ БЮДЖЕТНОЕ ДОШКОЛЬНОЕ ОБРАЗОВАТЕЛЬНОЕ УЧРЕЖДЕНИЕ "ДЕТСКИЙ САД № 59" ГОРОДСКОГО ОКРУГА ГОРОД САЛАВАТ РЕСПУБЛИКИ БАШКОРТОСТАН</t>
  </si>
  <si>
    <t>Квашнина Гузель Рафаэлевна</t>
  </si>
  <si>
    <t>МУНИЦИПАЛЬНОЕ АВТОНОМНОЕ ДОШКОЛЬНОЕ ОБРАЗОВАТЕЛЬНОЕ УЧРЕЖДЕНИЕ "ДЕТСКИЙ САД КОМБИНИРОВАННОГО ВИДА № 49"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</si>
  <si>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5"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</si>
  <si>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57"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</si>
  <si>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4"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</si>
  <si>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19" ГОРОДСКОГО ОКРУГА ГОРОД САЛАВАТ РЕСПУБЛИКИ БАШКОРТОСТАН</t>
  </si>
  <si>
    <t>Байгильдина Илюза Шафкатовна</t>
  </si>
  <si>
    <t>МУНИЦИПАЛЬНОЕ БЮДЖЕТНОЕ ДОШКОЛЬНОЕ ОБРАЗОВАТЕЛЬНОЕ УЧРЕЖДЕНИЕ "ДЕТСКИЙ САД КОМБИНИРОВАННОГО ВИДА № 17" ГОРОДСКОГО ОКРУГА ГОРОД САЛАВАТ РЕСПУБЛИКИ БАШКОРТОСТАН</t>
  </si>
  <si>
    <t>Болдырева Анжела Марселевна</t>
  </si>
  <si>
    <t>МУНИЦИПАЛЬНОЕ БЮДЖЕТНОЕ ОБЩЕОБРАЗОВАТЕЛЬНОЕ УЧРЕЖДЕНИЕ "СРЕДНЯЯ ОБЩЕОБРАЗОВАТЕЛЬНАЯ ШКОЛА № 23" ГОРОДСКОГО ОКРУГА ГОРОД САЛАВАТ РЕСПУБЛИКИ БАШКОРТОСТАН</t>
  </si>
  <si>
    <t>МУНИЦИПАЛЬНОЕ БЮДЖЕТНОЕ УЧРЕЖДЕНИЕ ДОПОЛНИТЕЛЬНОГО ОБРАЗОВАНИЯ "ЦЕНТР ДЕТСКОГО (ЮНОШЕСКОГО) ТЕХНИЧЕСКОГО ТВОРЧЕСТВА"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</si>
  <si>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27" ГОРОДСКОГО ОКРУГА ГОРОД САЛАВАТ РЕСПУБЛИКИ БАШКОРТОСТАН</t>
  </si>
  <si>
    <t>МУНИЦИПАЛЬНОЕ БЮДЖЕТНОЕ ОБЩЕОБРАЗОВАТЕЛЬНОЕ УЧРЕЖДЕНИЕ "КАДЕТСКАЯ ШКОЛА №2"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</si>
  <si>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№15" ГОРОДСКОГО ОКРУГА ГОРОД САЛАВАТ РЕСПУБЛИКИ БАШКОРТОСТАН</t>
  </si>
  <si>
    <t>Малыгина Елена Николаевна</t>
  </si>
  <si>
    <t>МУНИЦИПАЛЬНОЕ БЮДЖЕТНОЕ ДОШКОЛЬНОЕ ОБРАЗОВАТЕЛЬНОЕ УЧРЕЖДЕНИЕ "ДЕТСКИЙ САД КОМБИНИРОВАННОГО ВИДА № 47"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</si>
  <si>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 35"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</si>
  <si>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№33"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</si>
  <si>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45"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</si>
  <si>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32"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</si>
  <si>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 18"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</si>
  <si>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№41"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</si>
  <si>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36"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</si>
  <si>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55" ГОРОДСКОГО ОКРУГА ГОРОД САЛАВАТ РЕСПУБЛИКИ БАШКОРТОСТАН</t>
  </si>
  <si>
    <t>МУНИЦИПАЛЬНОЕ БЮДЖЕТНОЕ УЧРЕЖДЕНИЕ ДОПОЛНИТЕЛЬНОГО ОБРАЗОВАНИЯ "ЦЕНТР ЯЗЫКОВ И КУЛЬТУР НАРОДОВ РЕСПУБЛИКИ БАШКОРТОСТАН"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</si>
  <si>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53" ГОРОДСКОГО ОКРУГА ГОРОД САЛАВАТ РЕСПУБЛИКИ БАШКОРТОСТАН</t>
  </si>
  <si>
    <t>МУНИЦИПАЛЬНОЕ АВТОНОМНОЕ ДОШКОЛЬНОЕ ОБРАЗОВАТЕЛЬНОЕ УЧРЕЖДЕНИЕ "ДЕТСКИЙ САД ОБЩЕРАЗВИВАЮЩЕГО ВИДА № 58" ГОРОДСКОГО ОКРУГА ГОРОД САЛАВАТ РЕСПУБЛИКИ БАШКОРТОСТАН</t>
  </si>
  <si>
    <t>МУНИЦИПАЛЬНОЕ БЮДЖЕТНОЕ ДОШКОЛЬНОЕ ОБРАЗОВАТЕЛЬНОЕ УЧРЕЖДЕНИЕ "ДЕТСКИЙ САД № 23" ГОРОДСКОГО ОКРУГА ГОРОД САЛАВАТ РЕСПУБЛИКИ БАШКОРТОСТАН</t>
  </si>
  <si>
    <t>Респ Башкортостан, г Салават, тер Учреждение УЕ 394/2, зд 1</t>
  </si>
  <si>
    <t>Респ Башкортостан, г Стерлитамак, ул Аркадия Гайдара, д 2</t>
  </si>
  <si>
    <t>МУНИЦИПАЛЬНОЕ БЮДЖЕТНОЕ ОБЩЕОБРАЗОВАТЕЛЬНОЕ УЧРЕЖДЕНИЕ "ЛИЦЕЙ №1" ГОРОДСКОГО ОКРУГА ГОРОД САЛАВАТ РЕСПУБЛИКИ БАШКОРТОСТАН</t>
  </si>
  <si>
    <t>МУНИЦИПАЛЬНОЕ БЮДЖЕТНОЕ ДОШКОЛЬНОЕ ОБРАЗОВАТЕЛЬНОЕ УЧРЕЖДЕНИЕ "ДЕТСКИЙ САД № 25" ГОРОДСКОГО ОКРУГА ГОРОД САЛАВАТ РЕСПУБЛИКИ БАШКОРТОСТАН</t>
  </si>
  <si>
    <t>МУНИЦИПАЛЬНОЕ БЮДЖЕТНОЕ ДОШКОЛЬНОЕ ОБРАЗОВАТЕЛЬНОЕ УЧРЕЖДЕНИЕ "ДЕТСКИЙ САД № 22" ГОРОДСКОГО ОКРУГА ГОРОД САЛАВАТ РЕСПУБЛИКИ БАШКОРТОСТАН</t>
  </si>
  <si>
    <t>ГОСУДАРСТВЕННОЕ АВТОНОМНОЕ ПРОФЕССИОНАЛЬНОЕ ОБРАЗОВАТЕЛЬНОЕ УЧРЕЖДЕНИЕ РЕСПУБЛИКИ БАШКОРТОСТАН "СИБАЙСКИЙ МЕДИЦИНСКИЙ КОЛЛЕДЖ"</t>
  </si>
  <si>
    <t>МУНИЦИПАЛЬНОЕ ОБЩЕОБРАЗОВАТЕЛЬНОЕ БЮДЖЕТНОЕ УЧРЕЖДЕНИЕ "СРЕДНЯЯ ОБЩЕОБРАЗОВАТЕЛЬНАЯ ШКОЛА №14" ГОРОДСКОГО ОКРУГА ГОРОД СИБАЙ РЕСПУБЛИКИ БАШКОРТОСТАН</t>
  </si>
  <si>
    <t>МУНИЦИПАЛЬНОЕ ОБЩЕОБРАЗОВАТЕЛЬНОЕ БЮДЖЕТНОЕ УЧРЕЖДЕНИЕ "ЛИЦЕЙ №9"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</si>
  <si>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"СОЛНЫШКО" ГОРОДСКОГО ОКРУГА ГОРОД СИБАЙ РЕСПУБЛИКИ БАШКОРТОСТАН</t>
  </si>
  <si>
    <t>Асылбаева Земфира Султановна</t>
  </si>
  <si>
    <t>МУНИЦИПАЛЬНОЕ ДОШКОЛЬНОЕ ОБРАЗОВАТЕЛЬНОЕ БЮДЖЕТНОЕ УЧРЕЖДЕНИЕ "ЦЕНТР РАЗВИТИЯ РЕБЕНКА - ДЕТСКИЙ САД "АКБУЗАТ"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</si>
  <si>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№5" ГОРОДСКОГО ОКРУГА ГОРОД СИБАЙ РЕСПУБЛИКИ БАШКОРТОСТАН</t>
  </si>
  <si>
    <t>Кузьмина Татьяна Ивановна</t>
  </si>
  <si>
    <t>МУНИЦИПАЛЬНОЕ ОБЩЕОБРАЗОВАТЕЛЬНОЕ БЮДЖЕТНОЕ УЧРЕЖДЕНИЕ "СРЕДНЯЯ ОБЩЕОБРАЗОВАТЕЛЬНАЯ ШКОЛА №1"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</si>
  <si>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"АЙГУЛЬ"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</si>
  <si>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"БЕЛОСНЕЖКА"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</si>
  <si>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"БЕЛОЧКА"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</si>
  <si>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№6" ГОРОДСКОГО ОКРУГА ГОРОД СИБАЙ РЕСПУБЛИКИ БАШКОРТОСТАН</t>
  </si>
  <si>
    <t>МУНИЦИПАЛЬНОЕ ОБЩЕОБРАЗОВАТЕЛЬНОЕ БЮДЖЕТНОЕ УЧРЕЖДЕНИЕ "ГИМНАЗИЯ"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</si>
  <si>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№12" ГОРОДСКОГО ОКРУГА ГОРОД СИБАЙ РЕСПУБЛИКИ БАШКОРТОСТАН</t>
  </si>
  <si>
    <t>МУНИЦИПАЛЬНОЕ ОБЩЕОБРАЗОВАТЕЛЬНОЕ БЮДЖЕТНОЕ УЧРЕЖДЕНИЕ "ЛИЦЕЙ "ИРАНДЫК" ГОРОДСКОГО ОКРУГА ГОРОД СИБАЙ РЕСПУБЛИКИ БАШКОРТОСТАН</t>
  </si>
  <si>
    <t>Муратова Айгиза Ильфатовна</t>
  </si>
  <si>
    <t>МУНИЦИПАЛЬНОЕ ДОШКОЛЬНОЕ ОБРАЗОВАТЕЛЬНОЕ БЮДЖЕТНОЕ УЧРЕЖДЕНИЕ "ЦЕНТР РАЗВИТИЯ РЕБЕНКА - ДЕТСКИЙ САД "СВЕТЛЯЧОК"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</si>
  <si>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№7"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</si>
  <si>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№11" СЕЛА ТУЯЛЯС ГОРОДСКОГО ОКРУГА ГОРОД СИБАЙ РЕСПУБЛИКИ БАШКОРТОСТАН</t>
  </si>
  <si>
    <t>МУНИЦИПАЛЬНОЕ ОБЩЕОБРАЗОВАТЕЛЬНОЕ БЮДЖЕТНОЕ УЧРЕЖДЕНИЕ "БАШКИРСКИЙ ЛИЦЕЙ ИМЕНИ РАМАЗАНА УМЕТБАЕВА"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</si>
  <si>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 10"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</si>
  <si>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"ЛЯЙСАН"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</si>
  <si>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 8" ГОРОДСКОГО ОКРУГА ГОРОД СИБАЙ РЕСПУБЛИКИ БАШКОРТОСТАН</t>
  </si>
  <si>
    <t>МУНИЦИПАЛЬНОЕ БЮДЖЕТНОЕ УЧРЕЖДЕНИЕ ДОПОЛНИТЕЛЬНОГО ОБРАЗОВАНИЯ СПОРТИВНОЙ НАПРАВЛЕННОСТИ "ДЕТСКО-ЮНОШЕСКАЯ СПОРТИВНАЯ ШКОЛА" ГОРОДСКОГО ОКРУГА ГОРОД СИБАЙ РЕСПУБЛИКИ БАШКОРТОСТАН</t>
  </si>
  <si>
    <t>МУНИЦИПАЛЬНОЕ БЮДЖЕТНОЕ УЧРЕЖДЕНИЕ ДОПОЛНИТЕЛЬНОГО ОБРАЗОВАНИЯ "ЦЕНТР ДЕТСКОГО ТВОРЧЕСТВА"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</si>
  <si>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"АЛЕНУШКА"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</si>
  <si>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"БЕРЕЗКА"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</si>
  <si>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"ТЕРЕМОК"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</si>
  <si>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"СНЕГУРОЧКА" ГОРОДСКОГО ОКРУГА ГОРОД СИБАЙ РЕСПУБЛИКИ БАШКОРТОСТАН</t>
  </si>
  <si>
    <t>ГОСУДАРСТВЕННОЕ БЮДЖЕТНОЕ ОБЩЕОБРАЗОВАТЕЛЬНОЕ УЧРЕЖДЕНИЕ РЕСПУБЛИКАНСКАЯ ПОЛИЛИНГВАЛЬНАЯ МНОГОПРОФИЛЬНАЯ ГИМНАЗИЯ-ИНТЕРНАТ № 3 "СИБАЙ"</t>
  </si>
  <si>
    <t>Мухаметов Нияз Гибадатович</t>
  </si>
  <si>
    <t>МУНИЦИПАЛЬНОЕ ДОШКОЛЬНОЕ ОБРАЗОВАТЕЛЬНОЕ БЮДЖЕТНОЕ УЧРЕЖДЕНИЕ ДЕТСКИЙ САД "ЛАСТОЧКА" СЕЛА ТУЯЛЯС ГОРОДСКОГО ОКРУГА ГОРОД СИБАЙ РЕСПУБЛИКИ БАШКОРТОСТАН</t>
  </si>
  <si>
    <t>МУНИЦИПАЛЬНОЕ БЮДЖЕТНОЕ УЧРЕЖДЕНИЕ ДОПОЛНИТЕЛЬНОГО ОБРАЗОВАНИЯ "ДЕТСКИЙ ЭКОЛОГО-БИОЛОГИЧЕСКИЙ ЦЕНТР" ГОРОДСКОГО ОКРУГА ГОРОД СИБАЙ РЕСПУБЛИКИ БАШКОРТОСТАН</t>
  </si>
  <si>
    <t>МУНИЦИПАЛЬНОЕ БЮДЖЕТНОЕ УЧРЕЖДЕНИЕ "ЗАГОРОДНЫЙ ДЕТСКИЙ СТАЦИОНАРНЫЙ ОЗДОРОВИТЕЛЬНЫЙ ЛАГЕРЬ "ЮЛДАШ"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</si>
  <si>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"АЛТЫНАЙ"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</si>
  <si>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"СУЛПЫЛАР" ГОРОДСКОГО ОКРУГА ГОРОД СИБАЙ РЕСПУБЛИКИ БАШКОРТОСТАН</t>
  </si>
  <si>
    <t>МУНИЦИПАЛЬНОЕ БЮДЖЕТНОЕ УЧРЕЖДЕНИЕ ДОПОЛНИТЕЛЬНОГО ОБРАЗОВАНИЯ СИБАЙСКИЙ ДЕТСКИЙ ТЕХНОПАРК "ТЕХНОТЕРРА"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</si>
  <si>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"СКАЗКА" ГОРОДСКОГО ОКРУГА ГОРОД СИБАЙ РЕСПУБЛИКИ БАШКОРТОСТАН</t>
  </si>
  <si>
    <t>МУНИЦИПАЛЬНОЕ ДОШКОЛЬНОЕ ОБРАЗОВАТЕЛЬНОЕ БЮДЖЕТНОЕ УЧРЕЖДЕНИЕ "ЦЕНТР РАЗВИТИЯ РЕБЕНКА-ДЕТСКИЙ САД "КУРАЙ" ГОРОДСКОГО ОКРУГА ГОРОД СИБАЙ РЕСПУБЛИКИ БАШКОРТОСТАН</t>
  </si>
  <si>
    <t>МУНИЦИПАЛЬНОЕ КАЗЕННОЕ УЧРЕЖДЕНИЕ "УПРАВЛЕНИЕ ОБРАЗОВАНИЯ АДМИНИСТРАЦИИ ГОРОДСКОГО ОКРУГА ГОРОД СИБАЙ РЕСПУБЛИКИ БАШКОРТОСТАН"</t>
  </si>
  <si>
    <t>Баймурзин Руслан Хамитович</t>
  </si>
  <si>
    <t>МУНИЦИПАЛЬНОЕ АВТОНОМНОЕ УЧРЕЖДЕНИЕ ДОПОЛНИТЕЛЬНОГО ОБРАЗОВАНИЯ - ЦЕНТР ВНЕШКОЛЬНОЙ РАБОТЫ "НАДЕЖДА" ГОРОДСКОГО ОКРУГА ГОРОД СТЕРЛИТАМАК РЕСПУБЛИКИ БАШКОРТОСТАН</t>
  </si>
  <si>
    <t>ГОСУДАРСТВЕННОЕ АВТОНОМНОЕ ПРОФЕССИОНАЛЬНОЕ ОБРАЗОВАТЕЛЬНОЕ УЧРЕЖДЕНИЕ РЕСПУБЛИКИ БАШКОРТОСТАН "СТЕРЛИТАМАКСКИЙ МЕДИЦИНСКИЙ КОЛЛЕДЖ"</t>
  </si>
  <si>
    <t>МУНИЦИПАЛЬНОЕ АВТОНОМНОЕ ОБЩЕОБРАЗОВАТЕЛЬНОЕ УЧРЕЖДЕНИЕ "СРЕДНЯЯ ОБЩЕОБРАЗОВАТЕЛЬНАЯ ШКОЛА № 15" ГОРОДСКОГО ОКРУГА ГОРОД СТЕРЛИТАМАК РЕСПУБЛИКИ БАШКОРТОСТАН</t>
  </si>
  <si>
    <t>МУНИЦИПАЛЬНОЕ АВТОНОМНОЕ ОБЩЕОБРАЗОВАТЕЛЬНОЕ УЧРЕЖДЕНИЕ "БАШКИРСКИЙ ЛИЦЕЙ-ИНТЕРНАТ №3" ГОРОДСКОГО ОКРУГА ГОРОД СТЕРЛИТАМАК РЕСПУБЛИКИ БАШКОРТОСТАН</t>
  </si>
  <si>
    <t>Респ Башкортостан, г Стерлитамак, ул Худайбердина, д 194</t>
  </si>
  <si>
    <t>МУНИЦИПАЛЬНОЕ АВТОНОМНОЕ ОБЩЕОБРАЗОВАТЕЛЬНОЕ УЧРЕЖДЕНИЕ "ГИМНАЗИЯ №4"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</si>
  <si>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№34" ГОРОДСКОГО ОКРУГА ГОРОД СТЕРЛИТАМАК РЕСПУБЛИКИ БАШКОРТОСТАН</t>
  </si>
  <si>
    <t>МУНИЦИПАЛЬНОЕ АВТОНОМНОЕ УЧРЕЖДЕНИЕ ДОПОЛНИТЕЛЬНОГО ОБРАЗОВАНИЯ "ДВОРЕЦ ПИОНЕРОВ И ШКОЛЬНИКОВ ИМ. А.П. ГАЙДАРА" ГОРОДСКОГО ОКРУГА ГОРОД СТЕРЛИТАМАК РЕСПУБЛИКИ БАШКОРТОСТАН</t>
  </si>
  <si>
    <t>МУНИЦИПАЛЬНОЕ АВТОНОМНОЕ ОБЩЕОБРАЗОВАТЕЛЬНОЕ УЧРЕЖДЕНИЕ "ГИМНАЗИЯ №2" ГОРОДСКОГО ОКРУГА ГОРОД СТЕРЛИТАМАК РЕСПУБЛИКИ БАШКОРТОСТАН</t>
  </si>
  <si>
    <t>МУНИЦИПАЛЬНОЕ АВТОНОМНОЕ ОБЩЕОБРАЗОВАТЕЛЬНОЕ УЧРЕЖДЕНИЕ "ГИМНАЗИЯ №3 ИМЕНИ ДЖАЛИЛЯ КИЕКБАЕВА" ГОРОДСКОГО ОКРУГА ГОРОД СТЕРЛИТАМАК РЕСПУБЛИКИ БАШКОРТОСТАН</t>
  </si>
  <si>
    <t>МУНИЦИПАЛЬНОЕ АВТОНОМНОЕ ОБЩЕОБРАЗОВАТЕЛЬНОЕ УЧРЕЖДЕНИЕ "ШКОЛА-ИНТЕРНАТ №1 СРЕДНЕГО ОБЩЕГО ОБРАЗОВАНИЯ" ГОРОДСКОГО ОКРУГА ГОРОД СТЕРЛИТАМАК РЕСПУБЛИКИ БАШКОРТОСТАН</t>
  </si>
  <si>
    <t>МУНИЦИПАЛЬНОЕ АВТОНОМНОЕ ОБЩЕОБРАЗОВАТЕЛЬНОЕ УЧРЕЖДЕНИЕ "ГИМНАЗИЯ № 6" ГОРОДСКОГО ОКРУГА ГОРОД СТЕРЛИТАМАК РЕСПУБЛИКИ БАШКОРТОСТАН</t>
  </si>
  <si>
    <t>МУНИЦИПАЛЬНОЕ АВТОНОМНОЕ ДОШКОЛЬНОЕ ОБРАЗОВАТЕЛЬНОЕ УЧРЕЖДЕНИЕ "ДЕТСКИЙ САД № 85"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</si>
  <si>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35"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</si>
  <si>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</si>
  <si>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№17"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</si>
  <si>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№29"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</si>
  <si>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№30"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</si>
  <si>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9"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</si>
  <si>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10" ГОРОДСКОГО ОКРУГА ГОРОД СТЕРЛИТАМАК РЕСПУБЛИКИ БАШКОРТОСТАН</t>
  </si>
  <si>
    <t>МУНИЦИПАЛЬНОЕ АВТОНОМНОЕ ОБЩЕОБРАЗОВАТЕЛЬНОЕ УЧРЕЖДЕНИЕ "ЛИЦЕЙ №12"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</si>
  <si>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18"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</si>
  <si>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№16"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</si>
  <si>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</si>
  <si>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7"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</si>
  <si>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8"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</si>
  <si>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14"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</si>
  <si>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№21"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</si>
  <si>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№24"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</si>
  <si>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№31"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</si>
  <si>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№32" ГОРОДСКОГО ОКРУГА ГОРОД СТЕРЛИТАМАК РЕСПУБЛИКИ БАШКОРТОСТАН</t>
  </si>
  <si>
    <t>МУНИЦИПАЛЬНОЕ АВТОНОМНОЕ УЧРЕЖДЕНИЕ ДОПОЛНИТЕЛЬНОГО ОБРАЗОВАНИЯ "ДЕТСКИЙ ЭКОЛОГИЧЕСКИЙ ЦЕНТР"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</si>
  <si>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№5" ГОРОДСКОГО ОКРУГА ГОРОД СТЕРЛИТАМАК РЕСПУБЛИКИ БАШКОРТОСТАН</t>
  </si>
  <si>
    <t>МУНИЦИПАЛЬНОЕ АВТОНОМНОЕ ОБЩЕОБРАЗОВАТЕЛЬНОЕ УЧРЕЖДЕНИЕ "ГИМНАЗИЯ №5"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</si>
  <si>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26" ГОРОДСКОГО ОКРУГА ГОРОД СТЕРЛИТАМАК РЕСПУБЛИКИ БАШКОРТОСТАН</t>
  </si>
  <si>
    <t>МУНИЦИПАЛЬНОЕ АВТОНОМНОЕ ОБЩЕОБРАЗОВАТЕЛЬНОЕ УЧРЕЖДЕНИЕ "ЛИЦЕЙ № 1 ИМЕНИ КУЛИКОВА ВЛАДИМИРА ИВАНОВИЧА" ГОРОДСКОГО ОКРУГА ГОРОД СТЕРЛИТАМАК РЕСПУБЛИКИ БАШКОРТОСТАН</t>
  </si>
  <si>
    <t>МУНИЦИПАЛЬНОЕ АВТОНОМНОЕ УЧРЕЖДЕНИЕ ДОПОЛНИТЕЛЬНОГО ОБРАЗОВАНИЯ "СТАНЦИЯ ДЕТСКОГО И ЮНОШЕСКОГО ТУРИЗМА И ЭКСКУРСИЙ" ГОРОДСКОГО ОКРУГА ГОРОД СТЕРЛИТАМАК РЕСПУБЛИКИ БАШКОРТОСТАН</t>
  </si>
  <si>
    <t>МУНИЦИПАЛЬНОЕ АВТОНОМНОЕ ОБЩЕОБРАЗОВАТЕЛЬНОЕ УЧРЕЖДЕНИЕ "ЛИЦЕЙ №3 ИМЕНИ СЕКИНА ВЛАДИМИРА АЛЕКСЕЕВИЧА"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</si>
  <si>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№20" ГОРОДСКОГО ОКРУГА ГОРОД СТЕРЛИТАМАК РЕСПУБЛИКИ БАШКОРТОСТАН</t>
  </si>
  <si>
    <t>МУНИЦИПАЛЬНОЕ АВТОНОМНОЕ ДОШКОЛЬНОЕ ОБРАЗОВАТЕЛЬНОЕ УЧРЕЖДЕНИЕ "ДЕТСКИЙ САД № 14" ГОРОДСКОГО ОКРУГА ГОРОД СТЕРЛИТАМАК РЕСПУБЛИКИ БАШКОРТОСТАН</t>
  </si>
  <si>
    <t>МУНИЦИПАЛЬНОЕ АВТОНОМНОЕ ДОШКОЛЬНОЕ ОБРАЗОВАТЕЛЬНОЕ УЧРЕЖДЕНИЕ "ДЕТСКИЙ САД №21" ГОРОДСКОГО ОКРУГА ГОРОД СТЕРЛИТАМАК РЕСПУБЛИКИ БАШКОРТОСТАН</t>
  </si>
  <si>
    <t>МУНИЦИПАЛЬНОЕ АВТОНОМНОЕ ДОШКОЛЬНОЕ ОБРАЗОВАТЕЛЬНОЕ УЧРЕЖДЕНИЕ "ДЕТСКИЙ САД №32" ГОРОДСКОГО ОКРУГА ГОРОД СТЕРЛИТАМАК РЕСПУБЛИКИ БАШКОРТОСТАН</t>
  </si>
  <si>
    <t>Респ Башкортостан, г Стерлитамак, ул Худайбердина, д 129</t>
  </si>
  <si>
    <t>МУНИЦИПАЛЬНОЕ АВТОНОМНОЕ ДОШКОЛЬНОЕ ОБРАЗОВАТЕЛЬНОЕ УЧРЕЖДЕНИЕ "ДЕТСКИЙ САД № 37" ГОРОДСКОГО ОКРУГА ГОРОД СТЕРЛИТАМАК РЕСПУБЛИКИ БАШКОРТОСТАН</t>
  </si>
  <si>
    <t>Респ Башкортостан, г Стерлитамак, ул Цюрупы, д 11</t>
  </si>
  <si>
    <t>МУНИЦИПАЛЬНОЕ АВТОНОМНОЕ ДОШКОЛЬНОЕ ОБРАЗОВАТЕЛЬНОЕ УЧРЕЖДЕНИЕ "ДЕТСКИЙ САД №47" ГОРОДСКОГО ОКРУГА ГОРОД СТЕРЛИТАМАК РЕСПУБЛИКИ БАШКОРТОСТАН</t>
  </si>
  <si>
    <t>МУНИЦИПАЛЬНОЕ АВТОНОМНОЕ ДОШКОЛЬНОЕ ОБРАЗОВАТЕЛЬНОЕ УЧРЕЖДЕНИЕ "ДЕТСКИЙ САД № 49" ГОРОДСКОГО ОКРУГА ГОРОД СТЕРЛИТАМАК РЕСПУБЛИКИ БАШКОРТОСТАН</t>
  </si>
  <si>
    <t>МУНИЦИПАЛЬНОЕ АВТОНОМНОЕ ДОШКОЛЬНОЕ ОБРАЗОВАТЕЛЬНОЕ УЧРЕЖДЕНИЕ "ДЕТСКИЙ САД № 54" ГОРОДСКОГО ОКРУГА ГОРОД СТЕРЛИТАМАК РЕСПУБЛИКИ БАШКОРТОСТАН</t>
  </si>
  <si>
    <t>МУНИЦИПАЛЬНОЕ АВТОНОМНОЕ ДОШКОЛЬНОЕ ОБРАЗОВАТЕЛЬНОЕ УЧРЕЖДЕНИЕ "ДЕТСКИЙ САД №55" ГОРОДСКОГО ОКРУГА ГОРОД СТЕРЛИТАМАК РЕСПУБЛИКИ БАШКОРТОСТАН</t>
  </si>
  <si>
    <t>МУНИЦИПАЛЬНОЕ АВТОНОМНОЕ ДОШКОЛЬНОЕ ОБРАЗОВАТЕЛЬНОЕ УЧРЕЖДЕНИЕ "ДЕТСКИЙ САД №58" ГОРОДСКОГО ОКРУГА ГОРОД СТЕРЛИТАМАК РЕСПУБЛИКИ БАШКОРТОСТАН</t>
  </si>
  <si>
    <t>МУНИЦИПАЛЬНОЕ АВТОНОМНОЕ ДОШКОЛЬНОЕ ОБРАЗОВАТЕЛЬНОЕ УЧРЕЖДЕНИЕ "ДЕТСКИЙ САД № 59" ГОРОДСКОГО ОКРУГА ГОРОД СТЕРЛИТАМАК РЕСПУБЛИКИ БАШКОРТОСТАН</t>
  </si>
  <si>
    <t>МУНИЦИПАЛЬНОЕ АВТОНОМНОЕ ДОШКОЛЬНОЕ ОБРАЗОВАТЕЛЬНОЕ УЧРЕЖДЕНИЕ "ДЕТСКИЙ САД № 61" ГОРОДСКОГО ОКРУГА ГОРОД СТЕРЛИТАМАК РЕСПУБЛИКИ БАШКОРТОСТАН</t>
  </si>
  <si>
    <t>МУНИЦИПАЛЬНОЕ АВТОНОМНОЕ ДОШКОЛЬНОЕ ОБРАЗОВАТЕЛЬНОЕ УЧРЕЖДЕНИЕ "ДЕТСКИЙ САД №62" ГОРОДСКОГО ОКРУГА ГОРОД СТЕРЛИТАМАК РЕСПУБЛИКИ БАШКОРТОСТАН</t>
  </si>
  <si>
    <t>МУНИЦИПАЛЬНОЕ АВТОНОМНОЕ ДОШКОЛЬНОЕ ОБРАЗОВАТЕЛЬНОЕ УЧРЕЖДЕНИЕ "ДЕТСКИЙ САД №64" ГОРОДСКОГО ОКРУГА ГОРОД СТЕРЛИТАМАК РЕСПУБЛИКИ БАШКОРТОСТАН</t>
  </si>
  <si>
    <t>МУНИЦИПАЛЬНОЕ АВТОНОМНОЕ ДОШКОЛЬНОЕ ОБРАЗОВАТЕЛЬНОЕ УЧРЕЖДЕНИЕ "ДЕТСКИЙ САД №69" ГОРОДСКОГО ОКРУГА ГОРОД СТЕРЛИТАМАК РЕСПУБЛИКИ БАШКОРТОСТАН</t>
  </si>
  <si>
    <t>МУНИЦИПАЛЬНОЕ АВТОНОМНОЕ ДОШКОЛЬНОЕ ОБРАЗОВАТЕЛЬНОЕ УЧРЕЖДЕНИЕ "ДЕТСКИЙ САД №73" ГОРОДСКОГО ОКРУГА ГОРОД СТЕРЛИТАМАК РЕСПУБЛИКИ БАШКОРТОСТАН</t>
  </si>
  <si>
    <t>МУНИЦИПАЛЬНОЕ АВТОНОМНОЕ ДОШКОЛЬНОЕ ОБРАЗОВАТЕЛЬНОЕ УЧРЕЖДЕНИЕ "ДЕТСКИЙ САД №74" ГОРОДСКОГО ОКРУГА ГОРОД СТЕРЛИТАМАК РЕСПУБЛИКИ БАШКОРТОСТАН</t>
  </si>
  <si>
    <t>МУНИЦИПАЛЬНОЕ АВТОНОМНОЕ ДОШКОЛЬНОЕ ОБРАЗОВАТЕЛЬНОЕ УЧРЕЖДЕНИЕ "ДЕТСКИЙ САД №77" ГОРОДСКОГО ОКРУГА ГОРОД СТЕРЛИТАМАК РЕСПУБЛИКИ БАШКОРТОСТАН</t>
  </si>
  <si>
    <t>МУНИЦИПАЛЬНОЕ АВТОНОМНОЕ ДОШКОЛЬНОЕ ОБРАЗОВАТЕЛЬНОЕ УЧРЕЖДЕНИЕ "ДЕТСКИЙ САД №82" ГОРОДСКОГО ОКРУГА ГОРОД СТЕРЛИТАМАК РЕСПУБЛИКИ БАШКОРТОСТАН</t>
  </si>
  <si>
    <t>МУНИЦИПАЛЬНОЕ АВТОНОМНОЕ ДОШКОЛЬНОЕ ОБРАЗОВАТЕЛЬНОЕ УЧРЕЖДЕНИЕ "ДЕТСКИЙ САД № 86" ГОРОДСКОГО ОКРУГА ГОРОД СТЕРЛИТАМАК РЕСПУБЛИКИ БАШКОРТОСТАН</t>
  </si>
  <si>
    <t>МУНИЦИПАЛЬНОЕ АВТОНОМНОЕ ДОШКОЛЬНОЕ ОБРАЗОВАТЕЛЬНОЕ УЧРЕЖДЕНИЕ "ДЕТСКИЙ САД №90" ГОРОДСКОГО ОКРУГА ГОРОД СТЕРЛИТАМАК РЕСПУБЛИКИ БАШКОРТОСТАН</t>
  </si>
  <si>
    <t>МУНИЦИПАЛЬНОЕ АВТОНОМНОЕ ДОШКОЛЬНОЕ ОБРАЗОВАТЕЛЬНОЕ УЧРЕЖДЕНИЕ "ДЕТСКИЙ САД №91" ГОРОДСКОГО ОКРУГА ГОРОД СТЕРЛИТАМАК РЕСПУБЛИКИ БАШКОРТОСТАН</t>
  </si>
  <si>
    <t>МУНИЦИПАЛЬНОЕ АВТОНОМНОЕ ДОШКОЛЬНОЕ ОБРАЗОВАТЕЛЬНОЕ УЧРЕЖДЕНИЕ "ДЕТСКИЙ САД №92" ГОРОДСКОГО ОКРУГА ГОРОД СТЕРЛИТАМАК РЕСПУБЛИКИ БАШКОРТОСТАН</t>
  </si>
  <si>
    <t>МУНИЦИПАЛЬНОЕ АВТОНОМНОЕ ДОШКОЛЬНОЕ ОБРАЗОВАТЕЛЬНОЕ УЧРЕЖДЕНИЕ "ДЕТСКИЙ САД № 93" ГОРОДСКОГО ОКРУГА ГОРОД СТЕРЛИТАМАК РЕСПУБЛИКИ БАШКОРТОСТАН</t>
  </si>
  <si>
    <t>МУНИЦИПАЛЬНОЕ АВТОНОМНОЕ ДОШКОЛЬНОЕ ОБРАЗОВАТЕЛЬНОЕ УЧРЕЖДЕНИЕ "ДЕТСКИЙ САД № 5" ГОРОДСКОГО ОКРУГА ГОРОД СТЕРЛИТАМАК РЕСПУБЛИКИ БАШКОРТОСТАН</t>
  </si>
  <si>
    <t>МУНИЦИПАЛЬНОЕ АВТОНОМНОЕ ДОШКОЛЬНОЕ ОБРАЗОВАТЕЛЬНОЕ УЧРЕЖДЕНИЕ "ДЕТСКИЙ САД №1" ГОРОДСКОГО ОКРУГА ГОРОД СТЕРЛИТАМАК РЕСПУБЛИКИ БАШКОРТОСТАН</t>
  </si>
  <si>
    <t>МУНИЦИПАЛЬНОЕ АВТОНОМНОЕ ДОШКОЛЬНОЕ ОБРАЗОВАТЕЛЬНОЕ УЧРЕЖДЕНИЕ "ДЕТСКИЙ САД №8" ГОРОДСКОГО ОКРУГА ГОРОД СТЕРЛИТАМАК РЕСПУБЛИКИ БАШКОРТОСТАН</t>
  </si>
  <si>
    <t>МУНИЦИПАЛЬНОЕ АВТОНОМНОЕ ДОШКОЛЬНОЕ ОБРАЗОВАТЕЛЬНОЕ УЧРЕЖДЕНИЕ "ДЕТСКИЙ САД №45" ГОРОДСКОГО ОКРУГА ГОРОД СТЕРЛИТАМАК РЕСПУБЛИКИ БАШКОРТОСТАН</t>
  </si>
  <si>
    <t>МУНИЦИПАЛЬНОЕ АВТОНОМНОЕ ДОШКОЛЬНОЕ ОБРАЗОВАТЕЛЬНОЕ УЧРЕЖДЕНИЕ "ДЕТСКИЙ САД №51" ГОРОДСКОГО ОКРУГА ГОРОД СТЕРЛИТАМАК РЕСПУБЛИКИ БАШКОРТОСТАН</t>
  </si>
  <si>
    <t>МУНИЦИПАЛЬНОЕ АВТОНОМНОЕ ДОШКОЛЬНОЕ ОБРАЗОВАТЕЛЬНОЕ УЧРЕЖДЕНИЕ "ДЕТСКИЙ САД №56" ГОРОДСКОГО ОКРУГА ГОРОД СТЕРЛИТАМАК РЕСПУБЛИКИ БАШКОРТОСТАН</t>
  </si>
  <si>
    <t>МУНИЦИПАЛЬНОЕ АВТОНОМНОЕ ДОШКОЛЬНОЕ ОБРАЗОВАТЕЛЬНОЕ УЧРЕЖДЕНИЕ "ДЕТСКИЙ САД №78" ГОРОДСКОГО ОКРУГА ГОРОД СТЕРЛИТАМАК РЕСПУБЛИКИ БАШКОРТОСТАН</t>
  </si>
  <si>
    <t>МУНИЦИПАЛЬНОЕ АВТОНОМНОЕ ДОШКОЛЬНОЕ ОБРАЗОВАТЕЛЬНОЕ УЧРЕЖДЕНИЕ "ДЕТСКИЙ САД №87" ГОРОДСКОГО ОКРУГА ГОРОД СТЕРЛИТАМАК РЕСПУБЛИКИ БАШКОРТОСТАН</t>
  </si>
  <si>
    <t>МУНИЦИПАЛЬНОЕ АВТОНОМНОЕ ДОШКОЛЬНОЕ ОБРАЗОВАТЕЛЬНОЕ УЧРЕЖДЕНИЕ "ДЕТСКИЙ САД №88" ГОРОДСКОГО ОКРУГА ГОРОД СТЕРЛИТАМАК РЕСПУБЛИКИ БАШКОРТОСТАН</t>
  </si>
  <si>
    <t>Харенко Оксана Павловна</t>
  </si>
  <si>
    <t>МУНИЦИПАЛЬНОЕ АВТОНОМНОЕ ДОШКОЛЬНОЕ ОБРАЗОВАТЕЛЬНОЕ УЧРЕЖДЕНИЕ "ДЕТСКИЙ САД №3" ГОРОДСКОГО ОКРУГА ГОРОД СТЕРЛИТАМАК РЕСПУБЛИКИ БАШКОРТОСТАН</t>
  </si>
  <si>
    <t>МУНИЦИПАЛЬНОЕ АВТОНОМНОЕ ДОШКОЛЬНОЕ ОБРАЗОВАТЕЛЬНОЕ УЧРЕЖДЕНИЕ "ДЕТСКИЙ САД №36" ГОРОДСКОГО ОКРУГА ГОРОД СТЕРЛИТАМАК РЕСПУБЛИКИ БАШКОРТОСТАН</t>
  </si>
  <si>
    <t>МУНИЦИПАЛЬНОЕ АВТОНОМНОЕ ДОШКОЛЬНОЕ ОБРАЗОВАТЕЛЬНОЕ УЧРЕЖДЕНИЕ "ДЕТСКИЙ САД № 4" ГОРОДСКОГО ОКРУГА ГОРОД СТЕРЛИТАМАК РЕСПУБЛИКИ БАШКОРТОСТАН</t>
  </si>
  <si>
    <t>Респ Башкортостан, г Стерлитамак, ул Фурманова, д 10 к в</t>
  </si>
  <si>
    <t>МУНИЦИПАЛЬНОЕ АВТОНОМНОЕ ДОШКОЛЬНОЕ ОБРАЗОВАТЕЛЬНОЕ УЧРЕЖДЕНИЕ "ДЕТСКИЙ САД №34" ГОРОДСКОГО ОКРУГА ГОРОД СТЕРЛИТАМАК РЕСПУБЛИКИ БАШКОРТОСТАН</t>
  </si>
  <si>
    <t>МУНИЦИПАЛЬНОЕ АВТОНОМНОЕ ДОШКОЛЬНОЕ ОБРАЗОВАТЕЛЬНОЕ УЧРЕЖДЕНИЕ "ДЕТСКИЙ САД №41" ГОРОДСКОГО ОКРУГА ГОРОД СТЕРЛИТАМАК РЕСПУБЛИКИ БАШКОРТОСТАН</t>
  </si>
  <si>
    <t>Респ Башкортостан, г Стерлитамак, ул Блюхера, д 12 к а</t>
  </si>
  <si>
    <t>МУНИЦИПАЛЬНОЕ АВТОНОМНОЕ ДОШКОЛЬНОЕ ОБРАЗОВАТЕЛЬНОЕ УЧРЕЖДЕНИЕ "ДЕТСКИЙ САД №20" ГОРОДСКОГО ОКРУГА ГОРОД СТЕРЛИТАМАК РЕСПУБЛИКИ БАШКОРТОСТАН</t>
  </si>
  <si>
    <t>МУНИЦИПАЛЬНОЕ АВТОНОМНОЕ ДОШКОЛЬНОЕ ОБРАЗОВАТЕЛЬНОЕ УЧРЕЖДЕНИЕ "ДЕТСКИЙ САД № 29" ГОРОДСКОГО ОКРУГА ГОРОД СТЕРЛИТАМАК РЕСПУБЛИКИ БАШКОРТОСТАН</t>
  </si>
  <si>
    <t>МУНИЦИПАЛЬНОЕ АВТОНОМНОЕ ДОШКОЛЬНОЕ ОБРАЗОВАТЕЛЬНОЕ УЧРЕЖДЕНИЕ "ДЕТСКИЙ САД №70" ГОРОДСКОГО ОКРУГА ГОРОД СТЕРЛИТАМАК РЕСПУБЛИКИ БАШКОРТОСТАН</t>
  </si>
  <si>
    <t>МУНИЦИПАЛЬНОЕ АВТОНОМНОЕ ДОШКОЛЬНОЕ ОБРАЗОВАТЕЛЬНОЕ УЧРЕЖДЕНИЕ "ДЕТСКИЙ САД № 22" ГОРОДСКОГО ОКРУГА ГОРОД СТЕРЛИТАМАК РЕСПУБЛИКИ БАШКОРТОСТАН</t>
  </si>
  <si>
    <t>МУНИЦИПАЛЬНОЕ АВТОНОМНОЕ ДОШКОЛЬНОЕ ОБРАЗОВАТЕЛЬНОЕ УЧРЕЖДЕНИЕ "ДЕТСКИЙ САД №24" ГОРОДСКОГО ОКРУГА ГОРОД СТЕРЛИТАМАК РЕСПУБЛИКИ БАШКОРТОСТАН</t>
  </si>
  <si>
    <t>МУНИЦИПАЛЬНОЕ АВТОНОМНОЕ ДОШКОЛЬНОЕ ОБРАЗОВАТЕЛЬНОЕ УЧРЕЖДЕНИЕ "ДЕТСКИЙ САД № 43" ГОРОДСКОГО ОКРУГА ГОРОД СТЕРЛИТАМАК РЕСПУБЛИКИ БАШКОРТОСТАН</t>
  </si>
  <si>
    <t>МУНИЦИПАЛЬНОЕ АВТОНОМНОЕ ДОШКОЛЬНОЕ ОБРАЗОВАТЕЛЬНОЕ УЧРЕЖДЕНИЕ "ДЕТСКИЙ САД № 35" ГОРОДСКОГО ОКРУГА ГОРОД СТЕРЛИТАМАК РЕСПУБЛИКИ БАШКОРТОСТАН</t>
  </si>
  <si>
    <t>МУНИЦИПАЛЬНОЕ АВТОНОМНОЕ ДОШКОЛЬНОЕ ОБРАЗОВАТЕЛЬНОЕ УЧРЕЖДЕНИЕ "ДЕТСКИЙ САД №83" ГОРОДСКОГО ОКРУГА ГОРОД СТЕРЛИТАМАК РЕСПУБЛИКИ БАШКОРТОСТАН</t>
  </si>
  <si>
    <t>МУНИЦИПАЛЬНОЕ АВТОНОМНОЕ ДОШКОЛЬНОЕ ОБРАЗОВАТЕЛЬНОЕ УЧРЕЖДЕНИЕ "ДЕТСКИЙ САД № 67" ГОРОДСКОГО ОКРУГА ГОРОД СТЕРЛИТАМАК РЕСПУБЛИКИ БАШКОРТОСТАН</t>
  </si>
  <si>
    <t>МУНИЦИПАЛЬНОЕ АВТОНОМНОЕ ДОШКОЛЬНОЕ ОБРАЗОВАТЕЛЬНОЕ УЧРЕЖДЕНИЕ "ДЕТСКИЙ САД №10" ГОРОДСКОГО ОКРУГА ГОРОД СТЕРЛИТАМАК РЕСПУБЛИКИ БАШКОРТОСТАН</t>
  </si>
  <si>
    <t>МУНИЦИПАЛЬНОЕ АВТОНОМНОЕ ДОШКОЛЬНОЕ ОБРАЗОВАТЕЛЬНОЕ УЧРЕЖДЕНИЕ "ДЕТСКИЙ САД №11" ГОРОДСКОГО ОКРУГА ГОРОД СТЕРЛИТАМАК РЕСПУБЛИКИ БАШКОРТОСТАН</t>
  </si>
  <si>
    <t>МУНИЦИПАЛЬНОЕ АВТОНОМНОЕ ДОШКОЛЬНОЕ ОБРАЗОВАТЕЛЬНОЕ УЧРЕЖДЕНИЕ "ДЕТСКИЙ САД №19" ГОРОДСКОГО ОКРУГА ГОРОД СТЕРЛИТАМАК РЕСПУБЛИКИ БАШКОРТОСТАН</t>
  </si>
  <si>
    <t>Респ Башкортостан, г Стерлитамак, ул Чехова, д 10</t>
  </si>
  <si>
    <t>МУНИЦИПАЛЬНОЕ АВТОНОМНОЕ ДОШКОЛЬНОЕ ОБРАЗОВАТЕЛЬНОЕ УЧРЕЖДЕНИЕ "ДЕТСКИЙ САД №13" ГОРОДСКОГО ОКРУГА ГОРОД СТЕРЛИТАМАК РЕСПУБЛИКИ БАШКОРТОСТАН</t>
  </si>
  <si>
    <t>МУНИЦИПАЛЬНОЕ АВТОНОМНОЕ ДОШКОЛЬНОЕ ОБРАЗОВАТЕЛЬНОЕ УЧРЕЖДЕНИЕ "ДЕТСКИЙ САД № 44" ГОРОДСКОГО ОКРУГА ГОРОД СТЕРЛИТАМАК РЕСПУБЛИКИ БАШКОРТОСТАН</t>
  </si>
  <si>
    <t>МУНИЦИПАЛЬНОЕ АВТОНОМНОЕ ДОШКОЛЬНОЕ ОБРАЗОВАТЕЛЬНОЕ УЧРЕЖДЕНИЕ "ДЕТСКИЙ САД №81" ГОРОДСКОГО ОКРУГА ГОРОД СТЕРЛИТАМАК РЕСПУБЛИКИ БАШКОРТОСТАН</t>
  </si>
  <si>
    <t>МУНИЦИПАЛЬНОЕ АВТОНОМНОЕ ДОШКОЛЬНОЕ ОБРАЗОВАТЕЛЬНОЕ УЧРЕЖДЕНИЕ "ДЕТСКИЙ САД №79" ГОРОДСКОГО ОКРУГА ГОРОД СТЕРЛИТАМАК РЕСПУБЛИКИ БАШКОРТОСТАН</t>
  </si>
  <si>
    <t>МУНИЦИПАЛЬНОЕ АВТОНОМНОЕ ДОШКОЛЬНОЕ ОБРАЗОВАТЕЛЬНОЕ УЧРЕЖДЕНИЕ "ДЕТСКИЙ САД № 94" ГОРОДСКОГО ОКРУГА ГОРОД СТЕРЛИТАМАК РЕСПУБЛИКИ БАШКОРТОСТАН</t>
  </si>
  <si>
    <t>МУНИЦИПАЛЬНОЕ АВТОНОМНОЕ УЧРЕЖДЕНИЕ ДОПОЛНИТЕЛЬНОГО ОБРАЗОВАНИЯ "ИНФОРМАЦИОННО-МЕТОДИЧЕСКИЙ ЦЕНТР" ГОРОДСКОГО ОКРУГА ГОРОД СТЕРЛИТАМАК РЕСПУБЛИКИ БАШКОРТОСТАН</t>
  </si>
  <si>
    <t>МУНИЦИПАЛЬНОЕ АВТОНОМНОЕ ДОШКОЛЬНОЕ ОБРАЗОВАТЕЛЬНОЕ УЧРЕЖДЕНИЕ "ДЕТСКИЙ САД №76" ГОРОДСКОГО ОКРУГА ГОРОД СТЕРЛИТАМАК РЕСПУБЛИКИ БАШКОРТОСТАН</t>
  </si>
  <si>
    <t>МУНИЦИПАЛЬНОЕ КАЗЕННОЕ УЧРЕЖДЕНИЕ "ОТДЕЛ ОБРАЗОВАНИЯ АДМИНИСТРАЦИИ ГОРОДСКОГО ОКРУГА ГОРОД СТЕРЛИТАМАК РЕСПУБЛИКИ БАШКОРТОСТАН"</t>
  </si>
  <si>
    <t>МУНИЦИПАЛЬНОЕ АВТОНОМНОЕ УЧРЕЖДЕНИЕ ДОПОЛНИТЕЛЬНОГО ОБРАЗОВАНИЯ "ЦЕНТР ДЕТСКОГО (ЮНОШЕСКОГО) ТЕХНИЧЕСКОГО ТВОРЧЕСТВА"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</si>
  <si>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№33 ИМЕНИ СУХАНОВА НИКОЛАЯ ИВАНОВИЧА" ГОРОДСКОГО ОКРУГА ГОРОД СТЕРЛИТАМАК РЕСПУБЛИКИ БАШКОРТОСТАН</t>
  </si>
  <si>
    <t>МУНИЦИПАЛЬНОЕ АВТОНОМНОЕ ДОШКОЛЬНОЕ ОБРАЗОВАТЕЛЬНОЕ УЧРЕЖДЕНИЕ "ДЕТСКИЙ САД №6"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</si>
  <si>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19" ГОРОДСКОГО ОКРУГА ГОРОД СТЕРЛИТАМАК РЕСПУБЛИКИ БАШКОРТОСТАН</t>
  </si>
  <si>
    <t>Респ Башкортостан, г Стерлитамак, ул Воинов-интернационалистов, зд 19</t>
  </si>
  <si>
    <t>МУНИЦИПАЛЬНОЕ АВТОНОМНОЕ УЧРЕЖДЕНИЕ ДОПОЛНИТЕЛЬНОГО ОБРАЗОВАНИЯ "ДЕТСКО-ЮНОШЕСКАЯ СПОРТИВНАЯ ШКОЛА №2" ГОРОДСКОГО ОКРУГА ГОРОД СТЕРЛИТАМАК РЕСПУБЛИКИ БАШКОРТОСТАН</t>
  </si>
  <si>
    <t>МУНИЦИПАЛЬНОЕ АВТОНОМНОЕ ДОШКОЛЬНОЕ ОБРАЗОВАТЕЛЬНОЕ УЧРЕЖДЕНИЕ "ДЕТСКИЙ САД №2" ГОРОДСКОГО ОКРУГА ГОРОД СТЕРЛИТАМАК РЕСПУБЛИКИ БАШКОРТОСТАН</t>
  </si>
  <si>
    <t>Респ Башкортостан, г Стерлитамак, ул Артема, влд 129</t>
  </si>
  <si>
    <t>МУНИЦИПАЛЬНОЕ АВТОНОМНОЕ ДОШКОЛЬНОЕ ОБРАЗОВАТЕЛЬНОЕ УЧРЕЖДЕНИЕ "ДЕТСКИЙ САД №7" ГОРОДСКОГО ОКРУГА ГОРОД СТЕРЛИТАМАК РЕСПУБЛИКИ БАШКОРТОСТАН</t>
  </si>
  <si>
    <t>Респ Башкортостан, г Стерлитамак, ул Юрматинская, влд 1В</t>
  </si>
  <si>
    <t>МУНИЦИПАЛЬНОЕ АВТОНОМНОЕ ДОШКОЛЬНОЕ ОБРАЗОВАТЕЛЬНОЕ УЧРЕЖДЕНИЕ "ДЕТСКИЙ САД №31" ГОРОДСКОГО ОКРУГА ГОРОД СТЕРЛИТАМАК РЕСПУБЛИКИ БАШКОРТОСТАН</t>
  </si>
  <si>
    <t>МУНИЦИПАЛЬНОЕ АВТОНОМНОЕ ДОШКОЛЬНОЕ ОБРАЗОВАТЕЛЬНОЕ УЧРЕЖДЕНИЕ "ДЕТСКИЙ САД №33" ГОРОДСКОГО ОКРУГА ГОРОД СТЕРЛИТАМАК РЕСПУБЛИКИ БАШКОРТОСТАН</t>
  </si>
  <si>
    <t>Респ Башкортостан, г Стерлитамак, ул Артема, влд 148А</t>
  </si>
  <si>
    <t>МУНИЦИПАЛЬНОЕ АВТОНОМНОЕ ОБЩЕОБРАЗОВАТЕЛЬНОЕ УЧРЕЖДЕНИЕ "СРЕДНЯЯ ОБЩЕОБРАЗОВАТЕЛЬНАЯ ШКОЛА № 11" ГОРОДСКОГО ОКРУГА ГОРОД СТЕРЛИТАМАК РЕСПУБЛИКИ БАШКОРТОСТАН</t>
  </si>
  <si>
    <t>МУНИЦИПАЛЬНОЕ АВТОНОМНОЕ ОБЩЕОБРАЗОВАТЕЛЬНОЕ УЧРЕЖДЕНИЕ "ПОЛИЛИНГВАЛЬНАЯ МНОГОПРОФИЛЬНАЯ ШКОЛА №23" ГОРОДСКОГО ОКРУГА ГОРОД СТЕРЛИТАМАК РЕСПУБЛИКИ БАШКОРТОСТАН</t>
  </si>
  <si>
    <t>МУНИЦИПАЛЬНОЕ АВТОНОМНОЕ ДОШКОЛЬНОЕ ОБРАЗОВАТЕЛЬНОЕ УЧРЕЖДЕНИЕ "ДЕТСКИЙ САД № 12" ГОРОДСКОГО ОКРУГА ГОРОД СТЕРЛИТАМАК РЕСПУБЛИКИ БАШКОРТОСТАН</t>
  </si>
  <si>
    <t>МУНИЦИПАЛЬНОЕ АВТОНОМНОЕ ДОШКОЛЬНОЕ ОБРАЗОВАТЕЛЬНОЕ УЧРЕЖДЕНИЕ "ДЕТСКИЙ САД № 16" ГОРОДСКОГО ОКРУГА ГОРОД СТЕРЛИТАМАК РЕСПУБЛИКИ БАШКОРТОСТАН</t>
  </si>
  <si>
    <t>МУНИЦИПАЛЬНОЕ АВТОНОМНОЕ ДОШКОЛЬНОЕ ОБРАЗОВАТЕЛЬНОЕ УЧРЕЖДЕНИЕ "ДЕТСКИЙ САД № 15" ГОРОДСКОГО ОКРУГА ГОРОД СТЕРЛИТАМАК РЕСПУБЛИКИ БАШКОРТОСТАН</t>
  </si>
  <si>
    <t>АВТОНОМНАЯ НЕКОММЕРЧЕСКАЯ ДОШКОЛЬНАЯ ОБРАЗОВАТЕЛЬНАЯ ОРГАНИЗАЦИЯ "СЧАСТЛИВОЕ ДЕТСТВО"</t>
  </si>
  <si>
    <t>Туймазинский</t>
  </si>
  <si>
    <t>Респ Башкортостан, Туймазинский р-н, село Субханкулово, ул Южная, зд 5</t>
  </si>
  <si>
    <t>Респ Башкортостан, село Шаран, ул Шоссейная, д 17</t>
  </si>
  <si>
    <t>ГОСУДАРСТВЕННОЕ АВТОНОМНОЕ ПРОФЕССИОНАЛЬНОЕ ОБРАЗОВАТЕЛЬНОЕ УЧРЕЖДЕНИЕ РЕСПУБЛИКИ БАШКОРТОСТАН "ТУЙМАЗИНСКИЙ МЕДИЦИНСКИЙ КОЛЛЕДЖ"</t>
  </si>
  <si>
    <t>Респ Башкортостан, г Туймазы, ул Пугачева, д 6 к а</t>
  </si>
  <si>
    <t>Респ Башкортостан, г Туймазы, ул Комарова, д 8 к б</t>
  </si>
  <si>
    <t>Респ Башкортостан, г Туймазы, ул Чехова, д 2 к а</t>
  </si>
  <si>
    <t>Респ Башкортостан, г Туймазы, ул 70 лет Октября, д 1 к б</t>
  </si>
  <si>
    <t>Канеева Альбина Бахтияровна</t>
  </si>
  <si>
    <t>Аблюзина Гузель Ирековна</t>
  </si>
  <si>
    <t>Респ Башкортостан, Туймазинский р-н, село Нижние Бишинды, ул Зеленая, д 70 к а</t>
  </si>
  <si>
    <t>Респ Башкортостан, Туймазинский р-н, село Тюменяк, ул Клубная, д 10</t>
  </si>
  <si>
    <t>Респ Башкортостан, г Туймазы, ул Островского, д 5 к а</t>
  </si>
  <si>
    <t>Респ Башкортостан, Туймазинский р-н, село Япрыково, ул Уфимская, зд 25</t>
  </si>
  <si>
    <t>Респ Башкортостан, Туймазинский р-н, село Ильчимбетово, ул Советская, д 2 к а</t>
  </si>
  <si>
    <t>Респ Башкортостан, г Туймазы, ул Островского, д 50 к а</t>
  </si>
  <si>
    <t>Латыпова Ляйсан Мизхатовна</t>
  </si>
  <si>
    <t>Респ Башкортостан, Туймазинский р-н, село Субханкулово, ул Ленина, д 4 к а</t>
  </si>
  <si>
    <t>Респ Башкортостан, Туймазинский р-н, деревня Никитинка, ул Центральная, д 47</t>
  </si>
  <si>
    <t>Респ Башкортостан, Туймазинский р-н, село Кандры, ул Крупской, д 6</t>
  </si>
  <si>
    <t>Респ Башкортостан, Туймазинский р-н, село Кандры, ул С.Юлаева, соор 7</t>
  </si>
  <si>
    <t>Гареева Татьяна Сергеевна</t>
  </si>
  <si>
    <t>Респ Башкортостан, Туймазинский р-н, село Нижнетроицкий, ул Гагарина, зд 6</t>
  </si>
  <si>
    <t>Давыдова Альбина Ришатовна</t>
  </si>
  <si>
    <t>Респ Башкортостан, Туймазинский р-н, село Серафимовский, ул Девонская, зд 18</t>
  </si>
  <si>
    <t>Респ Башкортостан, Туймазинский р-н, село Кендектамак, ул Школьная, д 27</t>
  </si>
  <si>
    <t>Респ Башкортостан, Туймазинский р-н, село Уязытамак, ул Центральная, зд 23А</t>
  </si>
  <si>
    <t>Респ Башкортостан, Туймазинский р-н, село Каратово, ул Школьная, зд 43</t>
  </si>
  <si>
    <t>Респ Башкортостан, Туймазинский р-н, село Серафимовский, 22-й кв-л, зд 1</t>
  </si>
  <si>
    <t>Респ Башкортостан, Туймазинский р-н, село Карамалы-Губеево, ул Ленина, зд 77</t>
  </si>
  <si>
    <t>Респ Башкортостан, Туймазинский р-н, село Тукаево, ул Молодежная, зд 12</t>
  </si>
  <si>
    <t>Респ Башкортостан, Туймазинский р-н, село Балтаево, ул Школьная, д 59/4</t>
  </si>
  <si>
    <t>Респ Башкортостан, Туймазинский р-н, село Кальшали, ул Центральная, зд 22</t>
  </si>
  <si>
    <t>Респ Башкортостан, Туймазинский р-н, село Чукадыбашево, ул Советская, зд 62</t>
  </si>
  <si>
    <t>Респ Башкортостан, Туймазинский р-н, деревня Нуркеево, Первомайский пер, зд 6</t>
  </si>
  <si>
    <t>Респ Башкортостан, Туймазинский р-н, село Какрыбашево, ул Школьная, зд 11</t>
  </si>
  <si>
    <t>Респ Башкортостан, Туймазинский р-н, село Субханкулово, ул Южная, д 4 к а</t>
  </si>
  <si>
    <t>Респ Башкортостан, Туймазинский р-н, село Субханкулово, ул Южная, д 2 к б</t>
  </si>
  <si>
    <t>Респ Башкортостан, Туймазинский р-н, село Дуслык, ул Комсомольская, д 11А</t>
  </si>
  <si>
    <t>Респ Башкортостан, Туймазинский р-н, село Дуслык, ул Спортивная, д 34/2</t>
  </si>
  <si>
    <t>Респ Башкортостан, Туймазинский р-н, село Нижнетроицкий, ул Октябрьская, д 1 к а</t>
  </si>
  <si>
    <t>Респ Башкортостан, Туймазинский р-н, село Серафимовский, 21-й кв-л, зд 1</t>
  </si>
  <si>
    <t>Зарипова Вероника Владимировна</t>
  </si>
  <si>
    <t>Респ Башкортостан, Туймазинский р-н, село Кандры, ул Крупской, влд 5А</t>
  </si>
  <si>
    <t>Респ Башкортостан, Туймазинский р-н, село Бишкураево, ул Гагарина, зд 12А</t>
  </si>
  <si>
    <t>Респ Башкортостан, Туймазинский р-н, село Кандрыкуль, ул Озерная, д 107/1</t>
  </si>
  <si>
    <t>Респ Башкортостан, Туймазинский р-н, село Кандры-Кутуй, ул Центральная, д 2В</t>
  </si>
  <si>
    <t>Респ Башкортостан, Туймазинский р-н, село Дуслык, ул Комсомольская, д 1</t>
  </si>
  <si>
    <t>Респ Башкортостан, Туймазинский р-н, село Серафимовский, ул Коваленко, д 1 к а</t>
  </si>
  <si>
    <t>Респ Башкортостан, Туймазинский р-н, село Верхнетроицкое, ул Школьная, зд 13</t>
  </si>
  <si>
    <t>Респ Башкортостан, Туймазинский р-н, село Субханкулово, ул Школьная, зд 1</t>
  </si>
  <si>
    <t>Респ Башкортостан, Туймазинский р-н, село Какрыбашево, ул Школьная, стр 8</t>
  </si>
  <si>
    <t>Респ Башкортостан, Туймазинский р-н, село Татар-Улканово, ул Ленина, зд 15</t>
  </si>
  <si>
    <t>ФИЛИАЛ МАОУ СОШ С.ТАТАР-УЛКАНОВО (РЕСП БАШКОРТОСТАН, Р-Н ТУЙМАЗИНСКИЙ, С АДНАГУЛОВО)</t>
  </si>
  <si>
    <t>Респ Башкортостан, Туймазинский р-н, село Аднагулово, ул Центральная, д 41/1</t>
  </si>
  <si>
    <t>Респ Башкортостан, Туймазинский р-н, село Верхний Сардык, ул Центральная, зд 22А</t>
  </si>
  <si>
    <t>Респ Башкортостан, Туймазинский р-н, село Бикметово, ул Речная, зд 10А</t>
  </si>
  <si>
    <t>Респ Башкортостан, Туймазинский р-н, деревня Нижний Сардык, ул Центральная, зд 41А</t>
  </si>
  <si>
    <t>Респ Башкортостан, Туймазинский р-н, село Япрыково, ул Уфимская, зд 8</t>
  </si>
  <si>
    <t>Респ Башкортостан, Туймазинский р-н, село Кандры, ул Мира, влд 10</t>
  </si>
  <si>
    <t>Респ Башкортостан, Туймазинский р-н, село Николаевка, ул Школьная, зд 1</t>
  </si>
  <si>
    <t>Респ Башкортостан, Туймазинский р-н, село Серафимовский, ул Ленина, зд 14</t>
  </si>
  <si>
    <t>Респ Башкортостан, Туймазинский р-н, село Верхнетроицкое, ул Школьная, зд 14</t>
  </si>
  <si>
    <t>Респ Башкортостан, Туймазинский р-н, село Нижние Бишинды, ул Зеленая, д 55 к а</t>
  </si>
  <si>
    <t>Респ Башкортостан, Туймазинский р-н, село Сайраново, ул Советская, д 2</t>
  </si>
  <si>
    <t>Респ Башкортостан, Туймазинский р-н, село Райманово, ул Гагарина, д 35</t>
  </si>
  <si>
    <t>Респ Башкортостан, Туймазинский р-н, село Тюменяк, ул Школьная, зд 21</t>
  </si>
  <si>
    <t>Респ Башкортостан, Туймазинский р-н, село Первомайское, ул Строительная, стр 18А</t>
  </si>
  <si>
    <t>Респ Башкортостан, Туймазинский р-н, село Карамалы-Губеево, ул Ленина, зд 59</t>
  </si>
  <si>
    <t>Респ Башкортостан, Туймазинский р-н, село Тукаево, ул Центральная, зд 39</t>
  </si>
  <si>
    <t>Респ Башкортостан, Туймазинский р-н, село Чукадыбашево, ул Советская, зд 58</t>
  </si>
  <si>
    <t>Респ Башкортостан, Туймазинский р-н, село Туктагулово, ул Центральная, зд 33А</t>
  </si>
  <si>
    <t>Респ Башкортостан, Туймазинский р-н, село Ильчимбетово, ул Советская, зд 1</t>
  </si>
  <si>
    <t>Респ Башкортостан, Туймазинский р-н, деревня Нуркеево, ул Первомайская, зд 20</t>
  </si>
  <si>
    <t>МУНИЦИПАЛЬНОЕ АВТОНОМНОЕ ОБЩЕОБРАЗОВАТЕЛЬНОЕ УЧРЕЖДЕНИЕ "ЦЕНТР ОБРАЗОВАНИЯ С. СТАРЫЕ ТУЙМАЗЫ" МУНИЦИПАЛЬНОГО РАЙОНА ТУЙМАЗИНСКИЙ РАЙОН РЕСПУБЛИКИ БАШКОРТОСТАН</t>
  </si>
  <si>
    <t>Респ Башкортостан, Туймазинский р-н, село Старые Туймазы, ул Гаражная, д 2А, офис 1</t>
  </si>
  <si>
    <t>Тиглева Наталья Леонидовна</t>
  </si>
  <si>
    <t>Респ Башкортостан, Туймазинский р-н, село Гафурово, ул Школьная, д 4/1</t>
  </si>
  <si>
    <t>Респ Башкортостан, Туймазинский р-н, село Уязытамак, ул Школьная, зд 69</t>
  </si>
  <si>
    <t>МУНИЦИПАЛЬНОЕ АВТОНОМНОЕ УЧРЕЖДЕНИЕ ДОПОЛНИТЕЛЬНОГО ОБРАЗОВАНИЯ ДОМ ДЕТСКОГО ТЕХНИЧЕСКОГО ТВОРЧЕСТВА "ЮНЫЙ ТЕХНИК" С. СЕРАФИМОВСКИЙ МУНИЦИПАЛЬНОГО РАЙОНА ТУЙМАЗИНСКИЙ РАЙОН РЕСПУБЛИКИ БАШКОРТОСТАН</t>
  </si>
  <si>
    <t>Респ Башкортостан, Туймазинский р-н, село Серафимовский, ул Девонская, зд 3</t>
  </si>
  <si>
    <t>Респ Башкортостан, Туймазинский р-н, село Кандры, ул Чапаева, влд 10</t>
  </si>
  <si>
    <t>Респ Башкортостан, г Туймазы, ул Интернациональная, д 28 к а</t>
  </si>
  <si>
    <t>МУНИЦИПАЛЬНОЕ АВТОНОМНОЕ ДОШКОЛЬНОЕ ОБРАЗОВАТЕЛЬНОЕ УЧРЕЖДЕНИЕ "ДЕТСКИЙ САД КОМПЕНСИРУЮЩЕГО ВИДА № 14" Г.ТУЙМАЗЫ МУНИЦИПАЛЬНОГО РАЙОНА ТУЙМАЗИНСКИЙ РАЙОН РЕСПУБЛИКИ БАШКОРТОСТАН</t>
  </si>
  <si>
    <t>452794, РЕСПУБЛИКА БАШКОРТОСТАН, М.Р-Н ТУЙМАЗИНСКИЙ, С.П. ВЕРХНЕБИШИНДИНСКИЙ СЕЛЬСОВЕТ, С ВЕРХНИЕ БИШИНДЫ, УЛ ШКОЛЬНАЯ, ЗД. 1</t>
  </si>
  <si>
    <t>Учалинский</t>
  </si>
  <si>
    <t>Гарипова Рита Ринатовна</t>
  </si>
  <si>
    <t>Респ Башкортостан, Учалинский р-н, село Ахуново, ул Школьная, д 5</t>
  </si>
  <si>
    <t>Респ Башкортостан, Учалинский р-н, село Буйда, ул Центральная, д 35</t>
  </si>
  <si>
    <t>Респ Башкортостан, Учалинский р-н, село Уразово, ул Центральная, д 8</t>
  </si>
  <si>
    <t>РЕСПУБЛИКА БАШКОРТОСТАН, М.Р-Н УЧАЛИНСКИЙ, С.П. УРАЗОВСКИЙ СЕЛЬСОВЕТ, Д КУТУЕВО, УЛ ШКОЛЬНАЯ, ЗД. 16</t>
  </si>
  <si>
    <t>Респ Башкортостан, Учалинский р-н, село Озерный, ул Школьная, зд 31</t>
  </si>
  <si>
    <t>Респ Башкортостан, Учалинский р-н, село Уральск, ул Советская, д 4</t>
  </si>
  <si>
    <t>Респ Башкортостан, Учалинский р-н, деревня Новобайрамгулово, ул Шоссейная, зд 43</t>
  </si>
  <si>
    <t>Респ Башкортостан, Учалинский р-н, село Учалы, ул Чкалова, д 50</t>
  </si>
  <si>
    <t>Респ Башкортостан, Учалинский р-н, деревня Сайтаково, Школьный пер, д 15</t>
  </si>
  <si>
    <t>Респ Башкортостан, Учалинский р-н, деревня Ильчигулово, ул Школьная, зд 4</t>
  </si>
  <si>
    <t>Респ Башкортостан, Учалинский р-н, село Учалы, ул Железнодорожная, д 5</t>
  </si>
  <si>
    <t>Респ Башкортостан, Учалинский р-н, село Ильчино, ул Кучербай, зд 31</t>
  </si>
  <si>
    <t>Респ Башкортостан, Учалинский р-н, село Учалы, ул Чкалова, д 25</t>
  </si>
  <si>
    <t>Респ Башкортостан, Учалинский р-н, село Ургуново, ул Школьная, д 8</t>
  </si>
  <si>
    <t>Респ Башкортостан, Учалинский р-н, село Имангулово, ул Школьная, д 28</t>
  </si>
  <si>
    <t>Респ Башкортостан, Учалинский р-н, деревня Расулево, ул Школьная, д 2</t>
  </si>
  <si>
    <t>Респ Башкортостан, Учалинский р-н, село Миндяк, ул Почтовая, д 14</t>
  </si>
  <si>
    <t>Респ Башкортостан, Учалинский р-н, деревня Малоказаккулово, ул Советская, д 36</t>
  </si>
  <si>
    <t>Шакирова Гульшат Избатовна</t>
  </si>
  <si>
    <t>Респ Башкортостан, Учалинский р-н, село Ильчино, ул Учителей, зд 2</t>
  </si>
  <si>
    <t>Респ Башкортостан, Учалинский р-н, село Комсомольск, ул Школьная, д 28</t>
  </si>
  <si>
    <t>Респ Башкортостан, Учалинский р-н, деревня Москово, ул Школьная, д 24</t>
  </si>
  <si>
    <t>Респ Башкортостан, Учалинский р-н, деревня Абзаково, ул Шоссейная, д 1 к а</t>
  </si>
  <si>
    <t>МУНИЦИПАЛЬНОЕ АВТОНОМНОЕ ДОШКОЛЬНОЕ ОБРАЗОВАТЕЛЬНОЕ УЧРЕЖДЕНИЕ ДЕТСКИЙ САД № 1 "РОМАШКА" МУНИЦИПАЛЬНОГО РАЙОНА УЧАЛИНСКИЙ РАЙОН РЕСПУБЛИКИ БАШКОРТОСТАН</t>
  </si>
  <si>
    <t>МУНИЦИПАЛЬНОЕ АВТОНОМНОЕ ДОШКОЛЬНОЕ ОБРАЗОВАТЕЛЬНОЕ УЧРЕЖДЕНИЕ ДЕТСКИЙ САД № 4 "ДЕЛЬФИН" МУНИЦИПАЛЬНОГО РАЙОНА УЧАЛИНСКИЙ РАЙОН РЕСПУБЛИКИ БАШКОРТОСТАН</t>
  </si>
  <si>
    <t>Респ Башкортостан, Учалинский р-н, село Сафарово, ул Центральная, д 93</t>
  </si>
  <si>
    <t>Респ Башкортостан, Учалинский р-н, село Комсомольск, ул Беркут Тау, д 41</t>
  </si>
  <si>
    <t>Респ Башкортостан, Учалинский р-н, деревня Мансурово, ул Набережная, д 12</t>
  </si>
  <si>
    <t>Респ Башкортостан, Учалинский р-н, село Кунакбаево, ул Школьная, д 1</t>
  </si>
  <si>
    <t>Респ Башкортостан, Учалинский р-н, село Юлдашево, ул Школьная, зд 1</t>
  </si>
  <si>
    <t>Респ Башкортостан, Учалинский р-н, село Кунакбаево, ул Школьная, д 5</t>
  </si>
  <si>
    <t>МУНИЦИПАЛЬНОЕ АВТОНОМНОЕ УЧРЕЖДЕНИЕ ДОПОЛНИТЕЛЬНОГО ОБРАЗОВАНИЯ "ДВОРЕЦ ТВОРЧЕСТВА" МУНИЦИПАЛЬНОГО РАЙОНА УЧАЛИНСКИЙ РАЙОН РЕСПУБЛИКИ БАШКОРТОСТАН</t>
  </si>
  <si>
    <t>Респ Башкортостан, Учалинский р-н, село Миндяк, ул Хисматуллина, зд 12</t>
  </si>
  <si>
    <t>Филалова Альбина Рифкатовна</t>
  </si>
  <si>
    <t>Респ Башкортостан, Учалинский р-н, село Сафарово, ул Молодежная, д 1</t>
  </si>
  <si>
    <t>МУНИЦИПАЛЬНОЕ АВТОНОМНОЕ ДОШКОЛЬНОЕ ОБРАЗОВАТЕЛЬНОЕ УЧРЕЖДЕНИЕ ДЕТСКИЙ САД № 3 "СВЕТЛЯЧОК" МУНИЦИПАЛЬНОГО РАЙОНА УЧАЛИНСКИЙ РАЙОН РЕСПУБЛИКИ БАШКОРТОСТАН</t>
  </si>
  <si>
    <t>Крымгужина Эльвина Венеровна</t>
  </si>
  <si>
    <t>Респ Башкортостан, Учалинский р-н, село Наурузово, Школьный пер, д 7</t>
  </si>
  <si>
    <t>Респ Башкортостан, Учалинский р-н, село Миндяк, ул 50 лет Октября, д 2</t>
  </si>
  <si>
    <t>Респ Башкортостан, Учалинский р-н, деревня Ильчигулово, ул Агышбай, д 83</t>
  </si>
  <si>
    <t>Респ Башкортостан, Учалинский р-н, село Поляковка, Школьный пер, д 11</t>
  </si>
  <si>
    <t>Респ Башкортостан, Учалинский р-н, деревня Абсалямово, ул Центральная, д 20</t>
  </si>
  <si>
    <t>Респ Башкортостан, Учалинский р-н, село Вознесенка, ул Зеленая, д 47</t>
  </si>
  <si>
    <t>Респ Башкортостан, Учалинский р-н, село Уральск, ул Советская, зд 15</t>
  </si>
  <si>
    <t>Респ Башкортостан, Учалинский р-н, деревня Курама, ул Соловьиная, д 9</t>
  </si>
  <si>
    <t>Респ Башкортостан, Учалинский р-н, село Рысаево, ул Центральная, зд 5</t>
  </si>
  <si>
    <t>Респ Башкортостан, Учалинский р-н, село Ахуново, ул Партизанская, д 72</t>
  </si>
  <si>
    <t>Респ Башкортостан, Учалинский р-н, деревня Малоказаккулово, ул Советская, д 38</t>
  </si>
  <si>
    <t>Респ Башкортостан, Учалинский р-н, село Буйда, ул Центральная, д 29</t>
  </si>
  <si>
    <t>МУНИЦИПАЛЬНОЕ АВТОНОМНОЕ ДОШКОЛЬНОЕ ОБРАЗОВАТЕЛЬНОЕ УЧРЕЖДЕНИЕ ДЕТСКИЙ САД № 15 "КРЕПЫШ" МУНИЦИПАЛЬНОГО РАЙОНА УЧАЛИНСКИЙ РАЙОН РЕСПУБЛИКИ БАШКОРТОСТАН</t>
  </si>
  <si>
    <t>Респ Башкортостан, г Учалы, ул Горького, д 8 к в</t>
  </si>
  <si>
    <t>Респ Башкортостан, Учалинский р-н, село Учалы, Партизанский пер, д 4</t>
  </si>
  <si>
    <t>Респ Башкортостан, Учалинский р-н, село Учалы, ул С.Юлаева, д 4</t>
  </si>
  <si>
    <t>Респ Башкортостан, Учалинский р-н, село Кирябинское, ул Никольская, д 3</t>
  </si>
  <si>
    <t>Янаульский</t>
  </si>
  <si>
    <t>Респ Башкортостан, Янаульский р-н, село Иткинеево, ул Ленина, д 32</t>
  </si>
  <si>
    <t>Гараев Айдар Маратович</t>
  </si>
  <si>
    <t>МУНИЦИПАЛЬНОЕ АВТОНОМНОЕ ДОШКОЛЬНОЕ ОБРАЗОВАТЕЛЬНОЕ УЧРЕЖДЕНИЕ ДЕТСКИЙ САД №16 "РОДНИЧОК" Г. ЯНАУЛ МУНИЦИПАЛЬНОГО РАЙОНА ЯНАУЛЬСКИЙ РАЙОН РЕСПУБЛИКИ БАШКОРТОСТАН</t>
  </si>
  <si>
    <t>Респ Башкортостан, Янаульский р-н, село Карманово, ул Магистральная, зд 1</t>
  </si>
  <si>
    <t>МУНИЦИПАЛЬНОЕ БЮДЖЕТНОЕ ДОШКОЛЬНОЕ ОБРАЗОВАТЕЛЬНОЕ УЧРЕЖДЕНИЕ ДЕТСКИЙ САД "РЯБИНКА" С. ОРЛОВКА МУНИЦИПАЛЬНОГО РАЙОНА ЯНАУЛЬСКИЙ РАЙОН РЕСПУБЛИКИ БАШКОРТОСТАН</t>
  </si>
  <si>
    <t>Респ Башкортостан, Янаульский р-н, село Орловка, ул Центральная, д 29</t>
  </si>
  <si>
    <t>МУНИЦИПАЛЬНОЕ АВТОНОМНОЕ ДОШКОЛЬНОЕ ОБРАЗОВАТЕЛЬНОЕ УЧРЕЖДЕНИЕ ДЕТСКИЙ САД №8 "ГВОЗДИЧКА"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</si>
  <si>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 14 "ДЮЙМОВОЧКА" Г. ЯНАУЛ МУНИЦИПАЛЬНОГО РАЙОНА ЯНАУЛЬСКИЙ РАЙОН РЕСПУБЛИКИ БАШКОРТОСТАН</t>
  </si>
  <si>
    <t>Марданова Лариса Фидаевна</t>
  </si>
  <si>
    <t>МУНИЦИПАЛЬНОЕ АВТОНОМНОЕ ДОШКОЛЬНОЕ ОБРАЗОВАТЕЛЬНОЕ УЧРЕЖДЕНИЕ ДЕТСКИЙ САД № 6 "ВАСИЛЕК"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</si>
  <si>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№7 "КОЛОКОЛЬЧИК"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</si>
  <si>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№10 "ЧЕБУРАШКА"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</si>
  <si>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№9 "РЯБИНКА" Г. ЯНАУЛ МУНИЦИПАЛЬНОГО РАЙОНА ЯНАУЛЬСКИЙ РАЙОН РЕСПУБЛИКИ БАШКОРТОСТАН</t>
  </si>
  <si>
    <t>МУНИЦИПАЛЬНОЕ АВТОНОМНОЕ ДОШКОЛЬНОЕ ОБРАЗОВАТЕЛЬНОЕ УЧРЕЖДЕНИЕ ЦЕНТР РАЗВИТИЯ РЕБЕНКА - ДЕТСКИЙ САД № 15 "ДЕЛЬФИН" Г.ЯНАУЛ МУНИЦИПАЛЬНОГО РАЙОНА ЯНАУЛЬСКИЙ РАЙОН РЕСПУБЛИКИ БАШКОРТОСТАН.</t>
  </si>
  <si>
    <t>МУНИЦИПАЛЬНОЕ БЮДЖЕТНОЕ ДОШКОЛЬНОЕ ОБРАЗОВАТЕЛЬНОЕ УЧРЕЖДЕНИЕ ДЕТСКИЙ САД "ЗАНГАРИ" С. КАЙМАШАБАШ МУНИЦИПАЛЬНОГО РАЙОНА ЯНАУЛЬСКИЙ РАЙОН РЕСПУБЛИКИ БАШКОРТОСТАН</t>
  </si>
  <si>
    <t>Респ Башкортостан, Янаульский р-н, село Каймашабаш, ул Полевая, д 1</t>
  </si>
  <si>
    <t>МУНИЦИПАЛЬНОЕ БЮДЖЕТНОЕ ДОШКОЛЬНОЕ ОБРАЗОВАТЕЛЬНОЕ УЧРЕЖДЕНИЕ ДЕТСКИЙ САД "ВАСИЛЕК" С. НОВЫЙ АРТАУЛ МУНИЦИПАЛЬНОГО РАЙОНА ЯНАУЛЬСКИЙ РАЙОН РЕСПУБЛИКИ БАШКОРТОСТАН</t>
  </si>
  <si>
    <t>Респ Башкортостан, Янаульский р-н, село Новый Артаул, ул Центральная, д 63</t>
  </si>
  <si>
    <t>МУНИЦИПАЛЬНОЕ БЮДЖЕТНОЕ ДОШКОЛЬНОЕ ОБРАЗОВАТЕЛЬНОЕ УЧРЕЖДЕНИЕ ДЕТСКИЙ САД "ЛЯЙСАН" С. ЯМАДЫ МУНИЦИПАЛЬНОГО РАЙОНА ЯНАУЛЬСКИЙ РАЙОН РЕСПУБЛИКИ БАШКОРТОСТАН</t>
  </si>
  <si>
    <t>Респ Башкортостан, Янаульский р-н, село Ямады, Центральный пер, д 5</t>
  </si>
  <si>
    <t>МУНИЦИПАЛЬНОЕ БЮДЖЕТНОЕ ДОШКОЛЬНОЕ ОБРАЗОВАТЕЛЬНОЕ УЧРЕЖДЕНИЕ ДЕТСКИЙ САД "КОЯШКАЙ" С. ИСТЯК МУНИЦИПАЛЬНОГО РАЙОНА ЯНАУЛЬСКИЙ РАЙОН РЕСПУБЛИКИ БАШКОРТОСТАН</t>
  </si>
  <si>
    <t>Респ Башкортостан, Янаульский р-н, село Истяк, ул Центральная, д 37А</t>
  </si>
  <si>
    <t>Гильванов Лениз Агьзамович</t>
  </si>
  <si>
    <t>Соломенникова Анастасия Валериевна</t>
  </si>
  <si>
    <t>Респ Башкортостан, Янаульский р-н, село Орловка, ул Центральная, д 31</t>
  </si>
  <si>
    <t>Респ Башкортостан, Янаульский р-н, село Шудек, ул Молодёжная, д 1</t>
  </si>
  <si>
    <t>Респ Башкортостан, Янаульский р-н, деревня Можга, ул Школьная, д 40</t>
  </si>
  <si>
    <t>Респ Башкортостан, Янаульский р-н, село Сандугач, ул Школьная, зд 1</t>
  </si>
  <si>
    <t>Респ Башкортостан, Янаульский р-н, село Ямады, ул Школьная, д 8</t>
  </si>
  <si>
    <t>Респ Башкортостан, Янаульский р-н, село Юссуково, ул Центральная, д 46</t>
  </si>
  <si>
    <t>Респ Башкортостан, Янаульский р-н, село Салихово, ул Победы, д 34</t>
  </si>
  <si>
    <t>Респ Башкортостан, Янаульский р-н, село Месягутово, ул Центральная, зд 42</t>
  </si>
  <si>
    <t>452818, РЕСПУБЛИКА БАШКОРТОСТАН, М.Р-Н ЯНАУЛЬСКИЙ, С.П. СТАРОВАРЯШСКИЙ СЕЛЬСОВЕТ, С СТАРЫЙ ВАРЯШ, УЛ ИГОРЯ НАСИБУЛЛИНА, Д. 5</t>
  </si>
  <si>
    <t>Респ Башкортостан, Янаульский р-н, село Сусады-Эбалак, ул Молодежная, д 22</t>
  </si>
  <si>
    <t>Респ Башкортостан, Янаульский р-н, село Новый Артаул, ул Центральная, д 65</t>
  </si>
  <si>
    <t>ФИЛИАЛ МБОУ СОШ ИМ.Х.Н.АМИРОВА С. НОВЫЙ АРТАУЛ (РЕСП БАШКОРТОСТАН, Р-Н ЯНАУЛЬСКИЙ, Д ТАТАРСКАЯ УРАДА)</t>
  </si>
  <si>
    <t>Респ Башкортостан, Янаульский р-н, деревня Татарская Урада, ул Юлбаш, д 21</t>
  </si>
  <si>
    <t>ФИЛИАЛ МБОУ СОШ ИМ.Х.Н.АМИРОВА С. НОВЫЙ АРТАУЛ (РЕСП БАШКОРТОСТАН, Р-Н ЯНАУЛЬСКИЙ, С ВОТСКАЯ ОШЬЯ)</t>
  </si>
  <si>
    <t>Респ Башкортостан, Янаульский р-н, село Вотская Ошья, ул Центральная, д 9</t>
  </si>
  <si>
    <t>ФИЛИАЛ МБОУ СОШ ИМ.Х.Н.АМИРОВА С. НОВЫЙ АРТАУЛ (РЕСП БАШКОРТОСТАН, Р-Н ЯНАУЛЬСКИЙ, С ВОТСКАЯ УРАДА)</t>
  </si>
  <si>
    <t>Респ Башкортостан, Янаульский р-н, село Вотская Урада, ул Победы, д 31</t>
  </si>
  <si>
    <t>Яппаров Азат Альбертович</t>
  </si>
  <si>
    <t>Респ Башкортостан, Янаульский р-н, село Прогресс, ул Центральная, д 1</t>
  </si>
  <si>
    <t>ФИЛИАЛ МБОУ СОШ С. ПРОГРЕСС (РЕСП БАШКОРТОСТАН, Р-Н ЯНАУЛЬСКИЙ, С АЙБУЛЯК)</t>
  </si>
  <si>
    <t>Респ Башкортостан, Янаульский р-н, село Айбуляк, ул Центральная, д 19</t>
  </si>
  <si>
    <t>ФИЛИАЛ МБОУ СОШ С. ПРОГРЕСС (РЕСП БАШКОРТОСТАН, Р-Н ЯНАУЛЬСКИЙ, С ЯМБАЕВО)</t>
  </si>
  <si>
    <t>Респ Башкортостан, Янаульский р-н, село Ямбаево, ул Дорожная, д 30</t>
  </si>
  <si>
    <t>Респ Башкортостан, Янаульский р-н, село Байгузино, ул Школьная, д 22</t>
  </si>
  <si>
    <t>ФИЛИАЛ МБОУ СОШ ИМ. ГЕРОЯ СОВЕТСКОГО СОЮЗА Г.Х.ХАЙДАРШИНА С. БАЙГУЗИНО (РЕСП БАШКОРТОСТАН, Р-Н ЯНАУЛЬСКИЙ, Д ГУДБУРОВО)</t>
  </si>
  <si>
    <t>Респ Башкортостан, Янаульский р-н, деревня Гудбурово, ул Центральная, д 8</t>
  </si>
  <si>
    <t>ФИЛИАЛ МБОУ СОШ ИМ. ГЕРОЯ СОВЕТСКОГО СОЮЗА Г.Х.ХАЙДАРШИНА С. БАЙГУЗИНО (РЕСП БАШКОРТОСТАН, Р-Н ЯНАУЛЬСКИЙ, Д СТАРАЯ ОРЬЯ)</t>
  </si>
  <si>
    <t>Респ Башкортостан, Янаульский р-н, деревня Старая Орья, ул Центральная, д 13</t>
  </si>
  <si>
    <t>ФИЛИАЛ МБОУ СОШ ИМ. ГЕРОЯ СОВЕТСКОГО СОЮЗА Г.Х.ХАЙДАРШИНА С. БАЙГУЗИНО (РЕСП БАШКОРТОСТАН, Р-Н ЯНАУЛЬСКИЙ, С СТАРЫЙ АРТАУЛ)</t>
  </si>
  <si>
    <t>Респ Башкортостан, Янаульский р-н, село Старый Артаул, ул Чапаева, д 20</t>
  </si>
  <si>
    <t>Респ Башкортостан, Янаульский р-н, село Истяк, ул Школьная, д 1А</t>
  </si>
  <si>
    <t>Респ Башкортостан, Янаульский р-н, село Каймашабаш, ул Полевая, д 6</t>
  </si>
  <si>
    <t>Респ Башкортостан, Янаульский р-н, село Кисак-Каин, ул Победы, д 4</t>
  </si>
  <si>
    <t>Респ Башкортостан, Янаульский р-н, село Максимово, ул Молодёжная, д 8</t>
  </si>
  <si>
    <t>МУНИЦИПАЛЬНОЕ КАЗЕННОЕ УЧРЕЖДЕНИЕ "УПРАВЛЕНИЕ ОБРАЗОВАНИЯ МУНИЦИПАЛЬНОГО РАЙОНА ЯНАУЛЬСКИЙ РАЙОН РЕСПУБЛИКИ БАШКОРТОСТАН"</t>
  </si>
  <si>
    <t>МУНИЦИПАЛЬНОЕ БЮДЖЕТНОЕ ДОШКОЛЬНОЕ ОБРАЗОВАТЕЛЬНОЕ УЧРЕЖДЕНИЕ ДЕТСКИЙ САД "ИТАЛМАС" С. ШУДЕК МУНИЦИПАЛЬНОГО РАЙОНА ЯНАУЛЬСКИЙ РАЙОН РЕСПУБЛИКИ БАШКОРТОСТАН</t>
  </si>
  <si>
    <t>Скидан Анна Станиславовна</t>
  </si>
  <si>
    <t>МУНИЦИПАЛЬНОЕ АВТОНОМНОЕ ОБЩЕОБРАЗОВАТЕЛЬНОЕ УЧРЕЖДЕНИЕ "БАШКИРСКАЯ ГИМНАЗИЯ № 102 ИМЕНИ РАВИЛЯ ТУХВАТОВИЧА БИКБАЕВА" ГОРОДСКОГО ОКРУГА ГОРОД УФА РЕСПУБЛИКИ БАШКОРТОСТАН</t>
  </si>
  <si>
    <t>МУНИЦИПАЛЬНОЕ АВТОНОМНОЕ ОБЩЕОБРАЗОВАТЕЛЬНОЕ УЧРЕЖДЕНИЕ "ШКОЛА № 113 ИМЕНИ ГЕРОЯ СОВЕТСКОГО СОЮЗА РЫБАЛКО ИВАНА ИГНАТЬЕВИЧА" ГОРОДСКОГО ОКРУГА ГОРОД УФА РЕСПУБЛИКИ БАШКОРТОСТАН</t>
  </si>
  <si>
    <t>МУНИЦИПАЛЬНОЕ АВТОНОМНОЕ ОБЩЕОБРАЗОВАТЕЛЬНОЕ УЧРЕЖДЕНИЕ "ШКОЛА № 103 С УГЛУБЛЕННЫМ ИЗУЧЕНИЕМ ИНОСТРАННОГО ЯЗЫКА" ГОРОДСКОГО ОКРУГА ГОРОД УФА РЕСПУБЛИКИ БАШКОРТОСТАН</t>
  </si>
  <si>
    <t>МУНИЦИПАЛЬНОЕ АВТОНОМНОЕ ОБЩЕОБРАЗОВАТЕЛЬНОЕ УЧРЕЖДЕНИЕ "ШКОЛА № 101 С УГЛУБЛЕННЫМ ИЗУЧЕНИЕМ ЭКОНОМИКИ" ГОРОДСКОГО ОКРУГА ГОРОД УФА РЕСПУБЛИКИ БАШКОРТОСТАН</t>
  </si>
  <si>
    <t>Аккужина Фирюза Фаритовна</t>
  </si>
  <si>
    <t>МУНИЦИПАЛЬНОЕ АВТОНОМНОЕ ОБЩЕОБРАЗОВАТЕЛЬНОЕ УЧРЕЖДЕНИЕ "ШКОЛА № 104 ИМ. М. ШАЙМУРАТОВА" ГОРОДСКОГО ОКРУГА ГОРОД УФА РЕСПУБЛИКИ БАШКОРТОСТАН</t>
  </si>
  <si>
    <t>МУНИЦИПАЛЬНОЕ АВТОНОМНОЕ ОБЩЕОБРАЗОВАТЕЛЬНОЕ УЧРЕЖДЕНИЕ "ЛИЦЕЙ № 123" ГОРОДСКОГО ОКРУГА ГОРОД УФА РЕСПУБЛИКИ БАШКОРТОСТАН</t>
  </si>
  <si>
    <t>Петрова Татьяна Юрьевна</t>
  </si>
  <si>
    <t>Магалимова Айгюль Рауфовна</t>
  </si>
  <si>
    <t>МУНИЦИПАЛЬНОЕ БЮДЖЕТНОЕ ОБРАЗОВАТЕЛЬНОЕ УЧРЕЖДЕНИЕ ДОПОЛНИТЕЛЬНОГО ОБРАЗОВАНИЯ "ЦЕНТР НАУКИ, ИННОВАЦИЙ И ТВОРЧЕСТВА "РОСТОК" ГОРОДСКОГО ОКРУГА ГОРОД УФА РЕСПУБЛИКИ БАШКОРТОСТАН</t>
  </si>
  <si>
    <t>Якупова Кристина Сергеевна</t>
  </si>
  <si>
    <t>МУНИЦИПАЛЬНОЕ БЮДЖЕТНОЕ ДОШКОЛЬНОЕ ОБРАЗОВАТЕЛЬНОЕ УЧРЕЖДЕНИЕ "БАШКИРСКИЙ ДЕТСКИЙ САД № 75 "АКБУЗАТ" ГОРОДСКОГО ОКРУГА ГОРОД УФА РЕСПУБЛИКИ БАШКОРТОСТАН</t>
  </si>
  <si>
    <t>МУНИЦИПАЛЬНОЕ БЮДЖЕТНОЕ ОБРАЗОВАТЕЛЬНОЕ УЧРЕЖДЕНИЕ ДОПОЛНИТЕЛЬНОГО ОБРАЗОВАНИЯ "ДВОРЕЦ ТВОРЧЕСТВА "ОРИОН" ГОРОДСКОГО ОКРУГА ГОРОД УФА РЕСПУБЛИКИ БАШКОРТОСТАН</t>
  </si>
  <si>
    <t>МУНИЦИПАЛЬНОЕ АВТОНОМНОЕ ОБЩЕОБРАЗОВАТЕЛЬНОЕ УЧРЕЖДЕНИЕ "ЛИЦЕЙ № 161" ГОРОДСКОГО ОКРУГА ГОРОД УФА РЕСПУБЛИКИ БАШКОРТОСТАН</t>
  </si>
  <si>
    <t>ГОСУДАРСТВЕННОЕ БЮДЖЕТНОЕ ОБЩЕОБРАЗОВАТЕЛЬНОЕ УЧРЕЖДЕНИЕ "РЕСПУБЛИКАНСКАЯ ПОЛИЛИНГВАЛЬНАЯ МНОГОПРОФИЛЬНАЯ ГИМНАЗИЯ № 2 "СМАРТ"</t>
  </si>
  <si>
    <t>Абдрахманова Марзия Уралбековна</t>
  </si>
  <si>
    <t>МУНИЦИПАЛЬНОЕ АВТОНОМНОЕ ОБЩЕОБРАЗОВАТЕЛЬНОЕ УЧРЕЖДЕНИЕ "ГИМНАЗИЯ № 111" ГОРОДСКОГО ОКРУГА ГОРОД УФА РЕСПУБЛИКИ БАШКОРТОСТАН</t>
  </si>
  <si>
    <t>МУНИЦИПАЛЬНОЕ АВТОНОМНОЕ ОБЩЕОБРАЗОВАТЕЛЬНОЕ УЧРЕЖДЕНИЕ "ГИМНАЗИЯ №121" ГОРОДСКОГО ОКРУГА ГОРОД УФА РЕСПУБЛИКИ БАШКОРТОСТАН</t>
  </si>
  <si>
    <t>МУНИЦИПАЛЬНОЕ АВТОНОМНОЕ ОБЩЕОБРАЗОВАТЕЛЬНОЕ УЧРЕЖДЕНИЕ "БАШКИРСКАЯ ГИМНАЗИЯ № 122" ГОРОДСКОГО ОКРУГА ГОРОД УФА РЕСПУБЛИКИ БАШКОРТОСТАН</t>
  </si>
  <si>
    <t>Хажиахметов Булат Айдарович</t>
  </si>
  <si>
    <t>МУНИЦИПАЛЬНОЕ БЮДЖЕТНОЕ ОБРАЗОВАТЕЛЬНОЕ УЧРЕЖДЕНИЕ ДОПОЛНИТЕЛЬНОГО ОБРАЗОВАНИЯ "ЦЕНТР РАЗВИТИЯ ТВОРЧЕСТВА "РАДУГА" ГОРОДСКОГО ОКРУГА ГОРОД УФА РЕСПУБЛИКИ БАШКОРТОСТАН</t>
  </si>
  <si>
    <t>МУНИЦИПАЛЬНОЕ БЮДЖЕТНОЕ ОБРАЗОВАТЕЛЬНОЕ УЧРЕЖДЕНИЕ ДОПОЛНИТЕЛЬНОГО ОБРАЗОВАНИЯ "ДОМ ТВОРЧЕСТВА "ЮЛДАШ" ГОРОДСКОГО ОКРУГА ГОРОД УФА РЕСПУБЛИКИ БАШКОРТОСТАН</t>
  </si>
  <si>
    <t>МУНИЦИПАЛЬНОЕ АВТОНОМНОЕ ОБЩЕОБРАЗОВАТЕЛЬНОЕ УЧРЕЖДЕНИЕ "ЛИЦЕЙ № 60" ИМЕНИ МИХАИЛА АЛЕКСЕЕВИЧА ФЕРИНА ГОРОДСКОГО ОКРУГА ГОРОД УФА РЕСПУБЛИКИ БАШКОРТОСТАН</t>
  </si>
  <si>
    <t>МУНИЦИПАЛЬНОЕ АВТОНОМНОЕ ОБЩЕОБРАЗОВАТЕЛЬНОЕ УЧРЕЖДЕНИЕ "ГИМНАЗИЯ № 105 ИМЕНИ ГЕРОЯ СОВЕТСКОГО СОЮЗА КУЗНЕЦОВА НИКОЛАЯ ИВАНОВИЧА" ГОРОДСКОГО ОКРУГА ГОРОД УФА РЕСПУБЛИКИ БАШКОРТОСТАН</t>
  </si>
  <si>
    <t>Маркова Инна Юрьевна</t>
  </si>
  <si>
    <t>г Уфа, село Федоровка, ул Галечная, д 7</t>
  </si>
  <si>
    <t>МУНИЦИПАЛЬНОЕ АВТОНОМНОЕ ОБЩЕОБРАЗОВАТЕЛЬНОЕ УЧРЕЖДЕНИЕ "ЦЕНТР ОБРАЗОВАНИЯ № 51 ИМЕНИ ПАРАЩЕНКО ВЛАДИМИРА МИХАЙЛОВИЧА" ГОРОДСКОГО ОКРУГА ГОРОД УФА РЕСПУБЛИКИ БАШКОРТОСТАН</t>
  </si>
  <si>
    <t>МУНИЦИПАЛЬНОЕ БЮДЖЕТНОЕ ОБРАЗОВАТЕЛЬНОЕ УЧРЕЖДЕНИЕ ДОПОЛНИТЕЛЬНОГО ОБРАЗОВАНИЯ "ЦЕНТР ТЕХНИЧЕСКОГО ТВОРЧЕСТВА "ГЕФЕСТ" ГОРОДСКОГО ОКРУГА ГОРОД УФА РЕСПУБЛИКИ БАШКОРТОСТАН</t>
  </si>
  <si>
    <t>МУНИЦИПАЛЬНОЕ АВТОНОМНОЕ ОБЩЕОБРАЗОВАТЕЛЬНОЕ УЧРЕЖДЕНИЕ "ЛИЦЕЙ № 52" ГОРОДСКОГО ОКРУГА ГОРОД УФА РЕСПУБЛИКИ БАШКОРТОСТАН</t>
  </si>
  <si>
    <t>МУНИЦИПАЛЬНОЕ АВТОНОМНОЕ ОБЩЕОБРАЗОВАТЕЛЬНОЕ УЧРЕЖДЕНИЕ "ШКОЛА-ИНТЕРНАТ № 3" ГОРОДСКОГО ОКРУГА ГОРОД УФА РЕСПУБЛИКИ БАШКОРТОСТАН</t>
  </si>
  <si>
    <t>Валеев Ахмет Рашитович</t>
  </si>
  <si>
    <t>МУНИЦИПАЛЬНОЕ АВТОНОМНОЕ ОБЩЕОБРАЗОВАТЕЛЬНОЕ УЧРЕЖДЕНИЕ "ЛИЦЕЙ № 68" ГОРОДСКОГО ОКРУГА ГОРОД УФА РЕСПУБЛИКИ БАШКОРТОСТАН</t>
  </si>
  <si>
    <t>МУНИЦИПАЛЬНОЕ АВТОНОМНОЕ ОБЩЕОБРАЗОВАТЕЛЬНОЕ УЧРЕЖДЕНИЕ "ЦЕНТР ОБРАЗОВАНИЯ № 53 ИМЕНИ МАКСИМЧА ИВАНА ВАСИЛЬЕВИЧА" ГОРОДСКОГО ОКРУГА ГОРОД УФА РЕСПУБЛИКИ БАШКОРТОСТАН</t>
  </si>
  <si>
    <t>МУНИЦИПАЛЬНОЕ АВТОНОМНОЕ ОБЩЕОБРАЗОВАТЕЛЬНОЕ УЧРЕЖДЕНИЕ "ЛИЦЕЙ № 58" ГОРОДСКОГО ОКРУГА ГОРОД УФА РЕСПУБЛИКИ БАШКОРТОСТАН</t>
  </si>
  <si>
    <t>МУНИЦИПАЛЬНОЕ БЮДЖЕТНОЕ ОБРАЗОВАТЕЛЬНОЕ УЧРЕЖДЕНИЕ ДОПОЛНИТЕЛЬНОГО ОБРАЗОВАНИЯ "ЦЕНТР РАЗВИТИЯ ТВОРЧЕСТВА "ВИКТОРИЯ" ГОРОДСКОГО ОКРУГА ГОРОД УФА РЕСПУБЛИКИ БАШКОРТОСТАН</t>
  </si>
  <si>
    <t>МУНИЦИПАЛЬНОЕ АВТОНОМНОЕ ОБЩЕОБРАЗОВАТЕЛЬНОЕ УЧРЕЖДЕНИЕ "ШКОЛА № 74 ИМЕНИ ГЕРОЯ СОВЕТСКОГО СОЮЗА МУШНИКОВА ГЕОРГИЯ ИУСТИНОВИЧА" ГОРОДСКОГО ОКРУГА ГОРОД УФА РЕСПУБЛИКИ БАШКОРТОСТАН</t>
  </si>
  <si>
    <t>МУНИЦИПАЛЬНОЕ АВТОНОМНОЕ ОБРАЗОВАТЕЛЬНОЕ УЧРЕЖДЕНИЕ ДОПОЛНИТЕЛЬНОГО ОБРАЗОВАНИЯ "СЛАВЯНСКИЙ ЭТНОКУЛЬТУРНЫЙ ДЕТСКИЙ ЦЕНТР "ДРУЖБА" ГОРОДСКОГО ОКРУГА ГОРОД УФА РЕСПУБЛИКИ БАШКОРТОСТАН</t>
  </si>
  <si>
    <t>МУНИЦИПАЛЬНОЕ АВТОНОМНОЕ ОБЩЕОБРАЗОВАТЕЛЬНОЕ УЧРЕЖДЕНИЕ "БАШКИРСКАЯ ГИМНАЗИЯ № 140 ИМЕНИ ЗАЙНАБ БИИШЕВОЙ" ГОРОДСКОГО ОКРУГА ГОРОД УФА РЕСПУБЛИКИ БАШКОРТОСТАН</t>
  </si>
  <si>
    <t>Каримова Альмира Флюровна</t>
  </si>
  <si>
    <t>Ибатуллина Ирина Александровна</t>
  </si>
  <si>
    <t>МУНИЦИПАЛЬНОЕ БЮДЖЕТНОЕ ДОШКОЛЬНОЕ ОБРАЗОВАТЕЛЬНОЕ УЧРЕЖДЕНИЕ "БАШКИРСКИЙ ДЕТСКИЙ САД № 152" ГОРОДСКОГО ОКРУГА ГОРОД УФА РЕСПУБЛИКИ БАШКОРТОСТАН</t>
  </si>
  <si>
    <t>Соколова Оксана Константиновна</t>
  </si>
  <si>
    <t>МУНИЦИПАЛЬНОЕ БЮДЖЕТНОЕ ОБРАЗОВАТЕЛЬНОЕ УЧРЕЖДЕНИЕ ДОПОЛНИТЕЛЬНОГО ОБРАЗОВАНИЯ "СТАНЦИЯ ТЕХНИЧЕСКОГО ТВОРЧЕСТВА "ИДЕЛЬ" ГОРОДСКОГО ОКРУГА ГОРОД УФА РЕСПУБЛИКИ БАШКОРТОСТАН</t>
  </si>
  <si>
    <t>Бороткина Рамиля Рамилевна</t>
  </si>
  <si>
    <t>Изикаева Гульнара Минивагизовна</t>
  </si>
  <si>
    <t>АВТОНОМНАЯ НЕКОММЕРЧЕСКАЯ ПРОФЕССИОНАЛЬНАЯ ОБРАЗОВАТЕЛЬНАЯ ОРГАНИЗАЦИЯ "УРАЛЬСКИЙ ПОЛИТЕХНИЧЕСКИЙ КОЛЛЕДЖ"</t>
  </si>
  <si>
    <t>МУНИЦИПАЛЬНОЕ БЮДЖЕТНОЕ ОБРАЗОВАТЕЛЬНОЕ УЧРЕЖДЕНИЕ ДОПОЛНИТЕЛЬНОГО ОБРАЗОВАНИЯ "ЦЕНТР ТВОРЧЕСТВА "ГАРМОНИЯ" ГОРОДСКОГО ОКРУГА ГОРОД УФА РЕСПУБЛИКИ БАШКОРТОСТАН</t>
  </si>
  <si>
    <t>МУНИЦИПАЛЬНОЕ БЮДЖЕТНОЕ ОБРАЗОВАТЕЛЬНОЕ УЧРЕЖДЕНИЕ ДОПОЛНИТЕЛЬНОГО ОБРАЗОВАНИЯ "ЦЕНТР ТВОРЧЕСТВА "СОДРУЖЕСТВО" ГОРОДСКОГО ОКРУГА ГОРОД УФА РЕСПУБЛИКИ БАШКОРТОСТАН</t>
  </si>
  <si>
    <t>г Уфа, ул Ферина, д 22 к 1</t>
  </si>
  <si>
    <t>МУНИЦИПАЛЬНОЕ АВТОНОМНОЕ ОБРАЗОВАТЕЛЬНОЕ УЧРЕЖДЕНИЕ ДОПОЛНИТЕЛЬНОГО ОБРАЗОВАНИЯ "ДЕТСКИЙ ЭТНОКУЛЬТУРНЫЙ ЦЕНТР ТЮРКСКИХ НАРОДОВ "ДУСЛЫК" ГОРОДСКОГО ОКРУГА ГОРОД УФА РЕСПУБЛИКИ БАШКОРТОСТАН</t>
  </si>
  <si>
    <t>МУНИЦИПАЛЬНОЕ БЮДЖЕТНОЕ ОБРАЗОВАТЕЛЬНОЕ УЧРЕЖДЕНИЕ ДОПОЛНИТЕЛЬНОГО ОБРАЗОВАНИЯ "УФИМСКИЙ ГОРОДСКОЙ ДЕТСКИЙ МОРСКОЙ ЦЕНТР ИМЕНИ КОНТР-АДМИРАЛА М.И. БАКАЕВА" ГОРОДСКОГО ОКРУГА ГОРОД УФА РЕСПУБЛИКИ БАШКОРТОСТАН</t>
  </si>
  <si>
    <t>ЧАСТНОЕ ОБЩЕОБРАЗОВАТЕЛЬНОЕ УЧРЕЖДЕНИЕ "УРАЛЬСКИЙ РЕГИОНАЛЬНЫЙ ЭКСПЕРИМЕНТАЛЬНЫЙ УЧЕБНО-НАУЧНЫЙ КОМПЛЕКС"</t>
  </si>
  <si>
    <t>ГОСУДАРСТВЕННОЕ БЮДЖЕТНОЕ ПРОФЕССИОНАЛЬНОЕ ОБРАЗОВАТЕЛЬНОЕ УЧРЕЖДЕНИЕ "УФИМСКИЙ ЛЕСОТЕХНИЧЕСКИЙ ТЕХНИКУМ"</t>
  </si>
  <si>
    <t>Ихсанова Лилия Вилюровна</t>
  </si>
  <si>
    <t>МУНИЦИПАЛЬНОЕ АВТОНОМНОЕ ОБЩЕОБРАЗОВАТЕЛЬНОЕ УЧРЕЖДЕНИЕ "ЛИЦЕЙ № 5" ГОРОДСКОГО ОКРУГА ГОРОД УФА РЕСПУБЛИКИ БАШКОРТОСТАН</t>
  </si>
  <si>
    <t>МУНИЦИПАЛЬНОЕ АВТОНОМНОЕ ОБЩЕОБРАЗОВАТЕЛЬНОЕ УЧРЕЖДЕНИЕ "ГИМНАЗИЯ № 16" ГОРОДСКОГО ОКРУГА ГОРОД УФА РЕСПУБЛИКИ БАШКОРТОСТАН</t>
  </si>
  <si>
    <t>ЧАСТНОЕ ПРОФЕССИОНАЛЬНОЕ ОБРАЗОВАТЕЛЬНОЕ УЧРЕЖДЕНИЕ "БАШКИРСКИЙ ЭКОНОМИКО-ЮРИДИЧЕСКИЙ КОЛЛЕДЖ"</t>
  </si>
  <si>
    <t>МУНИЦИПАЛЬНОЕ АВТОНОМНОЕ ОБЩЕОБРАЗОВАТЕЛЬНОЕ УЧРЕЖДЕНИЕ "ОРДЕНА ДРУЖБЫ НАРОДОВ ГИМНАЗИЯ №3 ИМ. А.М. ГОРЬКОГО" ГОРОДСКОГО ОКРУГА ГОРОД УФА РЕСПУБЛИКИ БАШКОРТОСТАН</t>
  </si>
  <si>
    <t>АВТОНОМНАЯ НЕКОММЕРЧЕСКАЯ ОРГАНИЗАЦИЯ СРЕДНЕГО ПРОФЕССИОНАЛЬНОГО ОБРАЗОВАНИЯ "УФИМСКИЙ СОЦИАЛЬНО-ПРАВОВОЙ ТЕХНИКУМ"</t>
  </si>
  <si>
    <t>МУНИЦИПАЛЬНОЕ АВТОНОМНОЕ ОБРАЗОВАТЕЛЬНОЕ УЧРЕЖДЕНИЕ ДОПОЛНИТЕЛЬНОГО ОБРАЗОВАНИЯ "ЦЕНТР РАЗВИТИЯ И ТВОРЧЕСТВА "ГОРОД ТАЛАНТОВ" ГОРОДСКОГО ОКРУГА ГОРОД УФА РЕСПУБЛИКИ БАШКОРТОСТАН</t>
  </si>
  <si>
    <t>Хузина Зилия Галиахметовна</t>
  </si>
  <si>
    <t>МУНИЦИПАЛЬНОЕ АВТОНОМНОЕ ОБРАЗОВАТЕЛЬНОЕ УЧРЕЖДЕНИЕ ДОПОЛНИТЕЛЬНОГО ОБРАЗОВАНИЯ "ДЕТСКИЙ ЦЕНТР ТУРИЗМА, КРАЕВЕДЕНИЯ И ЭКСКУРСИЙ "ГОРИЗОНТ" ГОРОДСКОГО ОКРУГА ГОРОД УФА РЕСПУБЛИКИ БАШКОРТОСТАН</t>
  </si>
  <si>
    <t>450106, РЕСПУБЛИКА БАШКОРТОСТАН, Г. УФА, УЛ. РАБКОРОВ, Д. 8, К. 1, ЛИТЕР А 1 ЭТАЖ № 23-26 2 ЭТАЖ № 42-67</t>
  </si>
  <si>
    <t>МУНИЦИПАЛЬНОЕ АВТОНОМНОЕ ОБЩЕОБРАЗОВАТЕЛЬНОЕ УЧРЕЖДЕНИЕ "ШКОЛА № 45 С УГЛУБЛЕННЫМ ИЗУЧЕНИЕМ ОТДЕЛЬНЫХ ПРЕДМЕТОВ" ГОРОДСКОГО ОКРУГА ГОРОД УФА РЕСПУБЛИКИ БАШКОРТОСТАН</t>
  </si>
  <si>
    <t>Халманова Светлана Валерьевна</t>
  </si>
  <si>
    <t>МУНИЦИПАЛЬНОЕ АВТОНОМНОЕ ОБРАЗОВАТЕЛЬНОЕ УЧРЕЖДЕНИЕ ДОПОЛНИТЕЛЬНОГО ОБРАЗОВАНИЯ "ЦЕНТР ДЕТСКОГО ТВОРЧЕСТВА "СУЛПАН" ГОРОДСКОГО ОКРУГА ГОРОД УФА РЕСПУБЛИКИ БАШКОРТОСТАН</t>
  </si>
  <si>
    <t>МУНИЦИПАЛЬНОЕ АВТОНОМНОЕ ОБРАЗОВАТЕЛЬНОЕ УЧРЕЖДЕНИЕ ДОПОЛНИТЕЛЬНОГО ОБРАЗОВАНИЯ "ЦЕНТР ТЕХНИЧЕСКОГО ТВОРЧЕСТВА "СФЕРА" ГОРОДСКОГО ОКРУГА ГОРОД УФА РЕСПУБЛИКИ БАШКОРТОСТАН</t>
  </si>
  <si>
    <t>МУНИЦИПАЛЬНОЕ АВТОНОМНОЕ ОБРАЗОВАТЕЛЬНОЕ УЧРЕЖДЕНИЕ ДОПОЛНИТЕЛЬНОГО ОБРАЗОВАНИЯ "ОБРАЗОВАТЕЛЬНЫЙ ЭТНОКУЛЬТУРНЫЙ ЦЕНТР "СЛОВО" ГОРОДСКОГО ОКРУГА ГОРОД УФА РЕСПУБЛИКИ БАШКОРТОСТАН</t>
  </si>
  <si>
    <t>Бикбулатова Вероника Александровна</t>
  </si>
  <si>
    <t>МУНИЦИПАЛЬНОЕ БЮДЖЕТНОЕ ДОШКОЛЬНОЕ ОБРАЗОВАТЕЛЬНОЕ УЧРЕЖДЕНИЕ "БАШКИРСКИЙ ДЕТСКИЙ САД № 40" ГОРОДСКОГО ОКРУГА ГОРОД УФА РЕСПУБЛИКИ БАШКОРТОСТАН</t>
  </si>
  <si>
    <t>Кульбаева Айсылу Винеровна</t>
  </si>
  <si>
    <t>Шамсутдинова Лейсан Ильгизовна</t>
  </si>
  <si>
    <t>МУНИЦИПАЛЬНОЕ АВТОНОМНОЕ ОБЩЕОБРАЗОВАТЕЛЬНОЕ УЧРЕЖДЕНИЕ "АКСАКОВСКАЯ ГИМНАЗИЯ № 11" ГОРОДСКОГО ОКРУГА ГОРОД УФА РЕСПУБЛИКИ БАШКОРТОСТАН</t>
  </si>
  <si>
    <t>Митрошина Наталья Владимировна</t>
  </si>
  <si>
    <t>МУНИЦИПАЛЬНОЕ АВТОНОМНОЕ ОБЩЕОБРАЗОВАТЕЛЬНОЕ УЧРЕЖДЕНИЕ "ЛИЦЕЙ № 21" ГОРОДСКОГО ОКРУГА ГОРОД УФА РЕСПУБЛИКИ БАШКОРТОСТАН</t>
  </si>
  <si>
    <t>МУНИЦИПАЛЬНОЕ АВТОНОМНОЕ ОБЩЕОБРАЗОВАТЕЛЬНОЕ УЧРЕЖДЕНИЕ "ЛИЦЕЙ № 153" ГОРОДСКОГО ОКРУГА ГОРОД УФА РЕСПУБЛИКИ БАШКОРТОСТАН</t>
  </si>
  <si>
    <t>Гориева Диана Ринатовна</t>
  </si>
  <si>
    <t>МУНИЦИПАЛЬНОЕ АВТОНОМНОЕ ОБРАЗОВАТЕЛЬНОЕ УЧРЕЖДЕНИЕ ДОПОЛНИТЕЛЬНОГО ОБРАЗОВАНИЯ "ЦЕНТР СЛАВЯНСКИХ ЯЗЫКОВ И КУЛЬТУР "ДИАЛОГ" ГОРОДСКОГО ОКРУГА ГОРОД УФА РЕСПУБЛИКИ БАШКОРТОСТАН</t>
  </si>
  <si>
    <t>МУНИЦИПАЛЬНОЕ БЮДЖЕТНОЕ ОБРАЗОВАТЕЛЬНОЕ УЧРЕЖДЕНИЕ ДОПОЛНИТЕЛЬНОГО ОБРАЗОВАНИЯ "ЧУВАШСКАЯ ВОСКРЕСНАЯ ШКОЛА ИМ. П.М. МИРОНОВА" ГОРОДСКОГО ОКРУГА ГОРОД УФА РЕСПУБЛИКИ БАШКОРТОСТАН</t>
  </si>
  <si>
    <t>Никитина Наталия Николаевна</t>
  </si>
  <si>
    <t>г Уфа, пр-кт Октября, д 115 к 4</t>
  </si>
  <si>
    <t>Респ Башкортостан, г Нефтекамск, ул Ленина, д 22В</t>
  </si>
  <si>
    <t>Власова Юлия Юрьевна</t>
  </si>
  <si>
    <t>МУНИЦИПАЛЬНОЕ АВТОНОМНОЕ ОБЩЕОБРАЗОВАТЕЛЬНОЕ УЧРЕЖДЕНИЕ "БАШКИРСКАЯ ГИМНАЗИЯ № 158 ИМЕНИ МУСТАЯ КАРИМА" ГОРОДСКОГО ОКРУГА ГОРОД УФА РЕСПУБЛИКИ БАШКОРТОСТАН</t>
  </si>
  <si>
    <t>Акманов Азат Азаматович</t>
  </si>
  <si>
    <t>МУНИЦИПАЛЬНОЕ АВТОНОМНОЕ ДОШКОЛЬНОЕ ОБРАЗОВАТЕЛЬНОЕ УЧРЕЖДЕНИЕ "БАШКИРСКИЙ ДЕТСКИЙ САД № 51"ГОРОДСКОГО ОКРУГА ГОРОД УФА РЕСПУБЛИКИ БАШКОРТОСТАН</t>
  </si>
  <si>
    <t>МУНИЦИПАЛЬНОЕ АВТОНОМНОЕ ОБЩЕОБРАЗОВАТЕЛЬНОЕ УЧРЕЖДЕНИЕ "ШКОЛА № 19 ИМЕНИ Б.И. СЕВЕРИНОВА" ГОРОДСКОГО ОКРУГА ГОРОД УФА РЕСПУБЛИКИ БАШКОРТОСТАН</t>
  </si>
  <si>
    <t>Рахматуллина Динара Магарифовна</t>
  </si>
  <si>
    <t>МУНИЦИПАЛЬНОЕ АВТОНОМНОЕ ОБРАЗОВАТЕЛЬНОЕ УЧРЕЖДЕНИЕ ДОПОЛНИТЕЛЬНОГО ОБРАЗОВАНИЯ "ТАТАРСКИЙ КУЛЬТУРНЫЙ ОБРАЗОВАТЕЛЬНЫЙ ЦЕНТР "ШАТЛЫК" ГОРОДСКОГО ОКРУГА ГОРОД УФА РЕСПУБЛИКИ БАШКОРТОСТАН</t>
  </si>
  <si>
    <t>МУНИЦИПАЛЬНОЕ АВТОНОМНОЕ ОБЩЕОБРАЗОВАТЕЛЬНОЕ УЧРЕЖДЕНИЕ "ЛИЦЕЙ № 160 ИМЕНИ НАГАЕВА МУГИНА КАРИМОВИЧА" ГОРОДСКОГО ОКРУГА ГОРОД УФА РЕСПУБЛИКИ БАШКОРТОСТАН</t>
  </si>
  <si>
    <t>АВТОНОМНАЯ НЕКОММЕРЧЕСКАЯ ПРОФЕССИОНАЛЬНАЯ ОБРАЗОВАТЕЛЬНАЯ ОРГАНИЗАЦИЯ БАШКИРСКИЙ КООПЕРАТИВНЫЙ ТЕХНИКУМ</t>
  </si>
  <si>
    <t>450077, РЕСПУБЛИКА БАШКОРТОСТАН, Г. УФА, УЛ. ЛЕНИНА, Д. 26, ЭТАЖИ:ЦОКОЛЬНЫЙ 1,2,3,4</t>
  </si>
  <si>
    <t>АВТОНОМНАЯ НЕКОММЕРЧЕСКАЯ ОБЩЕОБРАЗОВАТЕЛЬНАЯ ОРГАНИЗАЦИЯ ШКОЛА-ДЕТСКИЙ САД "Я-ГЕНИЙ"</t>
  </si>
  <si>
    <t>МУНИЦИПАЛЬНОЕ АВТОНОМНОЕ ОБЩЕОБРАЗОВАТЕЛЬНОЕ УЧРЕЖДЕНИЕ "ГИМНАЗИЯ № 39 ИМЕНИ ФАЙЗУЛЛИНА АГЗАМА ШАКИРОВИЧА" ГОРОДСКОГО ОКРУГА ГОРОД УФА РЕСПУБЛИКИ БАШКОРТОСТАН</t>
  </si>
  <si>
    <t>МУНИЦИПАЛЬНОЕ БЮДЖЕТНОЕ ОБЩЕОБРАЗОВАТЕЛЬНОЕ УЧРЕЖДЕНИЕ "ЦЕНТР ОБРАЗОВАНИЯ № 163" ГОРОДСКОГО ОКРУГА ГОРОД УФА РЕСПУБЛИКИ БАШКОРТОСТАН</t>
  </si>
  <si>
    <t>МУНИЦИПАЛЬНОЕ АВТОНОМНОЕ ОБЩЕОБРАЗОВАТЕЛЬНОЕ УЧРЕЖДЕНИЕ "ГИМНАЗИЯ № 91 ИМЕНИ ЧЕРНЫХ НИКОЛАЯ АНДРЕЕВИЧА" ГОРОДСКОГО ОКРУГА ГОРОД УФА РЕСПУБЛИКИ БАШКОРТОСТАН</t>
  </si>
  <si>
    <t>МУНИЦИПАЛЬНОЕ АВТОНОМНОЕ ОБЩЕОБРАЗОВАТЕЛЬНОЕ УЧРЕЖДЕНИЕ "БАШКИРСКИЙ ЛИЦЕЙ № 2" ИМЕНИ ГАЛИ ГИЗЕТДИНОВИЧА ИБРАГИМОВА ГОРОДСКОГО ОКРУГА ГОРОД УФА РЕСПУБЛИКИ БАШКОРТОСТАН</t>
  </si>
  <si>
    <t>МУНИЦИПАЛЬНОЕ АВТОНОМНОЕ ОБЩЕОБРАЗОВАТЕЛЬНОЕ УЧРЕЖДЕНИЕ ШКОЛА № 4 ИМЕНИ СЕРГЕЕВА ДМИТРИЯ СТЕПАНОВИЧА ГОРОДСКОГО ОКРУГА ГОРОД УФА РЕСПУБЛИКИ БАШКОРТОСТАН</t>
  </si>
  <si>
    <t>МУНИЦИПАЛЬНОЕ АВТОНОМНОЕ ОБЩЕОБРАЗОВАТЕЛЬНОЕ УЧРЕЖДЕНИЕ "ЛИЦЕЙ № 1" ГОРОДСКОГО ОКРУГА ГОРОД УФА РЕСПУБЛИКИ БАШКОРТОСТАН</t>
  </si>
  <si>
    <t>МУНИЦИПАЛЬНОЕ АВТОНОМНОЕ ОБЩЕОБРАЗОВАТЕЛЬНОЕ УЧРЕЖДЕНИЕ "ЛИЦЕЙ № 46 ИМЕНИ ПОЛНОГО КАВАЛЕРА ОРДЕНА СЛАВЫ ЗОТОВА ВИКТОРА НИКИФОРОВИЧА" ГОРОДСКОГО ОКРУГА ГОРОД УФА РЕСПУБЛИКИ БАШКОРТОСТАН</t>
  </si>
  <si>
    <t>МУНИЦИПАЛЬНОЕ АВТОНОМНОЕ ОБЩЕОБРАЗОВАТЕЛЬНОЕ УЧРЕЖДЕНИЕ ШКОЛА №128 ИМЕНИ ПОПОВА НИКОЛАЯ ИЛЬИЧА ГОРОДСКОГО ОКРУГА ГОРОД УФА РЕСПУБЛИКИ БАШКОРТОСТАН</t>
  </si>
  <si>
    <t>МУНИЦИПАЛЬНОЕ БЮДЖЕТНОЕ ОБРАЗОВАТЕЛЬНОЕ УЧРЕЖДЕНИЕ ДОПОЛНИТЕЛЬНОГО ОБРАЗОВАНИЯ "ЦЕНТР ТВОРЧЕСКОГО РАЗВИТИЯ "ПОЛИТЕХ" ГОРОДСКОГО ОКРУГА ГОРОД УФА РЕСПУБЛИКИ БАШКОРТОСТАН</t>
  </si>
  <si>
    <t>МУНИЦИПАЛЬНОЕ АВТОНОМНОЕ ОБЩЕОБРАЗОВАТЕЛЬНОЕ УЧРЕЖДЕНИЕ "ЦЕНТР ОБРАЗОВАНИЯ №25 С УГЛУБЛЕННЫМ ИЗУЧЕНИЕМ ТАТАРСКОГО ЯЗЫКА" ГОРОДСКОГО ОКРУГА ГОРОД УФА РЕСПУБЛИКИ БАШКОРТОСТАН</t>
  </si>
  <si>
    <t>МУНИЦИПАЛЬНОЕ АВТОНОМНОЕ ОБЩЕОБРАЗОВАТЕЛЬНОЕ УЧРЕЖДЕНИЕ "ЦЕНТР ОБРАЗОВАНИЯ № 35" ГОРОДСКОГО ОКРУГА ГОРОД УФА РЕСПУБЛИКИ БАШКОРТОСТАН</t>
  </si>
  <si>
    <t>МУНИЦИПАЛЬНОЕ АВТОНОМНОЕ ДОШКОЛЬНОЕ ОБРАЗОВАТЕЛЬНОЕ УЧРЕЖДЕНИЕ "БАШКИРСКИЙ ДЕТСКИЙ САД № 18" ГОРОДСКОГО ОКРУГА ГОРОД УФА РЕСПУБЛИКИ БАШКОРТОСТАН</t>
  </si>
  <si>
    <t>МУНИЦИПАЛЬНОЕ АВТОНОМНОЕ ДОШКОЛЬНОЕ ОБРАЗОВАТЕЛЬНОЕ УЧРЕЖДЕНИЕ ДЕТСКИЙ САД №25 ГОРОДСКОГО ОКРУГА ГОРОД УФА РЕСПУБЛИКИ БАШКОРТОСТАН</t>
  </si>
  <si>
    <t>450019, РЕСПУБЛИКА БАШКОРТОСТАН, Г. УФА, УЛ. ЛЕСОЗАВОДСКАЯ, Д. 1, К. 1</t>
  </si>
  <si>
    <t>МУНИЦИПАЛЬНОЕ БЮДЖЕТНОЕ ОБРАЗОВАТЕЛЬНОЕ УЧРЕЖДЕНИЕ ДОПОЛНИТЕЛЬНОГО ОБРАЗОВАНИЯ "ЦЕНТР ДЕТСКОГО ТВОРЧЕСТВА "ИСТОК" ГОРОДСКОГО ОКРУГА ГОРОД УФА РЕСПУБЛИКИ БАШКОРТОСТАН</t>
  </si>
  <si>
    <t>МУНИЦИПАЛЬНОЕ АВТОНОМНОЕ ОБЩЕОБРАЗОВАТЕЛЬНОЕ УЧРЕЖДЕНИЕ "ЦЕНТР ОБРАЗОВАНИЯ № 10 ИМЕНИ ХОХЛОВА АНАТОЛИЯ ИВАНОВИЧА"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</si>
  <si>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ТВОРЧЕСТВА "ПАРУС" ГОРОДСКОГО ОКРУГА ГОРОД УФА РЕСПУБЛИКИ БАШКОРТОСТАН</t>
  </si>
  <si>
    <t>МУНИЦИПАЛЬНОЕ БЮДЖЕТНОЕ ОБРАЗОВАТЕЛЬНОЕ УЧРЕЖДЕНИЕ ДОПОЛНИТЕЛЬНОГО ОБРАЗОВАНИЯ "АРМЯНСКАЯ ВОСКРЕСНАЯ ШКОЛА" ГОРОДСКОГО ОКРУГА ГОРОД УФА РЕСПУБЛИКИ БАШКОРТОСТАН</t>
  </si>
  <si>
    <t>МУНИЦИПАЛЬНОЕ БЮДЖЕТНОЕ ОБРАЗОВАТЕЛЬНОЕ УЧРЕЖДЕНИЕ ДОПОЛНИТЕЛЬНОГО ОБРАЗОВАНИЯ "ТАТАРСКАЯ ВОСКРЕСНАЯ ШКОЛА № 1" ГОРОДСКОГО ОКРУГА ГОРОД УФА РЕСПУБЛИКИ БАШКОРТОСТАН</t>
  </si>
  <si>
    <t>АВТОНОМНАЯ НЕКОММЕРЧЕСКАЯ ОБЩЕОБРАЗОВАТЕЛЬНАЯ ОРГАНИЗАЦИЯ "ЦЕНТР ОБРАЗОВАНИЯ "СОЛНЕЧНЫЙ КРУГ"</t>
  </si>
  <si>
    <t>г Уфа, пер Пархоменко, д 7</t>
  </si>
  <si>
    <t>ГОСУДАРСТВЕННОЕ АВТОНОМНОЕ УЧРЕЖДЕНИЕ ДОПОЛНИТЕЛЬНОГО ОБРАЗОВАНИЯ РЕСПУБЛИКАНСКИЙ ДЕТСКИЙ ОБРАЗОВАТЕЛЬНЫЙ ЦЕНТР ТУРИЗМА</t>
  </si>
  <si>
    <t>ФИЛИАЛ ГАУ ДО РДОЦТ</t>
  </si>
  <si>
    <t>МУНИЦИПАЛЬНОЕ АВТОНОМНОЕ ОБЩЕОБРАЗОВАТЕЛЬНОЕ УЧРЕЖДЕНИЕ "ЦЕНТР ОБРАЗОВАНИЯ № 29" ГОРОДСКОГО ОКРУГА ГОРОД УФА РЕСПУБЛИКИ БАШКОРТОСТАН</t>
  </si>
  <si>
    <t>МУНИЦИПАЛЬНОЕ АВТОНОМНОЕ ОБЩЕОБРАЗОВАТЕЛЬНОЕ УЧРЕЖДЕНИЕ "ШКОЛА № 31 ИМЕНИ ГЕРОЯ СОВЕТСКОГО СОЮЗА РИХАРДА ЗОРГЕ С УГЛУБЛЕННЫМ ИЗУЧЕНИЕМ ОТДЕЛЬНЫХ ПРЕДМЕТОВ" ГОРОДСКОГО ОКРУГА ГОРОД УФА РЕСПУБЛИКИ БАШКОРТОСТАН</t>
  </si>
  <si>
    <t>Мунзарова Ольга Анатольевна</t>
  </si>
  <si>
    <t>МУНИЦИПАЛЬНОЕ АВТОНОМНОЕ ОБЩЕОБРАЗОВАТЕЛЬНОЕ УЧРЕЖДЕНИЕ "ЦЕНТР ОБРАЗОВАНИЯ № 40 С УГЛУБЛЕННЫМ ИЗУЧЕНИЕМ ОТДЕЛЬНЫХ ПРЕДМЕТОВ" ГОРОДСКОГО ОКРУГА ГОРОД УФА РЕСПУБЛИКИ БАШКОРТОСТАН ИМЕНИ ГЕРОЯ РОССИЙСКОЙ ФЕДЕРАЦИИ СЕРАФИМОВА МАКСИМА ВЛАДИМИРОВИЧА</t>
  </si>
  <si>
    <t>МУНИЦИПАЛЬНОЕ АВТОНОМНОЕ ОБЩЕОБРАЗОВАТЕЛЬНОЕ УЧРЕЖДЕНИЕ "ТАТАРСКАЯ ГИМНАЗИЯ № 84"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</si>
  <si>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ТЕХНИЧЕСКОГО ТВОРЧЕСТВА "БИКТЫРЫШ" ГОРОДСКОГО ОКРУГА ГОРОД УФА РЕСПУБЛИКИ БАШКОРТОСТАН</t>
  </si>
  <si>
    <t>МУНИЦИПАЛЬНОЕ АВТОНОМНОЕ ОБРАЗОВАТЕЛЬНОЕ УЧРЕЖДЕНИЕ ДОПОЛНИТЕЛЬНОГО ОБРАЗОВАНИЯ "ГОРОДСКОЙ ЦЕНТР ТУРИЗМА, КРАЕВЕДЕНИЯ И ЭКСКУРСИЙ "КОМЕТА" ГОРОДСКОГО ОКРУГА ГОРОД УФА РЕСПУБЛИКИ БАШКОРТОСТАН</t>
  </si>
  <si>
    <t>МУНИЦИПАЛЬНОЕ АВТОНОМНОЕ ОБЩЕОБРАЗОВАТЕЛЬНОЕ УЧРЕЖДЕНИЕ "ФИЗИКО-МАТЕМАТИЧЕСКИЙ ЛИЦЕЙ № 93" ГОРОДСКОГО ОКРУГА ГОРОД УФА РЕСПУБЛИКИ БАШКОРТОСТАН</t>
  </si>
  <si>
    <t>МУНИЦИПАЛЬНОЕ АВТОНОМНОЕ ОБЩЕОБРАЗОВАТЕЛЬНОЕ УЧРЕЖДЕНИЕ "ЦЕНТР ОБРАЗОВАНИЯ № 114 С УГЛУБЛЕННЫМ ИЗУЧЕНИЕМ ОТДЕЛЬНЫХ ПРЕДМЕТОВ ИМЕНИ ПЕЙСАХОВИЧА ЛЬВА СЕМЕНОВИЧА" ГОРОДСКОГО ОКРУГА ГОРОД УФА РЕСПУБЛИКИ БАШКОРТОСТАН</t>
  </si>
  <si>
    <t>МУНИЦИПАЛЬНОЕ БЮДЖЕТНОЕ ОБРАЗОВАТЕЛЬНОЕ УЧРЕЖДЕНИЕ ДОПОЛНИТЕЛЬНОГО ОБРАЗОВАНИЯ "СТАНЦИЯ ЮНЫХ НАТУРАЛИСТОВ "ЭДЕЛЬВЕЙС" ГОРОДСКОГО ОКРУГА ГОРОД УФА РЕСПУБЛИКИ БАШКОРТОСТАН</t>
  </si>
  <si>
    <t>Спирина Айгуль Айратовна</t>
  </si>
  <si>
    <t>МУНИЦИПАЛЬНОЕ АВТОНОМНОЕ ОБЩЕОБРАЗОВАТЕЛЬНОЕ УЧРЕЖДЕНИЕ ШКОЛА № 147 ИМЕНИ ТОМАРОВА ВАСИЛИЯ АЛЕКСАНДРОВИЧА ГОРОДСКОГО ОКРУГА ГОРОД УФА РЕСПУБЛИКИ БАШКОРТОСТАН</t>
  </si>
  <si>
    <t>МУНИЦИПАЛЬНОЕ БЮДЖЕТНОЕ ОБРАЗОВАТЕЛЬНОЕ УЧРЕЖДЕНИЕ ДОПОЛНИТЕЛЬНОГО ОБРАЗОВАНИЯ "ЦЕНТР ТВОРЧЕСТВА "КАЛЕЙДОСКОП" ГОРОДСКОГО ОКРУГА ГОРОД УФА РЕСПУБЛИКИ БАШКОРТОСТАН</t>
  </si>
  <si>
    <t>МУНИЦИПАЛЬНОЕ АВТОНОМНОЕ ОБЩЕОБРАЗОВАТЕЛЬНОЕ УЧРЕЖДЕНИЕ "ГИМНАЗИЯ № 47 ИМЕНИ А.П. ГАЙДАРА"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</si>
  <si>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ТВОРЧЕСТВА "СОЗВЕЗДИЕ" ГОРОДСКОГО ОКРУГА ГОРОД УФА РЕСПУБЛИКИ БАШКОРТОСТАН</t>
  </si>
  <si>
    <t>Вершинина Татьяна Евгеньевна</t>
  </si>
  <si>
    <t>МУНИЦИПАЛЬНОЕ АВТОНОМНОЕ ОБЩЕОБРАЗОВАТЕЛЬНОЕ УЧРЕЖДЕНИЕ "ЦЕНТР ОБРАЗОВАНИЯ № 89 ИМЕНИ КУСИМОВА ТАГИРА ТАИПОВИЧА" ГОРОДСКОГО ОКРУГА ГОРОД УФА РЕСПУБЛИКИ БАШКОРТОСТАН</t>
  </si>
  <si>
    <t>МУНИЦИПАЛЬНОЕ АВТОНОМНОЕ ОБЩЕОБРАЗОВАТЕЛЬНОЕ УЧРЕЖДЕНИЕ "БАШКИРСКИЙ ЛИЦЕЙ № 136 ИМЕНИ М. ИСКУЖИНА" ГОРОДСКОГО ОКРУГА ГОРОД УФА РЕСПУБЛИКИ БАШКОРТОСТАН</t>
  </si>
  <si>
    <t>МУНИЦИПАЛЬНОЕ АВТОНОМНОЕ ОБЩЕОБРАЗОВАТЕЛЬНОЕ УЧРЕЖДЕНИЕ "ЛИЦЕЙ № 42 ИМЕНИ КАРИМОВА РАВИЛЯ АБДУЛЛОВИЧА" ГОРОДСКОГО ОКРУГА ГОРОД УФА РЕСПУБЛИКИ БАШКОРТОСТАН</t>
  </si>
  <si>
    <t>Халикова Эльмира Ириковна</t>
  </si>
  <si>
    <t>МУНИЦИПАЛЬНОЕ АВТОНОМНОЕ ОБРАЗОВАТЕЛЬНОЕ УЧРЕЖДЕНИЕ ДОПОЛНИТЕЛЬНОГО ОБРАЗОВАНИЯ "ДЕТСКО-ЮНОШЕСКИЙ ЦЕНТР "САЛЯМ"ГОРОДСКОГО ОКРУГА ГОРОД УФА РЕСПУБЛИКИ БАШКОРТОСТАН</t>
  </si>
  <si>
    <t>МУНИЦИПАЛЬНОЕ АВТОНОМНОЕ ОБЩЕОБРАЗОВАТЕЛЬНОЕ УЧРЕЖДЕНИЕ "ЛИЦЕЙ № 155 ИМЕНИ ГЕРОЯ СОВЕТСКОГО СОЮЗА КОВШОВОЙ НАТАЛЬИ ВЕНЕДИКТОВНЫ" ГОРОДСКОГО ОКРУГА ГОРОД УФА РЕСПУБЛИКИ БАШКОРТОСТАН</t>
  </si>
  <si>
    <t>МУНИЦИПАЛЬНОЕ АВТОНОМНОЕ ОБЩЕОБРАЗОВАТЕЛЬНОЕ УЧРЕЖДЕНИЕ ШКОЛА № 127 ИМЕНИ ЯКОВЛЕВА АЛЕКСЕЯ АЛЕКСАНДРОВИЧА ГОРОДСКОГО ОКРУГА ГОРОД УФА РЕСПУБЛИКИ БАШКОРТОСТАН</t>
  </si>
  <si>
    <t>Хафизов Хайдар Ренадович</t>
  </si>
  <si>
    <t>МУНИЦИПАЛЬНОЕ АВТОНОМНОЕ ОБРАЗОВАТЕЛЬНОЕ УЧРЕЖДЕНИЕ ДОПОЛНИТЕЛЬНОГО ОБРАЗОВАНИЯ "ЕВРЕЙСКАЯ ВОСКРЕСНАЯ ШКОЛА" ГОРОДСКОГО ОКРУГА ГОРОД УФА РЕСПУБЛИКИ БАШКОРТОСТАН</t>
  </si>
  <si>
    <t>Егорова Любовь Юрьевна</t>
  </si>
  <si>
    <t>МУНИЦИПАЛЬНОЕ АВТОНОМНОЕ ОБЩЕОБРАЗОВАТЕЛЬНОЕ УЧРЕЖДЕНИЕ "ЛИЦЕЙ № 6 ИМЕНИ САФИНА НУРУЛЛЫ ДАВЛЕТГАРЕЕВИЧА" ГОРОДСКОГО ОКРУГА ГОРОД УФА РЕСПУБЛИКИ БАШКОРТОСТАН</t>
  </si>
  <si>
    <t>Никитина Светлана Михайловна</t>
  </si>
  <si>
    <t>МУНИЦИПАЛЬНОЕ АВТОНОМНОЕ ДОШКОЛЬНОЕ ОБРАЗОВАТЕЛЬНОЕ УЧРЕЖДЕНИЕ "БАШКИРСКИЙ ДЕТСКИЙ САД № 308" ГОРОДСКОГО ОКРУГА ГОРОД УФА РЕСПУБЛИКИ БАШКОРТОСТАН</t>
  </si>
  <si>
    <t>МУНИЦИПАЛЬНОЕ АВТОНОМНОЕ ОБРАЗОВАТЕЛЬНОЕ УЧРЕЖДЕНИЕ ДОПОЛНИТЕЛЬНОГО ОБРАЗОВАНИЯ "ДЕТСКИЙ ЦЕНТР ТУРИЗМА, КРАЕВЕДЕНИЯ И ЭКСКУРСИЙ "МЕРИДИАН" ГОРОДСКОГО ОКРУГА ГОРОД УФА РЕСПУБЛИКИ БАШКОРТОСТАН</t>
  </si>
  <si>
    <t>Мухитдинова Гульсия Глусовна</t>
  </si>
  <si>
    <t>МУНИЦИПАЛЬНОЕ АВТОНОМНОЕ ОБРАЗОВАТЕЛЬНОЕ УЧРЕЖДЕНИЕ ДОПОЛНИТЕЛЬНОГО ОБРАЗОВАНИЯ "НАУЧНО-ИНФОРМАЦИОННО-МЕТОДИЧЕСКИЙ ЦЕНТР" ГОРОДСКОГО ОКРУГА ГОРОД УФА РЕСПУБЛИКИ БАШКОРТОСТАН</t>
  </si>
  <si>
    <t>МУНИЦИПАЛЬНОЕ АВТОНОМНОЕ ОБЩЕОБРАЗОВАТЕЛЬНОЕ УЧРЕЖДЕНИЕ "ЦЕНТР ОБРАЗОВАНИЯ № 159" ГОРОДСКОГО ОКРУГА ГОРОД УФА РЕСПУБЛИКИ БАШКОРТОСТАН</t>
  </si>
  <si>
    <t>Ялалова Лилия Сулпановна</t>
  </si>
  <si>
    <t>МУНИЦИПАЛЬНОЕ БЮДЖЕТНОЕ ОБРАЗОВАТЕЛЬНОЕ УЧРЕЖДЕНИЕ ДОПОЛНИТЕЛЬНОГО ОБРАЗОВАНИЯ "ЦЕНТР ТВОРЧЕСКОГО РАЗВИТИЯ "САЛЮТ"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</si>
  <si>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(ЮНОШЕСКОГО) ТЕХНИЧЕСКОГО ТВОРЧЕСТВА "ВЕКТОР" ГОРОДСКОГО ОКРУГА ГОРОД УФА РЕСПУБЛИКИ БАШКОРТОСТАН</t>
  </si>
  <si>
    <t>Петров Евгений Геннадьевич</t>
  </si>
  <si>
    <t>МУНИЦИПАЛЬНОЕ АВТОНОМНОЕ ОБЩЕОБРАЗОВАТЕЛЬНОЕ УЧРЕЖДЕНИЕ "ЦЕНТР ОБРАЗОВАНИЯ № 76" ГОРОДСКОГО ОКРУГА ГОРОД УФА РЕСПУБЛИКИ БАШКОРТОСТАН</t>
  </si>
  <si>
    <t>МУНИЦИПАЛЬНОЕ АВТОНОМНОЕ ОБЩЕОБРАЗОВАТЕЛЬНОЕ УЧРЕЖДЕНИЕ "ТАТАРСКАЯ ГИМНАЗИЯ № 65 ИМЕНИ ЗАГИТОВА ГАЗИ КАЗЫХАНОВИЧА" ГОРОДСКОГО ОКРУГА ГОРОД УФА РЕСПУБЛИКИ БАШКОРТОСТАН</t>
  </si>
  <si>
    <t>МУНИЦИПАЛЬНОЕ АВТОНОМНОЕ ОБЩЕОБРАЗОВАТЕЛЬНОЕ УЧРЕЖДЕНИЕ "БАШКИРСКИЙ ЛИЦЕЙ № 48" ГОРОДСКОГО ОКРУГА ГОРОД УФА РЕСПУБЛИКИ БАШКОРТОСТАН</t>
  </si>
  <si>
    <t>МУНИЦИПАЛЬНОЕ БЮДЖЕТНОЕ ОБРАЗОВАТЕЛЬНОЕ УЧРЕЖДЕНИЕ ДОПОЛНИТЕЛЬНОГО ОБРАЗОВАНИЯ "ДОМ ДЕТСКОГО ТВОРЧЕСТВА "НОВАТОР" ГОРОДСКОГО ОКРУГА ГОРОД УФА РЕСПУБЛИКИ БАШКОРТОСТАН</t>
  </si>
  <si>
    <t>МУНИЦИПАЛЬНОЕ АВТОНОМНОЕ ОБЩЕОБРАЗОВАТЕЛЬНОЕ УЧРЕЖДЕНИЕ "ГИМНАЗИЯ № 64 ИМЕНИ ГОРБАТКО ВИКТОРА ВАСИЛЬЕВИЧА" ГОРОДСКОГО ОКРУГА ГОРОД УФА РЕСПУБЛИКИ БАШКОРТОСТАН</t>
  </si>
  <si>
    <t>МУНИЦИПАЛЬНОЕ БЮДЖЕТНОЕ ДОШКОЛЬНОЕ ОБРАЗОВАТЕЛЬНОЕ УЧРЕЖДЕНИЕ "БАШКИРСКИЙ ДЕТСКИЙ САД № 221" ГОРОДСКОГО ОКРУГА ГОРОД УФА РЕСПУБЛИКИ БАШКОРТОСТАН</t>
  </si>
  <si>
    <t>Старикова Маргарита Геннадьевна</t>
  </si>
  <si>
    <t>Исхакова Елена Владимировна</t>
  </si>
  <si>
    <t>МУНИЦИПАЛЬНОЕ АВТОНОМНОЕ ОБЩЕОБРАЗОВАТЕЛЬНОЕ УЧРЕЖДЕНИЕ "ИНЖЕНЕРНЫЙ ЛИЦЕЙ № 83 ИМЕНИ ГЕРОЯ СОВЕТСКОГО СОЮЗА ПИНСКОГО МАТВЕЯ САВЕЛЬЕВИЧА УФИМСКОГО ГОСУДАРСТВЕННОГО НЕФТЯНОГО ТЕХНИЧЕСКОГО УНИВЕРСИТЕТА" ГОРОДСКОГО ОКРУГА ГОРОД УФА РЕСПУБЛИКИ БАШКОРТОСТАН</t>
  </si>
  <si>
    <t>МУНИЦИПАЛЬНОЕ АВТОНОМНОЕ ОБЩЕОБРАЗОВАТЕЛЬНОЕ УЧРЕЖДЕНИЕ "ГИМНАЗИЯ № 82 УФИМСКОГО ГОСУДАРСТВЕННОГО НЕФТЯНОГО ТЕХНИЧЕСКОГО УНИВЕРСИТЕТА" ГОРОДСКОГО ОКРУГА ГОРОД УФА РЕСПУБЛИКИ БАШКОРТОСТАН</t>
  </si>
  <si>
    <t>МУНИЦИПАЛЬНОЕ БЮДЖЕТНОЕ ДОШКОЛЬНОЕ ОБРАЗОВАТЕЛЬНОЕ УЧРЕЖДЕНИЕ "БАШКИРСКИЙ ДЕТСКИЙ САД № 102" ГОРОДСКОГО ОКРУГА ГОРОД УФА РЕСПУБЛИКИ БАШКОРТОСТАН</t>
  </si>
  <si>
    <t>МУНИЦИПАЛЬНОЕ АВТОНОМНОЕ ОБЩЕОБРАЗОВАТЕЛЬНОЕ УЧРЕЖДЕНИЕ "ЦЕНТР ОБРАЗОВАНИЯ № 69 С УГЛУБЛЕННЫМ ИЗУЧЕНИЕМ ОТДЕЛЬНЫХ ПРЕДМЕТОВ" ГОРОДСКОГО ОКРУГА ГОРОД УФА РЕСПУБЛИКИ БАШКОРТОСТАН</t>
  </si>
  <si>
    <t>Шаяхметова Ирина Зуфаровна</t>
  </si>
  <si>
    <t>МУНИЦИПАЛЬНОЕ АВТОНОМНОЕ ОБЩЕОБРАЗОВАТЕЛЬНОЕ УЧРЕЖДЕНИЕ "ЛИЦЕЙ № 62 ИМЕНИ КОМАРОВА ВЛАДИМИРА МИХАЙЛОВИЧА" ГОРОДСКОГО ОКРУГА ГОРОД УФА РЕСПУБЛИКИ БАШКОРТОСТАН</t>
  </si>
  <si>
    <t>МУНИЦИПАЛЬНОЕ АВТОНОМНОЕ ОБЩЕОБРАЗОВАТЕЛЬНОЕ УЧРЕЖДЕНИЕ ШКОЛА № 116 ИМЕНИ БИКЕЕВА СУЛТАНА ХАМИТОВИЧА ГОРОДСКОГО ОКРУГА ГОРОД УФА РЕСПУБЛИКИ БАШКОРТОСТАН</t>
  </si>
  <si>
    <t>Васькова Ангелина Валерьевна</t>
  </si>
  <si>
    <t>МУНИЦИПАЛЬНОЕ БЮДЖЕТНОЕ ОБРАЗОВАТЕЛЬНОЕ УЧРЕЖДЕНИЕ ДОПОЛНИТЕЛЬНОГО ОБРАЗОВАНИЯ "ЦЕНТР ДЕТСКОГО ТВОРЧЕСТВА "ДЕБЮТ" ГОРОДСКОГО ОКРУГА ГОРОД УФА РЕСПУБЛИКИ БАШКОРТОСТАН</t>
  </si>
  <si>
    <t>Султангулова Альфия Айдаровна</t>
  </si>
  <si>
    <t>МУНИЦИПАЛЬНОЕ АВТОНОМНОЕ ОБЩЕОБРАЗОВАТЕЛЬНОЕ УЧРЕЖДЕНИЕ "ГИМНАЗИЯ № 86 С УГЛУБЛЕННЫМ ИЗУЧЕНИЕМ ИНОСТРАННЫХ ЯЗЫКОВ" ГОРОДСКОГО ОКРУГА ГОРОД УФА РЕСПУБЛИКИ БАШКОРТОСТАН</t>
  </si>
  <si>
    <t>МУНИЦИПАЛЬНОЕ АВТОНОМНОЕ ОБЩЕОБРАЗОВАТЕЛЬНОЕ УЧРЕЖДЕНИЕ "УФИМСКАЯ ОБЩЕОБРАЗОВАТЕЛЬНАЯ ШКОЛА-ИНТЕРНАТ С ПЕРВОНАЧАЛЬНОЙ ЛЁТНОЙ ПОДГОТОВКОЙ ИМЕНИ ДВАЖДЫ ГЕРОЯ СОВЕТСКОГО СОЮЗА ГАРЕЕВА МУСЫ ГАЙСИНОВИЧА" ГОРОДСКОГО ОКРУГА ГОРОД УФА РЕСПУБЛИКИ БАШКОРТОСТАН</t>
  </si>
  <si>
    <t>г Уфа, ул Новочеркасская, д 11</t>
  </si>
  <si>
    <t>Ишдавлетова Айгуль Мавлютовна</t>
  </si>
  <si>
    <t>МУНИЦИПАЛЬНОЕ АВТОНОМНОЕ ОБЩЕОБРАЗОВАТЕЛЬНОЕ УЧРЕЖДЕНИЕ "ЛИЦЕЙ № 106 "СОДРУЖЕСТВО" ИМЕНИ ПАВЛИЧЕНКО ЛЮДМИЛЫ МИХАЙЛОВНЫ" ГОРОДСКОГО ОКРУГА ГОРОД УФА РЕСПУБЛИКИ БАШКОРТОСТАН</t>
  </si>
  <si>
    <t>МУНИЦИПАЛЬНОЕ БЮДЖЕТНОЕ ОБРАЗОВАТЕЛЬНОЕ УЧРЕЖДЕНИЕ ДОПОЛНИТЕЛЬНОГО ОБРАЗОВАНИЯ "ЭКОЛОГО-БИОЛОГИЧЕСКИЙ ЦЕНТР "ЛИДЕРЭКО" ГОРОДСКОГО ОКРУГА ГОРОД УФА РЕСПУБЛИКИ БАШКОРТОСТАН</t>
  </si>
  <si>
    <t>МУНИЦИПАЛЬНОЕ АВТОНОМНОЕ ОБЩЕОБРАЗОВАТЕЛЬНОЕ УЧРЕЖДЕНИЕ "ШКОЛА № 109 ИМЕНИ ГЕРОЯ СОВЕТСКОГО СОЮЗА МАНСУРА ИДИЯТОВИЧА АБДУЛЛИНА" ГОРОДСКОГО ОКРУГА ГОРОД УФА РЕСПУБЛИКИ БАШКОРТОСТАН</t>
  </si>
  <si>
    <t>Куватова Лейсан Маратовна</t>
  </si>
  <si>
    <t>МУНИЦИПАЛЬНОЕ БЮДЖЕТНОЕ ОБРАЗОВАТЕЛЬНОЕ УЧРЕЖДЕНИЕ ДОПОЛНИТЕЛЬНОГО ОБРАЗОВАНИЯ "СТИЛЬ" ГОРОДСКОГО ОКРУГА ГОРОД УФА РЕСПУБЛИКИ БАШКОРТОСТАН</t>
  </si>
  <si>
    <t>Бажин Алексей Владимирович</t>
  </si>
  <si>
    <t>МУНИЦИПАЛЬНОЕ БЮДЖЕТНОЕ ОБРАЗОВАТЕЛЬНОЕ УЧРЕЖДЕНИЕ ДОПОЛНИТЕЛЬНОГО ОБРАЗОВАНИЯ "ДЕТСКИЙ ЦЕНТР ТУРИЗМА, КРАЕВЕДЕНИЯ И ЭКСКУРСИЙ "ЗЕНИТ" ГОРОДСКОГО ОКРУГА ГОРОД УФА РЕСПУБЛИКИ БАШКОРТОСТАН</t>
  </si>
  <si>
    <t>МУНИЦИПАЛЬНОЕ АВТОНОМНОЕ ДОШКОЛЬНОЕ ОБРАЗОВАТЕЛЬНОЕ УЧРЕЖДЕНИЕ ОБЩЕРАЗВИВАЮЩЕГО ВИДА ДЕТСКИЙ САД № 3 "ДЮЙМОВОЧКА" ГОРОДА БИРСКА МУНИЦИПАЛЬНОГО РАЙОНА БИРСКИЙ РАЙОН РЕСПУБЛИКИ БАШКОРТОСТАН</t>
  </si>
  <si>
    <t>ГОСУДАРСТВЕННОЕ АВТОНОМНОЕ УЧРЕЖДЕНИЕ РЕСПУБЛИКИ БАШКОРТОСТАН ЦЕНТР ОЦЕНКИ ПРОФЕССИОНАЛЬНОГО МАСТЕРСТВА И КВАЛИФИКАЦИИ ПЕДАГОГОВ</t>
  </si>
  <si>
    <t>МУНИЦИПАЛЬНОЕ АВТОНОМНОЕ ОБРАЗОВАТЕЛЬНОЕ УЧРЕЖДЕНИЕ ДОПОЛНИТЕЛЬНОГО ОБРАЗОВАНИЯ "УФИМСКИЙ ГОРОДСКОЙ ДВОРЕЦ ДЕТСКОГО ТВОРЧЕСТВА ИМ. В.М. КОМАРОВА" ГОРОДСКОГО ОКРУГА ГОРОД УФА РЕСПУБЛИКИ БАШКОРТОСТАН</t>
  </si>
  <si>
    <t>Имаева Татьяна Леонидовна</t>
  </si>
  <si>
    <t>МУНИЦИПАЛЬНОЕ АВТОНОМНОЕ ОБЩЕОБРАЗОВАТЕЛЬНОЕ УЧРЕЖДЕНИЕ "ШКОЛА № 27 С УГЛУБЛЕННЫМ ИЗУЧЕНИЕМ ОТДЕЛЬНЫХ ПРЕДМЕТОВ" ГОРОДСКОГО ОКРУГА ГОРОД УФА РЕСПУБЛИКИ БАШКОРТОСТАН</t>
  </si>
  <si>
    <t>Ягудина Алла Геннадьевна</t>
  </si>
  <si>
    <t>МУНИЦИПАЛЬНОЕ АВТОНОМНОЕ ОБЩЕОБРАЗОВАТЕЛЬНОЕ УЧРЕЖДЕНИЕ "ГИМНАЗИЯ № 115" ГОРОДСКОГО ОКРУГА ГОРОД УФА РЕСПУБЛИКИ БАШКОРТОСТАН</t>
  </si>
  <si>
    <t>МУНИЦИПАЛЬНОЕ АВТОНОМНОЕ ОБЩЕОБРАЗОВАТЕЛЬНОЕ УЧРЕЖДЕНИЕ "ШКОЛА № 8 ИМЕНИ ИВАНА ПЕТРОВИЧА ХАТУНЦЕВА" ГОРОДСКОГО ОКРУГА ГОРОД УФА РЕСПУБЛИКИ БАШКОРТОСТАН</t>
  </si>
  <si>
    <t>МУНИЦИПАЛЬНОЕ АВТОНОМНОЕ ОБЩЕОБРАЗОВАТЕЛЬНОЕ УЧРЕЖДЕНИЕ "ЛИЦЕЙ № 96" ГОРОДСКОГО ОКРУГА ГОРОД УФА РЕСПУБЛИКИ БАШКОРТОСТАН</t>
  </si>
  <si>
    <t>МУНИЦИПАЛЬНОЕ АВТОНОМНОЕ ОБЩЕОБРАЗОВАТЕЛЬНОЕ УЧРЕЖДЕНИЕ "ЦЕНТР ОБРАЗОВАНИЯ № 26 ИМЕНИ СУЛЕЙМАНОВА ШАРИФА СУЛЕЙМАНОВИЧА" ГОРОДСКОГО ОКРУГА ГОРОД УФА РЕСПУБЛИКИ БАШКОРТОСТАН</t>
  </si>
  <si>
    <t>МУНИЦИПАЛЬНОЕ БЮДЖЕТНОЕ ОБРАЗОВАТЕЛЬНОЕ УЧРЕЖДЕНИЕ ДОПОЛНИТЕЛЬНОГО ОБРАЗОВАНИЯ "СТАНЦИЯ ЮНЫХ ТЕХНИКОВ" ГОРОДСКОГО ОКРУГА ГОРОД УФА РЕСПУБЛИКИ БАШКОРТОСТАН</t>
  </si>
  <si>
    <t>МУНИЦИПАЛЬНОЕ БЮДЖЕТНОЕ ОБРАЗОВАТЕЛЬНОЕ УЧРЕЖДЕНИЕ ДОПОЛНИТЕЛЬНОГО ОБРАЗОВАНИЯ "ЭКОЛОГО-БИОЛОГИЧЕСКИЙ ЦЕНТР "ЭКОЛОГ" ГОРОДСКОГО ОКРУГА ГОРОД УФА РЕСПУБЛИКИ БАШКОРТОСТАН</t>
  </si>
  <si>
    <t>МУНИЦИПАЛЬНОЕ АВТОНОМНОЕ ОБЩЕОБРАЗОВАТЕЛЬНОЕ УЧРЕЖДЕНИЕ "ЛИЦЕЙ №107" ГОРОДСКОГО ОКРУГА ГОРОД УФА РЕСПУБЛИКИ БАШКОРТОСТАН</t>
  </si>
  <si>
    <t>МУНИЦИПАЛЬНОЕ АВТОНОМНОЕ ОБЩЕОБРАЗОВАТЕЛЬНОЕ УЧРЕЖДЕНИЕ "ШКОЛА № 117 С УГЛУБЛЕННЫМ ИЗУЧЕНИЕМ ИНОСТРАННЫХ ЯЗЫКОВ ИМЕНИ АСКИНА ГАЙФУТДИНА ГАФИЯТОВИЧА" ГОРОДСКОГО ОКРУГА ГОРОД УФА РЕСПУБЛИКИ БАШКОРТОСТАН</t>
  </si>
  <si>
    <t>МУНИЦИПАЛЬНОЕ АВТОНОМНОЕ ОБРАЗОВАТЕЛЬНОЕ УЧРЕЖДЕНИЕ ДОПОЛНИТЕЛЬНОГО ОБРАЗОВАНИЯ "УФИМСКИЙ ГОРОДСКОЙ ЭКОЛОГИЧЕСКИЙ ЦЕНТР "ФОРТУНА" ГОРОДСКОГО ОКРУГА ГОРОД УФА РЕСПУБЛИКИ БАШКОРТОСТАН</t>
  </si>
  <si>
    <t>ГОСУДАРСТВЕННОЕ БЮДЖЕТНОЕ ОБЩЕОБРАЗОВАТЕЛЬНОЕ УЧРЕЖДЕНИЕ "РЕСПУБЛИКАНСКАЯ ПОЛИЛИНГВАЛЬНАЯ МНОГОПРОФИЛЬНАЯ ГИМНАЗИЯ № 1"</t>
  </si>
  <si>
    <t>Хызырова Айгуль Илдаровна</t>
  </si>
  <si>
    <t>МУНИЦИПАЛЬНОЕ АВТОНОМНОЕ ОБЩЕОБРАЗОВАТЕЛЬНОЕ УЧРЕЖДЕНИЕ "УФИМСКАЯ ГОРОДСКАЯ БАШКИРСКАЯ ГИМНАЗИЯ № 20 ИМЕНИ МУСТАФИНОЙ ФАТИМЫ ХАМИДОВНЫ" ГОРОДСКОГО ОКРУГА ГОРОД УФА РЕСПУБЛИКИ БАШКОРТОСТАН</t>
  </si>
  <si>
    <t>МУНИЦИПАЛЬНОЕ АВТОНОМНОЕ ОБЩЕОБРАЗОВАТЕЛЬНОЕ УЧРЕЖДЕНИЕ "ЦЕНТР ОБРАЗОВАНИЯ № 15 ИМЕНИ ГЕРОЯ РОССИЙСКОЙ ФЕДЕРАЦИИ САХАБУТДИНОВА РИФА РАИСОВИЧА" ГОРОДСКОГО ОКРУГА ГОРОД УФА РЕСПУБЛИКИ БАШКОРТОСТАН</t>
  </si>
  <si>
    <t>МУНИЦИПАЛЬНОЕ АВТОНОМНОЕ ОБЩЕОБРАЗОВАТЕЛЬНОЕ УЧРЕЖДЕНИЕ "ЦЕНТР ОБРАЗОВАНИЯ № 95" ГОРОДСКОГО ОКРУГА ГОРОД УФА РЕСПУБЛИКИ БАШКОРТОСТАН</t>
  </si>
  <si>
    <t>Кусербаева Гульфия Салимьяновна</t>
  </si>
  <si>
    <t>МУНИЦИПАЛЬНОЕ БЮДЖЕТНОЕ ДОШКОЛЬНОЕ ОБРАЗОВАТЕЛЬНОЕ УЧРЕЖДЕНИЕ "БАШКИРСКИЙ ДЕТСКИЙ САД № 249" ГОРОДСКОГО ОКРУГА ГОРОД УФА РЕСПУБЛИКИ БАШКОРТОСТАН</t>
  </si>
  <si>
    <t>МУНИЦИПАЛЬНОЕ БЮДЖЕТНОЕ ОБРАЗОВАТЕЛЬНОЕ УЧРЕЖДЕНИЕ ДОПОЛНИТЕЛЬНОГО ОБРАЗОВАНИЯ "ДОМ ДЕТСКОГО ТВОРЧЕСТВА "ДРУЖНЫЙ" ГОРОДСКОГО ОКРУГА ГОРОД УФА РЕСПУБЛИКИ БАШКОРТОСТАН</t>
  </si>
  <si>
    <t>МУНИЦИПАЛЬНОЕ АВТОНОМНОЕ ОБЩЕОБРАЗОВАТЕЛЬНОЕ УЧРЕЖДЕНИЕ "ЛИЦЕЙ № 94" ГОРОДСКОГО ОКРУГА ГОРОД УФА РЕСПУБЛИКИ БАШКОРТОСТАН</t>
  </si>
  <si>
    <t>МУНИЦИПАЛЬНОЕ БЮДЖЕТНОЕ ДОШКОЛЬНОЕ ОБРАЗОВАТЕЛЬНОЕ УЧРЕЖДЕНИЕ "БАШКИРСКИЙ ДЕТСКИЙ САД № 166" ГОРОДСКОГО ОКРУГА ГОРОД УФА РЕСПУБЛИКИ БАШКОРТОСТАН</t>
  </si>
  <si>
    <t>МУНИЦИПАЛЬНОЕ АВТОНОМНОЕ ОБРАЗОВАТЕЛЬНОЕ УЧРЕЖДЕНИЕ ДОПОЛНИТЕЛЬНОГО ОБРАЗОВАНИЯ "ЦЕНТР ДЕТСКОГО ТВОРЧЕСТВА "ГЛОБУС" ГОРОДСКОГО ОКРУГА ГОРОД УФА РЕСПУБЛИКИ БАШКОРТОСТАН</t>
  </si>
  <si>
    <t>Юсупова Эльвира Фанилевна</t>
  </si>
  <si>
    <t>ГОСУДАРСТВЕННОЕ АВТОНОМНОЕ УЧРЕЖДЕНИЕ ДОПОЛНИТЕЛЬНОГО ПРОФЕССИОНАЛЬНОГО ОБРАЗОВАНИЯ "ЦЕНТР ОПЕРЕЖАЮЩЕЙ ПРОФЕССИОНАЛЬНОЙ ПОДГОТОВКИ РЕСПУБЛИКИ БАШКОРТОСТАН"</t>
  </si>
  <si>
    <t>МУНИЦИПАЛЬНОЕ БЮДЖЕТНОЕ УЧРЕЖДЕНИЕ ДОПОЛНИТЕЛЬНОГО ОБРАЗОВАНИЯ "ДЕТСКАЯ ШКОЛА ИСКУССТВ № 1" ГОРОДСКОГО ОКРУГА ЗАКРЫТОЕ АДМИНИСТРАТИВНО-ТЕРРИТОРИАЛЬНОЕ ОБРАЗОВАНИЕ ГОРОД МЕЖГОРЬЕ РЕСПУБЛИКИ БАШКОРТОСТАН</t>
  </si>
  <si>
    <t>МУНИЦИПАЛЬНОЕ АВТОНОМНОЕ ОБЩЕОБРАЗОВАТЕЛЬНОЕ УЧРЕЖДЕНИЕ "СРЕДНЯЯ ОБЩЕОБРАЗОВАТЕЛЬНАЯ ШКОЛА № 3" ГОРОДСКОГО ОКРУГА ЗАКРЫТОЕ АДМИНИСТРАТИВНО-ТЕРРИТОРИАЛЬНОЕ ОБРАЗОВАНИЕ ГОРОД МЕЖГОРЬЕ РЕСПУБЛИКИ БАШКОРТОСТАН</t>
  </si>
  <si>
    <t>МУНИЦИПАЛЬНОЕ АВТОНОМНОЕ ОБЩЕОБРАЗОВАТЕЛЬНОЕ УЧРЕЖДЕНИЕ "СРЕДНЯЯ ОБЩЕОБРАЗОВАТЕЛЬНАЯ ШКОЛА № 2" ГОРОДСКОГО ОКРУГА ЗАКРЫТОЕ АДМИНИСТРАТИВНО-ТЕРРИТОРИАЛЬНОЕ ОБРАЗОВАНИЕ ГОРОД МЕЖГОРЬЕ РЕСПУБЛИКИ БАШКОРТОСТАН</t>
  </si>
  <si>
    <t>МУНИЦИПАЛЬНОЕ АВТОНОМНОЕ ДОШКОЛЬНОЕ ОБРАЗОВАТЕЛЬНОЕ УЧРЕЖДЕНИЕ "ДЕТСКИЙ САД № 3" ГОРОДСКОГО ОКРУГА ЗАКРЫТОЕ АДМИНИСТРАТИВНО-ТЕРРИТОРИАЛЬНОЕ ОБРАЗОВАНИЕ ГОРОД МЕЖГОРЬЕ РЕСПУБЛИКИ БАШКОРТОСТАН</t>
  </si>
  <si>
    <t>Респ Башкортостан, г Межгорье, ул Комсомольская, д 28 к а</t>
  </si>
  <si>
    <t>МУНИЦИПАЛЬНОЕ АВТОНОМНОЕ ДОШКОЛЬНОЕ ОБРАЗОВАТЕЛЬНОЕ УЧРЕЖДЕНИЕ "ДЕТСКИЙ САД № 2" ГОРОДСКОГО ОКРУГА ЗАКРЫТОЕ АДМИНИСТРАТИВНО-ТЕРРИТОРИАЛЬНОЕ ОБРАЗОВАНИЕ ГОРОД МЕЖГОРЬЕ РЕСПУБЛИКИ БАШКОРТОСТАН</t>
  </si>
  <si>
    <t>МУНИЦИПАЛЬНОЕ АВТОНОМНОЕ ДОШКОЛЬНОЕ ОБРАЗОВАТЕЛЬНОЕ УЧРЕЖДЕНИЕ "ЦЕНТР РАЗВИТИЯ РЕБЕНКА-ДЕТСКИЙ САД № 4" ГОРОДСКОГО ОКРУГА ЗАКРЫТОЕ АДМИНИСТРАТИВНО-ТЕРРИТОРИАЛЬНОЕ ОБРАЗОВАНИЕ ГОРОД МЕЖГОРЬЕ РЕСПУБЛИКИ БАШКОРТОСТАН</t>
  </si>
  <si>
    <t>Респ Башкортостан, г Межгорье, ул Комсомольская, д 33 к а</t>
  </si>
  <si>
    <t>МУНИЦИПАЛЬНОЕ АВТОНОМНОЕ ДОШКОЛЬНОЕ ОБРАЗОВАТЕЛЬНОЕ УЧРЕЖДЕНИЕ "ДЕТСКИЙ САД № 1" ГОРОДСКОГО ОКРУГА ЗАКРЫТОЕ АДМИНИСТРАТИВНО-ТЕРРИТОРИАЛЬНОЕ ОБРАЗОВАНИЕ ГОРОД МЕЖГОРЬЕ РЕСПУБЛИКИ БАШКОРТОСТАН</t>
  </si>
  <si>
    <t>МУНИЦИПАЛЬНОЕ АВТОНОМНОЕ УЧРЕЖДЕНИЕ ДОПОЛНИТЕЛЬНОГО ОБРАЗОВАНИЯ СПОРТИВНАЯ ШКОЛА "ЮНОСТЬ" ГОРОДСКОГО ОКРУГА ЗАКРЫТОЕ АДМИНИСТРАТИВНО-ТЕРРИТОРИАЛЬНОЕ ОБРАЗОВАНИЕ ГОРОД МЕЖГОРЬЕ РЕСПУБЛИКИ БАШКОРТОСТАН</t>
  </si>
  <si>
    <t>МУНИЦИПАЛЬНОЕ АВТОНОМНОЕ ДОШКОЛЬНОЕ ОБРАЗОВАТЕЛЬНОЕ УЧРЕЖДЕНИЕ "ДЕТСКИЙ САД № 5" ГОРОДСКОГО ОКРУГА ЗАКРЫТОЕ АДМИНИСТРАТИВНО-ТЕРРИТОРИАЛЬНОЕ ОБРАЗОВАНИЕ ГОРОД МЕЖГОРЬЕ РЕСПУБЛИКИ БАШКОРТОСТАН</t>
  </si>
  <si>
    <t>МУНИЦИПАЛЬНОЕ БЮДЖЕТНОЕ УЧРЕЖДЕНИЕ ДОПОЛНИТЕЛЬНОГО ОБРАЗОВАНИЯ "ЦЕНТР ВНЕШКОЛЬНОЙ РАБОТЫ" ГОРОДСКОГО ОКРУГА ЗАКРЫТОЕ АДМИНИСТРАТИВНО-ТЕРРИТОРИАЛЬНОЕ ОБРАЗОВАНИЕ ГОРОД МЕЖГОРЬЕ РЕСПУБЛИКИ БАШКОРТОСТАН</t>
  </si>
  <si>
    <t>Кузнецов Олег Иванович</t>
  </si>
  <si>
    <t>ВРЕМЕННЫЙ ГЕНЕРАЛЬНЫЙ ДИРЕКТОР</t>
  </si>
  <si>
    <t>МУНИЦИПАЛЬНОЕ БЮДЖЕТНОЕ УЧРЕЖДЕНИЕ ДОПОЛНИТЕЛЬНОГО ПРОФЕССИОНАЛЬНОГО ОБРАЗОВАНИЯ "УЧЕБНО-МЕТОДИЧЕСКИЙ ЦЕНТР" ГОРОДСКОГО ОКРУГА ГОРОД САЛАВАТ РЕСПУБЛИКИ БАШКОРТОСТАН</t>
  </si>
  <si>
    <t>453261, РЕСПУБЛИКА БАШКОРТОСТАН, Г.О. ГОРОД САЛАВАТ, Г САЛАВАТ, УЛ ГАГАРИНА, Д. 21, ОФИС 8,11,13,18,19,20,21,22,28,31-34,38,39</t>
  </si>
  <si>
    <t>Алетдинова Ландыш Садыршаитовна</t>
  </si>
  <si>
    <t>г Уфа, ул Сосновская, д 3/2</t>
  </si>
  <si>
    <t>Онина Людмила Ивановна</t>
  </si>
  <si>
    <t>452230, РЕСПУБЛИКА БАШКОРТОСТАН, М.Р-Н КУШНАРЕНКОВСКИЙ, С.П. КУШНАРЕНКОВСКИЙ СЕЛЬСОВЕТ, С КУШНАРЕНКОВО, УЛ М.ДЖАЛИЛЯ, ЗД. 4</t>
  </si>
  <si>
    <t>г Уфа, ул Клавдии Абрамовой, д 4/1</t>
  </si>
  <si>
    <t>Калиниченко Екатерина Викторовна</t>
  </si>
  <si>
    <t>Респ Башкортостан, г Стерлитамак, пр-кт Октября, д 57</t>
  </si>
  <si>
    <t>Респ Башкортостан, Кармаскалинский р-н, деревня Савалеево, ул Мира, д 2</t>
  </si>
  <si>
    <t>Баймурзина Альфия Сайфулловна</t>
  </si>
  <si>
    <t>Респ Башкортостан, г Салават, б-р Юлаева, д 5А</t>
  </si>
  <si>
    <t>Бурашникова Наталья Анатольевна</t>
  </si>
  <si>
    <t>Респ Башкортостан, г Туймазы, ул Комарова, зд 39Б</t>
  </si>
  <si>
    <t>МУНИЦИПАЛЬНОЕ ОБРАЗОВАТЕЛЬНОЕ РЕАБИЛИТАЦИОННОЕ БЮДЖЕТНОЕ УЧРЕЖДЕНИЕ ДЛЯ ДЕТЕЙ, НУЖДАЮЩИХСЯ В ПСИХОЛОГО-ПЕДАГОГИЧЕСКОЙ И МЕДИКО-СОЦИАЛЬНОЙ ПОМОЩИ, ЦЕНТР ПСИХОЛОГО-МЕДИКО-СОЦИАЛЬНОГО СОПРОВОЖДЕНИЯ "ИНСАЙТ" ГОРОДА ИШИМБАЯ МУНИЦИПАЛЬНОГО РАЙОНА ИШИМБАЙСКИЙ РАЙОН РЕСПУБЛИКИ БАШКОРТОСТАН</t>
  </si>
  <si>
    <t>Гребнев Артём Андреевич</t>
  </si>
  <si>
    <t>ОТКРЫТОЕ АКЦИОНЕРНОЕ ОБЩЕСТВО "ФАРМСТАНДАРТ-УФИМСКИЙ ВИТАМИННЫЙ ЗАВОД"</t>
  </si>
  <si>
    <t>Низамутдинов Наиль Зинурович</t>
  </si>
  <si>
    <t>г Уфа, ул Худайбердина, д 28</t>
  </si>
  <si>
    <t>Яруллина Лилиана Фидаевна</t>
  </si>
  <si>
    <t>г Уфа, пр-кт Октября, д 107/6</t>
  </si>
  <si>
    <t>Давлетбердин Рустам Насырьянович</t>
  </si>
  <si>
    <t>453800, РЕСПУБЛИКА БАШКОРТОСТАН, М.Р-Н ХАЙБУЛЛИНСКИЙ, С.П. АКЪЯРСКИЙ СЕЛЬСОВЕТ, С АКЪЯР, УЛ ЗАЙНАБ БИИШЕВОЙ, Д. 63</t>
  </si>
  <si>
    <t>Киекбаева Ирина Петровна</t>
  </si>
  <si>
    <t>г Уфа, ул Гоголя, д 63 к 2, офис 3</t>
  </si>
  <si>
    <t>ЧАСТНОЕ ДОШКОЛЬНОЕ ОБРАЗОВАТЕЛЬНОЕ УЧРЕЖДЕНИЕ "ДЕТСКИЙ САД "ОРАНЖ"</t>
  </si>
  <si>
    <t>Лисицкая Ольга Раджевна</t>
  </si>
  <si>
    <t>г Уфа, ул Софьи Перовской, д 13/3</t>
  </si>
  <si>
    <t>Респ Башкортостан, г Сибай, ул Чайковского, д 1, кв 1</t>
  </si>
  <si>
    <t>Респ Башкортостан, г Межгорье, ул Олимпийская, зд 9</t>
  </si>
  <si>
    <t>Респ Башкортостан, село Иглино, ул Васнецова, зд 34</t>
  </si>
  <si>
    <t>ГОСУДАРСТВЕННОЕ АВТОНОМНОЕ ОБРАЗОВАТЕЛЬНОЕ УЧРЕЖДЕНИЕ ДОПОЛНИТЕЛЬНОГО ОБРАЗОВАНИЯ "РЕГИОНАЛЬНЫЙ ЦЕНТР ВЫЯВЛЕНИЯ, ПОДДЕРЖКИ И РАЗВИТИЯ СПОСОБНОСТЕЙ И ТАЛАНТОВ У ДЕТЕЙ И МОЛОДЕЖИ РЕСПУБЛИКИ БАШКОРТОСТАН "АВРОРА"</t>
  </si>
  <si>
    <t>Каримов Ренат Наилевич</t>
  </si>
  <si>
    <t>МУНИЦИПАЛЬНОЕ БЮДЖЕТНОЕ УЧРЕЖДЕНИЕ ДОПОЛНИТЕЛЬНОГО ОБРАЗОВАНИЯ ДЕТСКО-ЮНОШЕСКАЯ СПОРТИВНАЯ ШКОЛА МУНИЦИПАЛЬНОГО РАЙОНА ТАТЫШЛИНСКИЙ РАЙОН РЕСПУБЛИКИ БАШКОРТОСТАН</t>
  </si>
  <si>
    <t>Татышлинский р-н</t>
  </si>
  <si>
    <t>Закиров Роберт Радифович</t>
  </si>
  <si>
    <t>452830, РЕСПУБЛИКА БАШКОРТОСТАН, М.Р-Н ТАТЫШЛИНСКИЙ, С.П. ВЕРХНЕТАТЫШЛИНСКИЙ СЕЛЬСОВЕТ, С ВЕРХНИЕ ТАТЫШЛЫ, УЛ ЛЕНИНА, ЗД. 49</t>
  </si>
  <si>
    <t>МУНИЦИПАЛЬНОЕ БЮДЖЕТНОЕ ОБЩЕОБРАЗОВАТЕЛЬНОЕ УЧРЕЖДЕНИЕ "СРЕДНЯЯ ОБЩЕОБРАЗОВАТЕЛЬНАЯ ШКОЛА № 7 СЕЛА ИГЛИНО" МУНИЦИПАЛЬНОГО РАЙОНА ИГЛИНСКИЙ РАЙОН РЕСПУБЛИКИ БАШКОРТОСТАН</t>
  </si>
  <si>
    <t>МБОУ СОШ № 7 С. ИГЛИНО</t>
  </si>
  <si>
    <t>Иглинский р-н</t>
  </si>
  <si>
    <t>452000, РЕСПУБЛИКА БАШКОРТОСТАН, М.Р-Н ИГЛИНСКИЙ, С.П. ИГЛИНСКИЙ СЕЛЬСОВЕТ, С ИГЛИНО, УЛ БЕЛИНСКОГО, ЗД. 32</t>
  </si>
  <si>
    <t>ОБЩЕСТВО С ОГРАНИЧЕННОЙ ОТВЕТСТВЕННОСТЬЮ "ДОШКОЛЬНАЯ ГРУППА "МАЛЕНЬКИЙ ГЕНИЙ"</t>
  </si>
  <si>
    <t>ООО "ДГ "МАЛЕНЬКИЙ ГЕНИЙ"</t>
  </si>
  <si>
    <t>Уфимский р-н</t>
  </si>
  <si>
    <t>Максимова Елена Владимировна</t>
  </si>
  <si>
    <t>450533, РЕСПУБЛИКА БАШКОРТОСТАН, М.Р-Н УФИМСКИЙ, С.П. ТАПТЫКОВСКИЙ СЕЛЬСОВЕТ, Д ЛЕКАРЕВКА, УЛ Р.НИГАМЕДЗЯНОВА, Д. 8, КВ. 1</t>
  </si>
  <si>
    <t>БЛАГОТВОРИТЕЛЬНЫЙ ОБРАЗОВАТЕЛЬНЫЙ ФОНД "МАРХАМАТ"(МИЛОСЕРДИЕ)</t>
  </si>
  <si>
    <t>БЛАГОТВОРИТЕЛЬНЫЙ ОБРАЗОВАТЕЛЬНЫЙ ФОНД "МАРХАМАТ"</t>
  </si>
  <si>
    <t>г Уфа</t>
  </si>
  <si>
    <t>Гареева Айгуль Рашидовна</t>
  </si>
  <si>
    <t>ПРЕЗИДЕНТ</t>
  </si>
  <si>
    <t>450005, Респ Башкортостан, г Уфа, Советский р-н, ул Цюрупы, д 104</t>
  </si>
  <si>
    <t>ЧАСТНОЕ ОБЩЕОБРАЗОВАТЕЛЬНОЕ УЧРЕЖДЕНИЕ "ГАРМОНИЯ"</t>
  </si>
  <si>
    <t>ЧОУ "ГАРМОНИЯ"</t>
  </si>
  <si>
    <t>Тугузбаева Олеся Васильевна</t>
  </si>
  <si>
    <t>450078, Респ Башкортостан, г Уфа, Кировский р-н, ул Кирова, д 91</t>
  </si>
  <si>
    <t>КУЙБЫШЕВСКАЯ ЖЕЛЕЗНАЯ ДОРОГА</t>
  </si>
  <si>
    <t>г Самара</t>
  </si>
  <si>
    <t>443030, Самарская обл, г Самара, Железнодорожный р-н, Комсомольская пл, д 2/3</t>
  </si>
  <si>
    <t>г.  Стерлитамак</t>
  </si>
  <si>
    <t>СОШ</t>
  </si>
  <si>
    <t>д/с</t>
  </si>
  <si>
    <t>OO</t>
  </si>
  <si>
    <t>Краткая информация о результатах педагогической деятельности:</t>
  </si>
  <si>
    <t>Индивидуальный предприниматель Шипарева Ксения Владимировна</t>
  </si>
  <si>
    <t>ИП Шипарева Ксения Владимировна</t>
  </si>
  <si>
    <t>ИП</t>
  </si>
  <si>
    <t>450000, Респ Башкортостан, г Уфа</t>
  </si>
  <si>
    <t>МУНИЦИПАЛЬНОЕ АВТОНОМНОЕ УЧРЕЖДЕНИЕ ДОПОЛНИТЕЛЬНОГО ОБРАЗОВАНИЯ МЕЖШКОЛЬНЫЙ УЧЕБНЫЙ КОМБИНАТ МУНИЦИПАЛЬНОГО РАЙОНА ДЮРТЮЛИНСКИЙ РАЙОН РЕСПУБЛИКИ БАШКОРТОСТАН</t>
  </si>
  <si>
    <t>МАУ ДО МУК</t>
  </si>
  <si>
    <t>г Дюртюли</t>
  </si>
  <si>
    <t>Садыков Рафис Назятович</t>
  </si>
  <si>
    <t>452320, Респ Башкортостан, Дюртюлинский р-н, г Дюртюли, ул Советская, д 68</t>
  </si>
  <si>
    <t>ОБЩЕСТВО С ОГРАНИЧЕННОЙ ОТВЕТСТВЕННОСТЬЮ "ГАЗПРОМ ТРАНСГАЗ УФА"</t>
  </si>
  <si>
    <t>ООО "ГАЗПРОМ ТРАНСГАЗ УФА"</t>
  </si>
  <si>
    <t>Шарипов Шамиль Гусманович</t>
  </si>
  <si>
    <t>450054, Респ Башкортостан, г Уфа, Октябрьский р-н, ул Рихарда Зорге, д 59</t>
  </si>
  <si>
    <t>Старший педагог дополнительного образования</t>
  </si>
  <si>
    <t>МОАУ БПМЛИ</t>
  </si>
  <si>
    <t>МУНИЦИПАЛЬНОЕ ОБЩЕОБРАЗОВАТЕЛЬНОЕ АВТОНОМНОЕ УЧРЕЖДЕНИЕ БАЙМАКСКИЙ ПОЛИЛИНГВАЛЬНЫЙ МНОГОПРОФИЛЬНЫЙ ЛИЦЕЙ-ИНТЕРНАТ МУНИЦИПАЛЬНОГО РАЙОНА БАЙМАКСКИЙ РАЙОН РЕСПУБЛИКИ БАШКОРТОСТАН</t>
  </si>
  <si>
    <t>г. Салават</t>
  </si>
  <si>
    <t>г. Сибай</t>
  </si>
  <si>
    <t>г. Уфа</t>
  </si>
  <si>
    <t>г Кумертау</t>
  </si>
  <si>
    <t>ФИЛИАЛ МУНИЦИПАЛЬНОГО БЮДЖЕТНОГО ОБЩЕОБРАЗОВАТЕЛЬНОГО УЧРЕЖДЕНИЯ СРЕДНЯЯ ОБЩЕОБРАЗОВАТЕЛЬНАЯ ШКОЛА С.КАРЛЫХАНОВО  «ДЕТСКИЙ САД «РЯБИНУШКА» С.НОГУШИ» МУНИЦИПАЛЬНОГО РАЙОНА БЕЛОКАТАЙСКИЙ РАЙОН РЕСПУБЛИКИ БАШКОРТОСТАН</t>
  </si>
  <si>
    <t>ФИЛИАЛ МУНИЦИПАЛЬНОГО БЮДЖЕТНОГО ОБЩЕОБРАЗОВАТЕЛЬНОГО УЧРЕЖДЕНИЯ СРЕДНЕЙ ОБЩЕОБРАЗОВАТЕЛЬНОЙ ШКОЛЫ С.КАРЛЫХАНОВО  «ОСНОВНАЯ ОБЩЕОБРАЗОВАТЕЛЬНАЯ ШКОЛА С.НОГУШИ» МУНИЦИПАЛЬНОГО РАЙОНА БЕЛОКАТАЙСКИЙ РАЙОН РЕСПУБЛИКИ БАШКОРТОСТАН</t>
  </si>
  <si>
    <t>Старший инструктор-методист</t>
  </si>
  <si>
    <t>Старший тренер-перподаватель</t>
  </si>
  <si>
    <t>ГОСУДАРСТВЕННОЕ АВТОНОМНОЕ УЧРЕЖДЕНИЕ ДОПОЛНИТЕЛЬНОГО ПРОФЕССИОНАЛЬНОГО ОБРАЗОВАНИЯ ИНСТИТУТ РАЗВИТИЯ ОБРАЗОВАНИЯ РЕСПУБЛИКИ БАШКОРТОСТАН</t>
  </si>
  <si>
    <t>ГАУ ДПО ИРО РБ, ИНСТИТУТ РАЗВИТИЯ ОБРАЗОВАНИЯ РЕСПУБЛИКИ БАШКОРТОСТАН</t>
  </si>
  <si>
    <t>Гаязов Альфис Суфиянович</t>
  </si>
  <si>
    <t>450005, Респ Башкортостан, г Уфа, Кировский р-н, ул Мингажева, д 120</t>
  </si>
  <si>
    <t>ГОСУДАРСТВЕННОЕ АВТОНОМНОЕ ОБЩЕОБРАЗОВАТЕЛЬНОЕ УЧРЕЖДЕНИЕ ОБРАЗОВАТЕЛЬНЫЙ ЦЕНТР "ЙОНДОЗ"</t>
  </si>
  <si>
    <t>ГАОУ ОЦ "ЙОНДОЗ".</t>
  </si>
  <si>
    <t>Галимов Гафур Гарифьянович</t>
  </si>
  <si>
    <t>450080, Респ Башкортостан, г Уфа, Кировский р-н, ул Авроры, д 18/2</t>
  </si>
  <si>
    <t>МУНИЦИПАЛЬНОЕ БЮДЖЕТНОЕ ОБРАЗОВАТЕЛЬНОЕ УЧРЕЖДЕНИЕ
ДОПОЛНИТЕЛЬНОГО ОБРАЗОВАНИЯ "ЦЕНТР ПСИХОЛОГО-ПЕДАГОГИЧЕСКОЙ, МЕДИЦИНСКОЙ И СОЦИАЛЬНОЙ ПОМОЩИ
"ПРОБУДУЩЕЕ" ГОРОДСКОГО ОКРУГА ГОРОД УФА РЕСПУБЛИКИ
БАШКОРТОСТАН</t>
  </si>
  <si>
    <t>МУНИЦИПАЛЬНОЕ БЮДЖЕТНОЕ ОБРАЗОВАТЕЛЬНОЕ УЧРЕЖДЕНИЕ
ДОПОЛНИТЕЛЬНОГО ОБРАЗОВАНИЯ "ЦЕНТР ПСИХОЛОГО-ПЕДАГОГИЧЕСКОЙ, МЕДИЦИНСКОЙ И СОЦИАЛЬНОЙ ПОМОЩИ "ПРОБУДУЩЕЕ" ГОРОДСКОГО ОКРУГА ГОРОД УФА РЕСПУБЛИКИ БАШКОРТОСТАН</t>
  </si>
  <si>
    <t>Индивидуальный предприниматель Машко Евгения Петровна</t>
  </si>
  <si>
    <t>ИП Машко Евгения Петровна</t>
  </si>
  <si>
    <t>с/с Чесноковский</t>
  </si>
  <si>
    <t>Республика Башкортостан, Уфимский район, Чесноковский, с Чесноковка</t>
  </si>
  <si>
    <t>до 60 дней</t>
  </si>
  <si>
    <t>Аттестационная комиссия Министерства просвещения Республики Башкортостан</t>
  </si>
  <si>
    <t xml:space="preserve"> Куда: Министерство просвещения</t>
  </si>
  <si>
    <t>ЧАСТНОЕ ДОШКОЛЬНОЕ ОБРАЗОВАТЕЛЬНОЕ УЧРЕЖДЕНИЕ "ТЕРЕМОК"</t>
  </si>
  <si>
    <t>ЧДОУ "ТЕРЕМОК"</t>
  </si>
  <si>
    <t>г Белебей</t>
  </si>
  <si>
    <t>Караберов Сергей Федорович</t>
  </si>
  <si>
    <t>452005, Респ Башкортостан, Белебеевский р-н, г Белебей, ул Красноармейская, д 265Д</t>
  </si>
  <si>
    <t>Индивидуальный предприниматель Хренова Дарья Сергеевна</t>
  </si>
  <si>
    <t>ИП Хренова Дарья Сергеевна</t>
  </si>
  <si>
    <t>450000, Респ Башкортостан, г Уфа, Демский р-н</t>
  </si>
  <si>
    <t>АВТОНОМНАЯ НЕКОММЕРЧЕСКАЯ ОРГАНИЗАЦИЯ "ДОШКОЛЬНАЯ ОБРАЗОВАТЕЛЬНАЯ ОРГАНИЗАЦИЯ "ЭКО-ТЕРЕМОК ФЕМИЛИ (СЕМЬЯ)"</t>
  </si>
  <si>
    <t>АНО "ЭКО-ТЕРЕМОК ФЕМИЛИ"</t>
  </si>
  <si>
    <t>Кадыров Артур Ягфарович</t>
  </si>
  <si>
    <t>АНО</t>
  </si>
  <si>
    <t>450095, Респ Башкортостан, г Уфа, Демский р-н, Кустаревская наб, д 9А, кв 297</t>
  </si>
  <si>
    <t>МУНИЦИПАЛЬНОЕ АВТОНОМНОЕ ОБРАЗОВАТЕЛЬНОЕ УЧРЕЖДЕНИЕ "ГОРОДСКОЙ ЦЕНТР "ПРОДОБРО" ГОРОДСКОГО ОКРУГА ГОРОД УФА РЕСПУБЛИКИ БАШКОРТОСТАН</t>
  </si>
  <si>
    <t>МАОУ ГЦ "ПРОДОБРО"</t>
  </si>
  <si>
    <t>Сахапова Людмила Ивановна</t>
  </si>
  <si>
    <t>450009, Респ Башкортостан, г Уфа, Советский р-н, пр-кт Октября, д 29</t>
  </si>
  <si>
    <t>ГОСУДАРСТВЕННОЕ АВТОНОМНОЕ ПРОФЕССИОНАЛЬНОЕ ОБРАЗОВАТЕЛЬНОЕ УЧРЕЖДЕНИЕ СТЕРЛИТАМАКСКИЙ ПОЛИТЕХНИЧЕСКИЙ КОЛЛЕДЖ</t>
  </si>
  <si>
    <t>ГАПОУ СПК</t>
  </si>
  <si>
    <t>г Стерлитамак</t>
  </si>
  <si>
    <t>Мирошкин Александр Дмитриевич</t>
  </si>
  <si>
    <t>453104, Респ Башкортостан, г Стерлитамак, ул Социалистическая, влд 5</t>
  </si>
  <si>
    <t>МУНИЦИПАЛЬНОЕ АВТОНОМНОЕ ОБЩЕОБРАЗОВАТЕЛЬНОЕ УЧРЕЖДЕНИЕ "ПОЛИЛИНГВАЛЬНАЯ МНОГОПРОФИЛЬНАЯ ГИМНАЗИЯ №1" ГОРОДСКОГО ОКРУГА ГОРОД СТЕРЛИТАМАК РЕСПУБЛИКИ БАШКОРТОСТАН</t>
  </si>
  <si>
    <t>МАОУ "ПМ ГИМНАЗИЯ №1"</t>
  </si>
  <si>
    <t>Валитов Ильдар Искандарович</t>
  </si>
  <si>
    <t>453126, Респ Башкортостан, г Стерлитамак, ул Сакко и Ванцетти, д 68</t>
  </si>
  <si>
    <t>МУНИЦИПАЛЬНОЕ БЮДЖЕТНОЕ ОБЩЕОБРАЗОВАТЕЛЬНОЕ УЧРЕЖДЕНИЕ ПОЛИЛИНГВАЛЬНАЯ МНОГОПРОФИЛЬНАЯ ШКОЛА "ХАЗИНА" С.АСКАРОВО МУНИЦИПАЛЬНОГО РАЙОНА АБЗЕЛИЛОВСКИЙ РАЙОН РЕСПУБЛИКИ БАШКОРТОСТАН</t>
  </si>
  <si>
    <t>МБОУ ПОЛИЛИНГВАЛЬНАЯ ШКОЛА "ХАЗИНА" С.АСКАРОВО</t>
  </si>
  <si>
    <t>Абзелиловский р-н</t>
  </si>
  <si>
    <t>453620, РЕСПУБЛИКА БАШКОРТОСТАН, М.Р-Н АБЗЕЛИЛОВСКИЙ, С.П. АСКАРОВСКИЙ СЕЛЬСОВЕТ, С АСКАРОВО, УЛ САФЫ ИСТАМГАЛИНА, ЗД. 2</t>
  </si>
  <si>
    <t>Индивидуальный предприниматель Тимеркаева Айгуль Нурисламовна</t>
  </si>
  <si>
    <t>ИП Тимеркаева Айгуль Нурисламовна</t>
  </si>
  <si>
    <t>450000, Респ Башкортостан, г Уфа, Ленинский р-н</t>
  </si>
  <si>
    <t>г Баймак</t>
  </si>
  <si>
    <t>453632, Респ Башкортостан, Баймакский р-н, г Баймак, пр-кт С.Юлаева, д 27</t>
  </si>
  <si>
    <t>ОБЩЕСТВО С ОГРАНИЧЕННОЙ ОТВЕТСТВЕННОСТЬЮ "ПРОЗНАНИЕ"</t>
  </si>
  <si>
    <t>ООО "ПРОЗНАНИЕ"</t>
  </si>
  <si>
    <t>г Благовещенск</t>
  </si>
  <si>
    <t>Ежов Владислав Владимирович</t>
  </si>
  <si>
    <t>453434, Респ Башкортостан, Благовещенский р-н, г Благовещенск, ул Социалистическая, д 42, офис 10А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</si>
</sst>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54" x14ac:knownFonts="1">
    <font>
      <sz val="11"/>
      <color theme="1"/>
      <name val="Calibri"/>
      <family val="2"/>
      <charset val="204"/>
      <scheme val="minor"/>
    </font>
    <font>
      <sz val="11"/>
      <color theme="0"/>
      <name val="Calibri"/>
      <family val="2"/>
      <charset val="204"/>
      <scheme val="minor"/>
    </font>
    <font>
      <sz val="10"/>
      <color theme="1"/>
      <name val="Times New Roman"/>
      <family val="1"/>
      <charset val="204"/>
    </font>
    <font>
      <sz val="11"/>
      <color theme="1"/>
      <name val="Times New Roman"/>
      <family val="1"/>
      <charset val="204"/>
    </font>
    <font>
      <sz val="9"/>
      <color theme="1"/>
      <name val="Times New Roman"/>
      <family val="1"/>
      <charset val="204"/>
    </font>
    <font>
      <sz val="8"/>
      <color theme="1"/>
      <name val="Times New Roman"/>
      <family val="1"/>
      <charset val="204"/>
    </font>
    <font>
      <b/>
      <sz val="10"/>
      <color theme="1"/>
      <name val="Times New Roman"/>
      <family val="1"/>
      <charset val="204"/>
    </font>
    <font>
      <i/>
      <sz val="11"/>
      <color theme="1"/>
      <name val="Times New Roman"/>
      <family val="1"/>
      <charset val="204"/>
    </font>
    <font>
      <i/>
      <sz val="8"/>
      <color theme="1"/>
      <name val="Times New Roman"/>
      <family val="1"/>
      <charset val="204"/>
    </font>
    <font>
      <i/>
      <sz val="10"/>
      <color theme="1"/>
      <name val="Times New Roman"/>
      <family val="1"/>
      <charset val="204"/>
    </font>
    <font>
      <b/>
      <i/>
      <sz val="10"/>
      <color theme="1"/>
      <name val="Times New Roman"/>
      <family val="1"/>
      <charset val="204"/>
    </font>
    <font>
      <sz val="8"/>
      <color rgb="FFC00000"/>
      <name val="Times New Roman"/>
      <family val="1"/>
      <charset val="204"/>
    </font>
    <font>
      <b/>
      <sz val="12"/>
      <color theme="1"/>
      <name val="Times New Roman"/>
      <family val="1"/>
      <charset val="204"/>
    </font>
    <font>
      <b/>
      <sz val="11"/>
      <color theme="1"/>
      <name val="Calibri"/>
      <family val="2"/>
      <charset val="204"/>
      <scheme val="minor"/>
    </font>
    <font>
      <sz val="10"/>
      <color theme="1"/>
      <name val="Calibri"/>
      <family val="2"/>
      <charset val="204"/>
      <scheme val="minor"/>
    </font>
    <font>
      <sz val="8"/>
      <color theme="1"/>
      <name val="Calibri"/>
      <family val="2"/>
      <charset val="204"/>
      <scheme val="minor"/>
    </font>
    <font>
      <sz val="8"/>
      <name val="Calibri"/>
      <family val="2"/>
      <charset val="204"/>
      <scheme val="minor"/>
    </font>
    <font>
      <sz val="8"/>
      <color theme="0"/>
      <name val="Times New Roman"/>
      <family val="1"/>
      <charset val="204"/>
    </font>
    <font>
      <b/>
      <sz val="11"/>
      <color theme="1"/>
      <name val="Times New Roman"/>
      <family val="1"/>
      <charset val="204"/>
    </font>
    <font>
      <b/>
      <i/>
      <sz val="11"/>
      <color theme="1"/>
      <name val="Times New Roman"/>
      <family val="1"/>
      <charset val="204"/>
    </font>
    <font>
      <b/>
      <sz val="11"/>
      <color theme="1"/>
      <name val="Calibri"/>
      <family val="2"/>
      <charset val="204"/>
    </font>
    <font>
      <sz val="8"/>
      <color theme="0"/>
      <name val="Calibri"/>
      <family val="2"/>
      <charset val="204"/>
      <scheme val="minor"/>
    </font>
    <font>
      <b/>
      <sz val="8"/>
      <color theme="0"/>
      <name val="Times New Roman"/>
      <family val="1"/>
      <charset val="204"/>
    </font>
    <font>
      <b/>
      <sz val="8"/>
      <color rgb="FFC00000"/>
      <name val="Times New Roman"/>
      <family val="1"/>
      <charset val="204"/>
    </font>
    <font>
      <sz val="12"/>
      <color rgb="FF000000"/>
      <name val="Times New Roman"/>
      <family val="1"/>
      <charset val="204"/>
    </font>
    <font>
      <sz val="9"/>
      <color rgb="FF000000"/>
      <name val="Times New Roman"/>
      <family val="1"/>
      <charset val="204"/>
    </font>
    <font>
      <b/>
      <sz val="12"/>
      <color rgb="FF000000"/>
      <name val="Times New Roman"/>
      <family val="1"/>
      <charset val="204"/>
    </font>
    <font>
      <sz val="12"/>
      <color theme="1"/>
      <name val="Times New Roman"/>
      <family val="1"/>
      <charset val="204"/>
    </font>
    <font>
      <i/>
      <sz val="12"/>
      <color theme="1"/>
      <name val="Times New Roman"/>
      <family val="1"/>
      <charset val="204"/>
    </font>
    <font>
      <b/>
      <sz val="10"/>
      <color theme="1"/>
      <name val="Calibri"/>
      <family val="2"/>
      <charset val="204"/>
      <scheme val="minor"/>
    </font>
    <font>
      <sz val="8"/>
      <name val="Times New Roman"/>
      <family val="1"/>
      <charset val="204"/>
    </font>
    <font>
      <b/>
      <sz val="8"/>
      <name val="Times New Roman"/>
      <family val="1"/>
      <charset val="204"/>
    </font>
    <font>
      <b/>
      <sz val="11"/>
      <color theme="0"/>
      <name val="Calibri"/>
      <family val="2"/>
      <charset val="204"/>
      <scheme val="minor"/>
    </font>
    <font>
      <b/>
      <sz val="10"/>
      <color rgb="FF000000"/>
      <name val="Times New Roman"/>
      <family val="1"/>
      <charset val="204"/>
    </font>
    <font>
      <b/>
      <sz val="9"/>
      <color indexed="81"/>
      <name val="Tahoma"/>
      <family val="2"/>
      <charset val="204"/>
    </font>
    <font>
      <sz val="8"/>
      <color rgb="FFFFFF00"/>
      <name val="Calibri"/>
      <family val="2"/>
      <charset val="204"/>
      <scheme val="minor"/>
    </font>
    <font>
      <b/>
      <sz val="14"/>
      <color theme="0"/>
      <name val="Calibri"/>
      <family val="2"/>
      <charset val="204"/>
      <scheme val="minor"/>
    </font>
    <font>
      <sz val="9"/>
      <color theme="0"/>
      <name val="Calibri"/>
      <family val="2"/>
      <charset val="204"/>
      <scheme val="minor"/>
    </font>
    <font>
      <b/>
      <sz val="9"/>
      <color theme="1"/>
      <name val="Calibri"/>
      <family val="2"/>
      <charset val="204"/>
      <scheme val="minor"/>
    </font>
    <font>
      <sz val="11"/>
      <color rgb="FF000000"/>
      <name val="Times New Roman"/>
      <family val="1"/>
      <charset val="204"/>
    </font>
    <font>
      <sz val="6"/>
      <color theme="1"/>
      <name val="Times New Roman"/>
      <family val="1"/>
      <charset val="204"/>
    </font>
    <font>
      <sz val="9"/>
      <name val="Calibri"/>
      <family val="2"/>
      <charset val="204"/>
      <scheme val="minor"/>
    </font>
    <font>
      <sz val="7"/>
      <name val="Calibri"/>
      <family val="2"/>
      <charset val="204"/>
      <scheme val="minor"/>
    </font>
    <font>
      <sz val="11"/>
      <color rgb="FF000000"/>
      <name val="Calibri"/>
      <family val="2"/>
      <charset val="204"/>
    </font>
    <font>
      <b/>
      <sz val="9"/>
      <name val="Calibri"/>
      <family val="2"/>
      <charset val="204"/>
      <scheme val="minor"/>
    </font>
    <font>
      <b/>
      <sz val="11"/>
      <name val="Calibri"/>
      <family val="2"/>
      <charset val="204"/>
      <scheme val="minor"/>
    </font>
    <font>
      <sz val="9"/>
      <color rgb="FFFF0000"/>
      <name val="Calibri"/>
      <family val="2"/>
      <charset val="204"/>
      <scheme val="minor"/>
    </font>
    <font>
      <sz val="11"/>
      <color theme="0" tint="-0.499984740745262"/>
      <name val="Calibri"/>
      <family val="2"/>
      <charset val="204"/>
      <scheme val="minor"/>
    </font>
    <font>
      <sz val="11"/>
      <color theme="1"/>
      <name val="Calibri"/>
      <family val="2"/>
      <scheme val="minor"/>
    </font>
    <font>
      <sz val="9"/>
      <color theme="1"/>
      <name val="Calibri"/>
      <family val="2"/>
      <charset val="204"/>
      <scheme val="minor"/>
    </font>
    <font>
      <sz val="11"/>
      <color rgb="FF000000"/>
      <name val="Segoe UI"/>
      <family val="2"/>
      <charset val="204"/>
    </font>
    <font>
      <sz val="11"/>
      <name val="Calibri"/>
      <family val="2"/>
      <charset val="204"/>
      <scheme val="minor"/>
    </font>
    <font>
      <sz val="11"/>
      <color rgb="FF000000"/>
      <name val="Calibri"/>
      <family val="2"/>
      <charset val="204"/>
      <scheme val="minor"/>
    </font>
    <font>
      <b/>
      <sz val="8"/>
      <color rgb="FF000000"/>
      <name val="Times New Roman"/>
      <family val="1"/>
      <charset val="204"/>
    </font>
  </fonts>
  <fills count="7">
    <fill>
      <patternFill patternType="none"/>
    </fill>
    <fill>
      <patternFill patternType="gray125"/>
    </fill>
    <fill>
      <patternFill patternType="solid">
        <fgColor rgb="FFFFC000"/>
        <bgColor indexed="64"/>
      </patternFill>
    </fill>
    <fill>
      <patternFill patternType="solid">
        <fgColor theme="9" tint="-0.499984740745262"/>
        <bgColor indexed="64"/>
      </patternFill>
    </fill>
    <fill>
      <patternFill patternType="solid">
        <fgColor theme="4" tint="0.79998168889431442"/>
        <bgColor theme="4" tint="0.79998168889431442"/>
      </patternFill>
    </fill>
    <fill>
      <patternFill patternType="solid">
        <fgColor rgb="FFFFFF00"/>
        <bgColor indexed="64"/>
      </patternFill>
    </fill>
    <fill>
      <patternFill patternType="solid">
        <fgColor theme="8"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style="thin">
        <color theme="4" tint="0.39997558519241921"/>
      </right>
      <top style="thin">
        <color theme="4" tint="0.39997558519241921"/>
      </top>
      <bottom style="thin">
        <color theme="4" tint="0.39997558519241921"/>
      </bottom>
      <diagonal/>
    </border>
    <border>
      <left style="thin">
        <color indexed="64"/>
      </left>
      <right style="thin">
        <color indexed="64"/>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diagonal/>
    </border>
  </borders>
  <cellStyleXfs count="1">
    <xf numFmtId="0" fontId="0" fillId="0" borderId="0"/>
  </cellStyleXfs>
  <cellXfs count="167">
    <xf numFmtId="0" fontId="0" fillId="0" borderId="0" xfId="0"/>
    <xf numFmtId="49" fontId="0" fillId="0" borderId="0" xfId="0" applyNumberFormat="1"/>
    <xf numFmtId="0" fontId="0" fillId="0" borderId="0" xfId="0" applyAlignment="1">
      <alignment horizontal="center"/>
    </xf>
    <xf numFmtId="49" fontId="5" fillId="0" borderId="1" xfId="0" applyNumberFormat="1" applyFont="1" applyBorder="1" applyAlignment="1">
      <alignment horizontal="center" vertical="center" wrapText="1"/>
    </xf>
    <xf numFmtId="49" fontId="11" fillId="2" borderId="4" xfId="0" applyNumberFormat="1" applyFont="1" applyFill="1" applyBorder="1" applyAlignment="1">
      <alignment horizontal="center" vertical="center" wrapText="1"/>
    </xf>
    <xf numFmtId="0" fontId="3" fillId="0" borderId="0" xfId="0" applyFont="1"/>
    <xf numFmtId="49" fontId="0" fillId="0" borderId="0" xfId="0" applyNumberFormat="1" applyAlignment="1">
      <alignment horizontal="center"/>
    </xf>
    <xf numFmtId="0" fontId="3" fillId="0" borderId="0" xfId="0" applyFont="1" applyAlignment="1" applyProtection="1">
      <alignment horizontal="justify" vertical="center" wrapText="1"/>
      <protection hidden="1"/>
    </xf>
    <xf numFmtId="0" fontId="2" fillId="0" borderId="0" xfId="0" applyFont="1" applyAlignment="1" applyProtection="1">
      <alignment horizontal="justify" vertical="center"/>
      <protection hidden="1"/>
    </xf>
    <xf numFmtId="0" fontId="2" fillId="0" borderId="0" xfId="0" applyFont="1" applyAlignment="1" applyProtection="1">
      <alignment vertical="center"/>
      <protection hidden="1"/>
    </xf>
    <xf numFmtId="0" fontId="3" fillId="0" borderId="0" xfId="0" applyFont="1" applyAlignment="1" applyProtection="1">
      <alignment horizontal="left" vertical="center"/>
      <protection hidden="1"/>
    </xf>
    <xf numFmtId="0" fontId="2" fillId="0" borderId="0" xfId="0" applyFont="1" applyAlignment="1" applyProtection="1">
      <alignment horizontal="left" vertical="center"/>
      <protection hidden="1"/>
    </xf>
    <xf numFmtId="0" fontId="3" fillId="0" borderId="2" xfId="0" applyFont="1" applyBorder="1" applyAlignment="1" applyProtection="1">
      <alignment horizontal="justify" vertical="center" wrapText="1"/>
      <protection hidden="1"/>
    </xf>
    <xf numFmtId="0" fontId="3" fillId="0" borderId="2" xfId="0" applyFont="1" applyBorder="1" applyAlignment="1" applyProtection="1">
      <alignment horizontal="right" vertical="center" wrapText="1"/>
      <protection hidden="1"/>
    </xf>
    <xf numFmtId="0" fontId="5" fillId="0" borderId="0" xfId="0" applyFont="1" applyAlignment="1" applyProtection="1">
      <alignment horizontal="right" vertical="center" wrapText="1"/>
      <protection hidden="1"/>
    </xf>
    <xf numFmtId="49" fontId="0" fillId="4" borderId="6" xfId="0" applyNumberFormat="1" applyFill="1" applyBorder="1"/>
    <xf numFmtId="49" fontId="0" fillId="0" borderId="6" xfId="0" applyNumberFormat="1" applyBorder="1"/>
    <xf numFmtId="0" fontId="14" fillId="0" borderId="0" xfId="0" applyFont="1"/>
    <xf numFmtId="49" fontId="0" fillId="0" borderId="0" xfId="0" applyNumberFormat="1" applyAlignment="1">
      <alignment horizontal="center" vertical="center"/>
    </xf>
    <xf numFmtId="49" fontId="13" fillId="0" borderId="1" xfId="0" applyNumberFormat="1" applyFont="1" applyBorder="1" applyAlignment="1">
      <alignment horizontal="center" vertical="center"/>
    </xf>
    <xf numFmtId="0" fontId="20" fillId="0" borderId="0" xfId="0" applyFont="1" applyAlignment="1">
      <alignment horizontal="center" vertical="center"/>
    </xf>
    <xf numFmtId="14" fontId="0" fillId="0" borderId="0" xfId="0" applyNumberFormat="1" applyAlignment="1">
      <alignment horizontal="center" vertical="center"/>
    </xf>
    <xf numFmtId="0" fontId="14" fillId="0" borderId="0" xfId="0" applyFont="1" applyAlignment="1">
      <alignment horizontal="center" vertical="center" wrapText="1"/>
    </xf>
    <xf numFmtId="0" fontId="0" fillId="0" borderId="0" xfId="0" applyAlignment="1">
      <alignment horizontal="center" vertical="center" wrapText="1"/>
    </xf>
    <xf numFmtId="49" fontId="1" fillId="0" borderId="0" xfId="0" applyNumberFormat="1" applyFont="1" applyAlignment="1">
      <alignment horizontal="center" vertical="center"/>
    </xf>
    <xf numFmtId="49" fontId="13" fillId="0" borderId="0" xfId="0" applyNumberFormat="1" applyFont="1" applyAlignment="1">
      <alignment horizontal="center" vertical="center"/>
    </xf>
    <xf numFmtId="0" fontId="0" fillId="0" borderId="0" xfId="0" applyAlignment="1">
      <alignment horizontal="right"/>
    </xf>
    <xf numFmtId="0" fontId="0" fillId="0" borderId="0" xfId="0" applyAlignment="1">
      <alignment horizontal="center" vertical="center"/>
    </xf>
    <xf numFmtId="0" fontId="21" fillId="0" borderId="0" xfId="0" applyFont="1" applyAlignment="1">
      <alignment horizontal="center" vertical="center"/>
    </xf>
    <xf numFmtId="14" fontId="15" fillId="0" borderId="0" xfId="0" applyNumberFormat="1" applyFont="1" applyAlignment="1">
      <alignment horizontal="center" vertical="center"/>
    </xf>
    <xf numFmtId="0" fontId="15" fillId="0" borderId="0" xfId="0" applyFont="1"/>
    <xf numFmtId="0" fontId="3" fillId="0" borderId="0" xfId="0" applyFont="1" applyProtection="1">
      <protection hidden="1"/>
    </xf>
    <xf numFmtId="0" fontId="5" fillId="0" borderId="0" xfId="0" applyFont="1" applyAlignment="1" applyProtection="1">
      <alignment horizontal="center" vertical="center"/>
      <protection hidden="1"/>
    </xf>
    <xf numFmtId="0" fontId="3" fillId="0" borderId="2" xfId="0" applyFont="1" applyBorder="1" applyProtection="1">
      <protection hidden="1"/>
    </xf>
    <xf numFmtId="0" fontId="2" fillId="0" borderId="2" xfId="0" applyFont="1" applyBorder="1" applyAlignment="1" applyProtection="1">
      <alignment horizontal="left" vertical="center"/>
      <protection hidden="1"/>
    </xf>
    <xf numFmtId="0" fontId="27" fillId="0" borderId="0" xfId="0" applyFont="1" applyAlignment="1" applyProtection="1">
      <alignment horizontal="left" vertical="center"/>
      <protection hidden="1"/>
    </xf>
    <xf numFmtId="0" fontId="27" fillId="0" borderId="0" xfId="0" applyFont="1" applyAlignment="1" applyProtection="1">
      <alignment vertical="center" wrapText="1"/>
      <protection hidden="1"/>
    </xf>
    <xf numFmtId="0" fontId="27" fillId="0" borderId="0" xfId="0" applyFont="1" applyAlignment="1" applyProtection="1">
      <alignment horizontal="center" vertical="center" wrapText="1"/>
      <protection hidden="1"/>
    </xf>
    <xf numFmtId="0" fontId="27" fillId="0" borderId="0" xfId="0" applyFont="1" applyAlignment="1" applyProtection="1">
      <alignment vertical="center"/>
      <protection hidden="1"/>
    </xf>
    <xf numFmtId="0" fontId="12" fillId="0" borderId="0" xfId="0" applyFont="1" applyAlignment="1" applyProtection="1">
      <alignment horizontal="center" vertical="center" wrapText="1"/>
      <protection hidden="1"/>
    </xf>
    <xf numFmtId="0" fontId="27" fillId="0" borderId="0" xfId="0" applyFont="1" applyAlignment="1" applyProtection="1">
      <alignment horizontal="justify" vertical="center"/>
      <protection hidden="1"/>
    </xf>
    <xf numFmtId="0" fontId="27" fillId="0" borderId="0" xfId="0" applyFont="1" applyAlignment="1" applyProtection="1">
      <alignment horizontal="left"/>
      <protection hidden="1"/>
    </xf>
    <xf numFmtId="0" fontId="13" fillId="0" borderId="0" xfId="0" applyFont="1"/>
    <xf numFmtId="49" fontId="22" fillId="3" borderId="1" xfId="0" applyNumberFormat="1" applyFont="1" applyFill="1" applyBorder="1" applyAlignment="1">
      <alignment horizontal="center" vertical="center" wrapText="1"/>
    </xf>
    <xf numFmtId="49" fontId="17" fillId="3" borderId="4" xfId="0" applyNumberFormat="1" applyFont="1" applyFill="1" applyBorder="1" applyAlignment="1">
      <alignment horizontal="center" vertical="center" wrapText="1"/>
    </xf>
    <xf numFmtId="49" fontId="17" fillId="3" borderId="1" xfId="0" applyNumberFormat="1" applyFont="1" applyFill="1" applyBorder="1" applyAlignment="1">
      <alignment horizontal="center" vertical="center" wrapText="1"/>
    </xf>
    <xf numFmtId="49" fontId="30" fillId="5" borderId="4" xfId="0" applyNumberFormat="1" applyFont="1" applyFill="1" applyBorder="1" applyAlignment="1">
      <alignment horizontal="center" vertical="center" wrapText="1"/>
    </xf>
    <xf numFmtId="49" fontId="31" fillId="5" borderId="7" xfId="0" applyNumberFormat="1" applyFont="1" applyFill="1" applyBorder="1" applyAlignment="1">
      <alignment horizontal="center" vertical="center" wrapText="1"/>
    </xf>
    <xf numFmtId="49" fontId="23" fillId="2" borderId="7" xfId="0" applyNumberFormat="1" applyFont="1" applyFill="1" applyBorder="1" applyAlignment="1">
      <alignment horizontal="center" vertical="center" wrapText="1"/>
    </xf>
    <xf numFmtId="0" fontId="27" fillId="0" borderId="0" xfId="0" applyFont="1" applyProtection="1">
      <protection hidden="1"/>
    </xf>
    <xf numFmtId="0" fontId="24" fillId="0" borderId="0" xfId="0" applyFont="1" applyAlignment="1" applyProtection="1">
      <alignment horizontal="left"/>
      <protection hidden="1"/>
    </xf>
    <xf numFmtId="0" fontId="27" fillId="0" borderId="0" xfId="0" applyFont="1" applyAlignment="1" applyProtection="1">
      <alignment horizontal="center"/>
      <protection hidden="1"/>
    </xf>
    <xf numFmtId="0" fontId="24" fillId="0" borderId="0" xfId="0" applyFont="1" applyProtection="1">
      <protection hidden="1"/>
    </xf>
    <xf numFmtId="0" fontId="26" fillId="0" borderId="0" xfId="0" applyFont="1" applyProtection="1">
      <protection hidden="1"/>
    </xf>
    <xf numFmtId="0" fontId="26" fillId="0" borderId="2" xfId="0" applyFont="1" applyBorder="1" applyProtection="1">
      <protection hidden="1"/>
    </xf>
    <xf numFmtId="0" fontId="27" fillId="0" borderId="2" xfId="0" applyFont="1" applyBorder="1" applyProtection="1">
      <protection hidden="1"/>
    </xf>
    <xf numFmtId="0" fontId="4" fillId="0" borderId="0" xfId="0" applyFont="1" applyProtection="1">
      <protection hidden="1"/>
    </xf>
    <xf numFmtId="0" fontId="25" fillId="0" borderId="0" xfId="0" applyFont="1" applyProtection="1">
      <protection hidden="1"/>
    </xf>
    <xf numFmtId="0" fontId="24" fillId="0" borderId="0" xfId="0" applyFont="1" applyAlignment="1" applyProtection="1">
      <alignment vertical="center" wrapText="1"/>
      <protection hidden="1"/>
    </xf>
    <xf numFmtId="0" fontId="0" fillId="4" borderId="8" xfId="0" applyFill="1" applyBorder="1"/>
    <xf numFmtId="0" fontId="0" fillId="0" borderId="8" xfId="0" applyBorder="1"/>
    <xf numFmtId="0" fontId="0" fillId="0" borderId="6" xfId="0" applyBorder="1"/>
    <xf numFmtId="0" fontId="0" fillId="4" borderId="6" xfId="0" applyFill="1" applyBorder="1"/>
    <xf numFmtId="14" fontId="0" fillId="0" borderId="0" xfId="0" applyNumberFormat="1"/>
    <xf numFmtId="0" fontId="14" fillId="0" borderId="6" xfId="0" applyFont="1" applyBorder="1"/>
    <xf numFmtId="0" fontId="14" fillId="4" borderId="6" xfId="0" applyFont="1" applyFill="1" applyBorder="1"/>
    <xf numFmtId="49" fontId="13" fillId="0" borderId="0" xfId="0" applyNumberFormat="1" applyFont="1" applyAlignment="1">
      <alignment vertical="center"/>
    </xf>
    <xf numFmtId="0" fontId="0" fillId="0" borderId="0" xfId="0" applyAlignment="1">
      <alignment horizontal="left"/>
    </xf>
    <xf numFmtId="0" fontId="30" fillId="5" borderId="0" xfId="0" applyFont="1" applyFill="1" applyAlignment="1">
      <alignment horizontal="center" vertical="center"/>
    </xf>
    <xf numFmtId="0" fontId="36" fillId="6" borderId="1" xfId="0" applyFont="1" applyFill="1" applyBorder="1" applyAlignment="1">
      <alignment horizontal="center" vertical="center"/>
    </xf>
    <xf numFmtId="49" fontId="1" fillId="0" borderId="0" xfId="0" applyNumberFormat="1" applyFont="1"/>
    <xf numFmtId="0" fontId="35" fillId="0" borderId="0" xfId="0" applyFont="1" applyAlignment="1" applyProtection="1">
      <alignment horizontal="center" vertical="center"/>
      <protection hidden="1"/>
    </xf>
    <xf numFmtId="0" fontId="2" fillId="0" borderId="0" xfId="0" applyFont="1" applyAlignment="1" applyProtection="1">
      <alignment horizontal="justify" vertical="center" wrapText="1"/>
      <protection hidden="1"/>
    </xf>
    <xf numFmtId="0" fontId="3" fillId="0" borderId="0" xfId="0" applyFont="1" applyAlignment="1" applyProtection="1">
      <alignment horizontal="center" vertical="center" wrapText="1"/>
      <protection hidden="1"/>
    </xf>
    <xf numFmtId="0" fontId="3" fillId="0" borderId="3" xfId="0" applyFont="1" applyBorder="1" applyAlignment="1" applyProtection="1">
      <alignment horizontal="justify" vertical="center" wrapText="1"/>
      <protection hidden="1"/>
    </xf>
    <xf numFmtId="0" fontId="40" fillId="0" borderId="2" xfId="0" applyFont="1" applyBorder="1" applyProtection="1">
      <protection hidden="1"/>
    </xf>
    <xf numFmtId="0" fontId="40" fillId="0" borderId="0" xfId="0" applyFont="1" applyProtection="1">
      <protection hidden="1"/>
    </xf>
    <xf numFmtId="0" fontId="2" fillId="0" borderId="0" xfId="0" applyFont="1" applyAlignment="1" applyProtection="1">
      <alignment horizontal="center"/>
      <protection hidden="1"/>
    </xf>
    <xf numFmtId="0" fontId="29" fillId="0" borderId="0" xfId="0" applyFont="1" applyAlignment="1" applyProtection="1">
      <alignment vertical="center" wrapText="1"/>
      <protection hidden="1"/>
    </xf>
    <xf numFmtId="49" fontId="37" fillId="0" borderId="0" xfId="0" applyNumberFormat="1" applyFont="1" applyAlignment="1">
      <alignment vertical="center"/>
    </xf>
    <xf numFmtId="49" fontId="38" fillId="0" borderId="0" xfId="0" applyNumberFormat="1" applyFont="1" applyAlignment="1">
      <alignment vertical="center"/>
    </xf>
    <xf numFmtId="0" fontId="41" fillId="5" borderId="0" xfId="0" applyFont="1" applyFill="1" applyAlignment="1">
      <alignment horizontal="center"/>
    </xf>
    <xf numFmtId="0" fontId="42" fillId="5" borderId="0" xfId="0" applyFont="1" applyFill="1" applyAlignment="1">
      <alignment horizontal="left"/>
    </xf>
    <xf numFmtId="49" fontId="41" fillId="0" borderId="0" xfId="0" applyNumberFormat="1" applyFont="1" applyAlignment="1">
      <alignment horizontal="left"/>
    </xf>
    <xf numFmtId="49" fontId="16" fillId="0" borderId="0" xfId="0" applyNumberFormat="1" applyFont="1" applyAlignment="1">
      <alignment horizontal="left"/>
    </xf>
    <xf numFmtId="14" fontId="16" fillId="0" borderId="0" xfId="0" applyNumberFormat="1" applyFont="1" applyAlignment="1">
      <alignment horizontal="left"/>
    </xf>
    <xf numFmtId="0" fontId="41" fillId="0" borderId="0" xfId="0" applyFont="1" applyAlignment="1">
      <alignment horizontal="left"/>
    </xf>
    <xf numFmtId="0" fontId="46" fillId="0" borderId="0" xfId="0" applyFont="1" applyAlignment="1">
      <alignment horizontal="center"/>
    </xf>
    <xf numFmtId="49" fontId="46" fillId="0" borderId="0" xfId="0" applyNumberFormat="1" applyFont="1" applyAlignment="1">
      <alignment horizontal="center"/>
    </xf>
    <xf numFmtId="49" fontId="30" fillId="5" borderId="1" xfId="0" applyNumberFormat="1" applyFont="1" applyFill="1" applyBorder="1" applyAlignment="1">
      <alignment horizontal="center" vertical="center" wrapText="1"/>
    </xf>
    <xf numFmtId="0" fontId="41" fillId="5" borderId="0" xfId="0" applyFont="1" applyFill="1" applyAlignment="1">
      <alignment horizontal="left"/>
    </xf>
    <xf numFmtId="0" fontId="47" fillId="0" borderId="0" xfId="0" applyFont="1"/>
    <xf numFmtId="49" fontId="48" fillId="4" borderId="9" xfId="0" applyNumberFormat="1" applyFont="1" applyFill="1" applyBorder="1"/>
    <xf numFmtId="0" fontId="49" fillId="0" borderId="0" xfId="0" applyFont="1"/>
    <xf numFmtId="0" fontId="43" fillId="0" borderId="0" xfId="0" applyFont="1" applyAlignment="1">
      <alignment horizontal="center"/>
    </xf>
    <xf numFmtId="0" fontId="49" fillId="0" borderId="0" xfId="0" applyFont="1" applyAlignment="1">
      <alignment horizontal="center"/>
    </xf>
    <xf numFmtId="0" fontId="50" fillId="0" borderId="0" xfId="0" applyFont="1"/>
    <xf numFmtId="0" fontId="51" fillId="0" borderId="0" xfId="0" applyFont="1"/>
    <xf numFmtId="0" fontId="51" fillId="0" borderId="0" xfId="0" applyFont="1" applyAlignment="1">
      <alignment vertical="center"/>
    </xf>
    <xf numFmtId="0" fontId="43" fillId="0" borderId="0" xfId="0" applyFont="1"/>
    <xf numFmtId="0" fontId="52" fillId="0" borderId="0" xfId="0" applyFont="1"/>
    <xf numFmtId="0" fontId="52" fillId="0" borderId="0" xfId="0" applyFont="1" applyAlignment="1">
      <alignment horizontal="right"/>
    </xf>
    <xf numFmtId="0" fontId="52" fillId="0" borderId="0" xfId="0" applyFont="1" applyAlignment="1">
      <alignment horizontal="center"/>
    </xf>
    <xf numFmtId="0" fontId="29" fillId="0" borderId="0" xfId="0" applyFont="1" applyAlignment="1">
      <alignment horizontal="center" vertical="center" wrapText="1"/>
    </xf>
    <xf numFmtId="14" fontId="32" fillId="3" borderId="1" xfId="0" applyNumberFormat="1" applyFont="1" applyFill="1" applyBorder="1" applyAlignment="1">
      <alignment horizontal="center" vertical="center"/>
    </xf>
    <xf numFmtId="0" fontId="44" fillId="0" borderId="0" xfId="0" applyFont="1" applyAlignment="1" applyProtection="1">
      <alignment horizontal="center" vertical="center" wrapText="1"/>
      <protection hidden="1"/>
    </xf>
    <xf numFmtId="14" fontId="45" fillId="5" borderId="1" xfId="0" applyNumberFormat="1" applyFont="1" applyFill="1" applyBorder="1" applyAlignment="1" applyProtection="1">
      <alignment horizontal="center" vertical="center"/>
      <protection hidden="1"/>
    </xf>
    <xf numFmtId="164" fontId="3" fillId="0" borderId="2" xfId="0" applyNumberFormat="1" applyFont="1" applyBorder="1" applyAlignment="1" applyProtection="1">
      <alignment horizontal="center" vertical="center" wrapText="1"/>
      <protection hidden="1"/>
    </xf>
    <xf numFmtId="0" fontId="3" fillId="0" borderId="2" xfId="0" applyFont="1" applyBorder="1" applyAlignment="1" applyProtection="1">
      <alignment horizontal="left" vertical="center" wrapText="1"/>
      <protection hidden="1"/>
    </xf>
    <xf numFmtId="0" fontId="2" fillId="0" borderId="0" xfId="0" applyFont="1" applyAlignment="1" applyProtection="1">
      <alignment horizontal="center" vertical="center" wrapText="1"/>
      <protection hidden="1"/>
    </xf>
    <xf numFmtId="0" fontId="2" fillId="0" borderId="2" xfId="0" applyFont="1" applyBorder="1" applyAlignment="1" applyProtection="1">
      <alignment horizontal="left" vertical="center" wrapText="1"/>
      <protection hidden="1"/>
    </xf>
    <xf numFmtId="0" fontId="2" fillId="0" borderId="0" xfId="0" applyFont="1" applyAlignment="1" applyProtection="1">
      <alignment horizontal="center" vertical="center"/>
      <protection hidden="1"/>
    </xf>
    <xf numFmtId="0" fontId="2" fillId="0" borderId="0" xfId="0" applyFont="1" applyAlignment="1" applyProtection="1">
      <alignment horizontal="justify" vertical="center" wrapText="1"/>
      <protection hidden="1"/>
    </xf>
    <xf numFmtId="0" fontId="5" fillId="0" borderId="0" xfId="0" applyFont="1" applyAlignment="1" applyProtection="1">
      <alignment horizontal="center" vertical="center" wrapText="1"/>
      <protection hidden="1"/>
    </xf>
    <xf numFmtId="0" fontId="40" fillId="0" borderId="0" xfId="0" applyFont="1" applyAlignment="1" applyProtection="1">
      <alignment horizontal="center" vertical="center" wrapText="1"/>
      <protection hidden="1"/>
    </xf>
    <xf numFmtId="0" fontId="9" fillId="0" borderId="0" xfId="0" applyFont="1" applyAlignment="1" applyProtection="1">
      <alignment horizontal="justify" vertical="center" wrapText="1"/>
      <protection hidden="1"/>
    </xf>
    <xf numFmtId="0" fontId="2" fillId="0" borderId="2" xfId="0" applyFont="1" applyBorder="1" applyAlignment="1" applyProtection="1">
      <alignment horizontal="justify" vertical="center" wrapText="1"/>
      <protection hidden="1"/>
    </xf>
    <xf numFmtId="0" fontId="2" fillId="0" borderId="0" xfId="0" applyFont="1" applyAlignment="1" applyProtection="1">
      <alignment horizontal="justify" vertical="top" wrapText="1"/>
      <protection hidden="1"/>
    </xf>
    <xf numFmtId="0" fontId="6" fillId="0" borderId="1" xfId="0" applyFont="1" applyBorder="1" applyAlignment="1" applyProtection="1">
      <alignment horizontal="center" vertical="center" wrapText="1"/>
      <protection hidden="1"/>
    </xf>
    <xf numFmtId="0" fontId="2" fillId="0" borderId="1" xfId="0" applyFont="1" applyBorder="1" applyAlignment="1" applyProtection="1">
      <alignment horizontal="justify" vertical="center" wrapText="1"/>
      <protection hidden="1"/>
    </xf>
    <xf numFmtId="0" fontId="5" fillId="0" borderId="0" xfId="0" applyFont="1" applyAlignment="1" applyProtection="1">
      <alignment horizontal="left" vertical="center" wrapText="1"/>
      <protection hidden="1"/>
    </xf>
    <xf numFmtId="0" fontId="3" fillId="0" borderId="2" xfId="0" applyFont="1" applyBorder="1" applyAlignment="1" applyProtection="1">
      <alignment horizontal="left" vertical="center"/>
      <protection hidden="1"/>
    </xf>
    <xf numFmtId="0" fontId="7" fillId="0" borderId="1" xfId="0" applyFont="1" applyBorder="1" applyAlignment="1" applyProtection="1">
      <alignment horizontal="justify" vertical="center" wrapText="1"/>
      <protection hidden="1"/>
    </xf>
    <xf numFmtId="0" fontId="9" fillId="0" borderId="0" xfId="0" applyFont="1" applyAlignment="1" applyProtection="1">
      <alignment horizontal="justify" vertical="top" wrapText="1"/>
      <protection hidden="1"/>
    </xf>
    <xf numFmtId="0" fontId="10" fillId="0" borderId="0" xfId="0" applyFont="1" applyAlignment="1" applyProtection="1">
      <alignment horizontal="justify"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center"/>
      <protection hidden="1"/>
    </xf>
    <xf numFmtId="49" fontId="8" fillId="0" borderId="1" xfId="0" applyNumberFormat="1" applyFont="1" applyBorder="1" applyAlignment="1" applyProtection="1">
      <alignment horizontal="justify" vertical="center" wrapText="1"/>
      <protection hidden="1"/>
    </xf>
    <xf numFmtId="0" fontId="8" fillId="0" borderId="1" xfId="0" applyFont="1" applyBorder="1" applyAlignment="1" applyProtection="1">
      <alignment horizontal="justify" vertical="center" wrapText="1"/>
      <protection hidden="1"/>
    </xf>
    <xf numFmtId="0" fontId="2" fillId="0" borderId="2" xfId="0" applyFont="1" applyBorder="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0" fontId="5" fillId="0" borderId="5" xfId="0" applyFont="1" applyBorder="1" applyAlignment="1" applyProtection="1">
      <alignment horizontal="center" vertical="center"/>
      <protection hidden="1"/>
    </xf>
    <xf numFmtId="0" fontId="3" fillId="0" borderId="0" xfId="0" applyFont="1" applyAlignment="1" applyProtection="1">
      <alignment horizontal="left" vertical="center" wrapText="1"/>
      <protection hidden="1"/>
    </xf>
    <xf numFmtId="0" fontId="3" fillId="0" borderId="2" xfId="0" applyFont="1" applyBorder="1" applyAlignment="1" applyProtection="1">
      <alignment horizontal="left" vertical="top" wrapText="1"/>
      <protection hidden="1"/>
    </xf>
    <xf numFmtId="0" fontId="2" fillId="0" borderId="3" xfId="0" applyFont="1" applyBorder="1" applyAlignment="1" applyProtection="1">
      <alignment horizontal="justify" vertical="center" wrapText="1"/>
      <protection hidden="1"/>
    </xf>
    <xf numFmtId="0" fontId="4" fillId="0" borderId="1" xfId="0" applyFont="1" applyBorder="1" applyAlignment="1" applyProtection="1">
      <alignment horizontal="justify" vertical="center" wrapText="1"/>
      <protection hidden="1"/>
    </xf>
    <xf numFmtId="0" fontId="27" fillId="0" borderId="2" xfId="0" applyFont="1" applyBorder="1" applyAlignment="1" applyProtection="1">
      <alignment horizontal="center" vertical="center"/>
      <protection hidden="1"/>
    </xf>
    <xf numFmtId="0" fontId="4" fillId="0" borderId="0" xfId="0" applyFont="1" applyAlignment="1" applyProtection="1">
      <alignment horizontal="center" vertical="top"/>
      <protection hidden="1"/>
    </xf>
    <xf numFmtId="0" fontId="4" fillId="0" borderId="2" xfId="0" applyFont="1" applyBorder="1" applyAlignment="1" applyProtection="1">
      <alignment horizontal="center" vertical="center"/>
      <protection hidden="1"/>
    </xf>
    <xf numFmtId="0" fontId="27" fillId="0" borderId="0" xfId="0" applyFont="1" applyAlignment="1" applyProtection="1">
      <alignment horizontal="left" vertical="center"/>
      <protection hidden="1"/>
    </xf>
    <xf numFmtId="0" fontId="27" fillId="0" borderId="0" xfId="0" applyFont="1" applyAlignment="1" applyProtection="1">
      <alignment horizontal="justify" vertical="center"/>
      <protection hidden="1"/>
    </xf>
    <xf numFmtId="164" fontId="27" fillId="0" borderId="2" xfId="0" applyNumberFormat="1" applyFont="1" applyBorder="1" applyAlignment="1" applyProtection="1">
      <alignment horizontal="center" vertical="center"/>
      <protection hidden="1"/>
    </xf>
    <xf numFmtId="0" fontId="5" fillId="0" borderId="3" xfId="0" applyFont="1" applyBorder="1" applyAlignment="1" applyProtection="1">
      <alignment horizontal="center" vertical="center"/>
      <protection hidden="1"/>
    </xf>
    <xf numFmtId="0" fontId="27" fillId="0" borderId="0" xfId="0" applyFont="1" applyAlignment="1" applyProtection="1">
      <alignment horizontal="center" vertical="center"/>
      <protection hidden="1"/>
    </xf>
    <xf numFmtId="0" fontId="28" fillId="0" borderId="2" xfId="0" applyFont="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33" fillId="0" borderId="2" xfId="0" applyFont="1" applyBorder="1" applyAlignment="1" applyProtection="1">
      <alignment horizontal="justify" vertical="center" wrapText="1"/>
      <protection hidden="1"/>
    </xf>
    <xf numFmtId="0" fontId="40" fillId="0" borderId="5" xfId="0" applyFont="1" applyBorder="1" applyAlignment="1" applyProtection="1">
      <alignment horizontal="center"/>
      <protection hidden="1"/>
    </xf>
    <xf numFmtId="0" fontId="33" fillId="0" borderId="0" xfId="0" applyFont="1" applyAlignment="1" applyProtection="1">
      <alignment horizontal="center"/>
      <protection hidden="1"/>
    </xf>
    <xf numFmtId="0" fontId="39" fillId="0" borderId="0" xfId="0" applyFont="1" applyAlignment="1" applyProtection="1">
      <alignment horizontal="left"/>
      <protection hidden="1"/>
    </xf>
    <xf numFmtId="0" fontId="2" fillId="0" borderId="0" xfId="0" applyFont="1" applyAlignment="1" applyProtection="1">
      <alignment horizontal="center"/>
      <protection hidden="1"/>
    </xf>
    <xf numFmtId="0" fontId="39" fillId="0" borderId="0" xfId="0" applyFont="1" applyAlignment="1" applyProtection="1">
      <alignment horizontal="left" vertical="center" wrapText="1"/>
      <protection hidden="1"/>
    </xf>
    <xf numFmtId="0" fontId="53" fillId="0" borderId="3" xfId="0" applyFont="1" applyBorder="1" applyAlignment="1" applyProtection="1">
      <alignment horizontal="justify" vertical="center" wrapText="1"/>
      <protection hidden="1"/>
    </xf>
    <xf numFmtId="0" fontId="33" fillId="0" borderId="3" xfId="0" applyFont="1" applyBorder="1" applyAlignment="1" applyProtection="1">
      <alignment horizontal="justify" vertical="center" wrapText="1"/>
      <protection hidden="1"/>
    </xf>
    <xf numFmtId="0" fontId="2" fillId="0" borderId="2" xfId="0" applyFont="1" applyBorder="1" applyAlignment="1" applyProtection="1">
      <alignment horizontal="center"/>
      <protection hidden="1"/>
    </xf>
    <xf numFmtId="0" fontId="24" fillId="0" borderId="0" xfId="0" applyFont="1" applyAlignment="1" applyProtection="1">
      <alignment horizontal="justify" vertical="center" wrapText="1"/>
      <protection hidden="1"/>
    </xf>
    <xf numFmtId="0" fontId="12" fillId="0" borderId="2" xfId="0" applyFont="1" applyBorder="1" applyAlignment="1" applyProtection="1">
      <alignment horizontal="center" vertical="center"/>
      <protection hidden="1"/>
    </xf>
    <xf numFmtId="0" fontId="26" fillId="0" borderId="0" xfId="0" applyFont="1" applyAlignment="1" applyProtection="1">
      <alignment horizontal="center" vertical="center" wrapText="1"/>
      <protection hidden="1"/>
    </xf>
    <xf numFmtId="0" fontId="39" fillId="0" borderId="0" xfId="0" applyFont="1" applyAlignment="1" applyProtection="1">
      <alignment horizontal="justify" vertical="center" wrapText="1"/>
      <protection hidden="1"/>
    </xf>
    <xf numFmtId="0" fontId="5" fillId="0" borderId="5" xfId="0" applyFont="1" applyBorder="1" applyAlignment="1" applyProtection="1">
      <alignment horizontal="center" vertical="top"/>
      <protection hidden="1"/>
    </xf>
    <xf numFmtId="0" fontId="3" fillId="0" borderId="0" xfId="0" applyFont="1" applyAlignment="1" applyProtection="1">
      <alignment horizontal="center" vertical="center"/>
      <protection hidden="1"/>
    </xf>
    <xf numFmtId="0" fontId="6" fillId="0" borderId="0" xfId="0" applyFont="1" applyAlignment="1" applyProtection="1">
      <alignment horizontal="center" vertical="center"/>
      <protection hidden="1"/>
    </xf>
    <xf numFmtId="164" fontId="3" fillId="0" borderId="2" xfId="0" applyNumberFormat="1" applyFont="1" applyBorder="1" applyAlignment="1" applyProtection="1">
      <alignment horizontal="center" vertical="center"/>
      <protection hidden="1"/>
    </xf>
    <xf numFmtId="0" fontId="19" fillId="0" borderId="2" xfId="0" applyFont="1"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18" fillId="0" borderId="0" xfId="0" applyFont="1" applyAlignment="1" applyProtection="1">
      <alignment horizontal="center" vertical="center" wrapText="1"/>
      <protection hidden="1"/>
    </xf>
    <xf numFmtId="0" fontId="3" fillId="0" borderId="3" xfId="0" applyFont="1" applyBorder="1" applyAlignment="1" applyProtection="1">
      <alignment horizontal="left" vertical="center"/>
      <protection hidden="1"/>
    </xf>
  </cellXfs>
  <cellStyles count="1">
    <cellStyle name="Обычный" xfId="0" builtinId="0"/>
  </cellStyles>
  <dxfs count="64">
    <dxf>
      <numFmt numFmtId="19" formatCode="dd/mm/yyyy"/>
    </dxf>
    <dxf>
      <numFmt numFmtId="19" formatCode="dd/mm/yyyy"/>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theme="1"/>
        <name val="Calibri"/>
        <scheme val="minor"/>
      </font>
      <numFmt numFmtId="30" formatCode="@"/>
      <fill>
        <patternFill patternType="solid">
          <fgColor theme="4" tint="0.79998168889431442"/>
          <bgColor theme="4" tint="0.79998168889431442"/>
        </patternFill>
      </fill>
      <border diagonalUp="0" diagonalDown="0">
        <left/>
        <right style="thin">
          <color theme="4" tint="0.39997558519241921"/>
        </right>
        <top style="thin">
          <color theme="4" tint="0.39997558519241921"/>
        </top>
        <bottom style="thin">
          <color theme="4" tint="0.39997558519241921"/>
        </bottom>
        <vertical/>
        <horizontal/>
      </border>
    </dxf>
    <dxf>
      <numFmt numFmtId="30" formatCode="@"/>
      <alignment horizontal="center" vertical="bottom" textRotation="0" wrapText="0" indent="0" justifyLastLine="0" shrinkToFit="0" readingOrder="0"/>
    </dxf>
    <dxf>
      <fill>
        <patternFill patternType="none">
          <fgColor indexed="64"/>
          <bgColor indexed="65"/>
        </patternFill>
      </fill>
    </dxf>
    <dxf>
      <font>
        <strike val="0"/>
        <outline val="0"/>
        <shadow val="0"/>
        <u val="none"/>
        <vertAlign val="baseline"/>
        <sz val="9"/>
        <color theme="1"/>
        <name val="Calibri"/>
        <scheme val="minor"/>
      </font>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0" formatCode="General"/>
      <fill>
        <patternFill patternType="none">
          <fgColor indexed="64"/>
          <bgColor auto="1"/>
        </patternFill>
      </fill>
      <alignment horizontal="right" textRotation="0" wrapText="0" indent="0" justifyLastLine="0" shrinkToFit="0" readingOrder="0"/>
    </dxf>
    <dxf>
      <fill>
        <patternFill patternType="none">
          <fgColor indexed="64"/>
          <bgColor auto="1"/>
        </patternFill>
      </fill>
    </dxf>
    <dxf>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solid">
          <fgColor indexed="64"/>
          <bgColor rgb="FFFFFF00"/>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0" formatCode="General"/>
      <fill>
        <patternFill patternType="solid">
          <fgColor indexed="64"/>
          <bgColor rgb="FFFFFF00"/>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0" formatCode="General"/>
      <fill>
        <patternFill patternType="solid">
          <fgColor indexed="64"/>
          <bgColor rgb="FFFFFF00"/>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0" formatCode="General"/>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0" formatCode="Genera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0" formatCode="Genera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8"/>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8"/>
        <color auto="1"/>
        <name val="Calibri"/>
        <scheme val="minor"/>
      </font>
      <numFmt numFmtId="19" formatCode="dd/mm/yyyy"/>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8"/>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none">
          <fgColor indexed="64"/>
          <bgColor theme="9" tint="-0.499984740745262"/>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7"/>
        <color auto="1"/>
        <name val="Calibri"/>
        <scheme val="minor"/>
      </font>
      <numFmt numFmtId="0" formatCode="General"/>
      <fill>
        <patternFill patternType="solid">
          <fgColor indexed="64"/>
          <bgColor rgb="FFFFFF00"/>
        </patternFill>
      </fill>
      <alignment horizontal="left" vertical="bottom" textRotation="0" wrapText="0" indent="0" justifyLastLine="0" shrinkToFit="0" readingOrder="0"/>
    </dxf>
    <dxf>
      <font>
        <strike val="0"/>
        <outline val="0"/>
        <shadow val="0"/>
        <u val="none"/>
        <vertAlign val="baseline"/>
        <sz val="9"/>
        <color auto="1"/>
        <name val="Calibri"/>
        <scheme val="minor"/>
      </font>
      <fill>
        <patternFill patternType="solid">
          <fgColor indexed="64"/>
          <bgColor rgb="FFFFFF00"/>
        </patternFill>
      </fill>
      <alignment horizontal="center" vertical="bottom" textRotation="0" wrapText="0" indent="0" justifyLastLine="0" shrinkToFit="0" readingOrder="0"/>
    </dxf>
    <dxf>
      <font>
        <strike val="0"/>
        <outline val="0"/>
        <shadow val="0"/>
        <u val="none"/>
        <vertAlign val="baseline"/>
        <sz val="9"/>
        <color auto="1"/>
        <name val="Calibri"/>
        <scheme val="minor"/>
      </font>
      <alignment horizontal="left" vertical="bottom" textRotation="0" wrapText="0" indent="0" justifyLastLine="0" shrinkToFit="0" readingOrder="0"/>
    </dxf>
    <dxf>
      <font>
        <b val="0"/>
        <i val="0"/>
        <strike val="0"/>
        <condense val="0"/>
        <extend val="0"/>
        <outline val="0"/>
        <shadow val="0"/>
        <u val="none"/>
        <vertAlign val="baseline"/>
        <sz val="8"/>
        <color theme="1"/>
        <name val="Times New Roman"/>
        <scheme val="none"/>
      </font>
      <numFmt numFmtId="30" formatCode="@"/>
      <alignment horizontal="general" vertical="center" textRotation="9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211356</xdr:colOff>
      <xdr:row>2</xdr:row>
      <xdr:rowOff>100320</xdr:rowOff>
    </xdr:from>
    <xdr:to>
      <xdr:col>6</xdr:col>
      <xdr:colOff>102440</xdr:colOff>
      <xdr:row>3</xdr:row>
      <xdr:rowOff>207088</xdr:rowOff>
    </xdr:to>
    <xdr:grpSp>
      <xdr:nvGrpSpPr>
        <xdr:cNvPr id="8" name="Группа 7">
          <a:extLst>
            <a:ext uri="{FF2B5EF4-FFF2-40B4-BE49-F238E27FC236}">
              <a16:creationId xmlns:a16="http://schemas.microsoft.com/office/drawing/2014/main" id="{8692E4BA-119B-452F-BC22-62008B7F1E42}"/>
            </a:ext>
          </a:extLst>
        </xdr:cNvPr>
        <xdr:cNvGrpSpPr/>
      </xdr:nvGrpSpPr>
      <xdr:grpSpPr>
        <a:xfrm>
          <a:off x="211356" y="367020"/>
          <a:ext cx="2900984" cy="563968"/>
          <a:chOff x="69850" y="328930"/>
          <a:chExt cx="3039118" cy="582478"/>
        </a:xfrm>
        <a:solidFill>
          <a:srgbClr val="C00000"/>
        </a:solidFill>
      </xdr:grpSpPr>
      <xdr:sp macro="[0]!SaveAsPDF" textlink="">
        <xdr:nvSpPr>
          <xdr:cNvPr id="2" name="Прямоугольник 1">
            <a:extLst>
              <a:ext uri="{FF2B5EF4-FFF2-40B4-BE49-F238E27FC236}">
                <a16:creationId xmlns:a16="http://schemas.microsoft.com/office/drawing/2014/main" id="{D7C4937F-5BD9-4FD6-8B1F-18F6311B3449}"/>
              </a:ext>
            </a:extLst>
          </xdr:cNvPr>
          <xdr:cNvSpPr/>
        </xdr:nvSpPr>
        <xdr:spPr>
          <a:xfrm>
            <a:off x="69850" y="328930"/>
            <a:ext cx="914258" cy="572770"/>
          </a:xfrm>
          <a:prstGeom prst="rect">
            <a:avLst/>
          </a:prstGeom>
          <a:grp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800" b="1"/>
              <a:t>Сохранить</a:t>
            </a:r>
            <a:r>
              <a:rPr lang="ru-RU" sz="800" b="1" baseline="0"/>
              <a:t> пакет документов №1</a:t>
            </a:r>
            <a:endParaRPr lang="ru-RU" sz="800" b="1"/>
          </a:p>
        </xdr:txBody>
      </xdr:sp>
      <xdr:sp macro="[0]!PrintPdf" textlink="">
        <xdr:nvSpPr>
          <xdr:cNvPr id="3" name="Прямоугольник 2">
            <a:extLst>
              <a:ext uri="{FF2B5EF4-FFF2-40B4-BE49-F238E27FC236}">
                <a16:creationId xmlns:a16="http://schemas.microsoft.com/office/drawing/2014/main" id="{BE747D85-EEAC-43CA-8256-F2D0A0406AE2}"/>
              </a:ext>
            </a:extLst>
          </xdr:cNvPr>
          <xdr:cNvSpPr/>
        </xdr:nvSpPr>
        <xdr:spPr>
          <a:xfrm>
            <a:off x="1067332" y="328930"/>
            <a:ext cx="988664" cy="582478"/>
          </a:xfrm>
          <a:prstGeom prst="rect">
            <a:avLst/>
          </a:prstGeom>
          <a:grp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800" b="1"/>
              <a:t>Печатать</a:t>
            </a:r>
            <a:r>
              <a:rPr lang="ru-RU" sz="800" b="1" baseline="0"/>
              <a:t> пакет №1 с просмотром</a:t>
            </a:r>
            <a:endParaRPr lang="ru-RU" sz="800" b="1"/>
          </a:p>
        </xdr:txBody>
      </xdr:sp>
      <xdr:sp macro="[0]!PrintPdfNoView" textlink="">
        <xdr:nvSpPr>
          <xdr:cNvPr id="4" name="Прямоугольник 3">
            <a:extLst>
              <a:ext uri="{FF2B5EF4-FFF2-40B4-BE49-F238E27FC236}">
                <a16:creationId xmlns:a16="http://schemas.microsoft.com/office/drawing/2014/main" id="{8B70C3D4-BE39-42E1-B704-5F53CA7EB08F}"/>
              </a:ext>
            </a:extLst>
          </xdr:cNvPr>
          <xdr:cNvSpPr/>
        </xdr:nvSpPr>
        <xdr:spPr>
          <a:xfrm>
            <a:off x="2128599" y="328930"/>
            <a:ext cx="980369" cy="582478"/>
          </a:xfrm>
          <a:prstGeom prst="rect">
            <a:avLst/>
          </a:prstGeom>
          <a:grp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700" b="1"/>
              <a:t>Печатать</a:t>
            </a:r>
            <a:r>
              <a:rPr lang="ru-RU" sz="700" b="1" baseline="0"/>
              <a:t> пакет №1 без просмотра</a:t>
            </a:r>
            <a:endParaRPr lang="ru-RU" sz="700" b="1"/>
          </a:p>
        </xdr:txBody>
      </xdr:sp>
    </xdr:grpSp>
    <xdr:clientData/>
  </xdr:twoCellAnchor>
  <xdr:twoCellAnchor>
    <xdr:from>
      <xdr:col>6</xdr:col>
      <xdr:colOff>232031</xdr:colOff>
      <xdr:row>2</xdr:row>
      <xdr:rowOff>97595</xdr:rowOff>
    </xdr:from>
    <xdr:to>
      <xdr:col>7</xdr:col>
      <xdr:colOff>380868</xdr:colOff>
      <xdr:row>3</xdr:row>
      <xdr:rowOff>217204</xdr:rowOff>
    </xdr:to>
    <xdr:sp macro="[0]!ClearRow" textlink="">
      <xdr:nvSpPr>
        <xdr:cNvPr id="13" name="Прямоугольник 12">
          <a:extLst>
            <a:ext uri="{FF2B5EF4-FFF2-40B4-BE49-F238E27FC236}">
              <a16:creationId xmlns:a16="http://schemas.microsoft.com/office/drawing/2014/main" id="{4422490D-1746-43D5-8491-DBA9C86E0553}"/>
            </a:ext>
          </a:extLst>
        </xdr:cNvPr>
        <xdr:cNvSpPr/>
      </xdr:nvSpPr>
      <xdr:spPr>
        <a:xfrm>
          <a:off x="3452922" y="366536"/>
          <a:ext cx="757157" cy="580652"/>
        </a:xfrm>
        <a:prstGeom prst="rect">
          <a:avLst/>
        </a:prstGeom>
        <a:solidFill>
          <a:schemeClr val="accent1">
            <a:lumMod val="50000"/>
          </a:schemeClr>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1050" b="1"/>
            <a:t>Очистить</a:t>
          </a:r>
          <a:r>
            <a:rPr lang="ru-RU" sz="1050" b="1" baseline="0"/>
            <a:t> таблицу</a:t>
          </a:r>
          <a:endParaRPr lang="ru-RU" sz="105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66675</xdr:colOff>
      <xdr:row>24</xdr:row>
      <xdr:rowOff>161925</xdr:rowOff>
    </xdr:from>
    <xdr:to>
      <xdr:col>17</xdr:col>
      <xdr:colOff>46036</xdr:colOff>
      <xdr:row>28</xdr:row>
      <xdr:rowOff>113030</xdr:rowOff>
    </xdr:to>
    <xdr:pic>
      <xdr:nvPicPr>
        <xdr:cNvPr id="2" name="Рисунок 1">
          <a:extLst>
            <a:ext uri="{FF2B5EF4-FFF2-40B4-BE49-F238E27FC236}">
              <a16:creationId xmlns:a16="http://schemas.microsoft.com/office/drawing/2014/main" id="{01E254F4-248D-2425-BDF3-508DFE706CC1}"/>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tretch>
          <a:fillRect/>
        </a:stretch>
      </xdr:blipFill>
      <xdr:spPr>
        <a:xfrm>
          <a:off x="3362325" y="6553200"/>
          <a:ext cx="417511" cy="7416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95251</xdr:colOff>
      <xdr:row>16</xdr:row>
      <xdr:rowOff>180975</xdr:rowOff>
    </xdr:from>
    <xdr:to>
      <xdr:col>11</xdr:col>
      <xdr:colOff>216289</xdr:colOff>
      <xdr:row>20</xdr:row>
      <xdr:rowOff>170180</xdr:rowOff>
    </xdr:to>
    <xdr:pic>
      <xdr:nvPicPr>
        <xdr:cNvPr id="2" name="Рисунок 1">
          <a:extLst>
            <a:ext uri="{FF2B5EF4-FFF2-40B4-BE49-F238E27FC236}">
              <a16:creationId xmlns:a16="http://schemas.microsoft.com/office/drawing/2014/main" id="{EE1445D5-42AC-58B4-7707-F79342B3CACE}"/>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tretch>
          <a:fillRect/>
        </a:stretch>
      </xdr:blipFill>
      <xdr:spPr>
        <a:xfrm>
          <a:off x="2952751" y="3914775"/>
          <a:ext cx="406788" cy="722630"/>
        </a:xfrm>
        <a:prstGeom prst="rect">
          <a:avLst/>
        </a:prstGeom>
      </xdr:spPr>
    </xdr:pic>
    <xdr:clientData/>
  </xdr:twoCellAnchor>
  <xdr:twoCellAnchor editAs="oneCell">
    <xdr:from>
      <xdr:col>11</xdr:col>
      <xdr:colOff>85726</xdr:colOff>
      <xdr:row>38</xdr:row>
      <xdr:rowOff>161925</xdr:rowOff>
    </xdr:from>
    <xdr:to>
      <xdr:col>12</xdr:col>
      <xdr:colOff>206764</xdr:colOff>
      <xdr:row>42</xdr:row>
      <xdr:rowOff>151130</xdr:rowOff>
    </xdr:to>
    <xdr:pic>
      <xdr:nvPicPr>
        <xdr:cNvPr id="3" name="Рисунок 2">
          <a:extLst>
            <a:ext uri="{FF2B5EF4-FFF2-40B4-BE49-F238E27FC236}">
              <a16:creationId xmlns:a16="http://schemas.microsoft.com/office/drawing/2014/main" id="{36D15C92-2D76-C2DB-986F-86FE2A3158FA}"/>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tretch>
          <a:fillRect/>
        </a:stretch>
      </xdr:blipFill>
      <xdr:spPr>
        <a:xfrm>
          <a:off x="3228976" y="8753475"/>
          <a:ext cx="406788" cy="722630"/>
        </a:xfrm>
        <a:prstGeom prst="rect">
          <a:avLst/>
        </a:prstGeom>
      </xdr:spPr>
    </xdr:pic>
    <xdr:clientData/>
  </xdr:twoCellAnchor>
</xdr:wsDr>
</file>

<file path=xl/tables/table1.xml><?xml version="1.0" encoding="utf-8"?>
<table xmlns="http://schemas.openxmlformats.org/spreadsheetml/2006/main" id="1" name="tbl_main" displayName="tbl_main" ref="A9:AN1999" totalsRowShown="0" headerRowDxfId="63" dataDxfId="62">
  <tableColumns count="40">
    <tableColumn id="1" name="№" dataDxfId="61">
      <calculatedColumnFormula>ROW()-9</calculatedColumnFormula>
    </tableColumn>
    <tableColumn id="2" name="Номер заявления" dataDxfId="60">
      <calculatedColumnFormula>IF(tbl_main[[#This Row],[ТИП]]="","",IF(tbl_main[[#This Row],[Серия и номер]]="","",tbl_main[[#This Row],[ТИП]]&amp;"-"&amp;RIGHT(tbl_main[[#This Row],[Серия и номер]],6)))</calculatedColumnFormula>
    </tableColumn>
    <tableColumn id="3" name="Дата заявления" dataDxfId="59"/>
    <tableColumn id="4" name="Награда/конкурс" dataDxfId="58"/>
    <tableColumn id="5" name="Наименование награды/конкурса" dataDxfId="57"/>
    <tableColumn id="6" name="Фамилия" dataDxfId="56"/>
    <tableColumn id="7" name="Имя" dataDxfId="55"/>
    <tableColumn id="8" name="Отчестсво" dataDxfId="54"/>
    <tableColumn id="9" name="Адрес регистрации" dataDxfId="53"/>
    <tableColumn id="10" name="Вид документа" dataDxfId="52"/>
    <tableColumn id="11" name="Серия и номер" dataDxfId="51"/>
    <tableColumn id="12" name="Кем выдан" dataDxfId="50"/>
    <tableColumn id="13" name="Когда выдан" dataDxfId="49"/>
    <tableColumn id="14" name="Код подразделения" dataDxfId="48"/>
    <tableColumn id="15" name="Телефон" dataDxfId="47"/>
    <tableColumn id="16" name="E-mail" dataDxfId="46"/>
    <tableColumn id="17" name="Уровень образования" dataDxfId="45"/>
    <tableColumn id="18" name="Квалификация" dataDxfId="44"/>
    <tableColumn id="19" name="ИНН организации" dataDxfId="43"/>
    <tableColumn id="20" name="Должность" dataDxfId="42"/>
    <tableColumn id="21" name="Категория претендует" dataDxfId="41"/>
    <tableColumn id="22" name="Категория наличие" dataDxfId="40"/>
    <tableColumn id="36" name="Баллы" dataDxfId="39"/>
    <tableColumn id="37" name="Результат " dataDxfId="38"/>
    <tableColumn id="39" name="Наименование" dataDxfId="37">
      <calculatedColumnFormula>IF(tbl_main[[#This Row],[ИНН организации]]="","",IF(ISERROR(VLOOKUP(tbl_main[[#This Row],[ИНН организации]],tbl_inn[],3,FALSE)),"Проверьте ИНН",VLOOKUP(tbl_main[[#This Row],[ИНН организации]],tbl_inn[],3,FALSE)))</calculatedColumnFormula>
    </tableColumn>
    <tableColumn id="40" name="Район" dataDxfId="36">
      <calculatedColumnFormula>IF(ISERROR(VLOOKUP(tbl_main[[#This Row],[ИНН организации]],tbl_inn[],4,FALSE)),"",VLOOKUP(tbl_main[[#This Row],[ИНН организации]],tbl_inn[],4,FALSE))</calculatedColumnFormula>
    </tableColumn>
    <tableColumn id="38" name="ТИП" dataDxfId="35">
      <calculatedColumnFormula>IF(ISERROR(VLOOKUP(tbl_main[[#This Row],[ИНН организации]],tbl_inn[],8,FALSE)),"",VLOOKUP(tbl_main[[#This Row],[ИНН организации]],tbl_inn[],8,FALSE))</calculatedColumnFormula>
    </tableColumn>
    <tableColumn id="23" name="Фамилия " dataDxfId="34"/>
    <tableColumn id="24" name="Имя " dataDxfId="33"/>
    <tableColumn id="25" name="Отчество " dataDxfId="32"/>
    <tableColumn id="26" name="Адрес регистрации " dataDxfId="31"/>
    <tableColumn id="27" name="Тип документа" dataDxfId="30"/>
    <tableColumn id="28" name="Серия и номер " dataDxfId="29"/>
    <tableColumn id="29" name="Кем выдан " dataDxfId="28"/>
    <tableColumn id="30" name="Когда выдан " dataDxfId="27"/>
    <tableColumn id="31" name="Код" dataDxfId="26"/>
    <tableColumn id="32" name="Телефон2" dataDxfId="25"/>
    <tableColumn id="33" name="E-mail " dataDxfId="24"/>
    <tableColumn id="34" name="№ дов-ти" dataDxfId="23"/>
    <tableColumn id="35" name="Дата дов-ти" dataDxfId="22"/>
  </tableColumns>
  <tableStyleInfo name="TableStyleMedium2" showFirstColumn="0" showLastColumn="0" showRowStripes="1" showColumnStripes="0"/>
</table>
</file>

<file path=xl/tables/table2.xml><?xml version="1.0" encoding="utf-8"?>
<table xmlns="http://schemas.openxmlformats.org/spreadsheetml/2006/main" id="5" name="tbl_inn" displayName="tbl_inn" ref="A2:M4138" totalsRowShown="0" headerRowDxfId="21" dataDxfId="20">
  <autoFilter ref="A2:M4138"/>
  <sortState ref="A3:M4105">
    <sortCondition ref="A2:A4105"/>
  </sortState>
  <tableColumns count="13">
    <tableColumn id="1" name="ИНН" dataDxfId="19"/>
    <tableColumn id="2" name="Полное" dataDxfId="18"/>
    <tableColumn id="3" name="Сокращенное" dataDxfId="17"/>
    <tableColumn id="4" name="Район" dataDxfId="16"/>
    <tableColumn id="5" name="ФИО" dataDxfId="15"/>
    <tableColumn id="6" name="Должность" dataDxfId="14"/>
    <tableColumn id="7" name="Тип" dataDxfId="13"/>
    <tableColumn id="8" name="Тип орг" dataDxfId="12"/>
    <tableColumn id="9" name="Филиал" dataDxfId="11"/>
    <tableColumn id="10" name="Статус организации " dataDxfId="10"/>
    <tableColumn id="11" name="Адрес одной строкой" dataDxfId="9"/>
    <tableColumn id="12" name="КПП" dataDxfId="8"/>
    <tableColumn id="13" name="ОГРН" dataDxfId="7"/>
  </tableColumns>
  <tableStyleInfo showFirstColumn="0" showLastColumn="0" showRowStripes="1" showColumnStripes="0"/>
</table>
</file>

<file path=xl/tables/table3.xml><?xml version="1.0" encoding="utf-8"?>
<table xmlns="http://schemas.openxmlformats.org/spreadsheetml/2006/main" id="6" name="Организации" displayName="Организации" ref="A1:N2680" totalsRowShown="0" headerRowDxfId="6">
  <autoFilter ref="A1:N2680"/>
  <tableColumns count="14">
    <tableColumn id="1" name="  "/>
    <tableColumn id="6" name="Полное наименование"/>
    <tableColumn id="7" name="Краткое наименование"/>
    <tableColumn id="2" name="КПП"/>
    <tableColumn id="3" name="ОГРН"/>
    <tableColumn id="4" name="Тип организации"/>
    <tableColumn id="5" name="Филиал"/>
    <tableColumn id="8" name="Адрес одной строкой"/>
    <tableColumn id="9" name="Дата последних изменений"/>
    <tableColumn id="10" name="Дата регистрации"/>
    <tableColumn id="11" name="Дата ликвидации"/>
    <tableColumn id="12" name="Статус организации "/>
    <tableColumn id="13" name="ФИО руководителя"/>
    <tableColumn id="14" name="Должность руководителя"/>
  </tableColumns>
  <tableStyleInfo name="TableStyleLight9" showFirstColumn="0" showLastColumn="0" showRowStripes="1" showColumnStripes="0"/>
</table>
</file>

<file path=xl/tables/table4.xml><?xml version="1.0" encoding="utf-8"?>
<table xmlns="http://schemas.openxmlformats.org/spreadsheetml/2006/main" id="2" name="tbl_mun" displayName="tbl_mun" ref="A16:B80" totalsRowShown="0">
  <autoFilter ref="A16:B80"/>
  <tableColumns count="2">
    <tableColumn id="2" name="Муниципалитет" dataDxfId="5"/>
    <tableColumn id="3" name="№" dataDxfId="4"/>
  </tableColumns>
  <tableStyleInfo name="TableStyleMedium2" showFirstColumn="0" showLastColumn="0" showRowStripes="1" showColumnStripes="0"/>
</table>
</file>

<file path=xl/tables/table5.xml><?xml version="1.0" encoding="utf-8"?>
<table xmlns="http://schemas.openxmlformats.org/spreadsheetml/2006/main" id="3" name="tbl_type" displayName="tbl_type" ref="D16:E21" totalsRowShown="0">
  <autoFilter ref="D16:E21"/>
  <tableColumns count="2">
    <tableColumn id="1" name="Тип"/>
    <tableColumn id="2" name="№" dataDxfId="3"/>
  </tableColumns>
  <tableStyleInfo name="TableStyleMedium2" showFirstColumn="0" showLastColumn="0" showRowStripes="1" showColumnStripes="0"/>
</table>
</file>

<file path=xl/tables/table6.xml><?xml version="1.0" encoding="utf-8"?>
<table xmlns="http://schemas.openxmlformats.org/spreadsheetml/2006/main" id="4" name="Таблица4" displayName="Таблица4" ref="D22:E24" totalsRowShown="0">
  <autoFilter ref="D22:E24"/>
  <tableColumns count="2">
    <tableColumn id="1" name="Результат"/>
    <tableColumn id="2" name="Примечание" dataDxfId="2"/>
  </tableColumns>
  <tableStyleInfo name="TableStyleMedium2" showFirstColumn="0" showLastColumn="0" showRowStripes="1" showColumnStripes="0"/>
</table>
</file>

<file path=xl/tables/table7.xml><?xml version="1.0" encoding="utf-8"?>
<table xmlns="http://schemas.openxmlformats.org/spreadsheetml/2006/main" id="7" name="tbl_data" displayName="tbl_data" ref="M7:N27" totalsRowShown="0">
  <autoFilter ref="M7:N27"/>
  <tableColumns count="2">
    <tableColumn id="1" name="Даты аттестаций" dataDxfId="1"/>
    <tableColumn id="2" name="Даты уведомлений" dataDxfId="0"/>
  </tableColumns>
  <tableStyleInfo name="TableStyleMedium2" showFirstColumn="0" showLastColumn="0" showRowStripes="1" showColumnStripes="0"/>
</table>
</file>

<file path=xl/theme/theme1.xml><?xml version="1.0" encoding="utf-8"?>
<a:theme xmlns:a="http://schemas.openxmlformats.org/drawingml/2006/main" name="Тема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table" Target="../tables/table4.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F9"/>
  <sheetViews>
    <sheetView workbookViewId="0">
      <selection activeCell="D12" sqref="D12"/>
    </sheetView>
  </sheetViews>
  <sheetFormatPr defaultRowHeight="15" x14ac:dyDescent="0.25"/>
  <sheetData>
    <row r="1" spans="1:6" x14ac:dyDescent="0.25">
      <c r="A1" t="s">
        <v>74</v>
      </c>
      <c r="B1" t="s">
        <v>75</v>
      </c>
      <c r="C1" t="s">
        <v>151</v>
      </c>
    </row>
    <row r="3" spans="1:6" x14ac:dyDescent="0.25">
      <c r="A3" s="42" t="s">
        <v>146</v>
      </c>
      <c r="E3" s="43"/>
      <c r="F3" t="s">
        <v>150</v>
      </c>
    </row>
    <row r="4" spans="1:6" x14ac:dyDescent="0.25">
      <c r="A4" t="s">
        <v>104</v>
      </c>
    </row>
    <row r="5" spans="1:6" ht="15.75" customHeight="1" x14ac:dyDescent="0.25">
      <c r="A5" t="s">
        <v>147</v>
      </c>
      <c r="E5" s="69"/>
      <c r="F5" t="s">
        <v>298</v>
      </c>
    </row>
    <row r="7" spans="1:6" x14ac:dyDescent="0.25">
      <c r="A7" s="42" t="s">
        <v>148</v>
      </c>
      <c r="E7" s="47"/>
      <c r="F7" t="s">
        <v>297</v>
      </c>
    </row>
    <row r="8" spans="1:6" x14ac:dyDescent="0.25">
      <c r="A8" t="s">
        <v>149</v>
      </c>
    </row>
    <row r="9" spans="1:6" x14ac:dyDescent="0.25">
      <c r="A9" t="s">
        <v>123</v>
      </c>
      <c r="E9" s="48"/>
      <c r="F9" t="s">
        <v>152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0">
    <tabColor rgb="FF00B050"/>
  </sheetPr>
  <dimension ref="A1:AN1999"/>
  <sheetViews>
    <sheetView tabSelected="1" zoomScaleNormal="100" workbookViewId="0">
      <pane ySplit="9" topLeftCell="A10" activePane="bottomLeft" state="frozen"/>
      <selection pane="bottomLeft" activeCell="C5" sqref="C5:D5"/>
    </sheetView>
  </sheetViews>
  <sheetFormatPr defaultRowHeight="15" x14ac:dyDescent="0.25"/>
  <cols>
    <col min="1" max="1" width="5" style="2" customWidth="1"/>
    <col min="2" max="2" width="9" style="2" customWidth="1"/>
    <col min="3" max="3" width="8.7109375" style="30" bestFit="1" customWidth="1"/>
    <col min="4" max="4" width="6.42578125" bestFit="1" customWidth="1"/>
    <col min="5" max="5" width="8.28515625" bestFit="1" customWidth="1"/>
    <col min="6" max="6" width="7.7109375" style="1" customWidth="1"/>
    <col min="7" max="12" width="8.5703125" style="1" customWidth="1"/>
    <col min="13" max="13" width="7.28515625" style="1" bestFit="1" customWidth="1"/>
    <col min="14" max="14" width="7.85546875" style="1" bestFit="1" customWidth="1"/>
    <col min="15" max="18" width="8.5703125" style="1" customWidth="1"/>
    <col min="19" max="19" width="10.85546875" style="1" bestFit="1" customWidth="1"/>
    <col min="20" max="22" width="8.5703125" style="1" customWidth="1"/>
    <col min="23" max="23" width="6.5703125" style="1" customWidth="1"/>
    <col min="24" max="24" width="8.7109375" style="1" customWidth="1"/>
    <col min="25" max="25" width="11.7109375" customWidth="1"/>
    <col min="26" max="26" width="6.42578125" customWidth="1"/>
    <col min="27" max="27" width="5" style="1" customWidth="1"/>
    <col min="28" max="29" width="5" hidden="1" customWidth="1"/>
    <col min="30" max="40" width="5" style="1" hidden="1" customWidth="1"/>
  </cols>
  <sheetData>
    <row r="1" spans="1:40" ht="21" customHeight="1" x14ac:dyDescent="0.25">
      <c r="A1" s="19" t="s">
        <v>74</v>
      </c>
      <c r="B1" s="69">
        <v>1</v>
      </c>
      <c r="C1" s="71"/>
      <c r="D1" s="20" t="s">
        <v>75</v>
      </c>
      <c r="E1" s="69">
        <v>1</v>
      </c>
      <c r="G1" s="66" t="s">
        <v>294</v>
      </c>
      <c r="Q1" s="91"/>
      <c r="R1" s="91"/>
      <c r="AB1" s="1"/>
      <c r="AC1" s="1"/>
    </row>
    <row r="2" spans="1:40" ht="4.3499999999999996" hidden="1" customHeight="1" x14ac:dyDescent="0.25">
      <c r="A2" s="25"/>
      <c r="B2" s="27"/>
      <c r="C2" s="28"/>
      <c r="D2" s="20"/>
      <c r="E2" s="27"/>
      <c r="AB2" s="1"/>
      <c r="AC2" s="1"/>
    </row>
    <row r="3" spans="1:40" ht="36.6" customHeight="1" x14ac:dyDescent="0.25">
      <c r="A3" s="25"/>
      <c r="B3" s="27"/>
      <c r="C3" s="28"/>
      <c r="D3" s="20"/>
      <c r="E3" s="27"/>
      <c r="AB3" s="1"/>
      <c r="AC3" s="1"/>
    </row>
    <row r="4" spans="1:40" ht="32.1" customHeight="1" x14ac:dyDescent="0.25">
      <c r="A4" s="25"/>
      <c r="B4" s="27"/>
      <c r="C4" s="28"/>
      <c r="D4" s="20"/>
      <c r="E4" s="27"/>
      <c r="I4" s="26"/>
      <c r="J4" s="26"/>
      <c r="K4" s="6"/>
      <c r="L4" s="6"/>
      <c r="M4" s="6"/>
      <c r="N4" s="6"/>
      <c r="AB4" s="1"/>
      <c r="AC4" s="1"/>
    </row>
    <row r="5" spans="1:40" ht="18" customHeight="1" x14ac:dyDescent="0.25">
      <c r="A5" s="103" t="s">
        <v>65</v>
      </c>
      <c r="B5" s="103"/>
      <c r="C5" s="104">
        <v>46045</v>
      </c>
      <c r="D5" s="104"/>
      <c r="E5" s="105" t="s">
        <v>64</v>
      </c>
      <c r="F5" s="105"/>
      <c r="G5" s="106">
        <f>VLOOKUP(C5,tbl_data[],2)</f>
        <v>45989</v>
      </c>
      <c r="H5" s="106"/>
      <c r="AB5" s="1"/>
      <c r="AC5" s="1"/>
      <c r="AE5"/>
      <c r="AF5"/>
      <c r="AG5"/>
      <c r="AH5"/>
      <c r="AI5"/>
      <c r="AJ5"/>
      <c r="AK5"/>
      <c r="AL5"/>
      <c r="AM5"/>
      <c r="AN5"/>
    </row>
    <row r="6" spans="1:40" hidden="1" x14ac:dyDescent="0.25">
      <c r="A6" s="22"/>
      <c r="B6" s="22"/>
      <c r="C6" s="29"/>
      <c r="D6" s="21"/>
      <c r="E6" s="22"/>
      <c r="F6" s="22"/>
      <c r="G6" s="21"/>
      <c r="H6" s="21"/>
      <c r="I6" s="23"/>
      <c r="J6" s="23"/>
      <c r="K6" s="24"/>
      <c r="L6" s="24"/>
      <c r="M6" s="24"/>
      <c r="N6" s="24"/>
      <c r="O6" s="18"/>
      <c r="P6" s="24"/>
      <c r="Q6" s="24"/>
      <c r="S6" s="6"/>
      <c r="AB6" s="1"/>
      <c r="AC6" s="1"/>
    </row>
    <row r="7" spans="1:40" ht="17.25" hidden="1" customHeight="1" x14ac:dyDescent="0.25">
      <c r="A7" s="78"/>
      <c r="B7" s="78"/>
      <c r="C7" s="78"/>
      <c r="D7" s="78"/>
      <c r="E7" s="79"/>
      <c r="F7" s="79"/>
      <c r="G7" s="79"/>
      <c r="H7" s="79"/>
      <c r="I7" s="79"/>
      <c r="J7" s="79"/>
      <c r="K7" s="79"/>
      <c r="L7" s="79"/>
      <c r="M7" s="79"/>
      <c r="N7" s="79"/>
      <c r="O7" s="80"/>
      <c r="P7" s="80"/>
      <c r="Q7" s="80"/>
      <c r="R7" s="24"/>
      <c r="S7" s="70"/>
      <c r="AB7" s="1"/>
      <c r="AC7" s="1"/>
    </row>
    <row r="8" spans="1:40" s="87" customFormat="1" ht="12" customHeight="1" x14ac:dyDescent="0.2">
      <c r="B8" s="87">
        <v>2</v>
      </c>
      <c r="C8" s="87">
        <v>3</v>
      </c>
      <c r="D8" s="87">
        <v>4</v>
      </c>
      <c r="E8" s="87">
        <v>5</v>
      </c>
      <c r="F8" s="88">
        <v>6</v>
      </c>
      <c r="G8" s="88">
        <v>7</v>
      </c>
      <c r="H8" s="88">
        <v>8</v>
      </c>
      <c r="I8" s="88">
        <v>9</v>
      </c>
      <c r="J8" s="88">
        <v>10</v>
      </c>
      <c r="K8" s="88">
        <v>11</v>
      </c>
      <c r="L8" s="88">
        <v>12</v>
      </c>
      <c r="M8" s="88">
        <v>13</v>
      </c>
      <c r="N8" s="88">
        <v>14</v>
      </c>
      <c r="O8" s="88">
        <v>15</v>
      </c>
      <c r="P8" s="88">
        <v>16</v>
      </c>
      <c r="Q8" s="88">
        <v>17</v>
      </c>
      <c r="R8" s="88">
        <v>18</v>
      </c>
      <c r="S8" s="88">
        <v>19</v>
      </c>
      <c r="T8" s="88">
        <v>20</v>
      </c>
      <c r="U8" s="88">
        <v>21</v>
      </c>
      <c r="V8" s="88">
        <v>22</v>
      </c>
      <c r="W8" s="88">
        <v>23</v>
      </c>
      <c r="X8" s="88">
        <v>24</v>
      </c>
      <c r="Y8" s="88">
        <v>25</v>
      </c>
      <c r="Z8" s="88">
        <v>26</v>
      </c>
      <c r="AA8" s="88">
        <v>27</v>
      </c>
      <c r="AB8" s="88">
        <v>28</v>
      </c>
      <c r="AC8" s="88">
        <v>29</v>
      </c>
      <c r="AD8" s="88">
        <v>30</v>
      </c>
      <c r="AE8" s="88">
        <v>31</v>
      </c>
      <c r="AF8" s="88">
        <v>32</v>
      </c>
      <c r="AG8" s="88">
        <v>33</v>
      </c>
      <c r="AH8" s="88">
        <v>34</v>
      </c>
      <c r="AI8" s="88">
        <v>35</v>
      </c>
      <c r="AJ8" s="88">
        <v>36</v>
      </c>
      <c r="AK8" s="88">
        <v>37</v>
      </c>
      <c r="AL8" s="88">
        <v>38</v>
      </c>
      <c r="AM8" s="88">
        <v>39</v>
      </c>
      <c r="AN8" s="88">
        <v>40</v>
      </c>
    </row>
    <row r="9" spans="1:40" s="5" customFormat="1" ht="48" customHeight="1" x14ac:dyDescent="0.25">
      <c r="A9" s="68" t="s">
        <v>66</v>
      </c>
      <c r="B9" s="46" t="s">
        <v>134</v>
      </c>
      <c r="C9" s="3" t="s">
        <v>133</v>
      </c>
      <c r="D9" s="44" t="s">
        <v>296</v>
      </c>
      <c r="E9" s="3" t="s">
        <v>295</v>
      </c>
      <c r="F9" s="3" t="s">
        <v>0</v>
      </c>
      <c r="G9" s="3" t="s">
        <v>1</v>
      </c>
      <c r="H9" s="3" t="s">
        <v>301</v>
      </c>
      <c r="I9" s="3" t="s">
        <v>67</v>
      </c>
      <c r="J9" s="3" t="s">
        <v>107</v>
      </c>
      <c r="K9" s="3" t="s">
        <v>17</v>
      </c>
      <c r="L9" s="3" t="s">
        <v>18</v>
      </c>
      <c r="M9" s="3" t="s">
        <v>19</v>
      </c>
      <c r="N9" s="3" t="s">
        <v>20</v>
      </c>
      <c r="O9" s="3" t="s">
        <v>68</v>
      </c>
      <c r="P9" s="3" t="s">
        <v>108</v>
      </c>
      <c r="Q9" s="45" t="s">
        <v>6</v>
      </c>
      <c r="R9" s="3" t="s">
        <v>7</v>
      </c>
      <c r="S9" s="3" t="s">
        <v>312</v>
      </c>
      <c r="T9" s="45" t="s">
        <v>12</v>
      </c>
      <c r="U9" s="45" t="s">
        <v>109</v>
      </c>
      <c r="V9" s="45" t="s">
        <v>110</v>
      </c>
      <c r="W9" s="3" t="s">
        <v>128</v>
      </c>
      <c r="X9" s="45" t="s">
        <v>135</v>
      </c>
      <c r="Y9" s="89" t="s">
        <v>15954</v>
      </c>
      <c r="Z9" s="89" t="s">
        <v>316</v>
      </c>
      <c r="AA9" s="89" t="s">
        <v>7933</v>
      </c>
      <c r="AB9" s="4" t="s">
        <v>118</v>
      </c>
      <c r="AC9" s="4" t="s">
        <v>117</v>
      </c>
      <c r="AD9" s="4" t="s">
        <v>116</v>
      </c>
      <c r="AE9" s="4" t="s">
        <v>115</v>
      </c>
      <c r="AF9" s="4" t="s">
        <v>111</v>
      </c>
      <c r="AG9" s="4" t="s">
        <v>114</v>
      </c>
      <c r="AH9" s="4" t="s">
        <v>119</v>
      </c>
      <c r="AI9" s="4" t="s">
        <v>120</v>
      </c>
      <c r="AJ9" s="4" t="s">
        <v>112</v>
      </c>
      <c r="AK9" s="4" t="s">
        <v>300</v>
      </c>
      <c r="AL9" s="4" t="s">
        <v>113</v>
      </c>
      <c r="AM9" s="4" t="s">
        <v>121</v>
      </c>
      <c r="AN9" s="4" t="s">
        <v>122</v>
      </c>
    </row>
    <row r="10" spans="1:40" s="67" customFormat="1" x14ac:dyDescent="0.25">
      <c r="A10" s="81">
        <f>ROW()-9</f>
        <v>1</v>
      </c>
      <c r="B10" s="82" t="str">
        <f>IF(tbl_main[[#This Row],[ТИП]]="","",IF(tbl_main[[#This Row],[Серия и номер]]="","",tbl_main[[#This Row],[ТИП]]&amp;"-"&amp;RIGHT(tbl_main[[#This Row],[Серия и номер]],6)))</f>
        <v/>
      </c>
      <c r="C10" s="83" t="s">
        <v>311</v>
      </c>
      <c r="D10" s="83" t="s">
        <v>311</v>
      </c>
      <c r="E10" s="83" t="s">
        <v>311</v>
      </c>
      <c r="F10" s="83" t="s">
        <v>311</v>
      </c>
      <c r="G10" s="83" t="s">
        <v>311</v>
      </c>
      <c r="H10" s="83" t="s">
        <v>311</v>
      </c>
      <c r="I10" s="83" t="s">
        <v>311</v>
      </c>
      <c r="J10" s="83" t="s">
        <v>311</v>
      </c>
      <c r="K10" s="84" t="s">
        <v>311</v>
      </c>
      <c r="L10" s="83" t="s">
        <v>311</v>
      </c>
      <c r="M10" s="85" t="s">
        <v>311</v>
      </c>
      <c r="N10" s="83" t="s">
        <v>311</v>
      </c>
      <c r="O10" s="84" t="s">
        <v>311</v>
      </c>
      <c r="P10" s="83" t="s">
        <v>311</v>
      </c>
      <c r="Q10" s="83" t="s">
        <v>311</v>
      </c>
      <c r="R10" s="83" t="s">
        <v>311</v>
      </c>
      <c r="S10" t="s">
        <v>311</v>
      </c>
      <c r="T10" s="83" t="s">
        <v>311</v>
      </c>
      <c r="U10" s="83" t="s">
        <v>311</v>
      </c>
      <c r="V10" s="83" t="s">
        <v>311</v>
      </c>
      <c r="W10" s="86" t="s">
        <v>311</v>
      </c>
      <c r="X10" s="86" t="s">
        <v>311</v>
      </c>
      <c r="Y10" s="90" t="str">
        <f>IF(tbl_main[[#This Row],[ИНН организации]]="","",IF(ISERROR(VLOOKUP(tbl_main[[#This Row],[ИНН организации]],tbl_inn[],3,FALSE)),"Проверьте ИНН",VLOOKUP(tbl_main[[#This Row],[ИНН организации]],tbl_inn[],3,FALSE)))</f>
        <v/>
      </c>
      <c r="Z10" s="90" t="str">
        <f>IF(ISERROR(VLOOKUP(tbl_main[[#This Row],[ИНН организации]],tbl_inn[],4,FALSE)),"",VLOOKUP(tbl_main[[#This Row],[ИНН организации]],tbl_inn[],4,FALSE))</f>
        <v/>
      </c>
      <c r="AA10" s="90" t="str">
        <f>IF(ISERROR(VLOOKUP(tbl_main[[#This Row],[ИНН организации]],tbl_inn[],8,FALSE)),"",VLOOKUP(tbl_main[[#This Row],[ИНН организации]],tbl_inn[],8,FALSE))</f>
        <v/>
      </c>
      <c r="AB10" s="86" t="s">
        <v>311</v>
      </c>
      <c r="AC10" s="86" t="s">
        <v>311</v>
      </c>
      <c r="AD10" s="86" t="s">
        <v>311</v>
      </c>
      <c r="AE10" s="86" t="s">
        <v>311</v>
      </c>
      <c r="AF10" s="86" t="s">
        <v>311</v>
      </c>
      <c r="AG10" s="86" t="s">
        <v>311</v>
      </c>
      <c r="AH10" s="86" t="s">
        <v>311</v>
      </c>
      <c r="AI10" s="86" t="s">
        <v>311</v>
      </c>
      <c r="AJ10" s="86" t="s">
        <v>311</v>
      </c>
      <c r="AK10" s="86" t="s">
        <v>311</v>
      </c>
      <c r="AL10" s="86" t="s">
        <v>311</v>
      </c>
      <c r="AM10" s="86" t="s">
        <v>311</v>
      </c>
      <c r="AN10" s="86" t="s">
        <v>311</v>
      </c>
    </row>
    <row r="11" spans="1:40" x14ac:dyDescent="0.25">
      <c r="A11" s="81">
        <f t="shared" ref="A11:A74" si="0">ROW()-9</f>
        <v>2</v>
      </c>
      <c r="B11" s="82" t="str">
        <f>IF(tbl_main[[#This Row],[ТИП]]="","",IF(tbl_main[[#This Row],[Серия и номер]]="","",tbl_main[[#This Row],[ТИП]]&amp;"-"&amp;RIGHT(tbl_main[[#This Row],[Серия и номер]],6)))</f>
        <v/>
      </c>
      <c r="C11" s="83" t="s">
        <v>311</v>
      </c>
      <c r="D11" s="83" t="s">
        <v>311</v>
      </c>
      <c r="E11" s="83" t="s">
        <v>311</v>
      </c>
      <c r="F11" s="83" t="s">
        <v>311</v>
      </c>
      <c r="G11" s="83" t="s">
        <v>311</v>
      </c>
      <c r="H11" s="83" t="s">
        <v>311</v>
      </c>
      <c r="I11" s="83" t="s">
        <v>311</v>
      </c>
      <c r="J11" s="83" t="s">
        <v>311</v>
      </c>
      <c r="K11" s="84" t="s">
        <v>311</v>
      </c>
      <c r="L11" s="83" t="s">
        <v>311</v>
      </c>
      <c r="M11" s="85" t="s">
        <v>311</v>
      </c>
      <c r="N11" s="83" t="s">
        <v>311</v>
      </c>
      <c r="O11" s="84" t="s">
        <v>311</v>
      </c>
      <c r="P11" s="83" t="s">
        <v>311</v>
      </c>
      <c r="Q11" s="83" t="s">
        <v>311</v>
      </c>
      <c r="R11" s="83" t="s">
        <v>311</v>
      </c>
      <c r="S11" s="86" t="s">
        <v>311</v>
      </c>
      <c r="T11" s="83" t="s">
        <v>311</v>
      </c>
      <c r="U11" s="83" t="s">
        <v>311</v>
      </c>
      <c r="V11" s="83" t="s">
        <v>311</v>
      </c>
      <c r="W11" s="86" t="s">
        <v>311</v>
      </c>
      <c r="X11" s="86" t="s">
        <v>311</v>
      </c>
      <c r="Y11" s="90" t="str">
        <f>IF(tbl_main[[#This Row],[ИНН организации]]="","",IF(ISERROR(VLOOKUP(tbl_main[[#This Row],[ИНН организации]],tbl_inn[],3,FALSE)),"Проверьте ИНН",VLOOKUP(tbl_main[[#This Row],[ИНН организации]],tbl_inn[],3,FALSE)))</f>
        <v/>
      </c>
      <c r="Z11" s="90" t="str">
        <f>IF(ISERROR(VLOOKUP(tbl_main[[#This Row],[ИНН организации]],tbl_inn[],4,FALSE)),"",VLOOKUP(tbl_main[[#This Row],[ИНН организации]],tbl_inn[],4,FALSE))</f>
        <v/>
      </c>
      <c r="AA11" s="90" t="str">
        <f>IF(ISERROR(VLOOKUP(tbl_main[[#This Row],[ИНН организации]],tbl_inn[],8,FALSE)),"",VLOOKUP(tbl_main[[#This Row],[ИНН организации]],tbl_inn[],8,FALSE))</f>
        <v/>
      </c>
      <c r="AB11" s="83" t="s">
        <v>311</v>
      </c>
      <c r="AC11" s="83" t="s">
        <v>311</v>
      </c>
      <c r="AD11" s="83" t="s">
        <v>311</v>
      </c>
      <c r="AE11" s="83" t="s">
        <v>311</v>
      </c>
      <c r="AF11" s="83" t="s">
        <v>311</v>
      </c>
      <c r="AG11" s="83" t="s">
        <v>311</v>
      </c>
      <c r="AH11" s="83" t="s">
        <v>311</v>
      </c>
      <c r="AI11" s="83" t="s">
        <v>311</v>
      </c>
      <c r="AJ11" s="83" t="s">
        <v>311</v>
      </c>
      <c r="AK11" s="83" t="s">
        <v>311</v>
      </c>
      <c r="AL11" s="83" t="s">
        <v>311</v>
      </c>
      <c r="AM11" s="83" t="s">
        <v>311</v>
      </c>
      <c r="AN11" s="83" t="s">
        <v>311</v>
      </c>
    </row>
    <row r="12" spans="1:40" x14ac:dyDescent="0.25">
      <c r="A12" s="81">
        <f t="shared" si="0"/>
        <v>3</v>
      </c>
      <c r="B12" s="82" t="str">
        <f>IF(tbl_main[[#This Row],[ТИП]]="","",IF(tbl_main[[#This Row],[Серия и номер]]="","",tbl_main[[#This Row],[ТИП]]&amp;"-"&amp;RIGHT(tbl_main[[#This Row],[Серия и номер]],6)))</f>
        <v/>
      </c>
      <c r="C12" s="83" t="s">
        <v>311</v>
      </c>
      <c r="D12" s="83" t="s">
        <v>311</v>
      </c>
      <c r="E12" s="83" t="s">
        <v>311</v>
      </c>
      <c r="F12" s="83" t="s">
        <v>311</v>
      </c>
      <c r="G12" s="83" t="s">
        <v>311</v>
      </c>
      <c r="H12" s="83" t="s">
        <v>311</v>
      </c>
      <c r="I12" s="83" t="s">
        <v>311</v>
      </c>
      <c r="J12" s="83" t="s">
        <v>311</v>
      </c>
      <c r="K12" s="84" t="s">
        <v>311</v>
      </c>
      <c r="L12" s="83" t="s">
        <v>311</v>
      </c>
      <c r="M12" s="85" t="s">
        <v>311</v>
      </c>
      <c r="N12" s="83" t="s">
        <v>311</v>
      </c>
      <c r="O12" s="84" t="s">
        <v>311</v>
      </c>
      <c r="P12" s="83" t="s">
        <v>311</v>
      </c>
      <c r="Q12" s="83" t="s">
        <v>311</v>
      </c>
      <c r="R12" s="83" t="s">
        <v>311</v>
      </c>
      <c r="S12" s="86" t="s">
        <v>311</v>
      </c>
      <c r="T12" s="83" t="s">
        <v>311</v>
      </c>
      <c r="U12" s="83" t="s">
        <v>311</v>
      </c>
      <c r="V12" s="83" t="s">
        <v>311</v>
      </c>
      <c r="W12" s="86" t="s">
        <v>311</v>
      </c>
      <c r="X12" s="86" t="s">
        <v>311</v>
      </c>
      <c r="Y12" s="90" t="str">
        <f>IF(tbl_main[[#This Row],[ИНН организации]]="","",IF(ISERROR(VLOOKUP(tbl_main[[#This Row],[ИНН организации]],tbl_inn[],3,FALSE)),"Проверьте ИНН",VLOOKUP(tbl_main[[#This Row],[ИНН организации]],tbl_inn[],3,FALSE)))</f>
        <v/>
      </c>
      <c r="Z12" s="90" t="str">
        <f>IF(ISERROR(VLOOKUP(tbl_main[[#This Row],[ИНН организации]],tbl_inn[],4,FALSE)),"",VLOOKUP(tbl_main[[#This Row],[ИНН организации]],tbl_inn[],4,FALSE))</f>
        <v/>
      </c>
      <c r="AA12" s="90" t="str">
        <f>IF(ISERROR(VLOOKUP(tbl_main[[#This Row],[ИНН организации]],tbl_inn[],8,FALSE)),"",VLOOKUP(tbl_main[[#This Row],[ИНН организации]],tbl_inn[],8,FALSE))</f>
        <v/>
      </c>
      <c r="AB12" s="83" t="s">
        <v>311</v>
      </c>
      <c r="AC12" s="83" t="s">
        <v>311</v>
      </c>
      <c r="AD12" s="83" t="s">
        <v>311</v>
      </c>
      <c r="AE12" s="83" t="s">
        <v>311</v>
      </c>
      <c r="AF12" s="83" t="s">
        <v>311</v>
      </c>
      <c r="AG12" s="83" t="s">
        <v>311</v>
      </c>
      <c r="AH12" s="83" t="s">
        <v>311</v>
      </c>
      <c r="AI12" s="83" t="s">
        <v>311</v>
      </c>
      <c r="AJ12" s="83" t="s">
        <v>311</v>
      </c>
      <c r="AK12" s="83" t="s">
        <v>311</v>
      </c>
      <c r="AL12" s="83" t="s">
        <v>311</v>
      </c>
      <c r="AM12" s="83" t="s">
        <v>311</v>
      </c>
      <c r="AN12" s="83" t="s">
        <v>311</v>
      </c>
    </row>
    <row r="13" spans="1:40" x14ac:dyDescent="0.25">
      <c r="A13" s="81">
        <f t="shared" si="0"/>
        <v>4</v>
      </c>
      <c r="B13" s="82" t="str">
        <f>IF(tbl_main[[#This Row],[ТИП]]="","",IF(tbl_main[[#This Row],[Серия и номер]]="","",tbl_main[[#This Row],[ТИП]]&amp;"-"&amp;RIGHT(tbl_main[[#This Row],[Серия и номер]],6)))</f>
        <v/>
      </c>
      <c r="C13" s="83" t="s">
        <v>311</v>
      </c>
      <c r="D13" s="83" t="s">
        <v>311</v>
      </c>
      <c r="E13" s="83" t="s">
        <v>311</v>
      </c>
      <c r="F13" s="83" t="s">
        <v>311</v>
      </c>
      <c r="G13" s="83" t="s">
        <v>311</v>
      </c>
      <c r="H13" s="83" t="s">
        <v>311</v>
      </c>
      <c r="I13" s="83" t="s">
        <v>311</v>
      </c>
      <c r="J13" s="83" t="s">
        <v>311</v>
      </c>
      <c r="K13" s="84" t="s">
        <v>311</v>
      </c>
      <c r="L13" s="83" t="s">
        <v>311</v>
      </c>
      <c r="M13" s="85" t="s">
        <v>311</v>
      </c>
      <c r="N13" s="83" t="s">
        <v>311</v>
      </c>
      <c r="O13" s="84" t="s">
        <v>311</v>
      </c>
      <c r="P13" s="83" t="s">
        <v>311</v>
      </c>
      <c r="Q13" s="83" t="s">
        <v>311</v>
      </c>
      <c r="R13" s="83" t="s">
        <v>311</v>
      </c>
      <c r="S13" s="86" t="s">
        <v>311</v>
      </c>
      <c r="T13" s="83" t="s">
        <v>311</v>
      </c>
      <c r="U13" s="83" t="s">
        <v>311</v>
      </c>
      <c r="V13" s="83" t="s">
        <v>311</v>
      </c>
      <c r="W13" s="86" t="s">
        <v>311</v>
      </c>
      <c r="X13" s="86" t="s">
        <v>311</v>
      </c>
      <c r="Y13" s="90" t="str">
        <f>IF(tbl_main[[#This Row],[ИНН организации]]="","",IF(ISERROR(VLOOKUP(tbl_main[[#This Row],[ИНН организации]],tbl_inn[],3,FALSE)),"Проверьте ИНН",VLOOKUP(tbl_main[[#This Row],[ИНН организации]],tbl_inn[],3,FALSE)))</f>
        <v/>
      </c>
      <c r="Z13" s="90" t="str">
        <f>IF(ISERROR(VLOOKUP(tbl_main[[#This Row],[ИНН организации]],tbl_inn[],4,FALSE)),"",VLOOKUP(tbl_main[[#This Row],[ИНН организации]],tbl_inn[],4,FALSE))</f>
        <v/>
      </c>
      <c r="AA13" s="90" t="str">
        <f>IF(ISERROR(VLOOKUP(tbl_main[[#This Row],[ИНН организации]],tbl_inn[],8,FALSE)),"",VLOOKUP(tbl_main[[#This Row],[ИНН организации]],tbl_inn[],8,FALSE))</f>
        <v/>
      </c>
      <c r="AB13" s="83" t="s">
        <v>311</v>
      </c>
      <c r="AC13" s="83" t="s">
        <v>311</v>
      </c>
      <c r="AD13" s="83" t="s">
        <v>311</v>
      </c>
      <c r="AE13" s="83" t="s">
        <v>311</v>
      </c>
      <c r="AF13" s="83" t="s">
        <v>311</v>
      </c>
      <c r="AG13" s="83" t="s">
        <v>311</v>
      </c>
      <c r="AH13" s="83" t="s">
        <v>311</v>
      </c>
      <c r="AI13" s="83" t="s">
        <v>311</v>
      </c>
      <c r="AJ13" s="83" t="s">
        <v>311</v>
      </c>
      <c r="AK13" s="83" t="s">
        <v>311</v>
      </c>
      <c r="AL13" s="83" t="s">
        <v>311</v>
      </c>
      <c r="AM13" s="83" t="s">
        <v>311</v>
      </c>
      <c r="AN13" s="83" t="s">
        <v>311</v>
      </c>
    </row>
    <row r="14" spans="1:40" x14ac:dyDescent="0.25">
      <c r="A14" s="81">
        <f t="shared" si="0"/>
        <v>5</v>
      </c>
      <c r="B14" s="82" t="str">
        <f>IF(tbl_main[[#This Row],[ТИП]]="","",IF(tbl_main[[#This Row],[Серия и номер]]="","",tbl_main[[#This Row],[ТИП]]&amp;"-"&amp;RIGHT(tbl_main[[#This Row],[Серия и номер]],6)))</f>
        <v/>
      </c>
      <c r="C14" s="83" t="s">
        <v>311</v>
      </c>
      <c r="D14" s="83" t="s">
        <v>311</v>
      </c>
      <c r="E14" s="83" t="s">
        <v>311</v>
      </c>
      <c r="F14" s="83" t="s">
        <v>311</v>
      </c>
      <c r="G14" s="83" t="s">
        <v>311</v>
      </c>
      <c r="H14" s="83" t="s">
        <v>311</v>
      </c>
      <c r="I14" s="83" t="s">
        <v>311</v>
      </c>
      <c r="J14" s="83" t="s">
        <v>311</v>
      </c>
      <c r="K14" s="84" t="s">
        <v>311</v>
      </c>
      <c r="L14" s="83" t="s">
        <v>311</v>
      </c>
      <c r="M14" s="85" t="s">
        <v>311</v>
      </c>
      <c r="N14" s="83" t="s">
        <v>311</v>
      </c>
      <c r="O14" s="84" t="s">
        <v>311</v>
      </c>
      <c r="P14" s="83" t="s">
        <v>311</v>
      </c>
      <c r="Q14" s="83" t="s">
        <v>311</v>
      </c>
      <c r="R14" s="83" t="s">
        <v>311</v>
      </c>
      <c r="S14" s="86" t="s">
        <v>311</v>
      </c>
      <c r="T14" s="83" t="s">
        <v>311</v>
      </c>
      <c r="U14" s="83" t="s">
        <v>311</v>
      </c>
      <c r="V14" s="83" t="s">
        <v>311</v>
      </c>
      <c r="W14" s="86" t="s">
        <v>311</v>
      </c>
      <c r="X14" s="86" t="s">
        <v>311</v>
      </c>
      <c r="Y14" s="90" t="str">
        <f>IF(tbl_main[[#This Row],[ИНН организации]]="","",IF(ISERROR(VLOOKUP(tbl_main[[#This Row],[ИНН организации]],tbl_inn[],3,FALSE)),"Проверьте ИНН",VLOOKUP(tbl_main[[#This Row],[ИНН организации]],tbl_inn[],3,FALSE)))</f>
        <v/>
      </c>
      <c r="Z14" s="90" t="str">
        <f>IF(ISERROR(VLOOKUP(tbl_main[[#This Row],[ИНН организации]],tbl_inn[],4,FALSE)),"",VLOOKUP(tbl_main[[#This Row],[ИНН организации]],tbl_inn[],4,FALSE))</f>
        <v/>
      </c>
      <c r="AA14" s="90" t="str">
        <f>IF(ISERROR(VLOOKUP(tbl_main[[#This Row],[ИНН организации]],tbl_inn[],8,FALSE)),"",VLOOKUP(tbl_main[[#This Row],[ИНН организации]],tbl_inn[],8,FALSE))</f>
        <v/>
      </c>
      <c r="AB14" s="83" t="s">
        <v>311</v>
      </c>
      <c r="AC14" s="83" t="s">
        <v>311</v>
      </c>
      <c r="AD14" s="83" t="s">
        <v>311</v>
      </c>
      <c r="AE14" s="83" t="s">
        <v>311</v>
      </c>
      <c r="AF14" s="83" t="s">
        <v>311</v>
      </c>
      <c r="AG14" s="83" t="s">
        <v>311</v>
      </c>
      <c r="AH14" s="83" t="s">
        <v>311</v>
      </c>
      <c r="AI14" s="83" t="s">
        <v>311</v>
      </c>
      <c r="AJ14" s="83" t="s">
        <v>311</v>
      </c>
      <c r="AK14" s="83" t="s">
        <v>311</v>
      </c>
      <c r="AL14" s="83" t="s">
        <v>311</v>
      </c>
      <c r="AM14" s="83" t="s">
        <v>311</v>
      </c>
      <c r="AN14" s="83" t="s">
        <v>311</v>
      </c>
    </row>
    <row r="15" spans="1:40" x14ac:dyDescent="0.25">
      <c r="A15" s="81">
        <f t="shared" si="0"/>
        <v>6</v>
      </c>
      <c r="B15" s="82" t="str">
        <f>IF(tbl_main[[#This Row],[ТИП]]="","",IF(tbl_main[[#This Row],[Серия и номер]]="","",tbl_main[[#This Row],[ТИП]]&amp;"-"&amp;RIGHT(tbl_main[[#This Row],[Серия и номер]],6)))</f>
        <v/>
      </c>
      <c r="C15" s="83" t="s">
        <v>311</v>
      </c>
      <c r="D15" s="83" t="s">
        <v>311</v>
      </c>
      <c r="E15" s="83" t="s">
        <v>311</v>
      </c>
      <c r="F15" s="83" t="s">
        <v>311</v>
      </c>
      <c r="G15" s="83" t="s">
        <v>311</v>
      </c>
      <c r="H15" s="83" t="s">
        <v>311</v>
      </c>
      <c r="I15" s="83" t="s">
        <v>311</v>
      </c>
      <c r="J15" s="83" t="s">
        <v>311</v>
      </c>
      <c r="K15" s="84" t="s">
        <v>311</v>
      </c>
      <c r="L15" s="83" t="s">
        <v>311</v>
      </c>
      <c r="M15" s="85" t="s">
        <v>311</v>
      </c>
      <c r="N15" s="83" t="s">
        <v>311</v>
      </c>
      <c r="O15" s="84" t="s">
        <v>311</v>
      </c>
      <c r="P15" s="83" t="s">
        <v>311</v>
      </c>
      <c r="Q15" s="83" t="s">
        <v>311</v>
      </c>
      <c r="R15" s="83" t="s">
        <v>311</v>
      </c>
      <c r="S15" s="86" t="s">
        <v>311</v>
      </c>
      <c r="T15" s="83" t="s">
        <v>311</v>
      </c>
      <c r="U15" s="83" t="s">
        <v>311</v>
      </c>
      <c r="V15" s="83" t="s">
        <v>311</v>
      </c>
      <c r="W15" s="86" t="s">
        <v>311</v>
      </c>
      <c r="X15" s="86" t="s">
        <v>311</v>
      </c>
      <c r="Y15" s="90" t="str">
        <f>IF(tbl_main[[#This Row],[ИНН организации]]="","",IF(ISERROR(VLOOKUP(tbl_main[[#This Row],[ИНН организации]],tbl_inn[],3,FALSE)),"Проверьте ИНН",VLOOKUP(tbl_main[[#This Row],[ИНН организации]],tbl_inn[],3,FALSE)))</f>
        <v/>
      </c>
      <c r="Z15" s="90" t="str">
        <f>IF(ISERROR(VLOOKUP(tbl_main[[#This Row],[ИНН организации]],tbl_inn[],4,FALSE)),"",VLOOKUP(tbl_main[[#This Row],[ИНН организации]],tbl_inn[],4,FALSE))</f>
        <v/>
      </c>
      <c r="AA15" s="90" t="str">
        <f>IF(ISERROR(VLOOKUP(tbl_main[[#This Row],[ИНН организации]],tbl_inn[],8,FALSE)),"",VLOOKUP(tbl_main[[#This Row],[ИНН организации]],tbl_inn[],8,FALSE))</f>
        <v/>
      </c>
      <c r="AB15" s="83" t="s">
        <v>311</v>
      </c>
      <c r="AC15" s="83" t="s">
        <v>311</v>
      </c>
      <c r="AD15" s="83" t="s">
        <v>311</v>
      </c>
      <c r="AE15" s="83" t="s">
        <v>311</v>
      </c>
      <c r="AF15" s="83" t="s">
        <v>311</v>
      </c>
      <c r="AG15" s="83" t="s">
        <v>311</v>
      </c>
      <c r="AH15" s="83" t="s">
        <v>311</v>
      </c>
      <c r="AI15" s="83" t="s">
        <v>311</v>
      </c>
      <c r="AJ15" s="83" t="s">
        <v>311</v>
      </c>
      <c r="AK15" s="83" t="s">
        <v>311</v>
      </c>
      <c r="AL15" s="83" t="s">
        <v>311</v>
      </c>
      <c r="AM15" s="83" t="s">
        <v>311</v>
      </c>
      <c r="AN15" s="83" t="s">
        <v>311</v>
      </c>
    </row>
    <row r="16" spans="1:40" x14ac:dyDescent="0.25">
      <c r="A16" s="81">
        <f t="shared" si="0"/>
        <v>7</v>
      </c>
      <c r="B16" s="82" t="str">
        <f>IF(tbl_main[[#This Row],[ТИП]]="","",IF(tbl_main[[#This Row],[Серия и номер]]="","",tbl_main[[#This Row],[ТИП]]&amp;"-"&amp;RIGHT(tbl_main[[#This Row],[Серия и номер]],6)))</f>
        <v/>
      </c>
      <c r="C16" s="83" t="s">
        <v>311</v>
      </c>
      <c r="D16" s="83" t="s">
        <v>311</v>
      </c>
      <c r="E16" s="83" t="s">
        <v>311</v>
      </c>
      <c r="F16" s="83" t="s">
        <v>311</v>
      </c>
      <c r="G16" s="83" t="s">
        <v>311</v>
      </c>
      <c r="H16" s="83" t="s">
        <v>311</v>
      </c>
      <c r="I16" s="83" t="s">
        <v>311</v>
      </c>
      <c r="J16" s="83" t="s">
        <v>311</v>
      </c>
      <c r="K16" s="84" t="s">
        <v>311</v>
      </c>
      <c r="L16" s="83" t="s">
        <v>311</v>
      </c>
      <c r="M16" s="85" t="s">
        <v>311</v>
      </c>
      <c r="N16" s="83" t="s">
        <v>311</v>
      </c>
      <c r="O16" s="84" t="s">
        <v>311</v>
      </c>
      <c r="P16" s="83" t="s">
        <v>311</v>
      </c>
      <c r="Q16" s="83" t="s">
        <v>311</v>
      </c>
      <c r="R16" s="83" t="s">
        <v>311</v>
      </c>
      <c r="S16" s="86" t="s">
        <v>311</v>
      </c>
      <c r="T16" s="83" t="s">
        <v>311</v>
      </c>
      <c r="U16" s="83" t="s">
        <v>311</v>
      </c>
      <c r="V16" s="83" t="s">
        <v>311</v>
      </c>
      <c r="W16" s="86" t="s">
        <v>311</v>
      </c>
      <c r="X16" s="86" t="s">
        <v>311</v>
      </c>
      <c r="Y16" s="90" t="str">
        <f>IF(tbl_main[[#This Row],[ИНН организации]]="","",IF(ISERROR(VLOOKUP(tbl_main[[#This Row],[ИНН организации]],tbl_inn[],3,FALSE)),"Проверьте ИНН",VLOOKUP(tbl_main[[#This Row],[ИНН организации]],tbl_inn[],3,FALSE)))</f>
        <v/>
      </c>
      <c r="Z16" s="90" t="str">
        <f>IF(ISERROR(VLOOKUP(tbl_main[[#This Row],[ИНН организации]],tbl_inn[],4,FALSE)),"",VLOOKUP(tbl_main[[#This Row],[ИНН организации]],tbl_inn[],4,FALSE))</f>
        <v/>
      </c>
      <c r="AA16" s="90" t="str">
        <f>IF(ISERROR(VLOOKUP(tbl_main[[#This Row],[ИНН организации]],tbl_inn[],8,FALSE)),"",VLOOKUP(tbl_main[[#This Row],[ИНН организации]],tbl_inn[],8,FALSE))</f>
        <v/>
      </c>
      <c r="AB16" s="83" t="s">
        <v>311</v>
      </c>
      <c r="AC16" s="83" t="s">
        <v>311</v>
      </c>
      <c r="AD16" s="83" t="s">
        <v>311</v>
      </c>
      <c r="AE16" s="83" t="s">
        <v>311</v>
      </c>
      <c r="AF16" s="83" t="s">
        <v>311</v>
      </c>
      <c r="AG16" s="83" t="s">
        <v>311</v>
      </c>
      <c r="AH16" s="83" t="s">
        <v>311</v>
      </c>
      <c r="AI16" s="83" t="s">
        <v>311</v>
      </c>
      <c r="AJ16" s="83" t="s">
        <v>311</v>
      </c>
      <c r="AK16" s="83" t="s">
        <v>311</v>
      </c>
      <c r="AL16" s="83" t="s">
        <v>311</v>
      </c>
      <c r="AM16" s="83" t="s">
        <v>311</v>
      </c>
      <c r="AN16" s="83" t="s">
        <v>311</v>
      </c>
    </row>
    <row r="17" spans="1:40" x14ac:dyDescent="0.25">
      <c r="A17" s="81">
        <f t="shared" si="0"/>
        <v>8</v>
      </c>
      <c r="B17" s="82" t="str">
        <f>IF(tbl_main[[#This Row],[ТИП]]="","",IF(tbl_main[[#This Row],[Серия и номер]]="","",tbl_main[[#This Row],[ТИП]]&amp;"-"&amp;RIGHT(tbl_main[[#This Row],[Серия и номер]],6)))</f>
        <v/>
      </c>
      <c r="C17" s="83" t="s">
        <v>311</v>
      </c>
      <c r="D17" s="83" t="s">
        <v>311</v>
      </c>
      <c r="E17" s="83" t="s">
        <v>311</v>
      </c>
      <c r="F17" s="83" t="s">
        <v>311</v>
      </c>
      <c r="G17" s="83" t="s">
        <v>311</v>
      </c>
      <c r="H17" s="83" t="s">
        <v>311</v>
      </c>
      <c r="I17" s="83" t="s">
        <v>311</v>
      </c>
      <c r="J17" s="83" t="s">
        <v>311</v>
      </c>
      <c r="K17" s="84" t="s">
        <v>311</v>
      </c>
      <c r="L17" s="83" t="s">
        <v>311</v>
      </c>
      <c r="M17" s="85" t="s">
        <v>311</v>
      </c>
      <c r="N17" s="83" t="s">
        <v>311</v>
      </c>
      <c r="O17" s="84" t="s">
        <v>311</v>
      </c>
      <c r="P17" s="83" t="s">
        <v>311</v>
      </c>
      <c r="Q17" s="83" t="s">
        <v>311</v>
      </c>
      <c r="R17" s="83" t="s">
        <v>311</v>
      </c>
      <c r="S17" s="86" t="s">
        <v>311</v>
      </c>
      <c r="T17" s="83" t="s">
        <v>311</v>
      </c>
      <c r="U17" s="83" t="s">
        <v>311</v>
      </c>
      <c r="V17" s="83" t="s">
        <v>311</v>
      </c>
      <c r="W17" s="86" t="s">
        <v>311</v>
      </c>
      <c r="X17" s="86" t="s">
        <v>311</v>
      </c>
      <c r="Y17" s="90" t="str">
        <f>IF(tbl_main[[#This Row],[ИНН организации]]="","",IF(ISERROR(VLOOKUP(tbl_main[[#This Row],[ИНН организации]],tbl_inn[],3,FALSE)),"Проверьте ИНН",VLOOKUP(tbl_main[[#This Row],[ИНН организации]],tbl_inn[],3,FALSE)))</f>
        <v/>
      </c>
      <c r="Z17" s="90" t="str">
        <f>IF(ISERROR(VLOOKUP(tbl_main[[#This Row],[ИНН организации]],tbl_inn[],4,FALSE)),"",VLOOKUP(tbl_main[[#This Row],[ИНН организации]],tbl_inn[],4,FALSE))</f>
        <v/>
      </c>
      <c r="AA17" s="90" t="str">
        <f>IF(ISERROR(VLOOKUP(tbl_main[[#This Row],[ИНН организации]],tbl_inn[],8,FALSE)),"",VLOOKUP(tbl_main[[#This Row],[ИНН организации]],tbl_inn[],8,FALSE))</f>
        <v/>
      </c>
      <c r="AB17" s="83" t="s">
        <v>311</v>
      </c>
      <c r="AC17" s="83" t="s">
        <v>311</v>
      </c>
      <c r="AD17" s="83" t="s">
        <v>311</v>
      </c>
      <c r="AE17" s="83" t="s">
        <v>311</v>
      </c>
      <c r="AF17" s="83" t="s">
        <v>311</v>
      </c>
      <c r="AG17" s="83" t="s">
        <v>311</v>
      </c>
      <c r="AH17" s="83" t="s">
        <v>311</v>
      </c>
      <c r="AI17" s="83" t="s">
        <v>311</v>
      </c>
      <c r="AJ17" s="83" t="s">
        <v>311</v>
      </c>
      <c r="AK17" s="83" t="s">
        <v>311</v>
      </c>
      <c r="AL17" s="83" t="s">
        <v>311</v>
      </c>
      <c r="AM17" s="83" t="s">
        <v>311</v>
      </c>
      <c r="AN17" s="83" t="s">
        <v>311</v>
      </c>
    </row>
    <row r="18" spans="1:40" x14ac:dyDescent="0.25">
      <c r="A18" s="81">
        <f t="shared" si="0"/>
        <v>9</v>
      </c>
      <c r="B18" s="82" t="str">
        <f>IF(tbl_main[[#This Row],[ТИП]]="","",IF(tbl_main[[#This Row],[Серия и номер]]="","",tbl_main[[#This Row],[ТИП]]&amp;"-"&amp;RIGHT(tbl_main[[#This Row],[Серия и номер]],6)))</f>
        <v/>
      </c>
      <c r="C18" s="83" t="s">
        <v>311</v>
      </c>
      <c r="D18" s="83" t="s">
        <v>311</v>
      </c>
      <c r="E18" s="83" t="s">
        <v>311</v>
      </c>
      <c r="F18" s="83" t="s">
        <v>311</v>
      </c>
      <c r="G18" s="83" t="s">
        <v>311</v>
      </c>
      <c r="H18" s="83" t="s">
        <v>311</v>
      </c>
      <c r="I18" s="83" t="s">
        <v>311</v>
      </c>
      <c r="J18" s="83" t="s">
        <v>311</v>
      </c>
      <c r="K18" s="84" t="s">
        <v>311</v>
      </c>
      <c r="L18" s="83" t="s">
        <v>311</v>
      </c>
      <c r="M18" s="85" t="s">
        <v>311</v>
      </c>
      <c r="N18" s="83" t="s">
        <v>311</v>
      </c>
      <c r="O18" s="84" t="s">
        <v>311</v>
      </c>
      <c r="P18" s="83" t="s">
        <v>311</v>
      </c>
      <c r="Q18" s="83" t="s">
        <v>311</v>
      </c>
      <c r="R18" s="83" t="s">
        <v>311</v>
      </c>
      <c r="S18" s="86" t="s">
        <v>311</v>
      </c>
      <c r="T18" s="83" t="s">
        <v>311</v>
      </c>
      <c r="U18" s="83" t="s">
        <v>311</v>
      </c>
      <c r="V18" s="83" t="s">
        <v>311</v>
      </c>
      <c r="W18" s="86" t="s">
        <v>311</v>
      </c>
      <c r="X18" s="86" t="s">
        <v>311</v>
      </c>
      <c r="Y18" s="90" t="str">
        <f>IF(tbl_main[[#This Row],[ИНН организации]]="","",IF(ISERROR(VLOOKUP(tbl_main[[#This Row],[ИНН организации]],tbl_inn[],3,FALSE)),"Проверьте ИНН",VLOOKUP(tbl_main[[#This Row],[ИНН организации]],tbl_inn[],3,FALSE)))</f>
        <v/>
      </c>
      <c r="Z18" s="90" t="str">
        <f>IF(ISERROR(VLOOKUP(tbl_main[[#This Row],[ИНН организации]],tbl_inn[],4,FALSE)),"",VLOOKUP(tbl_main[[#This Row],[ИНН организации]],tbl_inn[],4,FALSE))</f>
        <v/>
      </c>
      <c r="AA18" s="90" t="str">
        <f>IF(ISERROR(VLOOKUP(tbl_main[[#This Row],[ИНН организации]],tbl_inn[],8,FALSE)),"",VLOOKUP(tbl_main[[#This Row],[ИНН организации]],tbl_inn[],8,FALSE))</f>
        <v/>
      </c>
      <c r="AB18" s="83" t="s">
        <v>311</v>
      </c>
      <c r="AC18" s="83" t="s">
        <v>311</v>
      </c>
      <c r="AD18" s="83" t="s">
        <v>311</v>
      </c>
      <c r="AE18" s="83" t="s">
        <v>311</v>
      </c>
      <c r="AF18" s="83" t="s">
        <v>311</v>
      </c>
      <c r="AG18" s="83" t="s">
        <v>311</v>
      </c>
      <c r="AH18" s="83" t="s">
        <v>311</v>
      </c>
      <c r="AI18" s="83" t="s">
        <v>311</v>
      </c>
      <c r="AJ18" s="83" t="s">
        <v>311</v>
      </c>
      <c r="AK18" s="83" t="s">
        <v>311</v>
      </c>
      <c r="AL18" s="83" t="s">
        <v>311</v>
      </c>
      <c r="AM18" s="83" t="s">
        <v>311</v>
      </c>
      <c r="AN18" s="83" t="s">
        <v>311</v>
      </c>
    </row>
    <row r="19" spans="1:40" x14ac:dyDescent="0.25">
      <c r="A19" s="81">
        <f t="shared" si="0"/>
        <v>10</v>
      </c>
      <c r="B19" s="82" t="str">
        <f>IF(tbl_main[[#This Row],[ТИП]]="","",IF(tbl_main[[#This Row],[Серия и номер]]="","",tbl_main[[#This Row],[ТИП]]&amp;"-"&amp;RIGHT(tbl_main[[#This Row],[Серия и номер]],6)))</f>
        <v/>
      </c>
      <c r="C19" s="83" t="s">
        <v>311</v>
      </c>
      <c r="D19" s="83" t="s">
        <v>311</v>
      </c>
      <c r="E19" s="83" t="s">
        <v>311</v>
      </c>
      <c r="F19" s="83" t="s">
        <v>311</v>
      </c>
      <c r="G19" s="83" t="s">
        <v>311</v>
      </c>
      <c r="H19" s="83" t="s">
        <v>311</v>
      </c>
      <c r="I19" s="83" t="s">
        <v>311</v>
      </c>
      <c r="J19" s="83" t="s">
        <v>311</v>
      </c>
      <c r="K19" s="84" t="s">
        <v>311</v>
      </c>
      <c r="L19" s="83" t="s">
        <v>311</v>
      </c>
      <c r="M19" s="85" t="s">
        <v>311</v>
      </c>
      <c r="N19" s="83" t="s">
        <v>311</v>
      </c>
      <c r="O19" s="84" t="s">
        <v>311</v>
      </c>
      <c r="P19" s="83" t="s">
        <v>311</v>
      </c>
      <c r="Q19" s="83" t="s">
        <v>311</v>
      </c>
      <c r="R19" s="83" t="s">
        <v>311</v>
      </c>
      <c r="S19" s="86" t="s">
        <v>311</v>
      </c>
      <c r="T19" s="83" t="s">
        <v>311</v>
      </c>
      <c r="U19" s="83" t="s">
        <v>311</v>
      </c>
      <c r="V19" s="83" t="s">
        <v>311</v>
      </c>
      <c r="W19" s="86" t="s">
        <v>311</v>
      </c>
      <c r="X19" s="86" t="s">
        <v>311</v>
      </c>
      <c r="Y19" s="90" t="str">
        <f>IF(tbl_main[[#This Row],[ИНН организации]]="","",IF(ISERROR(VLOOKUP(tbl_main[[#This Row],[ИНН организации]],tbl_inn[],3,FALSE)),"Проверьте ИНН",VLOOKUP(tbl_main[[#This Row],[ИНН организации]],tbl_inn[],3,FALSE)))</f>
        <v/>
      </c>
      <c r="Z19" s="90" t="str">
        <f>IF(ISERROR(VLOOKUP(tbl_main[[#This Row],[ИНН организации]],tbl_inn[],4,FALSE)),"",VLOOKUP(tbl_main[[#This Row],[ИНН организации]],tbl_inn[],4,FALSE))</f>
        <v/>
      </c>
      <c r="AA19" s="90" t="str">
        <f>IF(ISERROR(VLOOKUP(tbl_main[[#This Row],[ИНН организации]],tbl_inn[],8,FALSE)),"",VLOOKUP(tbl_main[[#This Row],[ИНН организации]],tbl_inn[],8,FALSE))</f>
        <v/>
      </c>
      <c r="AB19" s="83" t="s">
        <v>311</v>
      </c>
      <c r="AC19" s="83" t="s">
        <v>311</v>
      </c>
      <c r="AD19" s="83" t="s">
        <v>311</v>
      </c>
      <c r="AE19" s="83" t="s">
        <v>311</v>
      </c>
      <c r="AF19" s="83" t="s">
        <v>311</v>
      </c>
      <c r="AG19" s="83" t="s">
        <v>311</v>
      </c>
      <c r="AH19" s="83" t="s">
        <v>311</v>
      </c>
      <c r="AI19" s="83" t="s">
        <v>311</v>
      </c>
      <c r="AJ19" s="83" t="s">
        <v>311</v>
      </c>
      <c r="AK19" s="83" t="s">
        <v>311</v>
      </c>
      <c r="AL19" s="83" t="s">
        <v>311</v>
      </c>
      <c r="AM19" s="83" t="s">
        <v>311</v>
      </c>
      <c r="AN19" s="83" t="s">
        <v>311</v>
      </c>
    </row>
    <row r="20" spans="1:40" x14ac:dyDescent="0.25">
      <c r="A20" s="81">
        <f t="shared" si="0"/>
        <v>11</v>
      </c>
      <c r="B20" s="82" t="str">
        <f>IF(tbl_main[[#This Row],[ТИП]]="","",IF(tbl_main[[#This Row],[Серия и номер]]="","",tbl_main[[#This Row],[ТИП]]&amp;"-"&amp;RIGHT(tbl_main[[#This Row],[Серия и номер]],6)))</f>
        <v/>
      </c>
      <c r="C20" s="83" t="s">
        <v>311</v>
      </c>
      <c r="D20" s="83" t="s">
        <v>311</v>
      </c>
      <c r="E20" s="83" t="s">
        <v>311</v>
      </c>
      <c r="F20" s="83" t="s">
        <v>311</v>
      </c>
      <c r="G20" s="83" t="s">
        <v>311</v>
      </c>
      <c r="H20" s="83" t="s">
        <v>311</v>
      </c>
      <c r="I20" s="83" t="s">
        <v>311</v>
      </c>
      <c r="J20" s="83" t="s">
        <v>311</v>
      </c>
      <c r="K20" s="84" t="s">
        <v>311</v>
      </c>
      <c r="L20" s="83" t="s">
        <v>311</v>
      </c>
      <c r="M20" s="85" t="s">
        <v>311</v>
      </c>
      <c r="N20" s="83" t="s">
        <v>311</v>
      </c>
      <c r="O20" s="84" t="s">
        <v>311</v>
      </c>
      <c r="P20" s="83" t="s">
        <v>311</v>
      </c>
      <c r="Q20" s="83" t="s">
        <v>311</v>
      </c>
      <c r="R20" s="83" t="s">
        <v>311</v>
      </c>
      <c r="S20" s="86" t="s">
        <v>311</v>
      </c>
      <c r="T20" s="83" t="s">
        <v>311</v>
      </c>
      <c r="U20" s="83" t="s">
        <v>311</v>
      </c>
      <c r="V20" s="83" t="s">
        <v>311</v>
      </c>
      <c r="W20" s="86" t="s">
        <v>311</v>
      </c>
      <c r="X20" s="86" t="s">
        <v>311</v>
      </c>
      <c r="Y20" s="90" t="str">
        <f>IF(tbl_main[[#This Row],[ИНН организации]]="","",IF(ISERROR(VLOOKUP(tbl_main[[#This Row],[ИНН организации]],tbl_inn[],3,FALSE)),"Проверьте ИНН",VLOOKUP(tbl_main[[#This Row],[ИНН организации]],tbl_inn[],3,FALSE)))</f>
        <v/>
      </c>
      <c r="Z20" s="90" t="str">
        <f>IF(ISERROR(VLOOKUP(tbl_main[[#This Row],[ИНН организации]],tbl_inn[],4,FALSE)),"",VLOOKUP(tbl_main[[#This Row],[ИНН организации]],tbl_inn[],4,FALSE))</f>
        <v/>
      </c>
      <c r="AA20" s="90" t="str">
        <f>IF(ISERROR(VLOOKUP(tbl_main[[#This Row],[ИНН организации]],tbl_inn[],8,FALSE)),"",VLOOKUP(tbl_main[[#This Row],[ИНН организации]],tbl_inn[],8,FALSE))</f>
        <v/>
      </c>
      <c r="AB20" s="83" t="s">
        <v>311</v>
      </c>
      <c r="AC20" s="83" t="s">
        <v>311</v>
      </c>
      <c r="AD20" s="83" t="s">
        <v>311</v>
      </c>
      <c r="AE20" s="83" t="s">
        <v>311</v>
      </c>
      <c r="AF20" s="83" t="s">
        <v>311</v>
      </c>
      <c r="AG20" s="83" t="s">
        <v>311</v>
      </c>
      <c r="AH20" s="83" t="s">
        <v>311</v>
      </c>
      <c r="AI20" s="83" t="s">
        <v>311</v>
      </c>
      <c r="AJ20" s="83" t="s">
        <v>311</v>
      </c>
      <c r="AK20" s="83" t="s">
        <v>311</v>
      </c>
      <c r="AL20" s="83" t="s">
        <v>311</v>
      </c>
      <c r="AM20" s="83" t="s">
        <v>311</v>
      </c>
      <c r="AN20" s="83" t="s">
        <v>311</v>
      </c>
    </row>
    <row r="21" spans="1:40" x14ac:dyDescent="0.25">
      <c r="A21" s="81">
        <f t="shared" si="0"/>
        <v>12</v>
      </c>
      <c r="B21" s="82" t="str">
        <f>IF(tbl_main[[#This Row],[ТИП]]="","",IF(tbl_main[[#This Row],[Серия и номер]]="","",tbl_main[[#This Row],[ТИП]]&amp;"-"&amp;RIGHT(tbl_main[[#This Row],[Серия и номер]],6)))</f>
        <v/>
      </c>
      <c r="C21" s="83" t="s">
        <v>311</v>
      </c>
      <c r="D21" s="83" t="s">
        <v>311</v>
      </c>
      <c r="E21" s="83" t="s">
        <v>311</v>
      </c>
      <c r="F21" s="83" t="s">
        <v>311</v>
      </c>
      <c r="G21" s="83" t="s">
        <v>311</v>
      </c>
      <c r="H21" s="83" t="s">
        <v>311</v>
      </c>
      <c r="I21" s="83" t="s">
        <v>311</v>
      </c>
      <c r="J21" s="83" t="s">
        <v>311</v>
      </c>
      <c r="K21" s="84" t="s">
        <v>311</v>
      </c>
      <c r="L21" s="83" t="s">
        <v>311</v>
      </c>
      <c r="M21" s="85" t="s">
        <v>311</v>
      </c>
      <c r="N21" s="83" t="s">
        <v>311</v>
      </c>
      <c r="O21" s="84" t="s">
        <v>311</v>
      </c>
      <c r="P21" s="83" t="s">
        <v>311</v>
      </c>
      <c r="Q21" s="83" t="s">
        <v>311</v>
      </c>
      <c r="R21" s="83" t="s">
        <v>311</v>
      </c>
      <c r="S21" s="86" t="s">
        <v>311</v>
      </c>
      <c r="T21" s="83" t="s">
        <v>311</v>
      </c>
      <c r="U21" s="83" t="s">
        <v>311</v>
      </c>
      <c r="V21" s="83" t="s">
        <v>311</v>
      </c>
      <c r="W21" s="86" t="s">
        <v>311</v>
      </c>
      <c r="X21" s="86" t="s">
        <v>311</v>
      </c>
      <c r="Y21" s="90" t="str">
        <f>IF(tbl_main[[#This Row],[ИНН организации]]="","",IF(ISERROR(VLOOKUP(tbl_main[[#This Row],[ИНН организации]],tbl_inn[],3,FALSE)),"Проверьте ИНН",VLOOKUP(tbl_main[[#This Row],[ИНН организации]],tbl_inn[],3,FALSE)))</f>
        <v/>
      </c>
      <c r="Z21" s="90" t="str">
        <f>IF(ISERROR(VLOOKUP(tbl_main[[#This Row],[ИНН организации]],tbl_inn[],4,FALSE)),"",VLOOKUP(tbl_main[[#This Row],[ИНН организации]],tbl_inn[],4,FALSE))</f>
        <v/>
      </c>
      <c r="AA21" s="90" t="str">
        <f>IF(ISERROR(VLOOKUP(tbl_main[[#This Row],[ИНН организации]],tbl_inn[],8,FALSE)),"",VLOOKUP(tbl_main[[#This Row],[ИНН организации]],tbl_inn[],8,FALSE))</f>
        <v/>
      </c>
      <c r="AB21" s="83" t="s">
        <v>311</v>
      </c>
      <c r="AC21" s="83" t="s">
        <v>311</v>
      </c>
      <c r="AD21" s="83" t="s">
        <v>311</v>
      </c>
      <c r="AE21" s="83" t="s">
        <v>311</v>
      </c>
      <c r="AF21" s="83" t="s">
        <v>311</v>
      </c>
      <c r="AG21" s="83" t="s">
        <v>311</v>
      </c>
      <c r="AH21" s="83" t="s">
        <v>311</v>
      </c>
      <c r="AI21" s="83" t="s">
        <v>311</v>
      </c>
      <c r="AJ21" s="83" t="s">
        <v>311</v>
      </c>
      <c r="AK21" s="83" t="s">
        <v>311</v>
      </c>
      <c r="AL21" s="83" t="s">
        <v>311</v>
      </c>
      <c r="AM21" s="83" t="s">
        <v>311</v>
      </c>
      <c r="AN21" s="83" t="s">
        <v>311</v>
      </c>
    </row>
    <row r="22" spans="1:40" x14ac:dyDescent="0.25">
      <c r="A22" s="81">
        <f t="shared" si="0"/>
        <v>13</v>
      </c>
      <c r="B22" s="82" t="str">
        <f>IF(tbl_main[[#This Row],[ТИП]]="","",IF(tbl_main[[#This Row],[Серия и номер]]="","",tbl_main[[#This Row],[ТИП]]&amp;"-"&amp;RIGHT(tbl_main[[#This Row],[Серия и номер]],6)))</f>
        <v/>
      </c>
      <c r="C22" s="83" t="s">
        <v>311</v>
      </c>
      <c r="D22" s="83" t="s">
        <v>311</v>
      </c>
      <c r="E22" s="83" t="s">
        <v>311</v>
      </c>
      <c r="F22" s="83" t="s">
        <v>311</v>
      </c>
      <c r="G22" s="83" t="s">
        <v>311</v>
      </c>
      <c r="H22" s="83" t="s">
        <v>311</v>
      </c>
      <c r="I22" s="83" t="s">
        <v>311</v>
      </c>
      <c r="J22" s="83" t="s">
        <v>311</v>
      </c>
      <c r="K22" s="84" t="s">
        <v>311</v>
      </c>
      <c r="L22" s="83" t="s">
        <v>311</v>
      </c>
      <c r="M22" s="85" t="s">
        <v>311</v>
      </c>
      <c r="N22" s="83" t="s">
        <v>311</v>
      </c>
      <c r="O22" s="84" t="s">
        <v>311</v>
      </c>
      <c r="P22" s="83" t="s">
        <v>311</v>
      </c>
      <c r="Q22" s="83" t="s">
        <v>311</v>
      </c>
      <c r="R22" s="83" t="s">
        <v>311</v>
      </c>
      <c r="S22" s="86" t="s">
        <v>311</v>
      </c>
      <c r="T22" s="83" t="s">
        <v>311</v>
      </c>
      <c r="U22" s="83" t="s">
        <v>311</v>
      </c>
      <c r="V22" s="83" t="s">
        <v>311</v>
      </c>
      <c r="W22" s="86" t="s">
        <v>311</v>
      </c>
      <c r="X22" s="86" t="s">
        <v>311</v>
      </c>
      <c r="Y22" s="90" t="str">
        <f>IF(tbl_main[[#This Row],[ИНН организации]]="","",IF(ISERROR(VLOOKUP(tbl_main[[#This Row],[ИНН организации]],tbl_inn[],3,FALSE)),"Проверьте ИНН",VLOOKUP(tbl_main[[#This Row],[ИНН организации]],tbl_inn[],3,FALSE)))</f>
        <v/>
      </c>
      <c r="Z22" s="90" t="str">
        <f>IF(ISERROR(VLOOKUP(tbl_main[[#This Row],[ИНН организации]],tbl_inn[],4,FALSE)),"",VLOOKUP(tbl_main[[#This Row],[ИНН организации]],tbl_inn[],4,FALSE))</f>
        <v/>
      </c>
      <c r="AA22" s="90" t="str">
        <f>IF(ISERROR(VLOOKUP(tbl_main[[#This Row],[ИНН организации]],tbl_inn[],8,FALSE)),"",VLOOKUP(tbl_main[[#This Row],[ИНН организации]],tbl_inn[],8,FALSE))</f>
        <v/>
      </c>
      <c r="AB22" s="83" t="s">
        <v>311</v>
      </c>
      <c r="AC22" s="83" t="s">
        <v>311</v>
      </c>
      <c r="AD22" s="83" t="s">
        <v>311</v>
      </c>
      <c r="AE22" s="83" t="s">
        <v>311</v>
      </c>
      <c r="AF22" s="83" t="s">
        <v>311</v>
      </c>
      <c r="AG22" s="83" t="s">
        <v>311</v>
      </c>
      <c r="AH22" s="83" t="s">
        <v>311</v>
      </c>
      <c r="AI22" s="83" t="s">
        <v>311</v>
      </c>
      <c r="AJ22" s="83" t="s">
        <v>311</v>
      </c>
      <c r="AK22" s="83" t="s">
        <v>311</v>
      </c>
      <c r="AL22" s="83" t="s">
        <v>311</v>
      </c>
      <c r="AM22" s="83" t="s">
        <v>311</v>
      </c>
      <c r="AN22" s="83" t="s">
        <v>311</v>
      </c>
    </row>
    <row r="23" spans="1:40" x14ac:dyDescent="0.25">
      <c r="A23" s="81">
        <f t="shared" si="0"/>
        <v>14</v>
      </c>
      <c r="B23" s="82" t="str">
        <f>IF(tbl_main[[#This Row],[ТИП]]="","",IF(tbl_main[[#This Row],[Серия и номер]]="","",tbl_main[[#This Row],[ТИП]]&amp;"-"&amp;RIGHT(tbl_main[[#This Row],[Серия и номер]],6)))</f>
        <v/>
      </c>
      <c r="C23" s="83" t="s">
        <v>311</v>
      </c>
      <c r="D23" s="83" t="s">
        <v>311</v>
      </c>
      <c r="E23" s="83" t="s">
        <v>311</v>
      </c>
      <c r="F23" s="83" t="s">
        <v>311</v>
      </c>
      <c r="G23" s="83" t="s">
        <v>311</v>
      </c>
      <c r="H23" s="83" t="s">
        <v>311</v>
      </c>
      <c r="I23" s="83" t="s">
        <v>311</v>
      </c>
      <c r="J23" s="83" t="s">
        <v>311</v>
      </c>
      <c r="K23" s="84" t="s">
        <v>311</v>
      </c>
      <c r="L23" s="83" t="s">
        <v>311</v>
      </c>
      <c r="M23" s="85" t="s">
        <v>311</v>
      </c>
      <c r="N23" s="83" t="s">
        <v>311</v>
      </c>
      <c r="O23" s="84" t="s">
        <v>311</v>
      </c>
      <c r="P23" s="83" t="s">
        <v>311</v>
      </c>
      <c r="Q23" s="83" t="s">
        <v>311</v>
      </c>
      <c r="R23" s="83" t="s">
        <v>311</v>
      </c>
      <c r="S23" s="86" t="s">
        <v>311</v>
      </c>
      <c r="T23" s="83" t="s">
        <v>311</v>
      </c>
      <c r="U23" s="83" t="s">
        <v>311</v>
      </c>
      <c r="V23" s="83" t="s">
        <v>311</v>
      </c>
      <c r="W23" s="86" t="s">
        <v>311</v>
      </c>
      <c r="X23" s="86" t="s">
        <v>311</v>
      </c>
      <c r="Y23" s="90" t="str">
        <f>IF(tbl_main[[#This Row],[ИНН организации]]="","",IF(ISERROR(VLOOKUP(tbl_main[[#This Row],[ИНН организации]],tbl_inn[],3,FALSE)),"Проверьте ИНН",VLOOKUP(tbl_main[[#This Row],[ИНН организации]],tbl_inn[],3,FALSE)))</f>
        <v/>
      </c>
      <c r="Z23" s="90" t="str">
        <f>IF(ISERROR(VLOOKUP(tbl_main[[#This Row],[ИНН организации]],tbl_inn[],4,FALSE)),"",VLOOKUP(tbl_main[[#This Row],[ИНН организации]],tbl_inn[],4,FALSE))</f>
        <v/>
      </c>
      <c r="AA23" s="90" t="str">
        <f>IF(ISERROR(VLOOKUP(tbl_main[[#This Row],[ИНН организации]],tbl_inn[],8,FALSE)),"",VLOOKUP(tbl_main[[#This Row],[ИНН организации]],tbl_inn[],8,FALSE))</f>
        <v/>
      </c>
      <c r="AB23" s="83" t="s">
        <v>311</v>
      </c>
      <c r="AC23" s="83" t="s">
        <v>311</v>
      </c>
      <c r="AD23" s="83" t="s">
        <v>311</v>
      </c>
      <c r="AE23" s="83" t="s">
        <v>311</v>
      </c>
      <c r="AF23" s="83" t="s">
        <v>311</v>
      </c>
      <c r="AG23" s="83" t="s">
        <v>311</v>
      </c>
      <c r="AH23" s="83" t="s">
        <v>311</v>
      </c>
      <c r="AI23" s="83" t="s">
        <v>311</v>
      </c>
      <c r="AJ23" s="83" t="s">
        <v>311</v>
      </c>
      <c r="AK23" s="83" t="s">
        <v>311</v>
      </c>
      <c r="AL23" s="83" t="s">
        <v>311</v>
      </c>
      <c r="AM23" s="83" t="s">
        <v>311</v>
      </c>
      <c r="AN23" s="83" t="s">
        <v>311</v>
      </c>
    </row>
    <row r="24" spans="1:40" x14ac:dyDescent="0.25">
      <c r="A24" s="81">
        <f t="shared" si="0"/>
        <v>15</v>
      </c>
      <c r="B24" s="82" t="str">
        <f>IF(tbl_main[[#This Row],[ТИП]]="","",IF(tbl_main[[#This Row],[Серия и номер]]="","",tbl_main[[#This Row],[ТИП]]&amp;"-"&amp;RIGHT(tbl_main[[#This Row],[Серия и номер]],6)))</f>
        <v/>
      </c>
      <c r="C24" s="83" t="s">
        <v>311</v>
      </c>
      <c r="D24" s="83" t="s">
        <v>311</v>
      </c>
      <c r="E24" s="83" t="s">
        <v>311</v>
      </c>
      <c r="F24" s="83" t="s">
        <v>311</v>
      </c>
      <c r="G24" s="83" t="s">
        <v>311</v>
      </c>
      <c r="H24" s="83" t="s">
        <v>311</v>
      </c>
      <c r="I24" s="83" t="s">
        <v>311</v>
      </c>
      <c r="J24" s="83" t="s">
        <v>311</v>
      </c>
      <c r="K24" s="84" t="s">
        <v>311</v>
      </c>
      <c r="L24" s="83" t="s">
        <v>311</v>
      </c>
      <c r="M24" s="85" t="s">
        <v>311</v>
      </c>
      <c r="N24" s="83" t="s">
        <v>311</v>
      </c>
      <c r="O24" s="84" t="s">
        <v>311</v>
      </c>
      <c r="P24" s="83" t="s">
        <v>311</v>
      </c>
      <c r="Q24" s="83" t="s">
        <v>311</v>
      </c>
      <c r="R24" s="83" t="s">
        <v>311</v>
      </c>
      <c r="S24" s="86" t="s">
        <v>311</v>
      </c>
      <c r="T24" s="83" t="s">
        <v>311</v>
      </c>
      <c r="U24" s="83" t="s">
        <v>311</v>
      </c>
      <c r="V24" s="83" t="s">
        <v>311</v>
      </c>
      <c r="W24" s="86" t="s">
        <v>311</v>
      </c>
      <c r="X24" s="86" t="s">
        <v>311</v>
      </c>
      <c r="Y24" s="90" t="str">
        <f>IF(tbl_main[[#This Row],[ИНН организации]]="","",IF(ISERROR(VLOOKUP(tbl_main[[#This Row],[ИНН организации]],tbl_inn[],3,FALSE)),"Проверьте ИНН",VLOOKUP(tbl_main[[#This Row],[ИНН организации]],tbl_inn[],3,FALSE)))</f>
        <v/>
      </c>
      <c r="Z24" s="90" t="str">
        <f>IF(ISERROR(VLOOKUP(tbl_main[[#This Row],[ИНН организации]],tbl_inn[],4,FALSE)),"",VLOOKUP(tbl_main[[#This Row],[ИНН организации]],tbl_inn[],4,FALSE))</f>
        <v/>
      </c>
      <c r="AA24" s="90" t="str">
        <f>IF(ISERROR(VLOOKUP(tbl_main[[#This Row],[ИНН организации]],tbl_inn[],8,FALSE)),"",VLOOKUP(tbl_main[[#This Row],[ИНН организации]],tbl_inn[],8,FALSE))</f>
        <v/>
      </c>
      <c r="AB24" s="83" t="s">
        <v>311</v>
      </c>
      <c r="AC24" s="83" t="s">
        <v>311</v>
      </c>
      <c r="AD24" s="83" t="s">
        <v>311</v>
      </c>
      <c r="AE24" s="83" t="s">
        <v>311</v>
      </c>
      <c r="AF24" s="83" t="s">
        <v>311</v>
      </c>
      <c r="AG24" s="83" t="s">
        <v>311</v>
      </c>
      <c r="AH24" s="83" t="s">
        <v>311</v>
      </c>
      <c r="AI24" s="83" t="s">
        <v>311</v>
      </c>
      <c r="AJ24" s="83" t="s">
        <v>311</v>
      </c>
      <c r="AK24" s="83" t="s">
        <v>311</v>
      </c>
      <c r="AL24" s="83" t="s">
        <v>311</v>
      </c>
      <c r="AM24" s="83" t="s">
        <v>311</v>
      </c>
      <c r="AN24" s="83" t="s">
        <v>311</v>
      </c>
    </row>
    <row r="25" spans="1:40" x14ac:dyDescent="0.25">
      <c r="A25" s="81">
        <f t="shared" si="0"/>
        <v>16</v>
      </c>
      <c r="B25" s="82" t="str">
        <f>IF(tbl_main[[#This Row],[ТИП]]="","",IF(tbl_main[[#This Row],[Серия и номер]]="","",tbl_main[[#This Row],[ТИП]]&amp;"-"&amp;RIGHT(tbl_main[[#This Row],[Серия и номер]],6)))</f>
        <v/>
      </c>
      <c r="C25" s="83" t="s">
        <v>311</v>
      </c>
      <c r="D25" s="83" t="s">
        <v>311</v>
      </c>
      <c r="E25" s="83" t="s">
        <v>311</v>
      </c>
      <c r="F25" s="83" t="s">
        <v>311</v>
      </c>
      <c r="G25" s="83" t="s">
        <v>311</v>
      </c>
      <c r="H25" s="83" t="s">
        <v>311</v>
      </c>
      <c r="I25" s="83" t="s">
        <v>311</v>
      </c>
      <c r="J25" s="83" t="s">
        <v>311</v>
      </c>
      <c r="K25" s="84" t="s">
        <v>311</v>
      </c>
      <c r="L25" s="83" t="s">
        <v>311</v>
      </c>
      <c r="M25" s="85" t="s">
        <v>311</v>
      </c>
      <c r="N25" s="83" t="s">
        <v>311</v>
      </c>
      <c r="O25" s="84" t="s">
        <v>311</v>
      </c>
      <c r="P25" s="83" t="s">
        <v>311</v>
      </c>
      <c r="Q25" s="83" t="s">
        <v>311</v>
      </c>
      <c r="R25" s="83" t="s">
        <v>311</v>
      </c>
      <c r="S25" s="86" t="s">
        <v>311</v>
      </c>
      <c r="T25" s="83" t="s">
        <v>311</v>
      </c>
      <c r="U25" s="83" t="s">
        <v>311</v>
      </c>
      <c r="V25" s="83" t="s">
        <v>311</v>
      </c>
      <c r="W25" s="86" t="s">
        <v>311</v>
      </c>
      <c r="X25" s="86" t="s">
        <v>311</v>
      </c>
      <c r="Y25" s="90" t="str">
        <f>IF(tbl_main[[#This Row],[ИНН организации]]="","",IF(ISERROR(VLOOKUP(tbl_main[[#This Row],[ИНН организации]],tbl_inn[],3,FALSE)),"Проверьте ИНН",VLOOKUP(tbl_main[[#This Row],[ИНН организации]],tbl_inn[],3,FALSE)))</f>
        <v/>
      </c>
      <c r="Z25" s="90" t="str">
        <f>IF(ISERROR(VLOOKUP(tbl_main[[#This Row],[ИНН организации]],tbl_inn[],4,FALSE)),"",VLOOKUP(tbl_main[[#This Row],[ИНН организации]],tbl_inn[],4,FALSE))</f>
        <v/>
      </c>
      <c r="AA25" s="90" t="str">
        <f>IF(ISERROR(VLOOKUP(tbl_main[[#This Row],[ИНН организации]],tbl_inn[],8,FALSE)),"",VLOOKUP(tbl_main[[#This Row],[ИНН организации]],tbl_inn[],8,FALSE))</f>
        <v/>
      </c>
      <c r="AB25" s="83" t="s">
        <v>311</v>
      </c>
      <c r="AC25" s="83" t="s">
        <v>311</v>
      </c>
      <c r="AD25" s="83" t="s">
        <v>311</v>
      </c>
      <c r="AE25" s="83" t="s">
        <v>311</v>
      </c>
      <c r="AF25" s="83" t="s">
        <v>311</v>
      </c>
      <c r="AG25" s="83" t="s">
        <v>311</v>
      </c>
      <c r="AH25" s="83" t="s">
        <v>311</v>
      </c>
      <c r="AI25" s="83" t="s">
        <v>311</v>
      </c>
      <c r="AJ25" s="83" t="s">
        <v>311</v>
      </c>
      <c r="AK25" s="83" t="s">
        <v>311</v>
      </c>
      <c r="AL25" s="83" t="s">
        <v>311</v>
      </c>
      <c r="AM25" s="83" t="s">
        <v>311</v>
      </c>
      <c r="AN25" s="83" t="s">
        <v>311</v>
      </c>
    </row>
    <row r="26" spans="1:40" x14ac:dyDescent="0.25">
      <c r="A26" s="81">
        <f t="shared" si="0"/>
        <v>17</v>
      </c>
      <c r="B26" s="82" t="str">
        <f>IF(tbl_main[[#This Row],[ТИП]]="","",IF(tbl_main[[#This Row],[Серия и номер]]="","",tbl_main[[#This Row],[ТИП]]&amp;"-"&amp;RIGHT(tbl_main[[#This Row],[Серия и номер]],6)))</f>
        <v/>
      </c>
      <c r="C26" s="83" t="s">
        <v>311</v>
      </c>
      <c r="D26" s="83" t="s">
        <v>311</v>
      </c>
      <c r="E26" s="83" t="s">
        <v>311</v>
      </c>
      <c r="F26" s="83" t="s">
        <v>311</v>
      </c>
      <c r="G26" s="83" t="s">
        <v>311</v>
      </c>
      <c r="H26" s="83" t="s">
        <v>311</v>
      </c>
      <c r="I26" s="83" t="s">
        <v>311</v>
      </c>
      <c r="J26" s="83" t="s">
        <v>311</v>
      </c>
      <c r="K26" s="84" t="s">
        <v>311</v>
      </c>
      <c r="L26" s="83" t="s">
        <v>311</v>
      </c>
      <c r="M26" s="85" t="s">
        <v>311</v>
      </c>
      <c r="N26" s="83" t="s">
        <v>311</v>
      </c>
      <c r="O26" s="84" t="s">
        <v>311</v>
      </c>
      <c r="P26" s="83" t="s">
        <v>311</v>
      </c>
      <c r="Q26" s="83" t="s">
        <v>311</v>
      </c>
      <c r="R26" s="83" t="s">
        <v>311</v>
      </c>
      <c r="S26" s="86" t="s">
        <v>311</v>
      </c>
      <c r="T26" s="83" t="s">
        <v>311</v>
      </c>
      <c r="U26" s="83" t="s">
        <v>311</v>
      </c>
      <c r="V26" s="83" t="s">
        <v>311</v>
      </c>
      <c r="W26" s="86" t="s">
        <v>311</v>
      </c>
      <c r="X26" s="86" t="s">
        <v>311</v>
      </c>
      <c r="Y26" s="90" t="str">
        <f>IF(tbl_main[[#This Row],[ИНН организации]]="","",IF(ISERROR(VLOOKUP(tbl_main[[#This Row],[ИНН организации]],tbl_inn[],3,FALSE)),"Проверьте ИНН",VLOOKUP(tbl_main[[#This Row],[ИНН организации]],tbl_inn[],3,FALSE)))</f>
        <v/>
      </c>
      <c r="Z26" s="90" t="str">
        <f>IF(ISERROR(VLOOKUP(tbl_main[[#This Row],[ИНН организации]],tbl_inn[],4,FALSE)),"",VLOOKUP(tbl_main[[#This Row],[ИНН организации]],tbl_inn[],4,FALSE))</f>
        <v/>
      </c>
      <c r="AA26" s="90" t="str">
        <f>IF(ISERROR(VLOOKUP(tbl_main[[#This Row],[ИНН организации]],tbl_inn[],8,FALSE)),"",VLOOKUP(tbl_main[[#This Row],[ИНН организации]],tbl_inn[],8,FALSE))</f>
        <v/>
      </c>
      <c r="AB26" s="83" t="s">
        <v>311</v>
      </c>
      <c r="AC26" s="83" t="s">
        <v>311</v>
      </c>
      <c r="AD26" s="83" t="s">
        <v>311</v>
      </c>
      <c r="AE26" s="83" t="s">
        <v>311</v>
      </c>
      <c r="AF26" s="83" t="s">
        <v>311</v>
      </c>
      <c r="AG26" s="83" t="s">
        <v>311</v>
      </c>
      <c r="AH26" s="83" t="s">
        <v>311</v>
      </c>
      <c r="AI26" s="83" t="s">
        <v>311</v>
      </c>
      <c r="AJ26" s="83" t="s">
        <v>311</v>
      </c>
      <c r="AK26" s="83" t="s">
        <v>311</v>
      </c>
      <c r="AL26" s="83" t="s">
        <v>311</v>
      </c>
      <c r="AM26" s="83" t="s">
        <v>311</v>
      </c>
      <c r="AN26" s="83" t="s">
        <v>311</v>
      </c>
    </row>
    <row r="27" spans="1:40" x14ac:dyDescent="0.25">
      <c r="A27" s="81">
        <f t="shared" si="0"/>
        <v>18</v>
      </c>
      <c r="B27" s="82" t="str">
        <f>IF(tbl_main[[#This Row],[ТИП]]="","",IF(tbl_main[[#This Row],[Серия и номер]]="","",tbl_main[[#This Row],[ТИП]]&amp;"-"&amp;RIGHT(tbl_main[[#This Row],[Серия и номер]],6)))</f>
        <v/>
      </c>
      <c r="C27" s="83" t="s">
        <v>311</v>
      </c>
      <c r="D27" s="83" t="s">
        <v>311</v>
      </c>
      <c r="E27" s="83" t="s">
        <v>311</v>
      </c>
      <c r="F27" s="83" t="s">
        <v>311</v>
      </c>
      <c r="G27" s="83" t="s">
        <v>311</v>
      </c>
      <c r="H27" s="83" t="s">
        <v>311</v>
      </c>
      <c r="I27" s="83" t="s">
        <v>311</v>
      </c>
      <c r="J27" s="83" t="s">
        <v>311</v>
      </c>
      <c r="K27" s="84" t="s">
        <v>311</v>
      </c>
      <c r="L27" s="83" t="s">
        <v>311</v>
      </c>
      <c r="M27" s="85" t="s">
        <v>311</v>
      </c>
      <c r="N27" s="83" t="s">
        <v>311</v>
      </c>
      <c r="O27" s="84" t="s">
        <v>311</v>
      </c>
      <c r="P27" s="83" t="s">
        <v>311</v>
      </c>
      <c r="Q27" s="83" t="s">
        <v>311</v>
      </c>
      <c r="R27" s="83" t="s">
        <v>311</v>
      </c>
      <c r="S27" s="86" t="s">
        <v>311</v>
      </c>
      <c r="T27" s="83" t="s">
        <v>311</v>
      </c>
      <c r="U27" s="83" t="s">
        <v>311</v>
      </c>
      <c r="V27" s="83" t="s">
        <v>311</v>
      </c>
      <c r="W27" s="86" t="s">
        <v>311</v>
      </c>
      <c r="X27" s="86" t="s">
        <v>311</v>
      </c>
      <c r="Y27" s="90" t="str">
        <f>IF(tbl_main[[#This Row],[ИНН организации]]="","",IF(ISERROR(VLOOKUP(tbl_main[[#This Row],[ИНН организации]],tbl_inn[],3,FALSE)),"Проверьте ИНН",VLOOKUP(tbl_main[[#This Row],[ИНН организации]],tbl_inn[],3,FALSE)))</f>
        <v/>
      </c>
      <c r="Z27" s="90" t="str">
        <f>IF(ISERROR(VLOOKUP(tbl_main[[#This Row],[ИНН организации]],tbl_inn[],4,FALSE)),"",VLOOKUP(tbl_main[[#This Row],[ИНН организации]],tbl_inn[],4,FALSE))</f>
        <v/>
      </c>
      <c r="AA27" s="90" t="str">
        <f>IF(ISERROR(VLOOKUP(tbl_main[[#This Row],[ИНН организации]],tbl_inn[],8,FALSE)),"",VLOOKUP(tbl_main[[#This Row],[ИНН организации]],tbl_inn[],8,FALSE))</f>
        <v/>
      </c>
      <c r="AB27" s="83" t="s">
        <v>311</v>
      </c>
      <c r="AC27" s="83" t="s">
        <v>311</v>
      </c>
      <c r="AD27" s="83" t="s">
        <v>311</v>
      </c>
      <c r="AE27" s="83" t="s">
        <v>311</v>
      </c>
      <c r="AF27" s="83" t="s">
        <v>311</v>
      </c>
      <c r="AG27" s="83" t="s">
        <v>311</v>
      </c>
      <c r="AH27" s="83" t="s">
        <v>311</v>
      </c>
      <c r="AI27" s="83" t="s">
        <v>311</v>
      </c>
      <c r="AJ27" s="83" t="s">
        <v>311</v>
      </c>
      <c r="AK27" s="83" t="s">
        <v>311</v>
      </c>
      <c r="AL27" s="83" t="s">
        <v>311</v>
      </c>
      <c r="AM27" s="83" t="s">
        <v>311</v>
      </c>
      <c r="AN27" s="83" t="s">
        <v>311</v>
      </c>
    </row>
    <row r="28" spans="1:40" x14ac:dyDescent="0.25">
      <c r="A28" s="81">
        <f t="shared" si="0"/>
        <v>19</v>
      </c>
      <c r="B28" s="82" t="str">
        <f>IF(tbl_main[[#This Row],[ТИП]]="","",IF(tbl_main[[#This Row],[Серия и номер]]="","",tbl_main[[#This Row],[ТИП]]&amp;"-"&amp;RIGHT(tbl_main[[#This Row],[Серия и номер]],6)))</f>
        <v/>
      </c>
      <c r="C28" s="83" t="s">
        <v>311</v>
      </c>
      <c r="D28" s="83" t="s">
        <v>311</v>
      </c>
      <c r="E28" s="83" t="s">
        <v>311</v>
      </c>
      <c r="F28" s="83" t="s">
        <v>311</v>
      </c>
      <c r="G28" s="83" t="s">
        <v>311</v>
      </c>
      <c r="H28" s="83" t="s">
        <v>311</v>
      </c>
      <c r="I28" s="83" t="s">
        <v>311</v>
      </c>
      <c r="J28" s="83" t="s">
        <v>311</v>
      </c>
      <c r="K28" s="84" t="s">
        <v>311</v>
      </c>
      <c r="L28" s="83" t="s">
        <v>311</v>
      </c>
      <c r="M28" s="85" t="s">
        <v>311</v>
      </c>
      <c r="N28" s="83" t="s">
        <v>311</v>
      </c>
      <c r="O28" s="84" t="s">
        <v>311</v>
      </c>
      <c r="P28" s="83" t="s">
        <v>311</v>
      </c>
      <c r="Q28" s="83" t="s">
        <v>311</v>
      </c>
      <c r="R28" s="83" t="s">
        <v>311</v>
      </c>
      <c r="S28" s="86" t="s">
        <v>311</v>
      </c>
      <c r="T28" s="83" t="s">
        <v>311</v>
      </c>
      <c r="U28" s="83" t="s">
        <v>311</v>
      </c>
      <c r="V28" s="83" t="s">
        <v>311</v>
      </c>
      <c r="W28" s="86" t="s">
        <v>311</v>
      </c>
      <c r="X28" s="86" t="s">
        <v>311</v>
      </c>
      <c r="Y28" s="90" t="str">
        <f>IF(tbl_main[[#This Row],[ИНН организации]]="","",IF(ISERROR(VLOOKUP(tbl_main[[#This Row],[ИНН организации]],tbl_inn[],3,FALSE)),"Проверьте ИНН",VLOOKUP(tbl_main[[#This Row],[ИНН организации]],tbl_inn[],3,FALSE)))</f>
        <v/>
      </c>
      <c r="Z28" s="90" t="str">
        <f>IF(ISERROR(VLOOKUP(tbl_main[[#This Row],[ИНН организации]],tbl_inn[],4,FALSE)),"",VLOOKUP(tbl_main[[#This Row],[ИНН организации]],tbl_inn[],4,FALSE))</f>
        <v/>
      </c>
      <c r="AA28" s="90" t="str">
        <f>IF(ISERROR(VLOOKUP(tbl_main[[#This Row],[ИНН организации]],tbl_inn[],8,FALSE)),"",VLOOKUP(tbl_main[[#This Row],[ИНН организации]],tbl_inn[],8,FALSE))</f>
        <v/>
      </c>
      <c r="AB28" s="83" t="s">
        <v>311</v>
      </c>
      <c r="AC28" s="83" t="s">
        <v>311</v>
      </c>
      <c r="AD28" s="83" t="s">
        <v>311</v>
      </c>
      <c r="AE28" s="83" t="s">
        <v>311</v>
      </c>
      <c r="AF28" s="83" t="s">
        <v>311</v>
      </c>
      <c r="AG28" s="83" t="s">
        <v>311</v>
      </c>
      <c r="AH28" s="83" t="s">
        <v>311</v>
      </c>
      <c r="AI28" s="83" t="s">
        <v>311</v>
      </c>
      <c r="AJ28" s="83" t="s">
        <v>311</v>
      </c>
      <c r="AK28" s="83" t="s">
        <v>311</v>
      </c>
      <c r="AL28" s="83" t="s">
        <v>311</v>
      </c>
      <c r="AM28" s="83" t="s">
        <v>311</v>
      </c>
      <c r="AN28" s="83" t="s">
        <v>311</v>
      </c>
    </row>
    <row r="29" spans="1:40" x14ac:dyDescent="0.25">
      <c r="A29" s="81">
        <f t="shared" si="0"/>
        <v>20</v>
      </c>
      <c r="B29" s="82" t="str">
        <f>IF(tbl_main[[#This Row],[ТИП]]="","",IF(tbl_main[[#This Row],[Серия и номер]]="","",tbl_main[[#This Row],[ТИП]]&amp;"-"&amp;RIGHT(tbl_main[[#This Row],[Серия и номер]],6)))</f>
        <v/>
      </c>
      <c r="C29" s="83" t="s">
        <v>311</v>
      </c>
      <c r="D29" s="83" t="s">
        <v>311</v>
      </c>
      <c r="E29" s="83" t="s">
        <v>311</v>
      </c>
      <c r="F29" s="83" t="s">
        <v>311</v>
      </c>
      <c r="G29" s="83" t="s">
        <v>311</v>
      </c>
      <c r="H29" s="83" t="s">
        <v>311</v>
      </c>
      <c r="I29" s="83" t="s">
        <v>311</v>
      </c>
      <c r="J29" s="83" t="s">
        <v>311</v>
      </c>
      <c r="K29" s="84" t="s">
        <v>311</v>
      </c>
      <c r="L29" s="83" t="s">
        <v>311</v>
      </c>
      <c r="M29" s="85" t="s">
        <v>311</v>
      </c>
      <c r="N29" s="83" t="s">
        <v>311</v>
      </c>
      <c r="O29" s="84" t="s">
        <v>311</v>
      </c>
      <c r="P29" s="83" t="s">
        <v>311</v>
      </c>
      <c r="Q29" s="83" t="s">
        <v>311</v>
      </c>
      <c r="R29" s="83" t="s">
        <v>311</v>
      </c>
      <c r="S29" s="86" t="s">
        <v>311</v>
      </c>
      <c r="T29" s="83" t="s">
        <v>311</v>
      </c>
      <c r="U29" s="83" t="s">
        <v>311</v>
      </c>
      <c r="V29" s="83" t="s">
        <v>311</v>
      </c>
      <c r="W29" s="86" t="s">
        <v>311</v>
      </c>
      <c r="X29" s="86" t="s">
        <v>311</v>
      </c>
      <c r="Y29" s="90" t="str">
        <f>IF(tbl_main[[#This Row],[ИНН организации]]="","",IF(ISERROR(VLOOKUP(tbl_main[[#This Row],[ИНН организации]],tbl_inn[],3,FALSE)),"Проверьте ИНН",VLOOKUP(tbl_main[[#This Row],[ИНН организации]],tbl_inn[],3,FALSE)))</f>
        <v/>
      </c>
      <c r="Z29" s="90" t="str">
        <f>IF(ISERROR(VLOOKUP(tbl_main[[#This Row],[ИНН организации]],tbl_inn[],4,FALSE)),"",VLOOKUP(tbl_main[[#This Row],[ИНН организации]],tbl_inn[],4,FALSE))</f>
        <v/>
      </c>
      <c r="AA29" s="90" t="str">
        <f>IF(ISERROR(VLOOKUP(tbl_main[[#This Row],[ИНН организации]],tbl_inn[],8,FALSE)),"",VLOOKUP(tbl_main[[#This Row],[ИНН организации]],tbl_inn[],8,FALSE))</f>
        <v/>
      </c>
      <c r="AB29" s="83" t="s">
        <v>311</v>
      </c>
      <c r="AC29" s="83" t="s">
        <v>311</v>
      </c>
      <c r="AD29" s="83" t="s">
        <v>311</v>
      </c>
      <c r="AE29" s="83" t="s">
        <v>311</v>
      </c>
      <c r="AF29" s="83" t="s">
        <v>311</v>
      </c>
      <c r="AG29" s="83" t="s">
        <v>311</v>
      </c>
      <c r="AH29" s="83" t="s">
        <v>311</v>
      </c>
      <c r="AI29" s="83" t="s">
        <v>311</v>
      </c>
      <c r="AJ29" s="83" t="s">
        <v>311</v>
      </c>
      <c r="AK29" s="83" t="s">
        <v>311</v>
      </c>
      <c r="AL29" s="83" t="s">
        <v>311</v>
      </c>
      <c r="AM29" s="83" t="s">
        <v>311</v>
      </c>
      <c r="AN29" s="83" t="s">
        <v>311</v>
      </c>
    </row>
    <row r="30" spans="1:40" x14ac:dyDescent="0.25">
      <c r="A30" s="81">
        <f t="shared" si="0"/>
        <v>21</v>
      </c>
      <c r="B30" s="82" t="str">
        <f>IF(tbl_main[[#This Row],[ТИП]]="","",IF(tbl_main[[#This Row],[Серия и номер]]="","",tbl_main[[#This Row],[ТИП]]&amp;"-"&amp;RIGHT(tbl_main[[#This Row],[Серия и номер]],6)))</f>
        <v/>
      </c>
      <c r="C30" s="83" t="s">
        <v>311</v>
      </c>
      <c r="D30" s="83" t="s">
        <v>311</v>
      </c>
      <c r="E30" s="83" t="s">
        <v>311</v>
      </c>
      <c r="F30" s="83" t="s">
        <v>311</v>
      </c>
      <c r="G30" s="83" t="s">
        <v>311</v>
      </c>
      <c r="H30" s="83" t="s">
        <v>311</v>
      </c>
      <c r="I30" s="83" t="s">
        <v>311</v>
      </c>
      <c r="J30" s="83" t="s">
        <v>311</v>
      </c>
      <c r="K30" s="84" t="s">
        <v>311</v>
      </c>
      <c r="L30" s="83" t="s">
        <v>311</v>
      </c>
      <c r="M30" s="85" t="s">
        <v>311</v>
      </c>
      <c r="N30" s="83" t="s">
        <v>311</v>
      </c>
      <c r="O30" s="84" t="s">
        <v>311</v>
      </c>
      <c r="P30" s="83" t="s">
        <v>311</v>
      </c>
      <c r="Q30" s="83" t="s">
        <v>311</v>
      </c>
      <c r="R30" s="83" t="s">
        <v>311</v>
      </c>
      <c r="S30" s="86" t="s">
        <v>311</v>
      </c>
      <c r="T30" s="83" t="s">
        <v>311</v>
      </c>
      <c r="U30" s="83" t="s">
        <v>311</v>
      </c>
      <c r="V30" s="83" t="s">
        <v>311</v>
      </c>
      <c r="W30" s="86" t="s">
        <v>311</v>
      </c>
      <c r="X30" s="86" t="s">
        <v>311</v>
      </c>
      <c r="Y30" s="90" t="str">
        <f>IF(tbl_main[[#This Row],[ИНН организации]]="","",IF(ISERROR(VLOOKUP(tbl_main[[#This Row],[ИНН организации]],tbl_inn[],3,FALSE)),"Проверьте ИНН",VLOOKUP(tbl_main[[#This Row],[ИНН организации]],tbl_inn[],3,FALSE)))</f>
        <v/>
      </c>
      <c r="Z30" s="90" t="str">
        <f>IF(ISERROR(VLOOKUP(tbl_main[[#This Row],[ИНН организации]],tbl_inn[],4,FALSE)),"",VLOOKUP(tbl_main[[#This Row],[ИНН организации]],tbl_inn[],4,FALSE))</f>
        <v/>
      </c>
      <c r="AA30" s="90" t="str">
        <f>IF(ISERROR(VLOOKUP(tbl_main[[#This Row],[ИНН организации]],tbl_inn[],8,FALSE)),"",VLOOKUP(tbl_main[[#This Row],[ИНН организации]],tbl_inn[],8,FALSE))</f>
        <v/>
      </c>
      <c r="AB30" s="83" t="s">
        <v>311</v>
      </c>
      <c r="AC30" s="83" t="s">
        <v>311</v>
      </c>
      <c r="AD30" s="83" t="s">
        <v>311</v>
      </c>
      <c r="AE30" s="83" t="s">
        <v>311</v>
      </c>
      <c r="AF30" s="83" t="s">
        <v>311</v>
      </c>
      <c r="AG30" s="83" t="s">
        <v>311</v>
      </c>
      <c r="AH30" s="83" t="s">
        <v>311</v>
      </c>
      <c r="AI30" s="83" t="s">
        <v>311</v>
      </c>
      <c r="AJ30" s="83" t="s">
        <v>311</v>
      </c>
      <c r="AK30" s="83" t="s">
        <v>311</v>
      </c>
      <c r="AL30" s="83" t="s">
        <v>311</v>
      </c>
      <c r="AM30" s="83" t="s">
        <v>311</v>
      </c>
      <c r="AN30" s="83" t="s">
        <v>311</v>
      </c>
    </row>
    <row r="31" spans="1:40" x14ac:dyDescent="0.25">
      <c r="A31" s="81">
        <f t="shared" si="0"/>
        <v>22</v>
      </c>
      <c r="B31" s="82" t="str">
        <f>IF(tbl_main[[#This Row],[ТИП]]="","",IF(tbl_main[[#This Row],[Серия и номер]]="","",tbl_main[[#This Row],[ТИП]]&amp;"-"&amp;RIGHT(tbl_main[[#This Row],[Серия и номер]],6)))</f>
        <v/>
      </c>
      <c r="C31" s="83" t="s">
        <v>311</v>
      </c>
      <c r="D31" s="83" t="s">
        <v>311</v>
      </c>
      <c r="E31" s="83" t="s">
        <v>311</v>
      </c>
      <c r="F31" s="83" t="s">
        <v>311</v>
      </c>
      <c r="G31" s="83" t="s">
        <v>311</v>
      </c>
      <c r="H31" s="83" t="s">
        <v>311</v>
      </c>
      <c r="I31" s="83" t="s">
        <v>311</v>
      </c>
      <c r="J31" s="83" t="s">
        <v>311</v>
      </c>
      <c r="K31" s="84" t="s">
        <v>311</v>
      </c>
      <c r="L31" s="83" t="s">
        <v>311</v>
      </c>
      <c r="M31" s="85" t="s">
        <v>311</v>
      </c>
      <c r="N31" s="83" t="s">
        <v>311</v>
      </c>
      <c r="O31" s="84" t="s">
        <v>311</v>
      </c>
      <c r="P31" s="83" t="s">
        <v>311</v>
      </c>
      <c r="Q31" s="83" t="s">
        <v>311</v>
      </c>
      <c r="R31" s="83" t="s">
        <v>311</v>
      </c>
      <c r="S31" s="86" t="s">
        <v>311</v>
      </c>
      <c r="T31" s="83" t="s">
        <v>311</v>
      </c>
      <c r="U31" s="83" t="s">
        <v>311</v>
      </c>
      <c r="V31" s="83" t="s">
        <v>311</v>
      </c>
      <c r="W31" s="86" t="s">
        <v>311</v>
      </c>
      <c r="X31" s="86" t="s">
        <v>311</v>
      </c>
      <c r="Y31" s="90" t="str">
        <f>IF(tbl_main[[#This Row],[ИНН организации]]="","",IF(ISERROR(VLOOKUP(tbl_main[[#This Row],[ИНН организации]],tbl_inn[],3,FALSE)),"Проверьте ИНН",VLOOKUP(tbl_main[[#This Row],[ИНН организации]],tbl_inn[],3,FALSE)))</f>
        <v/>
      </c>
      <c r="Z31" s="90" t="str">
        <f>IF(ISERROR(VLOOKUP(tbl_main[[#This Row],[ИНН организации]],tbl_inn[],4,FALSE)),"",VLOOKUP(tbl_main[[#This Row],[ИНН организации]],tbl_inn[],4,FALSE))</f>
        <v/>
      </c>
      <c r="AA31" s="90" t="str">
        <f>IF(ISERROR(VLOOKUP(tbl_main[[#This Row],[ИНН организации]],tbl_inn[],8,FALSE)),"",VLOOKUP(tbl_main[[#This Row],[ИНН организации]],tbl_inn[],8,FALSE))</f>
        <v/>
      </c>
      <c r="AB31" s="83" t="s">
        <v>311</v>
      </c>
      <c r="AC31" s="83" t="s">
        <v>311</v>
      </c>
      <c r="AD31" s="83" t="s">
        <v>311</v>
      </c>
      <c r="AE31" s="83" t="s">
        <v>311</v>
      </c>
      <c r="AF31" s="83" t="s">
        <v>311</v>
      </c>
      <c r="AG31" s="83" t="s">
        <v>311</v>
      </c>
      <c r="AH31" s="83" t="s">
        <v>311</v>
      </c>
      <c r="AI31" s="83" t="s">
        <v>311</v>
      </c>
      <c r="AJ31" s="83" t="s">
        <v>311</v>
      </c>
      <c r="AK31" s="83" t="s">
        <v>311</v>
      </c>
      <c r="AL31" s="83" t="s">
        <v>311</v>
      </c>
      <c r="AM31" s="83" t="s">
        <v>311</v>
      </c>
      <c r="AN31" s="83" t="s">
        <v>311</v>
      </c>
    </row>
    <row r="32" spans="1:40" x14ac:dyDescent="0.25">
      <c r="A32" s="81">
        <f t="shared" si="0"/>
        <v>23</v>
      </c>
      <c r="B32" s="82" t="str">
        <f>IF(tbl_main[[#This Row],[ТИП]]="","",IF(tbl_main[[#This Row],[Серия и номер]]="","",tbl_main[[#This Row],[ТИП]]&amp;"-"&amp;RIGHT(tbl_main[[#This Row],[Серия и номер]],6)))</f>
        <v/>
      </c>
      <c r="C32" s="83" t="s">
        <v>311</v>
      </c>
      <c r="D32" s="83" t="s">
        <v>311</v>
      </c>
      <c r="E32" s="83" t="s">
        <v>311</v>
      </c>
      <c r="F32" s="83" t="s">
        <v>311</v>
      </c>
      <c r="G32" s="83" t="s">
        <v>311</v>
      </c>
      <c r="H32" s="83" t="s">
        <v>311</v>
      </c>
      <c r="I32" s="83" t="s">
        <v>311</v>
      </c>
      <c r="J32" s="83" t="s">
        <v>311</v>
      </c>
      <c r="K32" s="84" t="s">
        <v>311</v>
      </c>
      <c r="L32" s="83" t="s">
        <v>311</v>
      </c>
      <c r="M32" s="85" t="s">
        <v>311</v>
      </c>
      <c r="N32" s="83" t="s">
        <v>311</v>
      </c>
      <c r="O32" s="84" t="s">
        <v>311</v>
      </c>
      <c r="P32" s="83" t="s">
        <v>311</v>
      </c>
      <c r="Q32" s="83" t="s">
        <v>311</v>
      </c>
      <c r="R32" s="83" t="s">
        <v>311</v>
      </c>
      <c r="S32" s="86" t="s">
        <v>311</v>
      </c>
      <c r="T32" s="83" t="s">
        <v>311</v>
      </c>
      <c r="U32" s="83" t="s">
        <v>311</v>
      </c>
      <c r="V32" s="83" t="s">
        <v>311</v>
      </c>
      <c r="W32" s="86" t="s">
        <v>311</v>
      </c>
      <c r="X32" s="86" t="s">
        <v>311</v>
      </c>
      <c r="Y32" s="90" t="str">
        <f>IF(tbl_main[[#This Row],[ИНН организации]]="","",IF(ISERROR(VLOOKUP(tbl_main[[#This Row],[ИНН организации]],tbl_inn[],3,FALSE)),"Проверьте ИНН",VLOOKUP(tbl_main[[#This Row],[ИНН организации]],tbl_inn[],3,FALSE)))</f>
        <v/>
      </c>
      <c r="Z32" s="90" t="str">
        <f>IF(ISERROR(VLOOKUP(tbl_main[[#This Row],[ИНН организации]],tbl_inn[],4,FALSE)),"",VLOOKUP(tbl_main[[#This Row],[ИНН организации]],tbl_inn[],4,FALSE))</f>
        <v/>
      </c>
      <c r="AA32" s="90" t="str">
        <f>IF(ISERROR(VLOOKUP(tbl_main[[#This Row],[ИНН организации]],tbl_inn[],8,FALSE)),"",VLOOKUP(tbl_main[[#This Row],[ИНН организации]],tbl_inn[],8,FALSE))</f>
        <v/>
      </c>
      <c r="AB32" s="83" t="s">
        <v>311</v>
      </c>
      <c r="AC32" s="83" t="s">
        <v>311</v>
      </c>
      <c r="AD32" s="83" t="s">
        <v>311</v>
      </c>
      <c r="AE32" s="83" t="s">
        <v>311</v>
      </c>
      <c r="AF32" s="83" t="s">
        <v>311</v>
      </c>
      <c r="AG32" s="83" t="s">
        <v>311</v>
      </c>
      <c r="AH32" s="83" t="s">
        <v>311</v>
      </c>
      <c r="AI32" s="83" t="s">
        <v>311</v>
      </c>
      <c r="AJ32" s="83" t="s">
        <v>311</v>
      </c>
      <c r="AK32" s="83" t="s">
        <v>311</v>
      </c>
      <c r="AL32" s="83" t="s">
        <v>311</v>
      </c>
      <c r="AM32" s="83" t="s">
        <v>311</v>
      </c>
      <c r="AN32" s="83" t="s">
        <v>311</v>
      </c>
    </row>
    <row r="33" spans="1:40" x14ac:dyDescent="0.25">
      <c r="A33" s="81">
        <f t="shared" si="0"/>
        <v>24</v>
      </c>
      <c r="B33" s="82" t="str">
        <f>IF(tbl_main[[#This Row],[ТИП]]="","",IF(tbl_main[[#This Row],[Серия и номер]]="","",tbl_main[[#This Row],[ТИП]]&amp;"-"&amp;RIGHT(tbl_main[[#This Row],[Серия и номер]],6)))</f>
        <v/>
      </c>
      <c r="C33" s="83" t="s">
        <v>311</v>
      </c>
      <c r="D33" s="83" t="s">
        <v>311</v>
      </c>
      <c r="E33" s="83" t="s">
        <v>311</v>
      </c>
      <c r="F33" s="83" t="s">
        <v>311</v>
      </c>
      <c r="G33" s="83" t="s">
        <v>311</v>
      </c>
      <c r="H33" s="83" t="s">
        <v>311</v>
      </c>
      <c r="I33" s="83" t="s">
        <v>311</v>
      </c>
      <c r="J33" s="83" t="s">
        <v>311</v>
      </c>
      <c r="K33" s="84" t="s">
        <v>311</v>
      </c>
      <c r="L33" s="83" t="s">
        <v>311</v>
      </c>
      <c r="M33" s="85" t="s">
        <v>311</v>
      </c>
      <c r="N33" s="83" t="s">
        <v>311</v>
      </c>
      <c r="O33" s="84" t="s">
        <v>311</v>
      </c>
      <c r="P33" s="83" t="s">
        <v>311</v>
      </c>
      <c r="Q33" s="83" t="s">
        <v>311</v>
      </c>
      <c r="R33" s="83" t="s">
        <v>311</v>
      </c>
      <c r="S33" s="86" t="s">
        <v>311</v>
      </c>
      <c r="T33" s="83" t="s">
        <v>311</v>
      </c>
      <c r="U33" s="83" t="s">
        <v>311</v>
      </c>
      <c r="V33" s="83" t="s">
        <v>311</v>
      </c>
      <c r="W33" s="86" t="s">
        <v>311</v>
      </c>
      <c r="X33" s="86" t="s">
        <v>311</v>
      </c>
      <c r="Y33" s="90" t="str">
        <f>IF(tbl_main[[#This Row],[ИНН организации]]="","",IF(ISERROR(VLOOKUP(tbl_main[[#This Row],[ИНН организации]],tbl_inn[],3,FALSE)),"Проверьте ИНН",VLOOKUP(tbl_main[[#This Row],[ИНН организации]],tbl_inn[],3,FALSE)))</f>
        <v/>
      </c>
      <c r="Z33" s="90" t="str">
        <f>IF(ISERROR(VLOOKUP(tbl_main[[#This Row],[ИНН организации]],tbl_inn[],4,FALSE)),"",VLOOKUP(tbl_main[[#This Row],[ИНН организации]],tbl_inn[],4,FALSE))</f>
        <v/>
      </c>
      <c r="AA33" s="90" t="str">
        <f>IF(ISERROR(VLOOKUP(tbl_main[[#This Row],[ИНН организации]],tbl_inn[],8,FALSE)),"",VLOOKUP(tbl_main[[#This Row],[ИНН организации]],tbl_inn[],8,FALSE))</f>
        <v/>
      </c>
      <c r="AB33" s="83" t="s">
        <v>311</v>
      </c>
      <c r="AC33" s="83" t="s">
        <v>311</v>
      </c>
      <c r="AD33" s="83" t="s">
        <v>311</v>
      </c>
      <c r="AE33" s="83" t="s">
        <v>311</v>
      </c>
      <c r="AF33" s="83" t="s">
        <v>311</v>
      </c>
      <c r="AG33" s="83" t="s">
        <v>311</v>
      </c>
      <c r="AH33" s="83" t="s">
        <v>311</v>
      </c>
      <c r="AI33" s="83" t="s">
        <v>311</v>
      </c>
      <c r="AJ33" s="83" t="s">
        <v>311</v>
      </c>
      <c r="AK33" s="83" t="s">
        <v>311</v>
      </c>
      <c r="AL33" s="83" t="s">
        <v>311</v>
      </c>
      <c r="AM33" s="83" t="s">
        <v>311</v>
      </c>
      <c r="AN33" s="83" t="s">
        <v>311</v>
      </c>
    </row>
    <row r="34" spans="1:40" x14ac:dyDescent="0.25">
      <c r="A34" s="81">
        <f t="shared" si="0"/>
        <v>25</v>
      </c>
      <c r="B34" s="82" t="str">
        <f>IF(tbl_main[[#This Row],[ТИП]]="","",IF(tbl_main[[#This Row],[Серия и номер]]="","",tbl_main[[#This Row],[ТИП]]&amp;"-"&amp;RIGHT(tbl_main[[#This Row],[Серия и номер]],6)))</f>
        <v/>
      </c>
      <c r="C34" s="83" t="s">
        <v>311</v>
      </c>
      <c r="D34" s="83" t="s">
        <v>311</v>
      </c>
      <c r="E34" s="83" t="s">
        <v>311</v>
      </c>
      <c r="F34" s="83" t="s">
        <v>311</v>
      </c>
      <c r="G34" s="83" t="s">
        <v>311</v>
      </c>
      <c r="H34" s="83" t="s">
        <v>311</v>
      </c>
      <c r="I34" s="83" t="s">
        <v>311</v>
      </c>
      <c r="J34" s="83" t="s">
        <v>311</v>
      </c>
      <c r="K34" s="84" t="s">
        <v>311</v>
      </c>
      <c r="L34" s="83" t="s">
        <v>311</v>
      </c>
      <c r="M34" s="85" t="s">
        <v>311</v>
      </c>
      <c r="N34" s="83" t="s">
        <v>311</v>
      </c>
      <c r="O34" s="84" t="s">
        <v>311</v>
      </c>
      <c r="P34" s="83" t="s">
        <v>311</v>
      </c>
      <c r="Q34" s="83" t="s">
        <v>311</v>
      </c>
      <c r="R34" s="83" t="s">
        <v>311</v>
      </c>
      <c r="S34" s="86" t="s">
        <v>311</v>
      </c>
      <c r="T34" s="83" t="s">
        <v>311</v>
      </c>
      <c r="U34" s="83" t="s">
        <v>311</v>
      </c>
      <c r="V34" s="83" t="s">
        <v>311</v>
      </c>
      <c r="W34" s="86" t="s">
        <v>311</v>
      </c>
      <c r="X34" s="86" t="s">
        <v>311</v>
      </c>
      <c r="Y34" s="90" t="str">
        <f>IF(tbl_main[[#This Row],[ИНН организации]]="","",IF(ISERROR(VLOOKUP(tbl_main[[#This Row],[ИНН организации]],tbl_inn[],3,FALSE)),"Проверьте ИНН",VLOOKUP(tbl_main[[#This Row],[ИНН организации]],tbl_inn[],3,FALSE)))</f>
        <v/>
      </c>
      <c r="Z34" s="90" t="str">
        <f>IF(ISERROR(VLOOKUP(tbl_main[[#This Row],[ИНН организации]],tbl_inn[],4,FALSE)),"",VLOOKUP(tbl_main[[#This Row],[ИНН организации]],tbl_inn[],4,FALSE))</f>
        <v/>
      </c>
      <c r="AA34" s="90" t="str">
        <f>IF(ISERROR(VLOOKUP(tbl_main[[#This Row],[ИНН организации]],tbl_inn[],8,FALSE)),"",VLOOKUP(tbl_main[[#This Row],[ИНН организации]],tbl_inn[],8,FALSE))</f>
        <v/>
      </c>
      <c r="AB34" s="83" t="s">
        <v>311</v>
      </c>
      <c r="AC34" s="83" t="s">
        <v>311</v>
      </c>
      <c r="AD34" s="83" t="s">
        <v>311</v>
      </c>
      <c r="AE34" s="83" t="s">
        <v>311</v>
      </c>
      <c r="AF34" s="83" t="s">
        <v>311</v>
      </c>
      <c r="AG34" s="83" t="s">
        <v>311</v>
      </c>
      <c r="AH34" s="83" t="s">
        <v>311</v>
      </c>
      <c r="AI34" s="83" t="s">
        <v>311</v>
      </c>
      <c r="AJ34" s="83" t="s">
        <v>311</v>
      </c>
      <c r="AK34" s="83" t="s">
        <v>311</v>
      </c>
      <c r="AL34" s="83" t="s">
        <v>311</v>
      </c>
      <c r="AM34" s="83" t="s">
        <v>311</v>
      </c>
      <c r="AN34" s="83" t="s">
        <v>311</v>
      </c>
    </row>
    <row r="35" spans="1:40" x14ac:dyDescent="0.25">
      <c r="A35" s="81">
        <f t="shared" si="0"/>
        <v>26</v>
      </c>
      <c r="B35" s="82" t="str">
        <f>IF(tbl_main[[#This Row],[ТИП]]="","",IF(tbl_main[[#This Row],[Серия и номер]]="","",tbl_main[[#This Row],[ТИП]]&amp;"-"&amp;RIGHT(tbl_main[[#This Row],[Серия и номер]],6)))</f>
        <v/>
      </c>
      <c r="C35" s="83" t="s">
        <v>311</v>
      </c>
      <c r="D35" s="83" t="s">
        <v>311</v>
      </c>
      <c r="E35" s="83" t="s">
        <v>311</v>
      </c>
      <c r="F35" s="83" t="s">
        <v>311</v>
      </c>
      <c r="G35" s="83" t="s">
        <v>311</v>
      </c>
      <c r="H35" s="83" t="s">
        <v>311</v>
      </c>
      <c r="I35" s="83" t="s">
        <v>311</v>
      </c>
      <c r="J35" s="83" t="s">
        <v>311</v>
      </c>
      <c r="K35" s="84" t="s">
        <v>311</v>
      </c>
      <c r="L35" s="83" t="s">
        <v>311</v>
      </c>
      <c r="M35" s="85" t="s">
        <v>311</v>
      </c>
      <c r="N35" s="83" t="s">
        <v>311</v>
      </c>
      <c r="O35" s="84" t="s">
        <v>311</v>
      </c>
      <c r="P35" s="83" t="s">
        <v>311</v>
      </c>
      <c r="Q35" s="83" t="s">
        <v>311</v>
      </c>
      <c r="R35" s="83" t="s">
        <v>311</v>
      </c>
      <c r="S35" s="86" t="s">
        <v>311</v>
      </c>
      <c r="T35" s="83" t="s">
        <v>311</v>
      </c>
      <c r="U35" s="83" t="s">
        <v>311</v>
      </c>
      <c r="V35" s="83" t="s">
        <v>311</v>
      </c>
      <c r="W35" s="86" t="s">
        <v>311</v>
      </c>
      <c r="X35" s="86" t="s">
        <v>311</v>
      </c>
      <c r="Y35" s="90" t="str">
        <f>IF(tbl_main[[#This Row],[ИНН организации]]="","",IF(ISERROR(VLOOKUP(tbl_main[[#This Row],[ИНН организации]],tbl_inn[],3,FALSE)),"Проверьте ИНН",VLOOKUP(tbl_main[[#This Row],[ИНН организации]],tbl_inn[],3,FALSE)))</f>
        <v/>
      </c>
      <c r="Z35" s="90" t="str">
        <f>IF(ISERROR(VLOOKUP(tbl_main[[#This Row],[ИНН организации]],tbl_inn[],4,FALSE)),"",VLOOKUP(tbl_main[[#This Row],[ИНН организации]],tbl_inn[],4,FALSE))</f>
        <v/>
      </c>
      <c r="AA35" s="90" t="str">
        <f>IF(ISERROR(VLOOKUP(tbl_main[[#This Row],[ИНН организации]],tbl_inn[],8,FALSE)),"",VLOOKUP(tbl_main[[#This Row],[ИНН организации]],tbl_inn[],8,FALSE))</f>
        <v/>
      </c>
      <c r="AB35" s="83" t="s">
        <v>311</v>
      </c>
      <c r="AC35" s="83" t="s">
        <v>311</v>
      </c>
      <c r="AD35" s="83" t="s">
        <v>311</v>
      </c>
      <c r="AE35" s="83" t="s">
        <v>311</v>
      </c>
      <c r="AF35" s="83" t="s">
        <v>311</v>
      </c>
      <c r="AG35" s="83" t="s">
        <v>311</v>
      </c>
      <c r="AH35" s="83" t="s">
        <v>311</v>
      </c>
      <c r="AI35" s="83" t="s">
        <v>311</v>
      </c>
      <c r="AJ35" s="83" t="s">
        <v>311</v>
      </c>
      <c r="AK35" s="83" t="s">
        <v>311</v>
      </c>
      <c r="AL35" s="83" t="s">
        <v>311</v>
      </c>
      <c r="AM35" s="83" t="s">
        <v>311</v>
      </c>
      <c r="AN35" s="83" t="s">
        <v>311</v>
      </c>
    </row>
    <row r="36" spans="1:40" x14ac:dyDescent="0.25">
      <c r="A36" s="81">
        <f t="shared" si="0"/>
        <v>27</v>
      </c>
      <c r="B36" s="82" t="str">
        <f>IF(tbl_main[[#This Row],[ТИП]]="","",IF(tbl_main[[#This Row],[Серия и номер]]="","",tbl_main[[#This Row],[ТИП]]&amp;"-"&amp;RIGHT(tbl_main[[#This Row],[Серия и номер]],6)))</f>
        <v/>
      </c>
      <c r="C36" s="83" t="s">
        <v>311</v>
      </c>
      <c r="D36" s="83" t="s">
        <v>311</v>
      </c>
      <c r="E36" s="83" t="s">
        <v>311</v>
      </c>
      <c r="F36" s="83" t="s">
        <v>311</v>
      </c>
      <c r="G36" s="83" t="s">
        <v>311</v>
      </c>
      <c r="H36" s="83" t="s">
        <v>311</v>
      </c>
      <c r="I36" s="83" t="s">
        <v>311</v>
      </c>
      <c r="J36" s="83" t="s">
        <v>311</v>
      </c>
      <c r="K36" s="84" t="s">
        <v>311</v>
      </c>
      <c r="L36" s="83" t="s">
        <v>311</v>
      </c>
      <c r="M36" s="85" t="s">
        <v>311</v>
      </c>
      <c r="N36" s="83" t="s">
        <v>311</v>
      </c>
      <c r="O36" s="84" t="s">
        <v>311</v>
      </c>
      <c r="P36" s="83" t="s">
        <v>311</v>
      </c>
      <c r="Q36" s="83" t="s">
        <v>311</v>
      </c>
      <c r="R36" s="83" t="s">
        <v>311</v>
      </c>
      <c r="S36" s="86" t="s">
        <v>311</v>
      </c>
      <c r="T36" s="83" t="s">
        <v>311</v>
      </c>
      <c r="U36" s="83" t="s">
        <v>311</v>
      </c>
      <c r="V36" s="83" t="s">
        <v>311</v>
      </c>
      <c r="W36" s="86" t="s">
        <v>311</v>
      </c>
      <c r="X36" s="86" t="s">
        <v>311</v>
      </c>
      <c r="Y36" s="90" t="str">
        <f>IF(tbl_main[[#This Row],[ИНН организации]]="","",IF(ISERROR(VLOOKUP(tbl_main[[#This Row],[ИНН организации]],tbl_inn[],3,FALSE)),"Проверьте ИНН",VLOOKUP(tbl_main[[#This Row],[ИНН организации]],tbl_inn[],3,FALSE)))</f>
        <v/>
      </c>
      <c r="Z36" s="90" t="str">
        <f>IF(ISERROR(VLOOKUP(tbl_main[[#This Row],[ИНН организации]],tbl_inn[],4,FALSE)),"",VLOOKUP(tbl_main[[#This Row],[ИНН организации]],tbl_inn[],4,FALSE))</f>
        <v/>
      </c>
      <c r="AA36" s="90" t="str">
        <f>IF(ISERROR(VLOOKUP(tbl_main[[#This Row],[ИНН организации]],tbl_inn[],8,FALSE)),"",VLOOKUP(tbl_main[[#This Row],[ИНН организации]],tbl_inn[],8,FALSE))</f>
        <v/>
      </c>
      <c r="AB36" s="83" t="s">
        <v>311</v>
      </c>
      <c r="AC36" s="83" t="s">
        <v>311</v>
      </c>
      <c r="AD36" s="83" t="s">
        <v>311</v>
      </c>
      <c r="AE36" s="83" t="s">
        <v>311</v>
      </c>
      <c r="AF36" s="83" t="s">
        <v>311</v>
      </c>
      <c r="AG36" s="83" t="s">
        <v>311</v>
      </c>
      <c r="AH36" s="83" t="s">
        <v>311</v>
      </c>
      <c r="AI36" s="83" t="s">
        <v>311</v>
      </c>
      <c r="AJ36" s="83" t="s">
        <v>311</v>
      </c>
      <c r="AK36" s="83" t="s">
        <v>311</v>
      </c>
      <c r="AL36" s="83" t="s">
        <v>311</v>
      </c>
      <c r="AM36" s="83" t="s">
        <v>311</v>
      </c>
      <c r="AN36" s="83" t="s">
        <v>311</v>
      </c>
    </row>
    <row r="37" spans="1:40" x14ac:dyDescent="0.25">
      <c r="A37" s="81">
        <f t="shared" si="0"/>
        <v>28</v>
      </c>
      <c r="B37" s="82" t="str">
        <f>IF(tbl_main[[#This Row],[ТИП]]="","",IF(tbl_main[[#This Row],[Серия и номер]]="","",tbl_main[[#This Row],[ТИП]]&amp;"-"&amp;RIGHT(tbl_main[[#This Row],[Серия и номер]],6)))</f>
        <v/>
      </c>
      <c r="C37" s="83" t="s">
        <v>311</v>
      </c>
      <c r="D37" s="83" t="s">
        <v>311</v>
      </c>
      <c r="E37" s="83" t="s">
        <v>311</v>
      </c>
      <c r="F37" s="83" t="s">
        <v>311</v>
      </c>
      <c r="G37" s="83" t="s">
        <v>311</v>
      </c>
      <c r="H37" s="83" t="s">
        <v>311</v>
      </c>
      <c r="I37" s="83" t="s">
        <v>311</v>
      </c>
      <c r="J37" s="83" t="s">
        <v>311</v>
      </c>
      <c r="K37" s="84" t="s">
        <v>311</v>
      </c>
      <c r="L37" s="83" t="s">
        <v>311</v>
      </c>
      <c r="M37" s="85" t="s">
        <v>311</v>
      </c>
      <c r="N37" s="83" t="s">
        <v>311</v>
      </c>
      <c r="O37" s="84" t="s">
        <v>311</v>
      </c>
      <c r="P37" s="83" t="s">
        <v>311</v>
      </c>
      <c r="Q37" s="83" t="s">
        <v>311</v>
      </c>
      <c r="R37" s="83" t="s">
        <v>311</v>
      </c>
      <c r="S37" s="86" t="s">
        <v>311</v>
      </c>
      <c r="T37" s="83" t="s">
        <v>311</v>
      </c>
      <c r="U37" s="83" t="s">
        <v>311</v>
      </c>
      <c r="V37" s="83" t="s">
        <v>311</v>
      </c>
      <c r="W37" s="86" t="s">
        <v>311</v>
      </c>
      <c r="X37" s="86" t="s">
        <v>311</v>
      </c>
      <c r="Y37" s="90" t="str">
        <f>IF(tbl_main[[#This Row],[ИНН организации]]="","",IF(ISERROR(VLOOKUP(tbl_main[[#This Row],[ИНН организации]],tbl_inn[],3,FALSE)),"Проверьте ИНН",VLOOKUP(tbl_main[[#This Row],[ИНН организации]],tbl_inn[],3,FALSE)))</f>
        <v/>
      </c>
      <c r="Z37" s="90" t="str">
        <f>IF(ISERROR(VLOOKUP(tbl_main[[#This Row],[ИНН организации]],tbl_inn[],4,FALSE)),"",VLOOKUP(tbl_main[[#This Row],[ИНН организации]],tbl_inn[],4,FALSE))</f>
        <v/>
      </c>
      <c r="AA37" s="90" t="str">
        <f>IF(ISERROR(VLOOKUP(tbl_main[[#This Row],[ИНН организации]],tbl_inn[],8,FALSE)),"",VLOOKUP(tbl_main[[#This Row],[ИНН организации]],tbl_inn[],8,FALSE))</f>
        <v/>
      </c>
      <c r="AB37" s="83" t="s">
        <v>311</v>
      </c>
      <c r="AC37" s="83" t="s">
        <v>311</v>
      </c>
      <c r="AD37" s="83" t="s">
        <v>311</v>
      </c>
      <c r="AE37" s="83" t="s">
        <v>311</v>
      </c>
      <c r="AF37" s="83" t="s">
        <v>311</v>
      </c>
      <c r="AG37" s="83" t="s">
        <v>311</v>
      </c>
      <c r="AH37" s="83" t="s">
        <v>311</v>
      </c>
      <c r="AI37" s="83" t="s">
        <v>311</v>
      </c>
      <c r="AJ37" s="83" t="s">
        <v>311</v>
      </c>
      <c r="AK37" s="83" t="s">
        <v>311</v>
      </c>
      <c r="AL37" s="83" t="s">
        <v>311</v>
      </c>
      <c r="AM37" s="83" t="s">
        <v>311</v>
      </c>
      <c r="AN37" s="83" t="s">
        <v>311</v>
      </c>
    </row>
    <row r="38" spans="1:40" x14ac:dyDescent="0.25">
      <c r="A38" s="81">
        <f t="shared" si="0"/>
        <v>29</v>
      </c>
      <c r="B38" s="82" t="str">
        <f>IF(tbl_main[[#This Row],[ТИП]]="","",IF(tbl_main[[#This Row],[Серия и номер]]="","",tbl_main[[#This Row],[ТИП]]&amp;"-"&amp;RIGHT(tbl_main[[#This Row],[Серия и номер]],6)))</f>
        <v/>
      </c>
      <c r="C38" s="83" t="s">
        <v>311</v>
      </c>
      <c r="D38" s="83" t="s">
        <v>311</v>
      </c>
      <c r="E38" s="83" t="s">
        <v>311</v>
      </c>
      <c r="F38" s="83" t="s">
        <v>311</v>
      </c>
      <c r="G38" s="83" t="s">
        <v>311</v>
      </c>
      <c r="H38" s="83" t="s">
        <v>311</v>
      </c>
      <c r="I38" s="83" t="s">
        <v>311</v>
      </c>
      <c r="J38" s="83" t="s">
        <v>311</v>
      </c>
      <c r="K38" s="84" t="s">
        <v>311</v>
      </c>
      <c r="L38" s="83" t="s">
        <v>311</v>
      </c>
      <c r="M38" s="85" t="s">
        <v>311</v>
      </c>
      <c r="N38" s="83" t="s">
        <v>311</v>
      </c>
      <c r="O38" s="84" t="s">
        <v>311</v>
      </c>
      <c r="P38" s="83" t="s">
        <v>311</v>
      </c>
      <c r="Q38" s="83" t="s">
        <v>311</v>
      </c>
      <c r="R38" s="83" t="s">
        <v>311</v>
      </c>
      <c r="S38" s="86" t="s">
        <v>311</v>
      </c>
      <c r="T38" s="83" t="s">
        <v>311</v>
      </c>
      <c r="U38" s="83" t="s">
        <v>311</v>
      </c>
      <c r="V38" s="83" t="s">
        <v>311</v>
      </c>
      <c r="W38" s="86" t="s">
        <v>311</v>
      </c>
      <c r="X38" s="86" t="s">
        <v>311</v>
      </c>
      <c r="Y38" s="90" t="str">
        <f>IF(tbl_main[[#This Row],[ИНН организации]]="","",IF(ISERROR(VLOOKUP(tbl_main[[#This Row],[ИНН организации]],tbl_inn[],3,FALSE)),"Проверьте ИНН",VLOOKUP(tbl_main[[#This Row],[ИНН организации]],tbl_inn[],3,FALSE)))</f>
        <v/>
      </c>
      <c r="Z38" s="90" t="str">
        <f>IF(ISERROR(VLOOKUP(tbl_main[[#This Row],[ИНН организации]],tbl_inn[],4,FALSE)),"",VLOOKUP(tbl_main[[#This Row],[ИНН организации]],tbl_inn[],4,FALSE))</f>
        <v/>
      </c>
      <c r="AA38" s="90" t="str">
        <f>IF(ISERROR(VLOOKUP(tbl_main[[#This Row],[ИНН организации]],tbl_inn[],8,FALSE)),"",VLOOKUP(tbl_main[[#This Row],[ИНН организации]],tbl_inn[],8,FALSE))</f>
        <v/>
      </c>
      <c r="AB38" s="83" t="s">
        <v>311</v>
      </c>
      <c r="AC38" s="83" t="s">
        <v>311</v>
      </c>
      <c r="AD38" s="83" t="s">
        <v>311</v>
      </c>
      <c r="AE38" s="83" t="s">
        <v>311</v>
      </c>
      <c r="AF38" s="83" t="s">
        <v>311</v>
      </c>
      <c r="AG38" s="83" t="s">
        <v>311</v>
      </c>
      <c r="AH38" s="83" t="s">
        <v>311</v>
      </c>
      <c r="AI38" s="83" t="s">
        <v>311</v>
      </c>
      <c r="AJ38" s="83" t="s">
        <v>311</v>
      </c>
      <c r="AK38" s="83" t="s">
        <v>311</v>
      </c>
      <c r="AL38" s="83" t="s">
        <v>311</v>
      </c>
      <c r="AM38" s="83" t="s">
        <v>311</v>
      </c>
      <c r="AN38" s="83" t="s">
        <v>311</v>
      </c>
    </row>
    <row r="39" spans="1:40" x14ac:dyDescent="0.25">
      <c r="A39" s="81">
        <f t="shared" si="0"/>
        <v>30</v>
      </c>
      <c r="B39" s="82" t="str">
        <f>IF(tbl_main[[#This Row],[ТИП]]="","",IF(tbl_main[[#This Row],[Серия и номер]]="","",tbl_main[[#This Row],[ТИП]]&amp;"-"&amp;RIGHT(tbl_main[[#This Row],[Серия и номер]],6)))</f>
        <v/>
      </c>
      <c r="C39" s="83" t="s">
        <v>311</v>
      </c>
      <c r="D39" s="83" t="s">
        <v>311</v>
      </c>
      <c r="E39" s="83" t="s">
        <v>311</v>
      </c>
      <c r="F39" s="83" t="s">
        <v>311</v>
      </c>
      <c r="G39" s="83" t="s">
        <v>311</v>
      </c>
      <c r="H39" s="83" t="s">
        <v>311</v>
      </c>
      <c r="I39" s="83" t="s">
        <v>311</v>
      </c>
      <c r="J39" s="83" t="s">
        <v>311</v>
      </c>
      <c r="K39" s="84" t="s">
        <v>311</v>
      </c>
      <c r="L39" s="83" t="s">
        <v>311</v>
      </c>
      <c r="M39" s="85" t="s">
        <v>311</v>
      </c>
      <c r="N39" s="83" t="s">
        <v>311</v>
      </c>
      <c r="O39" s="84" t="s">
        <v>311</v>
      </c>
      <c r="P39" s="83" t="s">
        <v>311</v>
      </c>
      <c r="Q39" s="83" t="s">
        <v>311</v>
      </c>
      <c r="R39" s="83" t="s">
        <v>311</v>
      </c>
      <c r="S39" s="86" t="s">
        <v>311</v>
      </c>
      <c r="T39" s="83" t="s">
        <v>311</v>
      </c>
      <c r="U39" s="83" t="s">
        <v>311</v>
      </c>
      <c r="V39" s="83" t="s">
        <v>311</v>
      </c>
      <c r="W39" s="86" t="s">
        <v>311</v>
      </c>
      <c r="X39" s="86" t="s">
        <v>311</v>
      </c>
      <c r="Y39" s="90" t="str">
        <f>IF(tbl_main[[#This Row],[ИНН организации]]="","",IF(ISERROR(VLOOKUP(tbl_main[[#This Row],[ИНН организации]],tbl_inn[],3,FALSE)),"Проверьте ИНН",VLOOKUP(tbl_main[[#This Row],[ИНН организации]],tbl_inn[],3,FALSE)))</f>
        <v/>
      </c>
      <c r="Z39" s="90" t="str">
        <f>IF(ISERROR(VLOOKUP(tbl_main[[#This Row],[ИНН организации]],tbl_inn[],4,FALSE)),"",VLOOKUP(tbl_main[[#This Row],[ИНН организации]],tbl_inn[],4,FALSE))</f>
        <v/>
      </c>
      <c r="AA39" s="90" t="str">
        <f>IF(ISERROR(VLOOKUP(tbl_main[[#This Row],[ИНН организации]],tbl_inn[],8,FALSE)),"",VLOOKUP(tbl_main[[#This Row],[ИНН организации]],tbl_inn[],8,FALSE))</f>
        <v/>
      </c>
      <c r="AB39" s="83" t="s">
        <v>311</v>
      </c>
      <c r="AC39" s="83" t="s">
        <v>311</v>
      </c>
      <c r="AD39" s="83" t="s">
        <v>311</v>
      </c>
      <c r="AE39" s="83" t="s">
        <v>311</v>
      </c>
      <c r="AF39" s="83" t="s">
        <v>311</v>
      </c>
      <c r="AG39" s="83" t="s">
        <v>311</v>
      </c>
      <c r="AH39" s="83" t="s">
        <v>311</v>
      </c>
      <c r="AI39" s="83" t="s">
        <v>311</v>
      </c>
      <c r="AJ39" s="83" t="s">
        <v>311</v>
      </c>
      <c r="AK39" s="83" t="s">
        <v>311</v>
      </c>
      <c r="AL39" s="83" t="s">
        <v>311</v>
      </c>
      <c r="AM39" s="83" t="s">
        <v>311</v>
      </c>
      <c r="AN39" s="83" t="s">
        <v>311</v>
      </c>
    </row>
    <row r="40" spans="1:40" x14ac:dyDescent="0.25">
      <c r="A40" s="81">
        <f t="shared" si="0"/>
        <v>31</v>
      </c>
      <c r="B40" s="82" t="str">
        <f>IF(tbl_main[[#This Row],[ТИП]]="","",IF(tbl_main[[#This Row],[Серия и номер]]="","",tbl_main[[#This Row],[ТИП]]&amp;"-"&amp;RIGHT(tbl_main[[#This Row],[Серия и номер]],6)))</f>
        <v/>
      </c>
      <c r="C40" s="83" t="s">
        <v>311</v>
      </c>
      <c r="D40" s="83" t="s">
        <v>311</v>
      </c>
      <c r="E40" s="83" t="s">
        <v>311</v>
      </c>
      <c r="F40" s="83" t="s">
        <v>311</v>
      </c>
      <c r="G40" s="83" t="s">
        <v>311</v>
      </c>
      <c r="H40" s="83" t="s">
        <v>311</v>
      </c>
      <c r="I40" s="83" t="s">
        <v>311</v>
      </c>
      <c r="J40" s="83" t="s">
        <v>311</v>
      </c>
      <c r="K40" s="84" t="s">
        <v>311</v>
      </c>
      <c r="L40" s="83" t="s">
        <v>311</v>
      </c>
      <c r="M40" s="85" t="s">
        <v>311</v>
      </c>
      <c r="N40" s="83" t="s">
        <v>311</v>
      </c>
      <c r="O40" s="84" t="s">
        <v>311</v>
      </c>
      <c r="P40" s="83" t="s">
        <v>311</v>
      </c>
      <c r="Q40" s="83" t="s">
        <v>311</v>
      </c>
      <c r="R40" s="83" t="s">
        <v>311</v>
      </c>
      <c r="S40" s="86" t="s">
        <v>311</v>
      </c>
      <c r="T40" s="83" t="s">
        <v>311</v>
      </c>
      <c r="U40" s="83" t="s">
        <v>311</v>
      </c>
      <c r="V40" s="83" t="s">
        <v>311</v>
      </c>
      <c r="W40" s="86" t="s">
        <v>311</v>
      </c>
      <c r="X40" s="86" t="s">
        <v>311</v>
      </c>
      <c r="Y40" s="90" t="str">
        <f>IF(tbl_main[[#This Row],[ИНН организации]]="","",IF(ISERROR(VLOOKUP(tbl_main[[#This Row],[ИНН организации]],tbl_inn[],3,FALSE)),"Проверьте ИНН",VLOOKUP(tbl_main[[#This Row],[ИНН организации]],tbl_inn[],3,FALSE)))</f>
        <v/>
      </c>
      <c r="Z40" s="90" t="str">
        <f>IF(ISERROR(VLOOKUP(tbl_main[[#This Row],[ИНН организации]],tbl_inn[],4,FALSE)),"",VLOOKUP(tbl_main[[#This Row],[ИНН организации]],tbl_inn[],4,FALSE))</f>
        <v/>
      </c>
      <c r="AA40" s="90" t="str">
        <f>IF(ISERROR(VLOOKUP(tbl_main[[#This Row],[ИНН организации]],tbl_inn[],8,FALSE)),"",VLOOKUP(tbl_main[[#This Row],[ИНН организации]],tbl_inn[],8,FALSE))</f>
        <v/>
      </c>
      <c r="AB40" s="83" t="s">
        <v>311</v>
      </c>
      <c r="AC40" s="83" t="s">
        <v>311</v>
      </c>
      <c r="AD40" s="83" t="s">
        <v>311</v>
      </c>
      <c r="AE40" s="83" t="s">
        <v>311</v>
      </c>
      <c r="AF40" s="83" t="s">
        <v>311</v>
      </c>
      <c r="AG40" s="83" t="s">
        <v>311</v>
      </c>
      <c r="AH40" s="83" t="s">
        <v>311</v>
      </c>
      <c r="AI40" s="83" t="s">
        <v>311</v>
      </c>
      <c r="AJ40" s="83" t="s">
        <v>311</v>
      </c>
      <c r="AK40" s="83" t="s">
        <v>311</v>
      </c>
      <c r="AL40" s="83" t="s">
        <v>311</v>
      </c>
      <c r="AM40" s="83" t="s">
        <v>311</v>
      </c>
      <c r="AN40" s="83" t="s">
        <v>311</v>
      </c>
    </row>
    <row r="41" spans="1:40" x14ac:dyDescent="0.25">
      <c r="A41" s="81">
        <f t="shared" si="0"/>
        <v>32</v>
      </c>
      <c r="B41" s="82" t="str">
        <f>IF(tbl_main[[#This Row],[ТИП]]="","",IF(tbl_main[[#This Row],[Серия и номер]]="","",tbl_main[[#This Row],[ТИП]]&amp;"-"&amp;RIGHT(tbl_main[[#This Row],[Серия и номер]],6)))</f>
        <v/>
      </c>
      <c r="C41" s="83" t="s">
        <v>311</v>
      </c>
      <c r="D41" s="83" t="s">
        <v>311</v>
      </c>
      <c r="E41" s="83" t="s">
        <v>311</v>
      </c>
      <c r="F41" s="83" t="s">
        <v>311</v>
      </c>
      <c r="G41" s="83" t="s">
        <v>311</v>
      </c>
      <c r="H41" s="83" t="s">
        <v>311</v>
      </c>
      <c r="I41" s="83" t="s">
        <v>311</v>
      </c>
      <c r="J41" s="83" t="s">
        <v>311</v>
      </c>
      <c r="K41" s="84" t="s">
        <v>311</v>
      </c>
      <c r="L41" s="83" t="s">
        <v>311</v>
      </c>
      <c r="M41" s="85" t="s">
        <v>311</v>
      </c>
      <c r="N41" s="83" t="s">
        <v>311</v>
      </c>
      <c r="O41" s="84" t="s">
        <v>311</v>
      </c>
      <c r="P41" s="83" t="s">
        <v>311</v>
      </c>
      <c r="Q41" s="83" t="s">
        <v>311</v>
      </c>
      <c r="R41" s="83" t="s">
        <v>311</v>
      </c>
      <c r="S41" s="86" t="s">
        <v>311</v>
      </c>
      <c r="T41" s="83" t="s">
        <v>311</v>
      </c>
      <c r="U41" s="83" t="s">
        <v>311</v>
      </c>
      <c r="V41" s="83" t="s">
        <v>311</v>
      </c>
      <c r="W41" s="86" t="s">
        <v>311</v>
      </c>
      <c r="X41" s="86" t="s">
        <v>311</v>
      </c>
      <c r="Y41" s="90" t="str">
        <f>IF(tbl_main[[#This Row],[ИНН организации]]="","",IF(ISERROR(VLOOKUP(tbl_main[[#This Row],[ИНН организации]],tbl_inn[],3,FALSE)),"Проверьте ИНН",VLOOKUP(tbl_main[[#This Row],[ИНН организации]],tbl_inn[],3,FALSE)))</f>
        <v/>
      </c>
      <c r="Z41" s="90" t="str">
        <f>IF(ISERROR(VLOOKUP(tbl_main[[#This Row],[ИНН организации]],tbl_inn[],4,FALSE)),"",VLOOKUP(tbl_main[[#This Row],[ИНН организации]],tbl_inn[],4,FALSE))</f>
        <v/>
      </c>
      <c r="AA41" s="90" t="str">
        <f>IF(ISERROR(VLOOKUP(tbl_main[[#This Row],[ИНН организации]],tbl_inn[],8,FALSE)),"",VLOOKUP(tbl_main[[#This Row],[ИНН организации]],tbl_inn[],8,FALSE))</f>
        <v/>
      </c>
      <c r="AB41" s="83" t="s">
        <v>311</v>
      </c>
      <c r="AC41" s="83" t="s">
        <v>311</v>
      </c>
      <c r="AD41" s="83" t="s">
        <v>311</v>
      </c>
      <c r="AE41" s="83" t="s">
        <v>311</v>
      </c>
      <c r="AF41" s="83" t="s">
        <v>311</v>
      </c>
      <c r="AG41" s="83" t="s">
        <v>311</v>
      </c>
      <c r="AH41" s="83" t="s">
        <v>311</v>
      </c>
      <c r="AI41" s="83" t="s">
        <v>311</v>
      </c>
      <c r="AJ41" s="83" t="s">
        <v>311</v>
      </c>
      <c r="AK41" s="83" t="s">
        <v>311</v>
      </c>
      <c r="AL41" s="83" t="s">
        <v>311</v>
      </c>
      <c r="AM41" s="83" t="s">
        <v>311</v>
      </c>
      <c r="AN41" s="83" t="s">
        <v>311</v>
      </c>
    </row>
    <row r="42" spans="1:40" x14ac:dyDescent="0.25">
      <c r="A42" s="81">
        <f t="shared" si="0"/>
        <v>33</v>
      </c>
      <c r="B42" s="82" t="str">
        <f>IF(tbl_main[[#This Row],[ТИП]]="","",IF(tbl_main[[#This Row],[Серия и номер]]="","",tbl_main[[#This Row],[ТИП]]&amp;"-"&amp;RIGHT(tbl_main[[#This Row],[Серия и номер]],6)))</f>
        <v/>
      </c>
      <c r="C42" s="83" t="s">
        <v>311</v>
      </c>
      <c r="D42" s="83" t="s">
        <v>311</v>
      </c>
      <c r="E42" s="83" t="s">
        <v>311</v>
      </c>
      <c r="F42" s="83" t="s">
        <v>311</v>
      </c>
      <c r="G42" s="83" t="s">
        <v>311</v>
      </c>
      <c r="H42" s="83" t="s">
        <v>311</v>
      </c>
      <c r="I42" s="83" t="s">
        <v>311</v>
      </c>
      <c r="J42" s="83" t="s">
        <v>311</v>
      </c>
      <c r="K42" s="84" t="s">
        <v>311</v>
      </c>
      <c r="L42" s="83" t="s">
        <v>311</v>
      </c>
      <c r="M42" s="85" t="s">
        <v>311</v>
      </c>
      <c r="N42" s="83" t="s">
        <v>311</v>
      </c>
      <c r="O42" s="84" t="s">
        <v>311</v>
      </c>
      <c r="P42" s="83" t="s">
        <v>311</v>
      </c>
      <c r="Q42" s="83" t="s">
        <v>311</v>
      </c>
      <c r="R42" s="83" t="s">
        <v>311</v>
      </c>
      <c r="S42" s="86" t="s">
        <v>311</v>
      </c>
      <c r="T42" s="83" t="s">
        <v>311</v>
      </c>
      <c r="U42" s="83" t="s">
        <v>311</v>
      </c>
      <c r="V42" s="83" t="s">
        <v>311</v>
      </c>
      <c r="W42" s="86" t="s">
        <v>311</v>
      </c>
      <c r="X42" s="86" t="s">
        <v>311</v>
      </c>
      <c r="Y42" s="90" t="str">
        <f>IF(tbl_main[[#This Row],[ИНН организации]]="","",IF(ISERROR(VLOOKUP(tbl_main[[#This Row],[ИНН организации]],tbl_inn[],3,FALSE)),"Проверьте ИНН",VLOOKUP(tbl_main[[#This Row],[ИНН организации]],tbl_inn[],3,FALSE)))</f>
        <v/>
      </c>
      <c r="Z42" s="90" t="str">
        <f>IF(ISERROR(VLOOKUP(tbl_main[[#This Row],[ИНН организации]],tbl_inn[],4,FALSE)),"",VLOOKUP(tbl_main[[#This Row],[ИНН организации]],tbl_inn[],4,FALSE))</f>
        <v/>
      </c>
      <c r="AA42" s="90" t="str">
        <f>IF(ISERROR(VLOOKUP(tbl_main[[#This Row],[ИНН организации]],tbl_inn[],8,FALSE)),"",VLOOKUP(tbl_main[[#This Row],[ИНН организации]],tbl_inn[],8,FALSE))</f>
        <v/>
      </c>
      <c r="AB42" s="83" t="s">
        <v>311</v>
      </c>
      <c r="AC42" s="83" t="s">
        <v>311</v>
      </c>
      <c r="AD42" s="83" t="s">
        <v>311</v>
      </c>
      <c r="AE42" s="83" t="s">
        <v>311</v>
      </c>
      <c r="AF42" s="83" t="s">
        <v>311</v>
      </c>
      <c r="AG42" s="83" t="s">
        <v>311</v>
      </c>
      <c r="AH42" s="83" t="s">
        <v>311</v>
      </c>
      <c r="AI42" s="83" t="s">
        <v>311</v>
      </c>
      <c r="AJ42" s="83" t="s">
        <v>311</v>
      </c>
      <c r="AK42" s="83" t="s">
        <v>311</v>
      </c>
      <c r="AL42" s="83" t="s">
        <v>311</v>
      </c>
      <c r="AM42" s="83" t="s">
        <v>311</v>
      </c>
      <c r="AN42" s="83" t="s">
        <v>311</v>
      </c>
    </row>
    <row r="43" spans="1:40" x14ac:dyDescent="0.25">
      <c r="A43" s="81">
        <f t="shared" si="0"/>
        <v>34</v>
      </c>
      <c r="B43" s="82" t="str">
        <f>IF(tbl_main[[#This Row],[ТИП]]="","",IF(tbl_main[[#This Row],[Серия и номер]]="","",tbl_main[[#This Row],[ТИП]]&amp;"-"&amp;RIGHT(tbl_main[[#This Row],[Серия и номер]],6)))</f>
        <v/>
      </c>
      <c r="C43" s="83" t="s">
        <v>311</v>
      </c>
      <c r="D43" s="83" t="s">
        <v>311</v>
      </c>
      <c r="E43" s="83" t="s">
        <v>311</v>
      </c>
      <c r="F43" s="83" t="s">
        <v>311</v>
      </c>
      <c r="G43" s="83" t="s">
        <v>311</v>
      </c>
      <c r="H43" s="83" t="s">
        <v>311</v>
      </c>
      <c r="I43" s="83" t="s">
        <v>311</v>
      </c>
      <c r="J43" s="83" t="s">
        <v>311</v>
      </c>
      <c r="K43" s="84" t="s">
        <v>311</v>
      </c>
      <c r="L43" s="83" t="s">
        <v>311</v>
      </c>
      <c r="M43" s="85" t="s">
        <v>311</v>
      </c>
      <c r="N43" s="83" t="s">
        <v>311</v>
      </c>
      <c r="O43" s="84" t="s">
        <v>311</v>
      </c>
      <c r="P43" s="83" t="s">
        <v>311</v>
      </c>
      <c r="Q43" s="83" t="s">
        <v>311</v>
      </c>
      <c r="R43" s="83" t="s">
        <v>311</v>
      </c>
      <c r="S43" s="86" t="s">
        <v>311</v>
      </c>
      <c r="T43" s="83" t="s">
        <v>311</v>
      </c>
      <c r="U43" s="83" t="s">
        <v>311</v>
      </c>
      <c r="V43" s="83" t="s">
        <v>311</v>
      </c>
      <c r="W43" s="86" t="s">
        <v>311</v>
      </c>
      <c r="X43" s="86" t="s">
        <v>311</v>
      </c>
      <c r="Y43" s="90" t="str">
        <f>IF(tbl_main[[#This Row],[ИНН организации]]="","",IF(ISERROR(VLOOKUP(tbl_main[[#This Row],[ИНН организации]],tbl_inn[],3,FALSE)),"Проверьте ИНН",VLOOKUP(tbl_main[[#This Row],[ИНН организации]],tbl_inn[],3,FALSE)))</f>
        <v/>
      </c>
      <c r="Z43" s="90" t="str">
        <f>IF(ISERROR(VLOOKUP(tbl_main[[#This Row],[ИНН организации]],tbl_inn[],4,FALSE)),"",VLOOKUP(tbl_main[[#This Row],[ИНН организации]],tbl_inn[],4,FALSE))</f>
        <v/>
      </c>
      <c r="AA43" s="90" t="str">
        <f>IF(ISERROR(VLOOKUP(tbl_main[[#This Row],[ИНН организации]],tbl_inn[],8,FALSE)),"",VLOOKUP(tbl_main[[#This Row],[ИНН организации]],tbl_inn[],8,FALSE))</f>
        <v/>
      </c>
      <c r="AB43" s="83" t="s">
        <v>311</v>
      </c>
      <c r="AC43" s="83" t="s">
        <v>311</v>
      </c>
      <c r="AD43" s="83" t="s">
        <v>311</v>
      </c>
      <c r="AE43" s="83" t="s">
        <v>311</v>
      </c>
      <c r="AF43" s="83" t="s">
        <v>311</v>
      </c>
      <c r="AG43" s="83" t="s">
        <v>311</v>
      </c>
      <c r="AH43" s="83" t="s">
        <v>311</v>
      </c>
      <c r="AI43" s="83" t="s">
        <v>311</v>
      </c>
      <c r="AJ43" s="83" t="s">
        <v>311</v>
      </c>
      <c r="AK43" s="83" t="s">
        <v>311</v>
      </c>
      <c r="AL43" s="83" t="s">
        <v>311</v>
      </c>
      <c r="AM43" s="83" t="s">
        <v>311</v>
      </c>
      <c r="AN43" s="83" t="s">
        <v>311</v>
      </c>
    </row>
    <row r="44" spans="1:40" x14ac:dyDescent="0.25">
      <c r="A44" s="81">
        <f t="shared" si="0"/>
        <v>35</v>
      </c>
      <c r="B44" s="82" t="str">
        <f>IF(tbl_main[[#This Row],[ТИП]]="","",IF(tbl_main[[#This Row],[Серия и номер]]="","",tbl_main[[#This Row],[ТИП]]&amp;"-"&amp;RIGHT(tbl_main[[#This Row],[Серия и номер]],6)))</f>
        <v/>
      </c>
      <c r="C44" s="83" t="s">
        <v>311</v>
      </c>
      <c r="D44" s="83" t="s">
        <v>311</v>
      </c>
      <c r="E44" s="83" t="s">
        <v>311</v>
      </c>
      <c r="F44" s="83" t="s">
        <v>311</v>
      </c>
      <c r="G44" s="83" t="s">
        <v>311</v>
      </c>
      <c r="H44" s="83" t="s">
        <v>311</v>
      </c>
      <c r="I44" s="83" t="s">
        <v>311</v>
      </c>
      <c r="J44" s="83" t="s">
        <v>311</v>
      </c>
      <c r="K44" s="84" t="s">
        <v>311</v>
      </c>
      <c r="L44" s="83" t="s">
        <v>311</v>
      </c>
      <c r="M44" s="85" t="s">
        <v>311</v>
      </c>
      <c r="N44" s="83" t="s">
        <v>311</v>
      </c>
      <c r="O44" s="84" t="s">
        <v>311</v>
      </c>
      <c r="P44" s="83" t="s">
        <v>311</v>
      </c>
      <c r="Q44" s="83" t="s">
        <v>311</v>
      </c>
      <c r="R44" s="83" t="s">
        <v>311</v>
      </c>
      <c r="S44" s="86" t="s">
        <v>311</v>
      </c>
      <c r="T44" s="83" t="s">
        <v>311</v>
      </c>
      <c r="U44" s="83" t="s">
        <v>311</v>
      </c>
      <c r="V44" s="83" t="s">
        <v>311</v>
      </c>
      <c r="W44" s="86" t="s">
        <v>311</v>
      </c>
      <c r="X44" s="86" t="s">
        <v>311</v>
      </c>
      <c r="Y44" s="90" t="str">
        <f>IF(tbl_main[[#This Row],[ИНН организации]]="","",IF(ISERROR(VLOOKUP(tbl_main[[#This Row],[ИНН организации]],tbl_inn[],3,FALSE)),"Проверьте ИНН",VLOOKUP(tbl_main[[#This Row],[ИНН организации]],tbl_inn[],3,FALSE)))</f>
        <v/>
      </c>
      <c r="Z44" s="90" t="str">
        <f>IF(ISERROR(VLOOKUP(tbl_main[[#This Row],[ИНН организации]],tbl_inn[],4,FALSE)),"",VLOOKUP(tbl_main[[#This Row],[ИНН организации]],tbl_inn[],4,FALSE))</f>
        <v/>
      </c>
      <c r="AA44" s="90" t="str">
        <f>IF(ISERROR(VLOOKUP(tbl_main[[#This Row],[ИНН организации]],tbl_inn[],8,FALSE)),"",VLOOKUP(tbl_main[[#This Row],[ИНН организации]],tbl_inn[],8,FALSE))</f>
        <v/>
      </c>
      <c r="AB44" s="83" t="s">
        <v>311</v>
      </c>
      <c r="AC44" s="83" t="s">
        <v>311</v>
      </c>
      <c r="AD44" s="83" t="s">
        <v>311</v>
      </c>
      <c r="AE44" s="83" t="s">
        <v>311</v>
      </c>
      <c r="AF44" s="83" t="s">
        <v>311</v>
      </c>
      <c r="AG44" s="83" t="s">
        <v>311</v>
      </c>
      <c r="AH44" s="83" t="s">
        <v>311</v>
      </c>
      <c r="AI44" s="83" t="s">
        <v>311</v>
      </c>
      <c r="AJ44" s="83" t="s">
        <v>311</v>
      </c>
      <c r="AK44" s="83" t="s">
        <v>311</v>
      </c>
      <c r="AL44" s="83" t="s">
        <v>311</v>
      </c>
      <c r="AM44" s="83" t="s">
        <v>311</v>
      </c>
      <c r="AN44" s="83" t="s">
        <v>311</v>
      </c>
    </row>
    <row r="45" spans="1:40" x14ac:dyDescent="0.25">
      <c r="A45" s="81">
        <f t="shared" si="0"/>
        <v>36</v>
      </c>
      <c r="B45" s="82" t="str">
        <f>IF(tbl_main[[#This Row],[ТИП]]="","",IF(tbl_main[[#This Row],[Серия и номер]]="","",tbl_main[[#This Row],[ТИП]]&amp;"-"&amp;RIGHT(tbl_main[[#This Row],[Серия и номер]],6)))</f>
        <v/>
      </c>
      <c r="C45" s="83" t="s">
        <v>311</v>
      </c>
      <c r="D45" s="83" t="s">
        <v>311</v>
      </c>
      <c r="E45" s="83" t="s">
        <v>311</v>
      </c>
      <c r="F45" s="83" t="s">
        <v>311</v>
      </c>
      <c r="G45" s="83" t="s">
        <v>311</v>
      </c>
      <c r="H45" s="83" t="s">
        <v>311</v>
      </c>
      <c r="I45" s="83" t="s">
        <v>311</v>
      </c>
      <c r="J45" s="83" t="s">
        <v>311</v>
      </c>
      <c r="K45" s="84" t="s">
        <v>311</v>
      </c>
      <c r="L45" s="83" t="s">
        <v>311</v>
      </c>
      <c r="M45" s="85" t="s">
        <v>311</v>
      </c>
      <c r="N45" s="83" t="s">
        <v>311</v>
      </c>
      <c r="O45" s="84" t="s">
        <v>311</v>
      </c>
      <c r="P45" s="83" t="s">
        <v>311</v>
      </c>
      <c r="Q45" s="83" t="s">
        <v>311</v>
      </c>
      <c r="R45" s="83" t="s">
        <v>311</v>
      </c>
      <c r="S45" s="86" t="s">
        <v>311</v>
      </c>
      <c r="T45" s="83" t="s">
        <v>311</v>
      </c>
      <c r="U45" s="83" t="s">
        <v>311</v>
      </c>
      <c r="V45" s="83" t="s">
        <v>311</v>
      </c>
      <c r="W45" s="86" t="s">
        <v>311</v>
      </c>
      <c r="X45" s="86" t="s">
        <v>311</v>
      </c>
      <c r="Y45" s="90" t="str">
        <f>IF(tbl_main[[#This Row],[ИНН организации]]="","",IF(ISERROR(VLOOKUP(tbl_main[[#This Row],[ИНН организации]],tbl_inn[],3,FALSE)),"Проверьте ИНН",VLOOKUP(tbl_main[[#This Row],[ИНН организации]],tbl_inn[],3,FALSE)))</f>
        <v/>
      </c>
      <c r="Z45" s="90" t="str">
        <f>IF(ISERROR(VLOOKUP(tbl_main[[#This Row],[ИНН организации]],tbl_inn[],4,FALSE)),"",VLOOKUP(tbl_main[[#This Row],[ИНН организации]],tbl_inn[],4,FALSE))</f>
        <v/>
      </c>
      <c r="AA45" s="90" t="str">
        <f>IF(ISERROR(VLOOKUP(tbl_main[[#This Row],[ИНН организации]],tbl_inn[],8,FALSE)),"",VLOOKUP(tbl_main[[#This Row],[ИНН организации]],tbl_inn[],8,FALSE))</f>
        <v/>
      </c>
      <c r="AB45" s="83" t="s">
        <v>311</v>
      </c>
      <c r="AC45" s="83" t="s">
        <v>311</v>
      </c>
      <c r="AD45" s="83" t="s">
        <v>311</v>
      </c>
      <c r="AE45" s="83" t="s">
        <v>311</v>
      </c>
      <c r="AF45" s="83" t="s">
        <v>311</v>
      </c>
      <c r="AG45" s="83" t="s">
        <v>311</v>
      </c>
      <c r="AH45" s="83" t="s">
        <v>311</v>
      </c>
      <c r="AI45" s="83" t="s">
        <v>311</v>
      </c>
      <c r="AJ45" s="83" t="s">
        <v>311</v>
      </c>
      <c r="AK45" s="83" t="s">
        <v>311</v>
      </c>
      <c r="AL45" s="83" t="s">
        <v>311</v>
      </c>
      <c r="AM45" s="83" t="s">
        <v>311</v>
      </c>
      <c r="AN45" s="83" t="s">
        <v>311</v>
      </c>
    </row>
    <row r="46" spans="1:40" x14ac:dyDescent="0.25">
      <c r="A46" s="81">
        <f t="shared" si="0"/>
        <v>37</v>
      </c>
      <c r="B46" s="82" t="str">
        <f>IF(tbl_main[[#This Row],[ТИП]]="","",IF(tbl_main[[#This Row],[Серия и номер]]="","",tbl_main[[#This Row],[ТИП]]&amp;"-"&amp;RIGHT(tbl_main[[#This Row],[Серия и номер]],6)))</f>
        <v/>
      </c>
      <c r="C46" s="83" t="s">
        <v>311</v>
      </c>
      <c r="D46" s="83" t="s">
        <v>311</v>
      </c>
      <c r="E46" s="83" t="s">
        <v>311</v>
      </c>
      <c r="F46" s="83" t="s">
        <v>311</v>
      </c>
      <c r="G46" s="83" t="s">
        <v>311</v>
      </c>
      <c r="H46" s="83" t="s">
        <v>311</v>
      </c>
      <c r="I46" s="83" t="s">
        <v>311</v>
      </c>
      <c r="J46" s="83" t="s">
        <v>311</v>
      </c>
      <c r="K46" s="84" t="s">
        <v>311</v>
      </c>
      <c r="L46" s="83" t="s">
        <v>311</v>
      </c>
      <c r="M46" s="85" t="s">
        <v>311</v>
      </c>
      <c r="N46" s="83" t="s">
        <v>311</v>
      </c>
      <c r="O46" s="84" t="s">
        <v>311</v>
      </c>
      <c r="P46" s="83" t="s">
        <v>311</v>
      </c>
      <c r="Q46" s="83" t="s">
        <v>311</v>
      </c>
      <c r="R46" s="83" t="s">
        <v>311</v>
      </c>
      <c r="S46" s="86" t="s">
        <v>311</v>
      </c>
      <c r="T46" s="83" t="s">
        <v>311</v>
      </c>
      <c r="U46" s="83" t="s">
        <v>311</v>
      </c>
      <c r="V46" s="83" t="s">
        <v>311</v>
      </c>
      <c r="W46" s="86" t="s">
        <v>311</v>
      </c>
      <c r="X46" s="86" t="s">
        <v>311</v>
      </c>
      <c r="Y46" s="90" t="str">
        <f>IF(tbl_main[[#This Row],[ИНН организации]]="","",IF(ISERROR(VLOOKUP(tbl_main[[#This Row],[ИНН организации]],tbl_inn[],3,FALSE)),"Проверьте ИНН",VLOOKUP(tbl_main[[#This Row],[ИНН организации]],tbl_inn[],3,FALSE)))</f>
        <v/>
      </c>
      <c r="Z46" s="90" t="str">
        <f>IF(ISERROR(VLOOKUP(tbl_main[[#This Row],[ИНН организации]],tbl_inn[],4,FALSE)),"",VLOOKUP(tbl_main[[#This Row],[ИНН организации]],tbl_inn[],4,FALSE))</f>
        <v/>
      </c>
      <c r="AA46" s="90" t="str">
        <f>IF(ISERROR(VLOOKUP(tbl_main[[#This Row],[ИНН организации]],tbl_inn[],8,FALSE)),"",VLOOKUP(tbl_main[[#This Row],[ИНН организации]],tbl_inn[],8,FALSE))</f>
        <v/>
      </c>
      <c r="AB46" s="83" t="s">
        <v>311</v>
      </c>
      <c r="AC46" s="83" t="s">
        <v>311</v>
      </c>
      <c r="AD46" s="83" t="s">
        <v>311</v>
      </c>
      <c r="AE46" s="83" t="s">
        <v>311</v>
      </c>
      <c r="AF46" s="83" t="s">
        <v>311</v>
      </c>
      <c r="AG46" s="83" t="s">
        <v>311</v>
      </c>
      <c r="AH46" s="83" t="s">
        <v>311</v>
      </c>
      <c r="AI46" s="83" t="s">
        <v>311</v>
      </c>
      <c r="AJ46" s="83" t="s">
        <v>311</v>
      </c>
      <c r="AK46" s="83" t="s">
        <v>311</v>
      </c>
      <c r="AL46" s="83" t="s">
        <v>311</v>
      </c>
      <c r="AM46" s="83" t="s">
        <v>311</v>
      </c>
      <c r="AN46" s="83" t="s">
        <v>311</v>
      </c>
    </row>
    <row r="47" spans="1:40" x14ac:dyDescent="0.25">
      <c r="A47" s="81">
        <f t="shared" si="0"/>
        <v>38</v>
      </c>
      <c r="B47" s="82" t="str">
        <f>IF(tbl_main[[#This Row],[ТИП]]="","",IF(tbl_main[[#This Row],[Серия и номер]]="","",tbl_main[[#This Row],[ТИП]]&amp;"-"&amp;RIGHT(tbl_main[[#This Row],[Серия и номер]],6)))</f>
        <v/>
      </c>
      <c r="C47" s="83" t="s">
        <v>311</v>
      </c>
      <c r="D47" s="83" t="s">
        <v>311</v>
      </c>
      <c r="E47" s="83" t="s">
        <v>311</v>
      </c>
      <c r="F47" s="83" t="s">
        <v>311</v>
      </c>
      <c r="G47" s="83" t="s">
        <v>311</v>
      </c>
      <c r="H47" s="83" t="s">
        <v>311</v>
      </c>
      <c r="I47" s="83" t="s">
        <v>311</v>
      </c>
      <c r="J47" s="83" t="s">
        <v>311</v>
      </c>
      <c r="K47" s="84" t="s">
        <v>311</v>
      </c>
      <c r="L47" s="83" t="s">
        <v>311</v>
      </c>
      <c r="M47" s="85" t="s">
        <v>311</v>
      </c>
      <c r="N47" s="83" t="s">
        <v>311</v>
      </c>
      <c r="O47" s="84" t="s">
        <v>311</v>
      </c>
      <c r="P47" s="83" t="s">
        <v>311</v>
      </c>
      <c r="Q47" s="83" t="s">
        <v>311</v>
      </c>
      <c r="R47" s="83" t="s">
        <v>311</v>
      </c>
      <c r="S47" s="86" t="s">
        <v>311</v>
      </c>
      <c r="T47" s="83" t="s">
        <v>311</v>
      </c>
      <c r="U47" s="83" t="s">
        <v>311</v>
      </c>
      <c r="V47" s="83" t="s">
        <v>311</v>
      </c>
      <c r="W47" s="86" t="s">
        <v>311</v>
      </c>
      <c r="X47" s="86" t="s">
        <v>311</v>
      </c>
      <c r="Y47" s="90" t="str">
        <f>IF(tbl_main[[#This Row],[ИНН организации]]="","",IF(ISERROR(VLOOKUP(tbl_main[[#This Row],[ИНН организации]],tbl_inn[],3,FALSE)),"Проверьте ИНН",VLOOKUP(tbl_main[[#This Row],[ИНН организации]],tbl_inn[],3,FALSE)))</f>
        <v/>
      </c>
      <c r="Z47" s="90" t="str">
        <f>IF(ISERROR(VLOOKUP(tbl_main[[#This Row],[ИНН организации]],tbl_inn[],4,FALSE)),"",VLOOKUP(tbl_main[[#This Row],[ИНН организации]],tbl_inn[],4,FALSE))</f>
        <v/>
      </c>
      <c r="AA47" s="90" t="str">
        <f>IF(ISERROR(VLOOKUP(tbl_main[[#This Row],[ИНН организации]],tbl_inn[],8,FALSE)),"",VLOOKUP(tbl_main[[#This Row],[ИНН организации]],tbl_inn[],8,FALSE))</f>
        <v/>
      </c>
      <c r="AB47" s="83" t="s">
        <v>311</v>
      </c>
      <c r="AC47" s="83" t="s">
        <v>311</v>
      </c>
      <c r="AD47" s="83" t="s">
        <v>311</v>
      </c>
      <c r="AE47" s="83" t="s">
        <v>311</v>
      </c>
      <c r="AF47" s="83" t="s">
        <v>311</v>
      </c>
      <c r="AG47" s="83" t="s">
        <v>311</v>
      </c>
      <c r="AH47" s="83" t="s">
        <v>311</v>
      </c>
      <c r="AI47" s="83" t="s">
        <v>311</v>
      </c>
      <c r="AJ47" s="83" t="s">
        <v>311</v>
      </c>
      <c r="AK47" s="83" t="s">
        <v>311</v>
      </c>
      <c r="AL47" s="83" t="s">
        <v>311</v>
      </c>
      <c r="AM47" s="83" t="s">
        <v>311</v>
      </c>
      <c r="AN47" s="83" t="s">
        <v>311</v>
      </c>
    </row>
    <row r="48" spans="1:40" x14ac:dyDescent="0.25">
      <c r="A48" s="81">
        <f t="shared" si="0"/>
        <v>39</v>
      </c>
      <c r="B48" s="82" t="str">
        <f>IF(tbl_main[[#This Row],[ТИП]]="","",IF(tbl_main[[#This Row],[Серия и номер]]="","",tbl_main[[#This Row],[ТИП]]&amp;"-"&amp;RIGHT(tbl_main[[#This Row],[Серия и номер]],6)))</f>
        <v/>
      </c>
      <c r="C48" s="83" t="s">
        <v>311</v>
      </c>
      <c r="D48" s="83" t="s">
        <v>311</v>
      </c>
      <c r="E48" s="83" t="s">
        <v>311</v>
      </c>
      <c r="F48" s="83" t="s">
        <v>311</v>
      </c>
      <c r="G48" s="83" t="s">
        <v>311</v>
      </c>
      <c r="H48" s="83" t="s">
        <v>311</v>
      </c>
      <c r="I48" s="83" t="s">
        <v>311</v>
      </c>
      <c r="J48" s="83" t="s">
        <v>311</v>
      </c>
      <c r="K48" s="84" t="s">
        <v>311</v>
      </c>
      <c r="L48" s="83" t="s">
        <v>311</v>
      </c>
      <c r="M48" s="85" t="s">
        <v>311</v>
      </c>
      <c r="N48" s="83" t="s">
        <v>311</v>
      </c>
      <c r="O48" s="84" t="s">
        <v>311</v>
      </c>
      <c r="P48" s="83" t="s">
        <v>311</v>
      </c>
      <c r="Q48" s="83" t="s">
        <v>311</v>
      </c>
      <c r="R48" s="83" t="s">
        <v>311</v>
      </c>
      <c r="S48" s="86" t="s">
        <v>311</v>
      </c>
      <c r="T48" s="83" t="s">
        <v>311</v>
      </c>
      <c r="U48" s="83" t="s">
        <v>311</v>
      </c>
      <c r="V48" s="83" t="s">
        <v>311</v>
      </c>
      <c r="W48" s="86" t="s">
        <v>311</v>
      </c>
      <c r="X48" s="86" t="s">
        <v>311</v>
      </c>
      <c r="Y48" s="90" t="str">
        <f>IF(tbl_main[[#This Row],[ИНН организации]]="","",IF(ISERROR(VLOOKUP(tbl_main[[#This Row],[ИНН организации]],tbl_inn[],3,FALSE)),"Проверьте ИНН",VLOOKUP(tbl_main[[#This Row],[ИНН организации]],tbl_inn[],3,FALSE)))</f>
        <v/>
      </c>
      <c r="Z48" s="90" t="str">
        <f>IF(ISERROR(VLOOKUP(tbl_main[[#This Row],[ИНН организации]],tbl_inn[],4,FALSE)),"",VLOOKUP(tbl_main[[#This Row],[ИНН организации]],tbl_inn[],4,FALSE))</f>
        <v/>
      </c>
      <c r="AA48" s="90" t="str">
        <f>IF(ISERROR(VLOOKUP(tbl_main[[#This Row],[ИНН организации]],tbl_inn[],8,FALSE)),"",VLOOKUP(tbl_main[[#This Row],[ИНН организации]],tbl_inn[],8,FALSE))</f>
        <v/>
      </c>
      <c r="AB48" s="83" t="s">
        <v>311</v>
      </c>
      <c r="AC48" s="83" t="s">
        <v>311</v>
      </c>
      <c r="AD48" s="83" t="s">
        <v>311</v>
      </c>
      <c r="AE48" s="83" t="s">
        <v>311</v>
      </c>
      <c r="AF48" s="83" t="s">
        <v>311</v>
      </c>
      <c r="AG48" s="83" t="s">
        <v>311</v>
      </c>
      <c r="AH48" s="83" t="s">
        <v>311</v>
      </c>
      <c r="AI48" s="83" t="s">
        <v>311</v>
      </c>
      <c r="AJ48" s="83" t="s">
        <v>311</v>
      </c>
      <c r="AK48" s="83" t="s">
        <v>311</v>
      </c>
      <c r="AL48" s="83" t="s">
        <v>311</v>
      </c>
      <c r="AM48" s="83" t="s">
        <v>311</v>
      </c>
      <c r="AN48" s="83" t="s">
        <v>311</v>
      </c>
    </row>
    <row r="49" spans="1:40" x14ac:dyDescent="0.25">
      <c r="A49" s="81">
        <f t="shared" si="0"/>
        <v>40</v>
      </c>
      <c r="B49" s="82" t="str">
        <f>IF(tbl_main[[#This Row],[ТИП]]="","",IF(tbl_main[[#This Row],[Серия и номер]]="","",tbl_main[[#This Row],[ТИП]]&amp;"-"&amp;RIGHT(tbl_main[[#This Row],[Серия и номер]],6)))</f>
        <v/>
      </c>
      <c r="C49" s="83" t="s">
        <v>311</v>
      </c>
      <c r="D49" s="83" t="s">
        <v>311</v>
      </c>
      <c r="E49" s="83" t="s">
        <v>311</v>
      </c>
      <c r="F49" s="83" t="s">
        <v>311</v>
      </c>
      <c r="G49" s="83" t="s">
        <v>311</v>
      </c>
      <c r="H49" s="83" t="s">
        <v>311</v>
      </c>
      <c r="I49" s="83" t="s">
        <v>311</v>
      </c>
      <c r="J49" s="83" t="s">
        <v>311</v>
      </c>
      <c r="K49" s="84" t="s">
        <v>311</v>
      </c>
      <c r="L49" s="83" t="s">
        <v>311</v>
      </c>
      <c r="M49" s="85" t="s">
        <v>311</v>
      </c>
      <c r="N49" s="83" t="s">
        <v>311</v>
      </c>
      <c r="O49" s="84" t="s">
        <v>311</v>
      </c>
      <c r="P49" s="83" t="s">
        <v>311</v>
      </c>
      <c r="Q49" s="83" t="s">
        <v>311</v>
      </c>
      <c r="R49" s="83" t="s">
        <v>311</v>
      </c>
      <c r="S49" s="86" t="s">
        <v>311</v>
      </c>
      <c r="T49" s="83" t="s">
        <v>311</v>
      </c>
      <c r="U49" s="83" t="s">
        <v>311</v>
      </c>
      <c r="V49" s="83" t="s">
        <v>311</v>
      </c>
      <c r="W49" s="86" t="s">
        <v>311</v>
      </c>
      <c r="X49" s="86" t="s">
        <v>311</v>
      </c>
      <c r="Y49" s="90" t="str">
        <f>IF(tbl_main[[#This Row],[ИНН организации]]="","",IF(ISERROR(VLOOKUP(tbl_main[[#This Row],[ИНН организации]],tbl_inn[],3,FALSE)),"Проверьте ИНН",VLOOKUP(tbl_main[[#This Row],[ИНН организации]],tbl_inn[],3,FALSE)))</f>
        <v/>
      </c>
      <c r="Z49" s="90" t="str">
        <f>IF(ISERROR(VLOOKUP(tbl_main[[#This Row],[ИНН организации]],tbl_inn[],4,FALSE)),"",VLOOKUP(tbl_main[[#This Row],[ИНН организации]],tbl_inn[],4,FALSE))</f>
        <v/>
      </c>
      <c r="AA49" s="90" t="str">
        <f>IF(ISERROR(VLOOKUP(tbl_main[[#This Row],[ИНН организации]],tbl_inn[],8,FALSE)),"",VLOOKUP(tbl_main[[#This Row],[ИНН организации]],tbl_inn[],8,FALSE))</f>
        <v/>
      </c>
      <c r="AB49" s="83" t="s">
        <v>311</v>
      </c>
      <c r="AC49" s="83" t="s">
        <v>311</v>
      </c>
      <c r="AD49" s="83" t="s">
        <v>311</v>
      </c>
      <c r="AE49" s="83" t="s">
        <v>311</v>
      </c>
      <c r="AF49" s="83" t="s">
        <v>311</v>
      </c>
      <c r="AG49" s="83" t="s">
        <v>311</v>
      </c>
      <c r="AH49" s="83" t="s">
        <v>311</v>
      </c>
      <c r="AI49" s="83" t="s">
        <v>311</v>
      </c>
      <c r="AJ49" s="83" t="s">
        <v>311</v>
      </c>
      <c r="AK49" s="83" t="s">
        <v>311</v>
      </c>
      <c r="AL49" s="83" t="s">
        <v>311</v>
      </c>
      <c r="AM49" s="83" t="s">
        <v>311</v>
      </c>
      <c r="AN49" s="83" t="s">
        <v>311</v>
      </c>
    </row>
    <row r="50" spans="1:40" x14ac:dyDescent="0.25">
      <c r="A50" s="81">
        <f t="shared" si="0"/>
        <v>41</v>
      </c>
      <c r="B50" s="82" t="str">
        <f>IF(tbl_main[[#This Row],[ТИП]]="","",IF(tbl_main[[#This Row],[Серия и номер]]="","",tbl_main[[#This Row],[ТИП]]&amp;"-"&amp;RIGHT(tbl_main[[#This Row],[Серия и номер]],6)))</f>
        <v/>
      </c>
      <c r="C50" s="83" t="s">
        <v>311</v>
      </c>
      <c r="D50" s="83" t="s">
        <v>311</v>
      </c>
      <c r="E50" s="83" t="s">
        <v>311</v>
      </c>
      <c r="F50" s="83" t="s">
        <v>311</v>
      </c>
      <c r="G50" s="83" t="s">
        <v>311</v>
      </c>
      <c r="H50" s="83" t="s">
        <v>311</v>
      </c>
      <c r="I50" s="83" t="s">
        <v>311</v>
      </c>
      <c r="J50" s="83" t="s">
        <v>311</v>
      </c>
      <c r="K50" s="84" t="s">
        <v>311</v>
      </c>
      <c r="L50" s="83" t="s">
        <v>311</v>
      </c>
      <c r="M50" s="85" t="s">
        <v>311</v>
      </c>
      <c r="N50" s="83" t="s">
        <v>311</v>
      </c>
      <c r="O50" s="84" t="s">
        <v>311</v>
      </c>
      <c r="P50" s="83" t="s">
        <v>311</v>
      </c>
      <c r="Q50" s="83" t="s">
        <v>311</v>
      </c>
      <c r="R50" s="83" t="s">
        <v>311</v>
      </c>
      <c r="S50" s="86" t="s">
        <v>311</v>
      </c>
      <c r="T50" s="83" t="s">
        <v>311</v>
      </c>
      <c r="U50" s="83" t="s">
        <v>311</v>
      </c>
      <c r="V50" s="83" t="s">
        <v>311</v>
      </c>
      <c r="W50" s="86" t="s">
        <v>311</v>
      </c>
      <c r="X50" s="86" t="s">
        <v>311</v>
      </c>
      <c r="Y50" s="90" t="str">
        <f>IF(tbl_main[[#This Row],[ИНН организации]]="","",IF(ISERROR(VLOOKUP(tbl_main[[#This Row],[ИНН организации]],tbl_inn[],3,FALSE)),"Проверьте ИНН",VLOOKUP(tbl_main[[#This Row],[ИНН организации]],tbl_inn[],3,FALSE)))</f>
        <v/>
      </c>
      <c r="Z50" s="90" t="str">
        <f>IF(ISERROR(VLOOKUP(tbl_main[[#This Row],[ИНН организации]],tbl_inn[],4,FALSE)),"",VLOOKUP(tbl_main[[#This Row],[ИНН организации]],tbl_inn[],4,FALSE))</f>
        <v/>
      </c>
      <c r="AA50" s="90" t="str">
        <f>IF(ISERROR(VLOOKUP(tbl_main[[#This Row],[ИНН организации]],tbl_inn[],8,FALSE)),"",VLOOKUP(tbl_main[[#This Row],[ИНН организации]],tbl_inn[],8,FALSE))</f>
        <v/>
      </c>
      <c r="AB50" s="83" t="s">
        <v>311</v>
      </c>
      <c r="AC50" s="83" t="s">
        <v>311</v>
      </c>
      <c r="AD50" s="83" t="s">
        <v>311</v>
      </c>
      <c r="AE50" s="83" t="s">
        <v>311</v>
      </c>
      <c r="AF50" s="83" t="s">
        <v>311</v>
      </c>
      <c r="AG50" s="83" t="s">
        <v>311</v>
      </c>
      <c r="AH50" s="83" t="s">
        <v>311</v>
      </c>
      <c r="AI50" s="83" t="s">
        <v>311</v>
      </c>
      <c r="AJ50" s="83" t="s">
        <v>311</v>
      </c>
      <c r="AK50" s="83" t="s">
        <v>311</v>
      </c>
      <c r="AL50" s="83" t="s">
        <v>311</v>
      </c>
      <c r="AM50" s="83" t="s">
        <v>311</v>
      </c>
      <c r="AN50" s="83" t="s">
        <v>311</v>
      </c>
    </row>
    <row r="51" spans="1:40" x14ac:dyDescent="0.25">
      <c r="A51" s="81">
        <f t="shared" si="0"/>
        <v>42</v>
      </c>
      <c r="B51" s="82" t="str">
        <f>IF(tbl_main[[#This Row],[ТИП]]="","",IF(tbl_main[[#This Row],[Серия и номер]]="","",tbl_main[[#This Row],[ТИП]]&amp;"-"&amp;RIGHT(tbl_main[[#This Row],[Серия и номер]],6)))</f>
        <v/>
      </c>
      <c r="C51" s="83" t="s">
        <v>311</v>
      </c>
      <c r="D51" s="83" t="s">
        <v>311</v>
      </c>
      <c r="E51" s="83" t="s">
        <v>311</v>
      </c>
      <c r="F51" s="83" t="s">
        <v>311</v>
      </c>
      <c r="G51" s="83" t="s">
        <v>311</v>
      </c>
      <c r="H51" s="83" t="s">
        <v>311</v>
      </c>
      <c r="I51" s="83" t="s">
        <v>311</v>
      </c>
      <c r="J51" s="83" t="s">
        <v>311</v>
      </c>
      <c r="K51" s="84" t="s">
        <v>311</v>
      </c>
      <c r="L51" s="83" t="s">
        <v>311</v>
      </c>
      <c r="M51" s="85" t="s">
        <v>311</v>
      </c>
      <c r="N51" s="83" t="s">
        <v>311</v>
      </c>
      <c r="O51" s="84" t="s">
        <v>311</v>
      </c>
      <c r="P51" s="83" t="s">
        <v>311</v>
      </c>
      <c r="Q51" s="83" t="s">
        <v>311</v>
      </c>
      <c r="R51" s="83" t="s">
        <v>311</v>
      </c>
      <c r="S51" s="86" t="s">
        <v>311</v>
      </c>
      <c r="T51" s="83" t="s">
        <v>311</v>
      </c>
      <c r="U51" s="83" t="s">
        <v>311</v>
      </c>
      <c r="V51" s="83" t="s">
        <v>311</v>
      </c>
      <c r="W51" s="86" t="s">
        <v>311</v>
      </c>
      <c r="X51" s="86" t="s">
        <v>311</v>
      </c>
      <c r="Y51" s="90" t="str">
        <f>IF(tbl_main[[#This Row],[ИНН организации]]="","",IF(ISERROR(VLOOKUP(tbl_main[[#This Row],[ИНН организации]],tbl_inn[],3,FALSE)),"Проверьте ИНН",VLOOKUP(tbl_main[[#This Row],[ИНН организации]],tbl_inn[],3,FALSE)))</f>
        <v/>
      </c>
      <c r="Z51" s="90" t="str">
        <f>IF(ISERROR(VLOOKUP(tbl_main[[#This Row],[ИНН организации]],tbl_inn[],4,FALSE)),"",VLOOKUP(tbl_main[[#This Row],[ИНН организации]],tbl_inn[],4,FALSE))</f>
        <v/>
      </c>
      <c r="AA51" s="90" t="str">
        <f>IF(ISERROR(VLOOKUP(tbl_main[[#This Row],[ИНН организации]],tbl_inn[],8,FALSE)),"",VLOOKUP(tbl_main[[#This Row],[ИНН организации]],tbl_inn[],8,FALSE))</f>
        <v/>
      </c>
      <c r="AB51" s="83" t="s">
        <v>311</v>
      </c>
      <c r="AC51" s="83" t="s">
        <v>311</v>
      </c>
      <c r="AD51" s="83" t="s">
        <v>311</v>
      </c>
      <c r="AE51" s="83" t="s">
        <v>311</v>
      </c>
      <c r="AF51" s="83" t="s">
        <v>311</v>
      </c>
      <c r="AG51" s="83" t="s">
        <v>311</v>
      </c>
      <c r="AH51" s="83" t="s">
        <v>311</v>
      </c>
      <c r="AI51" s="83" t="s">
        <v>311</v>
      </c>
      <c r="AJ51" s="83" t="s">
        <v>311</v>
      </c>
      <c r="AK51" s="83" t="s">
        <v>311</v>
      </c>
      <c r="AL51" s="83" t="s">
        <v>311</v>
      </c>
      <c r="AM51" s="83" t="s">
        <v>311</v>
      </c>
      <c r="AN51" s="83" t="s">
        <v>311</v>
      </c>
    </row>
    <row r="52" spans="1:40" x14ac:dyDescent="0.25">
      <c r="A52" s="81">
        <f t="shared" si="0"/>
        <v>43</v>
      </c>
      <c r="B52" s="82" t="str">
        <f>IF(tbl_main[[#This Row],[ТИП]]="","",IF(tbl_main[[#This Row],[Серия и номер]]="","",tbl_main[[#This Row],[ТИП]]&amp;"-"&amp;RIGHT(tbl_main[[#This Row],[Серия и номер]],6)))</f>
        <v/>
      </c>
      <c r="C52" s="83" t="s">
        <v>311</v>
      </c>
      <c r="D52" s="83" t="s">
        <v>311</v>
      </c>
      <c r="E52" s="83" t="s">
        <v>311</v>
      </c>
      <c r="F52" s="83" t="s">
        <v>311</v>
      </c>
      <c r="G52" s="83" t="s">
        <v>311</v>
      </c>
      <c r="H52" s="83" t="s">
        <v>311</v>
      </c>
      <c r="I52" s="83" t="s">
        <v>311</v>
      </c>
      <c r="J52" s="83" t="s">
        <v>311</v>
      </c>
      <c r="K52" s="84" t="s">
        <v>311</v>
      </c>
      <c r="L52" s="83" t="s">
        <v>311</v>
      </c>
      <c r="M52" s="85" t="s">
        <v>311</v>
      </c>
      <c r="N52" s="83" t="s">
        <v>311</v>
      </c>
      <c r="O52" s="84" t="s">
        <v>311</v>
      </c>
      <c r="P52" s="83" t="s">
        <v>311</v>
      </c>
      <c r="Q52" s="83" t="s">
        <v>311</v>
      </c>
      <c r="R52" s="83" t="s">
        <v>311</v>
      </c>
      <c r="S52" s="86" t="s">
        <v>311</v>
      </c>
      <c r="T52" s="83" t="s">
        <v>311</v>
      </c>
      <c r="U52" s="83" t="s">
        <v>311</v>
      </c>
      <c r="V52" s="83" t="s">
        <v>311</v>
      </c>
      <c r="W52" s="86" t="s">
        <v>311</v>
      </c>
      <c r="X52" s="86" t="s">
        <v>311</v>
      </c>
      <c r="Y52" s="90" t="str">
        <f>IF(tbl_main[[#This Row],[ИНН организации]]="","",IF(ISERROR(VLOOKUP(tbl_main[[#This Row],[ИНН организации]],tbl_inn[],3,FALSE)),"Проверьте ИНН",VLOOKUP(tbl_main[[#This Row],[ИНН организации]],tbl_inn[],3,FALSE)))</f>
        <v/>
      </c>
      <c r="Z52" s="90" t="str">
        <f>IF(ISERROR(VLOOKUP(tbl_main[[#This Row],[ИНН организации]],tbl_inn[],4,FALSE)),"",VLOOKUP(tbl_main[[#This Row],[ИНН организации]],tbl_inn[],4,FALSE))</f>
        <v/>
      </c>
      <c r="AA52" s="90" t="str">
        <f>IF(ISERROR(VLOOKUP(tbl_main[[#This Row],[ИНН организации]],tbl_inn[],8,FALSE)),"",VLOOKUP(tbl_main[[#This Row],[ИНН организации]],tbl_inn[],8,FALSE))</f>
        <v/>
      </c>
      <c r="AB52" s="83" t="s">
        <v>311</v>
      </c>
      <c r="AC52" s="83" t="s">
        <v>311</v>
      </c>
      <c r="AD52" s="83" t="s">
        <v>311</v>
      </c>
      <c r="AE52" s="83" t="s">
        <v>311</v>
      </c>
      <c r="AF52" s="83" t="s">
        <v>311</v>
      </c>
      <c r="AG52" s="83" t="s">
        <v>311</v>
      </c>
      <c r="AH52" s="83" t="s">
        <v>311</v>
      </c>
      <c r="AI52" s="83" t="s">
        <v>311</v>
      </c>
      <c r="AJ52" s="83" t="s">
        <v>311</v>
      </c>
      <c r="AK52" s="83" t="s">
        <v>311</v>
      </c>
      <c r="AL52" s="83" t="s">
        <v>311</v>
      </c>
      <c r="AM52" s="83" t="s">
        <v>311</v>
      </c>
      <c r="AN52" s="83" t="s">
        <v>311</v>
      </c>
    </row>
    <row r="53" spans="1:40" x14ac:dyDescent="0.25">
      <c r="A53" s="81">
        <f t="shared" si="0"/>
        <v>44</v>
      </c>
      <c r="B53" s="82" t="str">
        <f>IF(tbl_main[[#This Row],[ТИП]]="","",IF(tbl_main[[#This Row],[Серия и номер]]="","",tbl_main[[#This Row],[ТИП]]&amp;"-"&amp;RIGHT(tbl_main[[#This Row],[Серия и номер]],6)))</f>
        <v/>
      </c>
      <c r="C53" s="83" t="s">
        <v>311</v>
      </c>
      <c r="D53" s="83" t="s">
        <v>311</v>
      </c>
      <c r="E53" s="83" t="s">
        <v>311</v>
      </c>
      <c r="F53" s="83" t="s">
        <v>311</v>
      </c>
      <c r="G53" s="83" t="s">
        <v>311</v>
      </c>
      <c r="H53" s="83" t="s">
        <v>311</v>
      </c>
      <c r="I53" s="83" t="s">
        <v>311</v>
      </c>
      <c r="J53" s="83" t="s">
        <v>311</v>
      </c>
      <c r="K53" s="84" t="s">
        <v>311</v>
      </c>
      <c r="L53" s="83" t="s">
        <v>311</v>
      </c>
      <c r="M53" s="85" t="s">
        <v>311</v>
      </c>
      <c r="N53" s="83" t="s">
        <v>311</v>
      </c>
      <c r="O53" s="84" t="s">
        <v>311</v>
      </c>
      <c r="P53" s="83" t="s">
        <v>311</v>
      </c>
      <c r="Q53" s="83" t="s">
        <v>311</v>
      </c>
      <c r="R53" s="83" t="s">
        <v>311</v>
      </c>
      <c r="S53" s="86" t="s">
        <v>311</v>
      </c>
      <c r="T53" s="83" t="s">
        <v>311</v>
      </c>
      <c r="U53" s="83" t="s">
        <v>311</v>
      </c>
      <c r="V53" s="83" t="s">
        <v>311</v>
      </c>
      <c r="W53" s="86" t="s">
        <v>311</v>
      </c>
      <c r="X53" s="86" t="s">
        <v>311</v>
      </c>
      <c r="Y53" s="90" t="str">
        <f>IF(tbl_main[[#This Row],[ИНН организации]]="","",IF(ISERROR(VLOOKUP(tbl_main[[#This Row],[ИНН организации]],tbl_inn[],3,FALSE)),"Проверьте ИНН",VLOOKUP(tbl_main[[#This Row],[ИНН организации]],tbl_inn[],3,FALSE)))</f>
        <v/>
      </c>
      <c r="Z53" s="90" t="str">
        <f>IF(ISERROR(VLOOKUP(tbl_main[[#This Row],[ИНН организации]],tbl_inn[],4,FALSE)),"",VLOOKUP(tbl_main[[#This Row],[ИНН организации]],tbl_inn[],4,FALSE))</f>
        <v/>
      </c>
      <c r="AA53" s="90" t="str">
        <f>IF(ISERROR(VLOOKUP(tbl_main[[#This Row],[ИНН организации]],tbl_inn[],8,FALSE)),"",VLOOKUP(tbl_main[[#This Row],[ИНН организации]],tbl_inn[],8,FALSE))</f>
        <v/>
      </c>
      <c r="AB53" s="83" t="s">
        <v>311</v>
      </c>
      <c r="AC53" s="83" t="s">
        <v>311</v>
      </c>
      <c r="AD53" s="83" t="s">
        <v>311</v>
      </c>
      <c r="AE53" s="83" t="s">
        <v>311</v>
      </c>
      <c r="AF53" s="83" t="s">
        <v>311</v>
      </c>
      <c r="AG53" s="83" t="s">
        <v>311</v>
      </c>
      <c r="AH53" s="83" t="s">
        <v>311</v>
      </c>
      <c r="AI53" s="83" t="s">
        <v>311</v>
      </c>
      <c r="AJ53" s="83" t="s">
        <v>311</v>
      </c>
      <c r="AK53" s="83" t="s">
        <v>311</v>
      </c>
      <c r="AL53" s="83" t="s">
        <v>311</v>
      </c>
      <c r="AM53" s="83" t="s">
        <v>311</v>
      </c>
      <c r="AN53" s="83" t="s">
        <v>311</v>
      </c>
    </row>
    <row r="54" spans="1:40" x14ac:dyDescent="0.25">
      <c r="A54" s="81">
        <f t="shared" si="0"/>
        <v>45</v>
      </c>
      <c r="B54" s="82" t="str">
        <f>IF(tbl_main[[#This Row],[ТИП]]="","",IF(tbl_main[[#This Row],[Серия и номер]]="","",tbl_main[[#This Row],[ТИП]]&amp;"-"&amp;RIGHT(tbl_main[[#This Row],[Серия и номер]],6)))</f>
        <v/>
      </c>
      <c r="C54" s="83" t="s">
        <v>311</v>
      </c>
      <c r="D54" s="83" t="s">
        <v>311</v>
      </c>
      <c r="E54" s="83" t="s">
        <v>311</v>
      </c>
      <c r="F54" s="83" t="s">
        <v>311</v>
      </c>
      <c r="G54" s="83" t="s">
        <v>311</v>
      </c>
      <c r="H54" s="83" t="s">
        <v>311</v>
      </c>
      <c r="I54" s="83" t="s">
        <v>311</v>
      </c>
      <c r="J54" s="83" t="s">
        <v>311</v>
      </c>
      <c r="K54" s="84" t="s">
        <v>311</v>
      </c>
      <c r="L54" s="83" t="s">
        <v>311</v>
      </c>
      <c r="M54" s="85" t="s">
        <v>311</v>
      </c>
      <c r="N54" s="83" t="s">
        <v>311</v>
      </c>
      <c r="O54" s="84" t="s">
        <v>311</v>
      </c>
      <c r="P54" s="83" t="s">
        <v>311</v>
      </c>
      <c r="Q54" s="83" t="s">
        <v>311</v>
      </c>
      <c r="R54" s="83" t="s">
        <v>311</v>
      </c>
      <c r="S54" s="86" t="s">
        <v>311</v>
      </c>
      <c r="T54" s="83" t="s">
        <v>311</v>
      </c>
      <c r="U54" s="83" t="s">
        <v>311</v>
      </c>
      <c r="V54" s="83" t="s">
        <v>311</v>
      </c>
      <c r="W54" s="86" t="s">
        <v>311</v>
      </c>
      <c r="X54" s="86" t="s">
        <v>311</v>
      </c>
      <c r="Y54" s="90" t="str">
        <f>IF(tbl_main[[#This Row],[ИНН организации]]="","",IF(ISERROR(VLOOKUP(tbl_main[[#This Row],[ИНН организации]],tbl_inn[],3,FALSE)),"Проверьте ИНН",VLOOKUP(tbl_main[[#This Row],[ИНН организации]],tbl_inn[],3,FALSE)))</f>
        <v/>
      </c>
      <c r="Z54" s="90" t="str">
        <f>IF(ISERROR(VLOOKUP(tbl_main[[#This Row],[ИНН организации]],tbl_inn[],4,FALSE)),"",VLOOKUP(tbl_main[[#This Row],[ИНН организации]],tbl_inn[],4,FALSE))</f>
        <v/>
      </c>
      <c r="AA54" s="90" t="str">
        <f>IF(ISERROR(VLOOKUP(tbl_main[[#This Row],[ИНН организации]],tbl_inn[],8,FALSE)),"",VLOOKUP(tbl_main[[#This Row],[ИНН организации]],tbl_inn[],8,FALSE))</f>
        <v/>
      </c>
      <c r="AB54" s="83" t="s">
        <v>311</v>
      </c>
      <c r="AC54" s="83" t="s">
        <v>311</v>
      </c>
      <c r="AD54" s="83" t="s">
        <v>311</v>
      </c>
      <c r="AE54" s="83" t="s">
        <v>311</v>
      </c>
      <c r="AF54" s="83" t="s">
        <v>311</v>
      </c>
      <c r="AG54" s="83" t="s">
        <v>311</v>
      </c>
      <c r="AH54" s="83" t="s">
        <v>311</v>
      </c>
      <c r="AI54" s="83" t="s">
        <v>311</v>
      </c>
      <c r="AJ54" s="83" t="s">
        <v>311</v>
      </c>
      <c r="AK54" s="83" t="s">
        <v>311</v>
      </c>
      <c r="AL54" s="83" t="s">
        <v>311</v>
      </c>
      <c r="AM54" s="83" t="s">
        <v>311</v>
      </c>
      <c r="AN54" s="83" t="s">
        <v>311</v>
      </c>
    </row>
    <row r="55" spans="1:40" x14ac:dyDescent="0.25">
      <c r="A55" s="81">
        <f t="shared" si="0"/>
        <v>46</v>
      </c>
      <c r="B55" s="82" t="str">
        <f>IF(tbl_main[[#This Row],[ТИП]]="","",IF(tbl_main[[#This Row],[Серия и номер]]="","",tbl_main[[#This Row],[ТИП]]&amp;"-"&amp;RIGHT(tbl_main[[#This Row],[Серия и номер]],6)))</f>
        <v/>
      </c>
      <c r="C55" s="83" t="s">
        <v>311</v>
      </c>
      <c r="D55" s="83" t="s">
        <v>311</v>
      </c>
      <c r="E55" s="83" t="s">
        <v>311</v>
      </c>
      <c r="F55" s="83" t="s">
        <v>311</v>
      </c>
      <c r="G55" s="83" t="s">
        <v>311</v>
      </c>
      <c r="H55" s="83" t="s">
        <v>311</v>
      </c>
      <c r="I55" s="83" t="s">
        <v>311</v>
      </c>
      <c r="J55" s="83" t="s">
        <v>311</v>
      </c>
      <c r="K55" s="84" t="s">
        <v>311</v>
      </c>
      <c r="L55" s="83" t="s">
        <v>311</v>
      </c>
      <c r="M55" s="85" t="s">
        <v>311</v>
      </c>
      <c r="N55" s="83" t="s">
        <v>311</v>
      </c>
      <c r="O55" s="84" t="s">
        <v>311</v>
      </c>
      <c r="P55" s="83" t="s">
        <v>311</v>
      </c>
      <c r="Q55" s="83" t="s">
        <v>311</v>
      </c>
      <c r="R55" s="83" t="s">
        <v>311</v>
      </c>
      <c r="S55" s="86" t="s">
        <v>311</v>
      </c>
      <c r="T55" s="83" t="s">
        <v>311</v>
      </c>
      <c r="U55" s="83" t="s">
        <v>311</v>
      </c>
      <c r="V55" s="83" t="s">
        <v>311</v>
      </c>
      <c r="W55" s="86" t="s">
        <v>311</v>
      </c>
      <c r="X55" s="86" t="s">
        <v>311</v>
      </c>
      <c r="Y55" s="90" t="str">
        <f>IF(tbl_main[[#This Row],[ИНН организации]]="","",IF(ISERROR(VLOOKUP(tbl_main[[#This Row],[ИНН организации]],tbl_inn[],3,FALSE)),"Проверьте ИНН",VLOOKUP(tbl_main[[#This Row],[ИНН организации]],tbl_inn[],3,FALSE)))</f>
        <v/>
      </c>
      <c r="Z55" s="90" t="str">
        <f>IF(ISERROR(VLOOKUP(tbl_main[[#This Row],[ИНН организации]],tbl_inn[],4,FALSE)),"",VLOOKUP(tbl_main[[#This Row],[ИНН организации]],tbl_inn[],4,FALSE))</f>
        <v/>
      </c>
      <c r="AA55" s="90" t="str">
        <f>IF(ISERROR(VLOOKUP(tbl_main[[#This Row],[ИНН организации]],tbl_inn[],8,FALSE)),"",VLOOKUP(tbl_main[[#This Row],[ИНН организации]],tbl_inn[],8,FALSE))</f>
        <v/>
      </c>
      <c r="AB55" s="83" t="s">
        <v>311</v>
      </c>
      <c r="AC55" s="83" t="s">
        <v>311</v>
      </c>
      <c r="AD55" s="83" t="s">
        <v>311</v>
      </c>
      <c r="AE55" s="83" t="s">
        <v>311</v>
      </c>
      <c r="AF55" s="83" t="s">
        <v>311</v>
      </c>
      <c r="AG55" s="83" t="s">
        <v>311</v>
      </c>
      <c r="AH55" s="83" t="s">
        <v>311</v>
      </c>
      <c r="AI55" s="83" t="s">
        <v>311</v>
      </c>
      <c r="AJ55" s="83" t="s">
        <v>311</v>
      </c>
      <c r="AK55" s="83" t="s">
        <v>311</v>
      </c>
      <c r="AL55" s="83" t="s">
        <v>311</v>
      </c>
      <c r="AM55" s="83" t="s">
        <v>311</v>
      </c>
      <c r="AN55" s="83" t="s">
        <v>311</v>
      </c>
    </row>
    <row r="56" spans="1:40" x14ac:dyDescent="0.25">
      <c r="A56" s="81">
        <f t="shared" si="0"/>
        <v>47</v>
      </c>
      <c r="B56" s="82" t="str">
        <f>IF(tbl_main[[#This Row],[ТИП]]="","",IF(tbl_main[[#This Row],[Серия и номер]]="","",tbl_main[[#This Row],[ТИП]]&amp;"-"&amp;RIGHT(tbl_main[[#This Row],[Серия и номер]],6)))</f>
        <v/>
      </c>
      <c r="C56" s="83" t="s">
        <v>311</v>
      </c>
      <c r="D56" s="83" t="s">
        <v>311</v>
      </c>
      <c r="E56" s="83" t="s">
        <v>311</v>
      </c>
      <c r="F56" s="83" t="s">
        <v>311</v>
      </c>
      <c r="G56" s="83" t="s">
        <v>311</v>
      </c>
      <c r="H56" s="83" t="s">
        <v>311</v>
      </c>
      <c r="I56" s="83" t="s">
        <v>311</v>
      </c>
      <c r="J56" s="83" t="s">
        <v>311</v>
      </c>
      <c r="K56" s="84" t="s">
        <v>311</v>
      </c>
      <c r="L56" s="83" t="s">
        <v>311</v>
      </c>
      <c r="M56" s="85" t="s">
        <v>311</v>
      </c>
      <c r="N56" s="83" t="s">
        <v>311</v>
      </c>
      <c r="O56" s="84" t="s">
        <v>311</v>
      </c>
      <c r="P56" s="83" t="s">
        <v>311</v>
      </c>
      <c r="Q56" s="83" t="s">
        <v>311</v>
      </c>
      <c r="R56" s="83" t="s">
        <v>311</v>
      </c>
      <c r="S56" s="86" t="s">
        <v>311</v>
      </c>
      <c r="T56" s="83" t="s">
        <v>311</v>
      </c>
      <c r="U56" s="83" t="s">
        <v>311</v>
      </c>
      <c r="V56" s="83" t="s">
        <v>311</v>
      </c>
      <c r="W56" s="86" t="s">
        <v>311</v>
      </c>
      <c r="X56" s="86" t="s">
        <v>311</v>
      </c>
      <c r="Y56" s="90" t="str">
        <f>IF(tbl_main[[#This Row],[ИНН организации]]="","",IF(ISERROR(VLOOKUP(tbl_main[[#This Row],[ИНН организации]],tbl_inn[],3,FALSE)),"Проверьте ИНН",VLOOKUP(tbl_main[[#This Row],[ИНН организации]],tbl_inn[],3,FALSE)))</f>
        <v/>
      </c>
      <c r="Z56" s="90" t="str">
        <f>IF(ISERROR(VLOOKUP(tbl_main[[#This Row],[ИНН организации]],tbl_inn[],4,FALSE)),"",VLOOKUP(tbl_main[[#This Row],[ИНН организации]],tbl_inn[],4,FALSE))</f>
        <v/>
      </c>
      <c r="AA56" s="90" t="str">
        <f>IF(ISERROR(VLOOKUP(tbl_main[[#This Row],[ИНН организации]],tbl_inn[],8,FALSE)),"",VLOOKUP(tbl_main[[#This Row],[ИНН организации]],tbl_inn[],8,FALSE))</f>
        <v/>
      </c>
      <c r="AB56" s="83" t="s">
        <v>311</v>
      </c>
      <c r="AC56" s="83" t="s">
        <v>311</v>
      </c>
      <c r="AD56" s="83" t="s">
        <v>311</v>
      </c>
      <c r="AE56" s="83" t="s">
        <v>311</v>
      </c>
      <c r="AF56" s="83" t="s">
        <v>311</v>
      </c>
      <c r="AG56" s="83" t="s">
        <v>311</v>
      </c>
      <c r="AH56" s="83" t="s">
        <v>311</v>
      </c>
      <c r="AI56" s="83" t="s">
        <v>311</v>
      </c>
      <c r="AJ56" s="83" t="s">
        <v>311</v>
      </c>
      <c r="AK56" s="83" t="s">
        <v>311</v>
      </c>
      <c r="AL56" s="83" t="s">
        <v>311</v>
      </c>
      <c r="AM56" s="83" t="s">
        <v>311</v>
      </c>
      <c r="AN56" s="83" t="s">
        <v>311</v>
      </c>
    </row>
    <row r="57" spans="1:40" x14ac:dyDescent="0.25">
      <c r="A57" s="81">
        <f t="shared" si="0"/>
        <v>48</v>
      </c>
      <c r="B57" s="82" t="str">
        <f>IF(tbl_main[[#This Row],[ТИП]]="","",IF(tbl_main[[#This Row],[Серия и номер]]="","",tbl_main[[#This Row],[ТИП]]&amp;"-"&amp;RIGHT(tbl_main[[#This Row],[Серия и номер]],6)))</f>
        <v/>
      </c>
      <c r="C57" s="83" t="s">
        <v>311</v>
      </c>
      <c r="D57" s="83" t="s">
        <v>311</v>
      </c>
      <c r="E57" s="83" t="s">
        <v>311</v>
      </c>
      <c r="F57" s="83" t="s">
        <v>311</v>
      </c>
      <c r="G57" s="83" t="s">
        <v>311</v>
      </c>
      <c r="H57" s="83" t="s">
        <v>311</v>
      </c>
      <c r="I57" s="83" t="s">
        <v>311</v>
      </c>
      <c r="J57" s="83" t="s">
        <v>311</v>
      </c>
      <c r="K57" s="84" t="s">
        <v>311</v>
      </c>
      <c r="L57" s="83" t="s">
        <v>311</v>
      </c>
      <c r="M57" s="85" t="s">
        <v>311</v>
      </c>
      <c r="N57" s="83" t="s">
        <v>311</v>
      </c>
      <c r="O57" s="84" t="s">
        <v>311</v>
      </c>
      <c r="P57" s="83" t="s">
        <v>311</v>
      </c>
      <c r="Q57" s="83" t="s">
        <v>311</v>
      </c>
      <c r="R57" s="83" t="s">
        <v>311</v>
      </c>
      <c r="S57" s="86" t="s">
        <v>311</v>
      </c>
      <c r="T57" s="83" t="s">
        <v>311</v>
      </c>
      <c r="U57" s="83" t="s">
        <v>311</v>
      </c>
      <c r="V57" s="83" t="s">
        <v>311</v>
      </c>
      <c r="W57" s="86" t="s">
        <v>311</v>
      </c>
      <c r="X57" s="86" t="s">
        <v>311</v>
      </c>
      <c r="Y57" s="90" t="str">
        <f>IF(tbl_main[[#This Row],[ИНН организации]]="","",IF(ISERROR(VLOOKUP(tbl_main[[#This Row],[ИНН организации]],tbl_inn[],3,FALSE)),"Проверьте ИНН",VLOOKUP(tbl_main[[#This Row],[ИНН организации]],tbl_inn[],3,FALSE)))</f>
        <v/>
      </c>
      <c r="Z57" s="90" t="str">
        <f>IF(ISERROR(VLOOKUP(tbl_main[[#This Row],[ИНН организации]],tbl_inn[],4,FALSE)),"",VLOOKUP(tbl_main[[#This Row],[ИНН организации]],tbl_inn[],4,FALSE))</f>
        <v/>
      </c>
      <c r="AA57" s="90" t="str">
        <f>IF(ISERROR(VLOOKUP(tbl_main[[#This Row],[ИНН организации]],tbl_inn[],8,FALSE)),"",VLOOKUP(tbl_main[[#This Row],[ИНН организации]],tbl_inn[],8,FALSE))</f>
        <v/>
      </c>
      <c r="AB57" s="83" t="s">
        <v>311</v>
      </c>
      <c r="AC57" s="83" t="s">
        <v>311</v>
      </c>
      <c r="AD57" s="83" t="s">
        <v>311</v>
      </c>
      <c r="AE57" s="83" t="s">
        <v>311</v>
      </c>
      <c r="AF57" s="83" t="s">
        <v>311</v>
      </c>
      <c r="AG57" s="83" t="s">
        <v>311</v>
      </c>
      <c r="AH57" s="83" t="s">
        <v>311</v>
      </c>
      <c r="AI57" s="83" t="s">
        <v>311</v>
      </c>
      <c r="AJ57" s="83" t="s">
        <v>311</v>
      </c>
      <c r="AK57" s="83" t="s">
        <v>311</v>
      </c>
      <c r="AL57" s="83" t="s">
        <v>311</v>
      </c>
      <c r="AM57" s="83" t="s">
        <v>311</v>
      </c>
      <c r="AN57" s="83" t="s">
        <v>311</v>
      </c>
    </row>
    <row r="58" spans="1:40" x14ac:dyDescent="0.25">
      <c r="A58" s="81">
        <f t="shared" si="0"/>
        <v>49</v>
      </c>
      <c r="B58" s="82" t="str">
        <f>IF(tbl_main[[#This Row],[ТИП]]="","",IF(tbl_main[[#This Row],[Серия и номер]]="","",tbl_main[[#This Row],[ТИП]]&amp;"-"&amp;RIGHT(tbl_main[[#This Row],[Серия и номер]],6)))</f>
        <v/>
      </c>
      <c r="C58" s="83" t="s">
        <v>311</v>
      </c>
      <c r="D58" s="83" t="s">
        <v>311</v>
      </c>
      <c r="E58" s="83" t="s">
        <v>311</v>
      </c>
      <c r="F58" s="83" t="s">
        <v>311</v>
      </c>
      <c r="G58" s="83" t="s">
        <v>311</v>
      </c>
      <c r="H58" s="83" t="s">
        <v>311</v>
      </c>
      <c r="I58" s="83" t="s">
        <v>311</v>
      </c>
      <c r="J58" s="83" t="s">
        <v>311</v>
      </c>
      <c r="K58" s="84" t="s">
        <v>311</v>
      </c>
      <c r="L58" s="83" t="s">
        <v>311</v>
      </c>
      <c r="M58" s="85" t="s">
        <v>311</v>
      </c>
      <c r="N58" s="83" t="s">
        <v>311</v>
      </c>
      <c r="O58" s="84" t="s">
        <v>311</v>
      </c>
      <c r="P58" s="83" t="s">
        <v>311</v>
      </c>
      <c r="Q58" s="83" t="s">
        <v>311</v>
      </c>
      <c r="R58" s="83" t="s">
        <v>311</v>
      </c>
      <c r="S58" s="86" t="s">
        <v>311</v>
      </c>
      <c r="T58" s="83" t="s">
        <v>311</v>
      </c>
      <c r="U58" s="83" t="s">
        <v>311</v>
      </c>
      <c r="V58" s="83" t="s">
        <v>311</v>
      </c>
      <c r="W58" s="86" t="s">
        <v>311</v>
      </c>
      <c r="X58" s="86" t="s">
        <v>311</v>
      </c>
      <c r="Y58" s="90" t="str">
        <f>IF(tbl_main[[#This Row],[ИНН организации]]="","",IF(ISERROR(VLOOKUP(tbl_main[[#This Row],[ИНН организации]],tbl_inn[],3,FALSE)),"Проверьте ИНН",VLOOKUP(tbl_main[[#This Row],[ИНН организации]],tbl_inn[],3,FALSE)))</f>
        <v/>
      </c>
      <c r="Z58" s="90" t="str">
        <f>IF(ISERROR(VLOOKUP(tbl_main[[#This Row],[ИНН организации]],tbl_inn[],4,FALSE)),"",VLOOKUP(tbl_main[[#This Row],[ИНН организации]],tbl_inn[],4,FALSE))</f>
        <v/>
      </c>
      <c r="AA58" s="90" t="str">
        <f>IF(ISERROR(VLOOKUP(tbl_main[[#This Row],[ИНН организации]],tbl_inn[],8,FALSE)),"",VLOOKUP(tbl_main[[#This Row],[ИНН организации]],tbl_inn[],8,FALSE))</f>
        <v/>
      </c>
      <c r="AB58" s="83" t="s">
        <v>311</v>
      </c>
      <c r="AC58" s="83" t="s">
        <v>311</v>
      </c>
      <c r="AD58" s="83" t="s">
        <v>311</v>
      </c>
      <c r="AE58" s="83" t="s">
        <v>311</v>
      </c>
      <c r="AF58" s="83" t="s">
        <v>311</v>
      </c>
      <c r="AG58" s="83" t="s">
        <v>311</v>
      </c>
      <c r="AH58" s="83" t="s">
        <v>311</v>
      </c>
      <c r="AI58" s="83" t="s">
        <v>311</v>
      </c>
      <c r="AJ58" s="83" t="s">
        <v>311</v>
      </c>
      <c r="AK58" s="83" t="s">
        <v>311</v>
      </c>
      <c r="AL58" s="83" t="s">
        <v>311</v>
      </c>
      <c r="AM58" s="83" t="s">
        <v>311</v>
      </c>
      <c r="AN58" s="83" t="s">
        <v>311</v>
      </c>
    </row>
    <row r="59" spans="1:40" x14ac:dyDescent="0.25">
      <c r="A59" s="81">
        <f t="shared" si="0"/>
        <v>50</v>
      </c>
      <c r="B59" s="82" t="str">
        <f>IF(tbl_main[[#This Row],[ТИП]]="","",IF(tbl_main[[#This Row],[Серия и номер]]="","",tbl_main[[#This Row],[ТИП]]&amp;"-"&amp;RIGHT(tbl_main[[#This Row],[Серия и номер]],6)))</f>
        <v/>
      </c>
      <c r="C59" s="83" t="s">
        <v>311</v>
      </c>
      <c r="D59" s="83" t="s">
        <v>311</v>
      </c>
      <c r="E59" s="83" t="s">
        <v>311</v>
      </c>
      <c r="F59" s="83" t="s">
        <v>311</v>
      </c>
      <c r="G59" s="83" t="s">
        <v>311</v>
      </c>
      <c r="H59" s="83" t="s">
        <v>311</v>
      </c>
      <c r="I59" s="83" t="s">
        <v>311</v>
      </c>
      <c r="J59" s="83" t="s">
        <v>311</v>
      </c>
      <c r="K59" s="84" t="s">
        <v>311</v>
      </c>
      <c r="L59" s="83" t="s">
        <v>311</v>
      </c>
      <c r="M59" s="85" t="s">
        <v>311</v>
      </c>
      <c r="N59" s="83" t="s">
        <v>311</v>
      </c>
      <c r="O59" s="84" t="s">
        <v>311</v>
      </c>
      <c r="P59" s="83" t="s">
        <v>311</v>
      </c>
      <c r="Q59" s="83" t="s">
        <v>311</v>
      </c>
      <c r="R59" s="83" t="s">
        <v>311</v>
      </c>
      <c r="S59" s="86" t="s">
        <v>311</v>
      </c>
      <c r="T59" s="83" t="s">
        <v>311</v>
      </c>
      <c r="U59" s="83" t="s">
        <v>311</v>
      </c>
      <c r="V59" s="83" t="s">
        <v>311</v>
      </c>
      <c r="W59" s="86" t="s">
        <v>311</v>
      </c>
      <c r="X59" s="86" t="s">
        <v>311</v>
      </c>
      <c r="Y59" s="90" t="str">
        <f>IF(tbl_main[[#This Row],[ИНН организации]]="","",IF(ISERROR(VLOOKUP(tbl_main[[#This Row],[ИНН организации]],tbl_inn[],3,FALSE)),"Проверьте ИНН",VLOOKUP(tbl_main[[#This Row],[ИНН организации]],tbl_inn[],3,FALSE)))</f>
        <v/>
      </c>
      <c r="Z59" s="90" t="str">
        <f>IF(ISERROR(VLOOKUP(tbl_main[[#This Row],[ИНН организации]],tbl_inn[],4,FALSE)),"",VLOOKUP(tbl_main[[#This Row],[ИНН организации]],tbl_inn[],4,FALSE))</f>
        <v/>
      </c>
      <c r="AA59" s="90" t="str">
        <f>IF(ISERROR(VLOOKUP(tbl_main[[#This Row],[ИНН организации]],tbl_inn[],8,FALSE)),"",VLOOKUP(tbl_main[[#This Row],[ИНН организации]],tbl_inn[],8,FALSE))</f>
        <v/>
      </c>
      <c r="AB59" s="83" t="s">
        <v>311</v>
      </c>
      <c r="AC59" s="83" t="s">
        <v>311</v>
      </c>
      <c r="AD59" s="83" t="s">
        <v>311</v>
      </c>
      <c r="AE59" s="83" t="s">
        <v>311</v>
      </c>
      <c r="AF59" s="83" t="s">
        <v>311</v>
      </c>
      <c r="AG59" s="83" t="s">
        <v>311</v>
      </c>
      <c r="AH59" s="83" t="s">
        <v>311</v>
      </c>
      <c r="AI59" s="83" t="s">
        <v>311</v>
      </c>
      <c r="AJ59" s="83" t="s">
        <v>311</v>
      </c>
      <c r="AK59" s="83" t="s">
        <v>311</v>
      </c>
      <c r="AL59" s="83" t="s">
        <v>311</v>
      </c>
      <c r="AM59" s="83" t="s">
        <v>311</v>
      </c>
      <c r="AN59" s="83" t="s">
        <v>311</v>
      </c>
    </row>
    <row r="60" spans="1:40" x14ac:dyDescent="0.25">
      <c r="A60" s="81">
        <f t="shared" si="0"/>
        <v>51</v>
      </c>
      <c r="B60" s="82" t="str">
        <f>IF(tbl_main[[#This Row],[ТИП]]="","",IF(tbl_main[[#This Row],[Серия и номер]]="","",tbl_main[[#This Row],[ТИП]]&amp;"-"&amp;RIGHT(tbl_main[[#This Row],[Серия и номер]],6)))</f>
        <v/>
      </c>
      <c r="C60" s="83" t="s">
        <v>311</v>
      </c>
      <c r="D60" s="83" t="s">
        <v>311</v>
      </c>
      <c r="E60" s="83" t="s">
        <v>311</v>
      </c>
      <c r="F60" s="83" t="s">
        <v>311</v>
      </c>
      <c r="G60" s="83" t="s">
        <v>311</v>
      </c>
      <c r="H60" s="83" t="s">
        <v>311</v>
      </c>
      <c r="I60" s="83" t="s">
        <v>311</v>
      </c>
      <c r="J60" s="83" t="s">
        <v>311</v>
      </c>
      <c r="K60" s="84" t="s">
        <v>311</v>
      </c>
      <c r="L60" s="83" t="s">
        <v>311</v>
      </c>
      <c r="M60" s="85" t="s">
        <v>311</v>
      </c>
      <c r="N60" s="83" t="s">
        <v>311</v>
      </c>
      <c r="O60" s="84" t="s">
        <v>311</v>
      </c>
      <c r="P60" s="83" t="s">
        <v>311</v>
      </c>
      <c r="Q60" s="83" t="s">
        <v>311</v>
      </c>
      <c r="R60" s="83" t="s">
        <v>311</v>
      </c>
      <c r="S60" s="86" t="s">
        <v>311</v>
      </c>
      <c r="T60" s="83" t="s">
        <v>311</v>
      </c>
      <c r="U60" s="83" t="s">
        <v>311</v>
      </c>
      <c r="V60" s="83" t="s">
        <v>311</v>
      </c>
      <c r="W60" s="86" t="s">
        <v>311</v>
      </c>
      <c r="X60" s="86" t="s">
        <v>311</v>
      </c>
      <c r="Y60" s="90" t="str">
        <f>IF(tbl_main[[#This Row],[ИНН организации]]="","",IF(ISERROR(VLOOKUP(tbl_main[[#This Row],[ИНН организации]],tbl_inn[],3,FALSE)),"Проверьте ИНН",VLOOKUP(tbl_main[[#This Row],[ИНН организации]],tbl_inn[],3,FALSE)))</f>
        <v/>
      </c>
      <c r="Z60" s="90" t="str">
        <f>IF(ISERROR(VLOOKUP(tbl_main[[#This Row],[ИНН организации]],tbl_inn[],4,FALSE)),"",VLOOKUP(tbl_main[[#This Row],[ИНН организации]],tbl_inn[],4,FALSE))</f>
        <v/>
      </c>
      <c r="AA60" s="90" t="str">
        <f>IF(ISERROR(VLOOKUP(tbl_main[[#This Row],[ИНН организации]],tbl_inn[],8,FALSE)),"",VLOOKUP(tbl_main[[#This Row],[ИНН организации]],tbl_inn[],8,FALSE))</f>
        <v/>
      </c>
      <c r="AB60" s="83" t="s">
        <v>311</v>
      </c>
      <c r="AC60" s="83" t="s">
        <v>311</v>
      </c>
      <c r="AD60" s="83" t="s">
        <v>311</v>
      </c>
      <c r="AE60" s="83" t="s">
        <v>311</v>
      </c>
      <c r="AF60" s="83" t="s">
        <v>311</v>
      </c>
      <c r="AG60" s="83" t="s">
        <v>311</v>
      </c>
      <c r="AH60" s="83" t="s">
        <v>311</v>
      </c>
      <c r="AI60" s="83" t="s">
        <v>311</v>
      </c>
      <c r="AJ60" s="83" t="s">
        <v>311</v>
      </c>
      <c r="AK60" s="83" t="s">
        <v>311</v>
      </c>
      <c r="AL60" s="83" t="s">
        <v>311</v>
      </c>
      <c r="AM60" s="83" t="s">
        <v>311</v>
      </c>
      <c r="AN60" s="83" t="s">
        <v>311</v>
      </c>
    </row>
    <row r="61" spans="1:40" x14ac:dyDescent="0.25">
      <c r="A61" s="81">
        <f t="shared" si="0"/>
        <v>52</v>
      </c>
      <c r="B61" s="82" t="str">
        <f>IF(tbl_main[[#This Row],[ТИП]]="","",IF(tbl_main[[#This Row],[Серия и номер]]="","",tbl_main[[#This Row],[ТИП]]&amp;"-"&amp;RIGHT(tbl_main[[#This Row],[Серия и номер]],6)))</f>
        <v/>
      </c>
      <c r="C61" s="83" t="s">
        <v>311</v>
      </c>
      <c r="D61" s="83" t="s">
        <v>311</v>
      </c>
      <c r="E61" s="83" t="s">
        <v>311</v>
      </c>
      <c r="F61" s="83" t="s">
        <v>311</v>
      </c>
      <c r="G61" s="83" t="s">
        <v>311</v>
      </c>
      <c r="H61" s="83" t="s">
        <v>311</v>
      </c>
      <c r="I61" s="83" t="s">
        <v>311</v>
      </c>
      <c r="J61" s="83" t="s">
        <v>311</v>
      </c>
      <c r="K61" s="84" t="s">
        <v>311</v>
      </c>
      <c r="L61" s="83" t="s">
        <v>311</v>
      </c>
      <c r="M61" s="85" t="s">
        <v>311</v>
      </c>
      <c r="N61" s="83" t="s">
        <v>311</v>
      </c>
      <c r="O61" s="84" t="s">
        <v>311</v>
      </c>
      <c r="P61" s="83" t="s">
        <v>311</v>
      </c>
      <c r="Q61" s="83" t="s">
        <v>311</v>
      </c>
      <c r="R61" s="83" t="s">
        <v>311</v>
      </c>
      <c r="S61" s="86" t="s">
        <v>311</v>
      </c>
      <c r="T61" s="83" t="s">
        <v>311</v>
      </c>
      <c r="U61" s="83" t="s">
        <v>311</v>
      </c>
      <c r="V61" s="83" t="s">
        <v>311</v>
      </c>
      <c r="W61" s="86" t="s">
        <v>311</v>
      </c>
      <c r="X61" s="86" t="s">
        <v>311</v>
      </c>
      <c r="Y61" s="90" t="str">
        <f>IF(tbl_main[[#This Row],[ИНН организации]]="","",IF(ISERROR(VLOOKUP(tbl_main[[#This Row],[ИНН организации]],tbl_inn[],3,FALSE)),"Проверьте ИНН",VLOOKUP(tbl_main[[#This Row],[ИНН организации]],tbl_inn[],3,FALSE)))</f>
        <v/>
      </c>
      <c r="Z61" s="90" t="str">
        <f>IF(ISERROR(VLOOKUP(tbl_main[[#This Row],[ИНН организации]],tbl_inn[],4,FALSE)),"",VLOOKUP(tbl_main[[#This Row],[ИНН организации]],tbl_inn[],4,FALSE))</f>
        <v/>
      </c>
      <c r="AA61" s="90" t="str">
        <f>IF(ISERROR(VLOOKUP(tbl_main[[#This Row],[ИНН организации]],tbl_inn[],8,FALSE)),"",VLOOKUP(tbl_main[[#This Row],[ИНН организации]],tbl_inn[],8,FALSE))</f>
        <v/>
      </c>
      <c r="AB61" s="83" t="s">
        <v>311</v>
      </c>
      <c r="AC61" s="83" t="s">
        <v>311</v>
      </c>
      <c r="AD61" s="83" t="s">
        <v>311</v>
      </c>
      <c r="AE61" s="83" t="s">
        <v>311</v>
      </c>
      <c r="AF61" s="83" t="s">
        <v>311</v>
      </c>
      <c r="AG61" s="83" t="s">
        <v>311</v>
      </c>
      <c r="AH61" s="83" t="s">
        <v>311</v>
      </c>
      <c r="AI61" s="83" t="s">
        <v>311</v>
      </c>
      <c r="AJ61" s="83" t="s">
        <v>311</v>
      </c>
      <c r="AK61" s="83" t="s">
        <v>311</v>
      </c>
      <c r="AL61" s="83" t="s">
        <v>311</v>
      </c>
      <c r="AM61" s="83" t="s">
        <v>311</v>
      </c>
      <c r="AN61" s="83" t="s">
        <v>311</v>
      </c>
    </row>
    <row r="62" spans="1:40" x14ac:dyDescent="0.25">
      <c r="A62" s="81">
        <f t="shared" si="0"/>
        <v>53</v>
      </c>
      <c r="B62" s="82" t="str">
        <f>IF(tbl_main[[#This Row],[ТИП]]="","",IF(tbl_main[[#This Row],[Серия и номер]]="","",tbl_main[[#This Row],[ТИП]]&amp;"-"&amp;RIGHT(tbl_main[[#This Row],[Серия и номер]],6)))</f>
        <v/>
      </c>
      <c r="C62" s="83" t="s">
        <v>311</v>
      </c>
      <c r="D62" s="83" t="s">
        <v>311</v>
      </c>
      <c r="E62" s="83" t="s">
        <v>311</v>
      </c>
      <c r="F62" s="83" t="s">
        <v>311</v>
      </c>
      <c r="G62" s="83" t="s">
        <v>311</v>
      </c>
      <c r="H62" s="83" t="s">
        <v>311</v>
      </c>
      <c r="I62" s="83" t="s">
        <v>311</v>
      </c>
      <c r="J62" s="83" t="s">
        <v>311</v>
      </c>
      <c r="K62" s="84" t="s">
        <v>311</v>
      </c>
      <c r="L62" s="83" t="s">
        <v>311</v>
      </c>
      <c r="M62" s="85" t="s">
        <v>311</v>
      </c>
      <c r="N62" s="83" t="s">
        <v>311</v>
      </c>
      <c r="O62" s="84" t="s">
        <v>311</v>
      </c>
      <c r="P62" s="83" t="s">
        <v>311</v>
      </c>
      <c r="Q62" s="83" t="s">
        <v>311</v>
      </c>
      <c r="R62" s="83" t="s">
        <v>311</v>
      </c>
      <c r="S62" s="86" t="s">
        <v>311</v>
      </c>
      <c r="T62" s="83" t="s">
        <v>311</v>
      </c>
      <c r="U62" s="83" t="s">
        <v>311</v>
      </c>
      <c r="V62" s="83" t="s">
        <v>311</v>
      </c>
      <c r="W62" s="86" t="s">
        <v>311</v>
      </c>
      <c r="X62" s="86" t="s">
        <v>311</v>
      </c>
      <c r="Y62" s="90" t="str">
        <f>IF(tbl_main[[#This Row],[ИНН организации]]="","",IF(ISERROR(VLOOKUP(tbl_main[[#This Row],[ИНН организации]],tbl_inn[],3,FALSE)),"Проверьте ИНН",VLOOKUP(tbl_main[[#This Row],[ИНН организации]],tbl_inn[],3,FALSE)))</f>
        <v/>
      </c>
      <c r="Z62" s="90" t="str">
        <f>IF(ISERROR(VLOOKUP(tbl_main[[#This Row],[ИНН организации]],tbl_inn[],4,FALSE)),"",VLOOKUP(tbl_main[[#This Row],[ИНН организации]],tbl_inn[],4,FALSE))</f>
        <v/>
      </c>
      <c r="AA62" s="90" t="str">
        <f>IF(ISERROR(VLOOKUP(tbl_main[[#This Row],[ИНН организации]],tbl_inn[],8,FALSE)),"",VLOOKUP(tbl_main[[#This Row],[ИНН организации]],tbl_inn[],8,FALSE))</f>
        <v/>
      </c>
      <c r="AB62" s="83" t="s">
        <v>311</v>
      </c>
      <c r="AC62" s="83" t="s">
        <v>311</v>
      </c>
      <c r="AD62" s="83" t="s">
        <v>311</v>
      </c>
      <c r="AE62" s="83" t="s">
        <v>311</v>
      </c>
      <c r="AF62" s="83" t="s">
        <v>311</v>
      </c>
      <c r="AG62" s="83" t="s">
        <v>311</v>
      </c>
      <c r="AH62" s="83" t="s">
        <v>311</v>
      </c>
      <c r="AI62" s="83" t="s">
        <v>311</v>
      </c>
      <c r="AJ62" s="83" t="s">
        <v>311</v>
      </c>
      <c r="AK62" s="83" t="s">
        <v>311</v>
      </c>
      <c r="AL62" s="83" t="s">
        <v>311</v>
      </c>
      <c r="AM62" s="83" t="s">
        <v>311</v>
      </c>
      <c r="AN62" s="83" t="s">
        <v>311</v>
      </c>
    </row>
    <row r="63" spans="1:40" x14ac:dyDescent="0.25">
      <c r="A63" s="81">
        <f t="shared" si="0"/>
        <v>54</v>
      </c>
      <c r="B63" s="82" t="str">
        <f>IF(tbl_main[[#This Row],[ТИП]]="","",IF(tbl_main[[#This Row],[Серия и номер]]="","",tbl_main[[#This Row],[ТИП]]&amp;"-"&amp;RIGHT(tbl_main[[#This Row],[Серия и номер]],6)))</f>
        <v/>
      </c>
      <c r="C63" s="83" t="s">
        <v>311</v>
      </c>
      <c r="D63" s="83" t="s">
        <v>311</v>
      </c>
      <c r="E63" s="83" t="s">
        <v>311</v>
      </c>
      <c r="F63" s="83" t="s">
        <v>311</v>
      </c>
      <c r="G63" s="83" t="s">
        <v>311</v>
      </c>
      <c r="H63" s="83" t="s">
        <v>311</v>
      </c>
      <c r="I63" s="83" t="s">
        <v>311</v>
      </c>
      <c r="J63" s="83" t="s">
        <v>311</v>
      </c>
      <c r="K63" s="84" t="s">
        <v>311</v>
      </c>
      <c r="L63" s="83" t="s">
        <v>311</v>
      </c>
      <c r="M63" s="85" t="s">
        <v>311</v>
      </c>
      <c r="N63" s="83" t="s">
        <v>311</v>
      </c>
      <c r="O63" s="84" t="s">
        <v>311</v>
      </c>
      <c r="P63" s="83" t="s">
        <v>311</v>
      </c>
      <c r="Q63" s="83" t="s">
        <v>311</v>
      </c>
      <c r="R63" s="83" t="s">
        <v>311</v>
      </c>
      <c r="S63" s="86" t="s">
        <v>311</v>
      </c>
      <c r="T63" s="83" t="s">
        <v>311</v>
      </c>
      <c r="U63" s="83" t="s">
        <v>311</v>
      </c>
      <c r="V63" s="83" t="s">
        <v>311</v>
      </c>
      <c r="W63" s="86" t="s">
        <v>311</v>
      </c>
      <c r="X63" s="86" t="s">
        <v>311</v>
      </c>
      <c r="Y63" s="90" t="str">
        <f>IF(tbl_main[[#This Row],[ИНН организации]]="","",IF(ISERROR(VLOOKUP(tbl_main[[#This Row],[ИНН организации]],tbl_inn[],3,FALSE)),"Проверьте ИНН",VLOOKUP(tbl_main[[#This Row],[ИНН организации]],tbl_inn[],3,FALSE)))</f>
        <v/>
      </c>
      <c r="Z63" s="90" t="str">
        <f>IF(ISERROR(VLOOKUP(tbl_main[[#This Row],[ИНН организации]],tbl_inn[],4,FALSE)),"",VLOOKUP(tbl_main[[#This Row],[ИНН организации]],tbl_inn[],4,FALSE))</f>
        <v/>
      </c>
      <c r="AA63" s="90" t="str">
        <f>IF(ISERROR(VLOOKUP(tbl_main[[#This Row],[ИНН организации]],tbl_inn[],8,FALSE)),"",VLOOKUP(tbl_main[[#This Row],[ИНН организации]],tbl_inn[],8,FALSE))</f>
        <v/>
      </c>
      <c r="AB63" s="83" t="s">
        <v>311</v>
      </c>
      <c r="AC63" s="83" t="s">
        <v>311</v>
      </c>
      <c r="AD63" s="83" t="s">
        <v>311</v>
      </c>
      <c r="AE63" s="83" t="s">
        <v>311</v>
      </c>
      <c r="AF63" s="83" t="s">
        <v>311</v>
      </c>
      <c r="AG63" s="83" t="s">
        <v>311</v>
      </c>
      <c r="AH63" s="83" t="s">
        <v>311</v>
      </c>
      <c r="AI63" s="83" t="s">
        <v>311</v>
      </c>
      <c r="AJ63" s="83" t="s">
        <v>311</v>
      </c>
      <c r="AK63" s="83" t="s">
        <v>311</v>
      </c>
      <c r="AL63" s="83" t="s">
        <v>311</v>
      </c>
      <c r="AM63" s="83" t="s">
        <v>311</v>
      </c>
      <c r="AN63" s="83" t="s">
        <v>311</v>
      </c>
    </row>
    <row r="64" spans="1:40" x14ac:dyDescent="0.25">
      <c r="A64" s="81">
        <f t="shared" si="0"/>
        <v>55</v>
      </c>
      <c r="B64" s="82" t="str">
        <f>IF(tbl_main[[#This Row],[ТИП]]="","",IF(tbl_main[[#This Row],[Серия и номер]]="","",tbl_main[[#This Row],[ТИП]]&amp;"-"&amp;RIGHT(tbl_main[[#This Row],[Серия и номер]],6)))</f>
        <v/>
      </c>
      <c r="C64" s="83" t="s">
        <v>311</v>
      </c>
      <c r="D64" s="83" t="s">
        <v>311</v>
      </c>
      <c r="E64" s="83" t="s">
        <v>311</v>
      </c>
      <c r="F64" s="83" t="s">
        <v>311</v>
      </c>
      <c r="G64" s="83" t="s">
        <v>311</v>
      </c>
      <c r="H64" s="83" t="s">
        <v>311</v>
      </c>
      <c r="I64" s="83" t="s">
        <v>311</v>
      </c>
      <c r="J64" s="83" t="s">
        <v>311</v>
      </c>
      <c r="K64" s="84" t="s">
        <v>311</v>
      </c>
      <c r="L64" s="83" t="s">
        <v>311</v>
      </c>
      <c r="M64" s="85" t="s">
        <v>311</v>
      </c>
      <c r="N64" s="83" t="s">
        <v>311</v>
      </c>
      <c r="O64" s="84" t="s">
        <v>311</v>
      </c>
      <c r="P64" s="83" t="s">
        <v>311</v>
      </c>
      <c r="Q64" s="83" t="s">
        <v>311</v>
      </c>
      <c r="R64" s="83" t="s">
        <v>311</v>
      </c>
      <c r="S64" s="86" t="s">
        <v>311</v>
      </c>
      <c r="T64" s="83" t="s">
        <v>311</v>
      </c>
      <c r="U64" s="83" t="s">
        <v>311</v>
      </c>
      <c r="V64" s="83" t="s">
        <v>311</v>
      </c>
      <c r="W64" s="86" t="s">
        <v>311</v>
      </c>
      <c r="X64" s="86" t="s">
        <v>311</v>
      </c>
      <c r="Y64" s="90" t="str">
        <f>IF(tbl_main[[#This Row],[ИНН организации]]="","",IF(ISERROR(VLOOKUP(tbl_main[[#This Row],[ИНН организации]],tbl_inn[],3,FALSE)),"Проверьте ИНН",VLOOKUP(tbl_main[[#This Row],[ИНН организации]],tbl_inn[],3,FALSE)))</f>
        <v/>
      </c>
      <c r="Z64" s="90" t="str">
        <f>IF(ISERROR(VLOOKUP(tbl_main[[#This Row],[ИНН организации]],tbl_inn[],4,FALSE)),"",VLOOKUP(tbl_main[[#This Row],[ИНН организации]],tbl_inn[],4,FALSE))</f>
        <v/>
      </c>
      <c r="AA64" s="90" t="str">
        <f>IF(ISERROR(VLOOKUP(tbl_main[[#This Row],[ИНН организации]],tbl_inn[],8,FALSE)),"",VLOOKUP(tbl_main[[#This Row],[ИНН организации]],tbl_inn[],8,FALSE))</f>
        <v/>
      </c>
      <c r="AB64" s="83" t="s">
        <v>311</v>
      </c>
      <c r="AC64" s="83" t="s">
        <v>311</v>
      </c>
      <c r="AD64" s="83" t="s">
        <v>311</v>
      </c>
      <c r="AE64" s="83" t="s">
        <v>311</v>
      </c>
      <c r="AF64" s="83" t="s">
        <v>311</v>
      </c>
      <c r="AG64" s="83" t="s">
        <v>311</v>
      </c>
      <c r="AH64" s="83" t="s">
        <v>311</v>
      </c>
      <c r="AI64" s="83" t="s">
        <v>311</v>
      </c>
      <c r="AJ64" s="83" t="s">
        <v>311</v>
      </c>
      <c r="AK64" s="83" t="s">
        <v>311</v>
      </c>
      <c r="AL64" s="83" t="s">
        <v>311</v>
      </c>
      <c r="AM64" s="83" t="s">
        <v>311</v>
      </c>
      <c r="AN64" s="83" t="s">
        <v>311</v>
      </c>
    </row>
    <row r="65" spans="1:40" x14ac:dyDescent="0.25">
      <c r="A65" s="81">
        <f t="shared" si="0"/>
        <v>56</v>
      </c>
      <c r="B65" s="82" t="str">
        <f>IF(tbl_main[[#This Row],[ТИП]]="","",IF(tbl_main[[#This Row],[Серия и номер]]="","",tbl_main[[#This Row],[ТИП]]&amp;"-"&amp;RIGHT(tbl_main[[#This Row],[Серия и номер]],6)))</f>
        <v/>
      </c>
      <c r="C65" s="83" t="s">
        <v>311</v>
      </c>
      <c r="D65" s="83" t="s">
        <v>311</v>
      </c>
      <c r="E65" s="83" t="s">
        <v>311</v>
      </c>
      <c r="F65" s="83" t="s">
        <v>311</v>
      </c>
      <c r="G65" s="83" t="s">
        <v>311</v>
      </c>
      <c r="H65" s="83" t="s">
        <v>311</v>
      </c>
      <c r="I65" s="83" t="s">
        <v>311</v>
      </c>
      <c r="J65" s="83" t="s">
        <v>311</v>
      </c>
      <c r="K65" s="84" t="s">
        <v>311</v>
      </c>
      <c r="L65" s="83" t="s">
        <v>311</v>
      </c>
      <c r="M65" s="85" t="s">
        <v>311</v>
      </c>
      <c r="N65" s="83" t="s">
        <v>311</v>
      </c>
      <c r="O65" s="84" t="s">
        <v>311</v>
      </c>
      <c r="P65" s="83" t="s">
        <v>311</v>
      </c>
      <c r="Q65" s="83" t="s">
        <v>311</v>
      </c>
      <c r="R65" s="83" t="s">
        <v>311</v>
      </c>
      <c r="S65" s="86" t="s">
        <v>311</v>
      </c>
      <c r="T65" s="83" t="s">
        <v>311</v>
      </c>
      <c r="U65" s="83" t="s">
        <v>311</v>
      </c>
      <c r="V65" s="83" t="s">
        <v>311</v>
      </c>
      <c r="W65" s="86" t="s">
        <v>311</v>
      </c>
      <c r="X65" s="86" t="s">
        <v>311</v>
      </c>
      <c r="Y65" s="90" t="str">
        <f>IF(tbl_main[[#This Row],[ИНН организации]]="","",IF(ISERROR(VLOOKUP(tbl_main[[#This Row],[ИНН организации]],tbl_inn[],3,FALSE)),"Проверьте ИНН",VLOOKUP(tbl_main[[#This Row],[ИНН организации]],tbl_inn[],3,FALSE)))</f>
        <v/>
      </c>
      <c r="Z65" s="90" t="str">
        <f>IF(ISERROR(VLOOKUP(tbl_main[[#This Row],[ИНН организации]],tbl_inn[],4,FALSE)),"",VLOOKUP(tbl_main[[#This Row],[ИНН организации]],tbl_inn[],4,FALSE))</f>
        <v/>
      </c>
      <c r="AA65" s="90" t="str">
        <f>IF(ISERROR(VLOOKUP(tbl_main[[#This Row],[ИНН организации]],tbl_inn[],8,FALSE)),"",VLOOKUP(tbl_main[[#This Row],[ИНН организации]],tbl_inn[],8,FALSE))</f>
        <v/>
      </c>
      <c r="AB65" s="83" t="s">
        <v>311</v>
      </c>
      <c r="AC65" s="83" t="s">
        <v>311</v>
      </c>
      <c r="AD65" s="83" t="s">
        <v>311</v>
      </c>
      <c r="AE65" s="83" t="s">
        <v>311</v>
      </c>
      <c r="AF65" s="83" t="s">
        <v>311</v>
      </c>
      <c r="AG65" s="83" t="s">
        <v>311</v>
      </c>
      <c r="AH65" s="83" t="s">
        <v>311</v>
      </c>
      <c r="AI65" s="83" t="s">
        <v>311</v>
      </c>
      <c r="AJ65" s="83" t="s">
        <v>311</v>
      </c>
      <c r="AK65" s="83" t="s">
        <v>311</v>
      </c>
      <c r="AL65" s="83" t="s">
        <v>311</v>
      </c>
      <c r="AM65" s="83" t="s">
        <v>311</v>
      </c>
      <c r="AN65" s="83" t="s">
        <v>311</v>
      </c>
    </row>
    <row r="66" spans="1:40" x14ac:dyDescent="0.25">
      <c r="A66" s="81">
        <f t="shared" si="0"/>
        <v>57</v>
      </c>
      <c r="B66" s="82" t="str">
        <f>IF(tbl_main[[#This Row],[ТИП]]="","",IF(tbl_main[[#This Row],[Серия и номер]]="","",tbl_main[[#This Row],[ТИП]]&amp;"-"&amp;RIGHT(tbl_main[[#This Row],[Серия и номер]],6)))</f>
        <v/>
      </c>
      <c r="C66" s="83" t="s">
        <v>311</v>
      </c>
      <c r="D66" s="83" t="s">
        <v>311</v>
      </c>
      <c r="E66" s="83" t="s">
        <v>311</v>
      </c>
      <c r="F66" s="83" t="s">
        <v>311</v>
      </c>
      <c r="G66" s="83" t="s">
        <v>311</v>
      </c>
      <c r="H66" s="83" t="s">
        <v>311</v>
      </c>
      <c r="I66" s="83" t="s">
        <v>311</v>
      </c>
      <c r="J66" s="83" t="s">
        <v>311</v>
      </c>
      <c r="K66" s="84" t="s">
        <v>311</v>
      </c>
      <c r="L66" s="83" t="s">
        <v>311</v>
      </c>
      <c r="M66" s="85" t="s">
        <v>311</v>
      </c>
      <c r="N66" s="83" t="s">
        <v>311</v>
      </c>
      <c r="O66" s="84" t="s">
        <v>311</v>
      </c>
      <c r="P66" s="83" t="s">
        <v>311</v>
      </c>
      <c r="Q66" s="83" t="s">
        <v>311</v>
      </c>
      <c r="R66" s="83" t="s">
        <v>311</v>
      </c>
      <c r="S66" s="86" t="s">
        <v>311</v>
      </c>
      <c r="T66" s="83" t="s">
        <v>311</v>
      </c>
      <c r="U66" s="83" t="s">
        <v>311</v>
      </c>
      <c r="V66" s="83" t="s">
        <v>311</v>
      </c>
      <c r="W66" s="86" t="s">
        <v>311</v>
      </c>
      <c r="X66" s="86" t="s">
        <v>311</v>
      </c>
      <c r="Y66" s="90" t="str">
        <f>IF(tbl_main[[#This Row],[ИНН организации]]="","",IF(ISERROR(VLOOKUP(tbl_main[[#This Row],[ИНН организации]],tbl_inn[],3,FALSE)),"Проверьте ИНН",VLOOKUP(tbl_main[[#This Row],[ИНН организации]],tbl_inn[],3,FALSE)))</f>
        <v/>
      </c>
      <c r="Z66" s="90" t="str">
        <f>IF(ISERROR(VLOOKUP(tbl_main[[#This Row],[ИНН организации]],tbl_inn[],4,FALSE)),"",VLOOKUP(tbl_main[[#This Row],[ИНН организации]],tbl_inn[],4,FALSE))</f>
        <v/>
      </c>
      <c r="AA66" s="90" t="str">
        <f>IF(ISERROR(VLOOKUP(tbl_main[[#This Row],[ИНН организации]],tbl_inn[],8,FALSE)),"",VLOOKUP(tbl_main[[#This Row],[ИНН организации]],tbl_inn[],8,FALSE))</f>
        <v/>
      </c>
      <c r="AB66" s="83" t="s">
        <v>311</v>
      </c>
      <c r="AC66" s="83" t="s">
        <v>311</v>
      </c>
      <c r="AD66" s="83" t="s">
        <v>311</v>
      </c>
      <c r="AE66" s="83" t="s">
        <v>311</v>
      </c>
      <c r="AF66" s="83" t="s">
        <v>311</v>
      </c>
      <c r="AG66" s="83" t="s">
        <v>311</v>
      </c>
      <c r="AH66" s="83" t="s">
        <v>311</v>
      </c>
      <c r="AI66" s="83" t="s">
        <v>311</v>
      </c>
      <c r="AJ66" s="83" t="s">
        <v>311</v>
      </c>
      <c r="AK66" s="83" t="s">
        <v>311</v>
      </c>
      <c r="AL66" s="83" t="s">
        <v>311</v>
      </c>
      <c r="AM66" s="83" t="s">
        <v>311</v>
      </c>
      <c r="AN66" s="83" t="s">
        <v>311</v>
      </c>
    </row>
    <row r="67" spans="1:40" x14ac:dyDescent="0.25">
      <c r="A67" s="81">
        <f t="shared" si="0"/>
        <v>58</v>
      </c>
      <c r="B67" s="82" t="str">
        <f>IF(tbl_main[[#This Row],[ТИП]]="","",IF(tbl_main[[#This Row],[Серия и номер]]="","",tbl_main[[#This Row],[ТИП]]&amp;"-"&amp;RIGHT(tbl_main[[#This Row],[Серия и номер]],6)))</f>
        <v/>
      </c>
      <c r="C67" s="83" t="s">
        <v>311</v>
      </c>
      <c r="D67" s="83" t="s">
        <v>311</v>
      </c>
      <c r="E67" s="83" t="s">
        <v>311</v>
      </c>
      <c r="F67" s="83" t="s">
        <v>311</v>
      </c>
      <c r="G67" s="83" t="s">
        <v>311</v>
      </c>
      <c r="H67" s="83" t="s">
        <v>311</v>
      </c>
      <c r="I67" s="83" t="s">
        <v>311</v>
      </c>
      <c r="J67" s="83" t="s">
        <v>311</v>
      </c>
      <c r="K67" s="84" t="s">
        <v>311</v>
      </c>
      <c r="L67" s="83" t="s">
        <v>311</v>
      </c>
      <c r="M67" s="85" t="s">
        <v>311</v>
      </c>
      <c r="N67" s="83" t="s">
        <v>311</v>
      </c>
      <c r="O67" s="84" t="s">
        <v>311</v>
      </c>
      <c r="P67" s="83" t="s">
        <v>311</v>
      </c>
      <c r="Q67" s="83" t="s">
        <v>311</v>
      </c>
      <c r="R67" s="83" t="s">
        <v>311</v>
      </c>
      <c r="S67" s="86" t="s">
        <v>311</v>
      </c>
      <c r="T67" s="83" t="s">
        <v>311</v>
      </c>
      <c r="U67" s="83" t="s">
        <v>311</v>
      </c>
      <c r="V67" s="83" t="s">
        <v>311</v>
      </c>
      <c r="W67" s="86" t="s">
        <v>311</v>
      </c>
      <c r="X67" s="86" t="s">
        <v>311</v>
      </c>
      <c r="Y67" s="90" t="str">
        <f>IF(tbl_main[[#This Row],[ИНН организации]]="","",IF(ISERROR(VLOOKUP(tbl_main[[#This Row],[ИНН организации]],tbl_inn[],3,FALSE)),"Проверьте ИНН",VLOOKUP(tbl_main[[#This Row],[ИНН организации]],tbl_inn[],3,FALSE)))</f>
        <v/>
      </c>
      <c r="Z67" s="90" t="str">
        <f>IF(ISERROR(VLOOKUP(tbl_main[[#This Row],[ИНН организации]],tbl_inn[],4,FALSE)),"",VLOOKUP(tbl_main[[#This Row],[ИНН организации]],tbl_inn[],4,FALSE))</f>
        <v/>
      </c>
      <c r="AA67" s="90" t="str">
        <f>IF(ISERROR(VLOOKUP(tbl_main[[#This Row],[ИНН организации]],tbl_inn[],8,FALSE)),"",VLOOKUP(tbl_main[[#This Row],[ИНН организации]],tbl_inn[],8,FALSE))</f>
        <v/>
      </c>
      <c r="AB67" s="83" t="s">
        <v>311</v>
      </c>
      <c r="AC67" s="83" t="s">
        <v>311</v>
      </c>
      <c r="AD67" s="83" t="s">
        <v>311</v>
      </c>
      <c r="AE67" s="83" t="s">
        <v>311</v>
      </c>
      <c r="AF67" s="83" t="s">
        <v>311</v>
      </c>
      <c r="AG67" s="83" t="s">
        <v>311</v>
      </c>
      <c r="AH67" s="83" t="s">
        <v>311</v>
      </c>
      <c r="AI67" s="83" t="s">
        <v>311</v>
      </c>
      <c r="AJ67" s="83" t="s">
        <v>311</v>
      </c>
      <c r="AK67" s="83" t="s">
        <v>311</v>
      </c>
      <c r="AL67" s="83" t="s">
        <v>311</v>
      </c>
      <c r="AM67" s="83" t="s">
        <v>311</v>
      </c>
      <c r="AN67" s="83" t="s">
        <v>311</v>
      </c>
    </row>
    <row r="68" spans="1:40" x14ac:dyDescent="0.25">
      <c r="A68" s="81">
        <f t="shared" si="0"/>
        <v>59</v>
      </c>
      <c r="B68" s="82" t="str">
        <f>IF(tbl_main[[#This Row],[ТИП]]="","",IF(tbl_main[[#This Row],[Серия и номер]]="","",tbl_main[[#This Row],[ТИП]]&amp;"-"&amp;RIGHT(tbl_main[[#This Row],[Серия и номер]],6)))</f>
        <v/>
      </c>
      <c r="C68" s="83" t="s">
        <v>311</v>
      </c>
      <c r="D68" s="83" t="s">
        <v>311</v>
      </c>
      <c r="E68" s="83" t="s">
        <v>311</v>
      </c>
      <c r="F68" s="83" t="s">
        <v>311</v>
      </c>
      <c r="G68" s="83" t="s">
        <v>311</v>
      </c>
      <c r="H68" s="83" t="s">
        <v>311</v>
      </c>
      <c r="I68" s="83" t="s">
        <v>311</v>
      </c>
      <c r="J68" s="83" t="s">
        <v>311</v>
      </c>
      <c r="K68" s="84" t="s">
        <v>311</v>
      </c>
      <c r="L68" s="83" t="s">
        <v>311</v>
      </c>
      <c r="M68" s="85" t="s">
        <v>311</v>
      </c>
      <c r="N68" s="83" t="s">
        <v>311</v>
      </c>
      <c r="O68" s="84" t="s">
        <v>311</v>
      </c>
      <c r="P68" s="83" t="s">
        <v>311</v>
      </c>
      <c r="Q68" s="83" t="s">
        <v>311</v>
      </c>
      <c r="R68" s="83" t="s">
        <v>311</v>
      </c>
      <c r="S68" s="86" t="s">
        <v>311</v>
      </c>
      <c r="T68" s="83" t="s">
        <v>311</v>
      </c>
      <c r="U68" s="83" t="s">
        <v>311</v>
      </c>
      <c r="V68" s="83" t="s">
        <v>311</v>
      </c>
      <c r="W68" s="86" t="s">
        <v>311</v>
      </c>
      <c r="X68" s="86" t="s">
        <v>311</v>
      </c>
      <c r="Y68" s="90" t="str">
        <f>IF(tbl_main[[#This Row],[ИНН организации]]="","",IF(ISERROR(VLOOKUP(tbl_main[[#This Row],[ИНН организации]],tbl_inn[],3,FALSE)),"Проверьте ИНН",VLOOKUP(tbl_main[[#This Row],[ИНН организации]],tbl_inn[],3,FALSE)))</f>
        <v/>
      </c>
      <c r="Z68" s="90" t="str">
        <f>IF(ISERROR(VLOOKUP(tbl_main[[#This Row],[ИНН организации]],tbl_inn[],4,FALSE)),"",VLOOKUP(tbl_main[[#This Row],[ИНН организации]],tbl_inn[],4,FALSE))</f>
        <v/>
      </c>
      <c r="AA68" s="90" t="str">
        <f>IF(ISERROR(VLOOKUP(tbl_main[[#This Row],[ИНН организации]],tbl_inn[],8,FALSE)),"",VLOOKUP(tbl_main[[#This Row],[ИНН организации]],tbl_inn[],8,FALSE))</f>
        <v/>
      </c>
      <c r="AB68" s="83" t="s">
        <v>311</v>
      </c>
      <c r="AC68" s="83" t="s">
        <v>311</v>
      </c>
      <c r="AD68" s="83" t="s">
        <v>311</v>
      </c>
      <c r="AE68" s="83" t="s">
        <v>311</v>
      </c>
      <c r="AF68" s="83" t="s">
        <v>311</v>
      </c>
      <c r="AG68" s="83" t="s">
        <v>311</v>
      </c>
      <c r="AH68" s="83" t="s">
        <v>311</v>
      </c>
      <c r="AI68" s="83" t="s">
        <v>311</v>
      </c>
      <c r="AJ68" s="83" t="s">
        <v>311</v>
      </c>
      <c r="AK68" s="83" t="s">
        <v>311</v>
      </c>
      <c r="AL68" s="83" t="s">
        <v>311</v>
      </c>
      <c r="AM68" s="83" t="s">
        <v>311</v>
      </c>
      <c r="AN68" s="83" t="s">
        <v>311</v>
      </c>
    </row>
    <row r="69" spans="1:40" x14ac:dyDescent="0.25">
      <c r="A69" s="81">
        <f t="shared" si="0"/>
        <v>60</v>
      </c>
      <c r="B69" s="82" t="str">
        <f>IF(tbl_main[[#This Row],[ТИП]]="","",IF(tbl_main[[#This Row],[Серия и номер]]="","",tbl_main[[#This Row],[ТИП]]&amp;"-"&amp;RIGHT(tbl_main[[#This Row],[Серия и номер]],6)))</f>
        <v/>
      </c>
      <c r="C69" s="83" t="s">
        <v>311</v>
      </c>
      <c r="D69" s="83" t="s">
        <v>311</v>
      </c>
      <c r="E69" s="83" t="s">
        <v>311</v>
      </c>
      <c r="F69" s="83" t="s">
        <v>311</v>
      </c>
      <c r="G69" s="83" t="s">
        <v>311</v>
      </c>
      <c r="H69" s="83" t="s">
        <v>311</v>
      </c>
      <c r="I69" s="83" t="s">
        <v>311</v>
      </c>
      <c r="J69" s="83" t="s">
        <v>311</v>
      </c>
      <c r="K69" s="84" t="s">
        <v>311</v>
      </c>
      <c r="L69" s="83" t="s">
        <v>311</v>
      </c>
      <c r="M69" s="85" t="s">
        <v>311</v>
      </c>
      <c r="N69" s="83" t="s">
        <v>311</v>
      </c>
      <c r="O69" s="84" t="s">
        <v>311</v>
      </c>
      <c r="P69" s="83" t="s">
        <v>311</v>
      </c>
      <c r="Q69" s="83" t="s">
        <v>311</v>
      </c>
      <c r="R69" s="83" t="s">
        <v>311</v>
      </c>
      <c r="S69" s="86" t="s">
        <v>311</v>
      </c>
      <c r="T69" s="83" t="s">
        <v>311</v>
      </c>
      <c r="U69" s="83" t="s">
        <v>311</v>
      </c>
      <c r="V69" s="83" t="s">
        <v>311</v>
      </c>
      <c r="W69" s="86" t="s">
        <v>311</v>
      </c>
      <c r="X69" s="86" t="s">
        <v>311</v>
      </c>
      <c r="Y69" s="90" t="str">
        <f>IF(tbl_main[[#This Row],[ИНН организации]]="","",IF(ISERROR(VLOOKUP(tbl_main[[#This Row],[ИНН организации]],tbl_inn[],3,FALSE)),"Проверьте ИНН",VLOOKUP(tbl_main[[#This Row],[ИНН организации]],tbl_inn[],3,FALSE)))</f>
        <v/>
      </c>
      <c r="Z69" s="90" t="str">
        <f>IF(ISERROR(VLOOKUP(tbl_main[[#This Row],[ИНН организации]],tbl_inn[],4,FALSE)),"",VLOOKUP(tbl_main[[#This Row],[ИНН организации]],tbl_inn[],4,FALSE))</f>
        <v/>
      </c>
      <c r="AA69" s="90" t="str">
        <f>IF(ISERROR(VLOOKUP(tbl_main[[#This Row],[ИНН организации]],tbl_inn[],8,FALSE)),"",VLOOKUP(tbl_main[[#This Row],[ИНН организации]],tbl_inn[],8,FALSE))</f>
        <v/>
      </c>
      <c r="AB69" s="83" t="s">
        <v>311</v>
      </c>
      <c r="AC69" s="83" t="s">
        <v>311</v>
      </c>
      <c r="AD69" s="83" t="s">
        <v>311</v>
      </c>
      <c r="AE69" s="83" t="s">
        <v>311</v>
      </c>
      <c r="AF69" s="83" t="s">
        <v>311</v>
      </c>
      <c r="AG69" s="83" t="s">
        <v>311</v>
      </c>
      <c r="AH69" s="83" t="s">
        <v>311</v>
      </c>
      <c r="AI69" s="83" t="s">
        <v>311</v>
      </c>
      <c r="AJ69" s="83" t="s">
        <v>311</v>
      </c>
      <c r="AK69" s="83" t="s">
        <v>311</v>
      </c>
      <c r="AL69" s="83" t="s">
        <v>311</v>
      </c>
      <c r="AM69" s="83" t="s">
        <v>311</v>
      </c>
      <c r="AN69" s="83" t="s">
        <v>311</v>
      </c>
    </row>
    <row r="70" spans="1:40" x14ac:dyDescent="0.25">
      <c r="A70" s="81">
        <f t="shared" si="0"/>
        <v>61</v>
      </c>
      <c r="B70" s="82" t="str">
        <f>IF(tbl_main[[#This Row],[ТИП]]="","",IF(tbl_main[[#This Row],[Серия и номер]]="","",tbl_main[[#This Row],[ТИП]]&amp;"-"&amp;RIGHT(tbl_main[[#This Row],[Серия и номер]],6)))</f>
        <v/>
      </c>
      <c r="C70" s="83" t="s">
        <v>311</v>
      </c>
      <c r="D70" s="83" t="s">
        <v>311</v>
      </c>
      <c r="E70" s="83" t="s">
        <v>311</v>
      </c>
      <c r="F70" s="83" t="s">
        <v>311</v>
      </c>
      <c r="G70" s="83" t="s">
        <v>311</v>
      </c>
      <c r="H70" s="83" t="s">
        <v>311</v>
      </c>
      <c r="I70" s="83" t="s">
        <v>311</v>
      </c>
      <c r="J70" s="83" t="s">
        <v>311</v>
      </c>
      <c r="K70" s="84" t="s">
        <v>311</v>
      </c>
      <c r="L70" s="83" t="s">
        <v>311</v>
      </c>
      <c r="M70" s="85" t="s">
        <v>311</v>
      </c>
      <c r="N70" s="83" t="s">
        <v>311</v>
      </c>
      <c r="O70" s="84" t="s">
        <v>311</v>
      </c>
      <c r="P70" s="83" t="s">
        <v>311</v>
      </c>
      <c r="Q70" s="83" t="s">
        <v>311</v>
      </c>
      <c r="R70" s="83" t="s">
        <v>311</v>
      </c>
      <c r="S70" s="86" t="s">
        <v>311</v>
      </c>
      <c r="T70" s="83" t="s">
        <v>311</v>
      </c>
      <c r="U70" s="83" t="s">
        <v>311</v>
      </c>
      <c r="V70" s="83" t="s">
        <v>311</v>
      </c>
      <c r="W70" s="86" t="s">
        <v>311</v>
      </c>
      <c r="X70" s="86" t="s">
        <v>311</v>
      </c>
      <c r="Y70" s="90" t="str">
        <f>IF(tbl_main[[#This Row],[ИНН организации]]="","",IF(ISERROR(VLOOKUP(tbl_main[[#This Row],[ИНН организации]],tbl_inn[],3,FALSE)),"Проверьте ИНН",VLOOKUP(tbl_main[[#This Row],[ИНН организации]],tbl_inn[],3,FALSE)))</f>
        <v/>
      </c>
      <c r="Z70" s="90" t="str">
        <f>IF(ISERROR(VLOOKUP(tbl_main[[#This Row],[ИНН организации]],tbl_inn[],4,FALSE)),"",VLOOKUP(tbl_main[[#This Row],[ИНН организации]],tbl_inn[],4,FALSE))</f>
        <v/>
      </c>
      <c r="AA70" s="90" t="str">
        <f>IF(ISERROR(VLOOKUP(tbl_main[[#This Row],[ИНН организации]],tbl_inn[],8,FALSE)),"",VLOOKUP(tbl_main[[#This Row],[ИНН организации]],tbl_inn[],8,FALSE))</f>
        <v/>
      </c>
      <c r="AB70" s="83" t="s">
        <v>311</v>
      </c>
      <c r="AC70" s="83" t="s">
        <v>311</v>
      </c>
      <c r="AD70" s="83" t="s">
        <v>311</v>
      </c>
      <c r="AE70" s="83" t="s">
        <v>311</v>
      </c>
      <c r="AF70" s="83" t="s">
        <v>311</v>
      </c>
      <c r="AG70" s="83" t="s">
        <v>311</v>
      </c>
      <c r="AH70" s="83" t="s">
        <v>311</v>
      </c>
      <c r="AI70" s="83" t="s">
        <v>311</v>
      </c>
      <c r="AJ70" s="83" t="s">
        <v>311</v>
      </c>
      <c r="AK70" s="83" t="s">
        <v>311</v>
      </c>
      <c r="AL70" s="83" t="s">
        <v>311</v>
      </c>
      <c r="AM70" s="83" t="s">
        <v>311</v>
      </c>
      <c r="AN70" s="83" t="s">
        <v>311</v>
      </c>
    </row>
    <row r="71" spans="1:40" x14ac:dyDescent="0.25">
      <c r="A71" s="81">
        <f t="shared" si="0"/>
        <v>62</v>
      </c>
      <c r="B71" s="82" t="str">
        <f>IF(tbl_main[[#This Row],[ТИП]]="","",IF(tbl_main[[#This Row],[Серия и номер]]="","",tbl_main[[#This Row],[ТИП]]&amp;"-"&amp;RIGHT(tbl_main[[#This Row],[Серия и номер]],6)))</f>
        <v/>
      </c>
      <c r="C71" s="83" t="s">
        <v>311</v>
      </c>
      <c r="D71" s="83" t="s">
        <v>311</v>
      </c>
      <c r="E71" s="83" t="s">
        <v>311</v>
      </c>
      <c r="F71" s="83" t="s">
        <v>311</v>
      </c>
      <c r="G71" s="83" t="s">
        <v>311</v>
      </c>
      <c r="H71" s="83" t="s">
        <v>311</v>
      </c>
      <c r="I71" s="83" t="s">
        <v>311</v>
      </c>
      <c r="J71" s="83" t="s">
        <v>311</v>
      </c>
      <c r="K71" s="84" t="s">
        <v>311</v>
      </c>
      <c r="L71" s="83" t="s">
        <v>311</v>
      </c>
      <c r="M71" s="85" t="s">
        <v>311</v>
      </c>
      <c r="N71" s="83" t="s">
        <v>311</v>
      </c>
      <c r="O71" s="84" t="s">
        <v>311</v>
      </c>
      <c r="P71" s="83" t="s">
        <v>311</v>
      </c>
      <c r="Q71" s="83" t="s">
        <v>311</v>
      </c>
      <c r="R71" s="83" t="s">
        <v>311</v>
      </c>
      <c r="S71" s="86" t="s">
        <v>311</v>
      </c>
      <c r="T71" s="83" t="s">
        <v>311</v>
      </c>
      <c r="U71" s="83" t="s">
        <v>311</v>
      </c>
      <c r="V71" s="83" t="s">
        <v>311</v>
      </c>
      <c r="W71" s="86" t="s">
        <v>311</v>
      </c>
      <c r="X71" s="86" t="s">
        <v>311</v>
      </c>
      <c r="Y71" s="90" t="str">
        <f>IF(tbl_main[[#This Row],[ИНН организации]]="","",IF(ISERROR(VLOOKUP(tbl_main[[#This Row],[ИНН организации]],tbl_inn[],3,FALSE)),"Проверьте ИНН",VLOOKUP(tbl_main[[#This Row],[ИНН организации]],tbl_inn[],3,FALSE)))</f>
        <v/>
      </c>
      <c r="Z71" s="90" t="str">
        <f>IF(ISERROR(VLOOKUP(tbl_main[[#This Row],[ИНН организации]],tbl_inn[],4,FALSE)),"",VLOOKUP(tbl_main[[#This Row],[ИНН организации]],tbl_inn[],4,FALSE))</f>
        <v/>
      </c>
      <c r="AA71" s="90" t="str">
        <f>IF(ISERROR(VLOOKUP(tbl_main[[#This Row],[ИНН организации]],tbl_inn[],8,FALSE)),"",VLOOKUP(tbl_main[[#This Row],[ИНН организации]],tbl_inn[],8,FALSE))</f>
        <v/>
      </c>
      <c r="AB71" s="83" t="s">
        <v>311</v>
      </c>
      <c r="AC71" s="83" t="s">
        <v>311</v>
      </c>
      <c r="AD71" s="83" t="s">
        <v>311</v>
      </c>
      <c r="AE71" s="83" t="s">
        <v>311</v>
      </c>
      <c r="AF71" s="83" t="s">
        <v>311</v>
      </c>
      <c r="AG71" s="83" t="s">
        <v>311</v>
      </c>
      <c r="AH71" s="83" t="s">
        <v>311</v>
      </c>
      <c r="AI71" s="83" t="s">
        <v>311</v>
      </c>
      <c r="AJ71" s="83" t="s">
        <v>311</v>
      </c>
      <c r="AK71" s="83" t="s">
        <v>311</v>
      </c>
      <c r="AL71" s="83" t="s">
        <v>311</v>
      </c>
      <c r="AM71" s="83" t="s">
        <v>311</v>
      </c>
      <c r="AN71" s="83" t="s">
        <v>311</v>
      </c>
    </row>
    <row r="72" spans="1:40" x14ac:dyDescent="0.25">
      <c r="A72" s="81">
        <f t="shared" si="0"/>
        <v>63</v>
      </c>
      <c r="B72" s="82" t="str">
        <f>IF(tbl_main[[#This Row],[ТИП]]="","",IF(tbl_main[[#This Row],[Серия и номер]]="","",tbl_main[[#This Row],[ТИП]]&amp;"-"&amp;RIGHT(tbl_main[[#This Row],[Серия и номер]],6)))</f>
        <v/>
      </c>
      <c r="C72" s="83" t="s">
        <v>311</v>
      </c>
      <c r="D72" s="83" t="s">
        <v>311</v>
      </c>
      <c r="E72" s="83" t="s">
        <v>311</v>
      </c>
      <c r="F72" s="83" t="s">
        <v>311</v>
      </c>
      <c r="G72" s="83" t="s">
        <v>311</v>
      </c>
      <c r="H72" s="83" t="s">
        <v>311</v>
      </c>
      <c r="I72" s="83" t="s">
        <v>311</v>
      </c>
      <c r="J72" s="83" t="s">
        <v>311</v>
      </c>
      <c r="K72" s="84" t="s">
        <v>311</v>
      </c>
      <c r="L72" s="83" t="s">
        <v>311</v>
      </c>
      <c r="M72" s="85" t="s">
        <v>311</v>
      </c>
      <c r="N72" s="83" t="s">
        <v>311</v>
      </c>
      <c r="O72" s="84" t="s">
        <v>311</v>
      </c>
      <c r="P72" s="83" t="s">
        <v>311</v>
      </c>
      <c r="Q72" s="83" t="s">
        <v>311</v>
      </c>
      <c r="R72" s="83" t="s">
        <v>311</v>
      </c>
      <c r="S72" s="86" t="s">
        <v>311</v>
      </c>
      <c r="T72" s="83" t="s">
        <v>311</v>
      </c>
      <c r="U72" s="83" t="s">
        <v>311</v>
      </c>
      <c r="V72" s="83" t="s">
        <v>311</v>
      </c>
      <c r="W72" s="86" t="s">
        <v>311</v>
      </c>
      <c r="X72" s="86" t="s">
        <v>311</v>
      </c>
      <c r="Y72" s="90" t="str">
        <f>IF(tbl_main[[#This Row],[ИНН организации]]="","",IF(ISERROR(VLOOKUP(tbl_main[[#This Row],[ИНН организации]],tbl_inn[],3,FALSE)),"Проверьте ИНН",VLOOKUP(tbl_main[[#This Row],[ИНН организации]],tbl_inn[],3,FALSE)))</f>
        <v/>
      </c>
      <c r="Z72" s="90" t="str">
        <f>IF(ISERROR(VLOOKUP(tbl_main[[#This Row],[ИНН организации]],tbl_inn[],4,FALSE)),"",VLOOKUP(tbl_main[[#This Row],[ИНН организации]],tbl_inn[],4,FALSE))</f>
        <v/>
      </c>
      <c r="AA72" s="90" t="str">
        <f>IF(ISERROR(VLOOKUP(tbl_main[[#This Row],[ИНН организации]],tbl_inn[],8,FALSE)),"",VLOOKUP(tbl_main[[#This Row],[ИНН организации]],tbl_inn[],8,FALSE))</f>
        <v/>
      </c>
      <c r="AB72" s="83" t="s">
        <v>311</v>
      </c>
      <c r="AC72" s="83" t="s">
        <v>311</v>
      </c>
      <c r="AD72" s="83" t="s">
        <v>311</v>
      </c>
      <c r="AE72" s="83" t="s">
        <v>311</v>
      </c>
      <c r="AF72" s="83" t="s">
        <v>311</v>
      </c>
      <c r="AG72" s="83" t="s">
        <v>311</v>
      </c>
      <c r="AH72" s="83" t="s">
        <v>311</v>
      </c>
      <c r="AI72" s="83" t="s">
        <v>311</v>
      </c>
      <c r="AJ72" s="83" t="s">
        <v>311</v>
      </c>
      <c r="AK72" s="83" t="s">
        <v>311</v>
      </c>
      <c r="AL72" s="83" t="s">
        <v>311</v>
      </c>
      <c r="AM72" s="83" t="s">
        <v>311</v>
      </c>
      <c r="AN72" s="83" t="s">
        <v>311</v>
      </c>
    </row>
    <row r="73" spans="1:40" x14ac:dyDescent="0.25">
      <c r="A73" s="81">
        <f t="shared" si="0"/>
        <v>64</v>
      </c>
      <c r="B73" s="82" t="str">
        <f>IF(tbl_main[[#This Row],[ТИП]]="","",IF(tbl_main[[#This Row],[Серия и номер]]="","",tbl_main[[#This Row],[ТИП]]&amp;"-"&amp;RIGHT(tbl_main[[#This Row],[Серия и номер]],6)))</f>
        <v/>
      </c>
      <c r="C73" s="83" t="s">
        <v>311</v>
      </c>
      <c r="D73" s="83" t="s">
        <v>311</v>
      </c>
      <c r="E73" s="83" t="s">
        <v>311</v>
      </c>
      <c r="F73" s="83" t="s">
        <v>311</v>
      </c>
      <c r="G73" s="83" t="s">
        <v>311</v>
      </c>
      <c r="H73" s="83" t="s">
        <v>311</v>
      </c>
      <c r="I73" s="83" t="s">
        <v>311</v>
      </c>
      <c r="J73" s="83" t="s">
        <v>311</v>
      </c>
      <c r="K73" s="84" t="s">
        <v>311</v>
      </c>
      <c r="L73" s="83" t="s">
        <v>311</v>
      </c>
      <c r="M73" s="85" t="s">
        <v>311</v>
      </c>
      <c r="N73" s="83" t="s">
        <v>311</v>
      </c>
      <c r="O73" s="84" t="s">
        <v>311</v>
      </c>
      <c r="P73" s="83" t="s">
        <v>311</v>
      </c>
      <c r="Q73" s="83" t="s">
        <v>311</v>
      </c>
      <c r="R73" s="83" t="s">
        <v>311</v>
      </c>
      <c r="S73" s="86" t="s">
        <v>311</v>
      </c>
      <c r="T73" s="83" t="s">
        <v>311</v>
      </c>
      <c r="U73" s="83" t="s">
        <v>311</v>
      </c>
      <c r="V73" s="83" t="s">
        <v>311</v>
      </c>
      <c r="W73" s="86" t="s">
        <v>311</v>
      </c>
      <c r="X73" s="86" t="s">
        <v>311</v>
      </c>
      <c r="Y73" s="90" t="str">
        <f>IF(tbl_main[[#This Row],[ИНН организации]]="","",IF(ISERROR(VLOOKUP(tbl_main[[#This Row],[ИНН организации]],tbl_inn[],3,FALSE)),"Проверьте ИНН",VLOOKUP(tbl_main[[#This Row],[ИНН организации]],tbl_inn[],3,FALSE)))</f>
        <v/>
      </c>
      <c r="Z73" s="90" t="str">
        <f>IF(ISERROR(VLOOKUP(tbl_main[[#This Row],[ИНН организации]],tbl_inn[],4,FALSE)),"",VLOOKUP(tbl_main[[#This Row],[ИНН организации]],tbl_inn[],4,FALSE))</f>
        <v/>
      </c>
      <c r="AA73" s="90" t="str">
        <f>IF(ISERROR(VLOOKUP(tbl_main[[#This Row],[ИНН организации]],tbl_inn[],8,FALSE)),"",VLOOKUP(tbl_main[[#This Row],[ИНН организации]],tbl_inn[],8,FALSE))</f>
        <v/>
      </c>
      <c r="AB73" s="83" t="s">
        <v>311</v>
      </c>
      <c r="AC73" s="83" t="s">
        <v>311</v>
      </c>
      <c r="AD73" s="83" t="s">
        <v>311</v>
      </c>
      <c r="AE73" s="83" t="s">
        <v>311</v>
      </c>
      <c r="AF73" s="83" t="s">
        <v>311</v>
      </c>
      <c r="AG73" s="83" t="s">
        <v>311</v>
      </c>
      <c r="AH73" s="83" t="s">
        <v>311</v>
      </c>
      <c r="AI73" s="83" t="s">
        <v>311</v>
      </c>
      <c r="AJ73" s="83" t="s">
        <v>311</v>
      </c>
      <c r="AK73" s="83" t="s">
        <v>311</v>
      </c>
      <c r="AL73" s="83" t="s">
        <v>311</v>
      </c>
      <c r="AM73" s="83" t="s">
        <v>311</v>
      </c>
      <c r="AN73" s="83" t="s">
        <v>311</v>
      </c>
    </row>
    <row r="74" spans="1:40" x14ac:dyDescent="0.25">
      <c r="A74" s="81">
        <f t="shared" si="0"/>
        <v>65</v>
      </c>
      <c r="B74" s="82" t="str">
        <f>IF(tbl_main[[#This Row],[ТИП]]="","",IF(tbl_main[[#This Row],[Серия и номер]]="","",tbl_main[[#This Row],[ТИП]]&amp;"-"&amp;RIGHT(tbl_main[[#This Row],[Серия и номер]],6)))</f>
        <v/>
      </c>
      <c r="C74" s="83" t="s">
        <v>311</v>
      </c>
      <c r="D74" s="83" t="s">
        <v>311</v>
      </c>
      <c r="E74" s="83" t="s">
        <v>311</v>
      </c>
      <c r="F74" s="83" t="s">
        <v>311</v>
      </c>
      <c r="G74" s="83" t="s">
        <v>311</v>
      </c>
      <c r="H74" s="83" t="s">
        <v>311</v>
      </c>
      <c r="I74" s="83" t="s">
        <v>311</v>
      </c>
      <c r="J74" s="83" t="s">
        <v>311</v>
      </c>
      <c r="K74" s="84" t="s">
        <v>311</v>
      </c>
      <c r="L74" s="83" t="s">
        <v>311</v>
      </c>
      <c r="M74" s="85" t="s">
        <v>311</v>
      </c>
      <c r="N74" s="83" t="s">
        <v>311</v>
      </c>
      <c r="O74" s="84" t="s">
        <v>311</v>
      </c>
      <c r="P74" s="83" t="s">
        <v>311</v>
      </c>
      <c r="Q74" s="83" t="s">
        <v>311</v>
      </c>
      <c r="R74" s="83" t="s">
        <v>311</v>
      </c>
      <c r="S74" s="86" t="s">
        <v>311</v>
      </c>
      <c r="T74" s="83" t="s">
        <v>311</v>
      </c>
      <c r="U74" s="83" t="s">
        <v>311</v>
      </c>
      <c r="V74" s="83" t="s">
        <v>311</v>
      </c>
      <c r="W74" s="86" t="s">
        <v>311</v>
      </c>
      <c r="X74" s="86" t="s">
        <v>311</v>
      </c>
      <c r="Y74" s="90" t="str">
        <f>IF(tbl_main[[#This Row],[ИНН организации]]="","",IF(ISERROR(VLOOKUP(tbl_main[[#This Row],[ИНН организации]],tbl_inn[],3,FALSE)),"Проверьте ИНН",VLOOKUP(tbl_main[[#This Row],[ИНН организации]],tbl_inn[],3,FALSE)))</f>
        <v/>
      </c>
      <c r="Z74" s="90" t="str">
        <f>IF(ISERROR(VLOOKUP(tbl_main[[#This Row],[ИНН организации]],tbl_inn[],4,FALSE)),"",VLOOKUP(tbl_main[[#This Row],[ИНН организации]],tbl_inn[],4,FALSE))</f>
        <v/>
      </c>
      <c r="AA74" s="90" t="str">
        <f>IF(ISERROR(VLOOKUP(tbl_main[[#This Row],[ИНН организации]],tbl_inn[],8,FALSE)),"",VLOOKUP(tbl_main[[#This Row],[ИНН организации]],tbl_inn[],8,FALSE))</f>
        <v/>
      </c>
      <c r="AB74" s="83" t="s">
        <v>311</v>
      </c>
      <c r="AC74" s="83" t="s">
        <v>311</v>
      </c>
      <c r="AD74" s="83" t="s">
        <v>311</v>
      </c>
      <c r="AE74" s="83" t="s">
        <v>311</v>
      </c>
      <c r="AF74" s="83" t="s">
        <v>311</v>
      </c>
      <c r="AG74" s="83" t="s">
        <v>311</v>
      </c>
      <c r="AH74" s="83" t="s">
        <v>311</v>
      </c>
      <c r="AI74" s="83" t="s">
        <v>311</v>
      </c>
      <c r="AJ74" s="83" t="s">
        <v>311</v>
      </c>
      <c r="AK74" s="83" t="s">
        <v>311</v>
      </c>
      <c r="AL74" s="83" t="s">
        <v>311</v>
      </c>
      <c r="AM74" s="83" t="s">
        <v>311</v>
      </c>
      <c r="AN74" s="83" t="s">
        <v>311</v>
      </c>
    </row>
    <row r="75" spans="1:40" x14ac:dyDescent="0.25">
      <c r="A75" s="81">
        <f t="shared" ref="A75:A138" si="1">ROW()-9</f>
        <v>66</v>
      </c>
      <c r="B75" s="82" t="str">
        <f>IF(tbl_main[[#This Row],[ТИП]]="","",IF(tbl_main[[#This Row],[Серия и номер]]="","",tbl_main[[#This Row],[ТИП]]&amp;"-"&amp;RIGHT(tbl_main[[#This Row],[Серия и номер]],6)))</f>
        <v/>
      </c>
      <c r="C75" s="83" t="s">
        <v>311</v>
      </c>
      <c r="D75" s="83" t="s">
        <v>311</v>
      </c>
      <c r="E75" s="83" t="s">
        <v>311</v>
      </c>
      <c r="F75" s="83" t="s">
        <v>311</v>
      </c>
      <c r="G75" s="83" t="s">
        <v>311</v>
      </c>
      <c r="H75" s="83" t="s">
        <v>311</v>
      </c>
      <c r="I75" s="83" t="s">
        <v>311</v>
      </c>
      <c r="J75" s="83" t="s">
        <v>311</v>
      </c>
      <c r="K75" s="84" t="s">
        <v>311</v>
      </c>
      <c r="L75" s="83" t="s">
        <v>311</v>
      </c>
      <c r="M75" s="85" t="s">
        <v>311</v>
      </c>
      <c r="N75" s="83" t="s">
        <v>311</v>
      </c>
      <c r="O75" s="84" t="s">
        <v>311</v>
      </c>
      <c r="P75" s="83" t="s">
        <v>311</v>
      </c>
      <c r="Q75" s="83" t="s">
        <v>311</v>
      </c>
      <c r="R75" s="83" t="s">
        <v>311</v>
      </c>
      <c r="S75" s="86" t="s">
        <v>311</v>
      </c>
      <c r="T75" s="83" t="s">
        <v>311</v>
      </c>
      <c r="U75" s="83" t="s">
        <v>311</v>
      </c>
      <c r="V75" s="83" t="s">
        <v>311</v>
      </c>
      <c r="W75" s="86" t="s">
        <v>311</v>
      </c>
      <c r="X75" s="86" t="s">
        <v>311</v>
      </c>
      <c r="Y75" s="90" t="str">
        <f>IF(tbl_main[[#This Row],[ИНН организации]]="","",IF(ISERROR(VLOOKUP(tbl_main[[#This Row],[ИНН организации]],tbl_inn[],3,FALSE)),"Проверьте ИНН",VLOOKUP(tbl_main[[#This Row],[ИНН организации]],tbl_inn[],3,FALSE)))</f>
        <v/>
      </c>
      <c r="Z75" s="90" t="str">
        <f>IF(ISERROR(VLOOKUP(tbl_main[[#This Row],[ИНН организации]],tbl_inn[],4,FALSE)),"",VLOOKUP(tbl_main[[#This Row],[ИНН организации]],tbl_inn[],4,FALSE))</f>
        <v/>
      </c>
      <c r="AA75" s="90" t="str">
        <f>IF(ISERROR(VLOOKUP(tbl_main[[#This Row],[ИНН организации]],tbl_inn[],8,FALSE)),"",VLOOKUP(tbl_main[[#This Row],[ИНН организации]],tbl_inn[],8,FALSE))</f>
        <v/>
      </c>
      <c r="AB75" s="83" t="s">
        <v>311</v>
      </c>
      <c r="AC75" s="83" t="s">
        <v>311</v>
      </c>
      <c r="AD75" s="83" t="s">
        <v>311</v>
      </c>
      <c r="AE75" s="83" t="s">
        <v>311</v>
      </c>
      <c r="AF75" s="83" t="s">
        <v>311</v>
      </c>
      <c r="AG75" s="83" t="s">
        <v>311</v>
      </c>
      <c r="AH75" s="83" t="s">
        <v>311</v>
      </c>
      <c r="AI75" s="83" t="s">
        <v>311</v>
      </c>
      <c r="AJ75" s="83" t="s">
        <v>311</v>
      </c>
      <c r="AK75" s="83" t="s">
        <v>311</v>
      </c>
      <c r="AL75" s="83" t="s">
        <v>311</v>
      </c>
      <c r="AM75" s="83" t="s">
        <v>311</v>
      </c>
      <c r="AN75" s="83" t="s">
        <v>311</v>
      </c>
    </row>
    <row r="76" spans="1:40" x14ac:dyDescent="0.25">
      <c r="A76" s="81">
        <f t="shared" si="1"/>
        <v>67</v>
      </c>
      <c r="B76" s="82" t="str">
        <f>IF(tbl_main[[#This Row],[ТИП]]="","",IF(tbl_main[[#This Row],[Серия и номер]]="","",tbl_main[[#This Row],[ТИП]]&amp;"-"&amp;RIGHT(tbl_main[[#This Row],[Серия и номер]],6)))</f>
        <v/>
      </c>
      <c r="C76" s="83" t="s">
        <v>311</v>
      </c>
      <c r="D76" s="83" t="s">
        <v>311</v>
      </c>
      <c r="E76" s="83" t="s">
        <v>311</v>
      </c>
      <c r="F76" s="83" t="s">
        <v>311</v>
      </c>
      <c r="G76" s="83" t="s">
        <v>311</v>
      </c>
      <c r="H76" s="83" t="s">
        <v>311</v>
      </c>
      <c r="I76" s="83" t="s">
        <v>311</v>
      </c>
      <c r="J76" s="83" t="s">
        <v>311</v>
      </c>
      <c r="K76" s="84" t="s">
        <v>311</v>
      </c>
      <c r="L76" s="83" t="s">
        <v>311</v>
      </c>
      <c r="M76" s="85" t="s">
        <v>311</v>
      </c>
      <c r="N76" s="83" t="s">
        <v>311</v>
      </c>
      <c r="O76" s="84" t="s">
        <v>311</v>
      </c>
      <c r="P76" s="83" t="s">
        <v>311</v>
      </c>
      <c r="Q76" s="83" t="s">
        <v>311</v>
      </c>
      <c r="R76" s="83" t="s">
        <v>311</v>
      </c>
      <c r="S76" s="86" t="s">
        <v>311</v>
      </c>
      <c r="T76" s="83" t="s">
        <v>311</v>
      </c>
      <c r="U76" s="83" t="s">
        <v>311</v>
      </c>
      <c r="V76" s="83" t="s">
        <v>311</v>
      </c>
      <c r="W76" s="86" t="s">
        <v>311</v>
      </c>
      <c r="X76" s="86" t="s">
        <v>311</v>
      </c>
      <c r="Y76" s="90" t="str">
        <f>IF(tbl_main[[#This Row],[ИНН организации]]="","",IF(ISERROR(VLOOKUP(tbl_main[[#This Row],[ИНН организации]],tbl_inn[],3,FALSE)),"Проверьте ИНН",VLOOKUP(tbl_main[[#This Row],[ИНН организации]],tbl_inn[],3,FALSE)))</f>
        <v/>
      </c>
      <c r="Z76" s="90" t="str">
        <f>IF(ISERROR(VLOOKUP(tbl_main[[#This Row],[ИНН организации]],tbl_inn[],4,FALSE)),"",VLOOKUP(tbl_main[[#This Row],[ИНН организации]],tbl_inn[],4,FALSE))</f>
        <v/>
      </c>
      <c r="AA76" s="90" t="str">
        <f>IF(ISERROR(VLOOKUP(tbl_main[[#This Row],[ИНН организации]],tbl_inn[],8,FALSE)),"",VLOOKUP(tbl_main[[#This Row],[ИНН организации]],tbl_inn[],8,FALSE))</f>
        <v/>
      </c>
      <c r="AB76" s="83" t="s">
        <v>311</v>
      </c>
      <c r="AC76" s="83" t="s">
        <v>311</v>
      </c>
      <c r="AD76" s="83" t="s">
        <v>311</v>
      </c>
      <c r="AE76" s="83" t="s">
        <v>311</v>
      </c>
      <c r="AF76" s="83" t="s">
        <v>311</v>
      </c>
      <c r="AG76" s="83" t="s">
        <v>311</v>
      </c>
      <c r="AH76" s="83" t="s">
        <v>311</v>
      </c>
      <c r="AI76" s="83" t="s">
        <v>311</v>
      </c>
      <c r="AJ76" s="83" t="s">
        <v>311</v>
      </c>
      <c r="AK76" s="83" t="s">
        <v>311</v>
      </c>
      <c r="AL76" s="83" t="s">
        <v>311</v>
      </c>
      <c r="AM76" s="83" t="s">
        <v>311</v>
      </c>
      <c r="AN76" s="83" t="s">
        <v>311</v>
      </c>
    </row>
    <row r="77" spans="1:40" x14ac:dyDescent="0.25">
      <c r="A77" s="81">
        <f t="shared" si="1"/>
        <v>68</v>
      </c>
      <c r="B77" s="82" t="str">
        <f>IF(tbl_main[[#This Row],[ТИП]]="","",IF(tbl_main[[#This Row],[Серия и номер]]="","",tbl_main[[#This Row],[ТИП]]&amp;"-"&amp;RIGHT(tbl_main[[#This Row],[Серия и номер]],6)))</f>
        <v/>
      </c>
      <c r="C77" s="83" t="s">
        <v>311</v>
      </c>
      <c r="D77" s="83" t="s">
        <v>311</v>
      </c>
      <c r="E77" s="83" t="s">
        <v>311</v>
      </c>
      <c r="F77" s="83" t="s">
        <v>311</v>
      </c>
      <c r="G77" s="83" t="s">
        <v>311</v>
      </c>
      <c r="H77" s="83" t="s">
        <v>311</v>
      </c>
      <c r="I77" s="83" t="s">
        <v>311</v>
      </c>
      <c r="J77" s="83" t="s">
        <v>311</v>
      </c>
      <c r="K77" s="84" t="s">
        <v>311</v>
      </c>
      <c r="L77" s="83" t="s">
        <v>311</v>
      </c>
      <c r="M77" s="85" t="s">
        <v>311</v>
      </c>
      <c r="N77" s="83" t="s">
        <v>311</v>
      </c>
      <c r="O77" s="84" t="s">
        <v>311</v>
      </c>
      <c r="P77" s="83" t="s">
        <v>311</v>
      </c>
      <c r="Q77" s="83" t="s">
        <v>311</v>
      </c>
      <c r="R77" s="83" t="s">
        <v>311</v>
      </c>
      <c r="S77" s="86" t="s">
        <v>311</v>
      </c>
      <c r="T77" s="83" t="s">
        <v>311</v>
      </c>
      <c r="U77" s="83" t="s">
        <v>311</v>
      </c>
      <c r="V77" s="83" t="s">
        <v>311</v>
      </c>
      <c r="W77" s="86" t="s">
        <v>311</v>
      </c>
      <c r="X77" s="86" t="s">
        <v>311</v>
      </c>
      <c r="Y77" s="90" t="str">
        <f>IF(tbl_main[[#This Row],[ИНН организации]]="","",IF(ISERROR(VLOOKUP(tbl_main[[#This Row],[ИНН организации]],tbl_inn[],3,FALSE)),"Проверьте ИНН",VLOOKUP(tbl_main[[#This Row],[ИНН организации]],tbl_inn[],3,FALSE)))</f>
        <v/>
      </c>
      <c r="Z77" s="90" t="str">
        <f>IF(ISERROR(VLOOKUP(tbl_main[[#This Row],[ИНН организации]],tbl_inn[],4,FALSE)),"",VLOOKUP(tbl_main[[#This Row],[ИНН организации]],tbl_inn[],4,FALSE))</f>
        <v/>
      </c>
      <c r="AA77" s="90" t="str">
        <f>IF(ISERROR(VLOOKUP(tbl_main[[#This Row],[ИНН организации]],tbl_inn[],8,FALSE)),"",VLOOKUP(tbl_main[[#This Row],[ИНН организации]],tbl_inn[],8,FALSE))</f>
        <v/>
      </c>
      <c r="AB77" s="83" t="s">
        <v>311</v>
      </c>
      <c r="AC77" s="83" t="s">
        <v>311</v>
      </c>
      <c r="AD77" s="83" t="s">
        <v>311</v>
      </c>
      <c r="AE77" s="83" t="s">
        <v>311</v>
      </c>
      <c r="AF77" s="83" t="s">
        <v>311</v>
      </c>
      <c r="AG77" s="83" t="s">
        <v>311</v>
      </c>
      <c r="AH77" s="83" t="s">
        <v>311</v>
      </c>
      <c r="AI77" s="83" t="s">
        <v>311</v>
      </c>
      <c r="AJ77" s="83" t="s">
        <v>311</v>
      </c>
      <c r="AK77" s="83" t="s">
        <v>311</v>
      </c>
      <c r="AL77" s="83" t="s">
        <v>311</v>
      </c>
      <c r="AM77" s="83" t="s">
        <v>311</v>
      </c>
      <c r="AN77" s="83" t="s">
        <v>311</v>
      </c>
    </row>
    <row r="78" spans="1:40" x14ac:dyDescent="0.25">
      <c r="A78" s="81">
        <f t="shared" si="1"/>
        <v>69</v>
      </c>
      <c r="B78" s="82" t="str">
        <f>IF(tbl_main[[#This Row],[ТИП]]="","",IF(tbl_main[[#This Row],[Серия и номер]]="","",tbl_main[[#This Row],[ТИП]]&amp;"-"&amp;RIGHT(tbl_main[[#This Row],[Серия и номер]],6)))</f>
        <v/>
      </c>
      <c r="C78" s="83" t="s">
        <v>311</v>
      </c>
      <c r="D78" s="83" t="s">
        <v>311</v>
      </c>
      <c r="E78" s="83" t="s">
        <v>311</v>
      </c>
      <c r="F78" s="83" t="s">
        <v>311</v>
      </c>
      <c r="G78" s="83" t="s">
        <v>311</v>
      </c>
      <c r="H78" s="83" t="s">
        <v>311</v>
      </c>
      <c r="I78" s="83" t="s">
        <v>311</v>
      </c>
      <c r="J78" s="83" t="s">
        <v>311</v>
      </c>
      <c r="K78" s="84" t="s">
        <v>311</v>
      </c>
      <c r="L78" s="83" t="s">
        <v>311</v>
      </c>
      <c r="M78" s="85" t="s">
        <v>311</v>
      </c>
      <c r="N78" s="83" t="s">
        <v>311</v>
      </c>
      <c r="O78" s="84" t="s">
        <v>311</v>
      </c>
      <c r="P78" s="83" t="s">
        <v>311</v>
      </c>
      <c r="Q78" s="83" t="s">
        <v>311</v>
      </c>
      <c r="R78" s="83" t="s">
        <v>311</v>
      </c>
      <c r="S78" s="86" t="s">
        <v>311</v>
      </c>
      <c r="T78" s="83" t="s">
        <v>311</v>
      </c>
      <c r="U78" s="83" t="s">
        <v>311</v>
      </c>
      <c r="V78" s="83" t="s">
        <v>311</v>
      </c>
      <c r="W78" s="86" t="s">
        <v>311</v>
      </c>
      <c r="X78" s="86" t="s">
        <v>311</v>
      </c>
      <c r="Y78" s="90" t="str">
        <f>IF(tbl_main[[#This Row],[ИНН организации]]="","",IF(ISERROR(VLOOKUP(tbl_main[[#This Row],[ИНН организации]],tbl_inn[],3,FALSE)),"Проверьте ИНН",VLOOKUP(tbl_main[[#This Row],[ИНН организации]],tbl_inn[],3,FALSE)))</f>
        <v/>
      </c>
      <c r="Z78" s="90" t="str">
        <f>IF(ISERROR(VLOOKUP(tbl_main[[#This Row],[ИНН организации]],tbl_inn[],4,FALSE)),"",VLOOKUP(tbl_main[[#This Row],[ИНН организации]],tbl_inn[],4,FALSE))</f>
        <v/>
      </c>
      <c r="AA78" s="90" t="str">
        <f>IF(ISERROR(VLOOKUP(tbl_main[[#This Row],[ИНН организации]],tbl_inn[],8,FALSE)),"",VLOOKUP(tbl_main[[#This Row],[ИНН организации]],tbl_inn[],8,FALSE))</f>
        <v/>
      </c>
      <c r="AB78" s="83" t="s">
        <v>311</v>
      </c>
      <c r="AC78" s="83" t="s">
        <v>311</v>
      </c>
      <c r="AD78" s="83" t="s">
        <v>311</v>
      </c>
      <c r="AE78" s="83" t="s">
        <v>311</v>
      </c>
      <c r="AF78" s="83" t="s">
        <v>311</v>
      </c>
      <c r="AG78" s="83" t="s">
        <v>311</v>
      </c>
      <c r="AH78" s="83" t="s">
        <v>311</v>
      </c>
      <c r="AI78" s="83" t="s">
        <v>311</v>
      </c>
      <c r="AJ78" s="83" t="s">
        <v>311</v>
      </c>
      <c r="AK78" s="83" t="s">
        <v>311</v>
      </c>
      <c r="AL78" s="83" t="s">
        <v>311</v>
      </c>
      <c r="AM78" s="83" t="s">
        <v>311</v>
      </c>
      <c r="AN78" s="83" t="s">
        <v>311</v>
      </c>
    </row>
    <row r="79" spans="1:40" x14ac:dyDescent="0.25">
      <c r="A79" s="81">
        <f t="shared" si="1"/>
        <v>70</v>
      </c>
      <c r="B79" s="82" t="str">
        <f>IF(tbl_main[[#This Row],[ТИП]]="","",IF(tbl_main[[#This Row],[Серия и номер]]="","",tbl_main[[#This Row],[ТИП]]&amp;"-"&amp;RIGHT(tbl_main[[#This Row],[Серия и номер]],6)))</f>
        <v/>
      </c>
      <c r="C79" s="83" t="s">
        <v>311</v>
      </c>
      <c r="D79" s="83" t="s">
        <v>311</v>
      </c>
      <c r="E79" s="83" t="s">
        <v>311</v>
      </c>
      <c r="F79" s="83" t="s">
        <v>311</v>
      </c>
      <c r="G79" s="83" t="s">
        <v>311</v>
      </c>
      <c r="H79" s="83" t="s">
        <v>311</v>
      </c>
      <c r="I79" s="83" t="s">
        <v>311</v>
      </c>
      <c r="J79" s="83" t="s">
        <v>311</v>
      </c>
      <c r="K79" s="84" t="s">
        <v>311</v>
      </c>
      <c r="L79" s="83" t="s">
        <v>311</v>
      </c>
      <c r="M79" s="85" t="s">
        <v>311</v>
      </c>
      <c r="N79" s="83" t="s">
        <v>311</v>
      </c>
      <c r="O79" s="84" t="s">
        <v>311</v>
      </c>
      <c r="P79" s="83" t="s">
        <v>311</v>
      </c>
      <c r="Q79" s="83" t="s">
        <v>311</v>
      </c>
      <c r="R79" s="83" t="s">
        <v>311</v>
      </c>
      <c r="S79" s="86" t="s">
        <v>311</v>
      </c>
      <c r="T79" s="83" t="s">
        <v>311</v>
      </c>
      <c r="U79" s="83" t="s">
        <v>311</v>
      </c>
      <c r="V79" s="83" t="s">
        <v>311</v>
      </c>
      <c r="W79" s="86" t="s">
        <v>311</v>
      </c>
      <c r="X79" s="86" t="s">
        <v>311</v>
      </c>
      <c r="Y79" s="90" t="str">
        <f>IF(tbl_main[[#This Row],[ИНН организации]]="","",IF(ISERROR(VLOOKUP(tbl_main[[#This Row],[ИНН организации]],tbl_inn[],3,FALSE)),"Проверьте ИНН",VLOOKUP(tbl_main[[#This Row],[ИНН организации]],tbl_inn[],3,FALSE)))</f>
        <v/>
      </c>
      <c r="Z79" s="90" t="str">
        <f>IF(ISERROR(VLOOKUP(tbl_main[[#This Row],[ИНН организации]],tbl_inn[],4,FALSE)),"",VLOOKUP(tbl_main[[#This Row],[ИНН организации]],tbl_inn[],4,FALSE))</f>
        <v/>
      </c>
      <c r="AA79" s="90" t="str">
        <f>IF(ISERROR(VLOOKUP(tbl_main[[#This Row],[ИНН организации]],tbl_inn[],8,FALSE)),"",VLOOKUP(tbl_main[[#This Row],[ИНН организации]],tbl_inn[],8,FALSE))</f>
        <v/>
      </c>
      <c r="AB79" s="83" t="s">
        <v>311</v>
      </c>
      <c r="AC79" s="83" t="s">
        <v>311</v>
      </c>
      <c r="AD79" s="83" t="s">
        <v>311</v>
      </c>
      <c r="AE79" s="83" t="s">
        <v>311</v>
      </c>
      <c r="AF79" s="83" t="s">
        <v>311</v>
      </c>
      <c r="AG79" s="83" t="s">
        <v>311</v>
      </c>
      <c r="AH79" s="83" t="s">
        <v>311</v>
      </c>
      <c r="AI79" s="83" t="s">
        <v>311</v>
      </c>
      <c r="AJ79" s="83" t="s">
        <v>311</v>
      </c>
      <c r="AK79" s="83" t="s">
        <v>311</v>
      </c>
      <c r="AL79" s="83" t="s">
        <v>311</v>
      </c>
      <c r="AM79" s="83" t="s">
        <v>311</v>
      </c>
      <c r="AN79" s="83" t="s">
        <v>311</v>
      </c>
    </row>
    <row r="80" spans="1:40" x14ac:dyDescent="0.25">
      <c r="A80" s="81">
        <f t="shared" si="1"/>
        <v>71</v>
      </c>
      <c r="B80" s="82" t="str">
        <f>IF(tbl_main[[#This Row],[ТИП]]="","",IF(tbl_main[[#This Row],[Серия и номер]]="","",tbl_main[[#This Row],[ТИП]]&amp;"-"&amp;RIGHT(tbl_main[[#This Row],[Серия и номер]],6)))</f>
        <v/>
      </c>
      <c r="C80" s="83" t="s">
        <v>311</v>
      </c>
      <c r="D80" s="83" t="s">
        <v>311</v>
      </c>
      <c r="E80" s="83" t="s">
        <v>311</v>
      </c>
      <c r="F80" s="83" t="s">
        <v>311</v>
      </c>
      <c r="G80" s="83" t="s">
        <v>311</v>
      </c>
      <c r="H80" s="83" t="s">
        <v>311</v>
      </c>
      <c r="I80" s="83" t="s">
        <v>311</v>
      </c>
      <c r="J80" s="83" t="s">
        <v>311</v>
      </c>
      <c r="K80" s="84" t="s">
        <v>311</v>
      </c>
      <c r="L80" s="83" t="s">
        <v>311</v>
      </c>
      <c r="M80" s="85" t="s">
        <v>311</v>
      </c>
      <c r="N80" s="83" t="s">
        <v>311</v>
      </c>
      <c r="O80" s="84" t="s">
        <v>311</v>
      </c>
      <c r="P80" s="83" t="s">
        <v>311</v>
      </c>
      <c r="Q80" s="83" t="s">
        <v>311</v>
      </c>
      <c r="R80" s="83" t="s">
        <v>311</v>
      </c>
      <c r="S80" s="86" t="s">
        <v>311</v>
      </c>
      <c r="T80" s="83" t="s">
        <v>311</v>
      </c>
      <c r="U80" s="83" t="s">
        <v>311</v>
      </c>
      <c r="V80" s="83" t="s">
        <v>311</v>
      </c>
      <c r="W80" s="86" t="s">
        <v>311</v>
      </c>
      <c r="X80" s="86" t="s">
        <v>311</v>
      </c>
      <c r="Y80" s="90" t="str">
        <f>IF(tbl_main[[#This Row],[ИНН организации]]="","",IF(ISERROR(VLOOKUP(tbl_main[[#This Row],[ИНН организации]],tbl_inn[],3,FALSE)),"Проверьте ИНН",VLOOKUP(tbl_main[[#This Row],[ИНН организации]],tbl_inn[],3,FALSE)))</f>
        <v/>
      </c>
      <c r="Z80" s="90" t="str">
        <f>IF(ISERROR(VLOOKUP(tbl_main[[#This Row],[ИНН организации]],tbl_inn[],4,FALSE)),"",VLOOKUP(tbl_main[[#This Row],[ИНН организации]],tbl_inn[],4,FALSE))</f>
        <v/>
      </c>
      <c r="AA80" s="90" t="str">
        <f>IF(ISERROR(VLOOKUP(tbl_main[[#This Row],[ИНН организации]],tbl_inn[],8,FALSE)),"",VLOOKUP(tbl_main[[#This Row],[ИНН организации]],tbl_inn[],8,FALSE))</f>
        <v/>
      </c>
      <c r="AB80" s="83" t="s">
        <v>311</v>
      </c>
      <c r="AC80" s="83" t="s">
        <v>311</v>
      </c>
      <c r="AD80" s="83" t="s">
        <v>311</v>
      </c>
      <c r="AE80" s="83" t="s">
        <v>311</v>
      </c>
      <c r="AF80" s="83" t="s">
        <v>311</v>
      </c>
      <c r="AG80" s="83" t="s">
        <v>311</v>
      </c>
      <c r="AH80" s="83" t="s">
        <v>311</v>
      </c>
      <c r="AI80" s="83" t="s">
        <v>311</v>
      </c>
      <c r="AJ80" s="83" t="s">
        <v>311</v>
      </c>
      <c r="AK80" s="83" t="s">
        <v>311</v>
      </c>
      <c r="AL80" s="83" t="s">
        <v>311</v>
      </c>
      <c r="AM80" s="83" t="s">
        <v>311</v>
      </c>
      <c r="AN80" s="83" t="s">
        <v>311</v>
      </c>
    </row>
    <row r="81" spans="1:40" x14ac:dyDescent="0.25">
      <c r="A81" s="81">
        <f t="shared" si="1"/>
        <v>72</v>
      </c>
      <c r="B81" s="82" t="str">
        <f>IF(tbl_main[[#This Row],[ТИП]]="","",IF(tbl_main[[#This Row],[Серия и номер]]="","",tbl_main[[#This Row],[ТИП]]&amp;"-"&amp;RIGHT(tbl_main[[#This Row],[Серия и номер]],6)))</f>
        <v/>
      </c>
      <c r="C81" s="83" t="s">
        <v>311</v>
      </c>
      <c r="D81" s="83" t="s">
        <v>311</v>
      </c>
      <c r="E81" s="83" t="s">
        <v>311</v>
      </c>
      <c r="F81" s="83" t="s">
        <v>311</v>
      </c>
      <c r="G81" s="83" t="s">
        <v>311</v>
      </c>
      <c r="H81" s="83" t="s">
        <v>311</v>
      </c>
      <c r="I81" s="83" t="s">
        <v>311</v>
      </c>
      <c r="J81" s="83" t="s">
        <v>311</v>
      </c>
      <c r="K81" s="84" t="s">
        <v>311</v>
      </c>
      <c r="L81" s="83" t="s">
        <v>311</v>
      </c>
      <c r="M81" s="85" t="s">
        <v>311</v>
      </c>
      <c r="N81" s="83" t="s">
        <v>311</v>
      </c>
      <c r="O81" s="84" t="s">
        <v>311</v>
      </c>
      <c r="P81" s="83" t="s">
        <v>311</v>
      </c>
      <c r="Q81" s="83" t="s">
        <v>311</v>
      </c>
      <c r="R81" s="83" t="s">
        <v>311</v>
      </c>
      <c r="S81" s="86" t="s">
        <v>311</v>
      </c>
      <c r="T81" s="83" t="s">
        <v>311</v>
      </c>
      <c r="U81" s="83" t="s">
        <v>311</v>
      </c>
      <c r="V81" s="83" t="s">
        <v>311</v>
      </c>
      <c r="W81" s="86" t="s">
        <v>311</v>
      </c>
      <c r="X81" s="86" t="s">
        <v>311</v>
      </c>
      <c r="Y81" s="90" t="str">
        <f>IF(tbl_main[[#This Row],[ИНН организации]]="","",IF(ISERROR(VLOOKUP(tbl_main[[#This Row],[ИНН организации]],tbl_inn[],3,FALSE)),"Проверьте ИНН",VLOOKUP(tbl_main[[#This Row],[ИНН организации]],tbl_inn[],3,FALSE)))</f>
        <v/>
      </c>
      <c r="Z81" s="90" t="str">
        <f>IF(ISERROR(VLOOKUP(tbl_main[[#This Row],[ИНН организации]],tbl_inn[],4,FALSE)),"",VLOOKUP(tbl_main[[#This Row],[ИНН организации]],tbl_inn[],4,FALSE))</f>
        <v/>
      </c>
      <c r="AA81" s="90" t="str">
        <f>IF(ISERROR(VLOOKUP(tbl_main[[#This Row],[ИНН организации]],tbl_inn[],8,FALSE)),"",VLOOKUP(tbl_main[[#This Row],[ИНН организации]],tbl_inn[],8,FALSE))</f>
        <v/>
      </c>
      <c r="AB81" s="83" t="s">
        <v>311</v>
      </c>
      <c r="AC81" s="83" t="s">
        <v>311</v>
      </c>
      <c r="AD81" s="83" t="s">
        <v>311</v>
      </c>
      <c r="AE81" s="83" t="s">
        <v>311</v>
      </c>
      <c r="AF81" s="83" t="s">
        <v>311</v>
      </c>
      <c r="AG81" s="83" t="s">
        <v>311</v>
      </c>
      <c r="AH81" s="83" t="s">
        <v>311</v>
      </c>
      <c r="AI81" s="83" t="s">
        <v>311</v>
      </c>
      <c r="AJ81" s="83" t="s">
        <v>311</v>
      </c>
      <c r="AK81" s="83" t="s">
        <v>311</v>
      </c>
      <c r="AL81" s="83" t="s">
        <v>311</v>
      </c>
      <c r="AM81" s="83" t="s">
        <v>311</v>
      </c>
      <c r="AN81" s="83" t="s">
        <v>311</v>
      </c>
    </row>
    <row r="82" spans="1:40" x14ac:dyDescent="0.25">
      <c r="A82" s="81">
        <f t="shared" si="1"/>
        <v>73</v>
      </c>
      <c r="B82" s="82" t="str">
        <f>IF(tbl_main[[#This Row],[ТИП]]="","",IF(tbl_main[[#This Row],[Серия и номер]]="","",tbl_main[[#This Row],[ТИП]]&amp;"-"&amp;RIGHT(tbl_main[[#This Row],[Серия и номер]],6)))</f>
        <v/>
      </c>
      <c r="C82" s="83" t="s">
        <v>311</v>
      </c>
      <c r="D82" s="83" t="s">
        <v>311</v>
      </c>
      <c r="E82" s="83" t="s">
        <v>311</v>
      </c>
      <c r="F82" s="83" t="s">
        <v>311</v>
      </c>
      <c r="G82" s="83" t="s">
        <v>311</v>
      </c>
      <c r="H82" s="83" t="s">
        <v>311</v>
      </c>
      <c r="I82" s="83" t="s">
        <v>311</v>
      </c>
      <c r="J82" s="83" t="s">
        <v>311</v>
      </c>
      <c r="K82" s="84" t="s">
        <v>311</v>
      </c>
      <c r="L82" s="83" t="s">
        <v>311</v>
      </c>
      <c r="M82" s="85" t="s">
        <v>311</v>
      </c>
      <c r="N82" s="83" t="s">
        <v>311</v>
      </c>
      <c r="O82" s="84" t="s">
        <v>311</v>
      </c>
      <c r="P82" s="83" t="s">
        <v>311</v>
      </c>
      <c r="Q82" s="83" t="s">
        <v>311</v>
      </c>
      <c r="R82" s="83" t="s">
        <v>311</v>
      </c>
      <c r="S82" s="86" t="s">
        <v>311</v>
      </c>
      <c r="T82" s="83" t="s">
        <v>311</v>
      </c>
      <c r="U82" s="83" t="s">
        <v>311</v>
      </c>
      <c r="V82" s="83" t="s">
        <v>311</v>
      </c>
      <c r="W82" s="86" t="s">
        <v>311</v>
      </c>
      <c r="X82" s="86" t="s">
        <v>311</v>
      </c>
      <c r="Y82" s="90" t="str">
        <f>IF(tbl_main[[#This Row],[ИНН организации]]="","",IF(ISERROR(VLOOKUP(tbl_main[[#This Row],[ИНН организации]],tbl_inn[],3,FALSE)),"Проверьте ИНН",VLOOKUP(tbl_main[[#This Row],[ИНН организации]],tbl_inn[],3,FALSE)))</f>
        <v/>
      </c>
      <c r="Z82" s="90" t="str">
        <f>IF(ISERROR(VLOOKUP(tbl_main[[#This Row],[ИНН организации]],tbl_inn[],4,FALSE)),"",VLOOKUP(tbl_main[[#This Row],[ИНН организации]],tbl_inn[],4,FALSE))</f>
        <v/>
      </c>
      <c r="AA82" s="90" t="str">
        <f>IF(ISERROR(VLOOKUP(tbl_main[[#This Row],[ИНН организации]],tbl_inn[],8,FALSE)),"",VLOOKUP(tbl_main[[#This Row],[ИНН организации]],tbl_inn[],8,FALSE))</f>
        <v/>
      </c>
      <c r="AB82" s="83" t="s">
        <v>311</v>
      </c>
      <c r="AC82" s="83" t="s">
        <v>311</v>
      </c>
      <c r="AD82" s="83" t="s">
        <v>311</v>
      </c>
      <c r="AE82" s="83" t="s">
        <v>311</v>
      </c>
      <c r="AF82" s="83" t="s">
        <v>311</v>
      </c>
      <c r="AG82" s="83" t="s">
        <v>311</v>
      </c>
      <c r="AH82" s="83" t="s">
        <v>311</v>
      </c>
      <c r="AI82" s="83" t="s">
        <v>311</v>
      </c>
      <c r="AJ82" s="83" t="s">
        <v>311</v>
      </c>
      <c r="AK82" s="83" t="s">
        <v>311</v>
      </c>
      <c r="AL82" s="83" t="s">
        <v>311</v>
      </c>
      <c r="AM82" s="83" t="s">
        <v>311</v>
      </c>
      <c r="AN82" s="83" t="s">
        <v>311</v>
      </c>
    </row>
    <row r="83" spans="1:40" x14ac:dyDescent="0.25">
      <c r="A83" s="81">
        <f t="shared" si="1"/>
        <v>74</v>
      </c>
      <c r="B83" s="82" t="str">
        <f>IF(tbl_main[[#This Row],[ТИП]]="","",IF(tbl_main[[#This Row],[Серия и номер]]="","",tbl_main[[#This Row],[ТИП]]&amp;"-"&amp;RIGHT(tbl_main[[#This Row],[Серия и номер]],6)))</f>
        <v/>
      </c>
      <c r="C83" s="83" t="s">
        <v>311</v>
      </c>
      <c r="D83" s="83" t="s">
        <v>311</v>
      </c>
      <c r="E83" s="83" t="s">
        <v>311</v>
      </c>
      <c r="F83" s="83" t="s">
        <v>311</v>
      </c>
      <c r="G83" s="83" t="s">
        <v>311</v>
      </c>
      <c r="H83" s="83" t="s">
        <v>311</v>
      </c>
      <c r="I83" s="83" t="s">
        <v>311</v>
      </c>
      <c r="J83" s="83" t="s">
        <v>311</v>
      </c>
      <c r="K83" s="84" t="s">
        <v>311</v>
      </c>
      <c r="L83" s="83" t="s">
        <v>311</v>
      </c>
      <c r="M83" s="85" t="s">
        <v>311</v>
      </c>
      <c r="N83" s="83" t="s">
        <v>311</v>
      </c>
      <c r="O83" s="84" t="s">
        <v>311</v>
      </c>
      <c r="P83" s="83" t="s">
        <v>311</v>
      </c>
      <c r="Q83" s="83" t="s">
        <v>311</v>
      </c>
      <c r="R83" s="83" t="s">
        <v>311</v>
      </c>
      <c r="S83" s="86" t="s">
        <v>311</v>
      </c>
      <c r="T83" s="83" t="s">
        <v>311</v>
      </c>
      <c r="U83" s="83" t="s">
        <v>311</v>
      </c>
      <c r="V83" s="83" t="s">
        <v>311</v>
      </c>
      <c r="W83" s="86" t="s">
        <v>311</v>
      </c>
      <c r="X83" s="86" t="s">
        <v>311</v>
      </c>
      <c r="Y83" s="90" t="str">
        <f>IF(tbl_main[[#This Row],[ИНН организации]]="","",IF(ISERROR(VLOOKUP(tbl_main[[#This Row],[ИНН организации]],tbl_inn[],3,FALSE)),"Проверьте ИНН",VLOOKUP(tbl_main[[#This Row],[ИНН организации]],tbl_inn[],3,FALSE)))</f>
        <v/>
      </c>
      <c r="Z83" s="90" t="str">
        <f>IF(ISERROR(VLOOKUP(tbl_main[[#This Row],[ИНН организации]],tbl_inn[],4,FALSE)),"",VLOOKUP(tbl_main[[#This Row],[ИНН организации]],tbl_inn[],4,FALSE))</f>
        <v/>
      </c>
      <c r="AA83" s="90" t="str">
        <f>IF(ISERROR(VLOOKUP(tbl_main[[#This Row],[ИНН организации]],tbl_inn[],8,FALSE)),"",VLOOKUP(tbl_main[[#This Row],[ИНН организации]],tbl_inn[],8,FALSE))</f>
        <v/>
      </c>
      <c r="AB83" s="83" t="s">
        <v>311</v>
      </c>
      <c r="AC83" s="83" t="s">
        <v>311</v>
      </c>
      <c r="AD83" s="83" t="s">
        <v>311</v>
      </c>
      <c r="AE83" s="83" t="s">
        <v>311</v>
      </c>
      <c r="AF83" s="83" t="s">
        <v>311</v>
      </c>
      <c r="AG83" s="83" t="s">
        <v>311</v>
      </c>
      <c r="AH83" s="83" t="s">
        <v>311</v>
      </c>
      <c r="AI83" s="83" t="s">
        <v>311</v>
      </c>
      <c r="AJ83" s="83" t="s">
        <v>311</v>
      </c>
      <c r="AK83" s="83" t="s">
        <v>311</v>
      </c>
      <c r="AL83" s="83" t="s">
        <v>311</v>
      </c>
      <c r="AM83" s="83" t="s">
        <v>311</v>
      </c>
      <c r="AN83" s="83" t="s">
        <v>311</v>
      </c>
    </row>
    <row r="84" spans="1:40" x14ac:dyDescent="0.25">
      <c r="A84" s="81">
        <f t="shared" si="1"/>
        <v>75</v>
      </c>
      <c r="B84" s="82" t="str">
        <f>IF(tbl_main[[#This Row],[ТИП]]="","",IF(tbl_main[[#This Row],[Серия и номер]]="","",tbl_main[[#This Row],[ТИП]]&amp;"-"&amp;RIGHT(tbl_main[[#This Row],[Серия и номер]],6)))</f>
        <v/>
      </c>
      <c r="C84" s="83" t="s">
        <v>311</v>
      </c>
      <c r="D84" s="83" t="s">
        <v>311</v>
      </c>
      <c r="E84" s="83" t="s">
        <v>311</v>
      </c>
      <c r="F84" s="83" t="s">
        <v>311</v>
      </c>
      <c r="G84" s="83" t="s">
        <v>311</v>
      </c>
      <c r="H84" s="83" t="s">
        <v>311</v>
      </c>
      <c r="I84" s="83" t="s">
        <v>311</v>
      </c>
      <c r="J84" s="83" t="s">
        <v>311</v>
      </c>
      <c r="K84" s="84" t="s">
        <v>311</v>
      </c>
      <c r="L84" s="83" t="s">
        <v>311</v>
      </c>
      <c r="M84" s="85" t="s">
        <v>311</v>
      </c>
      <c r="N84" s="83" t="s">
        <v>311</v>
      </c>
      <c r="O84" s="84" t="s">
        <v>311</v>
      </c>
      <c r="P84" s="83" t="s">
        <v>311</v>
      </c>
      <c r="Q84" s="83" t="s">
        <v>311</v>
      </c>
      <c r="R84" s="83" t="s">
        <v>311</v>
      </c>
      <c r="S84" s="86" t="s">
        <v>311</v>
      </c>
      <c r="T84" s="83" t="s">
        <v>311</v>
      </c>
      <c r="U84" s="83" t="s">
        <v>311</v>
      </c>
      <c r="V84" s="83" t="s">
        <v>311</v>
      </c>
      <c r="W84" s="86" t="s">
        <v>311</v>
      </c>
      <c r="X84" s="86" t="s">
        <v>311</v>
      </c>
      <c r="Y84" s="90" t="str">
        <f>IF(tbl_main[[#This Row],[ИНН организации]]="","",IF(ISERROR(VLOOKUP(tbl_main[[#This Row],[ИНН организации]],tbl_inn[],3,FALSE)),"Проверьте ИНН",VLOOKUP(tbl_main[[#This Row],[ИНН организации]],tbl_inn[],3,FALSE)))</f>
        <v/>
      </c>
      <c r="Z84" s="90" t="str">
        <f>IF(ISERROR(VLOOKUP(tbl_main[[#This Row],[ИНН организации]],tbl_inn[],4,FALSE)),"",VLOOKUP(tbl_main[[#This Row],[ИНН организации]],tbl_inn[],4,FALSE))</f>
        <v/>
      </c>
      <c r="AA84" s="90" t="str">
        <f>IF(ISERROR(VLOOKUP(tbl_main[[#This Row],[ИНН организации]],tbl_inn[],8,FALSE)),"",VLOOKUP(tbl_main[[#This Row],[ИНН организации]],tbl_inn[],8,FALSE))</f>
        <v/>
      </c>
      <c r="AB84" s="83" t="s">
        <v>311</v>
      </c>
      <c r="AC84" s="83" t="s">
        <v>311</v>
      </c>
      <c r="AD84" s="83" t="s">
        <v>311</v>
      </c>
      <c r="AE84" s="83" t="s">
        <v>311</v>
      </c>
      <c r="AF84" s="83" t="s">
        <v>311</v>
      </c>
      <c r="AG84" s="83" t="s">
        <v>311</v>
      </c>
      <c r="AH84" s="83" t="s">
        <v>311</v>
      </c>
      <c r="AI84" s="83" t="s">
        <v>311</v>
      </c>
      <c r="AJ84" s="83" t="s">
        <v>311</v>
      </c>
      <c r="AK84" s="83" t="s">
        <v>311</v>
      </c>
      <c r="AL84" s="83" t="s">
        <v>311</v>
      </c>
      <c r="AM84" s="83" t="s">
        <v>311</v>
      </c>
      <c r="AN84" s="83" t="s">
        <v>311</v>
      </c>
    </row>
    <row r="85" spans="1:40" x14ac:dyDescent="0.25">
      <c r="A85" s="81">
        <f t="shared" si="1"/>
        <v>76</v>
      </c>
      <c r="B85" s="82" t="str">
        <f>IF(tbl_main[[#This Row],[ТИП]]="","",IF(tbl_main[[#This Row],[Серия и номер]]="","",tbl_main[[#This Row],[ТИП]]&amp;"-"&amp;RIGHT(tbl_main[[#This Row],[Серия и номер]],6)))</f>
        <v/>
      </c>
      <c r="C85" s="83" t="s">
        <v>311</v>
      </c>
      <c r="D85" s="83" t="s">
        <v>311</v>
      </c>
      <c r="E85" s="83" t="s">
        <v>311</v>
      </c>
      <c r="F85" s="83" t="s">
        <v>311</v>
      </c>
      <c r="G85" s="83" t="s">
        <v>311</v>
      </c>
      <c r="H85" s="83" t="s">
        <v>311</v>
      </c>
      <c r="I85" s="83" t="s">
        <v>311</v>
      </c>
      <c r="J85" s="83" t="s">
        <v>311</v>
      </c>
      <c r="K85" s="84" t="s">
        <v>311</v>
      </c>
      <c r="L85" s="83" t="s">
        <v>311</v>
      </c>
      <c r="M85" s="85" t="s">
        <v>311</v>
      </c>
      <c r="N85" s="83" t="s">
        <v>311</v>
      </c>
      <c r="O85" s="84" t="s">
        <v>311</v>
      </c>
      <c r="P85" s="83" t="s">
        <v>311</v>
      </c>
      <c r="Q85" s="83" t="s">
        <v>311</v>
      </c>
      <c r="R85" s="83" t="s">
        <v>311</v>
      </c>
      <c r="S85" s="86" t="s">
        <v>311</v>
      </c>
      <c r="T85" s="83" t="s">
        <v>311</v>
      </c>
      <c r="U85" s="83" t="s">
        <v>311</v>
      </c>
      <c r="V85" s="83" t="s">
        <v>311</v>
      </c>
      <c r="W85" s="86" t="s">
        <v>311</v>
      </c>
      <c r="X85" s="86" t="s">
        <v>311</v>
      </c>
      <c r="Y85" s="90" t="str">
        <f>IF(tbl_main[[#This Row],[ИНН организации]]="","",IF(ISERROR(VLOOKUP(tbl_main[[#This Row],[ИНН организации]],tbl_inn[],3,FALSE)),"Проверьте ИНН",VLOOKUP(tbl_main[[#This Row],[ИНН организации]],tbl_inn[],3,FALSE)))</f>
        <v/>
      </c>
      <c r="Z85" s="90" t="str">
        <f>IF(ISERROR(VLOOKUP(tbl_main[[#This Row],[ИНН организации]],tbl_inn[],4,FALSE)),"",VLOOKUP(tbl_main[[#This Row],[ИНН организации]],tbl_inn[],4,FALSE))</f>
        <v/>
      </c>
      <c r="AA85" s="90" t="str">
        <f>IF(ISERROR(VLOOKUP(tbl_main[[#This Row],[ИНН организации]],tbl_inn[],8,FALSE)),"",VLOOKUP(tbl_main[[#This Row],[ИНН организации]],tbl_inn[],8,FALSE))</f>
        <v/>
      </c>
      <c r="AB85" s="83" t="s">
        <v>311</v>
      </c>
      <c r="AC85" s="83" t="s">
        <v>311</v>
      </c>
      <c r="AD85" s="83" t="s">
        <v>311</v>
      </c>
      <c r="AE85" s="83" t="s">
        <v>311</v>
      </c>
      <c r="AF85" s="83" t="s">
        <v>311</v>
      </c>
      <c r="AG85" s="83" t="s">
        <v>311</v>
      </c>
      <c r="AH85" s="83" t="s">
        <v>311</v>
      </c>
      <c r="AI85" s="83" t="s">
        <v>311</v>
      </c>
      <c r="AJ85" s="83" t="s">
        <v>311</v>
      </c>
      <c r="AK85" s="83" t="s">
        <v>311</v>
      </c>
      <c r="AL85" s="83" t="s">
        <v>311</v>
      </c>
      <c r="AM85" s="83" t="s">
        <v>311</v>
      </c>
      <c r="AN85" s="83" t="s">
        <v>311</v>
      </c>
    </row>
    <row r="86" spans="1:40" x14ac:dyDescent="0.25">
      <c r="A86" s="81">
        <f t="shared" si="1"/>
        <v>77</v>
      </c>
      <c r="B86" s="82" t="str">
        <f>IF(tbl_main[[#This Row],[ТИП]]="","",IF(tbl_main[[#This Row],[Серия и номер]]="","",tbl_main[[#This Row],[ТИП]]&amp;"-"&amp;RIGHT(tbl_main[[#This Row],[Серия и номер]],6)))</f>
        <v/>
      </c>
      <c r="C86" s="83" t="s">
        <v>311</v>
      </c>
      <c r="D86" s="83" t="s">
        <v>311</v>
      </c>
      <c r="E86" s="83" t="s">
        <v>311</v>
      </c>
      <c r="F86" s="83" t="s">
        <v>311</v>
      </c>
      <c r="G86" s="83" t="s">
        <v>311</v>
      </c>
      <c r="H86" s="83" t="s">
        <v>311</v>
      </c>
      <c r="I86" s="83" t="s">
        <v>311</v>
      </c>
      <c r="J86" s="83" t="s">
        <v>311</v>
      </c>
      <c r="K86" s="84" t="s">
        <v>311</v>
      </c>
      <c r="L86" s="83" t="s">
        <v>311</v>
      </c>
      <c r="M86" s="85" t="s">
        <v>311</v>
      </c>
      <c r="N86" s="83" t="s">
        <v>311</v>
      </c>
      <c r="O86" s="84" t="s">
        <v>311</v>
      </c>
      <c r="P86" s="83" t="s">
        <v>311</v>
      </c>
      <c r="Q86" s="83" t="s">
        <v>311</v>
      </c>
      <c r="R86" s="83" t="s">
        <v>311</v>
      </c>
      <c r="S86" s="86" t="s">
        <v>311</v>
      </c>
      <c r="T86" s="83" t="s">
        <v>311</v>
      </c>
      <c r="U86" s="83" t="s">
        <v>311</v>
      </c>
      <c r="V86" s="83" t="s">
        <v>311</v>
      </c>
      <c r="W86" s="86" t="s">
        <v>311</v>
      </c>
      <c r="X86" s="86" t="s">
        <v>311</v>
      </c>
      <c r="Y86" s="90" t="str">
        <f>IF(tbl_main[[#This Row],[ИНН организации]]="","",IF(ISERROR(VLOOKUP(tbl_main[[#This Row],[ИНН организации]],tbl_inn[],3,FALSE)),"Проверьте ИНН",VLOOKUP(tbl_main[[#This Row],[ИНН организации]],tbl_inn[],3,FALSE)))</f>
        <v/>
      </c>
      <c r="Z86" s="90" t="str">
        <f>IF(ISERROR(VLOOKUP(tbl_main[[#This Row],[ИНН организации]],tbl_inn[],4,FALSE)),"",VLOOKUP(tbl_main[[#This Row],[ИНН организации]],tbl_inn[],4,FALSE))</f>
        <v/>
      </c>
      <c r="AA86" s="90" t="str">
        <f>IF(ISERROR(VLOOKUP(tbl_main[[#This Row],[ИНН организации]],tbl_inn[],8,FALSE)),"",VLOOKUP(tbl_main[[#This Row],[ИНН организации]],tbl_inn[],8,FALSE))</f>
        <v/>
      </c>
      <c r="AB86" s="83" t="s">
        <v>311</v>
      </c>
      <c r="AC86" s="83" t="s">
        <v>311</v>
      </c>
      <c r="AD86" s="83" t="s">
        <v>311</v>
      </c>
      <c r="AE86" s="83" t="s">
        <v>311</v>
      </c>
      <c r="AF86" s="83" t="s">
        <v>311</v>
      </c>
      <c r="AG86" s="83" t="s">
        <v>311</v>
      </c>
      <c r="AH86" s="83" t="s">
        <v>311</v>
      </c>
      <c r="AI86" s="83" t="s">
        <v>311</v>
      </c>
      <c r="AJ86" s="83" t="s">
        <v>311</v>
      </c>
      <c r="AK86" s="83" t="s">
        <v>311</v>
      </c>
      <c r="AL86" s="83" t="s">
        <v>311</v>
      </c>
      <c r="AM86" s="83" t="s">
        <v>311</v>
      </c>
      <c r="AN86" s="83" t="s">
        <v>311</v>
      </c>
    </row>
    <row r="87" spans="1:40" x14ac:dyDescent="0.25">
      <c r="A87" s="81">
        <f t="shared" si="1"/>
        <v>78</v>
      </c>
      <c r="B87" s="82" t="str">
        <f>IF(tbl_main[[#This Row],[ТИП]]="","",IF(tbl_main[[#This Row],[Серия и номер]]="","",tbl_main[[#This Row],[ТИП]]&amp;"-"&amp;RIGHT(tbl_main[[#This Row],[Серия и номер]],6)))</f>
        <v/>
      </c>
      <c r="C87" s="83" t="s">
        <v>311</v>
      </c>
      <c r="D87" s="83" t="s">
        <v>311</v>
      </c>
      <c r="E87" s="83" t="s">
        <v>311</v>
      </c>
      <c r="F87" s="83" t="s">
        <v>311</v>
      </c>
      <c r="G87" s="83" t="s">
        <v>311</v>
      </c>
      <c r="H87" s="83" t="s">
        <v>311</v>
      </c>
      <c r="I87" s="83" t="s">
        <v>311</v>
      </c>
      <c r="J87" s="83" t="s">
        <v>311</v>
      </c>
      <c r="K87" s="84" t="s">
        <v>311</v>
      </c>
      <c r="L87" s="83" t="s">
        <v>311</v>
      </c>
      <c r="M87" s="85" t="s">
        <v>311</v>
      </c>
      <c r="N87" s="83" t="s">
        <v>311</v>
      </c>
      <c r="O87" s="84" t="s">
        <v>311</v>
      </c>
      <c r="P87" s="83" t="s">
        <v>311</v>
      </c>
      <c r="Q87" s="83" t="s">
        <v>311</v>
      </c>
      <c r="R87" s="83" t="s">
        <v>311</v>
      </c>
      <c r="S87" s="86" t="s">
        <v>311</v>
      </c>
      <c r="T87" s="83" t="s">
        <v>311</v>
      </c>
      <c r="U87" s="83" t="s">
        <v>311</v>
      </c>
      <c r="V87" s="83" t="s">
        <v>311</v>
      </c>
      <c r="W87" s="86" t="s">
        <v>311</v>
      </c>
      <c r="X87" s="86" t="s">
        <v>311</v>
      </c>
      <c r="Y87" s="90" t="str">
        <f>IF(tbl_main[[#This Row],[ИНН организации]]="","",IF(ISERROR(VLOOKUP(tbl_main[[#This Row],[ИНН организации]],tbl_inn[],3,FALSE)),"Проверьте ИНН",VLOOKUP(tbl_main[[#This Row],[ИНН организации]],tbl_inn[],3,FALSE)))</f>
        <v/>
      </c>
      <c r="Z87" s="90" t="str">
        <f>IF(ISERROR(VLOOKUP(tbl_main[[#This Row],[ИНН организации]],tbl_inn[],4,FALSE)),"",VLOOKUP(tbl_main[[#This Row],[ИНН организации]],tbl_inn[],4,FALSE))</f>
        <v/>
      </c>
      <c r="AA87" s="90" t="str">
        <f>IF(ISERROR(VLOOKUP(tbl_main[[#This Row],[ИНН организации]],tbl_inn[],8,FALSE)),"",VLOOKUP(tbl_main[[#This Row],[ИНН организации]],tbl_inn[],8,FALSE))</f>
        <v/>
      </c>
      <c r="AB87" s="83" t="s">
        <v>311</v>
      </c>
      <c r="AC87" s="83" t="s">
        <v>311</v>
      </c>
      <c r="AD87" s="83" t="s">
        <v>311</v>
      </c>
      <c r="AE87" s="83" t="s">
        <v>311</v>
      </c>
      <c r="AF87" s="83" t="s">
        <v>311</v>
      </c>
      <c r="AG87" s="83" t="s">
        <v>311</v>
      </c>
      <c r="AH87" s="83" t="s">
        <v>311</v>
      </c>
      <c r="AI87" s="83" t="s">
        <v>311</v>
      </c>
      <c r="AJ87" s="83" t="s">
        <v>311</v>
      </c>
      <c r="AK87" s="83" t="s">
        <v>311</v>
      </c>
      <c r="AL87" s="83" t="s">
        <v>311</v>
      </c>
      <c r="AM87" s="83" t="s">
        <v>311</v>
      </c>
      <c r="AN87" s="83" t="s">
        <v>311</v>
      </c>
    </row>
    <row r="88" spans="1:40" x14ac:dyDescent="0.25">
      <c r="A88" s="81">
        <f t="shared" si="1"/>
        <v>79</v>
      </c>
      <c r="B88" s="82" t="str">
        <f>IF(tbl_main[[#This Row],[ТИП]]="","",IF(tbl_main[[#This Row],[Серия и номер]]="","",tbl_main[[#This Row],[ТИП]]&amp;"-"&amp;RIGHT(tbl_main[[#This Row],[Серия и номер]],6)))</f>
        <v/>
      </c>
      <c r="C88" s="83" t="s">
        <v>311</v>
      </c>
      <c r="D88" s="83" t="s">
        <v>311</v>
      </c>
      <c r="E88" s="83" t="s">
        <v>311</v>
      </c>
      <c r="F88" s="83" t="s">
        <v>311</v>
      </c>
      <c r="G88" s="83" t="s">
        <v>311</v>
      </c>
      <c r="H88" s="83" t="s">
        <v>311</v>
      </c>
      <c r="I88" s="83" t="s">
        <v>311</v>
      </c>
      <c r="J88" s="83" t="s">
        <v>311</v>
      </c>
      <c r="K88" s="84" t="s">
        <v>311</v>
      </c>
      <c r="L88" s="83" t="s">
        <v>311</v>
      </c>
      <c r="M88" s="85" t="s">
        <v>311</v>
      </c>
      <c r="N88" s="83" t="s">
        <v>311</v>
      </c>
      <c r="O88" s="84" t="s">
        <v>311</v>
      </c>
      <c r="P88" s="83" t="s">
        <v>311</v>
      </c>
      <c r="Q88" s="83" t="s">
        <v>311</v>
      </c>
      <c r="R88" s="83" t="s">
        <v>311</v>
      </c>
      <c r="S88" s="86" t="s">
        <v>311</v>
      </c>
      <c r="T88" s="83" t="s">
        <v>311</v>
      </c>
      <c r="U88" s="83" t="s">
        <v>311</v>
      </c>
      <c r="V88" s="83" t="s">
        <v>311</v>
      </c>
      <c r="W88" s="86" t="s">
        <v>311</v>
      </c>
      <c r="X88" s="86" t="s">
        <v>311</v>
      </c>
      <c r="Y88" s="90" t="str">
        <f>IF(tbl_main[[#This Row],[ИНН организации]]="","",IF(ISERROR(VLOOKUP(tbl_main[[#This Row],[ИНН организации]],tbl_inn[],3,FALSE)),"Проверьте ИНН",VLOOKUP(tbl_main[[#This Row],[ИНН организации]],tbl_inn[],3,FALSE)))</f>
        <v/>
      </c>
      <c r="Z88" s="90" t="str">
        <f>IF(ISERROR(VLOOKUP(tbl_main[[#This Row],[ИНН организации]],tbl_inn[],4,FALSE)),"",VLOOKUP(tbl_main[[#This Row],[ИНН организации]],tbl_inn[],4,FALSE))</f>
        <v/>
      </c>
      <c r="AA88" s="90" t="str">
        <f>IF(ISERROR(VLOOKUP(tbl_main[[#This Row],[ИНН организации]],tbl_inn[],8,FALSE)),"",VLOOKUP(tbl_main[[#This Row],[ИНН организации]],tbl_inn[],8,FALSE))</f>
        <v/>
      </c>
      <c r="AB88" s="83" t="s">
        <v>311</v>
      </c>
      <c r="AC88" s="83" t="s">
        <v>311</v>
      </c>
      <c r="AD88" s="83" t="s">
        <v>311</v>
      </c>
      <c r="AE88" s="83" t="s">
        <v>311</v>
      </c>
      <c r="AF88" s="83" t="s">
        <v>311</v>
      </c>
      <c r="AG88" s="83" t="s">
        <v>311</v>
      </c>
      <c r="AH88" s="83" t="s">
        <v>311</v>
      </c>
      <c r="AI88" s="83" t="s">
        <v>311</v>
      </c>
      <c r="AJ88" s="83" t="s">
        <v>311</v>
      </c>
      <c r="AK88" s="83" t="s">
        <v>311</v>
      </c>
      <c r="AL88" s="83" t="s">
        <v>311</v>
      </c>
      <c r="AM88" s="83" t="s">
        <v>311</v>
      </c>
      <c r="AN88" s="83" t="s">
        <v>311</v>
      </c>
    </row>
    <row r="89" spans="1:40" x14ac:dyDescent="0.25">
      <c r="A89" s="81">
        <f t="shared" si="1"/>
        <v>80</v>
      </c>
      <c r="B89" s="82" t="str">
        <f>IF(tbl_main[[#This Row],[ТИП]]="","",IF(tbl_main[[#This Row],[Серия и номер]]="","",tbl_main[[#This Row],[ТИП]]&amp;"-"&amp;RIGHT(tbl_main[[#This Row],[Серия и номер]],6)))</f>
        <v/>
      </c>
      <c r="C89" s="83" t="s">
        <v>311</v>
      </c>
      <c r="D89" s="83" t="s">
        <v>311</v>
      </c>
      <c r="E89" s="83" t="s">
        <v>311</v>
      </c>
      <c r="F89" s="83" t="s">
        <v>311</v>
      </c>
      <c r="G89" s="83" t="s">
        <v>311</v>
      </c>
      <c r="H89" s="83" t="s">
        <v>311</v>
      </c>
      <c r="I89" s="83" t="s">
        <v>311</v>
      </c>
      <c r="J89" s="83" t="s">
        <v>311</v>
      </c>
      <c r="K89" s="84" t="s">
        <v>311</v>
      </c>
      <c r="L89" s="83" t="s">
        <v>311</v>
      </c>
      <c r="M89" s="85" t="s">
        <v>311</v>
      </c>
      <c r="N89" s="83" t="s">
        <v>311</v>
      </c>
      <c r="O89" s="84" t="s">
        <v>311</v>
      </c>
      <c r="P89" s="83" t="s">
        <v>311</v>
      </c>
      <c r="Q89" s="83" t="s">
        <v>311</v>
      </c>
      <c r="R89" s="83" t="s">
        <v>311</v>
      </c>
      <c r="S89" s="86" t="s">
        <v>311</v>
      </c>
      <c r="T89" s="83" t="s">
        <v>311</v>
      </c>
      <c r="U89" s="83" t="s">
        <v>311</v>
      </c>
      <c r="V89" s="83" t="s">
        <v>311</v>
      </c>
      <c r="W89" s="86" t="s">
        <v>311</v>
      </c>
      <c r="X89" s="86" t="s">
        <v>311</v>
      </c>
      <c r="Y89" s="90" t="str">
        <f>IF(tbl_main[[#This Row],[ИНН организации]]="","",IF(ISERROR(VLOOKUP(tbl_main[[#This Row],[ИНН организации]],tbl_inn[],3,FALSE)),"Проверьте ИНН",VLOOKUP(tbl_main[[#This Row],[ИНН организации]],tbl_inn[],3,FALSE)))</f>
        <v/>
      </c>
      <c r="Z89" s="90" t="str">
        <f>IF(ISERROR(VLOOKUP(tbl_main[[#This Row],[ИНН организации]],tbl_inn[],4,FALSE)),"",VLOOKUP(tbl_main[[#This Row],[ИНН организации]],tbl_inn[],4,FALSE))</f>
        <v/>
      </c>
      <c r="AA89" s="90" t="str">
        <f>IF(ISERROR(VLOOKUP(tbl_main[[#This Row],[ИНН организации]],tbl_inn[],8,FALSE)),"",VLOOKUP(tbl_main[[#This Row],[ИНН организации]],tbl_inn[],8,FALSE))</f>
        <v/>
      </c>
      <c r="AB89" s="83" t="s">
        <v>311</v>
      </c>
      <c r="AC89" s="83" t="s">
        <v>311</v>
      </c>
      <c r="AD89" s="83" t="s">
        <v>311</v>
      </c>
      <c r="AE89" s="83" t="s">
        <v>311</v>
      </c>
      <c r="AF89" s="83" t="s">
        <v>311</v>
      </c>
      <c r="AG89" s="83" t="s">
        <v>311</v>
      </c>
      <c r="AH89" s="83" t="s">
        <v>311</v>
      </c>
      <c r="AI89" s="83" t="s">
        <v>311</v>
      </c>
      <c r="AJ89" s="83" t="s">
        <v>311</v>
      </c>
      <c r="AK89" s="83" t="s">
        <v>311</v>
      </c>
      <c r="AL89" s="83" t="s">
        <v>311</v>
      </c>
      <c r="AM89" s="83" t="s">
        <v>311</v>
      </c>
      <c r="AN89" s="83" t="s">
        <v>311</v>
      </c>
    </row>
    <row r="90" spans="1:40" x14ac:dyDescent="0.25">
      <c r="A90" s="81">
        <f t="shared" si="1"/>
        <v>81</v>
      </c>
      <c r="B90" s="82" t="str">
        <f>IF(tbl_main[[#This Row],[ТИП]]="","",IF(tbl_main[[#This Row],[Серия и номер]]="","",tbl_main[[#This Row],[ТИП]]&amp;"-"&amp;RIGHT(tbl_main[[#This Row],[Серия и номер]],6)))</f>
        <v/>
      </c>
      <c r="C90" s="83" t="s">
        <v>311</v>
      </c>
      <c r="D90" s="83" t="s">
        <v>311</v>
      </c>
      <c r="E90" s="83" t="s">
        <v>311</v>
      </c>
      <c r="F90" s="83" t="s">
        <v>311</v>
      </c>
      <c r="G90" s="83" t="s">
        <v>311</v>
      </c>
      <c r="H90" s="83" t="s">
        <v>311</v>
      </c>
      <c r="I90" s="83" t="s">
        <v>311</v>
      </c>
      <c r="J90" s="83" t="s">
        <v>311</v>
      </c>
      <c r="K90" s="84" t="s">
        <v>311</v>
      </c>
      <c r="L90" s="83" t="s">
        <v>311</v>
      </c>
      <c r="M90" s="85" t="s">
        <v>311</v>
      </c>
      <c r="N90" s="83" t="s">
        <v>311</v>
      </c>
      <c r="O90" s="84" t="s">
        <v>311</v>
      </c>
      <c r="P90" s="83" t="s">
        <v>311</v>
      </c>
      <c r="Q90" s="83" t="s">
        <v>311</v>
      </c>
      <c r="R90" s="83" t="s">
        <v>311</v>
      </c>
      <c r="S90" s="86" t="s">
        <v>311</v>
      </c>
      <c r="T90" s="83" t="s">
        <v>311</v>
      </c>
      <c r="U90" s="83" t="s">
        <v>311</v>
      </c>
      <c r="V90" s="83" t="s">
        <v>311</v>
      </c>
      <c r="W90" s="86" t="s">
        <v>311</v>
      </c>
      <c r="X90" s="86" t="s">
        <v>311</v>
      </c>
      <c r="Y90" s="90" t="str">
        <f>IF(tbl_main[[#This Row],[ИНН организации]]="","",IF(ISERROR(VLOOKUP(tbl_main[[#This Row],[ИНН организации]],tbl_inn[],3,FALSE)),"Проверьте ИНН",VLOOKUP(tbl_main[[#This Row],[ИНН организации]],tbl_inn[],3,FALSE)))</f>
        <v/>
      </c>
      <c r="Z90" s="90" t="str">
        <f>IF(ISERROR(VLOOKUP(tbl_main[[#This Row],[ИНН организации]],tbl_inn[],4,FALSE)),"",VLOOKUP(tbl_main[[#This Row],[ИНН организации]],tbl_inn[],4,FALSE))</f>
        <v/>
      </c>
      <c r="AA90" s="90" t="str">
        <f>IF(ISERROR(VLOOKUP(tbl_main[[#This Row],[ИНН организации]],tbl_inn[],8,FALSE)),"",VLOOKUP(tbl_main[[#This Row],[ИНН организации]],tbl_inn[],8,FALSE))</f>
        <v/>
      </c>
      <c r="AB90" s="83" t="s">
        <v>311</v>
      </c>
      <c r="AC90" s="83" t="s">
        <v>311</v>
      </c>
      <c r="AD90" s="83" t="s">
        <v>311</v>
      </c>
      <c r="AE90" s="83" t="s">
        <v>311</v>
      </c>
      <c r="AF90" s="83" t="s">
        <v>311</v>
      </c>
      <c r="AG90" s="83" t="s">
        <v>311</v>
      </c>
      <c r="AH90" s="83" t="s">
        <v>311</v>
      </c>
      <c r="AI90" s="83" t="s">
        <v>311</v>
      </c>
      <c r="AJ90" s="83" t="s">
        <v>311</v>
      </c>
      <c r="AK90" s="83" t="s">
        <v>311</v>
      </c>
      <c r="AL90" s="83" t="s">
        <v>311</v>
      </c>
      <c r="AM90" s="83" t="s">
        <v>311</v>
      </c>
      <c r="AN90" s="83" t="s">
        <v>311</v>
      </c>
    </row>
    <row r="91" spans="1:40" x14ac:dyDescent="0.25">
      <c r="A91" s="81">
        <f t="shared" si="1"/>
        <v>82</v>
      </c>
      <c r="B91" s="82" t="str">
        <f>IF(tbl_main[[#This Row],[ТИП]]="","",IF(tbl_main[[#This Row],[Серия и номер]]="","",tbl_main[[#This Row],[ТИП]]&amp;"-"&amp;RIGHT(tbl_main[[#This Row],[Серия и номер]],6)))</f>
        <v/>
      </c>
      <c r="C91" s="83" t="s">
        <v>311</v>
      </c>
      <c r="D91" s="83" t="s">
        <v>311</v>
      </c>
      <c r="E91" s="83" t="s">
        <v>311</v>
      </c>
      <c r="F91" s="83" t="s">
        <v>311</v>
      </c>
      <c r="G91" s="83" t="s">
        <v>311</v>
      </c>
      <c r="H91" s="83" t="s">
        <v>311</v>
      </c>
      <c r="I91" s="83" t="s">
        <v>311</v>
      </c>
      <c r="J91" s="83" t="s">
        <v>311</v>
      </c>
      <c r="K91" s="84" t="s">
        <v>311</v>
      </c>
      <c r="L91" s="83" t="s">
        <v>311</v>
      </c>
      <c r="M91" s="85" t="s">
        <v>311</v>
      </c>
      <c r="N91" s="83" t="s">
        <v>311</v>
      </c>
      <c r="O91" s="84" t="s">
        <v>311</v>
      </c>
      <c r="P91" s="83" t="s">
        <v>311</v>
      </c>
      <c r="Q91" s="83" t="s">
        <v>311</v>
      </c>
      <c r="R91" s="83" t="s">
        <v>311</v>
      </c>
      <c r="S91" s="86" t="s">
        <v>311</v>
      </c>
      <c r="T91" s="83" t="s">
        <v>311</v>
      </c>
      <c r="U91" s="83" t="s">
        <v>311</v>
      </c>
      <c r="V91" s="83" t="s">
        <v>311</v>
      </c>
      <c r="W91" s="86" t="s">
        <v>311</v>
      </c>
      <c r="X91" s="86" t="s">
        <v>311</v>
      </c>
      <c r="Y91" s="90" t="str">
        <f>IF(tbl_main[[#This Row],[ИНН организации]]="","",IF(ISERROR(VLOOKUP(tbl_main[[#This Row],[ИНН организации]],tbl_inn[],3,FALSE)),"Проверьте ИНН",VLOOKUP(tbl_main[[#This Row],[ИНН организации]],tbl_inn[],3,FALSE)))</f>
        <v/>
      </c>
      <c r="Z91" s="90" t="str">
        <f>IF(ISERROR(VLOOKUP(tbl_main[[#This Row],[ИНН организации]],tbl_inn[],4,FALSE)),"",VLOOKUP(tbl_main[[#This Row],[ИНН организации]],tbl_inn[],4,FALSE))</f>
        <v/>
      </c>
      <c r="AA91" s="90" t="str">
        <f>IF(ISERROR(VLOOKUP(tbl_main[[#This Row],[ИНН организации]],tbl_inn[],8,FALSE)),"",VLOOKUP(tbl_main[[#This Row],[ИНН организации]],tbl_inn[],8,FALSE))</f>
        <v/>
      </c>
      <c r="AB91" s="83" t="s">
        <v>311</v>
      </c>
      <c r="AC91" s="83" t="s">
        <v>311</v>
      </c>
      <c r="AD91" s="83" t="s">
        <v>311</v>
      </c>
      <c r="AE91" s="83" t="s">
        <v>311</v>
      </c>
      <c r="AF91" s="83" t="s">
        <v>311</v>
      </c>
      <c r="AG91" s="83" t="s">
        <v>311</v>
      </c>
      <c r="AH91" s="83" t="s">
        <v>311</v>
      </c>
      <c r="AI91" s="83" t="s">
        <v>311</v>
      </c>
      <c r="AJ91" s="83" t="s">
        <v>311</v>
      </c>
      <c r="AK91" s="83" t="s">
        <v>311</v>
      </c>
      <c r="AL91" s="83" t="s">
        <v>311</v>
      </c>
      <c r="AM91" s="83" t="s">
        <v>311</v>
      </c>
      <c r="AN91" s="83" t="s">
        <v>311</v>
      </c>
    </row>
    <row r="92" spans="1:40" x14ac:dyDescent="0.25">
      <c r="A92" s="81">
        <f t="shared" si="1"/>
        <v>83</v>
      </c>
      <c r="B92" s="82" t="str">
        <f>IF(tbl_main[[#This Row],[ТИП]]="","",IF(tbl_main[[#This Row],[Серия и номер]]="","",tbl_main[[#This Row],[ТИП]]&amp;"-"&amp;RIGHT(tbl_main[[#This Row],[Серия и номер]],6)))</f>
        <v/>
      </c>
      <c r="C92" s="83" t="s">
        <v>311</v>
      </c>
      <c r="D92" s="83" t="s">
        <v>311</v>
      </c>
      <c r="E92" s="83" t="s">
        <v>311</v>
      </c>
      <c r="F92" s="83" t="s">
        <v>311</v>
      </c>
      <c r="G92" s="83" t="s">
        <v>311</v>
      </c>
      <c r="H92" s="83" t="s">
        <v>311</v>
      </c>
      <c r="I92" s="83" t="s">
        <v>311</v>
      </c>
      <c r="J92" s="83" t="s">
        <v>311</v>
      </c>
      <c r="K92" s="84" t="s">
        <v>311</v>
      </c>
      <c r="L92" s="83" t="s">
        <v>311</v>
      </c>
      <c r="M92" s="85" t="s">
        <v>311</v>
      </c>
      <c r="N92" s="83" t="s">
        <v>311</v>
      </c>
      <c r="O92" s="84" t="s">
        <v>311</v>
      </c>
      <c r="P92" s="83" t="s">
        <v>311</v>
      </c>
      <c r="Q92" s="83" t="s">
        <v>311</v>
      </c>
      <c r="R92" s="83" t="s">
        <v>311</v>
      </c>
      <c r="S92" s="86" t="s">
        <v>311</v>
      </c>
      <c r="T92" s="83" t="s">
        <v>311</v>
      </c>
      <c r="U92" s="83" t="s">
        <v>311</v>
      </c>
      <c r="V92" s="83" t="s">
        <v>311</v>
      </c>
      <c r="W92" s="86" t="s">
        <v>311</v>
      </c>
      <c r="X92" s="86" t="s">
        <v>311</v>
      </c>
      <c r="Y92" s="90" t="str">
        <f>IF(tbl_main[[#This Row],[ИНН организации]]="","",IF(ISERROR(VLOOKUP(tbl_main[[#This Row],[ИНН организации]],tbl_inn[],3,FALSE)),"Проверьте ИНН",VLOOKUP(tbl_main[[#This Row],[ИНН организации]],tbl_inn[],3,FALSE)))</f>
        <v/>
      </c>
      <c r="Z92" s="90" t="str">
        <f>IF(ISERROR(VLOOKUP(tbl_main[[#This Row],[ИНН организации]],tbl_inn[],4,FALSE)),"",VLOOKUP(tbl_main[[#This Row],[ИНН организации]],tbl_inn[],4,FALSE))</f>
        <v/>
      </c>
      <c r="AA92" s="90" t="str">
        <f>IF(ISERROR(VLOOKUP(tbl_main[[#This Row],[ИНН организации]],tbl_inn[],8,FALSE)),"",VLOOKUP(tbl_main[[#This Row],[ИНН организации]],tbl_inn[],8,FALSE))</f>
        <v/>
      </c>
      <c r="AB92" s="83" t="s">
        <v>311</v>
      </c>
      <c r="AC92" s="83" t="s">
        <v>311</v>
      </c>
      <c r="AD92" s="83" t="s">
        <v>311</v>
      </c>
      <c r="AE92" s="83" t="s">
        <v>311</v>
      </c>
      <c r="AF92" s="83" t="s">
        <v>311</v>
      </c>
      <c r="AG92" s="83" t="s">
        <v>311</v>
      </c>
      <c r="AH92" s="83" t="s">
        <v>311</v>
      </c>
      <c r="AI92" s="83" t="s">
        <v>311</v>
      </c>
      <c r="AJ92" s="83" t="s">
        <v>311</v>
      </c>
      <c r="AK92" s="83" t="s">
        <v>311</v>
      </c>
      <c r="AL92" s="83" t="s">
        <v>311</v>
      </c>
      <c r="AM92" s="83" t="s">
        <v>311</v>
      </c>
      <c r="AN92" s="83" t="s">
        <v>311</v>
      </c>
    </row>
    <row r="93" spans="1:40" x14ac:dyDescent="0.25">
      <c r="A93" s="81">
        <f t="shared" si="1"/>
        <v>84</v>
      </c>
      <c r="B93" s="82" t="str">
        <f>IF(tbl_main[[#This Row],[ТИП]]="","",IF(tbl_main[[#This Row],[Серия и номер]]="","",tbl_main[[#This Row],[ТИП]]&amp;"-"&amp;RIGHT(tbl_main[[#This Row],[Серия и номер]],6)))</f>
        <v/>
      </c>
      <c r="C93" s="83" t="s">
        <v>311</v>
      </c>
      <c r="D93" s="83" t="s">
        <v>311</v>
      </c>
      <c r="E93" s="83" t="s">
        <v>311</v>
      </c>
      <c r="F93" s="83" t="s">
        <v>311</v>
      </c>
      <c r="G93" s="83" t="s">
        <v>311</v>
      </c>
      <c r="H93" s="83" t="s">
        <v>311</v>
      </c>
      <c r="I93" s="83" t="s">
        <v>311</v>
      </c>
      <c r="J93" s="83" t="s">
        <v>311</v>
      </c>
      <c r="K93" s="84" t="s">
        <v>311</v>
      </c>
      <c r="L93" s="83" t="s">
        <v>311</v>
      </c>
      <c r="M93" s="85" t="s">
        <v>311</v>
      </c>
      <c r="N93" s="83" t="s">
        <v>311</v>
      </c>
      <c r="O93" s="84" t="s">
        <v>311</v>
      </c>
      <c r="P93" s="83" t="s">
        <v>311</v>
      </c>
      <c r="Q93" s="83" t="s">
        <v>311</v>
      </c>
      <c r="R93" s="83" t="s">
        <v>311</v>
      </c>
      <c r="S93" s="86" t="s">
        <v>311</v>
      </c>
      <c r="T93" s="83" t="s">
        <v>311</v>
      </c>
      <c r="U93" s="83" t="s">
        <v>311</v>
      </c>
      <c r="V93" s="83" t="s">
        <v>311</v>
      </c>
      <c r="W93" s="86" t="s">
        <v>311</v>
      </c>
      <c r="X93" s="86" t="s">
        <v>311</v>
      </c>
      <c r="Y93" s="90" t="str">
        <f>IF(tbl_main[[#This Row],[ИНН организации]]="","",IF(ISERROR(VLOOKUP(tbl_main[[#This Row],[ИНН организации]],tbl_inn[],3,FALSE)),"Проверьте ИНН",VLOOKUP(tbl_main[[#This Row],[ИНН организации]],tbl_inn[],3,FALSE)))</f>
        <v/>
      </c>
      <c r="Z93" s="90" t="str">
        <f>IF(ISERROR(VLOOKUP(tbl_main[[#This Row],[ИНН организации]],tbl_inn[],4,FALSE)),"",VLOOKUP(tbl_main[[#This Row],[ИНН организации]],tbl_inn[],4,FALSE))</f>
        <v/>
      </c>
      <c r="AA93" s="90" t="str">
        <f>IF(ISERROR(VLOOKUP(tbl_main[[#This Row],[ИНН организации]],tbl_inn[],8,FALSE)),"",VLOOKUP(tbl_main[[#This Row],[ИНН организации]],tbl_inn[],8,FALSE))</f>
        <v/>
      </c>
      <c r="AB93" s="83" t="s">
        <v>311</v>
      </c>
      <c r="AC93" s="83" t="s">
        <v>311</v>
      </c>
      <c r="AD93" s="83" t="s">
        <v>311</v>
      </c>
      <c r="AE93" s="83" t="s">
        <v>311</v>
      </c>
      <c r="AF93" s="83" t="s">
        <v>311</v>
      </c>
      <c r="AG93" s="83" t="s">
        <v>311</v>
      </c>
      <c r="AH93" s="83" t="s">
        <v>311</v>
      </c>
      <c r="AI93" s="83" t="s">
        <v>311</v>
      </c>
      <c r="AJ93" s="83" t="s">
        <v>311</v>
      </c>
      <c r="AK93" s="83" t="s">
        <v>311</v>
      </c>
      <c r="AL93" s="83" t="s">
        <v>311</v>
      </c>
      <c r="AM93" s="83" t="s">
        <v>311</v>
      </c>
      <c r="AN93" s="83" t="s">
        <v>311</v>
      </c>
    </row>
    <row r="94" spans="1:40" x14ac:dyDescent="0.25">
      <c r="A94" s="81">
        <f t="shared" si="1"/>
        <v>85</v>
      </c>
      <c r="B94" s="82" t="str">
        <f>IF(tbl_main[[#This Row],[ТИП]]="","",IF(tbl_main[[#This Row],[Серия и номер]]="","",tbl_main[[#This Row],[ТИП]]&amp;"-"&amp;RIGHT(tbl_main[[#This Row],[Серия и номер]],6)))</f>
        <v/>
      </c>
      <c r="C94" s="83" t="s">
        <v>311</v>
      </c>
      <c r="D94" s="83" t="s">
        <v>311</v>
      </c>
      <c r="E94" s="83" t="s">
        <v>311</v>
      </c>
      <c r="F94" s="83" t="s">
        <v>311</v>
      </c>
      <c r="G94" s="83" t="s">
        <v>311</v>
      </c>
      <c r="H94" s="83" t="s">
        <v>311</v>
      </c>
      <c r="I94" s="83" t="s">
        <v>311</v>
      </c>
      <c r="J94" s="83" t="s">
        <v>311</v>
      </c>
      <c r="K94" s="84" t="s">
        <v>311</v>
      </c>
      <c r="L94" s="83" t="s">
        <v>311</v>
      </c>
      <c r="M94" s="85" t="s">
        <v>311</v>
      </c>
      <c r="N94" s="83" t="s">
        <v>311</v>
      </c>
      <c r="O94" s="84" t="s">
        <v>311</v>
      </c>
      <c r="P94" s="83" t="s">
        <v>311</v>
      </c>
      <c r="Q94" s="83" t="s">
        <v>311</v>
      </c>
      <c r="R94" s="83" t="s">
        <v>311</v>
      </c>
      <c r="S94" s="86" t="s">
        <v>311</v>
      </c>
      <c r="T94" s="83" t="s">
        <v>311</v>
      </c>
      <c r="U94" s="83" t="s">
        <v>311</v>
      </c>
      <c r="V94" s="83" t="s">
        <v>311</v>
      </c>
      <c r="W94" s="86" t="s">
        <v>311</v>
      </c>
      <c r="X94" s="86" t="s">
        <v>311</v>
      </c>
      <c r="Y94" s="90" t="str">
        <f>IF(tbl_main[[#This Row],[ИНН организации]]="","",IF(ISERROR(VLOOKUP(tbl_main[[#This Row],[ИНН организации]],tbl_inn[],3,FALSE)),"Проверьте ИНН",VLOOKUP(tbl_main[[#This Row],[ИНН организации]],tbl_inn[],3,FALSE)))</f>
        <v/>
      </c>
      <c r="Z94" s="90" t="str">
        <f>IF(ISERROR(VLOOKUP(tbl_main[[#This Row],[ИНН организации]],tbl_inn[],4,FALSE)),"",VLOOKUP(tbl_main[[#This Row],[ИНН организации]],tbl_inn[],4,FALSE))</f>
        <v/>
      </c>
      <c r="AA94" s="90" t="str">
        <f>IF(ISERROR(VLOOKUP(tbl_main[[#This Row],[ИНН организации]],tbl_inn[],8,FALSE)),"",VLOOKUP(tbl_main[[#This Row],[ИНН организации]],tbl_inn[],8,FALSE))</f>
        <v/>
      </c>
      <c r="AB94" s="83" t="s">
        <v>311</v>
      </c>
      <c r="AC94" s="83" t="s">
        <v>311</v>
      </c>
      <c r="AD94" s="83" t="s">
        <v>311</v>
      </c>
      <c r="AE94" s="83" t="s">
        <v>311</v>
      </c>
      <c r="AF94" s="83" t="s">
        <v>311</v>
      </c>
      <c r="AG94" s="83" t="s">
        <v>311</v>
      </c>
      <c r="AH94" s="83" t="s">
        <v>311</v>
      </c>
      <c r="AI94" s="83" t="s">
        <v>311</v>
      </c>
      <c r="AJ94" s="83" t="s">
        <v>311</v>
      </c>
      <c r="AK94" s="83" t="s">
        <v>311</v>
      </c>
      <c r="AL94" s="83" t="s">
        <v>311</v>
      </c>
      <c r="AM94" s="83" t="s">
        <v>311</v>
      </c>
      <c r="AN94" s="83" t="s">
        <v>311</v>
      </c>
    </row>
    <row r="95" spans="1:40" x14ac:dyDescent="0.25">
      <c r="A95" s="81">
        <f t="shared" si="1"/>
        <v>86</v>
      </c>
      <c r="B95" s="82" t="str">
        <f>IF(tbl_main[[#This Row],[ТИП]]="","",IF(tbl_main[[#This Row],[Серия и номер]]="","",tbl_main[[#This Row],[ТИП]]&amp;"-"&amp;RIGHT(tbl_main[[#This Row],[Серия и номер]],6)))</f>
        <v/>
      </c>
      <c r="C95" s="83" t="s">
        <v>311</v>
      </c>
      <c r="D95" s="83" t="s">
        <v>311</v>
      </c>
      <c r="E95" s="83" t="s">
        <v>311</v>
      </c>
      <c r="F95" s="83" t="s">
        <v>311</v>
      </c>
      <c r="G95" s="83" t="s">
        <v>311</v>
      </c>
      <c r="H95" s="83" t="s">
        <v>311</v>
      </c>
      <c r="I95" s="83" t="s">
        <v>311</v>
      </c>
      <c r="J95" s="83" t="s">
        <v>311</v>
      </c>
      <c r="K95" s="84" t="s">
        <v>311</v>
      </c>
      <c r="L95" s="83" t="s">
        <v>311</v>
      </c>
      <c r="M95" s="85" t="s">
        <v>311</v>
      </c>
      <c r="N95" s="83" t="s">
        <v>311</v>
      </c>
      <c r="O95" s="84" t="s">
        <v>311</v>
      </c>
      <c r="P95" s="83" t="s">
        <v>311</v>
      </c>
      <c r="Q95" s="83" t="s">
        <v>311</v>
      </c>
      <c r="R95" s="83" t="s">
        <v>311</v>
      </c>
      <c r="S95" s="86" t="s">
        <v>311</v>
      </c>
      <c r="T95" s="83" t="s">
        <v>311</v>
      </c>
      <c r="U95" s="83" t="s">
        <v>311</v>
      </c>
      <c r="V95" s="83" t="s">
        <v>311</v>
      </c>
      <c r="W95" s="86" t="s">
        <v>311</v>
      </c>
      <c r="X95" s="86" t="s">
        <v>311</v>
      </c>
      <c r="Y95" s="90" t="str">
        <f>IF(tbl_main[[#This Row],[ИНН организации]]="","",IF(ISERROR(VLOOKUP(tbl_main[[#This Row],[ИНН организации]],tbl_inn[],3,FALSE)),"Проверьте ИНН",VLOOKUP(tbl_main[[#This Row],[ИНН организации]],tbl_inn[],3,FALSE)))</f>
        <v/>
      </c>
      <c r="Z95" s="90" t="str">
        <f>IF(ISERROR(VLOOKUP(tbl_main[[#This Row],[ИНН организации]],tbl_inn[],4,FALSE)),"",VLOOKUP(tbl_main[[#This Row],[ИНН организации]],tbl_inn[],4,FALSE))</f>
        <v/>
      </c>
      <c r="AA95" s="90" t="str">
        <f>IF(ISERROR(VLOOKUP(tbl_main[[#This Row],[ИНН организации]],tbl_inn[],8,FALSE)),"",VLOOKUP(tbl_main[[#This Row],[ИНН организации]],tbl_inn[],8,FALSE))</f>
        <v/>
      </c>
      <c r="AB95" s="83" t="s">
        <v>311</v>
      </c>
      <c r="AC95" s="83" t="s">
        <v>311</v>
      </c>
      <c r="AD95" s="83" t="s">
        <v>311</v>
      </c>
      <c r="AE95" s="83" t="s">
        <v>311</v>
      </c>
      <c r="AF95" s="83" t="s">
        <v>311</v>
      </c>
      <c r="AG95" s="83" t="s">
        <v>311</v>
      </c>
      <c r="AH95" s="83" t="s">
        <v>311</v>
      </c>
      <c r="AI95" s="83" t="s">
        <v>311</v>
      </c>
      <c r="AJ95" s="83" t="s">
        <v>311</v>
      </c>
      <c r="AK95" s="83" t="s">
        <v>311</v>
      </c>
      <c r="AL95" s="83" t="s">
        <v>311</v>
      </c>
      <c r="AM95" s="83" t="s">
        <v>311</v>
      </c>
      <c r="AN95" s="83" t="s">
        <v>311</v>
      </c>
    </row>
    <row r="96" spans="1:40" x14ac:dyDescent="0.25">
      <c r="A96" s="81">
        <f t="shared" si="1"/>
        <v>87</v>
      </c>
      <c r="B96" s="82" t="str">
        <f>IF(tbl_main[[#This Row],[ТИП]]="","",IF(tbl_main[[#This Row],[Серия и номер]]="","",tbl_main[[#This Row],[ТИП]]&amp;"-"&amp;RIGHT(tbl_main[[#This Row],[Серия и номер]],6)))</f>
        <v/>
      </c>
      <c r="C96" s="83" t="s">
        <v>311</v>
      </c>
      <c r="D96" s="83" t="s">
        <v>311</v>
      </c>
      <c r="E96" s="83" t="s">
        <v>311</v>
      </c>
      <c r="F96" s="83" t="s">
        <v>311</v>
      </c>
      <c r="G96" s="83" t="s">
        <v>311</v>
      </c>
      <c r="H96" s="83" t="s">
        <v>311</v>
      </c>
      <c r="I96" s="83" t="s">
        <v>311</v>
      </c>
      <c r="J96" s="83" t="s">
        <v>311</v>
      </c>
      <c r="K96" s="84" t="s">
        <v>311</v>
      </c>
      <c r="L96" s="83" t="s">
        <v>311</v>
      </c>
      <c r="M96" s="85" t="s">
        <v>311</v>
      </c>
      <c r="N96" s="83" t="s">
        <v>311</v>
      </c>
      <c r="O96" s="84" t="s">
        <v>311</v>
      </c>
      <c r="P96" s="83" t="s">
        <v>311</v>
      </c>
      <c r="Q96" s="83" t="s">
        <v>311</v>
      </c>
      <c r="R96" s="83" t="s">
        <v>311</v>
      </c>
      <c r="S96" s="86" t="s">
        <v>311</v>
      </c>
      <c r="T96" s="83" t="s">
        <v>311</v>
      </c>
      <c r="U96" s="83" t="s">
        <v>311</v>
      </c>
      <c r="V96" s="83" t="s">
        <v>311</v>
      </c>
      <c r="W96" s="86" t="s">
        <v>311</v>
      </c>
      <c r="X96" s="86" t="s">
        <v>311</v>
      </c>
      <c r="Y96" s="90" t="str">
        <f>IF(tbl_main[[#This Row],[ИНН организации]]="","",IF(ISERROR(VLOOKUP(tbl_main[[#This Row],[ИНН организации]],tbl_inn[],3,FALSE)),"Проверьте ИНН",VLOOKUP(tbl_main[[#This Row],[ИНН организации]],tbl_inn[],3,FALSE)))</f>
        <v/>
      </c>
      <c r="Z96" s="90" t="str">
        <f>IF(ISERROR(VLOOKUP(tbl_main[[#This Row],[ИНН организации]],tbl_inn[],4,FALSE)),"",VLOOKUP(tbl_main[[#This Row],[ИНН организации]],tbl_inn[],4,FALSE))</f>
        <v/>
      </c>
      <c r="AA96" s="90" t="str">
        <f>IF(ISERROR(VLOOKUP(tbl_main[[#This Row],[ИНН организации]],tbl_inn[],8,FALSE)),"",VLOOKUP(tbl_main[[#This Row],[ИНН организации]],tbl_inn[],8,FALSE))</f>
        <v/>
      </c>
      <c r="AB96" s="83" t="s">
        <v>311</v>
      </c>
      <c r="AC96" s="83" t="s">
        <v>311</v>
      </c>
      <c r="AD96" s="83" t="s">
        <v>311</v>
      </c>
      <c r="AE96" s="83" t="s">
        <v>311</v>
      </c>
      <c r="AF96" s="83" t="s">
        <v>311</v>
      </c>
      <c r="AG96" s="83" t="s">
        <v>311</v>
      </c>
      <c r="AH96" s="83" t="s">
        <v>311</v>
      </c>
      <c r="AI96" s="83" t="s">
        <v>311</v>
      </c>
      <c r="AJ96" s="83" t="s">
        <v>311</v>
      </c>
      <c r="AK96" s="83" t="s">
        <v>311</v>
      </c>
      <c r="AL96" s="83" t="s">
        <v>311</v>
      </c>
      <c r="AM96" s="83" t="s">
        <v>311</v>
      </c>
      <c r="AN96" s="83" t="s">
        <v>311</v>
      </c>
    </row>
    <row r="97" spans="1:40" x14ac:dyDescent="0.25">
      <c r="A97" s="81">
        <f t="shared" si="1"/>
        <v>88</v>
      </c>
      <c r="B97" s="82" t="str">
        <f>IF(tbl_main[[#This Row],[ТИП]]="","",IF(tbl_main[[#This Row],[Серия и номер]]="","",tbl_main[[#This Row],[ТИП]]&amp;"-"&amp;RIGHT(tbl_main[[#This Row],[Серия и номер]],6)))</f>
        <v/>
      </c>
      <c r="C97" s="83" t="s">
        <v>311</v>
      </c>
      <c r="D97" s="83" t="s">
        <v>311</v>
      </c>
      <c r="E97" s="83" t="s">
        <v>311</v>
      </c>
      <c r="F97" s="83" t="s">
        <v>311</v>
      </c>
      <c r="G97" s="83" t="s">
        <v>311</v>
      </c>
      <c r="H97" s="83" t="s">
        <v>311</v>
      </c>
      <c r="I97" s="83" t="s">
        <v>311</v>
      </c>
      <c r="J97" s="83" t="s">
        <v>311</v>
      </c>
      <c r="K97" s="84" t="s">
        <v>311</v>
      </c>
      <c r="L97" s="83" t="s">
        <v>311</v>
      </c>
      <c r="M97" s="85" t="s">
        <v>311</v>
      </c>
      <c r="N97" s="83" t="s">
        <v>311</v>
      </c>
      <c r="O97" s="84" t="s">
        <v>311</v>
      </c>
      <c r="P97" s="83" t="s">
        <v>311</v>
      </c>
      <c r="Q97" s="83" t="s">
        <v>311</v>
      </c>
      <c r="R97" s="83" t="s">
        <v>311</v>
      </c>
      <c r="S97" s="86" t="s">
        <v>311</v>
      </c>
      <c r="T97" s="83" t="s">
        <v>311</v>
      </c>
      <c r="U97" s="83" t="s">
        <v>311</v>
      </c>
      <c r="V97" s="83" t="s">
        <v>311</v>
      </c>
      <c r="W97" s="86" t="s">
        <v>311</v>
      </c>
      <c r="X97" s="86" t="s">
        <v>311</v>
      </c>
      <c r="Y97" s="90" t="str">
        <f>IF(tbl_main[[#This Row],[ИНН организации]]="","",IF(ISERROR(VLOOKUP(tbl_main[[#This Row],[ИНН организации]],tbl_inn[],3,FALSE)),"Проверьте ИНН",VLOOKUP(tbl_main[[#This Row],[ИНН организации]],tbl_inn[],3,FALSE)))</f>
        <v/>
      </c>
      <c r="Z97" s="90" t="str">
        <f>IF(ISERROR(VLOOKUP(tbl_main[[#This Row],[ИНН организации]],tbl_inn[],4,FALSE)),"",VLOOKUP(tbl_main[[#This Row],[ИНН организации]],tbl_inn[],4,FALSE))</f>
        <v/>
      </c>
      <c r="AA97" s="90" t="str">
        <f>IF(ISERROR(VLOOKUP(tbl_main[[#This Row],[ИНН организации]],tbl_inn[],8,FALSE)),"",VLOOKUP(tbl_main[[#This Row],[ИНН организации]],tbl_inn[],8,FALSE))</f>
        <v/>
      </c>
      <c r="AB97" s="83" t="s">
        <v>311</v>
      </c>
      <c r="AC97" s="83" t="s">
        <v>311</v>
      </c>
      <c r="AD97" s="83" t="s">
        <v>311</v>
      </c>
      <c r="AE97" s="83" t="s">
        <v>311</v>
      </c>
      <c r="AF97" s="83" t="s">
        <v>311</v>
      </c>
      <c r="AG97" s="83" t="s">
        <v>311</v>
      </c>
      <c r="AH97" s="83" t="s">
        <v>311</v>
      </c>
      <c r="AI97" s="83" t="s">
        <v>311</v>
      </c>
      <c r="AJ97" s="83" t="s">
        <v>311</v>
      </c>
      <c r="AK97" s="83" t="s">
        <v>311</v>
      </c>
      <c r="AL97" s="83" t="s">
        <v>311</v>
      </c>
      <c r="AM97" s="83" t="s">
        <v>311</v>
      </c>
      <c r="AN97" s="83" t="s">
        <v>311</v>
      </c>
    </row>
    <row r="98" spans="1:40" x14ac:dyDescent="0.25">
      <c r="A98" s="81">
        <f t="shared" si="1"/>
        <v>89</v>
      </c>
      <c r="B98" s="82" t="str">
        <f>IF(tbl_main[[#This Row],[ТИП]]="","",IF(tbl_main[[#This Row],[Серия и номер]]="","",tbl_main[[#This Row],[ТИП]]&amp;"-"&amp;RIGHT(tbl_main[[#This Row],[Серия и номер]],6)))</f>
        <v/>
      </c>
      <c r="C98" s="83" t="s">
        <v>311</v>
      </c>
      <c r="D98" s="83" t="s">
        <v>311</v>
      </c>
      <c r="E98" s="83" t="s">
        <v>311</v>
      </c>
      <c r="F98" s="83" t="s">
        <v>311</v>
      </c>
      <c r="G98" s="83" t="s">
        <v>311</v>
      </c>
      <c r="H98" s="83" t="s">
        <v>311</v>
      </c>
      <c r="I98" s="83" t="s">
        <v>311</v>
      </c>
      <c r="J98" s="83" t="s">
        <v>311</v>
      </c>
      <c r="K98" s="84" t="s">
        <v>311</v>
      </c>
      <c r="L98" s="83" t="s">
        <v>311</v>
      </c>
      <c r="M98" s="85" t="s">
        <v>311</v>
      </c>
      <c r="N98" s="83" t="s">
        <v>311</v>
      </c>
      <c r="O98" s="84" t="s">
        <v>311</v>
      </c>
      <c r="P98" s="83" t="s">
        <v>311</v>
      </c>
      <c r="Q98" s="83" t="s">
        <v>311</v>
      </c>
      <c r="R98" s="83" t="s">
        <v>311</v>
      </c>
      <c r="S98" s="86" t="s">
        <v>311</v>
      </c>
      <c r="T98" s="83" t="s">
        <v>311</v>
      </c>
      <c r="U98" s="83" t="s">
        <v>311</v>
      </c>
      <c r="V98" s="83" t="s">
        <v>311</v>
      </c>
      <c r="W98" s="86" t="s">
        <v>311</v>
      </c>
      <c r="X98" s="86" t="s">
        <v>311</v>
      </c>
      <c r="Y98" s="90" t="str">
        <f>IF(tbl_main[[#This Row],[ИНН организации]]="","",IF(ISERROR(VLOOKUP(tbl_main[[#This Row],[ИНН организации]],tbl_inn[],3,FALSE)),"Проверьте ИНН",VLOOKUP(tbl_main[[#This Row],[ИНН организации]],tbl_inn[],3,FALSE)))</f>
        <v/>
      </c>
      <c r="Z98" s="90" t="str">
        <f>IF(ISERROR(VLOOKUP(tbl_main[[#This Row],[ИНН организации]],tbl_inn[],4,FALSE)),"",VLOOKUP(tbl_main[[#This Row],[ИНН организации]],tbl_inn[],4,FALSE))</f>
        <v/>
      </c>
      <c r="AA98" s="90" t="str">
        <f>IF(ISERROR(VLOOKUP(tbl_main[[#This Row],[ИНН организации]],tbl_inn[],8,FALSE)),"",VLOOKUP(tbl_main[[#This Row],[ИНН организации]],tbl_inn[],8,FALSE))</f>
        <v/>
      </c>
      <c r="AB98" s="83" t="s">
        <v>311</v>
      </c>
      <c r="AC98" s="83" t="s">
        <v>311</v>
      </c>
      <c r="AD98" s="83" t="s">
        <v>311</v>
      </c>
      <c r="AE98" s="83" t="s">
        <v>311</v>
      </c>
      <c r="AF98" s="83" t="s">
        <v>311</v>
      </c>
      <c r="AG98" s="83" t="s">
        <v>311</v>
      </c>
      <c r="AH98" s="83" t="s">
        <v>311</v>
      </c>
      <c r="AI98" s="83" t="s">
        <v>311</v>
      </c>
      <c r="AJ98" s="83" t="s">
        <v>311</v>
      </c>
      <c r="AK98" s="83" t="s">
        <v>311</v>
      </c>
      <c r="AL98" s="83" t="s">
        <v>311</v>
      </c>
      <c r="AM98" s="83" t="s">
        <v>311</v>
      </c>
      <c r="AN98" s="83" t="s">
        <v>311</v>
      </c>
    </row>
    <row r="99" spans="1:40" x14ac:dyDescent="0.25">
      <c r="A99" s="81">
        <f t="shared" si="1"/>
        <v>90</v>
      </c>
      <c r="B99" s="82" t="str">
        <f>IF(tbl_main[[#This Row],[ТИП]]="","",IF(tbl_main[[#This Row],[Серия и номер]]="","",tbl_main[[#This Row],[ТИП]]&amp;"-"&amp;RIGHT(tbl_main[[#This Row],[Серия и номер]],6)))</f>
        <v/>
      </c>
      <c r="C99" s="83" t="s">
        <v>311</v>
      </c>
      <c r="D99" s="83" t="s">
        <v>311</v>
      </c>
      <c r="E99" s="83" t="s">
        <v>311</v>
      </c>
      <c r="F99" s="83" t="s">
        <v>311</v>
      </c>
      <c r="G99" s="83" t="s">
        <v>311</v>
      </c>
      <c r="H99" s="83" t="s">
        <v>311</v>
      </c>
      <c r="I99" s="83" t="s">
        <v>311</v>
      </c>
      <c r="J99" s="83" t="s">
        <v>311</v>
      </c>
      <c r="K99" s="84" t="s">
        <v>311</v>
      </c>
      <c r="L99" s="83" t="s">
        <v>311</v>
      </c>
      <c r="M99" s="85" t="s">
        <v>311</v>
      </c>
      <c r="N99" s="83" t="s">
        <v>311</v>
      </c>
      <c r="O99" s="84" t="s">
        <v>311</v>
      </c>
      <c r="P99" s="83" t="s">
        <v>311</v>
      </c>
      <c r="Q99" s="83" t="s">
        <v>311</v>
      </c>
      <c r="R99" s="83" t="s">
        <v>311</v>
      </c>
      <c r="S99" s="86" t="s">
        <v>311</v>
      </c>
      <c r="T99" s="83" t="s">
        <v>311</v>
      </c>
      <c r="U99" s="83" t="s">
        <v>311</v>
      </c>
      <c r="V99" s="83" t="s">
        <v>311</v>
      </c>
      <c r="W99" s="86" t="s">
        <v>311</v>
      </c>
      <c r="X99" s="86" t="s">
        <v>311</v>
      </c>
      <c r="Y99" s="90" t="str">
        <f>IF(tbl_main[[#This Row],[ИНН организации]]="","",IF(ISERROR(VLOOKUP(tbl_main[[#This Row],[ИНН организации]],tbl_inn[],3,FALSE)),"Проверьте ИНН",VLOOKUP(tbl_main[[#This Row],[ИНН организации]],tbl_inn[],3,FALSE)))</f>
        <v/>
      </c>
      <c r="Z99" s="90" t="str">
        <f>IF(ISERROR(VLOOKUP(tbl_main[[#This Row],[ИНН организации]],tbl_inn[],4,FALSE)),"",VLOOKUP(tbl_main[[#This Row],[ИНН организации]],tbl_inn[],4,FALSE))</f>
        <v/>
      </c>
      <c r="AA99" s="90" t="str">
        <f>IF(ISERROR(VLOOKUP(tbl_main[[#This Row],[ИНН организации]],tbl_inn[],8,FALSE)),"",VLOOKUP(tbl_main[[#This Row],[ИНН организации]],tbl_inn[],8,FALSE))</f>
        <v/>
      </c>
      <c r="AB99" s="83" t="s">
        <v>311</v>
      </c>
      <c r="AC99" s="83" t="s">
        <v>311</v>
      </c>
      <c r="AD99" s="83" t="s">
        <v>311</v>
      </c>
      <c r="AE99" s="83" t="s">
        <v>311</v>
      </c>
      <c r="AF99" s="83" t="s">
        <v>311</v>
      </c>
      <c r="AG99" s="83" t="s">
        <v>311</v>
      </c>
      <c r="AH99" s="83" t="s">
        <v>311</v>
      </c>
      <c r="AI99" s="83" t="s">
        <v>311</v>
      </c>
      <c r="AJ99" s="83" t="s">
        <v>311</v>
      </c>
      <c r="AK99" s="83" t="s">
        <v>311</v>
      </c>
      <c r="AL99" s="83" t="s">
        <v>311</v>
      </c>
      <c r="AM99" s="83" t="s">
        <v>311</v>
      </c>
      <c r="AN99" s="83" t="s">
        <v>311</v>
      </c>
    </row>
    <row r="100" spans="1:40" x14ac:dyDescent="0.25">
      <c r="A100" s="81">
        <f t="shared" si="1"/>
        <v>91</v>
      </c>
      <c r="B100" s="82" t="str">
        <f>IF(tbl_main[[#This Row],[ТИП]]="","",IF(tbl_main[[#This Row],[Серия и номер]]="","",tbl_main[[#This Row],[ТИП]]&amp;"-"&amp;RIGHT(tbl_main[[#This Row],[Серия и номер]],6)))</f>
        <v/>
      </c>
      <c r="C100" s="83" t="s">
        <v>311</v>
      </c>
      <c r="D100" s="83" t="s">
        <v>311</v>
      </c>
      <c r="E100" s="83" t="s">
        <v>311</v>
      </c>
      <c r="F100" s="83" t="s">
        <v>311</v>
      </c>
      <c r="G100" s="83" t="s">
        <v>311</v>
      </c>
      <c r="H100" s="83" t="s">
        <v>311</v>
      </c>
      <c r="I100" s="83" t="s">
        <v>311</v>
      </c>
      <c r="J100" s="83" t="s">
        <v>311</v>
      </c>
      <c r="K100" s="84" t="s">
        <v>311</v>
      </c>
      <c r="L100" s="83" t="s">
        <v>311</v>
      </c>
      <c r="M100" s="85" t="s">
        <v>311</v>
      </c>
      <c r="N100" s="83" t="s">
        <v>311</v>
      </c>
      <c r="O100" s="84" t="s">
        <v>311</v>
      </c>
      <c r="P100" s="83" t="s">
        <v>311</v>
      </c>
      <c r="Q100" s="83" t="s">
        <v>311</v>
      </c>
      <c r="R100" s="83" t="s">
        <v>311</v>
      </c>
      <c r="S100" s="86" t="s">
        <v>311</v>
      </c>
      <c r="T100" s="83" t="s">
        <v>311</v>
      </c>
      <c r="U100" s="83" t="s">
        <v>311</v>
      </c>
      <c r="V100" s="83" t="s">
        <v>311</v>
      </c>
      <c r="W100" s="86" t="s">
        <v>311</v>
      </c>
      <c r="X100" s="86" t="s">
        <v>311</v>
      </c>
      <c r="Y100" s="90" t="str">
        <f>IF(tbl_main[[#This Row],[ИНН организации]]="","",IF(ISERROR(VLOOKUP(tbl_main[[#This Row],[ИНН организации]],tbl_inn[],3,FALSE)),"Проверьте ИНН",VLOOKUP(tbl_main[[#This Row],[ИНН организации]],tbl_inn[],3,FALSE)))</f>
        <v/>
      </c>
      <c r="Z100" s="90" t="str">
        <f>IF(ISERROR(VLOOKUP(tbl_main[[#This Row],[ИНН организации]],tbl_inn[],4,FALSE)),"",VLOOKUP(tbl_main[[#This Row],[ИНН организации]],tbl_inn[],4,FALSE))</f>
        <v/>
      </c>
      <c r="AA100" s="90" t="str">
        <f>IF(ISERROR(VLOOKUP(tbl_main[[#This Row],[ИНН организации]],tbl_inn[],8,FALSE)),"",VLOOKUP(tbl_main[[#This Row],[ИНН организации]],tbl_inn[],8,FALSE))</f>
        <v/>
      </c>
      <c r="AB100" s="83" t="s">
        <v>311</v>
      </c>
      <c r="AC100" s="83" t="s">
        <v>311</v>
      </c>
      <c r="AD100" s="83" t="s">
        <v>311</v>
      </c>
      <c r="AE100" s="83" t="s">
        <v>311</v>
      </c>
      <c r="AF100" s="83" t="s">
        <v>311</v>
      </c>
      <c r="AG100" s="83" t="s">
        <v>311</v>
      </c>
      <c r="AH100" s="83" t="s">
        <v>311</v>
      </c>
      <c r="AI100" s="83" t="s">
        <v>311</v>
      </c>
      <c r="AJ100" s="83" t="s">
        <v>311</v>
      </c>
      <c r="AK100" s="83" t="s">
        <v>311</v>
      </c>
      <c r="AL100" s="83" t="s">
        <v>311</v>
      </c>
      <c r="AM100" s="83" t="s">
        <v>311</v>
      </c>
      <c r="AN100" s="83" t="s">
        <v>311</v>
      </c>
    </row>
    <row r="101" spans="1:40" x14ac:dyDescent="0.25">
      <c r="A101" s="81">
        <f t="shared" si="1"/>
        <v>92</v>
      </c>
      <c r="B101" s="82" t="str">
        <f>IF(tbl_main[[#This Row],[ТИП]]="","",IF(tbl_main[[#This Row],[Серия и номер]]="","",tbl_main[[#This Row],[ТИП]]&amp;"-"&amp;RIGHT(tbl_main[[#This Row],[Серия и номер]],6)))</f>
        <v/>
      </c>
      <c r="C101" s="83" t="s">
        <v>311</v>
      </c>
      <c r="D101" s="83" t="s">
        <v>311</v>
      </c>
      <c r="E101" s="83" t="s">
        <v>311</v>
      </c>
      <c r="F101" s="83" t="s">
        <v>311</v>
      </c>
      <c r="G101" s="83" t="s">
        <v>311</v>
      </c>
      <c r="H101" s="83" t="s">
        <v>311</v>
      </c>
      <c r="I101" s="83" t="s">
        <v>311</v>
      </c>
      <c r="J101" s="83" t="s">
        <v>311</v>
      </c>
      <c r="K101" s="84" t="s">
        <v>311</v>
      </c>
      <c r="L101" s="83" t="s">
        <v>311</v>
      </c>
      <c r="M101" s="85" t="s">
        <v>311</v>
      </c>
      <c r="N101" s="83" t="s">
        <v>311</v>
      </c>
      <c r="O101" s="84" t="s">
        <v>311</v>
      </c>
      <c r="P101" s="83" t="s">
        <v>311</v>
      </c>
      <c r="Q101" s="83" t="s">
        <v>311</v>
      </c>
      <c r="R101" s="83" t="s">
        <v>311</v>
      </c>
      <c r="S101" s="86" t="s">
        <v>311</v>
      </c>
      <c r="T101" s="83" t="s">
        <v>311</v>
      </c>
      <c r="U101" s="83" t="s">
        <v>311</v>
      </c>
      <c r="V101" s="83" t="s">
        <v>311</v>
      </c>
      <c r="W101" s="86" t="s">
        <v>311</v>
      </c>
      <c r="X101" s="86" t="s">
        <v>311</v>
      </c>
      <c r="Y101" s="90" t="str">
        <f>IF(tbl_main[[#This Row],[ИНН организации]]="","",IF(ISERROR(VLOOKUP(tbl_main[[#This Row],[ИНН организации]],tbl_inn[],3,FALSE)),"Проверьте ИНН",VLOOKUP(tbl_main[[#This Row],[ИНН организации]],tbl_inn[],3,FALSE)))</f>
        <v/>
      </c>
      <c r="Z101" s="90" t="str">
        <f>IF(ISERROR(VLOOKUP(tbl_main[[#This Row],[ИНН организации]],tbl_inn[],4,FALSE)),"",VLOOKUP(tbl_main[[#This Row],[ИНН организации]],tbl_inn[],4,FALSE))</f>
        <v/>
      </c>
      <c r="AA101" s="90" t="str">
        <f>IF(ISERROR(VLOOKUP(tbl_main[[#This Row],[ИНН организации]],tbl_inn[],8,FALSE)),"",VLOOKUP(tbl_main[[#This Row],[ИНН организации]],tbl_inn[],8,FALSE))</f>
        <v/>
      </c>
      <c r="AB101" s="83" t="s">
        <v>311</v>
      </c>
      <c r="AC101" s="83" t="s">
        <v>311</v>
      </c>
      <c r="AD101" s="83" t="s">
        <v>311</v>
      </c>
      <c r="AE101" s="83" t="s">
        <v>311</v>
      </c>
      <c r="AF101" s="83" t="s">
        <v>311</v>
      </c>
      <c r="AG101" s="83" t="s">
        <v>311</v>
      </c>
      <c r="AH101" s="83" t="s">
        <v>311</v>
      </c>
      <c r="AI101" s="83" t="s">
        <v>311</v>
      </c>
      <c r="AJ101" s="83" t="s">
        <v>311</v>
      </c>
      <c r="AK101" s="83" t="s">
        <v>311</v>
      </c>
      <c r="AL101" s="83" t="s">
        <v>311</v>
      </c>
      <c r="AM101" s="83" t="s">
        <v>311</v>
      </c>
      <c r="AN101" s="83" t="s">
        <v>311</v>
      </c>
    </row>
    <row r="102" spans="1:40" x14ac:dyDescent="0.25">
      <c r="A102" s="81">
        <f t="shared" si="1"/>
        <v>93</v>
      </c>
      <c r="B102" s="82" t="str">
        <f>IF(tbl_main[[#This Row],[ТИП]]="","",IF(tbl_main[[#This Row],[Серия и номер]]="","",tbl_main[[#This Row],[ТИП]]&amp;"-"&amp;RIGHT(tbl_main[[#This Row],[Серия и номер]],6)))</f>
        <v/>
      </c>
      <c r="C102" s="83" t="s">
        <v>311</v>
      </c>
      <c r="D102" s="83" t="s">
        <v>311</v>
      </c>
      <c r="E102" s="83" t="s">
        <v>311</v>
      </c>
      <c r="F102" s="83" t="s">
        <v>311</v>
      </c>
      <c r="G102" s="83" t="s">
        <v>311</v>
      </c>
      <c r="H102" s="83" t="s">
        <v>311</v>
      </c>
      <c r="I102" s="83" t="s">
        <v>311</v>
      </c>
      <c r="J102" s="83" t="s">
        <v>311</v>
      </c>
      <c r="K102" s="84" t="s">
        <v>311</v>
      </c>
      <c r="L102" s="83" t="s">
        <v>311</v>
      </c>
      <c r="M102" s="85" t="s">
        <v>311</v>
      </c>
      <c r="N102" s="83" t="s">
        <v>311</v>
      </c>
      <c r="O102" s="84" t="s">
        <v>311</v>
      </c>
      <c r="P102" s="83" t="s">
        <v>311</v>
      </c>
      <c r="Q102" s="83" t="s">
        <v>311</v>
      </c>
      <c r="R102" s="83" t="s">
        <v>311</v>
      </c>
      <c r="S102" s="86" t="s">
        <v>311</v>
      </c>
      <c r="T102" s="83" t="s">
        <v>311</v>
      </c>
      <c r="U102" s="83" t="s">
        <v>311</v>
      </c>
      <c r="V102" s="83" t="s">
        <v>311</v>
      </c>
      <c r="W102" s="86" t="s">
        <v>311</v>
      </c>
      <c r="X102" s="86" t="s">
        <v>311</v>
      </c>
      <c r="Y102" s="90" t="str">
        <f>IF(tbl_main[[#This Row],[ИНН организации]]="","",IF(ISERROR(VLOOKUP(tbl_main[[#This Row],[ИНН организации]],tbl_inn[],3,FALSE)),"Проверьте ИНН",VLOOKUP(tbl_main[[#This Row],[ИНН организации]],tbl_inn[],3,FALSE)))</f>
        <v/>
      </c>
      <c r="Z102" s="90" t="str">
        <f>IF(ISERROR(VLOOKUP(tbl_main[[#This Row],[ИНН организации]],tbl_inn[],4,FALSE)),"",VLOOKUP(tbl_main[[#This Row],[ИНН организации]],tbl_inn[],4,FALSE))</f>
        <v/>
      </c>
      <c r="AA102" s="90" t="str">
        <f>IF(ISERROR(VLOOKUP(tbl_main[[#This Row],[ИНН организации]],tbl_inn[],8,FALSE)),"",VLOOKUP(tbl_main[[#This Row],[ИНН организации]],tbl_inn[],8,FALSE))</f>
        <v/>
      </c>
      <c r="AB102" s="83" t="s">
        <v>311</v>
      </c>
      <c r="AC102" s="83" t="s">
        <v>311</v>
      </c>
      <c r="AD102" s="83" t="s">
        <v>311</v>
      </c>
      <c r="AE102" s="83" t="s">
        <v>311</v>
      </c>
      <c r="AF102" s="83" t="s">
        <v>311</v>
      </c>
      <c r="AG102" s="83" t="s">
        <v>311</v>
      </c>
      <c r="AH102" s="83" t="s">
        <v>311</v>
      </c>
      <c r="AI102" s="83" t="s">
        <v>311</v>
      </c>
      <c r="AJ102" s="83" t="s">
        <v>311</v>
      </c>
      <c r="AK102" s="83" t="s">
        <v>311</v>
      </c>
      <c r="AL102" s="83" t="s">
        <v>311</v>
      </c>
      <c r="AM102" s="83" t="s">
        <v>311</v>
      </c>
      <c r="AN102" s="83" t="s">
        <v>311</v>
      </c>
    </row>
    <row r="103" spans="1:40" x14ac:dyDescent="0.25">
      <c r="A103" s="81">
        <f t="shared" si="1"/>
        <v>94</v>
      </c>
      <c r="B103" s="82" t="str">
        <f>IF(tbl_main[[#This Row],[ТИП]]="","",IF(tbl_main[[#This Row],[Серия и номер]]="","",tbl_main[[#This Row],[ТИП]]&amp;"-"&amp;RIGHT(tbl_main[[#This Row],[Серия и номер]],6)))</f>
        <v/>
      </c>
      <c r="C103" s="83" t="s">
        <v>311</v>
      </c>
      <c r="D103" s="83" t="s">
        <v>311</v>
      </c>
      <c r="E103" s="83" t="s">
        <v>311</v>
      </c>
      <c r="F103" s="83" t="s">
        <v>311</v>
      </c>
      <c r="G103" s="83" t="s">
        <v>311</v>
      </c>
      <c r="H103" s="83" t="s">
        <v>311</v>
      </c>
      <c r="I103" s="83" t="s">
        <v>311</v>
      </c>
      <c r="J103" s="83" t="s">
        <v>311</v>
      </c>
      <c r="K103" s="84" t="s">
        <v>311</v>
      </c>
      <c r="L103" s="83" t="s">
        <v>311</v>
      </c>
      <c r="M103" s="85" t="s">
        <v>311</v>
      </c>
      <c r="N103" s="83" t="s">
        <v>311</v>
      </c>
      <c r="O103" s="84" t="s">
        <v>311</v>
      </c>
      <c r="P103" s="83" t="s">
        <v>311</v>
      </c>
      <c r="Q103" s="83" t="s">
        <v>311</v>
      </c>
      <c r="R103" s="83" t="s">
        <v>311</v>
      </c>
      <c r="S103" s="86" t="s">
        <v>311</v>
      </c>
      <c r="T103" s="83" t="s">
        <v>311</v>
      </c>
      <c r="U103" s="83" t="s">
        <v>311</v>
      </c>
      <c r="V103" s="83" t="s">
        <v>311</v>
      </c>
      <c r="W103" s="86" t="s">
        <v>311</v>
      </c>
      <c r="X103" s="86" t="s">
        <v>311</v>
      </c>
      <c r="Y103" s="90" t="str">
        <f>IF(tbl_main[[#This Row],[ИНН организации]]="","",IF(ISERROR(VLOOKUP(tbl_main[[#This Row],[ИНН организации]],tbl_inn[],3,FALSE)),"Проверьте ИНН",VLOOKUP(tbl_main[[#This Row],[ИНН организации]],tbl_inn[],3,FALSE)))</f>
        <v/>
      </c>
      <c r="Z103" s="90" t="str">
        <f>IF(ISERROR(VLOOKUP(tbl_main[[#This Row],[ИНН организации]],tbl_inn[],4,FALSE)),"",VLOOKUP(tbl_main[[#This Row],[ИНН организации]],tbl_inn[],4,FALSE))</f>
        <v/>
      </c>
      <c r="AA103" s="90" t="str">
        <f>IF(ISERROR(VLOOKUP(tbl_main[[#This Row],[ИНН организации]],tbl_inn[],8,FALSE)),"",VLOOKUP(tbl_main[[#This Row],[ИНН организации]],tbl_inn[],8,FALSE))</f>
        <v/>
      </c>
      <c r="AB103" s="83" t="s">
        <v>311</v>
      </c>
      <c r="AC103" s="83" t="s">
        <v>311</v>
      </c>
      <c r="AD103" s="83" t="s">
        <v>311</v>
      </c>
      <c r="AE103" s="83" t="s">
        <v>311</v>
      </c>
      <c r="AF103" s="83" t="s">
        <v>311</v>
      </c>
      <c r="AG103" s="83" t="s">
        <v>311</v>
      </c>
      <c r="AH103" s="83" t="s">
        <v>311</v>
      </c>
      <c r="AI103" s="83" t="s">
        <v>311</v>
      </c>
      <c r="AJ103" s="83" t="s">
        <v>311</v>
      </c>
      <c r="AK103" s="83" t="s">
        <v>311</v>
      </c>
      <c r="AL103" s="83" t="s">
        <v>311</v>
      </c>
      <c r="AM103" s="83" t="s">
        <v>311</v>
      </c>
      <c r="AN103" s="83" t="s">
        <v>311</v>
      </c>
    </row>
    <row r="104" spans="1:40" x14ac:dyDescent="0.25">
      <c r="A104" s="81">
        <f t="shared" si="1"/>
        <v>95</v>
      </c>
      <c r="B104" s="82" t="str">
        <f>IF(tbl_main[[#This Row],[ТИП]]="","",IF(tbl_main[[#This Row],[Серия и номер]]="","",tbl_main[[#This Row],[ТИП]]&amp;"-"&amp;RIGHT(tbl_main[[#This Row],[Серия и номер]],6)))</f>
        <v/>
      </c>
      <c r="C104" s="83" t="s">
        <v>311</v>
      </c>
      <c r="D104" s="83" t="s">
        <v>311</v>
      </c>
      <c r="E104" s="83" t="s">
        <v>311</v>
      </c>
      <c r="F104" s="83" t="s">
        <v>311</v>
      </c>
      <c r="G104" s="83" t="s">
        <v>311</v>
      </c>
      <c r="H104" s="83" t="s">
        <v>311</v>
      </c>
      <c r="I104" s="83" t="s">
        <v>311</v>
      </c>
      <c r="J104" s="83" t="s">
        <v>311</v>
      </c>
      <c r="K104" s="84" t="s">
        <v>311</v>
      </c>
      <c r="L104" s="83" t="s">
        <v>311</v>
      </c>
      <c r="M104" s="85" t="s">
        <v>311</v>
      </c>
      <c r="N104" s="83" t="s">
        <v>311</v>
      </c>
      <c r="O104" s="84" t="s">
        <v>311</v>
      </c>
      <c r="P104" s="83" t="s">
        <v>311</v>
      </c>
      <c r="Q104" s="83" t="s">
        <v>311</v>
      </c>
      <c r="R104" s="83" t="s">
        <v>311</v>
      </c>
      <c r="S104" s="86" t="s">
        <v>311</v>
      </c>
      <c r="T104" s="83" t="s">
        <v>311</v>
      </c>
      <c r="U104" s="83" t="s">
        <v>311</v>
      </c>
      <c r="V104" s="83" t="s">
        <v>311</v>
      </c>
      <c r="W104" s="86" t="s">
        <v>311</v>
      </c>
      <c r="X104" s="86" t="s">
        <v>311</v>
      </c>
      <c r="Y104" s="90" t="str">
        <f>IF(tbl_main[[#This Row],[ИНН организации]]="","",IF(ISERROR(VLOOKUP(tbl_main[[#This Row],[ИНН организации]],tbl_inn[],3,FALSE)),"Проверьте ИНН",VLOOKUP(tbl_main[[#This Row],[ИНН организации]],tbl_inn[],3,FALSE)))</f>
        <v/>
      </c>
      <c r="Z104" s="90" t="str">
        <f>IF(ISERROR(VLOOKUP(tbl_main[[#This Row],[ИНН организации]],tbl_inn[],4,FALSE)),"",VLOOKUP(tbl_main[[#This Row],[ИНН организации]],tbl_inn[],4,FALSE))</f>
        <v/>
      </c>
      <c r="AA104" s="90" t="str">
        <f>IF(ISERROR(VLOOKUP(tbl_main[[#This Row],[ИНН организации]],tbl_inn[],8,FALSE)),"",VLOOKUP(tbl_main[[#This Row],[ИНН организации]],tbl_inn[],8,FALSE))</f>
        <v/>
      </c>
      <c r="AB104" s="83" t="s">
        <v>311</v>
      </c>
      <c r="AC104" s="83" t="s">
        <v>311</v>
      </c>
      <c r="AD104" s="83" t="s">
        <v>311</v>
      </c>
      <c r="AE104" s="83" t="s">
        <v>311</v>
      </c>
      <c r="AF104" s="83" t="s">
        <v>311</v>
      </c>
      <c r="AG104" s="83" t="s">
        <v>311</v>
      </c>
      <c r="AH104" s="83" t="s">
        <v>311</v>
      </c>
      <c r="AI104" s="83" t="s">
        <v>311</v>
      </c>
      <c r="AJ104" s="83" t="s">
        <v>311</v>
      </c>
      <c r="AK104" s="83" t="s">
        <v>311</v>
      </c>
      <c r="AL104" s="83" t="s">
        <v>311</v>
      </c>
      <c r="AM104" s="83" t="s">
        <v>311</v>
      </c>
      <c r="AN104" s="83" t="s">
        <v>311</v>
      </c>
    </row>
    <row r="105" spans="1:40" x14ac:dyDescent="0.25">
      <c r="A105" s="81">
        <f t="shared" si="1"/>
        <v>96</v>
      </c>
      <c r="B105" s="82" t="str">
        <f>IF(tbl_main[[#This Row],[ТИП]]="","",IF(tbl_main[[#This Row],[Серия и номер]]="","",tbl_main[[#This Row],[ТИП]]&amp;"-"&amp;RIGHT(tbl_main[[#This Row],[Серия и номер]],6)))</f>
        <v/>
      </c>
      <c r="C105" s="83" t="s">
        <v>311</v>
      </c>
      <c r="D105" s="83" t="s">
        <v>311</v>
      </c>
      <c r="E105" s="83" t="s">
        <v>311</v>
      </c>
      <c r="F105" s="83" t="s">
        <v>311</v>
      </c>
      <c r="G105" s="83" t="s">
        <v>311</v>
      </c>
      <c r="H105" s="83" t="s">
        <v>311</v>
      </c>
      <c r="I105" s="83" t="s">
        <v>311</v>
      </c>
      <c r="J105" s="83" t="s">
        <v>311</v>
      </c>
      <c r="K105" s="84" t="s">
        <v>311</v>
      </c>
      <c r="L105" s="83" t="s">
        <v>311</v>
      </c>
      <c r="M105" s="85" t="s">
        <v>311</v>
      </c>
      <c r="N105" s="83" t="s">
        <v>311</v>
      </c>
      <c r="O105" s="84" t="s">
        <v>311</v>
      </c>
      <c r="P105" s="83" t="s">
        <v>311</v>
      </c>
      <c r="Q105" s="83" t="s">
        <v>311</v>
      </c>
      <c r="R105" s="83" t="s">
        <v>311</v>
      </c>
      <c r="S105" s="86" t="s">
        <v>311</v>
      </c>
      <c r="T105" s="83" t="s">
        <v>311</v>
      </c>
      <c r="U105" s="83" t="s">
        <v>311</v>
      </c>
      <c r="V105" s="83" t="s">
        <v>311</v>
      </c>
      <c r="W105" s="86" t="s">
        <v>311</v>
      </c>
      <c r="X105" s="86" t="s">
        <v>311</v>
      </c>
      <c r="Y105" s="90" t="str">
        <f>IF(tbl_main[[#This Row],[ИНН организации]]="","",IF(ISERROR(VLOOKUP(tbl_main[[#This Row],[ИНН организации]],tbl_inn[],3,FALSE)),"Проверьте ИНН",VLOOKUP(tbl_main[[#This Row],[ИНН организации]],tbl_inn[],3,FALSE)))</f>
        <v/>
      </c>
      <c r="Z105" s="90" t="str">
        <f>IF(ISERROR(VLOOKUP(tbl_main[[#This Row],[ИНН организации]],tbl_inn[],4,FALSE)),"",VLOOKUP(tbl_main[[#This Row],[ИНН организации]],tbl_inn[],4,FALSE))</f>
        <v/>
      </c>
      <c r="AA105" s="90" t="str">
        <f>IF(ISERROR(VLOOKUP(tbl_main[[#This Row],[ИНН организации]],tbl_inn[],8,FALSE)),"",VLOOKUP(tbl_main[[#This Row],[ИНН организации]],tbl_inn[],8,FALSE))</f>
        <v/>
      </c>
      <c r="AB105" s="83" t="s">
        <v>311</v>
      </c>
      <c r="AC105" s="83" t="s">
        <v>311</v>
      </c>
      <c r="AD105" s="83" t="s">
        <v>311</v>
      </c>
      <c r="AE105" s="83" t="s">
        <v>311</v>
      </c>
      <c r="AF105" s="83" t="s">
        <v>311</v>
      </c>
      <c r="AG105" s="83" t="s">
        <v>311</v>
      </c>
      <c r="AH105" s="83" t="s">
        <v>311</v>
      </c>
      <c r="AI105" s="83" t="s">
        <v>311</v>
      </c>
      <c r="AJ105" s="83" t="s">
        <v>311</v>
      </c>
      <c r="AK105" s="83" t="s">
        <v>311</v>
      </c>
      <c r="AL105" s="83" t="s">
        <v>311</v>
      </c>
      <c r="AM105" s="83" t="s">
        <v>311</v>
      </c>
      <c r="AN105" s="83" t="s">
        <v>311</v>
      </c>
    </row>
    <row r="106" spans="1:40" x14ac:dyDescent="0.25">
      <c r="A106" s="81">
        <f t="shared" si="1"/>
        <v>97</v>
      </c>
      <c r="B106" s="82" t="str">
        <f>IF(tbl_main[[#This Row],[ТИП]]="","",IF(tbl_main[[#This Row],[Серия и номер]]="","",tbl_main[[#This Row],[ТИП]]&amp;"-"&amp;RIGHT(tbl_main[[#This Row],[Серия и номер]],6)))</f>
        <v/>
      </c>
      <c r="C106" s="83" t="s">
        <v>311</v>
      </c>
      <c r="D106" s="83" t="s">
        <v>311</v>
      </c>
      <c r="E106" s="83" t="s">
        <v>311</v>
      </c>
      <c r="F106" s="83" t="s">
        <v>311</v>
      </c>
      <c r="G106" s="83" t="s">
        <v>311</v>
      </c>
      <c r="H106" s="83" t="s">
        <v>311</v>
      </c>
      <c r="I106" s="83" t="s">
        <v>311</v>
      </c>
      <c r="J106" s="83" t="s">
        <v>311</v>
      </c>
      <c r="K106" s="84" t="s">
        <v>311</v>
      </c>
      <c r="L106" s="83" t="s">
        <v>311</v>
      </c>
      <c r="M106" s="85" t="s">
        <v>311</v>
      </c>
      <c r="N106" s="83" t="s">
        <v>311</v>
      </c>
      <c r="O106" s="84" t="s">
        <v>311</v>
      </c>
      <c r="P106" s="83" t="s">
        <v>311</v>
      </c>
      <c r="Q106" s="83" t="s">
        <v>311</v>
      </c>
      <c r="R106" s="83" t="s">
        <v>311</v>
      </c>
      <c r="S106" s="86" t="s">
        <v>311</v>
      </c>
      <c r="T106" s="83" t="s">
        <v>311</v>
      </c>
      <c r="U106" s="83" t="s">
        <v>311</v>
      </c>
      <c r="V106" s="83" t="s">
        <v>311</v>
      </c>
      <c r="W106" s="86" t="s">
        <v>311</v>
      </c>
      <c r="X106" s="86" t="s">
        <v>311</v>
      </c>
      <c r="Y106" s="90" t="str">
        <f>IF(tbl_main[[#This Row],[ИНН организации]]="","",IF(ISERROR(VLOOKUP(tbl_main[[#This Row],[ИНН организации]],tbl_inn[],3,FALSE)),"Проверьте ИНН",VLOOKUP(tbl_main[[#This Row],[ИНН организации]],tbl_inn[],3,FALSE)))</f>
        <v/>
      </c>
      <c r="Z106" s="90" t="str">
        <f>IF(ISERROR(VLOOKUP(tbl_main[[#This Row],[ИНН организации]],tbl_inn[],4,FALSE)),"",VLOOKUP(tbl_main[[#This Row],[ИНН организации]],tbl_inn[],4,FALSE))</f>
        <v/>
      </c>
      <c r="AA106" s="90" t="str">
        <f>IF(ISERROR(VLOOKUP(tbl_main[[#This Row],[ИНН организации]],tbl_inn[],8,FALSE)),"",VLOOKUP(tbl_main[[#This Row],[ИНН организации]],tbl_inn[],8,FALSE))</f>
        <v/>
      </c>
      <c r="AB106" s="83" t="s">
        <v>311</v>
      </c>
      <c r="AC106" s="83" t="s">
        <v>311</v>
      </c>
      <c r="AD106" s="83" t="s">
        <v>311</v>
      </c>
      <c r="AE106" s="83" t="s">
        <v>311</v>
      </c>
      <c r="AF106" s="83" t="s">
        <v>311</v>
      </c>
      <c r="AG106" s="83" t="s">
        <v>311</v>
      </c>
      <c r="AH106" s="83" t="s">
        <v>311</v>
      </c>
      <c r="AI106" s="83" t="s">
        <v>311</v>
      </c>
      <c r="AJ106" s="83" t="s">
        <v>311</v>
      </c>
      <c r="AK106" s="83" t="s">
        <v>311</v>
      </c>
      <c r="AL106" s="83" t="s">
        <v>311</v>
      </c>
      <c r="AM106" s="83" t="s">
        <v>311</v>
      </c>
      <c r="AN106" s="83" t="s">
        <v>311</v>
      </c>
    </row>
    <row r="107" spans="1:40" x14ac:dyDescent="0.25">
      <c r="A107" s="81">
        <f t="shared" si="1"/>
        <v>98</v>
      </c>
      <c r="B107" s="82" t="str">
        <f>IF(tbl_main[[#This Row],[ТИП]]="","",IF(tbl_main[[#This Row],[Серия и номер]]="","",tbl_main[[#This Row],[ТИП]]&amp;"-"&amp;RIGHT(tbl_main[[#This Row],[Серия и номер]],6)))</f>
        <v/>
      </c>
      <c r="C107" s="83" t="s">
        <v>311</v>
      </c>
      <c r="D107" s="83" t="s">
        <v>311</v>
      </c>
      <c r="E107" s="83" t="s">
        <v>311</v>
      </c>
      <c r="F107" s="83" t="s">
        <v>311</v>
      </c>
      <c r="G107" s="83" t="s">
        <v>311</v>
      </c>
      <c r="H107" s="83" t="s">
        <v>311</v>
      </c>
      <c r="I107" s="83" t="s">
        <v>311</v>
      </c>
      <c r="J107" s="83" t="s">
        <v>311</v>
      </c>
      <c r="K107" s="84" t="s">
        <v>311</v>
      </c>
      <c r="L107" s="83" t="s">
        <v>311</v>
      </c>
      <c r="M107" s="85" t="s">
        <v>311</v>
      </c>
      <c r="N107" s="83" t="s">
        <v>311</v>
      </c>
      <c r="O107" s="84" t="s">
        <v>311</v>
      </c>
      <c r="P107" s="83" t="s">
        <v>311</v>
      </c>
      <c r="Q107" s="83" t="s">
        <v>311</v>
      </c>
      <c r="R107" s="83" t="s">
        <v>311</v>
      </c>
      <c r="S107" s="86" t="s">
        <v>311</v>
      </c>
      <c r="T107" s="83" t="s">
        <v>311</v>
      </c>
      <c r="U107" s="83" t="s">
        <v>311</v>
      </c>
      <c r="V107" s="83" t="s">
        <v>311</v>
      </c>
      <c r="W107" s="86" t="s">
        <v>311</v>
      </c>
      <c r="X107" s="86" t="s">
        <v>311</v>
      </c>
      <c r="Y107" s="90" t="str">
        <f>IF(tbl_main[[#This Row],[ИНН организации]]="","",IF(ISERROR(VLOOKUP(tbl_main[[#This Row],[ИНН организации]],tbl_inn[],3,FALSE)),"Проверьте ИНН",VLOOKUP(tbl_main[[#This Row],[ИНН организации]],tbl_inn[],3,FALSE)))</f>
        <v/>
      </c>
      <c r="Z107" s="90" t="str">
        <f>IF(ISERROR(VLOOKUP(tbl_main[[#This Row],[ИНН организации]],tbl_inn[],4,FALSE)),"",VLOOKUP(tbl_main[[#This Row],[ИНН организации]],tbl_inn[],4,FALSE))</f>
        <v/>
      </c>
      <c r="AA107" s="90" t="str">
        <f>IF(ISERROR(VLOOKUP(tbl_main[[#This Row],[ИНН организации]],tbl_inn[],8,FALSE)),"",VLOOKUP(tbl_main[[#This Row],[ИНН организации]],tbl_inn[],8,FALSE))</f>
        <v/>
      </c>
      <c r="AB107" s="83" t="s">
        <v>311</v>
      </c>
      <c r="AC107" s="83" t="s">
        <v>311</v>
      </c>
      <c r="AD107" s="83" t="s">
        <v>311</v>
      </c>
      <c r="AE107" s="83" t="s">
        <v>311</v>
      </c>
      <c r="AF107" s="83" t="s">
        <v>311</v>
      </c>
      <c r="AG107" s="83" t="s">
        <v>311</v>
      </c>
      <c r="AH107" s="83" t="s">
        <v>311</v>
      </c>
      <c r="AI107" s="83" t="s">
        <v>311</v>
      </c>
      <c r="AJ107" s="83" t="s">
        <v>311</v>
      </c>
      <c r="AK107" s="83" t="s">
        <v>311</v>
      </c>
      <c r="AL107" s="83" t="s">
        <v>311</v>
      </c>
      <c r="AM107" s="83" t="s">
        <v>311</v>
      </c>
      <c r="AN107" s="83" t="s">
        <v>311</v>
      </c>
    </row>
    <row r="108" spans="1:40" x14ac:dyDescent="0.25">
      <c r="A108" s="81">
        <f t="shared" si="1"/>
        <v>99</v>
      </c>
      <c r="B108" s="82" t="str">
        <f>IF(tbl_main[[#This Row],[ТИП]]="","",IF(tbl_main[[#This Row],[Серия и номер]]="","",tbl_main[[#This Row],[ТИП]]&amp;"-"&amp;RIGHT(tbl_main[[#This Row],[Серия и номер]],6)))</f>
        <v/>
      </c>
      <c r="C108" s="83" t="s">
        <v>311</v>
      </c>
      <c r="D108" s="83" t="s">
        <v>311</v>
      </c>
      <c r="E108" s="83" t="s">
        <v>311</v>
      </c>
      <c r="F108" s="83" t="s">
        <v>311</v>
      </c>
      <c r="G108" s="83" t="s">
        <v>311</v>
      </c>
      <c r="H108" s="83" t="s">
        <v>311</v>
      </c>
      <c r="I108" s="83" t="s">
        <v>311</v>
      </c>
      <c r="J108" s="83" t="s">
        <v>311</v>
      </c>
      <c r="K108" s="84" t="s">
        <v>311</v>
      </c>
      <c r="L108" s="83" t="s">
        <v>311</v>
      </c>
      <c r="M108" s="85" t="s">
        <v>311</v>
      </c>
      <c r="N108" s="83" t="s">
        <v>311</v>
      </c>
      <c r="O108" s="84" t="s">
        <v>311</v>
      </c>
      <c r="P108" s="83" t="s">
        <v>311</v>
      </c>
      <c r="Q108" s="83" t="s">
        <v>311</v>
      </c>
      <c r="R108" s="83" t="s">
        <v>311</v>
      </c>
      <c r="S108" s="86" t="s">
        <v>311</v>
      </c>
      <c r="T108" s="83" t="s">
        <v>311</v>
      </c>
      <c r="U108" s="83" t="s">
        <v>311</v>
      </c>
      <c r="V108" s="83" t="s">
        <v>311</v>
      </c>
      <c r="W108" s="86" t="s">
        <v>311</v>
      </c>
      <c r="X108" s="86" t="s">
        <v>311</v>
      </c>
      <c r="Y108" s="90" t="str">
        <f>IF(tbl_main[[#This Row],[ИНН организации]]="","",IF(ISERROR(VLOOKUP(tbl_main[[#This Row],[ИНН организации]],tbl_inn[],3,FALSE)),"Проверьте ИНН",VLOOKUP(tbl_main[[#This Row],[ИНН организации]],tbl_inn[],3,FALSE)))</f>
        <v/>
      </c>
      <c r="Z108" s="90" t="str">
        <f>IF(ISERROR(VLOOKUP(tbl_main[[#This Row],[ИНН организации]],tbl_inn[],4,FALSE)),"",VLOOKUP(tbl_main[[#This Row],[ИНН организации]],tbl_inn[],4,FALSE))</f>
        <v/>
      </c>
      <c r="AA108" s="90" t="str">
        <f>IF(ISERROR(VLOOKUP(tbl_main[[#This Row],[ИНН организации]],tbl_inn[],8,FALSE)),"",VLOOKUP(tbl_main[[#This Row],[ИНН организации]],tbl_inn[],8,FALSE))</f>
        <v/>
      </c>
      <c r="AB108" s="83" t="s">
        <v>311</v>
      </c>
      <c r="AC108" s="83" t="s">
        <v>311</v>
      </c>
      <c r="AD108" s="83" t="s">
        <v>311</v>
      </c>
      <c r="AE108" s="83" t="s">
        <v>311</v>
      </c>
      <c r="AF108" s="83" t="s">
        <v>311</v>
      </c>
      <c r="AG108" s="83" t="s">
        <v>311</v>
      </c>
      <c r="AH108" s="83" t="s">
        <v>311</v>
      </c>
      <c r="AI108" s="83" t="s">
        <v>311</v>
      </c>
      <c r="AJ108" s="83" t="s">
        <v>311</v>
      </c>
      <c r="AK108" s="83" t="s">
        <v>311</v>
      </c>
      <c r="AL108" s="83" t="s">
        <v>311</v>
      </c>
      <c r="AM108" s="83" t="s">
        <v>311</v>
      </c>
      <c r="AN108" s="83" t="s">
        <v>311</v>
      </c>
    </row>
    <row r="109" spans="1:40" x14ac:dyDescent="0.25">
      <c r="A109" s="81">
        <f t="shared" si="1"/>
        <v>100</v>
      </c>
      <c r="B109" s="82" t="str">
        <f>IF(tbl_main[[#This Row],[ТИП]]="","",IF(tbl_main[[#This Row],[Серия и номер]]="","",tbl_main[[#This Row],[ТИП]]&amp;"-"&amp;RIGHT(tbl_main[[#This Row],[Серия и номер]],6)))</f>
        <v/>
      </c>
      <c r="C109" s="83" t="s">
        <v>311</v>
      </c>
      <c r="D109" s="83" t="s">
        <v>311</v>
      </c>
      <c r="E109" s="83" t="s">
        <v>311</v>
      </c>
      <c r="F109" s="83" t="s">
        <v>311</v>
      </c>
      <c r="G109" s="83" t="s">
        <v>311</v>
      </c>
      <c r="H109" s="83" t="s">
        <v>311</v>
      </c>
      <c r="I109" s="83" t="s">
        <v>311</v>
      </c>
      <c r="J109" s="83" t="s">
        <v>311</v>
      </c>
      <c r="K109" s="84" t="s">
        <v>311</v>
      </c>
      <c r="L109" s="83" t="s">
        <v>311</v>
      </c>
      <c r="M109" s="85" t="s">
        <v>311</v>
      </c>
      <c r="N109" s="83" t="s">
        <v>311</v>
      </c>
      <c r="O109" s="84" t="s">
        <v>311</v>
      </c>
      <c r="P109" s="83" t="s">
        <v>311</v>
      </c>
      <c r="Q109" s="83" t="s">
        <v>311</v>
      </c>
      <c r="R109" s="83" t="s">
        <v>311</v>
      </c>
      <c r="S109" s="86" t="s">
        <v>311</v>
      </c>
      <c r="T109" s="83" t="s">
        <v>311</v>
      </c>
      <c r="U109" s="83" t="s">
        <v>311</v>
      </c>
      <c r="V109" s="83" t="s">
        <v>311</v>
      </c>
      <c r="W109" s="86" t="s">
        <v>311</v>
      </c>
      <c r="X109" s="86" t="s">
        <v>311</v>
      </c>
      <c r="Y109" s="90" t="str">
        <f>IF(tbl_main[[#This Row],[ИНН организации]]="","",IF(ISERROR(VLOOKUP(tbl_main[[#This Row],[ИНН организации]],tbl_inn[],3,FALSE)),"Проверьте ИНН",VLOOKUP(tbl_main[[#This Row],[ИНН организации]],tbl_inn[],3,FALSE)))</f>
        <v/>
      </c>
      <c r="Z109" s="90" t="str">
        <f>IF(ISERROR(VLOOKUP(tbl_main[[#This Row],[ИНН организации]],tbl_inn[],4,FALSE)),"",VLOOKUP(tbl_main[[#This Row],[ИНН организации]],tbl_inn[],4,FALSE))</f>
        <v/>
      </c>
      <c r="AA109" s="90" t="str">
        <f>IF(ISERROR(VLOOKUP(tbl_main[[#This Row],[ИНН организации]],tbl_inn[],8,FALSE)),"",VLOOKUP(tbl_main[[#This Row],[ИНН организации]],tbl_inn[],8,FALSE))</f>
        <v/>
      </c>
      <c r="AB109" s="83" t="s">
        <v>311</v>
      </c>
      <c r="AC109" s="83" t="s">
        <v>311</v>
      </c>
      <c r="AD109" s="83" t="s">
        <v>311</v>
      </c>
      <c r="AE109" s="83" t="s">
        <v>311</v>
      </c>
      <c r="AF109" s="83" t="s">
        <v>311</v>
      </c>
      <c r="AG109" s="83" t="s">
        <v>311</v>
      </c>
      <c r="AH109" s="83" t="s">
        <v>311</v>
      </c>
      <c r="AI109" s="83" t="s">
        <v>311</v>
      </c>
      <c r="AJ109" s="83" t="s">
        <v>311</v>
      </c>
      <c r="AK109" s="83" t="s">
        <v>311</v>
      </c>
      <c r="AL109" s="83" t="s">
        <v>311</v>
      </c>
      <c r="AM109" s="83" t="s">
        <v>311</v>
      </c>
      <c r="AN109" s="83" t="s">
        <v>311</v>
      </c>
    </row>
    <row r="110" spans="1:40" x14ac:dyDescent="0.25">
      <c r="A110" s="81">
        <f t="shared" si="1"/>
        <v>101</v>
      </c>
      <c r="B110" s="82" t="str">
        <f>IF(tbl_main[[#This Row],[ТИП]]="","",IF(tbl_main[[#This Row],[Серия и номер]]="","",tbl_main[[#This Row],[ТИП]]&amp;"-"&amp;RIGHT(tbl_main[[#This Row],[Серия и номер]],6)))</f>
        <v/>
      </c>
      <c r="C110" s="83" t="s">
        <v>311</v>
      </c>
      <c r="D110" s="83" t="s">
        <v>311</v>
      </c>
      <c r="E110" s="83" t="s">
        <v>311</v>
      </c>
      <c r="F110" s="83" t="s">
        <v>311</v>
      </c>
      <c r="G110" s="83" t="s">
        <v>311</v>
      </c>
      <c r="H110" s="83" t="s">
        <v>311</v>
      </c>
      <c r="I110" s="83" t="s">
        <v>311</v>
      </c>
      <c r="J110" s="83" t="s">
        <v>311</v>
      </c>
      <c r="K110" s="84" t="s">
        <v>311</v>
      </c>
      <c r="L110" s="83" t="s">
        <v>311</v>
      </c>
      <c r="M110" s="85" t="s">
        <v>311</v>
      </c>
      <c r="N110" s="83" t="s">
        <v>311</v>
      </c>
      <c r="O110" s="84" t="s">
        <v>311</v>
      </c>
      <c r="P110" s="83" t="s">
        <v>311</v>
      </c>
      <c r="Q110" s="83" t="s">
        <v>311</v>
      </c>
      <c r="R110" s="83" t="s">
        <v>311</v>
      </c>
      <c r="S110" s="86" t="s">
        <v>311</v>
      </c>
      <c r="T110" s="83" t="s">
        <v>311</v>
      </c>
      <c r="U110" s="83" t="s">
        <v>311</v>
      </c>
      <c r="V110" s="83" t="s">
        <v>311</v>
      </c>
      <c r="W110" s="86" t="s">
        <v>311</v>
      </c>
      <c r="X110" s="86" t="s">
        <v>311</v>
      </c>
      <c r="Y110" s="90" t="str">
        <f>IF(tbl_main[[#This Row],[ИНН организации]]="","",IF(ISERROR(VLOOKUP(tbl_main[[#This Row],[ИНН организации]],tbl_inn[],3,FALSE)),"Проверьте ИНН",VLOOKUP(tbl_main[[#This Row],[ИНН организации]],tbl_inn[],3,FALSE)))</f>
        <v/>
      </c>
      <c r="Z110" s="90" t="str">
        <f>IF(ISERROR(VLOOKUP(tbl_main[[#This Row],[ИНН организации]],tbl_inn[],4,FALSE)),"",VLOOKUP(tbl_main[[#This Row],[ИНН организации]],tbl_inn[],4,FALSE))</f>
        <v/>
      </c>
      <c r="AA110" s="90" t="str">
        <f>IF(ISERROR(VLOOKUP(tbl_main[[#This Row],[ИНН организации]],tbl_inn[],8,FALSE)),"",VLOOKUP(tbl_main[[#This Row],[ИНН организации]],tbl_inn[],8,FALSE))</f>
        <v/>
      </c>
      <c r="AB110" s="83" t="s">
        <v>311</v>
      </c>
      <c r="AC110" s="83" t="s">
        <v>311</v>
      </c>
      <c r="AD110" s="83" t="s">
        <v>311</v>
      </c>
      <c r="AE110" s="83" t="s">
        <v>311</v>
      </c>
      <c r="AF110" s="83" t="s">
        <v>311</v>
      </c>
      <c r="AG110" s="83" t="s">
        <v>311</v>
      </c>
      <c r="AH110" s="83" t="s">
        <v>311</v>
      </c>
      <c r="AI110" s="83" t="s">
        <v>311</v>
      </c>
      <c r="AJ110" s="83" t="s">
        <v>311</v>
      </c>
      <c r="AK110" s="83" t="s">
        <v>311</v>
      </c>
      <c r="AL110" s="83" t="s">
        <v>311</v>
      </c>
      <c r="AM110" s="83" t="s">
        <v>311</v>
      </c>
      <c r="AN110" s="83" t="s">
        <v>311</v>
      </c>
    </row>
    <row r="111" spans="1:40" x14ac:dyDescent="0.25">
      <c r="A111" s="81">
        <f t="shared" si="1"/>
        <v>102</v>
      </c>
      <c r="B111" s="82" t="str">
        <f>IF(tbl_main[[#This Row],[ТИП]]="","",IF(tbl_main[[#This Row],[Серия и номер]]="","",tbl_main[[#This Row],[ТИП]]&amp;"-"&amp;RIGHT(tbl_main[[#This Row],[Серия и номер]],6)))</f>
        <v/>
      </c>
      <c r="C111" s="83" t="s">
        <v>311</v>
      </c>
      <c r="D111" s="83" t="s">
        <v>311</v>
      </c>
      <c r="E111" s="83" t="s">
        <v>311</v>
      </c>
      <c r="F111" s="83" t="s">
        <v>311</v>
      </c>
      <c r="G111" s="83" t="s">
        <v>311</v>
      </c>
      <c r="H111" s="83" t="s">
        <v>311</v>
      </c>
      <c r="I111" s="83" t="s">
        <v>311</v>
      </c>
      <c r="J111" s="83" t="s">
        <v>311</v>
      </c>
      <c r="K111" s="84" t="s">
        <v>311</v>
      </c>
      <c r="L111" s="83" t="s">
        <v>311</v>
      </c>
      <c r="M111" s="85" t="s">
        <v>311</v>
      </c>
      <c r="N111" s="83" t="s">
        <v>311</v>
      </c>
      <c r="O111" s="84" t="s">
        <v>311</v>
      </c>
      <c r="P111" s="83" t="s">
        <v>311</v>
      </c>
      <c r="Q111" s="83" t="s">
        <v>311</v>
      </c>
      <c r="R111" s="83" t="s">
        <v>311</v>
      </c>
      <c r="S111" s="86" t="s">
        <v>311</v>
      </c>
      <c r="T111" s="83" t="s">
        <v>311</v>
      </c>
      <c r="U111" s="83" t="s">
        <v>311</v>
      </c>
      <c r="V111" s="83" t="s">
        <v>311</v>
      </c>
      <c r="W111" s="86" t="s">
        <v>311</v>
      </c>
      <c r="X111" s="86" t="s">
        <v>311</v>
      </c>
      <c r="Y111" s="90" t="str">
        <f>IF(tbl_main[[#This Row],[ИНН организации]]="","",IF(ISERROR(VLOOKUP(tbl_main[[#This Row],[ИНН организации]],tbl_inn[],3,FALSE)),"Проверьте ИНН",VLOOKUP(tbl_main[[#This Row],[ИНН организации]],tbl_inn[],3,FALSE)))</f>
        <v/>
      </c>
      <c r="Z111" s="90" t="str">
        <f>IF(ISERROR(VLOOKUP(tbl_main[[#This Row],[ИНН организации]],tbl_inn[],4,FALSE)),"",VLOOKUP(tbl_main[[#This Row],[ИНН организации]],tbl_inn[],4,FALSE))</f>
        <v/>
      </c>
      <c r="AA111" s="90" t="str">
        <f>IF(ISERROR(VLOOKUP(tbl_main[[#This Row],[ИНН организации]],tbl_inn[],8,FALSE)),"",VLOOKUP(tbl_main[[#This Row],[ИНН организации]],tbl_inn[],8,FALSE))</f>
        <v/>
      </c>
      <c r="AB111" s="83" t="s">
        <v>311</v>
      </c>
      <c r="AC111" s="83" t="s">
        <v>311</v>
      </c>
      <c r="AD111" s="83" t="s">
        <v>311</v>
      </c>
      <c r="AE111" s="83" t="s">
        <v>311</v>
      </c>
      <c r="AF111" s="83" t="s">
        <v>311</v>
      </c>
      <c r="AG111" s="83" t="s">
        <v>311</v>
      </c>
      <c r="AH111" s="83" t="s">
        <v>311</v>
      </c>
      <c r="AI111" s="83" t="s">
        <v>311</v>
      </c>
      <c r="AJ111" s="83" t="s">
        <v>311</v>
      </c>
      <c r="AK111" s="83" t="s">
        <v>311</v>
      </c>
      <c r="AL111" s="83" t="s">
        <v>311</v>
      </c>
      <c r="AM111" s="83" t="s">
        <v>311</v>
      </c>
      <c r="AN111" s="83" t="s">
        <v>311</v>
      </c>
    </row>
    <row r="112" spans="1:40" x14ac:dyDescent="0.25">
      <c r="A112" s="81">
        <f t="shared" si="1"/>
        <v>103</v>
      </c>
      <c r="B112" s="82" t="str">
        <f>IF(tbl_main[[#This Row],[ТИП]]="","",IF(tbl_main[[#This Row],[Серия и номер]]="","",tbl_main[[#This Row],[ТИП]]&amp;"-"&amp;RIGHT(tbl_main[[#This Row],[Серия и номер]],6)))</f>
        <v/>
      </c>
      <c r="C112" s="83" t="s">
        <v>311</v>
      </c>
      <c r="D112" s="83" t="s">
        <v>311</v>
      </c>
      <c r="E112" s="83" t="s">
        <v>311</v>
      </c>
      <c r="F112" s="83" t="s">
        <v>311</v>
      </c>
      <c r="G112" s="83" t="s">
        <v>311</v>
      </c>
      <c r="H112" s="83" t="s">
        <v>311</v>
      </c>
      <c r="I112" s="83" t="s">
        <v>311</v>
      </c>
      <c r="J112" s="83" t="s">
        <v>311</v>
      </c>
      <c r="K112" s="84" t="s">
        <v>311</v>
      </c>
      <c r="L112" s="83" t="s">
        <v>311</v>
      </c>
      <c r="M112" s="85" t="s">
        <v>311</v>
      </c>
      <c r="N112" s="83" t="s">
        <v>311</v>
      </c>
      <c r="O112" s="84" t="s">
        <v>311</v>
      </c>
      <c r="P112" s="83" t="s">
        <v>311</v>
      </c>
      <c r="Q112" s="83" t="s">
        <v>311</v>
      </c>
      <c r="R112" s="83" t="s">
        <v>311</v>
      </c>
      <c r="S112" s="86" t="s">
        <v>311</v>
      </c>
      <c r="T112" s="83" t="s">
        <v>311</v>
      </c>
      <c r="U112" s="83" t="s">
        <v>311</v>
      </c>
      <c r="V112" s="83" t="s">
        <v>311</v>
      </c>
      <c r="W112" s="86" t="s">
        <v>311</v>
      </c>
      <c r="X112" s="86" t="s">
        <v>311</v>
      </c>
      <c r="Y112" s="90" t="str">
        <f>IF(tbl_main[[#This Row],[ИНН организации]]="","",IF(ISERROR(VLOOKUP(tbl_main[[#This Row],[ИНН организации]],tbl_inn[],3,FALSE)),"Проверьте ИНН",VLOOKUP(tbl_main[[#This Row],[ИНН организации]],tbl_inn[],3,FALSE)))</f>
        <v/>
      </c>
      <c r="Z112" s="90" t="str">
        <f>IF(ISERROR(VLOOKUP(tbl_main[[#This Row],[ИНН организации]],tbl_inn[],4,FALSE)),"",VLOOKUP(tbl_main[[#This Row],[ИНН организации]],tbl_inn[],4,FALSE))</f>
        <v/>
      </c>
      <c r="AA112" s="90" t="str">
        <f>IF(ISERROR(VLOOKUP(tbl_main[[#This Row],[ИНН организации]],tbl_inn[],8,FALSE)),"",VLOOKUP(tbl_main[[#This Row],[ИНН организации]],tbl_inn[],8,FALSE))</f>
        <v/>
      </c>
      <c r="AB112" s="83" t="s">
        <v>311</v>
      </c>
      <c r="AC112" s="83" t="s">
        <v>311</v>
      </c>
      <c r="AD112" s="83" t="s">
        <v>311</v>
      </c>
      <c r="AE112" s="83" t="s">
        <v>311</v>
      </c>
      <c r="AF112" s="83" t="s">
        <v>311</v>
      </c>
      <c r="AG112" s="83" t="s">
        <v>311</v>
      </c>
      <c r="AH112" s="83" t="s">
        <v>311</v>
      </c>
      <c r="AI112" s="83" t="s">
        <v>311</v>
      </c>
      <c r="AJ112" s="83" t="s">
        <v>311</v>
      </c>
      <c r="AK112" s="83" t="s">
        <v>311</v>
      </c>
      <c r="AL112" s="83" t="s">
        <v>311</v>
      </c>
      <c r="AM112" s="83" t="s">
        <v>311</v>
      </c>
      <c r="AN112" s="83" t="s">
        <v>311</v>
      </c>
    </row>
    <row r="113" spans="1:40" x14ac:dyDescent="0.25">
      <c r="A113" s="81">
        <f t="shared" si="1"/>
        <v>104</v>
      </c>
      <c r="B113" s="82" t="str">
        <f>IF(tbl_main[[#This Row],[ТИП]]="","",IF(tbl_main[[#This Row],[Серия и номер]]="","",tbl_main[[#This Row],[ТИП]]&amp;"-"&amp;RIGHT(tbl_main[[#This Row],[Серия и номер]],6)))</f>
        <v/>
      </c>
      <c r="C113" s="83" t="s">
        <v>311</v>
      </c>
      <c r="D113" s="83" t="s">
        <v>311</v>
      </c>
      <c r="E113" s="83" t="s">
        <v>311</v>
      </c>
      <c r="F113" s="83" t="s">
        <v>311</v>
      </c>
      <c r="G113" s="83" t="s">
        <v>311</v>
      </c>
      <c r="H113" s="83" t="s">
        <v>311</v>
      </c>
      <c r="I113" s="83" t="s">
        <v>311</v>
      </c>
      <c r="J113" s="83" t="s">
        <v>311</v>
      </c>
      <c r="K113" s="84" t="s">
        <v>311</v>
      </c>
      <c r="L113" s="83" t="s">
        <v>311</v>
      </c>
      <c r="M113" s="85" t="s">
        <v>311</v>
      </c>
      <c r="N113" s="83" t="s">
        <v>311</v>
      </c>
      <c r="O113" s="84" t="s">
        <v>311</v>
      </c>
      <c r="P113" s="83" t="s">
        <v>311</v>
      </c>
      <c r="Q113" s="83" t="s">
        <v>311</v>
      </c>
      <c r="R113" s="83" t="s">
        <v>311</v>
      </c>
      <c r="S113" s="86" t="s">
        <v>311</v>
      </c>
      <c r="T113" s="83" t="s">
        <v>311</v>
      </c>
      <c r="U113" s="83" t="s">
        <v>311</v>
      </c>
      <c r="V113" s="83" t="s">
        <v>311</v>
      </c>
      <c r="W113" s="86" t="s">
        <v>311</v>
      </c>
      <c r="X113" s="86" t="s">
        <v>311</v>
      </c>
      <c r="Y113" s="90" t="str">
        <f>IF(tbl_main[[#This Row],[ИНН организации]]="","",IF(ISERROR(VLOOKUP(tbl_main[[#This Row],[ИНН организации]],tbl_inn[],3,FALSE)),"Проверьте ИНН",VLOOKUP(tbl_main[[#This Row],[ИНН организации]],tbl_inn[],3,FALSE)))</f>
        <v/>
      </c>
      <c r="Z113" s="90" t="str">
        <f>IF(ISERROR(VLOOKUP(tbl_main[[#This Row],[ИНН организации]],tbl_inn[],4,FALSE)),"",VLOOKUP(tbl_main[[#This Row],[ИНН организации]],tbl_inn[],4,FALSE))</f>
        <v/>
      </c>
      <c r="AA113" s="90" t="str">
        <f>IF(ISERROR(VLOOKUP(tbl_main[[#This Row],[ИНН организации]],tbl_inn[],8,FALSE)),"",VLOOKUP(tbl_main[[#This Row],[ИНН организации]],tbl_inn[],8,FALSE))</f>
        <v/>
      </c>
      <c r="AB113" s="83" t="s">
        <v>311</v>
      </c>
      <c r="AC113" s="83" t="s">
        <v>311</v>
      </c>
      <c r="AD113" s="83" t="s">
        <v>311</v>
      </c>
      <c r="AE113" s="83" t="s">
        <v>311</v>
      </c>
      <c r="AF113" s="83" t="s">
        <v>311</v>
      </c>
      <c r="AG113" s="83" t="s">
        <v>311</v>
      </c>
      <c r="AH113" s="83" t="s">
        <v>311</v>
      </c>
      <c r="AI113" s="83" t="s">
        <v>311</v>
      </c>
      <c r="AJ113" s="83" t="s">
        <v>311</v>
      </c>
      <c r="AK113" s="83" t="s">
        <v>311</v>
      </c>
      <c r="AL113" s="83" t="s">
        <v>311</v>
      </c>
      <c r="AM113" s="83" t="s">
        <v>311</v>
      </c>
      <c r="AN113" s="83" t="s">
        <v>311</v>
      </c>
    </row>
    <row r="114" spans="1:40" x14ac:dyDescent="0.25">
      <c r="A114" s="81">
        <f t="shared" si="1"/>
        <v>105</v>
      </c>
      <c r="B114" s="82" t="str">
        <f>IF(tbl_main[[#This Row],[ТИП]]="","",IF(tbl_main[[#This Row],[Серия и номер]]="","",tbl_main[[#This Row],[ТИП]]&amp;"-"&amp;RIGHT(tbl_main[[#This Row],[Серия и номер]],6)))</f>
        <v/>
      </c>
      <c r="C114" s="83" t="s">
        <v>311</v>
      </c>
      <c r="D114" s="83" t="s">
        <v>311</v>
      </c>
      <c r="E114" s="83" t="s">
        <v>311</v>
      </c>
      <c r="F114" s="83" t="s">
        <v>311</v>
      </c>
      <c r="G114" s="83" t="s">
        <v>311</v>
      </c>
      <c r="H114" s="83" t="s">
        <v>311</v>
      </c>
      <c r="I114" s="83" t="s">
        <v>311</v>
      </c>
      <c r="J114" s="83" t="s">
        <v>311</v>
      </c>
      <c r="K114" s="84" t="s">
        <v>311</v>
      </c>
      <c r="L114" s="83" t="s">
        <v>311</v>
      </c>
      <c r="M114" s="85" t="s">
        <v>311</v>
      </c>
      <c r="N114" s="83" t="s">
        <v>311</v>
      </c>
      <c r="O114" s="84" t="s">
        <v>311</v>
      </c>
      <c r="P114" s="83" t="s">
        <v>311</v>
      </c>
      <c r="Q114" s="83" t="s">
        <v>311</v>
      </c>
      <c r="R114" s="83" t="s">
        <v>311</v>
      </c>
      <c r="S114" s="86" t="s">
        <v>311</v>
      </c>
      <c r="T114" s="83" t="s">
        <v>311</v>
      </c>
      <c r="U114" s="83" t="s">
        <v>311</v>
      </c>
      <c r="V114" s="83" t="s">
        <v>311</v>
      </c>
      <c r="W114" s="86" t="s">
        <v>311</v>
      </c>
      <c r="X114" s="86" t="s">
        <v>311</v>
      </c>
      <c r="Y114" s="90" t="str">
        <f>IF(tbl_main[[#This Row],[ИНН организации]]="","",IF(ISERROR(VLOOKUP(tbl_main[[#This Row],[ИНН организации]],tbl_inn[],3,FALSE)),"Проверьте ИНН",VLOOKUP(tbl_main[[#This Row],[ИНН организации]],tbl_inn[],3,FALSE)))</f>
        <v/>
      </c>
      <c r="Z114" s="90" t="str">
        <f>IF(ISERROR(VLOOKUP(tbl_main[[#This Row],[ИНН организации]],tbl_inn[],4,FALSE)),"",VLOOKUP(tbl_main[[#This Row],[ИНН организации]],tbl_inn[],4,FALSE))</f>
        <v/>
      </c>
      <c r="AA114" s="90" t="str">
        <f>IF(ISERROR(VLOOKUP(tbl_main[[#This Row],[ИНН организации]],tbl_inn[],8,FALSE)),"",VLOOKUP(tbl_main[[#This Row],[ИНН организации]],tbl_inn[],8,FALSE))</f>
        <v/>
      </c>
      <c r="AB114" s="83" t="s">
        <v>311</v>
      </c>
      <c r="AC114" s="83" t="s">
        <v>311</v>
      </c>
      <c r="AD114" s="83" t="s">
        <v>311</v>
      </c>
      <c r="AE114" s="83" t="s">
        <v>311</v>
      </c>
      <c r="AF114" s="83" t="s">
        <v>311</v>
      </c>
      <c r="AG114" s="83" t="s">
        <v>311</v>
      </c>
      <c r="AH114" s="83" t="s">
        <v>311</v>
      </c>
      <c r="AI114" s="83" t="s">
        <v>311</v>
      </c>
      <c r="AJ114" s="83" t="s">
        <v>311</v>
      </c>
      <c r="AK114" s="83" t="s">
        <v>311</v>
      </c>
      <c r="AL114" s="83" t="s">
        <v>311</v>
      </c>
      <c r="AM114" s="83" t="s">
        <v>311</v>
      </c>
      <c r="AN114" s="83" t="s">
        <v>311</v>
      </c>
    </row>
    <row r="115" spans="1:40" x14ac:dyDescent="0.25">
      <c r="A115" s="81">
        <f t="shared" si="1"/>
        <v>106</v>
      </c>
      <c r="B115" s="82" t="str">
        <f>IF(tbl_main[[#This Row],[ТИП]]="","",IF(tbl_main[[#This Row],[Серия и номер]]="","",tbl_main[[#This Row],[ТИП]]&amp;"-"&amp;RIGHT(tbl_main[[#This Row],[Серия и номер]],6)))</f>
        <v/>
      </c>
      <c r="C115" s="83" t="s">
        <v>311</v>
      </c>
      <c r="D115" s="83" t="s">
        <v>311</v>
      </c>
      <c r="E115" s="83" t="s">
        <v>311</v>
      </c>
      <c r="F115" s="83" t="s">
        <v>311</v>
      </c>
      <c r="G115" s="83" t="s">
        <v>311</v>
      </c>
      <c r="H115" s="83" t="s">
        <v>311</v>
      </c>
      <c r="I115" s="83" t="s">
        <v>311</v>
      </c>
      <c r="J115" s="83" t="s">
        <v>311</v>
      </c>
      <c r="K115" s="84" t="s">
        <v>311</v>
      </c>
      <c r="L115" s="83" t="s">
        <v>311</v>
      </c>
      <c r="M115" s="85" t="s">
        <v>311</v>
      </c>
      <c r="N115" s="83" t="s">
        <v>311</v>
      </c>
      <c r="O115" s="84" t="s">
        <v>311</v>
      </c>
      <c r="P115" s="83" t="s">
        <v>311</v>
      </c>
      <c r="Q115" s="83" t="s">
        <v>311</v>
      </c>
      <c r="R115" s="83" t="s">
        <v>311</v>
      </c>
      <c r="S115" s="86" t="s">
        <v>311</v>
      </c>
      <c r="T115" s="83" t="s">
        <v>311</v>
      </c>
      <c r="U115" s="83" t="s">
        <v>311</v>
      </c>
      <c r="V115" s="83" t="s">
        <v>311</v>
      </c>
      <c r="W115" s="86" t="s">
        <v>311</v>
      </c>
      <c r="X115" s="86" t="s">
        <v>311</v>
      </c>
      <c r="Y115" s="90" t="str">
        <f>IF(tbl_main[[#This Row],[ИНН организации]]="","",IF(ISERROR(VLOOKUP(tbl_main[[#This Row],[ИНН организации]],tbl_inn[],3,FALSE)),"Проверьте ИНН",VLOOKUP(tbl_main[[#This Row],[ИНН организации]],tbl_inn[],3,FALSE)))</f>
        <v/>
      </c>
      <c r="Z115" s="90" t="str">
        <f>IF(ISERROR(VLOOKUP(tbl_main[[#This Row],[ИНН организации]],tbl_inn[],4,FALSE)),"",VLOOKUP(tbl_main[[#This Row],[ИНН организации]],tbl_inn[],4,FALSE))</f>
        <v/>
      </c>
      <c r="AA115" s="90" t="str">
        <f>IF(ISERROR(VLOOKUP(tbl_main[[#This Row],[ИНН организации]],tbl_inn[],8,FALSE)),"",VLOOKUP(tbl_main[[#This Row],[ИНН организации]],tbl_inn[],8,FALSE))</f>
        <v/>
      </c>
      <c r="AB115" s="83" t="s">
        <v>311</v>
      </c>
      <c r="AC115" s="83" t="s">
        <v>311</v>
      </c>
      <c r="AD115" s="83" t="s">
        <v>311</v>
      </c>
      <c r="AE115" s="83" t="s">
        <v>311</v>
      </c>
      <c r="AF115" s="83" t="s">
        <v>311</v>
      </c>
      <c r="AG115" s="83" t="s">
        <v>311</v>
      </c>
      <c r="AH115" s="83" t="s">
        <v>311</v>
      </c>
      <c r="AI115" s="83" t="s">
        <v>311</v>
      </c>
      <c r="AJ115" s="83" t="s">
        <v>311</v>
      </c>
      <c r="AK115" s="83" t="s">
        <v>311</v>
      </c>
      <c r="AL115" s="83" t="s">
        <v>311</v>
      </c>
      <c r="AM115" s="83" t="s">
        <v>311</v>
      </c>
      <c r="AN115" s="83" t="s">
        <v>311</v>
      </c>
    </row>
    <row r="116" spans="1:40" x14ac:dyDescent="0.25">
      <c r="A116" s="81">
        <f t="shared" si="1"/>
        <v>107</v>
      </c>
      <c r="B116" s="82" t="str">
        <f>IF(tbl_main[[#This Row],[ТИП]]="","",IF(tbl_main[[#This Row],[Серия и номер]]="","",tbl_main[[#This Row],[ТИП]]&amp;"-"&amp;RIGHT(tbl_main[[#This Row],[Серия и номер]],6)))</f>
        <v/>
      </c>
      <c r="C116" s="83" t="s">
        <v>311</v>
      </c>
      <c r="D116" s="83" t="s">
        <v>311</v>
      </c>
      <c r="E116" s="83" t="s">
        <v>311</v>
      </c>
      <c r="F116" s="83" t="s">
        <v>311</v>
      </c>
      <c r="G116" s="83" t="s">
        <v>311</v>
      </c>
      <c r="H116" s="83" t="s">
        <v>311</v>
      </c>
      <c r="I116" s="83" t="s">
        <v>311</v>
      </c>
      <c r="J116" s="83" t="s">
        <v>311</v>
      </c>
      <c r="K116" s="84" t="s">
        <v>311</v>
      </c>
      <c r="L116" s="83" t="s">
        <v>311</v>
      </c>
      <c r="M116" s="85" t="s">
        <v>311</v>
      </c>
      <c r="N116" s="83" t="s">
        <v>311</v>
      </c>
      <c r="O116" s="84" t="s">
        <v>311</v>
      </c>
      <c r="P116" s="83" t="s">
        <v>311</v>
      </c>
      <c r="Q116" s="83" t="s">
        <v>311</v>
      </c>
      <c r="R116" s="83" t="s">
        <v>311</v>
      </c>
      <c r="S116" s="86" t="s">
        <v>311</v>
      </c>
      <c r="T116" s="83" t="s">
        <v>311</v>
      </c>
      <c r="U116" s="83" t="s">
        <v>311</v>
      </c>
      <c r="V116" s="83" t="s">
        <v>311</v>
      </c>
      <c r="W116" s="86" t="s">
        <v>311</v>
      </c>
      <c r="X116" s="86" t="s">
        <v>311</v>
      </c>
      <c r="Y116" s="90" t="str">
        <f>IF(tbl_main[[#This Row],[ИНН организации]]="","",IF(ISERROR(VLOOKUP(tbl_main[[#This Row],[ИНН организации]],tbl_inn[],3,FALSE)),"Проверьте ИНН",VLOOKUP(tbl_main[[#This Row],[ИНН организации]],tbl_inn[],3,FALSE)))</f>
        <v/>
      </c>
      <c r="Z116" s="90" t="str">
        <f>IF(ISERROR(VLOOKUP(tbl_main[[#This Row],[ИНН организации]],tbl_inn[],4,FALSE)),"",VLOOKUP(tbl_main[[#This Row],[ИНН организации]],tbl_inn[],4,FALSE))</f>
        <v/>
      </c>
      <c r="AA116" s="90" t="str">
        <f>IF(ISERROR(VLOOKUP(tbl_main[[#This Row],[ИНН организации]],tbl_inn[],8,FALSE)),"",VLOOKUP(tbl_main[[#This Row],[ИНН организации]],tbl_inn[],8,FALSE))</f>
        <v/>
      </c>
      <c r="AB116" s="83" t="s">
        <v>311</v>
      </c>
      <c r="AC116" s="83" t="s">
        <v>311</v>
      </c>
      <c r="AD116" s="83" t="s">
        <v>311</v>
      </c>
      <c r="AE116" s="83" t="s">
        <v>311</v>
      </c>
      <c r="AF116" s="83" t="s">
        <v>311</v>
      </c>
      <c r="AG116" s="83" t="s">
        <v>311</v>
      </c>
      <c r="AH116" s="83" t="s">
        <v>311</v>
      </c>
      <c r="AI116" s="83" t="s">
        <v>311</v>
      </c>
      <c r="AJ116" s="83" t="s">
        <v>311</v>
      </c>
      <c r="AK116" s="83" t="s">
        <v>311</v>
      </c>
      <c r="AL116" s="83" t="s">
        <v>311</v>
      </c>
      <c r="AM116" s="83" t="s">
        <v>311</v>
      </c>
      <c r="AN116" s="83" t="s">
        <v>311</v>
      </c>
    </row>
    <row r="117" spans="1:40" x14ac:dyDescent="0.25">
      <c r="A117" s="81">
        <f t="shared" si="1"/>
        <v>108</v>
      </c>
      <c r="B117" s="82" t="str">
        <f>IF(tbl_main[[#This Row],[ТИП]]="","",IF(tbl_main[[#This Row],[Серия и номер]]="","",tbl_main[[#This Row],[ТИП]]&amp;"-"&amp;RIGHT(tbl_main[[#This Row],[Серия и номер]],6)))</f>
        <v/>
      </c>
      <c r="C117" s="83" t="s">
        <v>311</v>
      </c>
      <c r="D117" s="83" t="s">
        <v>311</v>
      </c>
      <c r="E117" s="83" t="s">
        <v>311</v>
      </c>
      <c r="F117" s="83" t="s">
        <v>311</v>
      </c>
      <c r="G117" s="83" t="s">
        <v>311</v>
      </c>
      <c r="H117" s="83" t="s">
        <v>311</v>
      </c>
      <c r="I117" s="83" t="s">
        <v>311</v>
      </c>
      <c r="J117" s="83" t="s">
        <v>311</v>
      </c>
      <c r="K117" s="84" t="s">
        <v>311</v>
      </c>
      <c r="L117" s="83" t="s">
        <v>311</v>
      </c>
      <c r="M117" s="85" t="s">
        <v>311</v>
      </c>
      <c r="N117" s="83" t="s">
        <v>311</v>
      </c>
      <c r="O117" s="84" t="s">
        <v>311</v>
      </c>
      <c r="P117" s="83" t="s">
        <v>311</v>
      </c>
      <c r="Q117" s="83" t="s">
        <v>311</v>
      </c>
      <c r="R117" s="83" t="s">
        <v>311</v>
      </c>
      <c r="S117" s="86" t="s">
        <v>311</v>
      </c>
      <c r="T117" s="83" t="s">
        <v>311</v>
      </c>
      <c r="U117" s="83" t="s">
        <v>311</v>
      </c>
      <c r="V117" s="83" t="s">
        <v>311</v>
      </c>
      <c r="W117" s="86" t="s">
        <v>311</v>
      </c>
      <c r="X117" s="86" t="s">
        <v>311</v>
      </c>
      <c r="Y117" s="90" t="str">
        <f>IF(tbl_main[[#This Row],[ИНН организации]]="","",IF(ISERROR(VLOOKUP(tbl_main[[#This Row],[ИНН организации]],tbl_inn[],3,FALSE)),"Проверьте ИНН",VLOOKUP(tbl_main[[#This Row],[ИНН организации]],tbl_inn[],3,FALSE)))</f>
        <v/>
      </c>
      <c r="Z117" s="90" t="str">
        <f>IF(ISERROR(VLOOKUP(tbl_main[[#This Row],[ИНН организации]],tbl_inn[],4,FALSE)),"",VLOOKUP(tbl_main[[#This Row],[ИНН организации]],tbl_inn[],4,FALSE))</f>
        <v/>
      </c>
      <c r="AA117" s="90" t="str">
        <f>IF(ISERROR(VLOOKUP(tbl_main[[#This Row],[ИНН организации]],tbl_inn[],8,FALSE)),"",VLOOKUP(tbl_main[[#This Row],[ИНН организации]],tbl_inn[],8,FALSE))</f>
        <v/>
      </c>
      <c r="AB117" s="83" t="s">
        <v>311</v>
      </c>
      <c r="AC117" s="83" t="s">
        <v>311</v>
      </c>
      <c r="AD117" s="83" t="s">
        <v>311</v>
      </c>
      <c r="AE117" s="83" t="s">
        <v>311</v>
      </c>
      <c r="AF117" s="83" t="s">
        <v>311</v>
      </c>
      <c r="AG117" s="83" t="s">
        <v>311</v>
      </c>
      <c r="AH117" s="83" t="s">
        <v>311</v>
      </c>
      <c r="AI117" s="83" t="s">
        <v>311</v>
      </c>
      <c r="AJ117" s="83" t="s">
        <v>311</v>
      </c>
      <c r="AK117" s="83" t="s">
        <v>311</v>
      </c>
      <c r="AL117" s="83" t="s">
        <v>311</v>
      </c>
      <c r="AM117" s="83" t="s">
        <v>311</v>
      </c>
      <c r="AN117" s="83" t="s">
        <v>311</v>
      </c>
    </row>
    <row r="118" spans="1:40" x14ac:dyDescent="0.25">
      <c r="A118" s="81">
        <f t="shared" si="1"/>
        <v>109</v>
      </c>
      <c r="B118" s="82" t="str">
        <f>IF(tbl_main[[#This Row],[ТИП]]="","",IF(tbl_main[[#This Row],[Серия и номер]]="","",tbl_main[[#This Row],[ТИП]]&amp;"-"&amp;RIGHT(tbl_main[[#This Row],[Серия и номер]],6)))</f>
        <v/>
      </c>
      <c r="C118" s="83" t="s">
        <v>311</v>
      </c>
      <c r="D118" s="83" t="s">
        <v>311</v>
      </c>
      <c r="E118" s="83" t="s">
        <v>311</v>
      </c>
      <c r="F118" s="83" t="s">
        <v>311</v>
      </c>
      <c r="G118" s="83" t="s">
        <v>311</v>
      </c>
      <c r="H118" s="83" t="s">
        <v>311</v>
      </c>
      <c r="I118" s="83" t="s">
        <v>311</v>
      </c>
      <c r="J118" s="83" t="s">
        <v>311</v>
      </c>
      <c r="K118" s="84" t="s">
        <v>311</v>
      </c>
      <c r="L118" s="83" t="s">
        <v>311</v>
      </c>
      <c r="M118" s="85" t="s">
        <v>311</v>
      </c>
      <c r="N118" s="83" t="s">
        <v>311</v>
      </c>
      <c r="O118" s="84" t="s">
        <v>311</v>
      </c>
      <c r="P118" s="83" t="s">
        <v>311</v>
      </c>
      <c r="Q118" s="83" t="s">
        <v>311</v>
      </c>
      <c r="R118" s="83" t="s">
        <v>311</v>
      </c>
      <c r="S118" s="86" t="s">
        <v>311</v>
      </c>
      <c r="T118" s="83" t="s">
        <v>311</v>
      </c>
      <c r="U118" s="83" t="s">
        <v>311</v>
      </c>
      <c r="V118" s="83" t="s">
        <v>311</v>
      </c>
      <c r="W118" s="86" t="s">
        <v>311</v>
      </c>
      <c r="X118" s="86" t="s">
        <v>311</v>
      </c>
      <c r="Y118" s="90" t="str">
        <f>IF(tbl_main[[#This Row],[ИНН организации]]="","",IF(ISERROR(VLOOKUP(tbl_main[[#This Row],[ИНН организации]],tbl_inn[],3,FALSE)),"Проверьте ИНН",VLOOKUP(tbl_main[[#This Row],[ИНН организации]],tbl_inn[],3,FALSE)))</f>
        <v/>
      </c>
      <c r="Z118" s="90" t="str">
        <f>IF(ISERROR(VLOOKUP(tbl_main[[#This Row],[ИНН организации]],tbl_inn[],4,FALSE)),"",VLOOKUP(tbl_main[[#This Row],[ИНН организации]],tbl_inn[],4,FALSE))</f>
        <v/>
      </c>
      <c r="AA118" s="90" t="str">
        <f>IF(ISERROR(VLOOKUP(tbl_main[[#This Row],[ИНН организации]],tbl_inn[],8,FALSE)),"",VLOOKUP(tbl_main[[#This Row],[ИНН организации]],tbl_inn[],8,FALSE))</f>
        <v/>
      </c>
      <c r="AB118" s="83" t="s">
        <v>311</v>
      </c>
      <c r="AC118" s="83" t="s">
        <v>311</v>
      </c>
      <c r="AD118" s="83" t="s">
        <v>311</v>
      </c>
      <c r="AE118" s="83" t="s">
        <v>311</v>
      </c>
      <c r="AF118" s="83" t="s">
        <v>311</v>
      </c>
      <c r="AG118" s="83" t="s">
        <v>311</v>
      </c>
      <c r="AH118" s="83" t="s">
        <v>311</v>
      </c>
      <c r="AI118" s="83" t="s">
        <v>311</v>
      </c>
      <c r="AJ118" s="83" t="s">
        <v>311</v>
      </c>
      <c r="AK118" s="83" t="s">
        <v>311</v>
      </c>
      <c r="AL118" s="83" t="s">
        <v>311</v>
      </c>
      <c r="AM118" s="83" t="s">
        <v>311</v>
      </c>
      <c r="AN118" s="83" t="s">
        <v>311</v>
      </c>
    </row>
    <row r="119" spans="1:40" x14ac:dyDescent="0.25">
      <c r="A119" s="81">
        <f t="shared" si="1"/>
        <v>110</v>
      </c>
      <c r="B119" s="82" t="str">
        <f>IF(tbl_main[[#This Row],[ТИП]]="","",IF(tbl_main[[#This Row],[Серия и номер]]="","",tbl_main[[#This Row],[ТИП]]&amp;"-"&amp;RIGHT(tbl_main[[#This Row],[Серия и номер]],6)))</f>
        <v/>
      </c>
      <c r="C119" s="83" t="s">
        <v>311</v>
      </c>
      <c r="D119" s="83" t="s">
        <v>311</v>
      </c>
      <c r="E119" s="83" t="s">
        <v>311</v>
      </c>
      <c r="F119" s="83" t="s">
        <v>311</v>
      </c>
      <c r="G119" s="83" t="s">
        <v>311</v>
      </c>
      <c r="H119" s="83" t="s">
        <v>311</v>
      </c>
      <c r="I119" s="83" t="s">
        <v>311</v>
      </c>
      <c r="J119" s="83" t="s">
        <v>311</v>
      </c>
      <c r="K119" s="84" t="s">
        <v>311</v>
      </c>
      <c r="L119" s="83" t="s">
        <v>311</v>
      </c>
      <c r="M119" s="85" t="s">
        <v>311</v>
      </c>
      <c r="N119" s="83" t="s">
        <v>311</v>
      </c>
      <c r="O119" s="84" t="s">
        <v>311</v>
      </c>
      <c r="P119" s="83" t="s">
        <v>311</v>
      </c>
      <c r="Q119" s="83" t="s">
        <v>311</v>
      </c>
      <c r="R119" s="83" t="s">
        <v>311</v>
      </c>
      <c r="S119" s="86" t="s">
        <v>311</v>
      </c>
      <c r="T119" s="83" t="s">
        <v>311</v>
      </c>
      <c r="U119" s="83" t="s">
        <v>311</v>
      </c>
      <c r="V119" s="83" t="s">
        <v>311</v>
      </c>
      <c r="W119" s="86" t="s">
        <v>311</v>
      </c>
      <c r="X119" s="86" t="s">
        <v>311</v>
      </c>
      <c r="Y119" s="90" t="str">
        <f>IF(tbl_main[[#This Row],[ИНН организации]]="","",IF(ISERROR(VLOOKUP(tbl_main[[#This Row],[ИНН организации]],tbl_inn[],3,FALSE)),"Проверьте ИНН",VLOOKUP(tbl_main[[#This Row],[ИНН организации]],tbl_inn[],3,FALSE)))</f>
        <v/>
      </c>
      <c r="Z119" s="90" t="str">
        <f>IF(ISERROR(VLOOKUP(tbl_main[[#This Row],[ИНН организации]],tbl_inn[],4,FALSE)),"",VLOOKUP(tbl_main[[#This Row],[ИНН организации]],tbl_inn[],4,FALSE))</f>
        <v/>
      </c>
      <c r="AA119" s="90" t="str">
        <f>IF(ISERROR(VLOOKUP(tbl_main[[#This Row],[ИНН организации]],tbl_inn[],8,FALSE)),"",VLOOKUP(tbl_main[[#This Row],[ИНН организации]],tbl_inn[],8,FALSE))</f>
        <v/>
      </c>
      <c r="AB119" s="83" t="s">
        <v>311</v>
      </c>
      <c r="AC119" s="83" t="s">
        <v>311</v>
      </c>
      <c r="AD119" s="83" t="s">
        <v>311</v>
      </c>
      <c r="AE119" s="83" t="s">
        <v>311</v>
      </c>
      <c r="AF119" s="83" t="s">
        <v>311</v>
      </c>
      <c r="AG119" s="83" t="s">
        <v>311</v>
      </c>
      <c r="AH119" s="83" t="s">
        <v>311</v>
      </c>
      <c r="AI119" s="83" t="s">
        <v>311</v>
      </c>
      <c r="AJ119" s="83" t="s">
        <v>311</v>
      </c>
      <c r="AK119" s="83" t="s">
        <v>311</v>
      </c>
      <c r="AL119" s="83" t="s">
        <v>311</v>
      </c>
      <c r="AM119" s="83" t="s">
        <v>311</v>
      </c>
      <c r="AN119" s="83" t="s">
        <v>311</v>
      </c>
    </row>
    <row r="120" spans="1:40" x14ac:dyDescent="0.25">
      <c r="A120" s="81">
        <f t="shared" si="1"/>
        <v>111</v>
      </c>
      <c r="B120" s="82" t="str">
        <f>IF(tbl_main[[#This Row],[ТИП]]="","",IF(tbl_main[[#This Row],[Серия и номер]]="","",tbl_main[[#This Row],[ТИП]]&amp;"-"&amp;RIGHT(tbl_main[[#This Row],[Серия и номер]],6)))</f>
        <v/>
      </c>
      <c r="C120" s="83" t="s">
        <v>311</v>
      </c>
      <c r="D120" s="83" t="s">
        <v>311</v>
      </c>
      <c r="E120" s="83" t="s">
        <v>311</v>
      </c>
      <c r="F120" s="83" t="s">
        <v>311</v>
      </c>
      <c r="G120" s="83" t="s">
        <v>311</v>
      </c>
      <c r="H120" s="83" t="s">
        <v>311</v>
      </c>
      <c r="I120" s="83" t="s">
        <v>311</v>
      </c>
      <c r="J120" s="83" t="s">
        <v>311</v>
      </c>
      <c r="K120" s="84" t="s">
        <v>311</v>
      </c>
      <c r="L120" s="83" t="s">
        <v>311</v>
      </c>
      <c r="M120" s="85" t="s">
        <v>311</v>
      </c>
      <c r="N120" s="83" t="s">
        <v>311</v>
      </c>
      <c r="O120" s="84" t="s">
        <v>311</v>
      </c>
      <c r="P120" s="83" t="s">
        <v>311</v>
      </c>
      <c r="Q120" s="83" t="s">
        <v>311</v>
      </c>
      <c r="R120" s="83" t="s">
        <v>311</v>
      </c>
      <c r="S120" s="86" t="s">
        <v>311</v>
      </c>
      <c r="T120" s="83" t="s">
        <v>311</v>
      </c>
      <c r="U120" s="83" t="s">
        <v>311</v>
      </c>
      <c r="V120" s="83" t="s">
        <v>311</v>
      </c>
      <c r="W120" s="86" t="s">
        <v>311</v>
      </c>
      <c r="X120" s="86" t="s">
        <v>311</v>
      </c>
      <c r="Y120" s="90" t="str">
        <f>IF(tbl_main[[#This Row],[ИНН организации]]="","",IF(ISERROR(VLOOKUP(tbl_main[[#This Row],[ИНН организации]],tbl_inn[],3,FALSE)),"Проверьте ИНН",VLOOKUP(tbl_main[[#This Row],[ИНН организации]],tbl_inn[],3,FALSE)))</f>
        <v/>
      </c>
      <c r="Z120" s="90" t="str">
        <f>IF(ISERROR(VLOOKUP(tbl_main[[#This Row],[ИНН организации]],tbl_inn[],4,FALSE)),"",VLOOKUP(tbl_main[[#This Row],[ИНН организации]],tbl_inn[],4,FALSE))</f>
        <v/>
      </c>
      <c r="AA120" s="90" t="str">
        <f>IF(ISERROR(VLOOKUP(tbl_main[[#This Row],[ИНН организации]],tbl_inn[],8,FALSE)),"",VLOOKUP(tbl_main[[#This Row],[ИНН организации]],tbl_inn[],8,FALSE))</f>
        <v/>
      </c>
      <c r="AB120" s="83" t="s">
        <v>311</v>
      </c>
      <c r="AC120" s="83" t="s">
        <v>311</v>
      </c>
      <c r="AD120" s="83" t="s">
        <v>311</v>
      </c>
      <c r="AE120" s="83" t="s">
        <v>311</v>
      </c>
      <c r="AF120" s="83" t="s">
        <v>311</v>
      </c>
      <c r="AG120" s="83" t="s">
        <v>311</v>
      </c>
      <c r="AH120" s="83" t="s">
        <v>311</v>
      </c>
      <c r="AI120" s="83" t="s">
        <v>311</v>
      </c>
      <c r="AJ120" s="83" t="s">
        <v>311</v>
      </c>
      <c r="AK120" s="83" t="s">
        <v>311</v>
      </c>
      <c r="AL120" s="83" t="s">
        <v>311</v>
      </c>
      <c r="AM120" s="83" t="s">
        <v>311</v>
      </c>
      <c r="AN120" s="83" t="s">
        <v>311</v>
      </c>
    </row>
    <row r="121" spans="1:40" x14ac:dyDescent="0.25">
      <c r="A121" s="81">
        <f t="shared" si="1"/>
        <v>112</v>
      </c>
      <c r="B121" s="82" t="str">
        <f>IF(tbl_main[[#This Row],[ТИП]]="","",IF(tbl_main[[#This Row],[Серия и номер]]="","",tbl_main[[#This Row],[ТИП]]&amp;"-"&amp;RIGHT(tbl_main[[#This Row],[Серия и номер]],6)))</f>
        <v/>
      </c>
      <c r="C121" s="83" t="s">
        <v>311</v>
      </c>
      <c r="D121" s="83" t="s">
        <v>311</v>
      </c>
      <c r="E121" s="83" t="s">
        <v>311</v>
      </c>
      <c r="F121" s="83" t="s">
        <v>311</v>
      </c>
      <c r="G121" s="83" t="s">
        <v>311</v>
      </c>
      <c r="H121" s="83" t="s">
        <v>311</v>
      </c>
      <c r="I121" s="83" t="s">
        <v>311</v>
      </c>
      <c r="J121" s="83" t="s">
        <v>311</v>
      </c>
      <c r="K121" s="84" t="s">
        <v>311</v>
      </c>
      <c r="L121" s="83" t="s">
        <v>311</v>
      </c>
      <c r="M121" s="85" t="s">
        <v>311</v>
      </c>
      <c r="N121" s="83" t="s">
        <v>311</v>
      </c>
      <c r="O121" s="84" t="s">
        <v>311</v>
      </c>
      <c r="P121" s="83" t="s">
        <v>311</v>
      </c>
      <c r="Q121" s="83" t="s">
        <v>311</v>
      </c>
      <c r="R121" s="83" t="s">
        <v>311</v>
      </c>
      <c r="S121" s="86" t="s">
        <v>311</v>
      </c>
      <c r="T121" s="83" t="s">
        <v>311</v>
      </c>
      <c r="U121" s="83" t="s">
        <v>311</v>
      </c>
      <c r="V121" s="83" t="s">
        <v>311</v>
      </c>
      <c r="W121" s="86" t="s">
        <v>311</v>
      </c>
      <c r="X121" s="86" t="s">
        <v>311</v>
      </c>
      <c r="Y121" s="90" t="str">
        <f>IF(tbl_main[[#This Row],[ИНН организации]]="","",IF(ISERROR(VLOOKUP(tbl_main[[#This Row],[ИНН организации]],tbl_inn[],3,FALSE)),"Проверьте ИНН",VLOOKUP(tbl_main[[#This Row],[ИНН организации]],tbl_inn[],3,FALSE)))</f>
        <v/>
      </c>
      <c r="Z121" s="90" t="str">
        <f>IF(ISERROR(VLOOKUP(tbl_main[[#This Row],[ИНН организации]],tbl_inn[],4,FALSE)),"",VLOOKUP(tbl_main[[#This Row],[ИНН организации]],tbl_inn[],4,FALSE))</f>
        <v/>
      </c>
      <c r="AA121" s="90" t="str">
        <f>IF(ISERROR(VLOOKUP(tbl_main[[#This Row],[ИНН организации]],tbl_inn[],8,FALSE)),"",VLOOKUP(tbl_main[[#This Row],[ИНН организации]],tbl_inn[],8,FALSE))</f>
        <v/>
      </c>
      <c r="AB121" s="83" t="s">
        <v>311</v>
      </c>
      <c r="AC121" s="83" t="s">
        <v>311</v>
      </c>
      <c r="AD121" s="83" t="s">
        <v>311</v>
      </c>
      <c r="AE121" s="83" t="s">
        <v>311</v>
      </c>
      <c r="AF121" s="83" t="s">
        <v>311</v>
      </c>
      <c r="AG121" s="83" t="s">
        <v>311</v>
      </c>
      <c r="AH121" s="83" t="s">
        <v>311</v>
      </c>
      <c r="AI121" s="83" t="s">
        <v>311</v>
      </c>
      <c r="AJ121" s="83" t="s">
        <v>311</v>
      </c>
      <c r="AK121" s="83" t="s">
        <v>311</v>
      </c>
      <c r="AL121" s="83" t="s">
        <v>311</v>
      </c>
      <c r="AM121" s="83" t="s">
        <v>311</v>
      </c>
      <c r="AN121" s="83" t="s">
        <v>311</v>
      </c>
    </row>
    <row r="122" spans="1:40" x14ac:dyDescent="0.25">
      <c r="A122" s="81">
        <f t="shared" si="1"/>
        <v>113</v>
      </c>
      <c r="B122" s="82" t="str">
        <f>IF(tbl_main[[#This Row],[ТИП]]="","",IF(tbl_main[[#This Row],[Серия и номер]]="","",tbl_main[[#This Row],[ТИП]]&amp;"-"&amp;RIGHT(tbl_main[[#This Row],[Серия и номер]],6)))</f>
        <v/>
      </c>
      <c r="C122" s="83" t="s">
        <v>311</v>
      </c>
      <c r="D122" s="83" t="s">
        <v>311</v>
      </c>
      <c r="E122" s="83" t="s">
        <v>311</v>
      </c>
      <c r="F122" s="83" t="s">
        <v>311</v>
      </c>
      <c r="G122" s="83" t="s">
        <v>311</v>
      </c>
      <c r="H122" s="83" t="s">
        <v>311</v>
      </c>
      <c r="I122" s="83" t="s">
        <v>311</v>
      </c>
      <c r="J122" s="83" t="s">
        <v>311</v>
      </c>
      <c r="K122" s="84" t="s">
        <v>311</v>
      </c>
      <c r="L122" s="83" t="s">
        <v>311</v>
      </c>
      <c r="M122" s="85" t="s">
        <v>311</v>
      </c>
      <c r="N122" s="83" t="s">
        <v>311</v>
      </c>
      <c r="O122" s="84" t="s">
        <v>311</v>
      </c>
      <c r="P122" s="83" t="s">
        <v>311</v>
      </c>
      <c r="Q122" s="83" t="s">
        <v>311</v>
      </c>
      <c r="R122" s="83" t="s">
        <v>311</v>
      </c>
      <c r="S122" s="86" t="s">
        <v>311</v>
      </c>
      <c r="T122" s="83" t="s">
        <v>311</v>
      </c>
      <c r="U122" s="83" t="s">
        <v>311</v>
      </c>
      <c r="V122" s="83" t="s">
        <v>311</v>
      </c>
      <c r="W122" s="86" t="s">
        <v>311</v>
      </c>
      <c r="X122" s="86" t="s">
        <v>311</v>
      </c>
      <c r="Y122" s="90" t="str">
        <f>IF(tbl_main[[#This Row],[ИНН организации]]="","",IF(ISERROR(VLOOKUP(tbl_main[[#This Row],[ИНН организации]],tbl_inn[],3,FALSE)),"Проверьте ИНН",VLOOKUP(tbl_main[[#This Row],[ИНН организации]],tbl_inn[],3,FALSE)))</f>
        <v/>
      </c>
      <c r="Z122" s="90" t="str">
        <f>IF(ISERROR(VLOOKUP(tbl_main[[#This Row],[ИНН организации]],tbl_inn[],4,FALSE)),"",VLOOKUP(tbl_main[[#This Row],[ИНН организации]],tbl_inn[],4,FALSE))</f>
        <v/>
      </c>
      <c r="AA122" s="90" t="str">
        <f>IF(ISERROR(VLOOKUP(tbl_main[[#This Row],[ИНН организации]],tbl_inn[],8,FALSE)),"",VLOOKUP(tbl_main[[#This Row],[ИНН организации]],tbl_inn[],8,FALSE))</f>
        <v/>
      </c>
      <c r="AB122" s="83" t="s">
        <v>311</v>
      </c>
      <c r="AC122" s="83" t="s">
        <v>311</v>
      </c>
      <c r="AD122" s="83" t="s">
        <v>311</v>
      </c>
      <c r="AE122" s="83" t="s">
        <v>311</v>
      </c>
      <c r="AF122" s="83" t="s">
        <v>311</v>
      </c>
      <c r="AG122" s="83" t="s">
        <v>311</v>
      </c>
      <c r="AH122" s="83" t="s">
        <v>311</v>
      </c>
      <c r="AI122" s="83" t="s">
        <v>311</v>
      </c>
      <c r="AJ122" s="83" t="s">
        <v>311</v>
      </c>
      <c r="AK122" s="83" t="s">
        <v>311</v>
      </c>
      <c r="AL122" s="83" t="s">
        <v>311</v>
      </c>
      <c r="AM122" s="83" t="s">
        <v>311</v>
      </c>
      <c r="AN122" s="83" t="s">
        <v>311</v>
      </c>
    </row>
    <row r="123" spans="1:40" x14ac:dyDescent="0.25">
      <c r="A123" s="81">
        <f t="shared" si="1"/>
        <v>114</v>
      </c>
      <c r="B123" s="82" t="str">
        <f>IF(tbl_main[[#This Row],[ТИП]]="","",IF(tbl_main[[#This Row],[Серия и номер]]="","",tbl_main[[#This Row],[ТИП]]&amp;"-"&amp;RIGHT(tbl_main[[#This Row],[Серия и номер]],6)))</f>
        <v/>
      </c>
      <c r="C123" s="83" t="s">
        <v>311</v>
      </c>
      <c r="D123" s="83" t="s">
        <v>311</v>
      </c>
      <c r="E123" s="83" t="s">
        <v>311</v>
      </c>
      <c r="F123" s="83" t="s">
        <v>311</v>
      </c>
      <c r="G123" s="83" t="s">
        <v>311</v>
      </c>
      <c r="H123" s="83" t="s">
        <v>311</v>
      </c>
      <c r="I123" s="83" t="s">
        <v>311</v>
      </c>
      <c r="J123" s="83" t="s">
        <v>311</v>
      </c>
      <c r="K123" s="84" t="s">
        <v>311</v>
      </c>
      <c r="L123" s="83" t="s">
        <v>311</v>
      </c>
      <c r="M123" s="85" t="s">
        <v>311</v>
      </c>
      <c r="N123" s="83" t="s">
        <v>311</v>
      </c>
      <c r="O123" s="84" t="s">
        <v>311</v>
      </c>
      <c r="P123" s="83" t="s">
        <v>311</v>
      </c>
      <c r="Q123" s="83" t="s">
        <v>311</v>
      </c>
      <c r="R123" s="83" t="s">
        <v>311</v>
      </c>
      <c r="S123" s="86" t="s">
        <v>311</v>
      </c>
      <c r="T123" s="83" t="s">
        <v>311</v>
      </c>
      <c r="U123" s="83" t="s">
        <v>311</v>
      </c>
      <c r="V123" s="83" t="s">
        <v>311</v>
      </c>
      <c r="W123" s="86" t="s">
        <v>311</v>
      </c>
      <c r="X123" s="86" t="s">
        <v>311</v>
      </c>
      <c r="Y123" s="90" t="str">
        <f>IF(tbl_main[[#This Row],[ИНН организации]]="","",IF(ISERROR(VLOOKUP(tbl_main[[#This Row],[ИНН организации]],tbl_inn[],3,FALSE)),"Проверьте ИНН",VLOOKUP(tbl_main[[#This Row],[ИНН организации]],tbl_inn[],3,FALSE)))</f>
        <v/>
      </c>
      <c r="Z123" s="90" t="str">
        <f>IF(ISERROR(VLOOKUP(tbl_main[[#This Row],[ИНН организации]],tbl_inn[],4,FALSE)),"",VLOOKUP(tbl_main[[#This Row],[ИНН организации]],tbl_inn[],4,FALSE))</f>
        <v/>
      </c>
      <c r="AA123" s="90" t="str">
        <f>IF(ISERROR(VLOOKUP(tbl_main[[#This Row],[ИНН организации]],tbl_inn[],8,FALSE)),"",VLOOKUP(tbl_main[[#This Row],[ИНН организации]],tbl_inn[],8,FALSE))</f>
        <v/>
      </c>
      <c r="AB123" s="83" t="s">
        <v>311</v>
      </c>
      <c r="AC123" s="83" t="s">
        <v>311</v>
      </c>
      <c r="AD123" s="83" t="s">
        <v>311</v>
      </c>
      <c r="AE123" s="83" t="s">
        <v>311</v>
      </c>
      <c r="AF123" s="83" t="s">
        <v>311</v>
      </c>
      <c r="AG123" s="83" t="s">
        <v>311</v>
      </c>
      <c r="AH123" s="83" t="s">
        <v>311</v>
      </c>
      <c r="AI123" s="83" t="s">
        <v>311</v>
      </c>
      <c r="AJ123" s="83" t="s">
        <v>311</v>
      </c>
      <c r="AK123" s="83" t="s">
        <v>311</v>
      </c>
      <c r="AL123" s="83" t="s">
        <v>311</v>
      </c>
      <c r="AM123" s="83" t="s">
        <v>311</v>
      </c>
      <c r="AN123" s="83" t="s">
        <v>311</v>
      </c>
    </row>
    <row r="124" spans="1:40" x14ac:dyDescent="0.25">
      <c r="A124" s="81">
        <f t="shared" si="1"/>
        <v>115</v>
      </c>
      <c r="B124" s="82" t="str">
        <f>IF(tbl_main[[#This Row],[ТИП]]="","",IF(tbl_main[[#This Row],[Серия и номер]]="","",tbl_main[[#This Row],[ТИП]]&amp;"-"&amp;RIGHT(tbl_main[[#This Row],[Серия и номер]],6)))</f>
        <v/>
      </c>
      <c r="C124" s="83" t="s">
        <v>311</v>
      </c>
      <c r="D124" s="83" t="s">
        <v>311</v>
      </c>
      <c r="E124" s="83" t="s">
        <v>311</v>
      </c>
      <c r="F124" s="83" t="s">
        <v>311</v>
      </c>
      <c r="G124" s="83" t="s">
        <v>311</v>
      </c>
      <c r="H124" s="83" t="s">
        <v>311</v>
      </c>
      <c r="I124" s="83" t="s">
        <v>311</v>
      </c>
      <c r="J124" s="83" t="s">
        <v>311</v>
      </c>
      <c r="K124" s="84" t="s">
        <v>311</v>
      </c>
      <c r="L124" s="83" t="s">
        <v>311</v>
      </c>
      <c r="M124" s="85" t="s">
        <v>311</v>
      </c>
      <c r="N124" s="83" t="s">
        <v>311</v>
      </c>
      <c r="O124" s="84" t="s">
        <v>311</v>
      </c>
      <c r="P124" s="83" t="s">
        <v>311</v>
      </c>
      <c r="Q124" s="83" t="s">
        <v>311</v>
      </c>
      <c r="R124" s="83" t="s">
        <v>311</v>
      </c>
      <c r="S124" s="86" t="s">
        <v>311</v>
      </c>
      <c r="T124" s="83" t="s">
        <v>311</v>
      </c>
      <c r="U124" s="83" t="s">
        <v>311</v>
      </c>
      <c r="V124" s="83" t="s">
        <v>311</v>
      </c>
      <c r="W124" s="86" t="s">
        <v>311</v>
      </c>
      <c r="X124" s="86" t="s">
        <v>311</v>
      </c>
      <c r="Y124" s="90" t="str">
        <f>IF(tbl_main[[#This Row],[ИНН организации]]="","",IF(ISERROR(VLOOKUP(tbl_main[[#This Row],[ИНН организации]],tbl_inn[],3,FALSE)),"Проверьте ИНН",VLOOKUP(tbl_main[[#This Row],[ИНН организации]],tbl_inn[],3,FALSE)))</f>
        <v/>
      </c>
      <c r="Z124" s="90" t="str">
        <f>IF(ISERROR(VLOOKUP(tbl_main[[#This Row],[ИНН организации]],tbl_inn[],4,FALSE)),"",VLOOKUP(tbl_main[[#This Row],[ИНН организации]],tbl_inn[],4,FALSE))</f>
        <v/>
      </c>
      <c r="AA124" s="90" t="str">
        <f>IF(ISERROR(VLOOKUP(tbl_main[[#This Row],[ИНН организации]],tbl_inn[],8,FALSE)),"",VLOOKUP(tbl_main[[#This Row],[ИНН организации]],tbl_inn[],8,FALSE))</f>
        <v/>
      </c>
      <c r="AB124" s="83" t="s">
        <v>311</v>
      </c>
      <c r="AC124" s="83" t="s">
        <v>311</v>
      </c>
      <c r="AD124" s="83" t="s">
        <v>311</v>
      </c>
      <c r="AE124" s="83" t="s">
        <v>311</v>
      </c>
      <c r="AF124" s="83" t="s">
        <v>311</v>
      </c>
      <c r="AG124" s="83" t="s">
        <v>311</v>
      </c>
      <c r="AH124" s="83" t="s">
        <v>311</v>
      </c>
      <c r="AI124" s="83" t="s">
        <v>311</v>
      </c>
      <c r="AJ124" s="83" t="s">
        <v>311</v>
      </c>
      <c r="AK124" s="83" t="s">
        <v>311</v>
      </c>
      <c r="AL124" s="83" t="s">
        <v>311</v>
      </c>
      <c r="AM124" s="83" t="s">
        <v>311</v>
      </c>
      <c r="AN124" s="83" t="s">
        <v>311</v>
      </c>
    </row>
    <row r="125" spans="1:40" x14ac:dyDescent="0.25">
      <c r="A125" s="81">
        <f t="shared" si="1"/>
        <v>116</v>
      </c>
      <c r="B125" s="82" t="str">
        <f>IF(tbl_main[[#This Row],[ТИП]]="","",IF(tbl_main[[#This Row],[Серия и номер]]="","",tbl_main[[#This Row],[ТИП]]&amp;"-"&amp;RIGHT(tbl_main[[#This Row],[Серия и номер]],6)))</f>
        <v/>
      </c>
      <c r="C125" s="83" t="s">
        <v>311</v>
      </c>
      <c r="D125" s="83" t="s">
        <v>311</v>
      </c>
      <c r="E125" s="83" t="s">
        <v>311</v>
      </c>
      <c r="F125" s="83" t="s">
        <v>311</v>
      </c>
      <c r="G125" s="83" t="s">
        <v>311</v>
      </c>
      <c r="H125" s="83" t="s">
        <v>311</v>
      </c>
      <c r="I125" s="83" t="s">
        <v>311</v>
      </c>
      <c r="J125" s="83" t="s">
        <v>311</v>
      </c>
      <c r="K125" s="84" t="s">
        <v>311</v>
      </c>
      <c r="L125" s="83" t="s">
        <v>311</v>
      </c>
      <c r="M125" s="85" t="s">
        <v>311</v>
      </c>
      <c r="N125" s="83" t="s">
        <v>311</v>
      </c>
      <c r="O125" s="84" t="s">
        <v>311</v>
      </c>
      <c r="P125" s="83" t="s">
        <v>311</v>
      </c>
      <c r="Q125" s="83" t="s">
        <v>311</v>
      </c>
      <c r="R125" s="83" t="s">
        <v>311</v>
      </c>
      <c r="S125" s="86" t="s">
        <v>311</v>
      </c>
      <c r="T125" s="83" t="s">
        <v>311</v>
      </c>
      <c r="U125" s="83" t="s">
        <v>311</v>
      </c>
      <c r="V125" s="83" t="s">
        <v>311</v>
      </c>
      <c r="W125" s="86" t="s">
        <v>311</v>
      </c>
      <c r="X125" s="86" t="s">
        <v>311</v>
      </c>
      <c r="Y125" s="90" t="str">
        <f>IF(tbl_main[[#This Row],[ИНН организации]]="","",IF(ISERROR(VLOOKUP(tbl_main[[#This Row],[ИНН организации]],tbl_inn[],3,FALSE)),"Проверьте ИНН",VLOOKUP(tbl_main[[#This Row],[ИНН организации]],tbl_inn[],3,FALSE)))</f>
        <v/>
      </c>
      <c r="Z125" s="90" t="str">
        <f>IF(ISERROR(VLOOKUP(tbl_main[[#This Row],[ИНН организации]],tbl_inn[],4,FALSE)),"",VLOOKUP(tbl_main[[#This Row],[ИНН организации]],tbl_inn[],4,FALSE))</f>
        <v/>
      </c>
      <c r="AA125" s="90" t="str">
        <f>IF(ISERROR(VLOOKUP(tbl_main[[#This Row],[ИНН организации]],tbl_inn[],8,FALSE)),"",VLOOKUP(tbl_main[[#This Row],[ИНН организации]],tbl_inn[],8,FALSE))</f>
        <v/>
      </c>
      <c r="AB125" s="83" t="s">
        <v>311</v>
      </c>
      <c r="AC125" s="83" t="s">
        <v>311</v>
      </c>
      <c r="AD125" s="83" t="s">
        <v>311</v>
      </c>
      <c r="AE125" s="83" t="s">
        <v>311</v>
      </c>
      <c r="AF125" s="83" t="s">
        <v>311</v>
      </c>
      <c r="AG125" s="83" t="s">
        <v>311</v>
      </c>
      <c r="AH125" s="83" t="s">
        <v>311</v>
      </c>
      <c r="AI125" s="83" t="s">
        <v>311</v>
      </c>
      <c r="AJ125" s="83" t="s">
        <v>311</v>
      </c>
      <c r="AK125" s="83" t="s">
        <v>311</v>
      </c>
      <c r="AL125" s="83" t="s">
        <v>311</v>
      </c>
      <c r="AM125" s="83" t="s">
        <v>311</v>
      </c>
      <c r="AN125" s="83" t="s">
        <v>311</v>
      </c>
    </row>
    <row r="126" spans="1:40" x14ac:dyDescent="0.25">
      <c r="A126" s="81">
        <f t="shared" si="1"/>
        <v>117</v>
      </c>
      <c r="B126" s="82" t="str">
        <f>IF(tbl_main[[#This Row],[ТИП]]="","",IF(tbl_main[[#This Row],[Серия и номер]]="","",tbl_main[[#This Row],[ТИП]]&amp;"-"&amp;RIGHT(tbl_main[[#This Row],[Серия и номер]],6)))</f>
        <v/>
      </c>
      <c r="C126" s="83" t="s">
        <v>311</v>
      </c>
      <c r="D126" s="83" t="s">
        <v>311</v>
      </c>
      <c r="E126" s="83" t="s">
        <v>311</v>
      </c>
      <c r="F126" s="83" t="s">
        <v>311</v>
      </c>
      <c r="G126" s="83" t="s">
        <v>311</v>
      </c>
      <c r="H126" s="83" t="s">
        <v>311</v>
      </c>
      <c r="I126" s="83" t="s">
        <v>311</v>
      </c>
      <c r="J126" s="83" t="s">
        <v>311</v>
      </c>
      <c r="K126" s="84" t="s">
        <v>311</v>
      </c>
      <c r="L126" s="83" t="s">
        <v>311</v>
      </c>
      <c r="M126" s="85" t="s">
        <v>311</v>
      </c>
      <c r="N126" s="83" t="s">
        <v>311</v>
      </c>
      <c r="O126" s="84" t="s">
        <v>311</v>
      </c>
      <c r="P126" s="83" t="s">
        <v>311</v>
      </c>
      <c r="Q126" s="83" t="s">
        <v>311</v>
      </c>
      <c r="R126" s="83" t="s">
        <v>311</v>
      </c>
      <c r="S126" s="86" t="s">
        <v>311</v>
      </c>
      <c r="T126" s="83" t="s">
        <v>311</v>
      </c>
      <c r="U126" s="83" t="s">
        <v>311</v>
      </c>
      <c r="V126" s="83" t="s">
        <v>311</v>
      </c>
      <c r="W126" s="86" t="s">
        <v>311</v>
      </c>
      <c r="X126" s="86" t="s">
        <v>311</v>
      </c>
      <c r="Y126" s="90" t="str">
        <f>IF(tbl_main[[#This Row],[ИНН организации]]="","",IF(ISERROR(VLOOKUP(tbl_main[[#This Row],[ИНН организации]],tbl_inn[],3,FALSE)),"Проверьте ИНН",VLOOKUP(tbl_main[[#This Row],[ИНН организации]],tbl_inn[],3,FALSE)))</f>
        <v/>
      </c>
      <c r="Z126" s="90" t="str">
        <f>IF(ISERROR(VLOOKUP(tbl_main[[#This Row],[ИНН организации]],tbl_inn[],4,FALSE)),"",VLOOKUP(tbl_main[[#This Row],[ИНН организации]],tbl_inn[],4,FALSE))</f>
        <v/>
      </c>
      <c r="AA126" s="90" t="str">
        <f>IF(ISERROR(VLOOKUP(tbl_main[[#This Row],[ИНН организации]],tbl_inn[],8,FALSE)),"",VLOOKUP(tbl_main[[#This Row],[ИНН организации]],tbl_inn[],8,FALSE))</f>
        <v/>
      </c>
      <c r="AB126" s="83" t="s">
        <v>311</v>
      </c>
      <c r="AC126" s="83" t="s">
        <v>311</v>
      </c>
      <c r="AD126" s="83" t="s">
        <v>311</v>
      </c>
      <c r="AE126" s="83" t="s">
        <v>311</v>
      </c>
      <c r="AF126" s="83" t="s">
        <v>311</v>
      </c>
      <c r="AG126" s="83" t="s">
        <v>311</v>
      </c>
      <c r="AH126" s="83" t="s">
        <v>311</v>
      </c>
      <c r="AI126" s="83" t="s">
        <v>311</v>
      </c>
      <c r="AJ126" s="83" t="s">
        <v>311</v>
      </c>
      <c r="AK126" s="83" t="s">
        <v>311</v>
      </c>
      <c r="AL126" s="83" t="s">
        <v>311</v>
      </c>
      <c r="AM126" s="83" t="s">
        <v>311</v>
      </c>
      <c r="AN126" s="83" t="s">
        <v>311</v>
      </c>
    </row>
    <row r="127" spans="1:40" x14ac:dyDescent="0.25">
      <c r="A127" s="81">
        <f t="shared" si="1"/>
        <v>118</v>
      </c>
      <c r="B127" s="82" t="str">
        <f>IF(tbl_main[[#This Row],[ТИП]]="","",IF(tbl_main[[#This Row],[Серия и номер]]="","",tbl_main[[#This Row],[ТИП]]&amp;"-"&amp;RIGHT(tbl_main[[#This Row],[Серия и номер]],6)))</f>
        <v/>
      </c>
      <c r="C127" s="83" t="s">
        <v>311</v>
      </c>
      <c r="D127" s="83" t="s">
        <v>311</v>
      </c>
      <c r="E127" s="83" t="s">
        <v>311</v>
      </c>
      <c r="F127" s="83" t="s">
        <v>311</v>
      </c>
      <c r="G127" s="83" t="s">
        <v>311</v>
      </c>
      <c r="H127" s="83" t="s">
        <v>311</v>
      </c>
      <c r="I127" s="83" t="s">
        <v>311</v>
      </c>
      <c r="J127" s="83" t="s">
        <v>311</v>
      </c>
      <c r="K127" s="84" t="s">
        <v>311</v>
      </c>
      <c r="L127" s="83" t="s">
        <v>311</v>
      </c>
      <c r="M127" s="85" t="s">
        <v>311</v>
      </c>
      <c r="N127" s="83" t="s">
        <v>311</v>
      </c>
      <c r="O127" s="84" t="s">
        <v>311</v>
      </c>
      <c r="P127" s="83" t="s">
        <v>311</v>
      </c>
      <c r="Q127" s="83" t="s">
        <v>311</v>
      </c>
      <c r="R127" s="83" t="s">
        <v>311</v>
      </c>
      <c r="S127" s="86" t="s">
        <v>311</v>
      </c>
      <c r="T127" s="83" t="s">
        <v>311</v>
      </c>
      <c r="U127" s="83" t="s">
        <v>311</v>
      </c>
      <c r="V127" s="83" t="s">
        <v>311</v>
      </c>
      <c r="W127" s="86" t="s">
        <v>311</v>
      </c>
      <c r="X127" s="86" t="s">
        <v>311</v>
      </c>
      <c r="Y127" s="90" t="str">
        <f>IF(tbl_main[[#This Row],[ИНН организации]]="","",IF(ISERROR(VLOOKUP(tbl_main[[#This Row],[ИНН организации]],tbl_inn[],3,FALSE)),"Проверьте ИНН",VLOOKUP(tbl_main[[#This Row],[ИНН организации]],tbl_inn[],3,FALSE)))</f>
        <v/>
      </c>
      <c r="Z127" s="90" t="str">
        <f>IF(ISERROR(VLOOKUP(tbl_main[[#This Row],[ИНН организации]],tbl_inn[],4,FALSE)),"",VLOOKUP(tbl_main[[#This Row],[ИНН организации]],tbl_inn[],4,FALSE))</f>
        <v/>
      </c>
      <c r="AA127" s="90" t="str">
        <f>IF(ISERROR(VLOOKUP(tbl_main[[#This Row],[ИНН организации]],tbl_inn[],8,FALSE)),"",VLOOKUP(tbl_main[[#This Row],[ИНН организации]],tbl_inn[],8,FALSE))</f>
        <v/>
      </c>
      <c r="AB127" s="83" t="s">
        <v>311</v>
      </c>
      <c r="AC127" s="83" t="s">
        <v>311</v>
      </c>
      <c r="AD127" s="83" t="s">
        <v>311</v>
      </c>
      <c r="AE127" s="83" t="s">
        <v>311</v>
      </c>
      <c r="AF127" s="83" t="s">
        <v>311</v>
      </c>
      <c r="AG127" s="83" t="s">
        <v>311</v>
      </c>
      <c r="AH127" s="83" t="s">
        <v>311</v>
      </c>
      <c r="AI127" s="83" t="s">
        <v>311</v>
      </c>
      <c r="AJ127" s="83" t="s">
        <v>311</v>
      </c>
      <c r="AK127" s="83" t="s">
        <v>311</v>
      </c>
      <c r="AL127" s="83" t="s">
        <v>311</v>
      </c>
      <c r="AM127" s="83" t="s">
        <v>311</v>
      </c>
      <c r="AN127" s="83" t="s">
        <v>311</v>
      </c>
    </row>
    <row r="128" spans="1:40" x14ac:dyDescent="0.25">
      <c r="A128" s="81">
        <f t="shared" si="1"/>
        <v>119</v>
      </c>
      <c r="B128" s="82" t="str">
        <f>IF(tbl_main[[#This Row],[ТИП]]="","",IF(tbl_main[[#This Row],[Серия и номер]]="","",tbl_main[[#This Row],[ТИП]]&amp;"-"&amp;RIGHT(tbl_main[[#This Row],[Серия и номер]],6)))</f>
        <v/>
      </c>
      <c r="C128" s="83" t="s">
        <v>311</v>
      </c>
      <c r="D128" s="83" t="s">
        <v>311</v>
      </c>
      <c r="E128" s="83" t="s">
        <v>311</v>
      </c>
      <c r="F128" s="83" t="s">
        <v>311</v>
      </c>
      <c r="G128" s="83" t="s">
        <v>311</v>
      </c>
      <c r="H128" s="83" t="s">
        <v>311</v>
      </c>
      <c r="I128" s="83" t="s">
        <v>311</v>
      </c>
      <c r="J128" s="83" t="s">
        <v>311</v>
      </c>
      <c r="K128" s="84" t="s">
        <v>311</v>
      </c>
      <c r="L128" s="83" t="s">
        <v>311</v>
      </c>
      <c r="M128" s="85" t="s">
        <v>311</v>
      </c>
      <c r="N128" s="83" t="s">
        <v>311</v>
      </c>
      <c r="O128" s="84" t="s">
        <v>311</v>
      </c>
      <c r="P128" s="83" t="s">
        <v>311</v>
      </c>
      <c r="Q128" s="83" t="s">
        <v>311</v>
      </c>
      <c r="R128" s="83" t="s">
        <v>311</v>
      </c>
      <c r="S128" s="86" t="s">
        <v>311</v>
      </c>
      <c r="T128" s="83" t="s">
        <v>311</v>
      </c>
      <c r="U128" s="83" t="s">
        <v>311</v>
      </c>
      <c r="V128" s="83" t="s">
        <v>311</v>
      </c>
      <c r="W128" s="86" t="s">
        <v>311</v>
      </c>
      <c r="X128" s="86" t="s">
        <v>311</v>
      </c>
      <c r="Y128" s="90" t="str">
        <f>IF(tbl_main[[#This Row],[ИНН организации]]="","",IF(ISERROR(VLOOKUP(tbl_main[[#This Row],[ИНН организации]],tbl_inn[],3,FALSE)),"Проверьте ИНН",VLOOKUP(tbl_main[[#This Row],[ИНН организации]],tbl_inn[],3,FALSE)))</f>
        <v/>
      </c>
      <c r="Z128" s="90" t="str">
        <f>IF(ISERROR(VLOOKUP(tbl_main[[#This Row],[ИНН организации]],tbl_inn[],4,FALSE)),"",VLOOKUP(tbl_main[[#This Row],[ИНН организации]],tbl_inn[],4,FALSE))</f>
        <v/>
      </c>
      <c r="AA128" s="90" t="str">
        <f>IF(ISERROR(VLOOKUP(tbl_main[[#This Row],[ИНН организации]],tbl_inn[],8,FALSE)),"",VLOOKUP(tbl_main[[#This Row],[ИНН организации]],tbl_inn[],8,FALSE))</f>
        <v/>
      </c>
      <c r="AB128" s="83" t="s">
        <v>311</v>
      </c>
      <c r="AC128" s="83" t="s">
        <v>311</v>
      </c>
      <c r="AD128" s="83" t="s">
        <v>311</v>
      </c>
      <c r="AE128" s="83" t="s">
        <v>311</v>
      </c>
      <c r="AF128" s="83" t="s">
        <v>311</v>
      </c>
      <c r="AG128" s="83" t="s">
        <v>311</v>
      </c>
      <c r="AH128" s="83" t="s">
        <v>311</v>
      </c>
      <c r="AI128" s="83" t="s">
        <v>311</v>
      </c>
      <c r="AJ128" s="83" t="s">
        <v>311</v>
      </c>
      <c r="AK128" s="83" t="s">
        <v>311</v>
      </c>
      <c r="AL128" s="83" t="s">
        <v>311</v>
      </c>
      <c r="AM128" s="83" t="s">
        <v>311</v>
      </c>
      <c r="AN128" s="83" t="s">
        <v>311</v>
      </c>
    </row>
    <row r="129" spans="1:40" x14ac:dyDescent="0.25">
      <c r="A129" s="81">
        <f t="shared" si="1"/>
        <v>120</v>
      </c>
      <c r="B129" s="82" t="str">
        <f>IF(tbl_main[[#This Row],[ТИП]]="","",IF(tbl_main[[#This Row],[Серия и номер]]="","",tbl_main[[#This Row],[ТИП]]&amp;"-"&amp;RIGHT(tbl_main[[#This Row],[Серия и номер]],6)))</f>
        <v/>
      </c>
      <c r="C129" s="83" t="s">
        <v>311</v>
      </c>
      <c r="D129" s="83" t="s">
        <v>311</v>
      </c>
      <c r="E129" s="83" t="s">
        <v>311</v>
      </c>
      <c r="F129" s="83" t="s">
        <v>311</v>
      </c>
      <c r="G129" s="83" t="s">
        <v>311</v>
      </c>
      <c r="H129" s="83" t="s">
        <v>311</v>
      </c>
      <c r="I129" s="83" t="s">
        <v>311</v>
      </c>
      <c r="J129" s="83" t="s">
        <v>311</v>
      </c>
      <c r="K129" s="84" t="s">
        <v>311</v>
      </c>
      <c r="L129" s="83" t="s">
        <v>311</v>
      </c>
      <c r="M129" s="85" t="s">
        <v>311</v>
      </c>
      <c r="N129" s="83" t="s">
        <v>311</v>
      </c>
      <c r="O129" s="84" t="s">
        <v>311</v>
      </c>
      <c r="P129" s="83" t="s">
        <v>311</v>
      </c>
      <c r="Q129" s="83" t="s">
        <v>311</v>
      </c>
      <c r="R129" s="83" t="s">
        <v>311</v>
      </c>
      <c r="S129" s="86" t="s">
        <v>311</v>
      </c>
      <c r="T129" s="83" t="s">
        <v>311</v>
      </c>
      <c r="U129" s="83" t="s">
        <v>311</v>
      </c>
      <c r="V129" s="83" t="s">
        <v>311</v>
      </c>
      <c r="W129" s="86" t="s">
        <v>311</v>
      </c>
      <c r="X129" s="86" t="s">
        <v>311</v>
      </c>
      <c r="Y129" s="90" t="str">
        <f>IF(tbl_main[[#This Row],[ИНН организации]]="","",IF(ISERROR(VLOOKUP(tbl_main[[#This Row],[ИНН организации]],tbl_inn[],3,FALSE)),"Проверьте ИНН",VLOOKUP(tbl_main[[#This Row],[ИНН организации]],tbl_inn[],3,FALSE)))</f>
        <v/>
      </c>
      <c r="Z129" s="90" t="str">
        <f>IF(ISERROR(VLOOKUP(tbl_main[[#This Row],[ИНН организации]],tbl_inn[],4,FALSE)),"",VLOOKUP(tbl_main[[#This Row],[ИНН организации]],tbl_inn[],4,FALSE))</f>
        <v/>
      </c>
      <c r="AA129" s="90" t="str">
        <f>IF(ISERROR(VLOOKUP(tbl_main[[#This Row],[ИНН организации]],tbl_inn[],8,FALSE)),"",VLOOKUP(tbl_main[[#This Row],[ИНН организации]],tbl_inn[],8,FALSE))</f>
        <v/>
      </c>
      <c r="AB129" s="83" t="s">
        <v>311</v>
      </c>
      <c r="AC129" s="83" t="s">
        <v>311</v>
      </c>
      <c r="AD129" s="83" t="s">
        <v>311</v>
      </c>
      <c r="AE129" s="83" t="s">
        <v>311</v>
      </c>
      <c r="AF129" s="83" t="s">
        <v>311</v>
      </c>
      <c r="AG129" s="83" t="s">
        <v>311</v>
      </c>
      <c r="AH129" s="83" t="s">
        <v>311</v>
      </c>
      <c r="AI129" s="83" t="s">
        <v>311</v>
      </c>
      <c r="AJ129" s="83" t="s">
        <v>311</v>
      </c>
      <c r="AK129" s="83" t="s">
        <v>311</v>
      </c>
      <c r="AL129" s="83" t="s">
        <v>311</v>
      </c>
      <c r="AM129" s="83" t="s">
        <v>311</v>
      </c>
      <c r="AN129" s="83" t="s">
        <v>311</v>
      </c>
    </row>
    <row r="130" spans="1:40" x14ac:dyDescent="0.25">
      <c r="A130" s="81">
        <f t="shared" si="1"/>
        <v>121</v>
      </c>
      <c r="B130" s="82" t="str">
        <f>IF(tbl_main[[#This Row],[ТИП]]="","",IF(tbl_main[[#This Row],[Серия и номер]]="","",tbl_main[[#This Row],[ТИП]]&amp;"-"&amp;RIGHT(tbl_main[[#This Row],[Серия и номер]],6)))</f>
        <v/>
      </c>
      <c r="C130" s="83" t="s">
        <v>311</v>
      </c>
      <c r="D130" s="83" t="s">
        <v>311</v>
      </c>
      <c r="E130" s="83" t="s">
        <v>311</v>
      </c>
      <c r="F130" s="83" t="s">
        <v>311</v>
      </c>
      <c r="G130" s="83" t="s">
        <v>311</v>
      </c>
      <c r="H130" s="83" t="s">
        <v>311</v>
      </c>
      <c r="I130" s="83" t="s">
        <v>311</v>
      </c>
      <c r="J130" s="83" t="s">
        <v>311</v>
      </c>
      <c r="K130" s="84" t="s">
        <v>311</v>
      </c>
      <c r="L130" s="83" t="s">
        <v>311</v>
      </c>
      <c r="M130" s="85" t="s">
        <v>311</v>
      </c>
      <c r="N130" s="83" t="s">
        <v>311</v>
      </c>
      <c r="O130" s="84" t="s">
        <v>311</v>
      </c>
      <c r="P130" s="83" t="s">
        <v>311</v>
      </c>
      <c r="Q130" s="83" t="s">
        <v>311</v>
      </c>
      <c r="R130" s="83" t="s">
        <v>311</v>
      </c>
      <c r="S130" s="86" t="s">
        <v>311</v>
      </c>
      <c r="T130" s="83" t="s">
        <v>311</v>
      </c>
      <c r="U130" s="83" t="s">
        <v>311</v>
      </c>
      <c r="V130" s="83" t="s">
        <v>311</v>
      </c>
      <c r="W130" s="86" t="s">
        <v>311</v>
      </c>
      <c r="X130" s="86" t="s">
        <v>311</v>
      </c>
      <c r="Y130" s="90" t="str">
        <f>IF(tbl_main[[#This Row],[ИНН организации]]="","",IF(ISERROR(VLOOKUP(tbl_main[[#This Row],[ИНН организации]],tbl_inn[],3,FALSE)),"Проверьте ИНН",VLOOKUP(tbl_main[[#This Row],[ИНН организации]],tbl_inn[],3,FALSE)))</f>
        <v/>
      </c>
      <c r="Z130" s="90" t="str">
        <f>IF(ISERROR(VLOOKUP(tbl_main[[#This Row],[ИНН организации]],tbl_inn[],4,FALSE)),"",VLOOKUP(tbl_main[[#This Row],[ИНН организации]],tbl_inn[],4,FALSE))</f>
        <v/>
      </c>
      <c r="AA130" s="90" t="str">
        <f>IF(ISERROR(VLOOKUP(tbl_main[[#This Row],[ИНН организации]],tbl_inn[],8,FALSE)),"",VLOOKUP(tbl_main[[#This Row],[ИНН организации]],tbl_inn[],8,FALSE))</f>
        <v/>
      </c>
      <c r="AB130" s="83" t="s">
        <v>311</v>
      </c>
      <c r="AC130" s="83" t="s">
        <v>311</v>
      </c>
      <c r="AD130" s="83" t="s">
        <v>311</v>
      </c>
      <c r="AE130" s="83" t="s">
        <v>311</v>
      </c>
      <c r="AF130" s="83" t="s">
        <v>311</v>
      </c>
      <c r="AG130" s="83" t="s">
        <v>311</v>
      </c>
      <c r="AH130" s="83" t="s">
        <v>311</v>
      </c>
      <c r="AI130" s="83" t="s">
        <v>311</v>
      </c>
      <c r="AJ130" s="83" t="s">
        <v>311</v>
      </c>
      <c r="AK130" s="83" t="s">
        <v>311</v>
      </c>
      <c r="AL130" s="83" t="s">
        <v>311</v>
      </c>
      <c r="AM130" s="83" t="s">
        <v>311</v>
      </c>
      <c r="AN130" s="83" t="s">
        <v>311</v>
      </c>
    </row>
    <row r="131" spans="1:40" x14ac:dyDescent="0.25">
      <c r="A131" s="81">
        <f t="shared" si="1"/>
        <v>122</v>
      </c>
      <c r="B131" s="82" t="str">
        <f>IF(tbl_main[[#This Row],[ТИП]]="","",IF(tbl_main[[#This Row],[Серия и номер]]="","",tbl_main[[#This Row],[ТИП]]&amp;"-"&amp;RIGHT(tbl_main[[#This Row],[Серия и номер]],6)))</f>
        <v/>
      </c>
      <c r="C131" s="83" t="s">
        <v>311</v>
      </c>
      <c r="D131" s="83" t="s">
        <v>311</v>
      </c>
      <c r="E131" s="83" t="s">
        <v>311</v>
      </c>
      <c r="F131" s="83" t="s">
        <v>311</v>
      </c>
      <c r="G131" s="83" t="s">
        <v>311</v>
      </c>
      <c r="H131" s="83" t="s">
        <v>311</v>
      </c>
      <c r="I131" s="83" t="s">
        <v>311</v>
      </c>
      <c r="J131" s="83" t="s">
        <v>311</v>
      </c>
      <c r="K131" s="84" t="s">
        <v>311</v>
      </c>
      <c r="L131" s="83" t="s">
        <v>311</v>
      </c>
      <c r="M131" s="85" t="s">
        <v>311</v>
      </c>
      <c r="N131" s="83" t="s">
        <v>311</v>
      </c>
      <c r="O131" s="84" t="s">
        <v>311</v>
      </c>
      <c r="P131" s="83" t="s">
        <v>311</v>
      </c>
      <c r="Q131" s="83" t="s">
        <v>311</v>
      </c>
      <c r="R131" s="83" t="s">
        <v>311</v>
      </c>
      <c r="S131" s="86" t="s">
        <v>311</v>
      </c>
      <c r="T131" s="83" t="s">
        <v>311</v>
      </c>
      <c r="U131" s="83" t="s">
        <v>311</v>
      </c>
      <c r="V131" s="83" t="s">
        <v>311</v>
      </c>
      <c r="W131" s="86" t="s">
        <v>311</v>
      </c>
      <c r="X131" s="86" t="s">
        <v>311</v>
      </c>
      <c r="Y131" s="90" t="str">
        <f>IF(tbl_main[[#This Row],[ИНН организации]]="","",IF(ISERROR(VLOOKUP(tbl_main[[#This Row],[ИНН организации]],tbl_inn[],3,FALSE)),"Проверьте ИНН",VLOOKUP(tbl_main[[#This Row],[ИНН организации]],tbl_inn[],3,FALSE)))</f>
        <v/>
      </c>
      <c r="Z131" s="90" t="str">
        <f>IF(ISERROR(VLOOKUP(tbl_main[[#This Row],[ИНН организации]],tbl_inn[],4,FALSE)),"",VLOOKUP(tbl_main[[#This Row],[ИНН организации]],tbl_inn[],4,FALSE))</f>
        <v/>
      </c>
      <c r="AA131" s="90" t="str">
        <f>IF(ISERROR(VLOOKUP(tbl_main[[#This Row],[ИНН организации]],tbl_inn[],8,FALSE)),"",VLOOKUP(tbl_main[[#This Row],[ИНН организации]],tbl_inn[],8,FALSE))</f>
        <v/>
      </c>
      <c r="AB131" s="83" t="s">
        <v>311</v>
      </c>
      <c r="AC131" s="83" t="s">
        <v>311</v>
      </c>
      <c r="AD131" s="83" t="s">
        <v>311</v>
      </c>
      <c r="AE131" s="83" t="s">
        <v>311</v>
      </c>
      <c r="AF131" s="83" t="s">
        <v>311</v>
      </c>
      <c r="AG131" s="83" t="s">
        <v>311</v>
      </c>
      <c r="AH131" s="83" t="s">
        <v>311</v>
      </c>
      <c r="AI131" s="83" t="s">
        <v>311</v>
      </c>
      <c r="AJ131" s="83" t="s">
        <v>311</v>
      </c>
      <c r="AK131" s="83" t="s">
        <v>311</v>
      </c>
      <c r="AL131" s="83" t="s">
        <v>311</v>
      </c>
      <c r="AM131" s="83" t="s">
        <v>311</v>
      </c>
      <c r="AN131" s="83" t="s">
        <v>311</v>
      </c>
    </row>
    <row r="132" spans="1:40" x14ac:dyDescent="0.25">
      <c r="A132" s="81">
        <f t="shared" si="1"/>
        <v>123</v>
      </c>
      <c r="B132" s="82" t="str">
        <f>IF(tbl_main[[#This Row],[ТИП]]="","",IF(tbl_main[[#This Row],[Серия и номер]]="","",tbl_main[[#This Row],[ТИП]]&amp;"-"&amp;RIGHT(tbl_main[[#This Row],[Серия и номер]],6)))</f>
        <v/>
      </c>
      <c r="C132" s="83" t="s">
        <v>311</v>
      </c>
      <c r="D132" s="83" t="s">
        <v>311</v>
      </c>
      <c r="E132" s="83" t="s">
        <v>311</v>
      </c>
      <c r="F132" s="83" t="s">
        <v>311</v>
      </c>
      <c r="G132" s="83" t="s">
        <v>311</v>
      </c>
      <c r="H132" s="83" t="s">
        <v>311</v>
      </c>
      <c r="I132" s="83" t="s">
        <v>311</v>
      </c>
      <c r="J132" s="83" t="s">
        <v>311</v>
      </c>
      <c r="K132" s="84" t="s">
        <v>311</v>
      </c>
      <c r="L132" s="83" t="s">
        <v>311</v>
      </c>
      <c r="M132" s="85" t="s">
        <v>311</v>
      </c>
      <c r="N132" s="83" t="s">
        <v>311</v>
      </c>
      <c r="O132" s="84" t="s">
        <v>311</v>
      </c>
      <c r="P132" s="83" t="s">
        <v>311</v>
      </c>
      <c r="Q132" s="83" t="s">
        <v>311</v>
      </c>
      <c r="R132" s="83" t="s">
        <v>311</v>
      </c>
      <c r="S132" s="86" t="s">
        <v>311</v>
      </c>
      <c r="T132" s="83" t="s">
        <v>311</v>
      </c>
      <c r="U132" s="83" t="s">
        <v>311</v>
      </c>
      <c r="V132" s="83" t="s">
        <v>311</v>
      </c>
      <c r="W132" s="86" t="s">
        <v>311</v>
      </c>
      <c r="X132" s="86" t="s">
        <v>311</v>
      </c>
      <c r="Y132" s="90" t="str">
        <f>IF(tbl_main[[#This Row],[ИНН организации]]="","",IF(ISERROR(VLOOKUP(tbl_main[[#This Row],[ИНН организации]],tbl_inn[],3,FALSE)),"Проверьте ИНН",VLOOKUP(tbl_main[[#This Row],[ИНН организации]],tbl_inn[],3,FALSE)))</f>
        <v/>
      </c>
      <c r="Z132" s="90" t="str">
        <f>IF(ISERROR(VLOOKUP(tbl_main[[#This Row],[ИНН организации]],tbl_inn[],4,FALSE)),"",VLOOKUP(tbl_main[[#This Row],[ИНН организации]],tbl_inn[],4,FALSE))</f>
        <v/>
      </c>
      <c r="AA132" s="90" t="str">
        <f>IF(ISERROR(VLOOKUP(tbl_main[[#This Row],[ИНН организации]],tbl_inn[],8,FALSE)),"",VLOOKUP(tbl_main[[#This Row],[ИНН организации]],tbl_inn[],8,FALSE))</f>
        <v/>
      </c>
      <c r="AB132" s="83" t="s">
        <v>311</v>
      </c>
      <c r="AC132" s="83" t="s">
        <v>311</v>
      </c>
      <c r="AD132" s="83" t="s">
        <v>311</v>
      </c>
      <c r="AE132" s="83" t="s">
        <v>311</v>
      </c>
      <c r="AF132" s="83" t="s">
        <v>311</v>
      </c>
      <c r="AG132" s="83" t="s">
        <v>311</v>
      </c>
      <c r="AH132" s="83" t="s">
        <v>311</v>
      </c>
      <c r="AI132" s="83" t="s">
        <v>311</v>
      </c>
      <c r="AJ132" s="83" t="s">
        <v>311</v>
      </c>
      <c r="AK132" s="83" t="s">
        <v>311</v>
      </c>
      <c r="AL132" s="83" t="s">
        <v>311</v>
      </c>
      <c r="AM132" s="83" t="s">
        <v>311</v>
      </c>
      <c r="AN132" s="83" t="s">
        <v>311</v>
      </c>
    </row>
    <row r="133" spans="1:40" x14ac:dyDescent="0.25">
      <c r="A133" s="81">
        <f t="shared" si="1"/>
        <v>124</v>
      </c>
      <c r="B133" s="82" t="str">
        <f>IF(tbl_main[[#This Row],[ТИП]]="","",IF(tbl_main[[#This Row],[Серия и номер]]="","",tbl_main[[#This Row],[ТИП]]&amp;"-"&amp;RIGHT(tbl_main[[#This Row],[Серия и номер]],6)))</f>
        <v/>
      </c>
      <c r="C133" s="83" t="s">
        <v>311</v>
      </c>
      <c r="D133" s="83" t="s">
        <v>311</v>
      </c>
      <c r="E133" s="83" t="s">
        <v>311</v>
      </c>
      <c r="F133" s="83" t="s">
        <v>311</v>
      </c>
      <c r="G133" s="83" t="s">
        <v>311</v>
      </c>
      <c r="H133" s="83" t="s">
        <v>311</v>
      </c>
      <c r="I133" s="83" t="s">
        <v>311</v>
      </c>
      <c r="J133" s="83" t="s">
        <v>311</v>
      </c>
      <c r="K133" s="84" t="s">
        <v>311</v>
      </c>
      <c r="L133" s="83" t="s">
        <v>311</v>
      </c>
      <c r="M133" s="85" t="s">
        <v>311</v>
      </c>
      <c r="N133" s="83" t="s">
        <v>311</v>
      </c>
      <c r="O133" s="84" t="s">
        <v>311</v>
      </c>
      <c r="P133" s="83" t="s">
        <v>311</v>
      </c>
      <c r="Q133" s="83" t="s">
        <v>311</v>
      </c>
      <c r="R133" s="83" t="s">
        <v>311</v>
      </c>
      <c r="S133" s="86" t="s">
        <v>311</v>
      </c>
      <c r="T133" s="83" t="s">
        <v>311</v>
      </c>
      <c r="U133" s="83" t="s">
        <v>311</v>
      </c>
      <c r="V133" s="83" t="s">
        <v>311</v>
      </c>
      <c r="W133" s="86" t="s">
        <v>311</v>
      </c>
      <c r="X133" s="86" t="s">
        <v>311</v>
      </c>
      <c r="Y133" s="90" t="str">
        <f>IF(tbl_main[[#This Row],[ИНН организации]]="","",IF(ISERROR(VLOOKUP(tbl_main[[#This Row],[ИНН организации]],tbl_inn[],3,FALSE)),"Проверьте ИНН",VLOOKUP(tbl_main[[#This Row],[ИНН организации]],tbl_inn[],3,FALSE)))</f>
        <v/>
      </c>
      <c r="Z133" s="90" t="str">
        <f>IF(ISERROR(VLOOKUP(tbl_main[[#This Row],[ИНН организации]],tbl_inn[],4,FALSE)),"",VLOOKUP(tbl_main[[#This Row],[ИНН организации]],tbl_inn[],4,FALSE))</f>
        <v/>
      </c>
      <c r="AA133" s="90" t="str">
        <f>IF(ISERROR(VLOOKUP(tbl_main[[#This Row],[ИНН организации]],tbl_inn[],8,FALSE)),"",VLOOKUP(tbl_main[[#This Row],[ИНН организации]],tbl_inn[],8,FALSE))</f>
        <v/>
      </c>
      <c r="AB133" s="83" t="s">
        <v>311</v>
      </c>
      <c r="AC133" s="83" t="s">
        <v>311</v>
      </c>
      <c r="AD133" s="83" t="s">
        <v>311</v>
      </c>
      <c r="AE133" s="83" t="s">
        <v>311</v>
      </c>
      <c r="AF133" s="83" t="s">
        <v>311</v>
      </c>
      <c r="AG133" s="83" t="s">
        <v>311</v>
      </c>
      <c r="AH133" s="83" t="s">
        <v>311</v>
      </c>
      <c r="AI133" s="83" t="s">
        <v>311</v>
      </c>
      <c r="AJ133" s="83" t="s">
        <v>311</v>
      </c>
      <c r="AK133" s="83" t="s">
        <v>311</v>
      </c>
      <c r="AL133" s="83" t="s">
        <v>311</v>
      </c>
      <c r="AM133" s="83" t="s">
        <v>311</v>
      </c>
      <c r="AN133" s="83" t="s">
        <v>311</v>
      </c>
    </row>
    <row r="134" spans="1:40" x14ac:dyDescent="0.25">
      <c r="A134" s="81">
        <f t="shared" si="1"/>
        <v>125</v>
      </c>
      <c r="B134" s="82" t="str">
        <f>IF(tbl_main[[#This Row],[ТИП]]="","",IF(tbl_main[[#This Row],[Серия и номер]]="","",tbl_main[[#This Row],[ТИП]]&amp;"-"&amp;RIGHT(tbl_main[[#This Row],[Серия и номер]],6)))</f>
        <v/>
      </c>
      <c r="C134" s="83" t="s">
        <v>311</v>
      </c>
      <c r="D134" s="83" t="s">
        <v>311</v>
      </c>
      <c r="E134" s="83" t="s">
        <v>311</v>
      </c>
      <c r="F134" s="83" t="s">
        <v>311</v>
      </c>
      <c r="G134" s="83" t="s">
        <v>311</v>
      </c>
      <c r="H134" s="83" t="s">
        <v>311</v>
      </c>
      <c r="I134" s="83" t="s">
        <v>311</v>
      </c>
      <c r="J134" s="83" t="s">
        <v>311</v>
      </c>
      <c r="K134" s="84" t="s">
        <v>311</v>
      </c>
      <c r="L134" s="83" t="s">
        <v>311</v>
      </c>
      <c r="M134" s="85" t="s">
        <v>311</v>
      </c>
      <c r="N134" s="83" t="s">
        <v>311</v>
      </c>
      <c r="O134" s="84" t="s">
        <v>311</v>
      </c>
      <c r="P134" s="83" t="s">
        <v>311</v>
      </c>
      <c r="Q134" s="83" t="s">
        <v>311</v>
      </c>
      <c r="R134" s="83" t="s">
        <v>311</v>
      </c>
      <c r="S134" s="86" t="s">
        <v>311</v>
      </c>
      <c r="T134" s="83" t="s">
        <v>311</v>
      </c>
      <c r="U134" s="83" t="s">
        <v>311</v>
      </c>
      <c r="V134" s="83" t="s">
        <v>311</v>
      </c>
      <c r="W134" s="86" t="s">
        <v>311</v>
      </c>
      <c r="X134" s="86" t="s">
        <v>311</v>
      </c>
      <c r="Y134" s="90" t="str">
        <f>IF(tbl_main[[#This Row],[ИНН организации]]="","",IF(ISERROR(VLOOKUP(tbl_main[[#This Row],[ИНН организации]],tbl_inn[],3,FALSE)),"Проверьте ИНН",VLOOKUP(tbl_main[[#This Row],[ИНН организации]],tbl_inn[],3,FALSE)))</f>
        <v/>
      </c>
      <c r="Z134" s="90" t="str">
        <f>IF(ISERROR(VLOOKUP(tbl_main[[#This Row],[ИНН организации]],tbl_inn[],4,FALSE)),"",VLOOKUP(tbl_main[[#This Row],[ИНН организации]],tbl_inn[],4,FALSE))</f>
        <v/>
      </c>
      <c r="AA134" s="90" t="str">
        <f>IF(ISERROR(VLOOKUP(tbl_main[[#This Row],[ИНН организации]],tbl_inn[],8,FALSE)),"",VLOOKUP(tbl_main[[#This Row],[ИНН организации]],tbl_inn[],8,FALSE))</f>
        <v/>
      </c>
      <c r="AB134" s="83" t="s">
        <v>311</v>
      </c>
      <c r="AC134" s="83" t="s">
        <v>311</v>
      </c>
      <c r="AD134" s="83" t="s">
        <v>311</v>
      </c>
      <c r="AE134" s="83" t="s">
        <v>311</v>
      </c>
      <c r="AF134" s="83" t="s">
        <v>311</v>
      </c>
      <c r="AG134" s="83" t="s">
        <v>311</v>
      </c>
      <c r="AH134" s="83" t="s">
        <v>311</v>
      </c>
      <c r="AI134" s="83" t="s">
        <v>311</v>
      </c>
      <c r="AJ134" s="83" t="s">
        <v>311</v>
      </c>
      <c r="AK134" s="83" t="s">
        <v>311</v>
      </c>
      <c r="AL134" s="83" t="s">
        <v>311</v>
      </c>
      <c r="AM134" s="83" t="s">
        <v>311</v>
      </c>
      <c r="AN134" s="83" t="s">
        <v>311</v>
      </c>
    </row>
    <row r="135" spans="1:40" x14ac:dyDescent="0.25">
      <c r="A135" s="81">
        <f t="shared" si="1"/>
        <v>126</v>
      </c>
      <c r="B135" s="82" t="str">
        <f>IF(tbl_main[[#This Row],[ТИП]]="","",IF(tbl_main[[#This Row],[Серия и номер]]="","",tbl_main[[#This Row],[ТИП]]&amp;"-"&amp;RIGHT(tbl_main[[#This Row],[Серия и номер]],6)))</f>
        <v/>
      </c>
      <c r="C135" s="83" t="s">
        <v>311</v>
      </c>
      <c r="D135" s="83" t="s">
        <v>311</v>
      </c>
      <c r="E135" s="83" t="s">
        <v>311</v>
      </c>
      <c r="F135" s="83" t="s">
        <v>311</v>
      </c>
      <c r="G135" s="83" t="s">
        <v>311</v>
      </c>
      <c r="H135" s="83" t="s">
        <v>311</v>
      </c>
      <c r="I135" s="83" t="s">
        <v>311</v>
      </c>
      <c r="J135" s="83" t="s">
        <v>311</v>
      </c>
      <c r="K135" s="84" t="s">
        <v>311</v>
      </c>
      <c r="L135" s="83" t="s">
        <v>311</v>
      </c>
      <c r="M135" s="85" t="s">
        <v>311</v>
      </c>
      <c r="N135" s="83" t="s">
        <v>311</v>
      </c>
      <c r="O135" s="84" t="s">
        <v>311</v>
      </c>
      <c r="P135" s="83" t="s">
        <v>311</v>
      </c>
      <c r="Q135" s="83" t="s">
        <v>311</v>
      </c>
      <c r="R135" s="83" t="s">
        <v>311</v>
      </c>
      <c r="S135" s="86" t="s">
        <v>311</v>
      </c>
      <c r="T135" s="83" t="s">
        <v>311</v>
      </c>
      <c r="U135" s="83" t="s">
        <v>311</v>
      </c>
      <c r="V135" s="83" t="s">
        <v>311</v>
      </c>
      <c r="W135" s="86" t="s">
        <v>311</v>
      </c>
      <c r="X135" s="86" t="s">
        <v>311</v>
      </c>
      <c r="Y135" s="90" t="str">
        <f>IF(tbl_main[[#This Row],[ИНН организации]]="","",IF(ISERROR(VLOOKUP(tbl_main[[#This Row],[ИНН организации]],tbl_inn[],3,FALSE)),"Проверьте ИНН",VLOOKUP(tbl_main[[#This Row],[ИНН организации]],tbl_inn[],3,FALSE)))</f>
        <v/>
      </c>
      <c r="Z135" s="90" t="str">
        <f>IF(ISERROR(VLOOKUP(tbl_main[[#This Row],[ИНН организации]],tbl_inn[],4,FALSE)),"",VLOOKUP(tbl_main[[#This Row],[ИНН организации]],tbl_inn[],4,FALSE))</f>
        <v/>
      </c>
      <c r="AA135" s="90" t="str">
        <f>IF(ISERROR(VLOOKUP(tbl_main[[#This Row],[ИНН организации]],tbl_inn[],8,FALSE)),"",VLOOKUP(tbl_main[[#This Row],[ИНН организации]],tbl_inn[],8,FALSE))</f>
        <v/>
      </c>
      <c r="AB135" s="83" t="s">
        <v>311</v>
      </c>
      <c r="AC135" s="83" t="s">
        <v>311</v>
      </c>
      <c r="AD135" s="83" t="s">
        <v>311</v>
      </c>
      <c r="AE135" s="83" t="s">
        <v>311</v>
      </c>
      <c r="AF135" s="83" t="s">
        <v>311</v>
      </c>
      <c r="AG135" s="83" t="s">
        <v>311</v>
      </c>
      <c r="AH135" s="83" t="s">
        <v>311</v>
      </c>
      <c r="AI135" s="83" t="s">
        <v>311</v>
      </c>
      <c r="AJ135" s="83" t="s">
        <v>311</v>
      </c>
      <c r="AK135" s="83" t="s">
        <v>311</v>
      </c>
      <c r="AL135" s="83" t="s">
        <v>311</v>
      </c>
      <c r="AM135" s="83" t="s">
        <v>311</v>
      </c>
      <c r="AN135" s="83" t="s">
        <v>311</v>
      </c>
    </row>
    <row r="136" spans="1:40" x14ac:dyDescent="0.25">
      <c r="A136" s="81">
        <f t="shared" si="1"/>
        <v>127</v>
      </c>
      <c r="B136" s="82" t="str">
        <f>IF(tbl_main[[#This Row],[ТИП]]="","",IF(tbl_main[[#This Row],[Серия и номер]]="","",tbl_main[[#This Row],[ТИП]]&amp;"-"&amp;RIGHT(tbl_main[[#This Row],[Серия и номер]],6)))</f>
        <v/>
      </c>
      <c r="C136" s="83" t="s">
        <v>311</v>
      </c>
      <c r="D136" s="83" t="s">
        <v>311</v>
      </c>
      <c r="E136" s="83" t="s">
        <v>311</v>
      </c>
      <c r="F136" s="83" t="s">
        <v>311</v>
      </c>
      <c r="G136" s="83" t="s">
        <v>311</v>
      </c>
      <c r="H136" s="83" t="s">
        <v>311</v>
      </c>
      <c r="I136" s="83" t="s">
        <v>311</v>
      </c>
      <c r="J136" s="83" t="s">
        <v>311</v>
      </c>
      <c r="K136" s="84" t="s">
        <v>311</v>
      </c>
      <c r="L136" s="83" t="s">
        <v>311</v>
      </c>
      <c r="M136" s="85" t="s">
        <v>311</v>
      </c>
      <c r="N136" s="83" t="s">
        <v>311</v>
      </c>
      <c r="O136" s="84" t="s">
        <v>311</v>
      </c>
      <c r="P136" s="83" t="s">
        <v>311</v>
      </c>
      <c r="Q136" s="83" t="s">
        <v>311</v>
      </c>
      <c r="R136" s="83" t="s">
        <v>311</v>
      </c>
      <c r="S136" s="86" t="s">
        <v>311</v>
      </c>
      <c r="T136" s="83" t="s">
        <v>311</v>
      </c>
      <c r="U136" s="83" t="s">
        <v>311</v>
      </c>
      <c r="V136" s="83" t="s">
        <v>311</v>
      </c>
      <c r="W136" s="86" t="s">
        <v>311</v>
      </c>
      <c r="X136" s="86" t="s">
        <v>311</v>
      </c>
      <c r="Y136" s="90" t="str">
        <f>IF(tbl_main[[#This Row],[ИНН организации]]="","",IF(ISERROR(VLOOKUP(tbl_main[[#This Row],[ИНН организации]],tbl_inn[],3,FALSE)),"Проверьте ИНН",VLOOKUP(tbl_main[[#This Row],[ИНН организации]],tbl_inn[],3,FALSE)))</f>
        <v/>
      </c>
      <c r="Z136" s="90" t="str">
        <f>IF(ISERROR(VLOOKUP(tbl_main[[#This Row],[ИНН организации]],tbl_inn[],4,FALSE)),"",VLOOKUP(tbl_main[[#This Row],[ИНН организации]],tbl_inn[],4,FALSE))</f>
        <v/>
      </c>
      <c r="AA136" s="90" t="str">
        <f>IF(ISERROR(VLOOKUP(tbl_main[[#This Row],[ИНН организации]],tbl_inn[],8,FALSE)),"",VLOOKUP(tbl_main[[#This Row],[ИНН организации]],tbl_inn[],8,FALSE))</f>
        <v/>
      </c>
      <c r="AB136" s="83" t="s">
        <v>311</v>
      </c>
      <c r="AC136" s="83" t="s">
        <v>311</v>
      </c>
      <c r="AD136" s="83" t="s">
        <v>311</v>
      </c>
      <c r="AE136" s="83" t="s">
        <v>311</v>
      </c>
      <c r="AF136" s="83" t="s">
        <v>311</v>
      </c>
      <c r="AG136" s="83" t="s">
        <v>311</v>
      </c>
      <c r="AH136" s="83" t="s">
        <v>311</v>
      </c>
      <c r="AI136" s="83" t="s">
        <v>311</v>
      </c>
      <c r="AJ136" s="83" t="s">
        <v>311</v>
      </c>
      <c r="AK136" s="83" t="s">
        <v>311</v>
      </c>
      <c r="AL136" s="83" t="s">
        <v>311</v>
      </c>
      <c r="AM136" s="83" t="s">
        <v>311</v>
      </c>
      <c r="AN136" s="83" t="s">
        <v>311</v>
      </c>
    </row>
    <row r="137" spans="1:40" x14ac:dyDescent="0.25">
      <c r="A137" s="81">
        <f t="shared" si="1"/>
        <v>128</v>
      </c>
      <c r="B137" s="82" t="str">
        <f>IF(tbl_main[[#This Row],[ТИП]]="","",IF(tbl_main[[#This Row],[Серия и номер]]="","",tbl_main[[#This Row],[ТИП]]&amp;"-"&amp;RIGHT(tbl_main[[#This Row],[Серия и номер]],6)))</f>
        <v/>
      </c>
      <c r="C137" s="83" t="s">
        <v>311</v>
      </c>
      <c r="D137" s="83" t="s">
        <v>311</v>
      </c>
      <c r="E137" s="83" t="s">
        <v>311</v>
      </c>
      <c r="F137" s="83" t="s">
        <v>311</v>
      </c>
      <c r="G137" s="83" t="s">
        <v>311</v>
      </c>
      <c r="H137" s="83" t="s">
        <v>311</v>
      </c>
      <c r="I137" s="83" t="s">
        <v>311</v>
      </c>
      <c r="J137" s="83" t="s">
        <v>311</v>
      </c>
      <c r="K137" s="84" t="s">
        <v>311</v>
      </c>
      <c r="L137" s="83" t="s">
        <v>311</v>
      </c>
      <c r="M137" s="85" t="s">
        <v>311</v>
      </c>
      <c r="N137" s="83" t="s">
        <v>311</v>
      </c>
      <c r="O137" s="84" t="s">
        <v>311</v>
      </c>
      <c r="P137" s="83" t="s">
        <v>311</v>
      </c>
      <c r="Q137" s="83" t="s">
        <v>311</v>
      </c>
      <c r="R137" s="83" t="s">
        <v>311</v>
      </c>
      <c r="S137" s="86" t="s">
        <v>311</v>
      </c>
      <c r="T137" s="83" t="s">
        <v>311</v>
      </c>
      <c r="U137" s="83" t="s">
        <v>311</v>
      </c>
      <c r="V137" s="83" t="s">
        <v>311</v>
      </c>
      <c r="W137" s="86" t="s">
        <v>311</v>
      </c>
      <c r="X137" s="86" t="s">
        <v>311</v>
      </c>
      <c r="Y137" s="90" t="str">
        <f>IF(tbl_main[[#This Row],[ИНН организации]]="","",IF(ISERROR(VLOOKUP(tbl_main[[#This Row],[ИНН организации]],tbl_inn[],3,FALSE)),"Проверьте ИНН",VLOOKUP(tbl_main[[#This Row],[ИНН организации]],tbl_inn[],3,FALSE)))</f>
        <v/>
      </c>
      <c r="Z137" s="90" t="str">
        <f>IF(ISERROR(VLOOKUP(tbl_main[[#This Row],[ИНН организации]],tbl_inn[],4,FALSE)),"",VLOOKUP(tbl_main[[#This Row],[ИНН организации]],tbl_inn[],4,FALSE))</f>
        <v/>
      </c>
      <c r="AA137" s="90" t="str">
        <f>IF(ISERROR(VLOOKUP(tbl_main[[#This Row],[ИНН организации]],tbl_inn[],8,FALSE)),"",VLOOKUP(tbl_main[[#This Row],[ИНН организации]],tbl_inn[],8,FALSE))</f>
        <v/>
      </c>
      <c r="AB137" s="83" t="s">
        <v>311</v>
      </c>
      <c r="AC137" s="83" t="s">
        <v>311</v>
      </c>
      <c r="AD137" s="83" t="s">
        <v>311</v>
      </c>
      <c r="AE137" s="83" t="s">
        <v>311</v>
      </c>
      <c r="AF137" s="83" t="s">
        <v>311</v>
      </c>
      <c r="AG137" s="83" t="s">
        <v>311</v>
      </c>
      <c r="AH137" s="83" t="s">
        <v>311</v>
      </c>
      <c r="AI137" s="83" t="s">
        <v>311</v>
      </c>
      <c r="AJ137" s="83" t="s">
        <v>311</v>
      </c>
      <c r="AK137" s="83" t="s">
        <v>311</v>
      </c>
      <c r="AL137" s="83" t="s">
        <v>311</v>
      </c>
      <c r="AM137" s="83" t="s">
        <v>311</v>
      </c>
      <c r="AN137" s="83" t="s">
        <v>311</v>
      </c>
    </row>
    <row r="138" spans="1:40" x14ac:dyDescent="0.25">
      <c r="A138" s="81">
        <f t="shared" si="1"/>
        <v>129</v>
      </c>
      <c r="B138" s="82" t="str">
        <f>IF(tbl_main[[#This Row],[ТИП]]="","",IF(tbl_main[[#This Row],[Серия и номер]]="","",tbl_main[[#This Row],[ТИП]]&amp;"-"&amp;RIGHT(tbl_main[[#This Row],[Серия и номер]],6)))</f>
        <v/>
      </c>
      <c r="C138" s="83" t="s">
        <v>311</v>
      </c>
      <c r="D138" s="83" t="s">
        <v>311</v>
      </c>
      <c r="E138" s="83" t="s">
        <v>311</v>
      </c>
      <c r="F138" s="83" t="s">
        <v>311</v>
      </c>
      <c r="G138" s="83" t="s">
        <v>311</v>
      </c>
      <c r="H138" s="83" t="s">
        <v>311</v>
      </c>
      <c r="I138" s="83" t="s">
        <v>311</v>
      </c>
      <c r="J138" s="83" t="s">
        <v>311</v>
      </c>
      <c r="K138" s="84" t="s">
        <v>311</v>
      </c>
      <c r="L138" s="83" t="s">
        <v>311</v>
      </c>
      <c r="M138" s="85" t="s">
        <v>311</v>
      </c>
      <c r="N138" s="83" t="s">
        <v>311</v>
      </c>
      <c r="O138" s="84" t="s">
        <v>311</v>
      </c>
      <c r="P138" s="83" t="s">
        <v>311</v>
      </c>
      <c r="Q138" s="83" t="s">
        <v>311</v>
      </c>
      <c r="R138" s="83" t="s">
        <v>311</v>
      </c>
      <c r="S138" s="86" t="s">
        <v>311</v>
      </c>
      <c r="T138" s="83" t="s">
        <v>311</v>
      </c>
      <c r="U138" s="83" t="s">
        <v>311</v>
      </c>
      <c r="V138" s="83" t="s">
        <v>311</v>
      </c>
      <c r="W138" s="86" t="s">
        <v>311</v>
      </c>
      <c r="X138" s="86" t="s">
        <v>311</v>
      </c>
      <c r="Y138" s="90" t="str">
        <f>IF(tbl_main[[#This Row],[ИНН организации]]="","",IF(ISERROR(VLOOKUP(tbl_main[[#This Row],[ИНН организации]],tbl_inn[],3,FALSE)),"Проверьте ИНН",VLOOKUP(tbl_main[[#This Row],[ИНН организации]],tbl_inn[],3,FALSE)))</f>
        <v/>
      </c>
      <c r="Z138" s="90" t="str">
        <f>IF(ISERROR(VLOOKUP(tbl_main[[#This Row],[ИНН организации]],tbl_inn[],4,FALSE)),"",VLOOKUP(tbl_main[[#This Row],[ИНН организации]],tbl_inn[],4,FALSE))</f>
        <v/>
      </c>
      <c r="AA138" s="90" t="str">
        <f>IF(ISERROR(VLOOKUP(tbl_main[[#This Row],[ИНН организации]],tbl_inn[],8,FALSE)),"",VLOOKUP(tbl_main[[#This Row],[ИНН организации]],tbl_inn[],8,FALSE))</f>
        <v/>
      </c>
      <c r="AB138" s="83" t="s">
        <v>311</v>
      </c>
      <c r="AC138" s="83" t="s">
        <v>311</v>
      </c>
      <c r="AD138" s="83" t="s">
        <v>311</v>
      </c>
      <c r="AE138" s="83" t="s">
        <v>311</v>
      </c>
      <c r="AF138" s="83" t="s">
        <v>311</v>
      </c>
      <c r="AG138" s="83" t="s">
        <v>311</v>
      </c>
      <c r="AH138" s="83" t="s">
        <v>311</v>
      </c>
      <c r="AI138" s="83" t="s">
        <v>311</v>
      </c>
      <c r="AJ138" s="83" t="s">
        <v>311</v>
      </c>
      <c r="AK138" s="83" t="s">
        <v>311</v>
      </c>
      <c r="AL138" s="83" t="s">
        <v>311</v>
      </c>
      <c r="AM138" s="83" t="s">
        <v>311</v>
      </c>
      <c r="AN138" s="83" t="s">
        <v>311</v>
      </c>
    </row>
    <row r="139" spans="1:40" x14ac:dyDescent="0.25">
      <c r="A139" s="81">
        <f t="shared" ref="A139:A202" si="2">ROW()-9</f>
        <v>130</v>
      </c>
      <c r="B139" s="82" t="str">
        <f>IF(tbl_main[[#This Row],[ТИП]]="","",IF(tbl_main[[#This Row],[Серия и номер]]="","",tbl_main[[#This Row],[ТИП]]&amp;"-"&amp;RIGHT(tbl_main[[#This Row],[Серия и номер]],6)))</f>
        <v/>
      </c>
      <c r="C139" s="83" t="s">
        <v>311</v>
      </c>
      <c r="D139" s="83" t="s">
        <v>311</v>
      </c>
      <c r="E139" s="83" t="s">
        <v>311</v>
      </c>
      <c r="F139" s="83" t="s">
        <v>311</v>
      </c>
      <c r="G139" s="83" t="s">
        <v>311</v>
      </c>
      <c r="H139" s="83" t="s">
        <v>311</v>
      </c>
      <c r="I139" s="83" t="s">
        <v>311</v>
      </c>
      <c r="J139" s="83" t="s">
        <v>311</v>
      </c>
      <c r="K139" s="84" t="s">
        <v>311</v>
      </c>
      <c r="L139" s="83" t="s">
        <v>311</v>
      </c>
      <c r="M139" s="85" t="s">
        <v>311</v>
      </c>
      <c r="N139" s="83" t="s">
        <v>311</v>
      </c>
      <c r="O139" s="84" t="s">
        <v>311</v>
      </c>
      <c r="P139" s="83" t="s">
        <v>311</v>
      </c>
      <c r="Q139" s="83" t="s">
        <v>311</v>
      </c>
      <c r="R139" s="83" t="s">
        <v>311</v>
      </c>
      <c r="S139" s="86" t="s">
        <v>311</v>
      </c>
      <c r="T139" s="83" t="s">
        <v>311</v>
      </c>
      <c r="U139" s="83" t="s">
        <v>311</v>
      </c>
      <c r="V139" s="83" t="s">
        <v>311</v>
      </c>
      <c r="W139" s="86" t="s">
        <v>311</v>
      </c>
      <c r="X139" s="86" t="s">
        <v>311</v>
      </c>
      <c r="Y139" s="90" t="str">
        <f>IF(tbl_main[[#This Row],[ИНН организации]]="","",IF(ISERROR(VLOOKUP(tbl_main[[#This Row],[ИНН организации]],tbl_inn[],3,FALSE)),"Проверьте ИНН",VLOOKUP(tbl_main[[#This Row],[ИНН организации]],tbl_inn[],3,FALSE)))</f>
        <v/>
      </c>
      <c r="Z139" s="90" t="str">
        <f>IF(ISERROR(VLOOKUP(tbl_main[[#This Row],[ИНН организации]],tbl_inn[],4,FALSE)),"",VLOOKUP(tbl_main[[#This Row],[ИНН организации]],tbl_inn[],4,FALSE))</f>
        <v/>
      </c>
      <c r="AA139" s="90" t="str">
        <f>IF(ISERROR(VLOOKUP(tbl_main[[#This Row],[ИНН организации]],tbl_inn[],8,FALSE)),"",VLOOKUP(tbl_main[[#This Row],[ИНН организации]],tbl_inn[],8,FALSE))</f>
        <v/>
      </c>
      <c r="AB139" s="83" t="s">
        <v>311</v>
      </c>
      <c r="AC139" s="83" t="s">
        <v>311</v>
      </c>
      <c r="AD139" s="83" t="s">
        <v>311</v>
      </c>
      <c r="AE139" s="83" t="s">
        <v>311</v>
      </c>
      <c r="AF139" s="83" t="s">
        <v>311</v>
      </c>
      <c r="AG139" s="83" t="s">
        <v>311</v>
      </c>
      <c r="AH139" s="83" t="s">
        <v>311</v>
      </c>
      <c r="AI139" s="83" t="s">
        <v>311</v>
      </c>
      <c r="AJ139" s="83" t="s">
        <v>311</v>
      </c>
      <c r="AK139" s="83" t="s">
        <v>311</v>
      </c>
      <c r="AL139" s="83" t="s">
        <v>311</v>
      </c>
      <c r="AM139" s="83" t="s">
        <v>311</v>
      </c>
      <c r="AN139" s="83" t="s">
        <v>311</v>
      </c>
    </row>
    <row r="140" spans="1:40" x14ac:dyDescent="0.25">
      <c r="A140" s="81">
        <f t="shared" si="2"/>
        <v>131</v>
      </c>
      <c r="B140" s="82" t="str">
        <f>IF(tbl_main[[#This Row],[ТИП]]="","",IF(tbl_main[[#This Row],[Серия и номер]]="","",tbl_main[[#This Row],[ТИП]]&amp;"-"&amp;RIGHT(tbl_main[[#This Row],[Серия и номер]],6)))</f>
        <v/>
      </c>
      <c r="C140" s="83" t="s">
        <v>311</v>
      </c>
      <c r="D140" s="83" t="s">
        <v>311</v>
      </c>
      <c r="E140" s="83" t="s">
        <v>311</v>
      </c>
      <c r="F140" s="83" t="s">
        <v>311</v>
      </c>
      <c r="G140" s="83" t="s">
        <v>311</v>
      </c>
      <c r="H140" s="83" t="s">
        <v>311</v>
      </c>
      <c r="I140" s="83" t="s">
        <v>311</v>
      </c>
      <c r="J140" s="83" t="s">
        <v>311</v>
      </c>
      <c r="K140" s="84" t="s">
        <v>311</v>
      </c>
      <c r="L140" s="83" t="s">
        <v>311</v>
      </c>
      <c r="M140" s="85" t="s">
        <v>311</v>
      </c>
      <c r="N140" s="83" t="s">
        <v>311</v>
      </c>
      <c r="O140" s="84" t="s">
        <v>311</v>
      </c>
      <c r="P140" s="83" t="s">
        <v>311</v>
      </c>
      <c r="Q140" s="83" t="s">
        <v>311</v>
      </c>
      <c r="R140" s="83" t="s">
        <v>311</v>
      </c>
      <c r="S140" s="86" t="s">
        <v>311</v>
      </c>
      <c r="T140" s="83" t="s">
        <v>311</v>
      </c>
      <c r="U140" s="83" t="s">
        <v>311</v>
      </c>
      <c r="V140" s="83" t="s">
        <v>311</v>
      </c>
      <c r="W140" s="86" t="s">
        <v>311</v>
      </c>
      <c r="X140" s="86" t="s">
        <v>311</v>
      </c>
      <c r="Y140" s="90" t="str">
        <f>IF(tbl_main[[#This Row],[ИНН организации]]="","",IF(ISERROR(VLOOKUP(tbl_main[[#This Row],[ИНН организации]],tbl_inn[],3,FALSE)),"Проверьте ИНН",VLOOKUP(tbl_main[[#This Row],[ИНН организации]],tbl_inn[],3,FALSE)))</f>
        <v/>
      </c>
      <c r="Z140" s="90" t="str">
        <f>IF(ISERROR(VLOOKUP(tbl_main[[#This Row],[ИНН организации]],tbl_inn[],4,FALSE)),"",VLOOKUP(tbl_main[[#This Row],[ИНН организации]],tbl_inn[],4,FALSE))</f>
        <v/>
      </c>
      <c r="AA140" s="90" t="str">
        <f>IF(ISERROR(VLOOKUP(tbl_main[[#This Row],[ИНН организации]],tbl_inn[],8,FALSE)),"",VLOOKUP(tbl_main[[#This Row],[ИНН организации]],tbl_inn[],8,FALSE))</f>
        <v/>
      </c>
      <c r="AB140" s="83" t="s">
        <v>311</v>
      </c>
      <c r="AC140" s="83" t="s">
        <v>311</v>
      </c>
      <c r="AD140" s="83" t="s">
        <v>311</v>
      </c>
      <c r="AE140" s="83" t="s">
        <v>311</v>
      </c>
      <c r="AF140" s="83" t="s">
        <v>311</v>
      </c>
      <c r="AG140" s="83" t="s">
        <v>311</v>
      </c>
      <c r="AH140" s="83" t="s">
        <v>311</v>
      </c>
      <c r="AI140" s="83" t="s">
        <v>311</v>
      </c>
      <c r="AJ140" s="83" t="s">
        <v>311</v>
      </c>
      <c r="AK140" s="83" t="s">
        <v>311</v>
      </c>
      <c r="AL140" s="83" t="s">
        <v>311</v>
      </c>
      <c r="AM140" s="83" t="s">
        <v>311</v>
      </c>
      <c r="AN140" s="83" t="s">
        <v>311</v>
      </c>
    </row>
    <row r="141" spans="1:40" x14ac:dyDescent="0.25">
      <c r="A141" s="81">
        <f t="shared" si="2"/>
        <v>132</v>
      </c>
      <c r="B141" s="82" t="str">
        <f>IF(tbl_main[[#This Row],[ТИП]]="","",IF(tbl_main[[#This Row],[Серия и номер]]="","",tbl_main[[#This Row],[ТИП]]&amp;"-"&amp;RIGHT(tbl_main[[#This Row],[Серия и номер]],6)))</f>
        <v/>
      </c>
      <c r="C141" s="83" t="s">
        <v>311</v>
      </c>
      <c r="D141" s="83" t="s">
        <v>311</v>
      </c>
      <c r="E141" s="83" t="s">
        <v>311</v>
      </c>
      <c r="F141" s="83" t="s">
        <v>311</v>
      </c>
      <c r="G141" s="83" t="s">
        <v>311</v>
      </c>
      <c r="H141" s="83" t="s">
        <v>311</v>
      </c>
      <c r="I141" s="83" t="s">
        <v>311</v>
      </c>
      <c r="J141" s="83" t="s">
        <v>311</v>
      </c>
      <c r="K141" s="84" t="s">
        <v>311</v>
      </c>
      <c r="L141" s="83" t="s">
        <v>311</v>
      </c>
      <c r="M141" s="85" t="s">
        <v>311</v>
      </c>
      <c r="N141" s="83" t="s">
        <v>311</v>
      </c>
      <c r="O141" s="84" t="s">
        <v>311</v>
      </c>
      <c r="P141" s="83" t="s">
        <v>311</v>
      </c>
      <c r="Q141" s="83" t="s">
        <v>311</v>
      </c>
      <c r="R141" s="83" t="s">
        <v>311</v>
      </c>
      <c r="S141" s="86" t="s">
        <v>311</v>
      </c>
      <c r="T141" s="83" t="s">
        <v>311</v>
      </c>
      <c r="U141" s="83" t="s">
        <v>311</v>
      </c>
      <c r="V141" s="83" t="s">
        <v>311</v>
      </c>
      <c r="W141" s="86" t="s">
        <v>311</v>
      </c>
      <c r="X141" s="86" t="s">
        <v>311</v>
      </c>
      <c r="Y141" s="90" t="str">
        <f>IF(tbl_main[[#This Row],[ИНН организации]]="","",IF(ISERROR(VLOOKUP(tbl_main[[#This Row],[ИНН организации]],tbl_inn[],3,FALSE)),"Проверьте ИНН",VLOOKUP(tbl_main[[#This Row],[ИНН организации]],tbl_inn[],3,FALSE)))</f>
        <v/>
      </c>
      <c r="Z141" s="90" t="str">
        <f>IF(ISERROR(VLOOKUP(tbl_main[[#This Row],[ИНН организации]],tbl_inn[],4,FALSE)),"",VLOOKUP(tbl_main[[#This Row],[ИНН организации]],tbl_inn[],4,FALSE))</f>
        <v/>
      </c>
      <c r="AA141" s="90" t="str">
        <f>IF(ISERROR(VLOOKUP(tbl_main[[#This Row],[ИНН организации]],tbl_inn[],8,FALSE)),"",VLOOKUP(tbl_main[[#This Row],[ИНН организации]],tbl_inn[],8,FALSE))</f>
        <v/>
      </c>
      <c r="AB141" s="83" t="s">
        <v>311</v>
      </c>
      <c r="AC141" s="83" t="s">
        <v>311</v>
      </c>
      <c r="AD141" s="83" t="s">
        <v>311</v>
      </c>
      <c r="AE141" s="83" t="s">
        <v>311</v>
      </c>
      <c r="AF141" s="83" t="s">
        <v>311</v>
      </c>
      <c r="AG141" s="83" t="s">
        <v>311</v>
      </c>
      <c r="AH141" s="83" t="s">
        <v>311</v>
      </c>
      <c r="AI141" s="83" t="s">
        <v>311</v>
      </c>
      <c r="AJ141" s="83" t="s">
        <v>311</v>
      </c>
      <c r="AK141" s="83" t="s">
        <v>311</v>
      </c>
      <c r="AL141" s="83" t="s">
        <v>311</v>
      </c>
      <c r="AM141" s="83" t="s">
        <v>311</v>
      </c>
      <c r="AN141" s="83" t="s">
        <v>311</v>
      </c>
    </row>
    <row r="142" spans="1:40" x14ac:dyDescent="0.25">
      <c r="A142" s="81">
        <f t="shared" si="2"/>
        <v>133</v>
      </c>
      <c r="B142" s="82" t="str">
        <f>IF(tbl_main[[#This Row],[ТИП]]="","",IF(tbl_main[[#This Row],[Серия и номер]]="","",tbl_main[[#This Row],[ТИП]]&amp;"-"&amp;RIGHT(tbl_main[[#This Row],[Серия и номер]],6)))</f>
        <v/>
      </c>
      <c r="C142" s="83" t="s">
        <v>311</v>
      </c>
      <c r="D142" s="83" t="s">
        <v>311</v>
      </c>
      <c r="E142" s="83" t="s">
        <v>311</v>
      </c>
      <c r="F142" s="83" t="s">
        <v>311</v>
      </c>
      <c r="G142" s="83" t="s">
        <v>311</v>
      </c>
      <c r="H142" s="83" t="s">
        <v>311</v>
      </c>
      <c r="I142" s="83" t="s">
        <v>311</v>
      </c>
      <c r="J142" s="83" t="s">
        <v>311</v>
      </c>
      <c r="K142" s="84" t="s">
        <v>311</v>
      </c>
      <c r="L142" s="83" t="s">
        <v>311</v>
      </c>
      <c r="M142" s="85" t="s">
        <v>311</v>
      </c>
      <c r="N142" s="83" t="s">
        <v>311</v>
      </c>
      <c r="O142" s="84" t="s">
        <v>311</v>
      </c>
      <c r="P142" s="83" t="s">
        <v>311</v>
      </c>
      <c r="Q142" s="83" t="s">
        <v>311</v>
      </c>
      <c r="R142" s="83" t="s">
        <v>311</v>
      </c>
      <c r="S142" s="86" t="s">
        <v>311</v>
      </c>
      <c r="T142" s="83" t="s">
        <v>311</v>
      </c>
      <c r="U142" s="83" t="s">
        <v>311</v>
      </c>
      <c r="V142" s="83" t="s">
        <v>311</v>
      </c>
      <c r="W142" s="86" t="s">
        <v>311</v>
      </c>
      <c r="X142" s="86" t="s">
        <v>311</v>
      </c>
      <c r="Y142" s="90" t="str">
        <f>IF(tbl_main[[#This Row],[ИНН организации]]="","",IF(ISERROR(VLOOKUP(tbl_main[[#This Row],[ИНН организации]],tbl_inn[],3,FALSE)),"Проверьте ИНН",VLOOKUP(tbl_main[[#This Row],[ИНН организации]],tbl_inn[],3,FALSE)))</f>
        <v/>
      </c>
      <c r="Z142" s="90" t="str">
        <f>IF(ISERROR(VLOOKUP(tbl_main[[#This Row],[ИНН организации]],tbl_inn[],4,FALSE)),"",VLOOKUP(tbl_main[[#This Row],[ИНН организации]],tbl_inn[],4,FALSE))</f>
        <v/>
      </c>
      <c r="AA142" s="90" t="str">
        <f>IF(ISERROR(VLOOKUP(tbl_main[[#This Row],[ИНН организации]],tbl_inn[],8,FALSE)),"",VLOOKUP(tbl_main[[#This Row],[ИНН организации]],tbl_inn[],8,FALSE))</f>
        <v/>
      </c>
      <c r="AB142" s="83" t="s">
        <v>311</v>
      </c>
      <c r="AC142" s="83" t="s">
        <v>311</v>
      </c>
      <c r="AD142" s="83" t="s">
        <v>311</v>
      </c>
      <c r="AE142" s="83" t="s">
        <v>311</v>
      </c>
      <c r="AF142" s="83" t="s">
        <v>311</v>
      </c>
      <c r="AG142" s="83" t="s">
        <v>311</v>
      </c>
      <c r="AH142" s="83" t="s">
        <v>311</v>
      </c>
      <c r="AI142" s="83" t="s">
        <v>311</v>
      </c>
      <c r="AJ142" s="83" t="s">
        <v>311</v>
      </c>
      <c r="AK142" s="83" t="s">
        <v>311</v>
      </c>
      <c r="AL142" s="83" t="s">
        <v>311</v>
      </c>
      <c r="AM142" s="83" t="s">
        <v>311</v>
      </c>
      <c r="AN142" s="83" t="s">
        <v>311</v>
      </c>
    </row>
    <row r="143" spans="1:40" x14ac:dyDescent="0.25">
      <c r="A143" s="81">
        <f t="shared" si="2"/>
        <v>134</v>
      </c>
      <c r="B143" s="82" t="str">
        <f>IF(tbl_main[[#This Row],[ТИП]]="","",IF(tbl_main[[#This Row],[Серия и номер]]="","",tbl_main[[#This Row],[ТИП]]&amp;"-"&amp;RIGHT(tbl_main[[#This Row],[Серия и номер]],6)))</f>
        <v/>
      </c>
      <c r="C143" s="83" t="s">
        <v>311</v>
      </c>
      <c r="D143" s="83" t="s">
        <v>311</v>
      </c>
      <c r="E143" s="83" t="s">
        <v>311</v>
      </c>
      <c r="F143" s="83" t="s">
        <v>311</v>
      </c>
      <c r="G143" s="83" t="s">
        <v>311</v>
      </c>
      <c r="H143" s="83" t="s">
        <v>311</v>
      </c>
      <c r="I143" s="83" t="s">
        <v>311</v>
      </c>
      <c r="J143" s="83" t="s">
        <v>311</v>
      </c>
      <c r="K143" s="84" t="s">
        <v>311</v>
      </c>
      <c r="L143" s="83" t="s">
        <v>311</v>
      </c>
      <c r="M143" s="85" t="s">
        <v>311</v>
      </c>
      <c r="N143" s="83" t="s">
        <v>311</v>
      </c>
      <c r="O143" s="84" t="s">
        <v>311</v>
      </c>
      <c r="P143" s="83" t="s">
        <v>311</v>
      </c>
      <c r="Q143" s="83" t="s">
        <v>311</v>
      </c>
      <c r="R143" s="83" t="s">
        <v>311</v>
      </c>
      <c r="S143" s="86" t="s">
        <v>311</v>
      </c>
      <c r="T143" s="83" t="s">
        <v>311</v>
      </c>
      <c r="U143" s="83" t="s">
        <v>311</v>
      </c>
      <c r="V143" s="83" t="s">
        <v>311</v>
      </c>
      <c r="W143" s="86" t="s">
        <v>311</v>
      </c>
      <c r="X143" s="86" t="s">
        <v>311</v>
      </c>
      <c r="Y143" s="90" t="str">
        <f>IF(tbl_main[[#This Row],[ИНН организации]]="","",IF(ISERROR(VLOOKUP(tbl_main[[#This Row],[ИНН организации]],tbl_inn[],3,FALSE)),"Проверьте ИНН",VLOOKUP(tbl_main[[#This Row],[ИНН организации]],tbl_inn[],3,FALSE)))</f>
        <v/>
      </c>
      <c r="Z143" s="90" t="str">
        <f>IF(ISERROR(VLOOKUP(tbl_main[[#This Row],[ИНН организации]],tbl_inn[],4,FALSE)),"",VLOOKUP(tbl_main[[#This Row],[ИНН организации]],tbl_inn[],4,FALSE))</f>
        <v/>
      </c>
      <c r="AA143" s="90" t="str">
        <f>IF(ISERROR(VLOOKUP(tbl_main[[#This Row],[ИНН организации]],tbl_inn[],8,FALSE)),"",VLOOKUP(tbl_main[[#This Row],[ИНН организации]],tbl_inn[],8,FALSE))</f>
        <v/>
      </c>
      <c r="AB143" s="83" t="s">
        <v>311</v>
      </c>
      <c r="AC143" s="83" t="s">
        <v>311</v>
      </c>
      <c r="AD143" s="83" t="s">
        <v>311</v>
      </c>
      <c r="AE143" s="83" t="s">
        <v>311</v>
      </c>
      <c r="AF143" s="83" t="s">
        <v>311</v>
      </c>
      <c r="AG143" s="83" t="s">
        <v>311</v>
      </c>
      <c r="AH143" s="83" t="s">
        <v>311</v>
      </c>
      <c r="AI143" s="83" t="s">
        <v>311</v>
      </c>
      <c r="AJ143" s="83" t="s">
        <v>311</v>
      </c>
      <c r="AK143" s="83" t="s">
        <v>311</v>
      </c>
      <c r="AL143" s="83" t="s">
        <v>311</v>
      </c>
      <c r="AM143" s="83" t="s">
        <v>311</v>
      </c>
      <c r="AN143" s="83" t="s">
        <v>311</v>
      </c>
    </row>
    <row r="144" spans="1:40" x14ac:dyDescent="0.25">
      <c r="A144" s="81">
        <f t="shared" si="2"/>
        <v>135</v>
      </c>
      <c r="B144" s="82" t="str">
        <f>IF(tbl_main[[#This Row],[ТИП]]="","",IF(tbl_main[[#This Row],[Серия и номер]]="","",tbl_main[[#This Row],[ТИП]]&amp;"-"&amp;RIGHT(tbl_main[[#This Row],[Серия и номер]],6)))</f>
        <v/>
      </c>
      <c r="C144" s="83" t="s">
        <v>311</v>
      </c>
      <c r="D144" s="83" t="s">
        <v>311</v>
      </c>
      <c r="E144" s="83" t="s">
        <v>311</v>
      </c>
      <c r="F144" s="83" t="s">
        <v>311</v>
      </c>
      <c r="G144" s="83" t="s">
        <v>311</v>
      </c>
      <c r="H144" s="83" t="s">
        <v>311</v>
      </c>
      <c r="I144" s="83" t="s">
        <v>311</v>
      </c>
      <c r="J144" s="83" t="s">
        <v>311</v>
      </c>
      <c r="K144" s="84" t="s">
        <v>311</v>
      </c>
      <c r="L144" s="83" t="s">
        <v>311</v>
      </c>
      <c r="M144" s="85" t="s">
        <v>311</v>
      </c>
      <c r="N144" s="83" t="s">
        <v>311</v>
      </c>
      <c r="O144" s="84" t="s">
        <v>311</v>
      </c>
      <c r="P144" s="83" t="s">
        <v>311</v>
      </c>
      <c r="Q144" s="83" t="s">
        <v>311</v>
      </c>
      <c r="R144" s="83" t="s">
        <v>311</v>
      </c>
      <c r="S144" s="86" t="s">
        <v>311</v>
      </c>
      <c r="T144" s="83" t="s">
        <v>311</v>
      </c>
      <c r="U144" s="83" t="s">
        <v>311</v>
      </c>
      <c r="V144" s="83" t="s">
        <v>311</v>
      </c>
      <c r="W144" s="86" t="s">
        <v>311</v>
      </c>
      <c r="X144" s="86" t="s">
        <v>311</v>
      </c>
      <c r="Y144" s="90" t="str">
        <f>IF(tbl_main[[#This Row],[ИНН организации]]="","",IF(ISERROR(VLOOKUP(tbl_main[[#This Row],[ИНН организации]],tbl_inn[],3,FALSE)),"Проверьте ИНН",VLOOKUP(tbl_main[[#This Row],[ИНН организации]],tbl_inn[],3,FALSE)))</f>
        <v/>
      </c>
      <c r="Z144" s="90" t="str">
        <f>IF(ISERROR(VLOOKUP(tbl_main[[#This Row],[ИНН организации]],tbl_inn[],4,FALSE)),"",VLOOKUP(tbl_main[[#This Row],[ИНН организации]],tbl_inn[],4,FALSE))</f>
        <v/>
      </c>
      <c r="AA144" s="90" t="str">
        <f>IF(ISERROR(VLOOKUP(tbl_main[[#This Row],[ИНН организации]],tbl_inn[],8,FALSE)),"",VLOOKUP(tbl_main[[#This Row],[ИНН организации]],tbl_inn[],8,FALSE))</f>
        <v/>
      </c>
      <c r="AB144" s="83" t="s">
        <v>311</v>
      </c>
      <c r="AC144" s="83" t="s">
        <v>311</v>
      </c>
      <c r="AD144" s="83" t="s">
        <v>311</v>
      </c>
      <c r="AE144" s="83" t="s">
        <v>311</v>
      </c>
      <c r="AF144" s="83" t="s">
        <v>311</v>
      </c>
      <c r="AG144" s="83" t="s">
        <v>311</v>
      </c>
      <c r="AH144" s="83" t="s">
        <v>311</v>
      </c>
      <c r="AI144" s="83" t="s">
        <v>311</v>
      </c>
      <c r="AJ144" s="83" t="s">
        <v>311</v>
      </c>
      <c r="AK144" s="83" t="s">
        <v>311</v>
      </c>
      <c r="AL144" s="83" t="s">
        <v>311</v>
      </c>
      <c r="AM144" s="83" t="s">
        <v>311</v>
      </c>
      <c r="AN144" s="83" t="s">
        <v>311</v>
      </c>
    </row>
    <row r="145" spans="1:40" x14ac:dyDescent="0.25">
      <c r="A145" s="81">
        <f t="shared" si="2"/>
        <v>136</v>
      </c>
      <c r="B145" s="82" t="str">
        <f>IF(tbl_main[[#This Row],[ТИП]]="","",IF(tbl_main[[#This Row],[Серия и номер]]="","",tbl_main[[#This Row],[ТИП]]&amp;"-"&amp;RIGHT(tbl_main[[#This Row],[Серия и номер]],6)))</f>
        <v/>
      </c>
      <c r="C145" s="83" t="s">
        <v>311</v>
      </c>
      <c r="D145" s="83" t="s">
        <v>311</v>
      </c>
      <c r="E145" s="83" t="s">
        <v>311</v>
      </c>
      <c r="F145" s="83" t="s">
        <v>311</v>
      </c>
      <c r="G145" s="83" t="s">
        <v>311</v>
      </c>
      <c r="H145" s="83" t="s">
        <v>311</v>
      </c>
      <c r="I145" s="83" t="s">
        <v>311</v>
      </c>
      <c r="J145" s="83" t="s">
        <v>311</v>
      </c>
      <c r="K145" s="84" t="s">
        <v>311</v>
      </c>
      <c r="L145" s="83" t="s">
        <v>311</v>
      </c>
      <c r="M145" s="85" t="s">
        <v>311</v>
      </c>
      <c r="N145" s="83" t="s">
        <v>311</v>
      </c>
      <c r="O145" s="84" t="s">
        <v>311</v>
      </c>
      <c r="P145" s="83" t="s">
        <v>311</v>
      </c>
      <c r="Q145" s="83" t="s">
        <v>311</v>
      </c>
      <c r="R145" s="83" t="s">
        <v>311</v>
      </c>
      <c r="S145" s="86" t="s">
        <v>311</v>
      </c>
      <c r="T145" s="83" t="s">
        <v>311</v>
      </c>
      <c r="U145" s="83" t="s">
        <v>311</v>
      </c>
      <c r="V145" s="83" t="s">
        <v>311</v>
      </c>
      <c r="W145" s="86" t="s">
        <v>311</v>
      </c>
      <c r="X145" s="86" t="s">
        <v>311</v>
      </c>
      <c r="Y145" s="90" t="str">
        <f>IF(tbl_main[[#This Row],[ИНН организации]]="","",IF(ISERROR(VLOOKUP(tbl_main[[#This Row],[ИНН организации]],tbl_inn[],3,FALSE)),"Проверьте ИНН",VLOOKUP(tbl_main[[#This Row],[ИНН организации]],tbl_inn[],3,FALSE)))</f>
        <v/>
      </c>
      <c r="Z145" s="90" t="str">
        <f>IF(ISERROR(VLOOKUP(tbl_main[[#This Row],[ИНН организации]],tbl_inn[],4,FALSE)),"",VLOOKUP(tbl_main[[#This Row],[ИНН организации]],tbl_inn[],4,FALSE))</f>
        <v/>
      </c>
      <c r="AA145" s="90" t="str">
        <f>IF(ISERROR(VLOOKUP(tbl_main[[#This Row],[ИНН организации]],tbl_inn[],8,FALSE)),"",VLOOKUP(tbl_main[[#This Row],[ИНН организации]],tbl_inn[],8,FALSE))</f>
        <v/>
      </c>
      <c r="AB145" s="83" t="s">
        <v>311</v>
      </c>
      <c r="AC145" s="83" t="s">
        <v>311</v>
      </c>
      <c r="AD145" s="83" t="s">
        <v>311</v>
      </c>
      <c r="AE145" s="83" t="s">
        <v>311</v>
      </c>
      <c r="AF145" s="83" t="s">
        <v>311</v>
      </c>
      <c r="AG145" s="83" t="s">
        <v>311</v>
      </c>
      <c r="AH145" s="83" t="s">
        <v>311</v>
      </c>
      <c r="AI145" s="83" t="s">
        <v>311</v>
      </c>
      <c r="AJ145" s="83" t="s">
        <v>311</v>
      </c>
      <c r="AK145" s="83" t="s">
        <v>311</v>
      </c>
      <c r="AL145" s="83" t="s">
        <v>311</v>
      </c>
      <c r="AM145" s="83" t="s">
        <v>311</v>
      </c>
      <c r="AN145" s="83" t="s">
        <v>311</v>
      </c>
    </row>
    <row r="146" spans="1:40" x14ac:dyDescent="0.25">
      <c r="A146" s="81">
        <f t="shared" si="2"/>
        <v>137</v>
      </c>
      <c r="B146" s="82" t="str">
        <f>IF(tbl_main[[#This Row],[ТИП]]="","",IF(tbl_main[[#This Row],[Серия и номер]]="","",tbl_main[[#This Row],[ТИП]]&amp;"-"&amp;RIGHT(tbl_main[[#This Row],[Серия и номер]],6)))</f>
        <v/>
      </c>
      <c r="C146" s="83" t="s">
        <v>311</v>
      </c>
      <c r="D146" s="83" t="s">
        <v>311</v>
      </c>
      <c r="E146" s="83" t="s">
        <v>311</v>
      </c>
      <c r="F146" s="83" t="s">
        <v>311</v>
      </c>
      <c r="G146" s="83" t="s">
        <v>311</v>
      </c>
      <c r="H146" s="83" t="s">
        <v>311</v>
      </c>
      <c r="I146" s="83" t="s">
        <v>311</v>
      </c>
      <c r="J146" s="83" t="s">
        <v>311</v>
      </c>
      <c r="K146" s="84" t="s">
        <v>311</v>
      </c>
      <c r="L146" s="83" t="s">
        <v>311</v>
      </c>
      <c r="M146" s="85" t="s">
        <v>311</v>
      </c>
      <c r="N146" s="83" t="s">
        <v>311</v>
      </c>
      <c r="O146" s="84" t="s">
        <v>311</v>
      </c>
      <c r="P146" s="83" t="s">
        <v>311</v>
      </c>
      <c r="Q146" s="83" t="s">
        <v>311</v>
      </c>
      <c r="R146" s="83" t="s">
        <v>311</v>
      </c>
      <c r="S146" s="86" t="s">
        <v>311</v>
      </c>
      <c r="T146" s="83" t="s">
        <v>311</v>
      </c>
      <c r="U146" s="83" t="s">
        <v>311</v>
      </c>
      <c r="V146" s="83" t="s">
        <v>311</v>
      </c>
      <c r="W146" s="86" t="s">
        <v>311</v>
      </c>
      <c r="X146" s="86" t="s">
        <v>311</v>
      </c>
      <c r="Y146" s="90" t="str">
        <f>IF(tbl_main[[#This Row],[ИНН организации]]="","",IF(ISERROR(VLOOKUP(tbl_main[[#This Row],[ИНН организации]],tbl_inn[],3,FALSE)),"Проверьте ИНН",VLOOKUP(tbl_main[[#This Row],[ИНН организации]],tbl_inn[],3,FALSE)))</f>
        <v/>
      </c>
      <c r="Z146" s="90" t="str">
        <f>IF(ISERROR(VLOOKUP(tbl_main[[#This Row],[ИНН организации]],tbl_inn[],4,FALSE)),"",VLOOKUP(tbl_main[[#This Row],[ИНН организации]],tbl_inn[],4,FALSE))</f>
        <v/>
      </c>
      <c r="AA146" s="90" t="str">
        <f>IF(ISERROR(VLOOKUP(tbl_main[[#This Row],[ИНН организации]],tbl_inn[],8,FALSE)),"",VLOOKUP(tbl_main[[#This Row],[ИНН организации]],tbl_inn[],8,FALSE))</f>
        <v/>
      </c>
      <c r="AB146" s="83" t="s">
        <v>311</v>
      </c>
      <c r="AC146" s="83" t="s">
        <v>311</v>
      </c>
      <c r="AD146" s="83" t="s">
        <v>311</v>
      </c>
      <c r="AE146" s="83" t="s">
        <v>311</v>
      </c>
      <c r="AF146" s="83" t="s">
        <v>311</v>
      </c>
      <c r="AG146" s="83" t="s">
        <v>311</v>
      </c>
      <c r="AH146" s="83" t="s">
        <v>311</v>
      </c>
      <c r="AI146" s="83" t="s">
        <v>311</v>
      </c>
      <c r="AJ146" s="83" t="s">
        <v>311</v>
      </c>
      <c r="AK146" s="83" t="s">
        <v>311</v>
      </c>
      <c r="AL146" s="83" t="s">
        <v>311</v>
      </c>
      <c r="AM146" s="83" t="s">
        <v>311</v>
      </c>
      <c r="AN146" s="83" t="s">
        <v>311</v>
      </c>
    </row>
    <row r="147" spans="1:40" x14ac:dyDescent="0.25">
      <c r="A147" s="81">
        <f t="shared" si="2"/>
        <v>138</v>
      </c>
      <c r="B147" s="82" t="str">
        <f>IF(tbl_main[[#This Row],[ТИП]]="","",IF(tbl_main[[#This Row],[Серия и номер]]="","",tbl_main[[#This Row],[ТИП]]&amp;"-"&amp;RIGHT(tbl_main[[#This Row],[Серия и номер]],6)))</f>
        <v/>
      </c>
      <c r="C147" s="83" t="s">
        <v>311</v>
      </c>
      <c r="D147" s="83" t="s">
        <v>311</v>
      </c>
      <c r="E147" s="83" t="s">
        <v>311</v>
      </c>
      <c r="F147" s="83" t="s">
        <v>311</v>
      </c>
      <c r="G147" s="83" t="s">
        <v>311</v>
      </c>
      <c r="H147" s="83" t="s">
        <v>311</v>
      </c>
      <c r="I147" s="83" t="s">
        <v>311</v>
      </c>
      <c r="J147" s="83" t="s">
        <v>311</v>
      </c>
      <c r="K147" s="84" t="s">
        <v>311</v>
      </c>
      <c r="L147" s="83" t="s">
        <v>311</v>
      </c>
      <c r="M147" s="85" t="s">
        <v>311</v>
      </c>
      <c r="N147" s="83" t="s">
        <v>311</v>
      </c>
      <c r="O147" s="84" t="s">
        <v>311</v>
      </c>
      <c r="P147" s="83" t="s">
        <v>311</v>
      </c>
      <c r="Q147" s="83" t="s">
        <v>311</v>
      </c>
      <c r="R147" s="83" t="s">
        <v>311</v>
      </c>
      <c r="S147" s="86" t="s">
        <v>311</v>
      </c>
      <c r="T147" s="83" t="s">
        <v>311</v>
      </c>
      <c r="U147" s="83" t="s">
        <v>311</v>
      </c>
      <c r="V147" s="83" t="s">
        <v>311</v>
      </c>
      <c r="W147" s="86" t="s">
        <v>311</v>
      </c>
      <c r="X147" s="86" t="s">
        <v>311</v>
      </c>
      <c r="Y147" s="90" t="str">
        <f>IF(tbl_main[[#This Row],[ИНН организации]]="","",IF(ISERROR(VLOOKUP(tbl_main[[#This Row],[ИНН организации]],tbl_inn[],3,FALSE)),"Проверьте ИНН",VLOOKUP(tbl_main[[#This Row],[ИНН организации]],tbl_inn[],3,FALSE)))</f>
        <v/>
      </c>
      <c r="Z147" s="90" t="str">
        <f>IF(ISERROR(VLOOKUP(tbl_main[[#This Row],[ИНН организации]],tbl_inn[],4,FALSE)),"",VLOOKUP(tbl_main[[#This Row],[ИНН организации]],tbl_inn[],4,FALSE))</f>
        <v/>
      </c>
      <c r="AA147" s="90" t="str">
        <f>IF(ISERROR(VLOOKUP(tbl_main[[#This Row],[ИНН организации]],tbl_inn[],8,FALSE)),"",VLOOKUP(tbl_main[[#This Row],[ИНН организации]],tbl_inn[],8,FALSE))</f>
        <v/>
      </c>
      <c r="AB147" s="83" t="s">
        <v>311</v>
      </c>
      <c r="AC147" s="83" t="s">
        <v>311</v>
      </c>
      <c r="AD147" s="83" t="s">
        <v>311</v>
      </c>
      <c r="AE147" s="83" t="s">
        <v>311</v>
      </c>
      <c r="AF147" s="83" t="s">
        <v>311</v>
      </c>
      <c r="AG147" s="83" t="s">
        <v>311</v>
      </c>
      <c r="AH147" s="83" t="s">
        <v>311</v>
      </c>
      <c r="AI147" s="83" t="s">
        <v>311</v>
      </c>
      <c r="AJ147" s="83" t="s">
        <v>311</v>
      </c>
      <c r="AK147" s="83" t="s">
        <v>311</v>
      </c>
      <c r="AL147" s="83" t="s">
        <v>311</v>
      </c>
      <c r="AM147" s="83" t="s">
        <v>311</v>
      </c>
      <c r="AN147" s="83" t="s">
        <v>311</v>
      </c>
    </row>
    <row r="148" spans="1:40" x14ac:dyDescent="0.25">
      <c r="A148" s="81">
        <f t="shared" si="2"/>
        <v>139</v>
      </c>
      <c r="B148" s="82" t="str">
        <f>IF(tbl_main[[#This Row],[ТИП]]="","",IF(tbl_main[[#This Row],[Серия и номер]]="","",tbl_main[[#This Row],[ТИП]]&amp;"-"&amp;RIGHT(tbl_main[[#This Row],[Серия и номер]],6)))</f>
        <v/>
      </c>
      <c r="C148" s="83" t="s">
        <v>311</v>
      </c>
      <c r="D148" s="83" t="s">
        <v>311</v>
      </c>
      <c r="E148" s="83" t="s">
        <v>311</v>
      </c>
      <c r="F148" s="83" t="s">
        <v>311</v>
      </c>
      <c r="G148" s="83" t="s">
        <v>311</v>
      </c>
      <c r="H148" s="83" t="s">
        <v>311</v>
      </c>
      <c r="I148" s="83" t="s">
        <v>311</v>
      </c>
      <c r="J148" s="83" t="s">
        <v>311</v>
      </c>
      <c r="K148" s="84" t="s">
        <v>311</v>
      </c>
      <c r="L148" s="83" t="s">
        <v>311</v>
      </c>
      <c r="M148" s="85" t="s">
        <v>311</v>
      </c>
      <c r="N148" s="83" t="s">
        <v>311</v>
      </c>
      <c r="O148" s="84" t="s">
        <v>311</v>
      </c>
      <c r="P148" s="83" t="s">
        <v>311</v>
      </c>
      <c r="Q148" s="83" t="s">
        <v>311</v>
      </c>
      <c r="R148" s="83" t="s">
        <v>311</v>
      </c>
      <c r="S148" s="86" t="s">
        <v>311</v>
      </c>
      <c r="T148" s="83" t="s">
        <v>311</v>
      </c>
      <c r="U148" s="83" t="s">
        <v>311</v>
      </c>
      <c r="V148" s="83" t="s">
        <v>311</v>
      </c>
      <c r="W148" s="86" t="s">
        <v>311</v>
      </c>
      <c r="X148" s="86" t="s">
        <v>311</v>
      </c>
      <c r="Y148" s="90" t="str">
        <f>IF(tbl_main[[#This Row],[ИНН организации]]="","",IF(ISERROR(VLOOKUP(tbl_main[[#This Row],[ИНН организации]],tbl_inn[],3,FALSE)),"Проверьте ИНН",VLOOKUP(tbl_main[[#This Row],[ИНН организации]],tbl_inn[],3,FALSE)))</f>
        <v/>
      </c>
      <c r="Z148" s="90" t="str">
        <f>IF(ISERROR(VLOOKUP(tbl_main[[#This Row],[ИНН организации]],tbl_inn[],4,FALSE)),"",VLOOKUP(tbl_main[[#This Row],[ИНН организации]],tbl_inn[],4,FALSE))</f>
        <v/>
      </c>
      <c r="AA148" s="90" t="str">
        <f>IF(ISERROR(VLOOKUP(tbl_main[[#This Row],[ИНН организации]],tbl_inn[],8,FALSE)),"",VLOOKUP(tbl_main[[#This Row],[ИНН организации]],tbl_inn[],8,FALSE))</f>
        <v/>
      </c>
      <c r="AB148" s="83" t="s">
        <v>311</v>
      </c>
      <c r="AC148" s="83" t="s">
        <v>311</v>
      </c>
      <c r="AD148" s="83" t="s">
        <v>311</v>
      </c>
      <c r="AE148" s="83" t="s">
        <v>311</v>
      </c>
      <c r="AF148" s="83" t="s">
        <v>311</v>
      </c>
      <c r="AG148" s="83" t="s">
        <v>311</v>
      </c>
      <c r="AH148" s="83" t="s">
        <v>311</v>
      </c>
      <c r="AI148" s="83" t="s">
        <v>311</v>
      </c>
      <c r="AJ148" s="83" t="s">
        <v>311</v>
      </c>
      <c r="AK148" s="83" t="s">
        <v>311</v>
      </c>
      <c r="AL148" s="83" t="s">
        <v>311</v>
      </c>
      <c r="AM148" s="83" t="s">
        <v>311</v>
      </c>
      <c r="AN148" s="83" t="s">
        <v>311</v>
      </c>
    </row>
    <row r="149" spans="1:40" x14ac:dyDescent="0.25">
      <c r="A149" s="81">
        <f t="shared" si="2"/>
        <v>140</v>
      </c>
      <c r="B149" s="82" t="str">
        <f>IF(tbl_main[[#This Row],[ТИП]]="","",IF(tbl_main[[#This Row],[Серия и номер]]="","",tbl_main[[#This Row],[ТИП]]&amp;"-"&amp;RIGHT(tbl_main[[#This Row],[Серия и номер]],6)))</f>
        <v/>
      </c>
      <c r="C149" s="83" t="s">
        <v>311</v>
      </c>
      <c r="D149" s="83" t="s">
        <v>311</v>
      </c>
      <c r="E149" s="83" t="s">
        <v>311</v>
      </c>
      <c r="F149" s="83" t="s">
        <v>311</v>
      </c>
      <c r="G149" s="83" t="s">
        <v>311</v>
      </c>
      <c r="H149" s="83" t="s">
        <v>311</v>
      </c>
      <c r="I149" s="83" t="s">
        <v>311</v>
      </c>
      <c r="J149" s="83" t="s">
        <v>311</v>
      </c>
      <c r="K149" s="84" t="s">
        <v>311</v>
      </c>
      <c r="L149" s="83" t="s">
        <v>311</v>
      </c>
      <c r="M149" s="85" t="s">
        <v>311</v>
      </c>
      <c r="N149" s="83" t="s">
        <v>311</v>
      </c>
      <c r="O149" s="84" t="s">
        <v>311</v>
      </c>
      <c r="P149" s="83" t="s">
        <v>311</v>
      </c>
      <c r="Q149" s="83" t="s">
        <v>311</v>
      </c>
      <c r="R149" s="83" t="s">
        <v>311</v>
      </c>
      <c r="S149" s="86" t="s">
        <v>311</v>
      </c>
      <c r="T149" s="83" t="s">
        <v>311</v>
      </c>
      <c r="U149" s="83" t="s">
        <v>311</v>
      </c>
      <c r="V149" s="83" t="s">
        <v>311</v>
      </c>
      <c r="W149" s="86" t="s">
        <v>311</v>
      </c>
      <c r="X149" s="86" t="s">
        <v>311</v>
      </c>
      <c r="Y149" s="90" t="str">
        <f>IF(tbl_main[[#This Row],[ИНН организации]]="","",IF(ISERROR(VLOOKUP(tbl_main[[#This Row],[ИНН организации]],tbl_inn[],3,FALSE)),"Проверьте ИНН",VLOOKUP(tbl_main[[#This Row],[ИНН организации]],tbl_inn[],3,FALSE)))</f>
        <v/>
      </c>
      <c r="Z149" s="90" t="str">
        <f>IF(ISERROR(VLOOKUP(tbl_main[[#This Row],[ИНН организации]],tbl_inn[],4,FALSE)),"",VLOOKUP(tbl_main[[#This Row],[ИНН организации]],tbl_inn[],4,FALSE))</f>
        <v/>
      </c>
      <c r="AA149" s="90" t="str">
        <f>IF(ISERROR(VLOOKUP(tbl_main[[#This Row],[ИНН организации]],tbl_inn[],8,FALSE)),"",VLOOKUP(tbl_main[[#This Row],[ИНН организации]],tbl_inn[],8,FALSE))</f>
        <v/>
      </c>
      <c r="AB149" s="83" t="s">
        <v>311</v>
      </c>
      <c r="AC149" s="83" t="s">
        <v>311</v>
      </c>
      <c r="AD149" s="83" t="s">
        <v>311</v>
      </c>
      <c r="AE149" s="83" t="s">
        <v>311</v>
      </c>
      <c r="AF149" s="83" t="s">
        <v>311</v>
      </c>
      <c r="AG149" s="83" t="s">
        <v>311</v>
      </c>
      <c r="AH149" s="83" t="s">
        <v>311</v>
      </c>
      <c r="AI149" s="83" t="s">
        <v>311</v>
      </c>
      <c r="AJ149" s="83" t="s">
        <v>311</v>
      </c>
      <c r="AK149" s="83" t="s">
        <v>311</v>
      </c>
      <c r="AL149" s="83" t="s">
        <v>311</v>
      </c>
      <c r="AM149" s="83" t="s">
        <v>311</v>
      </c>
      <c r="AN149" s="83" t="s">
        <v>311</v>
      </c>
    </row>
    <row r="150" spans="1:40" x14ac:dyDescent="0.25">
      <c r="A150" s="81">
        <f t="shared" si="2"/>
        <v>141</v>
      </c>
      <c r="B150" s="82" t="str">
        <f>IF(tbl_main[[#This Row],[ТИП]]="","",IF(tbl_main[[#This Row],[Серия и номер]]="","",tbl_main[[#This Row],[ТИП]]&amp;"-"&amp;RIGHT(tbl_main[[#This Row],[Серия и номер]],6)))</f>
        <v/>
      </c>
      <c r="C150" s="83" t="s">
        <v>311</v>
      </c>
      <c r="D150" s="83" t="s">
        <v>311</v>
      </c>
      <c r="E150" s="83" t="s">
        <v>311</v>
      </c>
      <c r="F150" s="83" t="s">
        <v>311</v>
      </c>
      <c r="G150" s="83" t="s">
        <v>311</v>
      </c>
      <c r="H150" s="83" t="s">
        <v>311</v>
      </c>
      <c r="I150" s="83" t="s">
        <v>311</v>
      </c>
      <c r="J150" s="83" t="s">
        <v>311</v>
      </c>
      <c r="K150" s="84" t="s">
        <v>311</v>
      </c>
      <c r="L150" s="83" t="s">
        <v>311</v>
      </c>
      <c r="M150" s="85" t="s">
        <v>311</v>
      </c>
      <c r="N150" s="83" t="s">
        <v>311</v>
      </c>
      <c r="O150" s="84" t="s">
        <v>311</v>
      </c>
      <c r="P150" s="83" t="s">
        <v>311</v>
      </c>
      <c r="Q150" s="83" t="s">
        <v>311</v>
      </c>
      <c r="R150" s="83" t="s">
        <v>311</v>
      </c>
      <c r="S150" s="86" t="s">
        <v>311</v>
      </c>
      <c r="T150" s="83" t="s">
        <v>311</v>
      </c>
      <c r="U150" s="83" t="s">
        <v>311</v>
      </c>
      <c r="V150" s="83" t="s">
        <v>311</v>
      </c>
      <c r="W150" s="86" t="s">
        <v>311</v>
      </c>
      <c r="X150" s="86" t="s">
        <v>311</v>
      </c>
      <c r="Y150" s="90" t="str">
        <f>IF(tbl_main[[#This Row],[ИНН организации]]="","",IF(ISERROR(VLOOKUP(tbl_main[[#This Row],[ИНН организации]],tbl_inn[],3,FALSE)),"Проверьте ИНН",VLOOKUP(tbl_main[[#This Row],[ИНН организации]],tbl_inn[],3,FALSE)))</f>
        <v/>
      </c>
      <c r="Z150" s="90" t="str">
        <f>IF(ISERROR(VLOOKUP(tbl_main[[#This Row],[ИНН организации]],tbl_inn[],4,FALSE)),"",VLOOKUP(tbl_main[[#This Row],[ИНН организации]],tbl_inn[],4,FALSE))</f>
        <v/>
      </c>
      <c r="AA150" s="90" t="str">
        <f>IF(ISERROR(VLOOKUP(tbl_main[[#This Row],[ИНН организации]],tbl_inn[],8,FALSE)),"",VLOOKUP(tbl_main[[#This Row],[ИНН организации]],tbl_inn[],8,FALSE))</f>
        <v/>
      </c>
      <c r="AB150" s="83" t="s">
        <v>311</v>
      </c>
      <c r="AC150" s="83" t="s">
        <v>311</v>
      </c>
      <c r="AD150" s="83" t="s">
        <v>311</v>
      </c>
      <c r="AE150" s="83" t="s">
        <v>311</v>
      </c>
      <c r="AF150" s="83" t="s">
        <v>311</v>
      </c>
      <c r="AG150" s="83" t="s">
        <v>311</v>
      </c>
      <c r="AH150" s="83" t="s">
        <v>311</v>
      </c>
      <c r="AI150" s="83" t="s">
        <v>311</v>
      </c>
      <c r="AJ150" s="83" t="s">
        <v>311</v>
      </c>
      <c r="AK150" s="83" t="s">
        <v>311</v>
      </c>
      <c r="AL150" s="83" t="s">
        <v>311</v>
      </c>
      <c r="AM150" s="83" t="s">
        <v>311</v>
      </c>
      <c r="AN150" s="83" t="s">
        <v>311</v>
      </c>
    </row>
    <row r="151" spans="1:40" x14ac:dyDescent="0.25">
      <c r="A151" s="81">
        <f t="shared" si="2"/>
        <v>142</v>
      </c>
      <c r="B151" s="82" t="str">
        <f>IF(tbl_main[[#This Row],[ТИП]]="","",IF(tbl_main[[#This Row],[Серия и номер]]="","",tbl_main[[#This Row],[ТИП]]&amp;"-"&amp;RIGHT(tbl_main[[#This Row],[Серия и номер]],6)))</f>
        <v/>
      </c>
      <c r="C151" s="83" t="s">
        <v>311</v>
      </c>
      <c r="D151" s="83" t="s">
        <v>311</v>
      </c>
      <c r="E151" s="83" t="s">
        <v>311</v>
      </c>
      <c r="F151" s="83" t="s">
        <v>311</v>
      </c>
      <c r="G151" s="83" t="s">
        <v>311</v>
      </c>
      <c r="H151" s="83" t="s">
        <v>311</v>
      </c>
      <c r="I151" s="83" t="s">
        <v>311</v>
      </c>
      <c r="J151" s="83" t="s">
        <v>311</v>
      </c>
      <c r="K151" s="84" t="s">
        <v>311</v>
      </c>
      <c r="L151" s="83" t="s">
        <v>311</v>
      </c>
      <c r="M151" s="85" t="s">
        <v>311</v>
      </c>
      <c r="N151" s="83" t="s">
        <v>311</v>
      </c>
      <c r="O151" s="84" t="s">
        <v>311</v>
      </c>
      <c r="P151" s="83" t="s">
        <v>311</v>
      </c>
      <c r="Q151" s="83" t="s">
        <v>311</v>
      </c>
      <c r="R151" s="83" t="s">
        <v>311</v>
      </c>
      <c r="S151" s="86" t="s">
        <v>311</v>
      </c>
      <c r="T151" s="83" t="s">
        <v>311</v>
      </c>
      <c r="U151" s="83" t="s">
        <v>311</v>
      </c>
      <c r="V151" s="83" t="s">
        <v>311</v>
      </c>
      <c r="W151" s="86" t="s">
        <v>311</v>
      </c>
      <c r="X151" s="86" t="s">
        <v>311</v>
      </c>
      <c r="Y151" s="90" t="str">
        <f>IF(tbl_main[[#This Row],[ИНН организации]]="","",IF(ISERROR(VLOOKUP(tbl_main[[#This Row],[ИНН организации]],tbl_inn[],3,FALSE)),"Проверьте ИНН",VLOOKUP(tbl_main[[#This Row],[ИНН организации]],tbl_inn[],3,FALSE)))</f>
        <v/>
      </c>
      <c r="Z151" s="90" t="str">
        <f>IF(ISERROR(VLOOKUP(tbl_main[[#This Row],[ИНН организации]],tbl_inn[],4,FALSE)),"",VLOOKUP(tbl_main[[#This Row],[ИНН организации]],tbl_inn[],4,FALSE))</f>
        <v/>
      </c>
      <c r="AA151" s="90" t="str">
        <f>IF(ISERROR(VLOOKUP(tbl_main[[#This Row],[ИНН организации]],tbl_inn[],8,FALSE)),"",VLOOKUP(tbl_main[[#This Row],[ИНН организации]],tbl_inn[],8,FALSE))</f>
        <v/>
      </c>
      <c r="AB151" s="83" t="s">
        <v>311</v>
      </c>
      <c r="AC151" s="83" t="s">
        <v>311</v>
      </c>
      <c r="AD151" s="83" t="s">
        <v>311</v>
      </c>
      <c r="AE151" s="83" t="s">
        <v>311</v>
      </c>
      <c r="AF151" s="83" t="s">
        <v>311</v>
      </c>
      <c r="AG151" s="83" t="s">
        <v>311</v>
      </c>
      <c r="AH151" s="83" t="s">
        <v>311</v>
      </c>
      <c r="AI151" s="83" t="s">
        <v>311</v>
      </c>
      <c r="AJ151" s="83" t="s">
        <v>311</v>
      </c>
      <c r="AK151" s="83" t="s">
        <v>311</v>
      </c>
      <c r="AL151" s="83" t="s">
        <v>311</v>
      </c>
      <c r="AM151" s="83" t="s">
        <v>311</v>
      </c>
      <c r="AN151" s="83" t="s">
        <v>311</v>
      </c>
    </row>
    <row r="152" spans="1:40" x14ac:dyDescent="0.25">
      <c r="A152" s="81">
        <f t="shared" si="2"/>
        <v>143</v>
      </c>
      <c r="B152" s="82" t="str">
        <f>IF(tbl_main[[#This Row],[ТИП]]="","",IF(tbl_main[[#This Row],[Серия и номер]]="","",tbl_main[[#This Row],[ТИП]]&amp;"-"&amp;RIGHT(tbl_main[[#This Row],[Серия и номер]],6)))</f>
        <v/>
      </c>
      <c r="C152" s="83" t="s">
        <v>311</v>
      </c>
      <c r="D152" s="83" t="s">
        <v>311</v>
      </c>
      <c r="E152" s="83" t="s">
        <v>311</v>
      </c>
      <c r="F152" s="83" t="s">
        <v>311</v>
      </c>
      <c r="G152" s="83" t="s">
        <v>311</v>
      </c>
      <c r="H152" s="83" t="s">
        <v>311</v>
      </c>
      <c r="I152" s="83" t="s">
        <v>311</v>
      </c>
      <c r="J152" s="83" t="s">
        <v>311</v>
      </c>
      <c r="K152" s="84" t="s">
        <v>311</v>
      </c>
      <c r="L152" s="83" t="s">
        <v>311</v>
      </c>
      <c r="M152" s="85" t="s">
        <v>311</v>
      </c>
      <c r="N152" s="83" t="s">
        <v>311</v>
      </c>
      <c r="O152" s="84" t="s">
        <v>311</v>
      </c>
      <c r="P152" s="83" t="s">
        <v>311</v>
      </c>
      <c r="Q152" s="83" t="s">
        <v>311</v>
      </c>
      <c r="R152" s="83" t="s">
        <v>311</v>
      </c>
      <c r="S152" s="86" t="s">
        <v>311</v>
      </c>
      <c r="T152" s="83" t="s">
        <v>311</v>
      </c>
      <c r="U152" s="83" t="s">
        <v>311</v>
      </c>
      <c r="V152" s="83" t="s">
        <v>311</v>
      </c>
      <c r="W152" s="86" t="s">
        <v>311</v>
      </c>
      <c r="X152" s="86" t="s">
        <v>311</v>
      </c>
      <c r="Y152" s="90" t="str">
        <f>IF(tbl_main[[#This Row],[ИНН организации]]="","",IF(ISERROR(VLOOKUP(tbl_main[[#This Row],[ИНН организации]],tbl_inn[],3,FALSE)),"Проверьте ИНН",VLOOKUP(tbl_main[[#This Row],[ИНН организации]],tbl_inn[],3,FALSE)))</f>
        <v/>
      </c>
      <c r="Z152" s="90" t="str">
        <f>IF(ISERROR(VLOOKUP(tbl_main[[#This Row],[ИНН организации]],tbl_inn[],4,FALSE)),"",VLOOKUP(tbl_main[[#This Row],[ИНН организации]],tbl_inn[],4,FALSE))</f>
        <v/>
      </c>
      <c r="AA152" s="90" t="str">
        <f>IF(ISERROR(VLOOKUP(tbl_main[[#This Row],[ИНН организации]],tbl_inn[],8,FALSE)),"",VLOOKUP(tbl_main[[#This Row],[ИНН организации]],tbl_inn[],8,FALSE))</f>
        <v/>
      </c>
      <c r="AB152" s="83" t="s">
        <v>311</v>
      </c>
      <c r="AC152" s="83" t="s">
        <v>311</v>
      </c>
      <c r="AD152" s="83" t="s">
        <v>311</v>
      </c>
      <c r="AE152" s="83" t="s">
        <v>311</v>
      </c>
      <c r="AF152" s="83" t="s">
        <v>311</v>
      </c>
      <c r="AG152" s="83" t="s">
        <v>311</v>
      </c>
      <c r="AH152" s="83" t="s">
        <v>311</v>
      </c>
      <c r="AI152" s="83" t="s">
        <v>311</v>
      </c>
      <c r="AJ152" s="83" t="s">
        <v>311</v>
      </c>
      <c r="AK152" s="83" t="s">
        <v>311</v>
      </c>
      <c r="AL152" s="83" t="s">
        <v>311</v>
      </c>
      <c r="AM152" s="83" t="s">
        <v>311</v>
      </c>
      <c r="AN152" s="83" t="s">
        <v>311</v>
      </c>
    </row>
    <row r="153" spans="1:40" x14ac:dyDescent="0.25">
      <c r="A153" s="81">
        <f t="shared" si="2"/>
        <v>144</v>
      </c>
      <c r="B153" s="82" t="str">
        <f>IF(tbl_main[[#This Row],[ТИП]]="","",IF(tbl_main[[#This Row],[Серия и номер]]="","",tbl_main[[#This Row],[ТИП]]&amp;"-"&amp;RIGHT(tbl_main[[#This Row],[Серия и номер]],6)))</f>
        <v/>
      </c>
      <c r="C153" s="83" t="s">
        <v>311</v>
      </c>
      <c r="D153" s="83" t="s">
        <v>311</v>
      </c>
      <c r="E153" s="83" t="s">
        <v>311</v>
      </c>
      <c r="F153" s="83" t="s">
        <v>311</v>
      </c>
      <c r="G153" s="83" t="s">
        <v>311</v>
      </c>
      <c r="H153" s="83" t="s">
        <v>311</v>
      </c>
      <c r="I153" s="83" t="s">
        <v>311</v>
      </c>
      <c r="J153" s="83" t="s">
        <v>311</v>
      </c>
      <c r="K153" s="84" t="s">
        <v>311</v>
      </c>
      <c r="L153" s="83" t="s">
        <v>311</v>
      </c>
      <c r="M153" s="85" t="s">
        <v>311</v>
      </c>
      <c r="N153" s="83" t="s">
        <v>311</v>
      </c>
      <c r="O153" s="84" t="s">
        <v>311</v>
      </c>
      <c r="P153" s="83" t="s">
        <v>311</v>
      </c>
      <c r="Q153" s="83" t="s">
        <v>311</v>
      </c>
      <c r="R153" s="83" t="s">
        <v>311</v>
      </c>
      <c r="S153" s="86" t="s">
        <v>311</v>
      </c>
      <c r="T153" s="83" t="s">
        <v>311</v>
      </c>
      <c r="U153" s="83" t="s">
        <v>311</v>
      </c>
      <c r="V153" s="83" t="s">
        <v>311</v>
      </c>
      <c r="W153" s="86" t="s">
        <v>311</v>
      </c>
      <c r="X153" s="86" t="s">
        <v>311</v>
      </c>
      <c r="Y153" s="90" t="str">
        <f>IF(tbl_main[[#This Row],[ИНН организации]]="","",IF(ISERROR(VLOOKUP(tbl_main[[#This Row],[ИНН организации]],tbl_inn[],3,FALSE)),"Проверьте ИНН",VLOOKUP(tbl_main[[#This Row],[ИНН организации]],tbl_inn[],3,FALSE)))</f>
        <v/>
      </c>
      <c r="Z153" s="90" t="str">
        <f>IF(ISERROR(VLOOKUP(tbl_main[[#This Row],[ИНН организации]],tbl_inn[],4,FALSE)),"",VLOOKUP(tbl_main[[#This Row],[ИНН организации]],tbl_inn[],4,FALSE))</f>
        <v/>
      </c>
      <c r="AA153" s="90" t="str">
        <f>IF(ISERROR(VLOOKUP(tbl_main[[#This Row],[ИНН организации]],tbl_inn[],8,FALSE)),"",VLOOKUP(tbl_main[[#This Row],[ИНН организации]],tbl_inn[],8,FALSE))</f>
        <v/>
      </c>
      <c r="AB153" s="83" t="s">
        <v>311</v>
      </c>
      <c r="AC153" s="83" t="s">
        <v>311</v>
      </c>
      <c r="AD153" s="83" t="s">
        <v>311</v>
      </c>
      <c r="AE153" s="83" t="s">
        <v>311</v>
      </c>
      <c r="AF153" s="83" t="s">
        <v>311</v>
      </c>
      <c r="AG153" s="83" t="s">
        <v>311</v>
      </c>
      <c r="AH153" s="83" t="s">
        <v>311</v>
      </c>
      <c r="AI153" s="83" t="s">
        <v>311</v>
      </c>
      <c r="AJ153" s="83" t="s">
        <v>311</v>
      </c>
      <c r="AK153" s="83" t="s">
        <v>311</v>
      </c>
      <c r="AL153" s="83" t="s">
        <v>311</v>
      </c>
      <c r="AM153" s="83" t="s">
        <v>311</v>
      </c>
      <c r="AN153" s="83" t="s">
        <v>311</v>
      </c>
    </row>
    <row r="154" spans="1:40" x14ac:dyDescent="0.25">
      <c r="A154" s="81">
        <f t="shared" si="2"/>
        <v>145</v>
      </c>
      <c r="B154" s="82" t="str">
        <f>IF(tbl_main[[#This Row],[ТИП]]="","",IF(tbl_main[[#This Row],[Серия и номер]]="","",tbl_main[[#This Row],[ТИП]]&amp;"-"&amp;RIGHT(tbl_main[[#This Row],[Серия и номер]],6)))</f>
        <v/>
      </c>
      <c r="C154" s="83" t="s">
        <v>311</v>
      </c>
      <c r="D154" s="83" t="s">
        <v>311</v>
      </c>
      <c r="E154" s="83" t="s">
        <v>311</v>
      </c>
      <c r="F154" s="83" t="s">
        <v>311</v>
      </c>
      <c r="G154" s="83" t="s">
        <v>311</v>
      </c>
      <c r="H154" s="83" t="s">
        <v>311</v>
      </c>
      <c r="I154" s="83" t="s">
        <v>311</v>
      </c>
      <c r="J154" s="83" t="s">
        <v>311</v>
      </c>
      <c r="K154" s="84" t="s">
        <v>311</v>
      </c>
      <c r="L154" s="83" t="s">
        <v>311</v>
      </c>
      <c r="M154" s="85" t="s">
        <v>311</v>
      </c>
      <c r="N154" s="83" t="s">
        <v>311</v>
      </c>
      <c r="O154" s="84" t="s">
        <v>311</v>
      </c>
      <c r="P154" s="83" t="s">
        <v>311</v>
      </c>
      <c r="Q154" s="83" t="s">
        <v>311</v>
      </c>
      <c r="R154" s="83" t="s">
        <v>311</v>
      </c>
      <c r="S154" s="86" t="s">
        <v>311</v>
      </c>
      <c r="T154" s="83" t="s">
        <v>311</v>
      </c>
      <c r="U154" s="83" t="s">
        <v>311</v>
      </c>
      <c r="V154" s="83" t="s">
        <v>311</v>
      </c>
      <c r="W154" s="86" t="s">
        <v>311</v>
      </c>
      <c r="X154" s="86" t="s">
        <v>311</v>
      </c>
      <c r="Y154" s="90" t="str">
        <f>IF(tbl_main[[#This Row],[ИНН организации]]="","",IF(ISERROR(VLOOKUP(tbl_main[[#This Row],[ИНН организации]],tbl_inn[],3,FALSE)),"Проверьте ИНН",VLOOKUP(tbl_main[[#This Row],[ИНН организации]],tbl_inn[],3,FALSE)))</f>
        <v/>
      </c>
      <c r="Z154" s="90" t="str">
        <f>IF(ISERROR(VLOOKUP(tbl_main[[#This Row],[ИНН организации]],tbl_inn[],4,FALSE)),"",VLOOKUP(tbl_main[[#This Row],[ИНН организации]],tbl_inn[],4,FALSE))</f>
        <v/>
      </c>
      <c r="AA154" s="90" t="str">
        <f>IF(ISERROR(VLOOKUP(tbl_main[[#This Row],[ИНН организации]],tbl_inn[],8,FALSE)),"",VLOOKUP(tbl_main[[#This Row],[ИНН организации]],tbl_inn[],8,FALSE))</f>
        <v/>
      </c>
      <c r="AB154" s="83" t="s">
        <v>311</v>
      </c>
      <c r="AC154" s="83" t="s">
        <v>311</v>
      </c>
      <c r="AD154" s="83" t="s">
        <v>311</v>
      </c>
      <c r="AE154" s="83" t="s">
        <v>311</v>
      </c>
      <c r="AF154" s="83" t="s">
        <v>311</v>
      </c>
      <c r="AG154" s="83" t="s">
        <v>311</v>
      </c>
      <c r="AH154" s="83" t="s">
        <v>311</v>
      </c>
      <c r="AI154" s="83" t="s">
        <v>311</v>
      </c>
      <c r="AJ154" s="83" t="s">
        <v>311</v>
      </c>
      <c r="AK154" s="83" t="s">
        <v>311</v>
      </c>
      <c r="AL154" s="83" t="s">
        <v>311</v>
      </c>
      <c r="AM154" s="83" t="s">
        <v>311</v>
      </c>
      <c r="AN154" s="83" t="s">
        <v>311</v>
      </c>
    </row>
    <row r="155" spans="1:40" x14ac:dyDescent="0.25">
      <c r="A155" s="81">
        <f t="shared" si="2"/>
        <v>146</v>
      </c>
      <c r="B155" s="82" t="str">
        <f>IF(tbl_main[[#This Row],[ТИП]]="","",IF(tbl_main[[#This Row],[Серия и номер]]="","",tbl_main[[#This Row],[ТИП]]&amp;"-"&amp;RIGHT(tbl_main[[#This Row],[Серия и номер]],6)))</f>
        <v/>
      </c>
      <c r="C155" s="83" t="s">
        <v>311</v>
      </c>
      <c r="D155" s="83" t="s">
        <v>311</v>
      </c>
      <c r="E155" s="83" t="s">
        <v>311</v>
      </c>
      <c r="F155" s="83" t="s">
        <v>311</v>
      </c>
      <c r="G155" s="83" t="s">
        <v>311</v>
      </c>
      <c r="H155" s="83" t="s">
        <v>311</v>
      </c>
      <c r="I155" s="83" t="s">
        <v>311</v>
      </c>
      <c r="J155" s="83" t="s">
        <v>311</v>
      </c>
      <c r="K155" s="84" t="s">
        <v>311</v>
      </c>
      <c r="L155" s="83" t="s">
        <v>311</v>
      </c>
      <c r="M155" s="85" t="s">
        <v>311</v>
      </c>
      <c r="N155" s="83" t="s">
        <v>311</v>
      </c>
      <c r="O155" s="84" t="s">
        <v>311</v>
      </c>
      <c r="P155" s="83" t="s">
        <v>311</v>
      </c>
      <c r="Q155" s="83" t="s">
        <v>311</v>
      </c>
      <c r="R155" s="83" t="s">
        <v>311</v>
      </c>
      <c r="S155" s="86" t="s">
        <v>311</v>
      </c>
      <c r="T155" s="83" t="s">
        <v>311</v>
      </c>
      <c r="U155" s="83" t="s">
        <v>311</v>
      </c>
      <c r="V155" s="83" t="s">
        <v>311</v>
      </c>
      <c r="W155" s="86" t="s">
        <v>311</v>
      </c>
      <c r="X155" s="86" t="s">
        <v>311</v>
      </c>
      <c r="Y155" s="90" t="str">
        <f>IF(tbl_main[[#This Row],[ИНН организации]]="","",IF(ISERROR(VLOOKUP(tbl_main[[#This Row],[ИНН организации]],tbl_inn[],3,FALSE)),"Проверьте ИНН",VLOOKUP(tbl_main[[#This Row],[ИНН организации]],tbl_inn[],3,FALSE)))</f>
        <v/>
      </c>
      <c r="Z155" s="90" t="str">
        <f>IF(ISERROR(VLOOKUP(tbl_main[[#This Row],[ИНН организации]],tbl_inn[],4,FALSE)),"",VLOOKUP(tbl_main[[#This Row],[ИНН организации]],tbl_inn[],4,FALSE))</f>
        <v/>
      </c>
      <c r="AA155" s="90" t="str">
        <f>IF(ISERROR(VLOOKUP(tbl_main[[#This Row],[ИНН организации]],tbl_inn[],8,FALSE)),"",VLOOKUP(tbl_main[[#This Row],[ИНН организации]],tbl_inn[],8,FALSE))</f>
        <v/>
      </c>
      <c r="AB155" s="83" t="s">
        <v>311</v>
      </c>
      <c r="AC155" s="83" t="s">
        <v>311</v>
      </c>
      <c r="AD155" s="83" t="s">
        <v>311</v>
      </c>
      <c r="AE155" s="83" t="s">
        <v>311</v>
      </c>
      <c r="AF155" s="83" t="s">
        <v>311</v>
      </c>
      <c r="AG155" s="83" t="s">
        <v>311</v>
      </c>
      <c r="AH155" s="83" t="s">
        <v>311</v>
      </c>
      <c r="AI155" s="83" t="s">
        <v>311</v>
      </c>
      <c r="AJ155" s="83" t="s">
        <v>311</v>
      </c>
      <c r="AK155" s="83" t="s">
        <v>311</v>
      </c>
      <c r="AL155" s="83" t="s">
        <v>311</v>
      </c>
      <c r="AM155" s="83" t="s">
        <v>311</v>
      </c>
      <c r="AN155" s="83" t="s">
        <v>311</v>
      </c>
    </row>
    <row r="156" spans="1:40" x14ac:dyDescent="0.25">
      <c r="A156" s="81">
        <f t="shared" si="2"/>
        <v>147</v>
      </c>
      <c r="B156" s="82" t="str">
        <f>IF(tbl_main[[#This Row],[ТИП]]="","",IF(tbl_main[[#This Row],[Серия и номер]]="","",tbl_main[[#This Row],[ТИП]]&amp;"-"&amp;RIGHT(tbl_main[[#This Row],[Серия и номер]],6)))</f>
        <v/>
      </c>
      <c r="C156" s="83" t="s">
        <v>311</v>
      </c>
      <c r="D156" s="83" t="s">
        <v>311</v>
      </c>
      <c r="E156" s="83" t="s">
        <v>311</v>
      </c>
      <c r="F156" s="83" t="s">
        <v>311</v>
      </c>
      <c r="G156" s="83" t="s">
        <v>311</v>
      </c>
      <c r="H156" s="83" t="s">
        <v>311</v>
      </c>
      <c r="I156" s="83" t="s">
        <v>311</v>
      </c>
      <c r="J156" s="83" t="s">
        <v>311</v>
      </c>
      <c r="K156" s="84" t="s">
        <v>311</v>
      </c>
      <c r="L156" s="83" t="s">
        <v>311</v>
      </c>
      <c r="M156" s="85" t="s">
        <v>311</v>
      </c>
      <c r="N156" s="83" t="s">
        <v>311</v>
      </c>
      <c r="O156" s="84" t="s">
        <v>311</v>
      </c>
      <c r="P156" s="83" t="s">
        <v>311</v>
      </c>
      <c r="Q156" s="83" t="s">
        <v>311</v>
      </c>
      <c r="R156" s="83" t="s">
        <v>311</v>
      </c>
      <c r="S156" s="86" t="s">
        <v>311</v>
      </c>
      <c r="T156" s="83" t="s">
        <v>311</v>
      </c>
      <c r="U156" s="83" t="s">
        <v>311</v>
      </c>
      <c r="V156" s="83" t="s">
        <v>311</v>
      </c>
      <c r="W156" s="86" t="s">
        <v>311</v>
      </c>
      <c r="X156" s="86" t="s">
        <v>311</v>
      </c>
      <c r="Y156" s="90" t="str">
        <f>IF(tbl_main[[#This Row],[ИНН организации]]="","",IF(ISERROR(VLOOKUP(tbl_main[[#This Row],[ИНН организации]],tbl_inn[],3,FALSE)),"Проверьте ИНН",VLOOKUP(tbl_main[[#This Row],[ИНН организации]],tbl_inn[],3,FALSE)))</f>
        <v/>
      </c>
      <c r="Z156" s="90" t="str">
        <f>IF(ISERROR(VLOOKUP(tbl_main[[#This Row],[ИНН организации]],tbl_inn[],4,FALSE)),"",VLOOKUP(tbl_main[[#This Row],[ИНН организации]],tbl_inn[],4,FALSE))</f>
        <v/>
      </c>
      <c r="AA156" s="90" t="str">
        <f>IF(ISERROR(VLOOKUP(tbl_main[[#This Row],[ИНН организации]],tbl_inn[],8,FALSE)),"",VLOOKUP(tbl_main[[#This Row],[ИНН организации]],tbl_inn[],8,FALSE))</f>
        <v/>
      </c>
      <c r="AB156" s="83" t="s">
        <v>311</v>
      </c>
      <c r="AC156" s="83" t="s">
        <v>311</v>
      </c>
      <c r="AD156" s="83" t="s">
        <v>311</v>
      </c>
      <c r="AE156" s="83" t="s">
        <v>311</v>
      </c>
      <c r="AF156" s="83" t="s">
        <v>311</v>
      </c>
      <c r="AG156" s="83" t="s">
        <v>311</v>
      </c>
      <c r="AH156" s="83" t="s">
        <v>311</v>
      </c>
      <c r="AI156" s="83" t="s">
        <v>311</v>
      </c>
      <c r="AJ156" s="83" t="s">
        <v>311</v>
      </c>
      <c r="AK156" s="83" t="s">
        <v>311</v>
      </c>
      <c r="AL156" s="83" t="s">
        <v>311</v>
      </c>
      <c r="AM156" s="83" t="s">
        <v>311</v>
      </c>
      <c r="AN156" s="83" t="s">
        <v>311</v>
      </c>
    </row>
    <row r="157" spans="1:40" x14ac:dyDescent="0.25">
      <c r="A157" s="81">
        <f t="shared" si="2"/>
        <v>148</v>
      </c>
      <c r="B157" s="82" t="str">
        <f>IF(tbl_main[[#This Row],[ТИП]]="","",IF(tbl_main[[#This Row],[Серия и номер]]="","",tbl_main[[#This Row],[ТИП]]&amp;"-"&amp;RIGHT(tbl_main[[#This Row],[Серия и номер]],6)))</f>
        <v/>
      </c>
      <c r="C157" s="83" t="s">
        <v>311</v>
      </c>
      <c r="D157" s="83" t="s">
        <v>311</v>
      </c>
      <c r="E157" s="83" t="s">
        <v>311</v>
      </c>
      <c r="F157" s="83" t="s">
        <v>311</v>
      </c>
      <c r="G157" s="83" t="s">
        <v>311</v>
      </c>
      <c r="H157" s="83" t="s">
        <v>311</v>
      </c>
      <c r="I157" s="83" t="s">
        <v>311</v>
      </c>
      <c r="J157" s="83" t="s">
        <v>311</v>
      </c>
      <c r="K157" s="84" t="s">
        <v>311</v>
      </c>
      <c r="L157" s="83" t="s">
        <v>311</v>
      </c>
      <c r="M157" s="85" t="s">
        <v>311</v>
      </c>
      <c r="N157" s="83" t="s">
        <v>311</v>
      </c>
      <c r="O157" s="84" t="s">
        <v>311</v>
      </c>
      <c r="P157" s="83" t="s">
        <v>311</v>
      </c>
      <c r="Q157" s="83" t="s">
        <v>311</v>
      </c>
      <c r="R157" s="83" t="s">
        <v>311</v>
      </c>
      <c r="S157" s="86" t="s">
        <v>311</v>
      </c>
      <c r="T157" s="83" t="s">
        <v>311</v>
      </c>
      <c r="U157" s="83" t="s">
        <v>311</v>
      </c>
      <c r="V157" s="83" t="s">
        <v>311</v>
      </c>
      <c r="W157" s="86" t="s">
        <v>311</v>
      </c>
      <c r="X157" s="86" t="s">
        <v>311</v>
      </c>
      <c r="Y157" s="90" t="str">
        <f>IF(tbl_main[[#This Row],[ИНН организации]]="","",IF(ISERROR(VLOOKUP(tbl_main[[#This Row],[ИНН организации]],tbl_inn[],3,FALSE)),"Проверьте ИНН",VLOOKUP(tbl_main[[#This Row],[ИНН организации]],tbl_inn[],3,FALSE)))</f>
        <v/>
      </c>
      <c r="Z157" s="90" t="str">
        <f>IF(ISERROR(VLOOKUP(tbl_main[[#This Row],[ИНН организации]],tbl_inn[],4,FALSE)),"",VLOOKUP(tbl_main[[#This Row],[ИНН организации]],tbl_inn[],4,FALSE))</f>
        <v/>
      </c>
      <c r="AA157" s="90" t="str">
        <f>IF(ISERROR(VLOOKUP(tbl_main[[#This Row],[ИНН организации]],tbl_inn[],8,FALSE)),"",VLOOKUP(tbl_main[[#This Row],[ИНН организации]],tbl_inn[],8,FALSE))</f>
        <v/>
      </c>
      <c r="AB157" s="83" t="s">
        <v>311</v>
      </c>
      <c r="AC157" s="83" t="s">
        <v>311</v>
      </c>
      <c r="AD157" s="83" t="s">
        <v>311</v>
      </c>
      <c r="AE157" s="83" t="s">
        <v>311</v>
      </c>
      <c r="AF157" s="83" t="s">
        <v>311</v>
      </c>
      <c r="AG157" s="83" t="s">
        <v>311</v>
      </c>
      <c r="AH157" s="83" t="s">
        <v>311</v>
      </c>
      <c r="AI157" s="83" t="s">
        <v>311</v>
      </c>
      <c r="AJ157" s="83" t="s">
        <v>311</v>
      </c>
      <c r="AK157" s="83" t="s">
        <v>311</v>
      </c>
      <c r="AL157" s="83" t="s">
        <v>311</v>
      </c>
      <c r="AM157" s="83" t="s">
        <v>311</v>
      </c>
      <c r="AN157" s="83" t="s">
        <v>311</v>
      </c>
    </row>
    <row r="158" spans="1:40" x14ac:dyDescent="0.25">
      <c r="A158" s="81">
        <f t="shared" si="2"/>
        <v>149</v>
      </c>
      <c r="B158" s="82" t="str">
        <f>IF(tbl_main[[#This Row],[ТИП]]="","",IF(tbl_main[[#This Row],[Серия и номер]]="","",tbl_main[[#This Row],[ТИП]]&amp;"-"&amp;RIGHT(tbl_main[[#This Row],[Серия и номер]],6)))</f>
        <v/>
      </c>
      <c r="C158" s="83" t="s">
        <v>311</v>
      </c>
      <c r="D158" s="83" t="s">
        <v>311</v>
      </c>
      <c r="E158" s="83" t="s">
        <v>311</v>
      </c>
      <c r="F158" s="83" t="s">
        <v>311</v>
      </c>
      <c r="G158" s="83" t="s">
        <v>311</v>
      </c>
      <c r="H158" s="83" t="s">
        <v>311</v>
      </c>
      <c r="I158" s="83" t="s">
        <v>311</v>
      </c>
      <c r="J158" s="83" t="s">
        <v>311</v>
      </c>
      <c r="K158" s="84" t="s">
        <v>311</v>
      </c>
      <c r="L158" s="83" t="s">
        <v>311</v>
      </c>
      <c r="M158" s="85" t="s">
        <v>311</v>
      </c>
      <c r="N158" s="83" t="s">
        <v>311</v>
      </c>
      <c r="O158" s="84" t="s">
        <v>311</v>
      </c>
      <c r="P158" s="83" t="s">
        <v>311</v>
      </c>
      <c r="Q158" s="83" t="s">
        <v>311</v>
      </c>
      <c r="R158" s="83" t="s">
        <v>311</v>
      </c>
      <c r="S158" s="86" t="s">
        <v>311</v>
      </c>
      <c r="T158" s="83" t="s">
        <v>311</v>
      </c>
      <c r="U158" s="83" t="s">
        <v>311</v>
      </c>
      <c r="V158" s="83" t="s">
        <v>311</v>
      </c>
      <c r="W158" s="86" t="s">
        <v>311</v>
      </c>
      <c r="X158" s="86" t="s">
        <v>311</v>
      </c>
      <c r="Y158" s="90" t="str">
        <f>IF(tbl_main[[#This Row],[ИНН организации]]="","",IF(ISERROR(VLOOKUP(tbl_main[[#This Row],[ИНН организации]],tbl_inn[],3,FALSE)),"Проверьте ИНН",VLOOKUP(tbl_main[[#This Row],[ИНН организации]],tbl_inn[],3,FALSE)))</f>
        <v/>
      </c>
      <c r="Z158" s="90" t="str">
        <f>IF(ISERROR(VLOOKUP(tbl_main[[#This Row],[ИНН организации]],tbl_inn[],4,FALSE)),"",VLOOKUP(tbl_main[[#This Row],[ИНН организации]],tbl_inn[],4,FALSE))</f>
        <v/>
      </c>
      <c r="AA158" s="90" t="str">
        <f>IF(ISERROR(VLOOKUP(tbl_main[[#This Row],[ИНН организации]],tbl_inn[],8,FALSE)),"",VLOOKUP(tbl_main[[#This Row],[ИНН организации]],tbl_inn[],8,FALSE))</f>
        <v/>
      </c>
      <c r="AB158" s="83" t="s">
        <v>311</v>
      </c>
      <c r="AC158" s="83" t="s">
        <v>311</v>
      </c>
      <c r="AD158" s="83" t="s">
        <v>311</v>
      </c>
      <c r="AE158" s="83" t="s">
        <v>311</v>
      </c>
      <c r="AF158" s="83" t="s">
        <v>311</v>
      </c>
      <c r="AG158" s="83" t="s">
        <v>311</v>
      </c>
      <c r="AH158" s="83" t="s">
        <v>311</v>
      </c>
      <c r="AI158" s="83" t="s">
        <v>311</v>
      </c>
      <c r="AJ158" s="83" t="s">
        <v>311</v>
      </c>
      <c r="AK158" s="83" t="s">
        <v>311</v>
      </c>
      <c r="AL158" s="83" t="s">
        <v>311</v>
      </c>
      <c r="AM158" s="83" t="s">
        <v>311</v>
      </c>
      <c r="AN158" s="83" t="s">
        <v>311</v>
      </c>
    </row>
    <row r="159" spans="1:40" x14ac:dyDescent="0.25">
      <c r="A159" s="81">
        <f t="shared" si="2"/>
        <v>150</v>
      </c>
      <c r="B159" s="82" t="str">
        <f>IF(tbl_main[[#This Row],[ТИП]]="","",IF(tbl_main[[#This Row],[Серия и номер]]="","",tbl_main[[#This Row],[ТИП]]&amp;"-"&amp;RIGHT(tbl_main[[#This Row],[Серия и номер]],6)))</f>
        <v/>
      </c>
      <c r="C159" s="83" t="s">
        <v>311</v>
      </c>
      <c r="D159" s="83" t="s">
        <v>311</v>
      </c>
      <c r="E159" s="83" t="s">
        <v>311</v>
      </c>
      <c r="F159" s="83" t="s">
        <v>311</v>
      </c>
      <c r="G159" s="83" t="s">
        <v>311</v>
      </c>
      <c r="H159" s="83" t="s">
        <v>311</v>
      </c>
      <c r="I159" s="83" t="s">
        <v>311</v>
      </c>
      <c r="J159" s="83" t="s">
        <v>311</v>
      </c>
      <c r="K159" s="84" t="s">
        <v>311</v>
      </c>
      <c r="L159" s="83" t="s">
        <v>311</v>
      </c>
      <c r="M159" s="85" t="s">
        <v>311</v>
      </c>
      <c r="N159" s="83" t="s">
        <v>311</v>
      </c>
      <c r="O159" s="84" t="s">
        <v>311</v>
      </c>
      <c r="P159" s="83" t="s">
        <v>311</v>
      </c>
      <c r="Q159" s="83" t="s">
        <v>311</v>
      </c>
      <c r="R159" s="83" t="s">
        <v>311</v>
      </c>
      <c r="S159" s="86" t="s">
        <v>311</v>
      </c>
      <c r="T159" s="83" t="s">
        <v>311</v>
      </c>
      <c r="U159" s="83" t="s">
        <v>311</v>
      </c>
      <c r="V159" s="83" t="s">
        <v>311</v>
      </c>
      <c r="W159" s="86" t="s">
        <v>311</v>
      </c>
      <c r="X159" s="86" t="s">
        <v>311</v>
      </c>
      <c r="Y159" s="90" t="str">
        <f>IF(tbl_main[[#This Row],[ИНН организации]]="","",IF(ISERROR(VLOOKUP(tbl_main[[#This Row],[ИНН организации]],tbl_inn[],3,FALSE)),"Проверьте ИНН",VLOOKUP(tbl_main[[#This Row],[ИНН организации]],tbl_inn[],3,FALSE)))</f>
        <v/>
      </c>
      <c r="Z159" s="90" t="str">
        <f>IF(ISERROR(VLOOKUP(tbl_main[[#This Row],[ИНН организации]],tbl_inn[],4,FALSE)),"",VLOOKUP(tbl_main[[#This Row],[ИНН организации]],tbl_inn[],4,FALSE))</f>
        <v/>
      </c>
      <c r="AA159" s="90" t="str">
        <f>IF(ISERROR(VLOOKUP(tbl_main[[#This Row],[ИНН организации]],tbl_inn[],8,FALSE)),"",VLOOKUP(tbl_main[[#This Row],[ИНН организации]],tbl_inn[],8,FALSE))</f>
        <v/>
      </c>
      <c r="AB159" s="83" t="s">
        <v>311</v>
      </c>
      <c r="AC159" s="83" t="s">
        <v>311</v>
      </c>
      <c r="AD159" s="83" t="s">
        <v>311</v>
      </c>
      <c r="AE159" s="83" t="s">
        <v>311</v>
      </c>
      <c r="AF159" s="83" t="s">
        <v>311</v>
      </c>
      <c r="AG159" s="83" t="s">
        <v>311</v>
      </c>
      <c r="AH159" s="83" t="s">
        <v>311</v>
      </c>
      <c r="AI159" s="83" t="s">
        <v>311</v>
      </c>
      <c r="AJ159" s="83" t="s">
        <v>311</v>
      </c>
      <c r="AK159" s="83" t="s">
        <v>311</v>
      </c>
      <c r="AL159" s="83" t="s">
        <v>311</v>
      </c>
      <c r="AM159" s="83" t="s">
        <v>311</v>
      </c>
      <c r="AN159" s="83" t="s">
        <v>311</v>
      </c>
    </row>
    <row r="160" spans="1:40" x14ac:dyDescent="0.25">
      <c r="A160" s="81">
        <f t="shared" si="2"/>
        <v>151</v>
      </c>
      <c r="B160" s="82" t="str">
        <f>IF(tbl_main[[#This Row],[ТИП]]="","",IF(tbl_main[[#This Row],[Серия и номер]]="","",tbl_main[[#This Row],[ТИП]]&amp;"-"&amp;RIGHT(tbl_main[[#This Row],[Серия и номер]],6)))</f>
        <v/>
      </c>
      <c r="C160" s="83" t="s">
        <v>311</v>
      </c>
      <c r="D160" s="83" t="s">
        <v>311</v>
      </c>
      <c r="E160" s="83" t="s">
        <v>311</v>
      </c>
      <c r="F160" s="83" t="s">
        <v>311</v>
      </c>
      <c r="G160" s="83" t="s">
        <v>311</v>
      </c>
      <c r="H160" s="83" t="s">
        <v>311</v>
      </c>
      <c r="I160" s="83" t="s">
        <v>311</v>
      </c>
      <c r="J160" s="83" t="s">
        <v>311</v>
      </c>
      <c r="K160" s="84" t="s">
        <v>311</v>
      </c>
      <c r="L160" s="83" t="s">
        <v>311</v>
      </c>
      <c r="M160" s="85" t="s">
        <v>311</v>
      </c>
      <c r="N160" s="83" t="s">
        <v>311</v>
      </c>
      <c r="O160" s="84" t="s">
        <v>311</v>
      </c>
      <c r="P160" s="83" t="s">
        <v>311</v>
      </c>
      <c r="Q160" s="83" t="s">
        <v>311</v>
      </c>
      <c r="R160" s="83" t="s">
        <v>311</v>
      </c>
      <c r="S160" s="86" t="s">
        <v>311</v>
      </c>
      <c r="T160" s="83" t="s">
        <v>311</v>
      </c>
      <c r="U160" s="83" t="s">
        <v>311</v>
      </c>
      <c r="V160" s="83" t="s">
        <v>311</v>
      </c>
      <c r="W160" s="86" t="s">
        <v>311</v>
      </c>
      <c r="X160" s="86" t="s">
        <v>311</v>
      </c>
      <c r="Y160" s="90" t="str">
        <f>IF(tbl_main[[#This Row],[ИНН организации]]="","",IF(ISERROR(VLOOKUP(tbl_main[[#This Row],[ИНН организации]],tbl_inn[],3,FALSE)),"Проверьте ИНН",VLOOKUP(tbl_main[[#This Row],[ИНН организации]],tbl_inn[],3,FALSE)))</f>
        <v/>
      </c>
      <c r="Z160" s="90" t="str">
        <f>IF(ISERROR(VLOOKUP(tbl_main[[#This Row],[ИНН организации]],tbl_inn[],4,FALSE)),"",VLOOKUP(tbl_main[[#This Row],[ИНН организации]],tbl_inn[],4,FALSE))</f>
        <v/>
      </c>
      <c r="AA160" s="90" t="str">
        <f>IF(ISERROR(VLOOKUP(tbl_main[[#This Row],[ИНН организации]],tbl_inn[],8,FALSE)),"",VLOOKUP(tbl_main[[#This Row],[ИНН организации]],tbl_inn[],8,FALSE))</f>
        <v/>
      </c>
      <c r="AB160" s="83" t="s">
        <v>311</v>
      </c>
      <c r="AC160" s="83" t="s">
        <v>311</v>
      </c>
      <c r="AD160" s="83" t="s">
        <v>311</v>
      </c>
      <c r="AE160" s="83" t="s">
        <v>311</v>
      </c>
      <c r="AF160" s="83" t="s">
        <v>311</v>
      </c>
      <c r="AG160" s="83" t="s">
        <v>311</v>
      </c>
      <c r="AH160" s="83" t="s">
        <v>311</v>
      </c>
      <c r="AI160" s="83" t="s">
        <v>311</v>
      </c>
      <c r="AJ160" s="83" t="s">
        <v>311</v>
      </c>
      <c r="AK160" s="83" t="s">
        <v>311</v>
      </c>
      <c r="AL160" s="83" t="s">
        <v>311</v>
      </c>
      <c r="AM160" s="83" t="s">
        <v>311</v>
      </c>
      <c r="AN160" s="83" t="s">
        <v>311</v>
      </c>
    </row>
    <row r="161" spans="1:40" x14ac:dyDescent="0.25">
      <c r="A161" s="81">
        <f t="shared" si="2"/>
        <v>152</v>
      </c>
      <c r="B161" s="82" t="str">
        <f>IF(tbl_main[[#This Row],[ТИП]]="","",IF(tbl_main[[#This Row],[Серия и номер]]="","",tbl_main[[#This Row],[ТИП]]&amp;"-"&amp;RIGHT(tbl_main[[#This Row],[Серия и номер]],6)))</f>
        <v/>
      </c>
      <c r="C161" s="83" t="s">
        <v>311</v>
      </c>
      <c r="D161" s="83" t="s">
        <v>311</v>
      </c>
      <c r="E161" s="83" t="s">
        <v>311</v>
      </c>
      <c r="F161" s="83" t="s">
        <v>311</v>
      </c>
      <c r="G161" s="83" t="s">
        <v>311</v>
      </c>
      <c r="H161" s="83" t="s">
        <v>311</v>
      </c>
      <c r="I161" s="83" t="s">
        <v>311</v>
      </c>
      <c r="J161" s="83" t="s">
        <v>311</v>
      </c>
      <c r="K161" s="84" t="s">
        <v>311</v>
      </c>
      <c r="L161" s="83" t="s">
        <v>311</v>
      </c>
      <c r="M161" s="85" t="s">
        <v>311</v>
      </c>
      <c r="N161" s="83" t="s">
        <v>311</v>
      </c>
      <c r="O161" s="84" t="s">
        <v>311</v>
      </c>
      <c r="P161" s="83" t="s">
        <v>311</v>
      </c>
      <c r="Q161" s="83" t="s">
        <v>311</v>
      </c>
      <c r="R161" s="83" t="s">
        <v>311</v>
      </c>
      <c r="S161" s="86" t="s">
        <v>311</v>
      </c>
      <c r="T161" s="83" t="s">
        <v>311</v>
      </c>
      <c r="U161" s="83" t="s">
        <v>311</v>
      </c>
      <c r="V161" s="83" t="s">
        <v>311</v>
      </c>
      <c r="W161" s="86" t="s">
        <v>311</v>
      </c>
      <c r="X161" s="86" t="s">
        <v>311</v>
      </c>
      <c r="Y161" s="90" t="str">
        <f>IF(tbl_main[[#This Row],[ИНН организации]]="","",IF(ISERROR(VLOOKUP(tbl_main[[#This Row],[ИНН организации]],tbl_inn[],3,FALSE)),"Проверьте ИНН",VLOOKUP(tbl_main[[#This Row],[ИНН организации]],tbl_inn[],3,FALSE)))</f>
        <v/>
      </c>
      <c r="Z161" s="90" t="str">
        <f>IF(ISERROR(VLOOKUP(tbl_main[[#This Row],[ИНН организации]],tbl_inn[],4,FALSE)),"",VLOOKUP(tbl_main[[#This Row],[ИНН организации]],tbl_inn[],4,FALSE))</f>
        <v/>
      </c>
      <c r="AA161" s="90" t="str">
        <f>IF(ISERROR(VLOOKUP(tbl_main[[#This Row],[ИНН организации]],tbl_inn[],8,FALSE)),"",VLOOKUP(tbl_main[[#This Row],[ИНН организации]],tbl_inn[],8,FALSE))</f>
        <v/>
      </c>
      <c r="AB161" s="83" t="s">
        <v>311</v>
      </c>
      <c r="AC161" s="83" t="s">
        <v>311</v>
      </c>
      <c r="AD161" s="83" t="s">
        <v>311</v>
      </c>
      <c r="AE161" s="83" t="s">
        <v>311</v>
      </c>
      <c r="AF161" s="83" t="s">
        <v>311</v>
      </c>
      <c r="AG161" s="83" t="s">
        <v>311</v>
      </c>
      <c r="AH161" s="83" t="s">
        <v>311</v>
      </c>
      <c r="AI161" s="83" t="s">
        <v>311</v>
      </c>
      <c r="AJ161" s="83" t="s">
        <v>311</v>
      </c>
      <c r="AK161" s="83" t="s">
        <v>311</v>
      </c>
      <c r="AL161" s="83" t="s">
        <v>311</v>
      </c>
      <c r="AM161" s="83" t="s">
        <v>311</v>
      </c>
      <c r="AN161" s="83" t="s">
        <v>311</v>
      </c>
    </row>
    <row r="162" spans="1:40" x14ac:dyDescent="0.25">
      <c r="A162" s="81">
        <f t="shared" si="2"/>
        <v>153</v>
      </c>
      <c r="B162" s="82" t="str">
        <f>IF(tbl_main[[#This Row],[ТИП]]="","",IF(tbl_main[[#This Row],[Серия и номер]]="","",tbl_main[[#This Row],[ТИП]]&amp;"-"&amp;RIGHT(tbl_main[[#This Row],[Серия и номер]],6)))</f>
        <v/>
      </c>
      <c r="C162" s="83" t="s">
        <v>311</v>
      </c>
      <c r="D162" s="83" t="s">
        <v>311</v>
      </c>
      <c r="E162" s="83" t="s">
        <v>311</v>
      </c>
      <c r="F162" s="83" t="s">
        <v>311</v>
      </c>
      <c r="G162" s="83" t="s">
        <v>311</v>
      </c>
      <c r="H162" s="83" t="s">
        <v>311</v>
      </c>
      <c r="I162" s="83" t="s">
        <v>311</v>
      </c>
      <c r="J162" s="83" t="s">
        <v>311</v>
      </c>
      <c r="K162" s="84" t="s">
        <v>311</v>
      </c>
      <c r="L162" s="83" t="s">
        <v>311</v>
      </c>
      <c r="M162" s="85" t="s">
        <v>311</v>
      </c>
      <c r="N162" s="83" t="s">
        <v>311</v>
      </c>
      <c r="O162" s="84" t="s">
        <v>311</v>
      </c>
      <c r="P162" s="83" t="s">
        <v>311</v>
      </c>
      <c r="Q162" s="83" t="s">
        <v>311</v>
      </c>
      <c r="R162" s="83" t="s">
        <v>311</v>
      </c>
      <c r="S162" s="86" t="s">
        <v>311</v>
      </c>
      <c r="T162" s="83" t="s">
        <v>311</v>
      </c>
      <c r="U162" s="83" t="s">
        <v>311</v>
      </c>
      <c r="V162" s="83" t="s">
        <v>311</v>
      </c>
      <c r="W162" s="86" t="s">
        <v>311</v>
      </c>
      <c r="X162" s="86" t="s">
        <v>311</v>
      </c>
      <c r="Y162" s="90" t="str">
        <f>IF(tbl_main[[#This Row],[ИНН организации]]="","",IF(ISERROR(VLOOKUP(tbl_main[[#This Row],[ИНН организации]],tbl_inn[],3,FALSE)),"Проверьте ИНН",VLOOKUP(tbl_main[[#This Row],[ИНН организации]],tbl_inn[],3,FALSE)))</f>
        <v/>
      </c>
      <c r="Z162" s="90" t="str">
        <f>IF(ISERROR(VLOOKUP(tbl_main[[#This Row],[ИНН организации]],tbl_inn[],4,FALSE)),"",VLOOKUP(tbl_main[[#This Row],[ИНН организации]],tbl_inn[],4,FALSE))</f>
        <v/>
      </c>
      <c r="AA162" s="90" t="str">
        <f>IF(ISERROR(VLOOKUP(tbl_main[[#This Row],[ИНН организации]],tbl_inn[],8,FALSE)),"",VLOOKUP(tbl_main[[#This Row],[ИНН организации]],tbl_inn[],8,FALSE))</f>
        <v/>
      </c>
      <c r="AB162" s="83" t="s">
        <v>311</v>
      </c>
      <c r="AC162" s="83" t="s">
        <v>311</v>
      </c>
      <c r="AD162" s="83" t="s">
        <v>311</v>
      </c>
      <c r="AE162" s="83" t="s">
        <v>311</v>
      </c>
      <c r="AF162" s="83" t="s">
        <v>311</v>
      </c>
      <c r="AG162" s="83" t="s">
        <v>311</v>
      </c>
      <c r="AH162" s="83" t="s">
        <v>311</v>
      </c>
      <c r="AI162" s="83" t="s">
        <v>311</v>
      </c>
      <c r="AJ162" s="83" t="s">
        <v>311</v>
      </c>
      <c r="AK162" s="83" t="s">
        <v>311</v>
      </c>
      <c r="AL162" s="83" t="s">
        <v>311</v>
      </c>
      <c r="AM162" s="83" t="s">
        <v>311</v>
      </c>
      <c r="AN162" s="83" t="s">
        <v>311</v>
      </c>
    </row>
    <row r="163" spans="1:40" x14ac:dyDescent="0.25">
      <c r="A163" s="81">
        <f t="shared" si="2"/>
        <v>154</v>
      </c>
      <c r="B163" s="82" t="str">
        <f>IF(tbl_main[[#This Row],[ТИП]]="","",IF(tbl_main[[#This Row],[Серия и номер]]="","",tbl_main[[#This Row],[ТИП]]&amp;"-"&amp;RIGHT(tbl_main[[#This Row],[Серия и номер]],6)))</f>
        <v/>
      </c>
      <c r="C163" s="83" t="s">
        <v>311</v>
      </c>
      <c r="D163" s="83" t="s">
        <v>311</v>
      </c>
      <c r="E163" s="83" t="s">
        <v>311</v>
      </c>
      <c r="F163" s="83" t="s">
        <v>311</v>
      </c>
      <c r="G163" s="83" t="s">
        <v>311</v>
      </c>
      <c r="H163" s="83" t="s">
        <v>311</v>
      </c>
      <c r="I163" s="83" t="s">
        <v>311</v>
      </c>
      <c r="J163" s="83" t="s">
        <v>311</v>
      </c>
      <c r="K163" s="84" t="s">
        <v>311</v>
      </c>
      <c r="L163" s="83" t="s">
        <v>311</v>
      </c>
      <c r="M163" s="85" t="s">
        <v>311</v>
      </c>
      <c r="N163" s="83" t="s">
        <v>311</v>
      </c>
      <c r="O163" s="84" t="s">
        <v>311</v>
      </c>
      <c r="P163" s="83" t="s">
        <v>311</v>
      </c>
      <c r="Q163" s="83" t="s">
        <v>311</v>
      </c>
      <c r="R163" s="83" t="s">
        <v>311</v>
      </c>
      <c r="S163" s="86" t="s">
        <v>311</v>
      </c>
      <c r="T163" s="83" t="s">
        <v>311</v>
      </c>
      <c r="U163" s="83" t="s">
        <v>311</v>
      </c>
      <c r="V163" s="83" t="s">
        <v>311</v>
      </c>
      <c r="W163" s="86" t="s">
        <v>311</v>
      </c>
      <c r="X163" s="86" t="s">
        <v>311</v>
      </c>
      <c r="Y163" s="90" t="str">
        <f>IF(tbl_main[[#This Row],[ИНН организации]]="","",IF(ISERROR(VLOOKUP(tbl_main[[#This Row],[ИНН организации]],tbl_inn[],3,FALSE)),"Проверьте ИНН",VLOOKUP(tbl_main[[#This Row],[ИНН организации]],tbl_inn[],3,FALSE)))</f>
        <v/>
      </c>
      <c r="Z163" s="90" t="str">
        <f>IF(ISERROR(VLOOKUP(tbl_main[[#This Row],[ИНН организации]],tbl_inn[],4,FALSE)),"",VLOOKUP(tbl_main[[#This Row],[ИНН организации]],tbl_inn[],4,FALSE))</f>
        <v/>
      </c>
      <c r="AA163" s="90" t="str">
        <f>IF(ISERROR(VLOOKUP(tbl_main[[#This Row],[ИНН организации]],tbl_inn[],8,FALSE)),"",VLOOKUP(tbl_main[[#This Row],[ИНН организации]],tbl_inn[],8,FALSE))</f>
        <v/>
      </c>
      <c r="AB163" s="83" t="s">
        <v>311</v>
      </c>
      <c r="AC163" s="83" t="s">
        <v>311</v>
      </c>
      <c r="AD163" s="83" t="s">
        <v>311</v>
      </c>
      <c r="AE163" s="83" t="s">
        <v>311</v>
      </c>
      <c r="AF163" s="83" t="s">
        <v>311</v>
      </c>
      <c r="AG163" s="83" t="s">
        <v>311</v>
      </c>
      <c r="AH163" s="83" t="s">
        <v>311</v>
      </c>
      <c r="AI163" s="83" t="s">
        <v>311</v>
      </c>
      <c r="AJ163" s="83" t="s">
        <v>311</v>
      </c>
      <c r="AK163" s="83" t="s">
        <v>311</v>
      </c>
      <c r="AL163" s="83" t="s">
        <v>311</v>
      </c>
      <c r="AM163" s="83" t="s">
        <v>311</v>
      </c>
      <c r="AN163" s="83" t="s">
        <v>311</v>
      </c>
    </row>
    <row r="164" spans="1:40" x14ac:dyDescent="0.25">
      <c r="A164" s="81">
        <f t="shared" si="2"/>
        <v>155</v>
      </c>
      <c r="B164" s="82" t="str">
        <f>IF(tbl_main[[#This Row],[ТИП]]="","",IF(tbl_main[[#This Row],[Серия и номер]]="","",tbl_main[[#This Row],[ТИП]]&amp;"-"&amp;RIGHT(tbl_main[[#This Row],[Серия и номер]],6)))</f>
        <v/>
      </c>
      <c r="C164" s="83" t="s">
        <v>311</v>
      </c>
      <c r="D164" s="83" t="s">
        <v>311</v>
      </c>
      <c r="E164" s="83" t="s">
        <v>311</v>
      </c>
      <c r="F164" s="83" t="s">
        <v>311</v>
      </c>
      <c r="G164" s="83" t="s">
        <v>311</v>
      </c>
      <c r="H164" s="83" t="s">
        <v>311</v>
      </c>
      <c r="I164" s="83" t="s">
        <v>311</v>
      </c>
      <c r="J164" s="83" t="s">
        <v>311</v>
      </c>
      <c r="K164" s="84" t="s">
        <v>311</v>
      </c>
      <c r="L164" s="83" t="s">
        <v>311</v>
      </c>
      <c r="M164" s="85" t="s">
        <v>311</v>
      </c>
      <c r="N164" s="83" t="s">
        <v>311</v>
      </c>
      <c r="O164" s="84" t="s">
        <v>311</v>
      </c>
      <c r="P164" s="83" t="s">
        <v>311</v>
      </c>
      <c r="Q164" s="83" t="s">
        <v>311</v>
      </c>
      <c r="R164" s="83" t="s">
        <v>311</v>
      </c>
      <c r="S164" s="86" t="s">
        <v>311</v>
      </c>
      <c r="T164" s="83" t="s">
        <v>311</v>
      </c>
      <c r="U164" s="83" t="s">
        <v>311</v>
      </c>
      <c r="V164" s="83" t="s">
        <v>311</v>
      </c>
      <c r="W164" s="86" t="s">
        <v>311</v>
      </c>
      <c r="X164" s="86" t="s">
        <v>311</v>
      </c>
      <c r="Y164" s="90" t="str">
        <f>IF(tbl_main[[#This Row],[ИНН организации]]="","",IF(ISERROR(VLOOKUP(tbl_main[[#This Row],[ИНН организации]],tbl_inn[],3,FALSE)),"Проверьте ИНН",VLOOKUP(tbl_main[[#This Row],[ИНН организации]],tbl_inn[],3,FALSE)))</f>
        <v/>
      </c>
      <c r="Z164" s="90" t="str">
        <f>IF(ISERROR(VLOOKUP(tbl_main[[#This Row],[ИНН организации]],tbl_inn[],4,FALSE)),"",VLOOKUP(tbl_main[[#This Row],[ИНН организации]],tbl_inn[],4,FALSE))</f>
        <v/>
      </c>
      <c r="AA164" s="90" t="str">
        <f>IF(ISERROR(VLOOKUP(tbl_main[[#This Row],[ИНН организации]],tbl_inn[],8,FALSE)),"",VLOOKUP(tbl_main[[#This Row],[ИНН организации]],tbl_inn[],8,FALSE))</f>
        <v/>
      </c>
      <c r="AB164" s="83" t="s">
        <v>311</v>
      </c>
      <c r="AC164" s="83" t="s">
        <v>311</v>
      </c>
      <c r="AD164" s="83" t="s">
        <v>311</v>
      </c>
      <c r="AE164" s="83" t="s">
        <v>311</v>
      </c>
      <c r="AF164" s="83" t="s">
        <v>311</v>
      </c>
      <c r="AG164" s="83" t="s">
        <v>311</v>
      </c>
      <c r="AH164" s="83" t="s">
        <v>311</v>
      </c>
      <c r="AI164" s="83" t="s">
        <v>311</v>
      </c>
      <c r="AJ164" s="83" t="s">
        <v>311</v>
      </c>
      <c r="AK164" s="83" t="s">
        <v>311</v>
      </c>
      <c r="AL164" s="83" t="s">
        <v>311</v>
      </c>
      <c r="AM164" s="83" t="s">
        <v>311</v>
      </c>
      <c r="AN164" s="83" t="s">
        <v>311</v>
      </c>
    </row>
    <row r="165" spans="1:40" x14ac:dyDescent="0.25">
      <c r="A165" s="81">
        <f t="shared" si="2"/>
        <v>156</v>
      </c>
      <c r="B165" s="82" t="str">
        <f>IF(tbl_main[[#This Row],[ТИП]]="","",IF(tbl_main[[#This Row],[Серия и номер]]="","",tbl_main[[#This Row],[ТИП]]&amp;"-"&amp;RIGHT(tbl_main[[#This Row],[Серия и номер]],6)))</f>
        <v/>
      </c>
      <c r="C165" s="83" t="s">
        <v>311</v>
      </c>
      <c r="D165" s="83" t="s">
        <v>311</v>
      </c>
      <c r="E165" s="83" t="s">
        <v>311</v>
      </c>
      <c r="F165" s="83" t="s">
        <v>311</v>
      </c>
      <c r="G165" s="83" t="s">
        <v>311</v>
      </c>
      <c r="H165" s="83" t="s">
        <v>311</v>
      </c>
      <c r="I165" s="83" t="s">
        <v>311</v>
      </c>
      <c r="J165" s="83" t="s">
        <v>311</v>
      </c>
      <c r="K165" s="84" t="s">
        <v>311</v>
      </c>
      <c r="L165" s="83" t="s">
        <v>311</v>
      </c>
      <c r="M165" s="85" t="s">
        <v>311</v>
      </c>
      <c r="N165" s="83" t="s">
        <v>311</v>
      </c>
      <c r="O165" s="84" t="s">
        <v>311</v>
      </c>
      <c r="P165" s="83" t="s">
        <v>311</v>
      </c>
      <c r="Q165" s="83" t="s">
        <v>311</v>
      </c>
      <c r="R165" s="83" t="s">
        <v>311</v>
      </c>
      <c r="S165" s="86" t="s">
        <v>311</v>
      </c>
      <c r="T165" s="83" t="s">
        <v>311</v>
      </c>
      <c r="U165" s="83" t="s">
        <v>311</v>
      </c>
      <c r="V165" s="83" t="s">
        <v>311</v>
      </c>
      <c r="W165" s="86" t="s">
        <v>311</v>
      </c>
      <c r="X165" s="86" t="s">
        <v>311</v>
      </c>
      <c r="Y165" s="90" t="str">
        <f>IF(tbl_main[[#This Row],[ИНН организации]]="","",IF(ISERROR(VLOOKUP(tbl_main[[#This Row],[ИНН организации]],tbl_inn[],3,FALSE)),"Проверьте ИНН",VLOOKUP(tbl_main[[#This Row],[ИНН организации]],tbl_inn[],3,FALSE)))</f>
        <v/>
      </c>
      <c r="Z165" s="90" t="str">
        <f>IF(ISERROR(VLOOKUP(tbl_main[[#This Row],[ИНН организации]],tbl_inn[],4,FALSE)),"",VLOOKUP(tbl_main[[#This Row],[ИНН организации]],tbl_inn[],4,FALSE))</f>
        <v/>
      </c>
      <c r="AA165" s="90" t="str">
        <f>IF(ISERROR(VLOOKUP(tbl_main[[#This Row],[ИНН организации]],tbl_inn[],8,FALSE)),"",VLOOKUP(tbl_main[[#This Row],[ИНН организации]],tbl_inn[],8,FALSE))</f>
        <v/>
      </c>
      <c r="AB165" s="83" t="s">
        <v>311</v>
      </c>
      <c r="AC165" s="83" t="s">
        <v>311</v>
      </c>
      <c r="AD165" s="83" t="s">
        <v>311</v>
      </c>
      <c r="AE165" s="83" t="s">
        <v>311</v>
      </c>
      <c r="AF165" s="83" t="s">
        <v>311</v>
      </c>
      <c r="AG165" s="83" t="s">
        <v>311</v>
      </c>
      <c r="AH165" s="83" t="s">
        <v>311</v>
      </c>
      <c r="AI165" s="83" t="s">
        <v>311</v>
      </c>
      <c r="AJ165" s="83" t="s">
        <v>311</v>
      </c>
      <c r="AK165" s="83" t="s">
        <v>311</v>
      </c>
      <c r="AL165" s="83" t="s">
        <v>311</v>
      </c>
      <c r="AM165" s="83" t="s">
        <v>311</v>
      </c>
      <c r="AN165" s="83" t="s">
        <v>311</v>
      </c>
    </row>
    <row r="166" spans="1:40" x14ac:dyDescent="0.25">
      <c r="A166" s="81">
        <f t="shared" si="2"/>
        <v>157</v>
      </c>
      <c r="B166" s="82" t="str">
        <f>IF(tbl_main[[#This Row],[ТИП]]="","",IF(tbl_main[[#This Row],[Серия и номер]]="","",tbl_main[[#This Row],[ТИП]]&amp;"-"&amp;RIGHT(tbl_main[[#This Row],[Серия и номер]],6)))</f>
        <v/>
      </c>
      <c r="C166" s="83" t="s">
        <v>311</v>
      </c>
      <c r="D166" s="83" t="s">
        <v>311</v>
      </c>
      <c r="E166" s="83" t="s">
        <v>311</v>
      </c>
      <c r="F166" s="83" t="s">
        <v>311</v>
      </c>
      <c r="G166" s="83" t="s">
        <v>311</v>
      </c>
      <c r="H166" s="83" t="s">
        <v>311</v>
      </c>
      <c r="I166" s="83" t="s">
        <v>311</v>
      </c>
      <c r="J166" s="83" t="s">
        <v>311</v>
      </c>
      <c r="K166" s="84" t="s">
        <v>311</v>
      </c>
      <c r="L166" s="83" t="s">
        <v>311</v>
      </c>
      <c r="M166" s="85" t="s">
        <v>311</v>
      </c>
      <c r="N166" s="83" t="s">
        <v>311</v>
      </c>
      <c r="O166" s="84" t="s">
        <v>311</v>
      </c>
      <c r="P166" s="83" t="s">
        <v>311</v>
      </c>
      <c r="Q166" s="83" t="s">
        <v>311</v>
      </c>
      <c r="R166" s="83" t="s">
        <v>311</v>
      </c>
      <c r="S166" s="86" t="s">
        <v>311</v>
      </c>
      <c r="T166" s="83" t="s">
        <v>311</v>
      </c>
      <c r="U166" s="83" t="s">
        <v>311</v>
      </c>
      <c r="V166" s="83" t="s">
        <v>311</v>
      </c>
      <c r="W166" s="86" t="s">
        <v>311</v>
      </c>
      <c r="X166" s="86" t="s">
        <v>311</v>
      </c>
      <c r="Y166" s="90" t="str">
        <f>IF(tbl_main[[#This Row],[ИНН организации]]="","",IF(ISERROR(VLOOKUP(tbl_main[[#This Row],[ИНН организации]],tbl_inn[],3,FALSE)),"Проверьте ИНН",VLOOKUP(tbl_main[[#This Row],[ИНН организации]],tbl_inn[],3,FALSE)))</f>
        <v/>
      </c>
      <c r="Z166" s="90" t="str">
        <f>IF(ISERROR(VLOOKUP(tbl_main[[#This Row],[ИНН организации]],tbl_inn[],4,FALSE)),"",VLOOKUP(tbl_main[[#This Row],[ИНН организации]],tbl_inn[],4,FALSE))</f>
        <v/>
      </c>
      <c r="AA166" s="90" t="str">
        <f>IF(ISERROR(VLOOKUP(tbl_main[[#This Row],[ИНН организации]],tbl_inn[],8,FALSE)),"",VLOOKUP(tbl_main[[#This Row],[ИНН организации]],tbl_inn[],8,FALSE))</f>
        <v/>
      </c>
      <c r="AB166" s="83" t="s">
        <v>311</v>
      </c>
      <c r="AC166" s="83" t="s">
        <v>311</v>
      </c>
      <c r="AD166" s="83" t="s">
        <v>311</v>
      </c>
      <c r="AE166" s="83" t="s">
        <v>311</v>
      </c>
      <c r="AF166" s="83" t="s">
        <v>311</v>
      </c>
      <c r="AG166" s="83" t="s">
        <v>311</v>
      </c>
      <c r="AH166" s="83" t="s">
        <v>311</v>
      </c>
      <c r="AI166" s="83" t="s">
        <v>311</v>
      </c>
      <c r="AJ166" s="83" t="s">
        <v>311</v>
      </c>
      <c r="AK166" s="83" t="s">
        <v>311</v>
      </c>
      <c r="AL166" s="83" t="s">
        <v>311</v>
      </c>
      <c r="AM166" s="83" t="s">
        <v>311</v>
      </c>
      <c r="AN166" s="83" t="s">
        <v>311</v>
      </c>
    </row>
    <row r="167" spans="1:40" x14ac:dyDescent="0.25">
      <c r="A167" s="81">
        <f t="shared" si="2"/>
        <v>158</v>
      </c>
      <c r="B167" s="82" t="str">
        <f>IF(tbl_main[[#This Row],[ТИП]]="","",IF(tbl_main[[#This Row],[Серия и номер]]="","",tbl_main[[#This Row],[ТИП]]&amp;"-"&amp;RIGHT(tbl_main[[#This Row],[Серия и номер]],6)))</f>
        <v/>
      </c>
      <c r="C167" s="83" t="s">
        <v>311</v>
      </c>
      <c r="D167" s="83" t="s">
        <v>311</v>
      </c>
      <c r="E167" s="83" t="s">
        <v>311</v>
      </c>
      <c r="F167" s="83" t="s">
        <v>311</v>
      </c>
      <c r="G167" s="83" t="s">
        <v>311</v>
      </c>
      <c r="H167" s="83" t="s">
        <v>311</v>
      </c>
      <c r="I167" s="83" t="s">
        <v>311</v>
      </c>
      <c r="J167" s="83" t="s">
        <v>311</v>
      </c>
      <c r="K167" s="84" t="s">
        <v>311</v>
      </c>
      <c r="L167" s="83" t="s">
        <v>311</v>
      </c>
      <c r="M167" s="85" t="s">
        <v>311</v>
      </c>
      <c r="N167" s="83" t="s">
        <v>311</v>
      </c>
      <c r="O167" s="84" t="s">
        <v>311</v>
      </c>
      <c r="P167" s="83" t="s">
        <v>311</v>
      </c>
      <c r="Q167" s="83" t="s">
        <v>311</v>
      </c>
      <c r="R167" s="83" t="s">
        <v>311</v>
      </c>
      <c r="S167" s="86" t="s">
        <v>311</v>
      </c>
      <c r="T167" s="83" t="s">
        <v>311</v>
      </c>
      <c r="U167" s="83" t="s">
        <v>311</v>
      </c>
      <c r="V167" s="83" t="s">
        <v>311</v>
      </c>
      <c r="W167" s="86" t="s">
        <v>311</v>
      </c>
      <c r="X167" s="86" t="s">
        <v>311</v>
      </c>
      <c r="Y167" s="90" t="str">
        <f>IF(tbl_main[[#This Row],[ИНН организации]]="","",IF(ISERROR(VLOOKUP(tbl_main[[#This Row],[ИНН организации]],tbl_inn[],3,FALSE)),"Проверьте ИНН",VLOOKUP(tbl_main[[#This Row],[ИНН организации]],tbl_inn[],3,FALSE)))</f>
        <v/>
      </c>
      <c r="Z167" s="90" t="str">
        <f>IF(ISERROR(VLOOKUP(tbl_main[[#This Row],[ИНН организации]],tbl_inn[],4,FALSE)),"",VLOOKUP(tbl_main[[#This Row],[ИНН организации]],tbl_inn[],4,FALSE))</f>
        <v/>
      </c>
      <c r="AA167" s="90" t="str">
        <f>IF(ISERROR(VLOOKUP(tbl_main[[#This Row],[ИНН организации]],tbl_inn[],8,FALSE)),"",VLOOKUP(tbl_main[[#This Row],[ИНН организации]],tbl_inn[],8,FALSE))</f>
        <v/>
      </c>
      <c r="AB167" s="83" t="s">
        <v>311</v>
      </c>
      <c r="AC167" s="83" t="s">
        <v>311</v>
      </c>
      <c r="AD167" s="83" t="s">
        <v>311</v>
      </c>
      <c r="AE167" s="83" t="s">
        <v>311</v>
      </c>
      <c r="AF167" s="83" t="s">
        <v>311</v>
      </c>
      <c r="AG167" s="83" t="s">
        <v>311</v>
      </c>
      <c r="AH167" s="83" t="s">
        <v>311</v>
      </c>
      <c r="AI167" s="83" t="s">
        <v>311</v>
      </c>
      <c r="AJ167" s="83" t="s">
        <v>311</v>
      </c>
      <c r="AK167" s="83" t="s">
        <v>311</v>
      </c>
      <c r="AL167" s="83" t="s">
        <v>311</v>
      </c>
      <c r="AM167" s="83" t="s">
        <v>311</v>
      </c>
      <c r="AN167" s="83" t="s">
        <v>311</v>
      </c>
    </row>
    <row r="168" spans="1:40" x14ac:dyDescent="0.25">
      <c r="A168" s="81">
        <f t="shared" si="2"/>
        <v>159</v>
      </c>
      <c r="B168" s="82" t="str">
        <f>IF(tbl_main[[#This Row],[ТИП]]="","",IF(tbl_main[[#This Row],[Серия и номер]]="","",tbl_main[[#This Row],[ТИП]]&amp;"-"&amp;RIGHT(tbl_main[[#This Row],[Серия и номер]],6)))</f>
        <v/>
      </c>
      <c r="C168" s="83" t="s">
        <v>311</v>
      </c>
      <c r="D168" s="83" t="s">
        <v>311</v>
      </c>
      <c r="E168" s="83" t="s">
        <v>311</v>
      </c>
      <c r="F168" s="83" t="s">
        <v>311</v>
      </c>
      <c r="G168" s="83" t="s">
        <v>311</v>
      </c>
      <c r="H168" s="83" t="s">
        <v>311</v>
      </c>
      <c r="I168" s="83" t="s">
        <v>311</v>
      </c>
      <c r="J168" s="83" t="s">
        <v>311</v>
      </c>
      <c r="K168" s="84" t="s">
        <v>311</v>
      </c>
      <c r="L168" s="83" t="s">
        <v>311</v>
      </c>
      <c r="M168" s="85" t="s">
        <v>311</v>
      </c>
      <c r="N168" s="83" t="s">
        <v>311</v>
      </c>
      <c r="O168" s="84" t="s">
        <v>311</v>
      </c>
      <c r="P168" s="83" t="s">
        <v>311</v>
      </c>
      <c r="Q168" s="83" t="s">
        <v>311</v>
      </c>
      <c r="R168" s="83" t="s">
        <v>311</v>
      </c>
      <c r="S168" s="86" t="s">
        <v>311</v>
      </c>
      <c r="T168" s="83" t="s">
        <v>311</v>
      </c>
      <c r="U168" s="83" t="s">
        <v>311</v>
      </c>
      <c r="V168" s="83" t="s">
        <v>311</v>
      </c>
      <c r="W168" s="86" t="s">
        <v>311</v>
      </c>
      <c r="X168" s="86" t="s">
        <v>311</v>
      </c>
      <c r="Y168" s="90" t="str">
        <f>IF(tbl_main[[#This Row],[ИНН организации]]="","",IF(ISERROR(VLOOKUP(tbl_main[[#This Row],[ИНН организации]],tbl_inn[],3,FALSE)),"Проверьте ИНН",VLOOKUP(tbl_main[[#This Row],[ИНН организации]],tbl_inn[],3,FALSE)))</f>
        <v/>
      </c>
      <c r="Z168" s="90" t="str">
        <f>IF(ISERROR(VLOOKUP(tbl_main[[#This Row],[ИНН организации]],tbl_inn[],4,FALSE)),"",VLOOKUP(tbl_main[[#This Row],[ИНН организации]],tbl_inn[],4,FALSE))</f>
        <v/>
      </c>
      <c r="AA168" s="90" t="str">
        <f>IF(ISERROR(VLOOKUP(tbl_main[[#This Row],[ИНН организации]],tbl_inn[],8,FALSE)),"",VLOOKUP(tbl_main[[#This Row],[ИНН организации]],tbl_inn[],8,FALSE))</f>
        <v/>
      </c>
      <c r="AB168" s="83" t="s">
        <v>311</v>
      </c>
      <c r="AC168" s="83" t="s">
        <v>311</v>
      </c>
      <c r="AD168" s="83" t="s">
        <v>311</v>
      </c>
      <c r="AE168" s="83" t="s">
        <v>311</v>
      </c>
      <c r="AF168" s="83" t="s">
        <v>311</v>
      </c>
      <c r="AG168" s="83" t="s">
        <v>311</v>
      </c>
      <c r="AH168" s="83" t="s">
        <v>311</v>
      </c>
      <c r="AI168" s="83" t="s">
        <v>311</v>
      </c>
      <c r="AJ168" s="83" t="s">
        <v>311</v>
      </c>
      <c r="AK168" s="83" t="s">
        <v>311</v>
      </c>
      <c r="AL168" s="83" t="s">
        <v>311</v>
      </c>
      <c r="AM168" s="83" t="s">
        <v>311</v>
      </c>
      <c r="AN168" s="83" t="s">
        <v>311</v>
      </c>
    </row>
    <row r="169" spans="1:40" x14ac:dyDescent="0.25">
      <c r="A169" s="81">
        <f t="shared" si="2"/>
        <v>160</v>
      </c>
      <c r="B169" s="82" t="str">
        <f>IF(tbl_main[[#This Row],[ТИП]]="","",IF(tbl_main[[#This Row],[Серия и номер]]="","",tbl_main[[#This Row],[ТИП]]&amp;"-"&amp;RIGHT(tbl_main[[#This Row],[Серия и номер]],6)))</f>
        <v/>
      </c>
      <c r="C169" s="83" t="s">
        <v>311</v>
      </c>
      <c r="D169" s="83" t="s">
        <v>311</v>
      </c>
      <c r="E169" s="83" t="s">
        <v>311</v>
      </c>
      <c r="F169" s="83" t="s">
        <v>311</v>
      </c>
      <c r="G169" s="83" t="s">
        <v>311</v>
      </c>
      <c r="H169" s="83" t="s">
        <v>311</v>
      </c>
      <c r="I169" s="83" t="s">
        <v>311</v>
      </c>
      <c r="J169" s="83" t="s">
        <v>311</v>
      </c>
      <c r="K169" s="84" t="s">
        <v>311</v>
      </c>
      <c r="L169" s="83" t="s">
        <v>311</v>
      </c>
      <c r="M169" s="85" t="s">
        <v>311</v>
      </c>
      <c r="N169" s="83" t="s">
        <v>311</v>
      </c>
      <c r="O169" s="84" t="s">
        <v>311</v>
      </c>
      <c r="P169" s="83" t="s">
        <v>311</v>
      </c>
      <c r="Q169" s="83" t="s">
        <v>311</v>
      </c>
      <c r="R169" s="83" t="s">
        <v>311</v>
      </c>
      <c r="S169" s="86" t="s">
        <v>311</v>
      </c>
      <c r="T169" s="83" t="s">
        <v>311</v>
      </c>
      <c r="U169" s="83" t="s">
        <v>311</v>
      </c>
      <c r="V169" s="83" t="s">
        <v>311</v>
      </c>
      <c r="W169" s="86" t="s">
        <v>311</v>
      </c>
      <c r="X169" s="86" t="s">
        <v>311</v>
      </c>
      <c r="Y169" s="90" t="str">
        <f>IF(tbl_main[[#This Row],[ИНН организации]]="","",IF(ISERROR(VLOOKUP(tbl_main[[#This Row],[ИНН организации]],tbl_inn[],3,FALSE)),"Проверьте ИНН",VLOOKUP(tbl_main[[#This Row],[ИНН организации]],tbl_inn[],3,FALSE)))</f>
        <v/>
      </c>
      <c r="Z169" s="90" t="str">
        <f>IF(ISERROR(VLOOKUP(tbl_main[[#This Row],[ИНН организации]],tbl_inn[],4,FALSE)),"",VLOOKUP(tbl_main[[#This Row],[ИНН организации]],tbl_inn[],4,FALSE))</f>
        <v/>
      </c>
      <c r="AA169" s="90" t="str">
        <f>IF(ISERROR(VLOOKUP(tbl_main[[#This Row],[ИНН организации]],tbl_inn[],8,FALSE)),"",VLOOKUP(tbl_main[[#This Row],[ИНН организации]],tbl_inn[],8,FALSE))</f>
        <v/>
      </c>
      <c r="AB169" s="83" t="s">
        <v>311</v>
      </c>
      <c r="AC169" s="83" t="s">
        <v>311</v>
      </c>
      <c r="AD169" s="83" t="s">
        <v>311</v>
      </c>
      <c r="AE169" s="83" t="s">
        <v>311</v>
      </c>
      <c r="AF169" s="83" t="s">
        <v>311</v>
      </c>
      <c r="AG169" s="83" t="s">
        <v>311</v>
      </c>
      <c r="AH169" s="83" t="s">
        <v>311</v>
      </c>
      <c r="AI169" s="83" t="s">
        <v>311</v>
      </c>
      <c r="AJ169" s="83" t="s">
        <v>311</v>
      </c>
      <c r="AK169" s="83" t="s">
        <v>311</v>
      </c>
      <c r="AL169" s="83" t="s">
        <v>311</v>
      </c>
      <c r="AM169" s="83" t="s">
        <v>311</v>
      </c>
      <c r="AN169" s="83" t="s">
        <v>311</v>
      </c>
    </row>
    <row r="170" spans="1:40" x14ac:dyDescent="0.25">
      <c r="A170" s="81">
        <f t="shared" si="2"/>
        <v>161</v>
      </c>
      <c r="B170" s="82" t="str">
        <f>IF(tbl_main[[#This Row],[ТИП]]="","",IF(tbl_main[[#This Row],[Серия и номер]]="","",tbl_main[[#This Row],[ТИП]]&amp;"-"&amp;RIGHT(tbl_main[[#This Row],[Серия и номер]],6)))</f>
        <v/>
      </c>
      <c r="C170" s="83" t="s">
        <v>311</v>
      </c>
      <c r="D170" s="83" t="s">
        <v>311</v>
      </c>
      <c r="E170" s="83" t="s">
        <v>311</v>
      </c>
      <c r="F170" s="83" t="s">
        <v>311</v>
      </c>
      <c r="G170" s="83" t="s">
        <v>311</v>
      </c>
      <c r="H170" s="83" t="s">
        <v>311</v>
      </c>
      <c r="I170" s="83" t="s">
        <v>311</v>
      </c>
      <c r="J170" s="83" t="s">
        <v>311</v>
      </c>
      <c r="K170" s="84" t="s">
        <v>311</v>
      </c>
      <c r="L170" s="83" t="s">
        <v>311</v>
      </c>
      <c r="M170" s="85" t="s">
        <v>311</v>
      </c>
      <c r="N170" s="83" t="s">
        <v>311</v>
      </c>
      <c r="O170" s="84" t="s">
        <v>311</v>
      </c>
      <c r="P170" s="83" t="s">
        <v>311</v>
      </c>
      <c r="Q170" s="83" t="s">
        <v>311</v>
      </c>
      <c r="R170" s="83" t="s">
        <v>311</v>
      </c>
      <c r="S170" s="86" t="s">
        <v>311</v>
      </c>
      <c r="T170" s="83" t="s">
        <v>311</v>
      </c>
      <c r="U170" s="83" t="s">
        <v>311</v>
      </c>
      <c r="V170" s="83" t="s">
        <v>311</v>
      </c>
      <c r="W170" s="86" t="s">
        <v>311</v>
      </c>
      <c r="X170" s="86" t="s">
        <v>311</v>
      </c>
      <c r="Y170" s="90" t="str">
        <f>IF(tbl_main[[#This Row],[ИНН организации]]="","",IF(ISERROR(VLOOKUP(tbl_main[[#This Row],[ИНН организации]],tbl_inn[],3,FALSE)),"Проверьте ИНН",VLOOKUP(tbl_main[[#This Row],[ИНН организации]],tbl_inn[],3,FALSE)))</f>
        <v/>
      </c>
      <c r="Z170" s="90" t="str">
        <f>IF(ISERROR(VLOOKUP(tbl_main[[#This Row],[ИНН организации]],tbl_inn[],4,FALSE)),"",VLOOKUP(tbl_main[[#This Row],[ИНН организации]],tbl_inn[],4,FALSE))</f>
        <v/>
      </c>
      <c r="AA170" s="90" t="str">
        <f>IF(ISERROR(VLOOKUP(tbl_main[[#This Row],[ИНН организации]],tbl_inn[],8,FALSE)),"",VLOOKUP(tbl_main[[#This Row],[ИНН организации]],tbl_inn[],8,FALSE))</f>
        <v/>
      </c>
      <c r="AB170" s="83" t="s">
        <v>311</v>
      </c>
      <c r="AC170" s="83" t="s">
        <v>311</v>
      </c>
      <c r="AD170" s="83" t="s">
        <v>311</v>
      </c>
      <c r="AE170" s="83" t="s">
        <v>311</v>
      </c>
      <c r="AF170" s="83" t="s">
        <v>311</v>
      </c>
      <c r="AG170" s="83" t="s">
        <v>311</v>
      </c>
      <c r="AH170" s="83" t="s">
        <v>311</v>
      </c>
      <c r="AI170" s="83" t="s">
        <v>311</v>
      </c>
      <c r="AJ170" s="83" t="s">
        <v>311</v>
      </c>
      <c r="AK170" s="83" t="s">
        <v>311</v>
      </c>
      <c r="AL170" s="83" t="s">
        <v>311</v>
      </c>
      <c r="AM170" s="83" t="s">
        <v>311</v>
      </c>
      <c r="AN170" s="83" t="s">
        <v>311</v>
      </c>
    </row>
    <row r="171" spans="1:40" x14ac:dyDescent="0.25">
      <c r="A171" s="81">
        <f t="shared" si="2"/>
        <v>162</v>
      </c>
      <c r="B171" s="82" t="str">
        <f>IF(tbl_main[[#This Row],[ТИП]]="","",IF(tbl_main[[#This Row],[Серия и номер]]="","",tbl_main[[#This Row],[ТИП]]&amp;"-"&amp;RIGHT(tbl_main[[#This Row],[Серия и номер]],6)))</f>
        <v/>
      </c>
      <c r="C171" s="83" t="s">
        <v>311</v>
      </c>
      <c r="D171" s="83" t="s">
        <v>311</v>
      </c>
      <c r="E171" s="83" t="s">
        <v>311</v>
      </c>
      <c r="F171" s="83" t="s">
        <v>311</v>
      </c>
      <c r="G171" s="83" t="s">
        <v>311</v>
      </c>
      <c r="H171" s="83" t="s">
        <v>311</v>
      </c>
      <c r="I171" s="83" t="s">
        <v>311</v>
      </c>
      <c r="J171" s="83" t="s">
        <v>311</v>
      </c>
      <c r="K171" s="84" t="s">
        <v>311</v>
      </c>
      <c r="L171" s="83" t="s">
        <v>311</v>
      </c>
      <c r="M171" s="85" t="s">
        <v>311</v>
      </c>
      <c r="N171" s="83" t="s">
        <v>311</v>
      </c>
      <c r="O171" s="84" t="s">
        <v>311</v>
      </c>
      <c r="P171" s="83" t="s">
        <v>311</v>
      </c>
      <c r="Q171" s="83" t="s">
        <v>311</v>
      </c>
      <c r="R171" s="83" t="s">
        <v>311</v>
      </c>
      <c r="S171" s="86" t="s">
        <v>311</v>
      </c>
      <c r="T171" s="83" t="s">
        <v>311</v>
      </c>
      <c r="U171" s="83" t="s">
        <v>311</v>
      </c>
      <c r="V171" s="83" t="s">
        <v>311</v>
      </c>
      <c r="W171" s="86" t="s">
        <v>311</v>
      </c>
      <c r="X171" s="86" t="s">
        <v>311</v>
      </c>
      <c r="Y171" s="90" t="str">
        <f>IF(tbl_main[[#This Row],[ИНН организации]]="","",IF(ISERROR(VLOOKUP(tbl_main[[#This Row],[ИНН организации]],tbl_inn[],3,FALSE)),"Проверьте ИНН",VLOOKUP(tbl_main[[#This Row],[ИНН организации]],tbl_inn[],3,FALSE)))</f>
        <v/>
      </c>
      <c r="Z171" s="90" t="str">
        <f>IF(ISERROR(VLOOKUP(tbl_main[[#This Row],[ИНН организации]],tbl_inn[],4,FALSE)),"",VLOOKUP(tbl_main[[#This Row],[ИНН организации]],tbl_inn[],4,FALSE))</f>
        <v/>
      </c>
      <c r="AA171" s="90" t="str">
        <f>IF(ISERROR(VLOOKUP(tbl_main[[#This Row],[ИНН организации]],tbl_inn[],8,FALSE)),"",VLOOKUP(tbl_main[[#This Row],[ИНН организации]],tbl_inn[],8,FALSE))</f>
        <v/>
      </c>
      <c r="AB171" s="83" t="s">
        <v>311</v>
      </c>
      <c r="AC171" s="83" t="s">
        <v>311</v>
      </c>
      <c r="AD171" s="83" t="s">
        <v>311</v>
      </c>
      <c r="AE171" s="83" t="s">
        <v>311</v>
      </c>
      <c r="AF171" s="83" t="s">
        <v>311</v>
      </c>
      <c r="AG171" s="83" t="s">
        <v>311</v>
      </c>
      <c r="AH171" s="83" t="s">
        <v>311</v>
      </c>
      <c r="AI171" s="83" t="s">
        <v>311</v>
      </c>
      <c r="AJ171" s="83" t="s">
        <v>311</v>
      </c>
      <c r="AK171" s="83" t="s">
        <v>311</v>
      </c>
      <c r="AL171" s="83" t="s">
        <v>311</v>
      </c>
      <c r="AM171" s="83" t="s">
        <v>311</v>
      </c>
      <c r="AN171" s="83" t="s">
        <v>311</v>
      </c>
    </row>
    <row r="172" spans="1:40" x14ac:dyDescent="0.25">
      <c r="A172" s="81">
        <f t="shared" si="2"/>
        <v>163</v>
      </c>
      <c r="B172" s="82" t="str">
        <f>IF(tbl_main[[#This Row],[ТИП]]="","",IF(tbl_main[[#This Row],[Серия и номер]]="","",tbl_main[[#This Row],[ТИП]]&amp;"-"&amp;RIGHT(tbl_main[[#This Row],[Серия и номер]],6)))</f>
        <v/>
      </c>
      <c r="C172" s="83" t="s">
        <v>311</v>
      </c>
      <c r="D172" s="83" t="s">
        <v>311</v>
      </c>
      <c r="E172" s="83" t="s">
        <v>311</v>
      </c>
      <c r="F172" s="83" t="s">
        <v>311</v>
      </c>
      <c r="G172" s="83" t="s">
        <v>311</v>
      </c>
      <c r="H172" s="83" t="s">
        <v>311</v>
      </c>
      <c r="I172" s="83" t="s">
        <v>311</v>
      </c>
      <c r="J172" s="83" t="s">
        <v>311</v>
      </c>
      <c r="K172" s="84" t="s">
        <v>311</v>
      </c>
      <c r="L172" s="83" t="s">
        <v>311</v>
      </c>
      <c r="M172" s="85" t="s">
        <v>311</v>
      </c>
      <c r="N172" s="83" t="s">
        <v>311</v>
      </c>
      <c r="O172" s="84" t="s">
        <v>311</v>
      </c>
      <c r="P172" s="83" t="s">
        <v>311</v>
      </c>
      <c r="Q172" s="83" t="s">
        <v>311</v>
      </c>
      <c r="R172" s="83" t="s">
        <v>311</v>
      </c>
      <c r="S172" s="86" t="s">
        <v>311</v>
      </c>
      <c r="T172" s="83" t="s">
        <v>311</v>
      </c>
      <c r="U172" s="83" t="s">
        <v>311</v>
      </c>
      <c r="V172" s="83" t="s">
        <v>311</v>
      </c>
      <c r="W172" s="86" t="s">
        <v>311</v>
      </c>
      <c r="X172" s="86" t="s">
        <v>311</v>
      </c>
      <c r="Y172" s="90" t="str">
        <f>IF(tbl_main[[#This Row],[ИНН организации]]="","",IF(ISERROR(VLOOKUP(tbl_main[[#This Row],[ИНН организации]],tbl_inn[],3,FALSE)),"Проверьте ИНН",VLOOKUP(tbl_main[[#This Row],[ИНН организации]],tbl_inn[],3,FALSE)))</f>
        <v/>
      </c>
      <c r="Z172" s="90" t="str">
        <f>IF(ISERROR(VLOOKUP(tbl_main[[#This Row],[ИНН организации]],tbl_inn[],4,FALSE)),"",VLOOKUP(tbl_main[[#This Row],[ИНН организации]],tbl_inn[],4,FALSE))</f>
        <v/>
      </c>
      <c r="AA172" s="90" t="str">
        <f>IF(ISERROR(VLOOKUP(tbl_main[[#This Row],[ИНН организации]],tbl_inn[],8,FALSE)),"",VLOOKUP(tbl_main[[#This Row],[ИНН организации]],tbl_inn[],8,FALSE))</f>
        <v/>
      </c>
      <c r="AB172" s="83" t="s">
        <v>311</v>
      </c>
      <c r="AC172" s="83" t="s">
        <v>311</v>
      </c>
      <c r="AD172" s="83" t="s">
        <v>311</v>
      </c>
      <c r="AE172" s="83" t="s">
        <v>311</v>
      </c>
      <c r="AF172" s="83" t="s">
        <v>311</v>
      </c>
      <c r="AG172" s="83" t="s">
        <v>311</v>
      </c>
      <c r="AH172" s="83" t="s">
        <v>311</v>
      </c>
      <c r="AI172" s="83" t="s">
        <v>311</v>
      </c>
      <c r="AJ172" s="83" t="s">
        <v>311</v>
      </c>
      <c r="AK172" s="83" t="s">
        <v>311</v>
      </c>
      <c r="AL172" s="83" t="s">
        <v>311</v>
      </c>
      <c r="AM172" s="83" t="s">
        <v>311</v>
      </c>
      <c r="AN172" s="83" t="s">
        <v>311</v>
      </c>
    </row>
    <row r="173" spans="1:40" x14ac:dyDescent="0.25">
      <c r="A173" s="81">
        <f t="shared" si="2"/>
        <v>164</v>
      </c>
      <c r="B173" s="82" t="str">
        <f>IF(tbl_main[[#This Row],[ТИП]]="","",IF(tbl_main[[#This Row],[Серия и номер]]="","",tbl_main[[#This Row],[ТИП]]&amp;"-"&amp;RIGHT(tbl_main[[#This Row],[Серия и номер]],6)))</f>
        <v/>
      </c>
      <c r="C173" s="83" t="s">
        <v>311</v>
      </c>
      <c r="D173" s="83" t="s">
        <v>311</v>
      </c>
      <c r="E173" s="83" t="s">
        <v>311</v>
      </c>
      <c r="F173" s="83" t="s">
        <v>311</v>
      </c>
      <c r="G173" s="83" t="s">
        <v>311</v>
      </c>
      <c r="H173" s="83" t="s">
        <v>311</v>
      </c>
      <c r="I173" s="83" t="s">
        <v>311</v>
      </c>
      <c r="J173" s="83" t="s">
        <v>311</v>
      </c>
      <c r="K173" s="84" t="s">
        <v>311</v>
      </c>
      <c r="L173" s="83" t="s">
        <v>311</v>
      </c>
      <c r="M173" s="85" t="s">
        <v>311</v>
      </c>
      <c r="N173" s="83" t="s">
        <v>311</v>
      </c>
      <c r="O173" s="84" t="s">
        <v>311</v>
      </c>
      <c r="P173" s="83" t="s">
        <v>311</v>
      </c>
      <c r="Q173" s="83" t="s">
        <v>311</v>
      </c>
      <c r="R173" s="83" t="s">
        <v>311</v>
      </c>
      <c r="S173" s="86" t="s">
        <v>311</v>
      </c>
      <c r="T173" s="83" t="s">
        <v>311</v>
      </c>
      <c r="U173" s="83" t="s">
        <v>311</v>
      </c>
      <c r="V173" s="83" t="s">
        <v>311</v>
      </c>
      <c r="W173" s="86" t="s">
        <v>311</v>
      </c>
      <c r="X173" s="86" t="s">
        <v>311</v>
      </c>
      <c r="Y173" s="90" t="str">
        <f>IF(tbl_main[[#This Row],[ИНН организации]]="","",IF(ISERROR(VLOOKUP(tbl_main[[#This Row],[ИНН организации]],tbl_inn[],3,FALSE)),"Проверьте ИНН",VLOOKUP(tbl_main[[#This Row],[ИНН организации]],tbl_inn[],3,FALSE)))</f>
        <v/>
      </c>
      <c r="Z173" s="90" t="str">
        <f>IF(ISERROR(VLOOKUP(tbl_main[[#This Row],[ИНН организации]],tbl_inn[],4,FALSE)),"",VLOOKUP(tbl_main[[#This Row],[ИНН организации]],tbl_inn[],4,FALSE))</f>
        <v/>
      </c>
      <c r="AA173" s="90" t="str">
        <f>IF(ISERROR(VLOOKUP(tbl_main[[#This Row],[ИНН организации]],tbl_inn[],8,FALSE)),"",VLOOKUP(tbl_main[[#This Row],[ИНН организации]],tbl_inn[],8,FALSE))</f>
        <v/>
      </c>
      <c r="AB173" s="83" t="s">
        <v>311</v>
      </c>
      <c r="AC173" s="83" t="s">
        <v>311</v>
      </c>
      <c r="AD173" s="83" t="s">
        <v>311</v>
      </c>
      <c r="AE173" s="83" t="s">
        <v>311</v>
      </c>
      <c r="AF173" s="83" t="s">
        <v>311</v>
      </c>
      <c r="AG173" s="83" t="s">
        <v>311</v>
      </c>
      <c r="AH173" s="83" t="s">
        <v>311</v>
      </c>
      <c r="AI173" s="83" t="s">
        <v>311</v>
      </c>
      <c r="AJ173" s="83" t="s">
        <v>311</v>
      </c>
      <c r="AK173" s="83" t="s">
        <v>311</v>
      </c>
      <c r="AL173" s="83" t="s">
        <v>311</v>
      </c>
      <c r="AM173" s="83" t="s">
        <v>311</v>
      </c>
      <c r="AN173" s="83" t="s">
        <v>311</v>
      </c>
    </row>
    <row r="174" spans="1:40" x14ac:dyDescent="0.25">
      <c r="A174" s="81">
        <f t="shared" si="2"/>
        <v>165</v>
      </c>
      <c r="B174" s="82" t="str">
        <f>IF(tbl_main[[#This Row],[ТИП]]="","",IF(tbl_main[[#This Row],[Серия и номер]]="","",tbl_main[[#This Row],[ТИП]]&amp;"-"&amp;RIGHT(tbl_main[[#This Row],[Серия и номер]],6)))</f>
        <v/>
      </c>
      <c r="C174" s="83" t="s">
        <v>311</v>
      </c>
      <c r="D174" s="83" t="s">
        <v>311</v>
      </c>
      <c r="E174" s="83" t="s">
        <v>311</v>
      </c>
      <c r="F174" s="83" t="s">
        <v>311</v>
      </c>
      <c r="G174" s="83" t="s">
        <v>311</v>
      </c>
      <c r="H174" s="83" t="s">
        <v>311</v>
      </c>
      <c r="I174" s="83" t="s">
        <v>311</v>
      </c>
      <c r="J174" s="83" t="s">
        <v>311</v>
      </c>
      <c r="K174" s="84" t="s">
        <v>311</v>
      </c>
      <c r="L174" s="83" t="s">
        <v>311</v>
      </c>
      <c r="M174" s="85" t="s">
        <v>311</v>
      </c>
      <c r="N174" s="83" t="s">
        <v>311</v>
      </c>
      <c r="O174" s="84" t="s">
        <v>311</v>
      </c>
      <c r="P174" s="83" t="s">
        <v>311</v>
      </c>
      <c r="Q174" s="83" t="s">
        <v>311</v>
      </c>
      <c r="R174" s="83" t="s">
        <v>311</v>
      </c>
      <c r="S174" s="86" t="s">
        <v>311</v>
      </c>
      <c r="T174" s="83" t="s">
        <v>311</v>
      </c>
      <c r="U174" s="83" t="s">
        <v>311</v>
      </c>
      <c r="V174" s="83" t="s">
        <v>311</v>
      </c>
      <c r="W174" s="86" t="s">
        <v>311</v>
      </c>
      <c r="X174" s="86" t="s">
        <v>311</v>
      </c>
      <c r="Y174" s="90" t="str">
        <f>IF(tbl_main[[#This Row],[ИНН организации]]="","",IF(ISERROR(VLOOKUP(tbl_main[[#This Row],[ИНН организации]],tbl_inn[],3,FALSE)),"Проверьте ИНН",VLOOKUP(tbl_main[[#This Row],[ИНН организации]],tbl_inn[],3,FALSE)))</f>
        <v/>
      </c>
      <c r="Z174" s="90" t="str">
        <f>IF(ISERROR(VLOOKUP(tbl_main[[#This Row],[ИНН организации]],tbl_inn[],4,FALSE)),"",VLOOKUP(tbl_main[[#This Row],[ИНН организации]],tbl_inn[],4,FALSE))</f>
        <v/>
      </c>
      <c r="AA174" s="90" t="str">
        <f>IF(ISERROR(VLOOKUP(tbl_main[[#This Row],[ИНН организации]],tbl_inn[],8,FALSE)),"",VLOOKUP(tbl_main[[#This Row],[ИНН организации]],tbl_inn[],8,FALSE))</f>
        <v/>
      </c>
      <c r="AB174" s="83" t="s">
        <v>311</v>
      </c>
      <c r="AC174" s="83" t="s">
        <v>311</v>
      </c>
      <c r="AD174" s="83" t="s">
        <v>311</v>
      </c>
      <c r="AE174" s="83" t="s">
        <v>311</v>
      </c>
      <c r="AF174" s="83" t="s">
        <v>311</v>
      </c>
      <c r="AG174" s="83" t="s">
        <v>311</v>
      </c>
      <c r="AH174" s="83" t="s">
        <v>311</v>
      </c>
      <c r="AI174" s="83" t="s">
        <v>311</v>
      </c>
      <c r="AJ174" s="83" t="s">
        <v>311</v>
      </c>
      <c r="AK174" s="83" t="s">
        <v>311</v>
      </c>
      <c r="AL174" s="83" t="s">
        <v>311</v>
      </c>
      <c r="AM174" s="83" t="s">
        <v>311</v>
      </c>
      <c r="AN174" s="83" t="s">
        <v>311</v>
      </c>
    </row>
    <row r="175" spans="1:40" x14ac:dyDescent="0.25">
      <c r="A175" s="81">
        <f t="shared" si="2"/>
        <v>166</v>
      </c>
      <c r="B175" s="82" t="str">
        <f>IF(tbl_main[[#This Row],[ТИП]]="","",IF(tbl_main[[#This Row],[Серия и номер]]="","",tbl_main[[#This Row],[ТИП]]&amp;"-"&amp;RIGHT(tbl_main[[#This Row],[Серия и номер]],6)))</f>
        <v/>
      </c>
      <c r="C175" s="83" t="s">
        <v>311</v>
      </c>
      <c r="D175" s="83" t="s">
        <v>311</v>
      </c>
      <c r="E175" s="83" t="s">
        <v>311</v>
      </c>
      <c r="F175" s="83" t="s">
        <v>311</v>
      </c>
      <c r="G175" s="83" t="s">
        <v>311</v>
      </c>
      <c r="H175" s="83" t="s">
        <v>311</v>
      </c>
      <c r="I175" s="83" t="s">
        <v>311</v>
      </c>
      <c r="J175" s="83" t="s">
        <v>311</v>
      </c>
      <c r="K175" s="84" t="s">
        <v>311</v>
      </c>
      <c r="L175" s="83" t="s">
        <v>311</v>
      </c>
      <c r="M175" s="85" t="s">
        <v>311</v>
      </c>
      <c r="N175" s="83" t="s">
        <v>311</v>
      </c>
      <c r="O175" s="84" t="s">
        <v>311</v>
      </c>
      <c r="P175" s="83" t="s">
        <v>311</v>
      </c>
      <c r="Q175" s="83" t="s">
        <v>311</v>
      </c>
      <c r="R175" s="83" t="s">
        <v>311</v>
      </c>
      <c r="S175" s="86" t="s">
        <v>311</v>
      </c>
      <c r="T175" s="83" t="s">
        <v>311</v>
      </c>
      <c r="U175" s="83" t="s">
        <v>311</v>
      </c>
      <c r="V175" s="83" t="s">
        <v>311</v>
      </c>
      <c r="W175" s="86" t="s">
        <v>311</v>
      </c>
      <c r="X175" s="86" t="s">
        <v>311</v>
      </c>
      <c r="Y175" s="90" t="str">
        <f>IF(tbl_main[[#This Row],[ИНН организации]]="","",IF(ISERROR(VLOOKUP(tbl_main[[#This Row],[ИНН организации]],tbl_inn[],3,FALSE)),"Проверьте ИНН",VLOOKUP(tbl_main[[#This Row],[ИНН организации]],tbl_inn[],3,FALSE)))</f>
        <v/>
      </c>
      <c r="Z175" s="90" t="str">
        <f>IF(ISERROR(VLOOKUP(tbl_main[[#This Row],[ИНН организации]],tbl_inn[],4,FALSE)),"",VLOOKUP(tbl_main[[#This Row],[ИНН организации]],tbl_inn[],4,FALSE))</f>
        <v/>
      </c>
      <c r="AA175" s="90" t="str">
        <f>IF(ISERROR(VLOOKUP(tbl_main[[#This Row],[ИНН организации]],tbl_inn[],8,FALSE)),"",VLOOKUP(tbl_main[[#This Row],[ИНН организации]],tbl_inn[],8,FALSE))</f>
        <v/>
      </c>
      <c r="AB175" s="83" t="s">
        <v>311</v>
      </c>
      <c r="AC175" s="83" t="s">
        <v>311</v>
      </c>
      <c r="AD175" s="83" t="s">
        <v>311</v>
      </c>
      <c r="AE175" s="83" t="s">
        <v>311</v>
      </c>
      <c r="AF175" s="83" t="s">
        <v>311</v>
      </c>
      <c r="AG175" s="83" t="s">
        <v>311</v>
      </c>
      <c r="AH175" s="83" t="s">
        <v>311</v>
      </c>
      <c r="AI175" s="83" t="s">
        <v>311</v>
      </c>
      <c r="AJ175" s="83" t="s">
        <v>311</v>
      </c>
      <c r="AK175" s="83" t="s">
        <v>311</v>
      </c>
      <c r="AL175" s="83" t="s">
        <v>311</v>
      </c>
      <c r="AM175" s="83" t="s">
        <v>311</v>
      </c>
      <c r="AN175" s="83" t="s">
        <v>311</v>
      </c>
    </row>
    <row r="176" spans="1:40" x14ac:dyDescent="0.25">
      <c r="A176" s="81">
        <f t="shared" si="2"/>
        <v>167</v>
      </c>
      <c r="B176" s="82" t="str">
        <f>IF(tbl_main[[#This Row],[ТИП]]="","",IF(tbl_main[[#This Row],[Серия и номер]]="","",tbl_main[[#This Row],[ТИП]]&amp;"-"&amp;RIGHT(tbl_main[[#This Row],[Серия и номер]],6)))</f>
        <v/>
      </c>
      <c r="C176" s="83" t="s">
        <v>311</v>
      </c>
      <c r="D176" s="83" t="s">
        <v>311</v>
      </c>
      <c r="E176" s="83" t="s">
        <v>311</v>
      </c>
      <c r="F176" s="83" t="s">
        <v>311</v>
      </c>
      <c r="G176" s="83" t="s">
        <v>311</v>
      </c>
      <c r="H176" s="83" t="s">
        <v>311</v>
      </c>
      <c r="I176" s="83" t="s">
        <v>311</v>
      </c>
      <c r="J176" s="83" t="s">
        <v>311</v>
      </c>
      <c r="K176" s="84" t="s">
        <v>311</v>
      </c>
      <c r="L176" s="83" t="s">
        <v>311</v>
      </c>
      <c r="M176" s="85" t="s">
        <v>311</v>
      </c>
      <c r="N176" s="83" t="s">
        <v>311</v>
      </c>
      <c r="O176" s="84" t="s">
        <v>311</v>
      </c>
      <c r="P176" s="83" t="s">
        <v>311</v>
      </c>
      <c r="Q176" s="83" t="s">
        <v>311</v>
      </c>
      <c r="R176" s="83" t="s">
        <v>311</v>
      </c>
      <c r="S176" s="86" t="s">
        <v>311</v>
      </c>
      <c r="T176" s="83" t="s">
        <v>311</v>
      </c>
      <c r="U176" s="83" t="s">
        <v>311</v>
      </c>
      <c r="V176" s="83" t="s">
        <v>311</v>
      </c>
      <c r="W176" s="86" t="s">
        <v>311</v>
      </c>
      <c r="X176" s="86" t="s">
        <v>311</v>
      </c>
      <c r="Y176" s="90" t="str">
        <f>IF(tbl_main[[#This Row],[ИНН организации]]="","",IF(ISERROR(VLOOKUP(tbl_main[[#This Row],[ИНН организации]],tbl_inn[],3,FALSE)),"Проверьте ИНН",VLOOKUP(tbl_main[[#This Row],[ИНН организации]],tbl_inn[],3,FALSE)))</f>
        <v/>
      </c>
      <c r="Z176" s="90" t="str">
        <f>IF(ISERROR(VLOOKUP(tbl_main[[#This Row],[ИНН организации]],tbl_inn[],4,FALSE)),"",VLOOKUP(tbl_main[[#This Row],[ИНН организации]],tbl_inn[],4,FALSE))</f>
        <v/>
      </c>
      <c r="AA176" s="90" t="str">
        <f>IF(ISERROR(VLOOKUP(tbl_main[[#This Row],[ИНН организации]],tbl_inn[],8,FALSE)),"",VLOOKUP(tbl_main[[#This Row],[ИНН организации]],tbl_inn[],8,FALSE))</f>
        <v/>
      </c>
      <c r="AB176" s="83" t="s">
        <v>311</v>
      </c>
      <c r="AC176" s="83" t="s">
        <v>311</v>
      </c>
      <c r="AD176" s="83" t="s">
        <v>311</v>
      </c>
      <c r="AE176" s="83" t="s">
        <v>311</v>
      </c>
      <c r="AF176" s="83" t="s">
        <v>311</v>
      </c>
      <c r="AG176" s="83" t="s">
        <v>311</v>
      </c>
      <c r="AH176" s="83" t="s">
        <v>311</v>
      </c>
      <c r="AI176" s="83" t="s">
        <v>311</v>
      </c>
      <c r="AJ176" s="83" t="s">
        <v>311</v>
      </c>
      <c r="AK176" s="83" t="s">
        <v>311</v>
      </c>
      <c r="AL176" s="83" t="s">
        <v>311</v>
      </c>
      <c r="AM176" s="83" t="s">
        <v>311</v>
      </c>
      <c r="AN176" s="83" t="s">
        <v>311</v>
      </c>
    </row>
    <row r="177" spans="1:40" x14ac:dyDescent="0.25">
      <c r="A177" s="81">
        <f t="shared" si="2"/>
        <v>168</v>
      </c>
      <c r="B177" s="82" t="str">
        <f>IF(tbl_main[[#This Row],[ТИП]]="","",IF(tbl_main[[#This Row],[Серия и номер]]="","",tbl_main[[#This Row],[ТИП]]&amp;"-"&amp;RIGHT(tbl_main[[#This Row],[Серия и номер]],6)))</f>
        <v/>
      </c>
      <c r="C177" s="83" t="s">
        <v>311</v>
      </c>
      <c r="D177" s="83" t="s">
        <v>311</v>
      </c>
      <c r="E177" s="83" t="s">
        <v>311</v>
      </c>
      <c r="F177" s="83" t="s">
        <v>311</v>
      </c>
      <c r="G177" s="83" t="s">
        <v>311</v>
      </c>
      <c r="H177" s="83" t="s">
        <v>311</v>
      </c>
      <c r="I177" s="83" t="s">
        <v>311</v>
      </c>
      <c r="J177" s="83" t="s">
        <v>311</v>
      </c>
      <c r="K177" s="84" t="s">
        <v>311</v>
      </c>
      <c r="L177" s="83" t="s">
        <v>311</v>
      </c>
      <c r="M177" s="85" t="s">
        <v>311</v>
      </c>
      <c r="N177" s="83" t="s">
        <v>311</v>
      </c>
      <c r="O177" s="84" t="s">
        <v>311</v>
      </c>
      <c r="P177" s="83" t="s">
        <v>311</v>
      </c>
      <c r="Q177" s="83" t="s">
        <v>311</v>
      </c>
      <c r="R177" s="83" t="s">
        <v>311</v>
      </c>
      <c r="S177" s="86" t="s">
        <v>311</v>
      </c>
      <c r="T177" s="83" t="s">
        <v>311</v>
      </c>
      <c r="U177" s="83" t="s">
        <v>311</v>
      </c>
      <c r="V177" s="83" t="s">
        <v>311</v>
      </c>
      <c r="W177" s="86" t="s">
        <v>311</v>
      </c>
      <c r="X177" s="86" t="s">
        <v>311</v>
      </c>
      <c r="Y177" s="90" t="str">
        <f>IF(tbl_main[[#This Row],[ИНН организации]]="","",IF(ISERROR(VLOOKUP(tbl_main[[#This Row],[ИНН организации]],tbl_inn[],3,FALSE)),"Проверьте ИНН",VLOOKUP(tbl_main[[#This Row],[ИНН организации]],tbl_inn[],3,FALSE)))</f>
        <v/>
      </c>
      <c r="Z177" s="90" t="str">
        <f>IF(ISERROR(VLOOKUP(tbl_main[[#This Row],[ИНН организации]],tbl_inn[],4,FALSE)),"",VLOOKUP(tbl_main[[#This Row],[ИНН организации]],tbl_inn[],4,FALSE))</f>
        <v/>
      </c>
      <c r="AA177" s="90" t="str">
        <f>IF(ISERROR(VLOOKUP(tbl_main[[#This Row],[ИНН организации]],tbl_inn[],8,FALSE)),"",VLOOKUP(tbl_main[[#This Row],[ИНН организации]],tbl_inn[],8,FALSE))</f>
        <v/>
      </c>
      <c r="AB177" s="83" t="s">
        <v>311</v>
      </c>
      <c r="AC177" s="83" t="s">
        <v>311</v>
      </c>
      <c r="AD177" s="83" t="s">
        <v>311</v>
      </c>
      <c r="AE177" s="83" t="s">
        <v>311</v>
      </c>
      <c r="AF177" s="83" t="s">
        <v>311</v>
      </c>
      <c r="AG177" s="83" t="s">
        <v>311</v>
      </c>
      <c r="AH177" s="83" t="s">
        <v>311</v>
      </c>
      <c r="AI177" s="83" t="s">
        <v>311</v>
      </c>
      <c r="AJ177" s="83" t="s">
        <v>311</v>
      </c>
      <c r="AK177" s="83" t="s">
        <v>311</v>
      </c>
      <c r="AL177" s="83" t="s">
        <v>311</v>
      </c>
      <c r="AM177" s="83" t="s">
        <v>311</v>
      </c>
      <c r="AN177" s="83" t="s">
        <v>311</v>
      </c>
    </row>
    <row r="178" spans="1:40" x14ac:dyDescent="0.25">
      <c r="A178" s="81">
        <f t="shared" si="2"/>
        <v>169</v>
      </c>
      <c r="B178" s="82" t="str">
        <f>IF(tbl_main[[#This Row],[ТИП]]="","",IF(tbl_main[[#This Row],[Серия и номер]]="","",tbl_main[[#This Row],[ТИП]]&amp;"-"&amp;RIGHT(tbl_main[[#This Row],[Серия и номер]],6)))</f>
        <v/>
      </c>
      <c r="C178" s="83" t="s">
        <v>311</v>
      </c>
      <c r="D178" s="83" t="s">
        <v>311</v>
      </c>
      <c r="E178" s="83" t="s">
        <v>311</v>
      </c>
      <c r="F178" s="83" t="s">
        <v>311</v>
      </c>
      <c r="G178" s="83" t="s">
        <v>311</v>
      </c>
      <c r="H178" s="83" t="s">
        <v>311</v>
      </c>
      <c r="I178" s="83" t="s">
        <v>311</v>
      </c>
      <c r="J178" s="83" t="s">
        <v>311</v>
      </c>
      <c r="K178" s="84" t="s">
        <v>311</v>
      </c>
      <c r="L178" s="83" t="s">
        <v>311</v>
      </c>
      <c r="M178" s="85" t="s">
        <v>311</v>
      </c>
      <c r="N178" s="83" t="s">
        <v>311</v>
      </c>
      <c r="O178" s="84" t="s">
        <v>311</v>
      </c>
      <c r="P178" s="83" t="s">
        <v>311</v>
      </c>
      <c r="Q178" s="83" t="s">
        <v>311</v>
      </c>
      <c r="R178" s="83" t="s">
        <v>311</v>
      </c>
      <c r="S178" s="86" t="s">
        <v>311</v>
      </c>
      <c r="T178" s="83" t="s">
        <v>311</v>
      </c>
      <c r="U178" s="83" t="s">
        <v>311</v>
      </c>
      <c r="V178" s="83" t="s">
        <v>311</v>
      </c>
      <c r="W178" s="86" t="s">
        <v>311</v>
      </c>
      <c r="X178" s="86" t="s">
        <v>311</v>
      </c>
      <c r="Y178" s="90" t="str">
        <f>IF(tbl_main[[#This Row],[ИНН организации]]="","",IF(ISERROR(VLOOKUP(tbl_main[[#This Row],[ИНН организации]],tbl_inn[],3,FALSE)),"Проверьте ИНН",VLOOKUP(tbl_main[[#This Row],[ИНН организации]],tbl_inn[],3,FALSE)))</f>
        <v/>
      </c>
      <c r="Z178" s="90" t="str">
        <f>IF(ISERROR(VLOOKUP(tbl_main[[#This Row],[ИНН организации]],tbl_inn[],4,FALSE)),"",VLOOKUP(tbl_main[[#This Row],[ИНН организации]],tbl_inn[],4,FALSE))</f>
        <v/>
      </c>
      <c r="AA178" s="90" t="str">
        <f>IF(ISERROR(VLOOKUP(tbl_main[[#This Row],[ИНН организации]],tbl_inn[],8,FALSE)),"",VLOOKUP(tbl_main[[#This Row],[ИНН организации]],tbl_inn[],8,FALSE))</f>
        <v/>
      </c>
      <c r="AB178" s="83" t="s">
        <v>311</v>
      </c>
      <c r="AC178" s="83" t="s">
        <v>311</v>
      </c>
      <c r="AD178" s="83" t="s">
        <v>311</v>
      </c>
      <c r="AE178" s="83" t="s">
        <v>311</v>
      </c>
      <c r="AF178" s="83" t="s">
        <v>311</v>
      </c>
      <c r="AG178" s="83" t="s">
        <v>311</v>
      </c>
      <c r="AH178" s="83" t="s">
        <v>311</v>
      </c>
      <c r="AI178" s="83" t="s">
        <v>311</v>
      </c>
      <c r="AJ178" s="83" t="s">
        <v>311</v>
      </c>
      <c r="AK178" s="83" t="s">
        <v>311</v>
      </c>
      <c r="AL178" s="83" t="s">
        <v>311</v>
      </c>
      <c r="AM178" s="83" t="s">
        <v>311</v>
      </c>
      <c r="AN178" s="83" t="s">
        <v>311</v>
      </c>
    </row>
    <row r="179" spans="1:40" x14ac:dyDescent="0.25">
      <c r="A179" s="81">
        <f t="shared" si="2"/>
        <v>170</v>
      </c>
      <c r="B179" s="82" t="str">
        <f>IF(tbl_main[[#This Row],[ТИП]]="","",IF(tbl_main[[#This Row],[Серия и номер]]="","",tbl_main[[#This Row],[ТИП]]&amp;"-"&amp;RIGHT(tbl_main[[#This Row],[Серия и номер]],6)))</f>
        <v/>
      </c>
      <c r="C179" s="83" t="s">
        <v>311</v>
      </c>
      <c r="D179" s="83" t="s">
        <v>311</v>
      </c>
      <c r="E179" s="83" t="s">
        <v>311</v>
      </c>
      <c r="F179" s="83" t="s">
        <v>311</v>
      </c>
      <c r="G179" s="83" t="s">
        <v>311</v>
      </c>
      <c r="H179" s="83" t="s">
        <v>311</v>
      </c>
      <c r="I179" s="83" t="s">
        <v>311</v>
      </c>
      <c r="J179" s="83" t="s">
        <v>311</v>
      </c>
      <c r="K179" s="84" t="s">
        <v>311</v>
      </c>
      <c r="L179" s="83" t="s">
        <v>311</v>
      </c>
      <c r="M179" s="85" t="s">
        <v>311</v>
      </c>
      <c r="N179" s="83" t="s">
        <v>311</v>
      </c>
      <c r="O179" s="84" t="s">
        <v>311</v>
      </c>
      <c r="P179" s="83" t="s">
        <v>311</v>
      </c>
      <c r="Q179" s="83" t="s">
        <v>311</v>
      </c>
      <c r="R179" s="83" t="s">
        <v>311</v>
      </c>
      <c r="S179" s="86" t="s">
        <v>311</v>
      </c>
      <c r="T179" s="83" t="s">
        <v>311</v>
      </c>
      <c r="U179" s="83" t="s">
        <v>311</v>
      </c>
      <c r="V179" s="83" t="s">
        <v>311</v>
      </c>
      <c r="W179" s="86" t="s">
        <v>311</v>
      </c>
      <c r="X179" s="86" t="s">
        <v>311</v>
      </c>
      <c r="Y179" s="90" t="str">
        <f>IF(tbl_main[[#This Row],[ИНН организации]]="","",IF(ISERROR(VLOOKUP(tbl_main[[#This Row],[ИНН организации]],tbl_inn[],3,FALSE)),"Проверьте ИНН",VLOOKUP(tbl_main[[#This Row],[ИНН организации]],tbl_inn[],3,FALSE)))</f>
        <v/>
      </c>
      <c r="Z179" s="90" t="str">
        <f>IF(ISERROR(VLOOKUP(tbl_main[[#This Row],[ИНН организации]],tbl_inn[],4,FALSE)),"",VLOOKUP(tbl_main[[#This Row],[ИНН организации]],tbl_inn[],4,FALSE))</f>
        <v/>
      </c>
      <c r="AA179" s="90" t="str">
        <f>IF(ISERROR(VLOOKUP(tbl_main[[#This Row],[ИНН организации]],tbl_inn[],8,FALSE)),"",VLOOKUP(tbl_main[[#This Row],[ИНН организации]],tbl_inn[],8,FALSE))</f>
        <v/>
      </c>
      <c r="AB179" s="83" t="s">
        <v>311</v>
      </c>
      <c r="AC179" s="83" t="s">
        <v>311</v>
      </c>
      <c r="AD179" s="83" t="s">
        <v>311</v>
      </c>
      <c r="AE179" s="83" t="s">
        <v>311</v>
      </c>
      <c r="AF179" s="83" t="s">
        <v>311</v>
      </c>
      <c r="AG179" s="83" t="s">
        <v>311</v>
      </c>
      <c r="AH179" s="83" t="s">
        <v>311</v>
      </c>
      <c r="AI179" s="83" t="s">
        <v>311</v>
      </c>
      <c r="AJ179" s="83" t="s">
        <v>311</v>
      </c>
      <c r="AK179" s="83" t="s">
        <v>311</v>
      </c>
      <c r="AL179" s="83" t="s">
        <v>311</v>
      </c>
      <c r="AM179" s="83" t="s">
        <v>311</v>
      </c>
      <c r="AN179" s="83" t="s">
        <v>311</v>
      </c>
    </row>
    <row r="180" spans="1:40" x14ac:dyDescent="0.25">
      <c r="A180" s="81">
        <f t="shared" si="2"/>
        <v>171</v>
      </c>
      <c r="B180" s="82" t="str">
        <f>IF(tbl_main[[#This Row],[ТИП]]="","",IF(tbl_main[[#This Row],[Серия и номер]]="","",tbl_main[[#This Row],[ТИП]]&amp;"-"&amp;RIGHT(tbl_main[[#This Row],[Серия и номер]],6)))</f>
        <v/>
      </c>
      <c r="C180" s="83" t="s">
        <v>311</v>
      </c>
      <c r="D180" s="83" t="s">
        <v>311</v>
      </c>
      <c r="E180" s="83" t="s">
        <v>311</v>
      </c>
      <c r="F180" s="83" t="s">
        <v>311</v>
      </c>
      <c r="G180" s="83" t="s">
        <v>311</v>
      </c>
      <c r="H180" s="83" t="s">
        <v>311</v>
      </c>
      <c r="I180" s="83" t="s">
        <v>311</v>
      </c>
      <c r="J180" s="83" t="s">
        <v>311</v>
      </c>
      <c r="K180" s="84" t="s">
        <v>311</v>
      </c>
      <c r="L180" s="83" t="s">
        <v>311</v>
      </c>
      <c r="M180" s="85" t="s">
        <v>311</v>
      </c>
      <c r="N180" s="83" t="s">
        <v>311</v>
      </c>
      <c r="O180" s="84" t="s">
        <v>311</v>
      </c>
      <c r="P180" s="83" t="s">
        <v>311</v>
      </c>
      <c r="Q180" s="83" t="s">
        <v>311</v>
      </c>
      <c r="R180" s="83" t="s">
        <v>311</v>
      </c>
      <c r="S180" s="86" t="s">
        <v>311</v>
      </c>
      <c r="T180" s="83" t="s">
        <v>311</v>
      </c>
      <c r="U180" s="83" t="s">
        <v>311</v>
      </c>
      <c r="V180" s="83" t="s">
        <v>311</v>
      </c>
      <c r="W180" s="86" t="s">
        <v>311</v>
      </c>
      <c r="X180" s="86" t="s">
        <v>311</v>
      </c>
      <c r="Y180" s="90" t="str">
        <f>IF(tbl_main[[#This Row],[ИНН организации]]="","",IF(ISERROR(VLOOKUP(tbl_main[[#This Row],[ИНН организации]],tbl_inn[],3,FALSE)),"Проверьте ИНН",VLOOKUP(tbl_main[[#This Row],[ИНН организации]],tbl_inn[],3,FALSE)))</f>
        <v/>
      </c>
      <c r="Z180" s="90" t="str">
        <f>IF(ISERROR(VLOOKUP(tbl_main[[#This Row],[ИНН организации]],tbl_inn[],4,FALSE)),"",VLOOKUP(tbl_main[[#This Row],[ИНН организации]],tbl_inn[],4,FALSE))</f>
        <v/>
      </c>
      <c r="AA180" s="90" t="str">
        <f>IF(ISERROR(VLOOKUP(tbl_main[[#This Row],[ИНН организации]],tbl_inn[],8,FALSE)),"",VLOOKUP(tbl_main[[#This Row],[ИНН организации]],tbl_inn[],8,FALSE))</f>
        <v/>
      </c>
      <c r="AB180" s="83" t="s">
        <v>311</v>
      </c>
      <c r="AC180" s="83" t="s">
        <v>311</v>
      </c>
      <c r="AD180" s="83" t="s">
        <v>311</v>
      </c>
      <c r="AE180" s="83" t="s">
        <v>311</v>
      </c>
      <c r="AF180" s="83" t="s">
        <v>311</v>
      </c>
      <c r="AG180" s="83" t="s">
        <v>311</v>
      </c>
      <c r="AH180" s="83" t="s">
        <v>311</v>
      </c>
      <c r="AI180" s="83" t="s">
        <v>311</v>
      </c>
      <c r="AJ180" s="83" t="s">
        <v>311</v>
      </c>
      <c r="AK180" s="83" t="s">
        <v>311</v>
      </c>
      <c r="AL180" s="83" t="s">
        <v>311</v>
      </c>
      <c r="AM180" s="83" t="s">
        <v>311</v>
      </c>
      <c r="AN180" s="83" t="s">
        <v>311</v>
      </c>
    </row>
    <row r="181" spans="1:40" x14ac:dyDescent="0.25">
      <c r="A181" s="81">
        <f t="shared" si="2"/>
        <v>172</v>
      </c>
      <c r="B181" s="82" t="str">
        <f>IF(tbl_main[[#This Row],[ТИП]]="","",IF(tbl_main[[#This Row],[Серия и номер]]="","",tbl_main[[#This Row],[ТИП]]&amp;"-"&amp;RIGHT(tbl_main[[#This Row],[Серия и номер]],6)))</f>
        <v/>
      </c>
      <c r="C181" s="83" t="s">
        <v>311</v>
      </c>
      <c r="D181" s="83" t="s">
        <v>311</v>
      </c>
      <c r="E181" s="83" t="s">
        <v>311</v>
      </c>
      <c r="F181" s="83" t="s">
        <v>311</v>
      </c>
      <c r="G181" s="83" t="s">
        <v>311</v>
      </c>
      <c r="H181" s="83" t="s">
        <v>311</v>
      </c>
      <c r="I181" s="83" t="s">
        <v>311</v>
      </c>
      <c r="J181" s="83" t="s">
        <v>311</v>
      </c>
      <c r="K181" s="84" t="s">
        <v>311</v>
      </c>
      <c r="L181" s="83" t="s">
        <v>311</v>
      </c>
      <c r="M181" s="85" t="s">
        <v>311</v>
      </c>
      <c r="N181" s="83" t="s">
        <v>311</v>
      </c>
      <c r="O181" s="84" t="s">
        <v>311</v>
      </c>
      <c r="P181" s="83" t="s">
        <v>311</v>
      </c>
      <c r="Q181" s="83" t="s">
        <v>311</v>
      </c>
      <c r="R181" s="83" t="s">
        <v>311</v>
      </c>
      <c r="S181" s="86" t="s">
        <v>311</v>
      </c>
      <c r="T181" s="83" t="s">
        <v>311</v>
      </c>
      <c r="U181" s="83" t="s">
        <v>311</v>
      </c>
      <c r="V181" s="83" t="s">
        <v>311</v>
      </c>
      <c r="W181" s="86" t="s">
        <v>311</v>
      </c>
      <c r="X181" s="86" t="s">
        <v>311</v>
      </c>
      <c r="Y181" s="90" t="str">
        <f>IF(tbl_main[[#This Row],[ИНН организации]]="","",IF(ISERROR(VLOOKUP(tbl_main[[#This Row],[ИНН организации]],tbl_inn[],3,FALSE)),"Проверьте ИНН",VLOOKUP(tbl_main[[#This Row],[ИНН организации]],tbl_inn[],3,FALSE)))</f>
        <v/>
      </c>
      <c r="Z181" s="90" t="str">
        <f>IF(ISERROR(VLOOKUP(tbl_main[[#This Row],[ИНН организации]],tbl_inn[],4,FALSE)),"",VLOOKUP(tbl_main[[#This Row],[ИНН организации]],tbl_inn[],4,FALSE))</f>
        <v/>
      </c>
      <c r="AA181" s="90" t="str">
        <f>IF(ISERROR(VLOOKUP(tbl_main[[#This Row],[ИНН организации]],tbl_inn[],8,FALSE)),"",VLOOKUP(tbl_main[[#This Row],[ИНН организации]],tbl_inn[],8,FALSE))</f>
        <v/>
      </c>
      <c r="AB181" s="83" t="s">
        <v>311</v>
      </c>
      <c r="AC181" s="83" t="s">
        <v>311</v>
      </c>
      <c r="AD181" s="83" t="s">
        <v>311</v>
      </c>
      <c r="AE181" s="83" t="s">
        <v>311</v>
      </c>
      <c r="AF181" s="83" t="s">
        <v>311</v>
      </c>
      <c r="AG181" s="83" t="s">
        <v>311</v>
      </c>
      <c r="AH181" s="83" t="s">
        <v>311</v>
      </c>
      <c r="AI181" s="83" t="s">
        <v>311</v>
      </c>
      <c r="AJ181" s="83" t="s">
        <v>311</v>
      </c>
      <c r="AK181" s="83" t="s">
        <v>311</v>
      </c>
      <c r="AL181" s="83" t="s">
        <v>311</v>
      </c>
      <c r="AM181" s="83" t="s">
        <v>311</v>
      </c>
      <c r="AN181" s="83" t="s">
        <v>311</v>
      </c>
    </row>
    <row r="182" spans="1:40" x14ac:dyDescent="0.25">
      <c r="A182" s="81">
        <f t="shared" si="2"/>
        <v>173</v>
      </c>
      <c r="B182" s="82" t="str">
        <f>IF(tbl_main[[#This Row],[ТИП]]="","",IF(tbl_main[[#This Row],[Серия и номер]]="","",tbl_main[[#This Row],[ТИП]]&amp;"-"&amp;RIGHT(tbl_main[[#This Row],[Серия и номер]],6)))</f>
        <v/>
      </c>
      <c r="C182" s="83" t="s">
        <v>311</v>
      </c>
      <c r="D182" s="83" t="s">
        <v>311</v>
      </c>
      <c r="E182" s="83" t="s">
        <v>311</v>
      </c>
      <c r="F182" s="83" t="s">
        <v>311</v>
      </c>
      <c r="G182" s="83" t="s">
        <v>311</v>
      </c>
      <c r="H182" s="83" t="s">
        <v>311</v>
      </c>
      <c r="I182" s="83" t="s">
        <v>311</v>
      </c>
      <c r="J182" s="83" t="s">
        <v>311</v>
      </c>
      <c r="K182" s="84" t="s">
        <v>311</v>
      </c>
      <c r="L182" s="83" t="s">
        <v>311</v>
      </c>
      <c r="M182" s="85" t="s">
        <v>311</v>
      </c>
      <c r="N182" s="83" t="s">
        <v>311</v>
      </c>
      <c r="O182" s="84" t="s">
        <v>311</v>
      </c>
      <c r="P182" s="83" t="s">
        <v>311</v>
      </c>
      <c r="Q182" s="83" t="s">
        <v>311</v>
      </c>
      <c r="R182" s="83" t="s">
        <v>311</v>
      </c>
      <c r="S182" s="86" t="s">
        <v>311</v>
      </c>
      <c r="T182" s="83" t="s">
        <v>311</v>
      </c>
      <c r="U182" s="83" t="s">
        <v>311</v>
      </c>
      <c r="V182" s="83" t="s">
        <v>311</v>
      </c>
      <c r="W182" s="86" t="s">
        <v>311</v>
      </c>
      <c r="X182" s="86" t="s">
        <v>311</v>
      </c>
      <c r="Y182" s="90" t="str">
        <f>IF(tbl_main[[#This Row],[ИНН организации]]="","",IF(ISERROR(VLOOKUP(tbl_main[[#This Row],[ИНН организации]],tbl_inn[],3,FALSE)),"Проверьте ИНН",VLOOKUP(tbl_main[[#This Row],[ИНН организации]],tbl_inn[],3,FALSE)))</f>
        <v/>
      </c>
      <c r="Z182" s="90" t="str">
        <f>IF(ISERROR(VLOOKUP(tbl_main[[#This Row],[ИНН организации]],tbl_inn[],4,FALSE)),"",VLOOKUP(tbl_main[[#This Row],[ИНН организации]],tbl_inn[],4,FALSE))</f>
        <v/>
      </c>
      <c r="AA182" s="90" t="str">
        <f>IF(ISERROR(VLOOKUP(tbl_main[[#This Row],[ИНН организации]],tbl_inn[],8,FALSE)),"",VLOOKUP(tbl_main[[#This Row],[ИНН организации]],tbl_inn[],8,FALSE))</f>
        <v/>
      </c>
      <c r="AB182" s="83" t="s">
        <v>311</v>
      </c>
      <c r="AC182" s="83" t="s">
        <v>311</v>
      </c>
      <c r="AD182" s="83" t="s">
        <v>311</v>
      </c>
      <c r="AE182" s="83" t="s">
        <v>311</v>
      </c>
      <c r="AF182" s="83" t="s">
        <v>311</v>
      </c>
      <c r="AG182" s="83" t="s">
        <v>311</v>
      </c>
      <c r="AH182" s="83" t="s">
        <v>311</v>
      </c>
      <c r="AI182" s="83" t="s">
        <v>311</v>
      </c>
      <c r="AJ182" s="83" t="s">
        <v>311</v>
      </c>
      <c r="AK182" s="83" t="s">
        <v>311</v>
      </c>
      <c r="AL182" s="83" t="s">
        <v>311</v>
      </c>
      <c r="AM182" s="83" t="s">
        <v>311</v>
      </c>
      <c r="AN182" s="83" t="s">
        <v>311</v>
      </c>
    </row>
    <row r="183" spans="1:40" x14ac:dyDescent="0.25">
      <c r="A183" s="81">
        <f t="shared" si="2"/>
        <v>174</v>
      </c>
      <c r="B183" s="82" t="str">
        <f>IF(tbl_main[[#This Row],[ТИП]]="","",IF(tbl_main[[#This Row],[Серия и номер]]="","",tbl_main[[#This Row],[ТИП]]&amp;"-"&amp;RIGHT(tbl_main[[#This Row],[Серия и номер]],6)))</f>
        <v/>
      </c>
      <c r="C183" s="83" t="s">
        <v>311</v>
      </c>
      <c r="D183" s="83" t="s">
        <v>311</v>
      </c>
      <c r="E183" s="83" t="s">
        <v>311</v>
      </c>
      <c r="F183" s="83" t="s">
        <v>311</v>
      </c>
      <c r="G183" s="83" t="s">
        <v>311</v>
      </c>
      <c r="H183" s="83" t="s">
        <v>311</v>
      </c>
      <c r="I183" s="83" t="s">
        <v>311</v>
      </c>
      <c r="J183" s="83" t="s">
        <v>311</v>
      </c>
      <c r="K183" s="84" t="s">
        <v>311</v>
      </c>
      <c r="L183" s="83" t="s">
        <v>311</v>
      </c>
      <c r="M183" s="85" t="s">
        <v>311</v>
      </c>
      <c r="N183" s="83" t="s">
        <v>311</v>
      </c>
      <c r="O183" s="84" t="s">
        <v>311</v>
      </c>
      <c r="P183" s="83" t="s">
        <v>311</v>
      </c>
      <c r="Q183" s="83" t="s">
        <v>311</v>
      </c>
      <c r="R183" s="83" t="s">
        <v>311</v>
      </c>
      <c r="S183" s="86" t="s">
        <v>311</v>
      </c>
      <c r="T183" s="83" t="s">
        <v>311</v>
      </c>
      <c r="U183" s="83" t="s">
        <v>311</v>
      </c>
      <c r="V183" s="83" t="s">
        <v>311</v>
      </c>
      <c r="W183" s="86" t="s">
        <v>311</v>
      </c>
      <c r="X183" s="86" t="s">
        <v>311</v>
      </c>
      <c r="Y183" s="90" t="str">
        <f>IF(tbl_main[[#This Row],[ИНН организации]]="","",IF(ISERROR(VLOOKUP(tbl_main[[#This Row],[ИНН организации]],tbl_inn[],3,FALSE)),"Проверьте ИНН",VLOOKUP(tbl_main[[#This Row],[ИНН организации]],tbl_inn[],3,FALSE)))</f>
        <v/>
      </c>
      <c r="Z183" s="90" t="str">
        <f>IF(ISERROR(VLOOKUP(tbl_main[[#This Row],[ИНН организации]],tbl_inn[],4,FALSE)),"",VLOOKUP(tbl_main[[#This Row],[ИНН организации]],tbl_inn[],4,FALSE))</f>
        <v/>
      </c>
      <c r="AA183" s="90" t="str">
        <f>IF(ISERROR(VLOOKUP(tbl_main[[#This Row],[ИНН организации]],tbl_inn[],8,FALSE)),"",VLOOKUP(tbl_main[[#This Row],[ИНН организации]],tbl_inn[],8,FALSE))</f>
        <v/>
      </c>
      <c r="AB183" s="83" t="s">
        <v>311</v>
      </c>
      <c r="AC183" s="83" t="s">
        <v>311</v>
      </c>
      <c r="AD183" s="83" t="s">
        <v>311</v>
      </c>
      <c r="AE183" s="83" t="s">
        <v>311</v>
      </c>
      <c r="AF183" s="83" t="s">
        <v>311</v>
      </c>
      <c r="AG183" s="83" t="s">
        <v>311</v>
      </c>
      <c r="AH183" s="83" t="s">
        <v>311</v>
      </c>
      <c r="AI183" s="83" t="s">
        <v>311</v>
      </c>
      <c r="AJ183" s="83" t="s">
        <v>311</v>
      </c>
      <c r="AK183" s="83" t="s">
        <v>311</v>
      </c>
      <c r="AL183" s="83" t="s">
        <v>311</v>
      </c>
      <c r="AM183" s="83" t="s">
        <v>311</v>
      </c>
      <c r="AN183" s="83" t="s">
        <v>311</v>
      </c>
    </row>
    <row r="184" spans="1:40" x14ac:dyDescent="0.25">
      <c r="A184" s="81">
        <f t="shared" si="2"/>
        <v>175</v>
      </c>
      <c r="B184" s="82" t="str">
        <f>IF(tbl_main[[#This Row],[ТИП]]="","",IF(tbl_main[[#This Row],[Серия и номер]]="","",tbl_main[[#This Row],[ТИП]]&amp;"-"&amp;RIGHT(tbl_main[[#This Row],[Серия и номер]],6)))</f>
        <v/>
      </c>
      <c r="C184" s="83" t="s">
        <v>311</v>
      </c>
      <c r="D184" s="83" t="s">
        <v>311</v>
      </c>
      <c r="E184" s="83" t="s">
        <v>311</v>
      </c>
      <c r="F184" s="83" t="s">
        <v>311</v>
      </c>
      <c r="G184" s="83" t="s">
        <v>311</v>
      </c>
      <c r="H184" s="83" t="s">
        <v>311</v>
      </c>
      <c r="I184" s="83" t="s">
        <v>311</v>
      </c>
      <c r="J184" s="83" t="s">
        <v>311</v>
      </c>
      <c r="K184" s="84" t="s">
        <v>311</v>
      </c>
      <c r="L184" s="83" t="s">
        <v>311</v>
      </c>
      <c r="M184" s="85" t="s">
        <v>311</v>
      </c>
      <c r="N184" s="83" t="s">
        <v>311</v>
      </c>
      <c r="O184" s="84" t="s">
        <v>311</v>
      </c>
      <c r="P184" s="83" t="s">
        <v>311</v>
      </c>
      <c r="Q184" s="83" t="s">
        <v>311</v>
      </c>
      <c r="R184" s="83" t="s">
        <v>311</v>
      </c>
      <c r="S184" s="86" t="s">
        <v>311</v>
      </c>
      <c r="T184" s="83" t="s">
        <v>311</v>
      </c>
      <c r="U184" s="83" t="s">
        <v>311</v>
      </c>
      <c r="V184" s="83" t="s">
        <v>311</v>
      </c>
      <c r="W184" s="86" t="s">
        <v>311</v>
      </c>
      <c r="X184" s="86" t="s">
        <v>311</v>
      </c>
      <c r="Y184" s="90" t="str">
        <f>IF(tbl_main[[#This Row],[ИНН организации]]="","",IF(ISERROR(VLOOKUP(tbl_main[[#This Row],[ИНН организации]],tbl_inn[],3,FALSE)),"Проверьте ИНН",VLOOKUP(tbl_main[[#This Row],[ИНН организации]],tbl_inn[],3,FALSE)))</f>
        <v/>
      </c>
      <c r="Z184" s="90" t="str">
        <f>IF(ISERROR(VLOOKUP(tbl_main[[#This Row],[ИНН организации]],tbl_inn[],4,FALSE)),"",VLOOKUP(tbl_main[[#This Row],[ИНН организации]],tbl_inn[],4,FALSE))</f>
        <v/>
      </c>
      <c r="AA184" s="90" t="str">
        <f>IF(ISERROR(VLOOKUP(tbl_main[[#This Row],[ИНН организации]],tbl_inn[],8,FALSE)),"",VLOOKUP(tbl_main[[#This Row],[ИНН организации]],tbl_inn[],8,FALSE))</f>
        <v/>
      </c>
      <c r="AB184" s="83" t="s">
        <v>311</v>
      </c>
      <c r="AC184" s="83" t="s">
        <v>311</v>
      </c>
      <c r="AD184" s="83" t="s">
        <v>311</v>
      </c>
      <c r="AE184" s="83" t="s">
        <v>311</v>
      </c>
      <c r="AF184" s="83" t="s">
        <v>311</v>
      </c>
      <c r="AG184" s="83" t="s">
        <v>311</v>
      </c>
      <c r="AH184" s="83" t="s">
        <v>311</v>
      </c>
      <c r="AI184" s="83" t="s">
        <v>311</v>
      </c>
      <c r="AJ184" s="83" t="s">
        <v>311</v>
      </c>
      <c r="AK184" s="83" t="s">
        <v>311</v>
      </c>
      <c r="AL184" s="83" t="s">
        <v>311</v>
      </c>
      <c r="AM184" s="83" t="s">
        <v>311</v>
      </c>
      <c r="AN184" s="83" t="s">
        <v>311</v>
      </c>
    </row>
    <row r="185" spans="1:40" x14ac:dyDescent="0.25">
      <c r="A185" s="81">
        <f t="shared" si="2"/>
        <v>176</v>
      </c>
      <c r="B185" s="82" t="str">
        <f>IF(tbl_main[[#This Row],[ТИП]]="","",IF(tbl_main[[#This Row],[Серия и номер]]="","",tbl_main[[#This Row],[ТИП]]&amp;"-"&amp;RIGHT(tbl_main[[#This Row],[Серия и номер]],6)))</f>
        <v/>
      </c>
      <c r="C185" s="83" t="s">
        <v>311</v>
      </c>
      <c r="D185" s="83" t="s">
        <v>311</v>
      </c>
      <c r="E185" s="83" t="s">
        <v>311</v>
      </c>
      <c r="F185" s="83" t="s">
        <v>311</v>
      </c>
      <c r="G185" s="83" t="s">
        <v>311</v>
      </c>
      <c r="H185" s="83" t="s">
        <v>311</v>
      </c>
      <c r="I185" s="83" t="s">
        <v>311</v>
      </c>
      <c r="J185" s="83" t="s">
        <v>311</v>
      </c>
      <c r="K185" s="84" t="s">
        <v>311</v>
      </c>
      <c r="L185" s="83" t="s">
        <v>311</v>
      </c>
      <c r="M185" s="85" t="s">
        <v>311</v>
      </c>
      <c r="N185" s="83" t="s">
        <v>311</v>
      </c>
      <c r="O185" s="84" t="s">
        <v>311</v>
      </c>
      <c r="P185" s="83" t="s">
        <v>311</v>
      </c>
      <c r="Q185" s="83" t="s">
        <v>311</v>
      </c>
      <c r="R185" s="83" t="s">
        <v>311</v>
      </c>
      <c r="S185" s="86" t="s">
        <v>311</v>
      </c>
      <c r="T185" s="83" t="s">
        <v>311</v>
      </c>
      <c r="U185" s="83" t="s">
        <v>311</v>
      </c>
      <c r="V185" s="83" t="s">
        <v>311</v>
      </c>
      <c r="W185" s="86" t="s">
        <v>311</v>
      </c>
      <c r="X185" s="86" t="s">
        <v>311</v>
      </c>
      <c r="Y185" s="90" t="str">
        <f>IF(tbl_main[[#This Row],[ИНН организации]]="","",IF(ISERROR(VLOOKUP(tbl_main[[#This Row],[ИНН организации]],tbl_inn[],3,FALSE)),"Проверьте ИНН",VLOOKUP(tbl_main[[#This Row],[ИНН организации]],tbl_inn[],3,FALSE)))</f>
        <v/>
      </c>
      <c r="Z185" s="90" t="str">
        <f>IF(ISERROR(VLOOKUP(tbl_main[[#This Row],[ИНН организации]],tbl_inn[],4,FALSE)),"",VLOOKUP(tbl_main[[#This Row],[ИНН организации]],tbl_inn[],4,FALSE))</f>
        <v/>
      </c>
      <c r="AA185" s="90" t="str">
        <f>IF(ISERROR(VLOOKUP(tbl_main[[#This Row],[ИНН организации]],tbl_inn[],8,FALSE)),"",VLOOKUP(tbl_main[[#This Row],[ИНН организации]],tbl_inn[],8,FALSE))</f>
        <v/>
      </c>
      <c r="AB185" s="83" t="s">
        <v>311</v>
      </c>
      <c r="AC185" s="83" t="s">
        <v>311</v>
      </c>
      <c r="AD185" s="83" t="s">
        <v>311</v>
      </c>
      <c r="AE185" s="83" t="s">
        <v>311</v>
      </c>
      <c r="AF185" s="83" t="s">
        <v>311</v>
      </c>
      <c r="AG185" s="83" t="s">
        <v>311</v>
      </c>
      <c r="AH185" s="83" t="s">
        <v>311</v>
      </c>
      <c r="AI185" s="83" t="s">
        <v>311</v>
      </c>
      <c r="AJ185" s="83" t="s">
        <v>311</v>
      </c>
      <c r="AK185" s="83" t="s">
        <v>311</v>
      </c>
      <c r="AL185" s="83" t="s">
        <v>311</v>
      </c>
      <c r="AM185" s="83" t="s">
        <v>311</v>
      </c>
      <c r="AN185" s="83" t="s">
        <v>311</v>
      </c>
    </row>
    <row r="186" spans="1:40" x14ac:dyDescent="0.25">
      <c r="A186" s="81">
        <f t="shared" si="2"/>
        <v>177</v>
      </c>
      <c r="B186" s="82" t="str">
        <f>IF(tbl_main[[#This Row],[ТИП]]="","",IF(tbl_main[[#This Row],[Серия и номер]]="","",tbl_main[[#This Row],[ТИП]]&amp;"-"&amp;RIGHT(tbl_main[[#This Row],[Серия и номер]],6)))</f>
        <v/>
      </c>
      <c r="C186" s="83" t="s">
        <v>311</v>
      </c>
      <c r="D186" s="83" t="s">
        <v>311</v>
      </c>
      <c r="E186" s="83" t="s">
        <v>311</v>
      </c>
      <c r="F186" s="83" t="s">
        <v>311</v>
      </c>
      <c r="G186" s="83" t="s">
        <v>311</v>
      </c>
      <c r="H186" s="83" t="s">
        <v>311</v>
      </c>
      <c r="I186" s="83" t="s">
        <v>311</v>
      </c>
      <c r="J186" s="83" t="s">
        <v>311</v>
      </c>
      <c r="K186" s="84" t="s">
        <v>311</v>
      </c>
      <c r="L186" s="83" t="s">
        <v>311</v>
      </c>
      <c r="M186" s="85" t="s">
        <v>311</v>
      </c>
      <c r="N186" s="83" t="s">
        <v>311</v>
      </c>
      <c r="O186" s="84" t="s">
        <v>311</v>
      </c>
      <c r="P186" s="83" t="s">
        <v>311</v>
      </c>
      <c r="Q186" s="83" t="s">
        <v>311</v>
      </c>
      <c r="R186" s="83" t="s">
        <v>311</v>
      </c>
      <c r="S186" s="86" t="s">
        <v>311</v>
      </c>
      <c r="T186" s="83" t="s">
        <v>311</v>
      </c>
      <c r="U186" s="83" t="s">
        <v>311</v>
      </c>
      <c r="V186" s="83" t="s">
        <v>311</v>
      </c>
      <c r="W186" s="86" t="s">
        <v>311</v>
      </c>
      <c r="X186" s="86" t="s">
        <v>311</v>
      </c>
      <c r="Y186" s="90" t="str">
        <f>IF(tbl_main[[#This Row],[ИНН организации]]="","",IF(ISERROR(VLOOKUP(tbl_main[[#This Row],[ИНН организации]],tbl_inn[],3,FALSE)),"Проверьте ИНН",VLOOKUP(tbl_main[[#This Row],[ИНН организации]],tbl_inn[],3,FALSE)))</f>
        <v/>
      </c>
      <c r="Z186" s="90" t="str">
        <f>IF(ISERROR(VLOOKUP(tbl_main[[#This Row],[ИНН организации]],tbl_inn[],4,FALSE)),"",VLOOKUP(tbl_main[[#This Row],[ИНН организации]],tbl_inn[],4,FALSE))</f>
        <v/>
      </c>
      <c r="AA186" s="90" t="str">
        <f>IF(ISERROR(VLOOKUP(tbl_main[[#This Row],[ИНН организации]],tbl_inn[],8,FALSE)),"",VLOOKUP(tbl_main[[#This Row],[ИНН организации]],tbl_inn[],8,FALSE))</f>
        <v/>
      </c>
      <c r="AB186" s="83" t="s">
        <v>311</v>
      </c>
      <c r="AC186" s="83" t="s">
        <v>311</v>
      </c>
      <c r="AD186" s="83" t="s">
        <v>311</v>
      </c>
      <c r="AE186" s="83" t="s">
        <v>311</v>
      </c>
      <c r="AF186" s="83" t="s">
        <v>311</v>
      </c>
      <c r="AG186" s="83" t="s">
        <v>311</v>
      </c>
      <c r="AH186" s="83" t="s">
        <v>311</v>
      </c>
      <c r="AI186" s="83" t="s">
        <v>311</v>
      </c>
      <c r="AJ186" s="83" t="s">
        <v>311</v>
      </c>
      <c r="AK186" s="83" t="s">
        <v>311</v>
      </c>
      <c r="AL186" s="83" t="s">
        <v>311</v>
      </c>
      <c r="AM186" s="83" t="s">
        <v>311</v>
      </c>
      <c r="AN186" s="83" t="s">
        <v>311</v>
      </c>
    </row>
    <row r="187" spans="1:40" x14ac:dyDescent="0.25">
      <c r="A187" s="81">
        <f t="shared" si="2"/>
        <v>178</v>
      </c>
      <c r="B187" s="82" t="str">
        <f>IF(tbl_main[[#This Row],[ТИП]]="","",IF(tbl_main[[#This Row],[Серия и номер]]="","",tbl_main[[#This Row],[ТИП]]&amp;"-"&amp;RIGHT(tbl_main[[#This Row],[Серия и номер]],6)))</f>
        <v/>
      </c>
      <c r="C187" s="83" t="s">
        <v>311</v>
      </c>
      <c r="D187" s="83" t="s">
        <v>311</v>
      </c>
      <c r="E187" s="83" t="s">
        <v>311</v>
      </c>
      <c r="F187" s="83" t="s">
        <v>311</v>
      </c>
      <c r="G187" s="83" t="s">
        <v>311</v>
      </c>
      <c r="H187" s="83" t="s">
        <v>311</v>
      </c>
      <c r="I187" s="83" t="s">
        <v>311</v>
      </c>
      <c r="J187" s="83" t="s">
        <v>311</v>
      </c>
      <c r="K187" s="84" t="s">
        <v>311</v>
      </c>
      <c r="L187" s="83" t="s">
        <v>311</v>
      </c>
      <c r="M187" s="85" t="s">
        <v>311</v>
      </c>
      <c r="N187" s="83" t="s">
        <v>311</v>
      </c>
      <c r="O187" s="84" t="s">
        <v>311</v>
      </c>
      <c r="P187" s="83" t="s">
        <v>311</v>
      </c>
      <c r="Q187" s="83" t="s">
        <v>311</v>
      </c>
      <c r="R187" s="83" t="s">
        <v>311</v>
      </c>
      <c r="S187" s="86" t="s">
        <v>311</v>
      </c>
      <c r="T187" s="83" t="s">
        <v>311</v>
      </c>
      <c r="U187" s="83" t="s">
        <v>311</v>
      </c>
      <c r="V187" s="83" t="s">
        <v>311</v>
      </c>
      <c r="W187" s="86" t="s">
        <v>311</v>
      </c>
      <c r="X187" s="86" t="s">
        <v>311</v>
      </c>
      <c r="Y187" s="90" t="str">
        <f>IF(tbl_main[[#This Row],[ИНН организации]]="","",IF(ISERROR(VLOOKUP(tbl_main[[#This Row],[ИНН организации]],tbl_inn[],3,FALSE)),"Проверьте ИНН",VLOOKUP(tbl_main[[#This Row],[ИНН организации]],tbl_inn[],3,FALSE)))</f>
        <v/>
      </c>
      <c r="Z187" s="90" t="str">
        <f>IF(ISERROR(VLOOKUP(tbl_main[[#This Row],[ИНН организации]],tbl_inn[],4,FALSE)),"",VLOOKUP(tbl_main[[#This Row],[ИНН организации]],tbl_inn[],4,FALSE))</f>
        <v/>
      </c>
      <c r="AA187" s="90" t="str">
        <f>IF(ISERROR(VLOOKUP(tbl_main[[#This Row],[ИНН организации]],tbl_inn[],8,FALSE)),"",VLOOKUP(tbl_main[[#This Row],[ИНН организации]],tbl_inn[],8,FALSE))</f>
        <v/>
      </c>
      <c r="AB187" s="83" t="s">
        <v>311</v>
      </c>
      <c r="AC187" s="83" t="s">
        <v>311</v>
      </c>
      <c r="AD187" s="83" t="s">
        <v>311</v>
      </c>
      <c r="AE187" s="83" t="s">
        <v>311</v>
      </c>
      <c r="AF187" s="83" t="s">
        <v>311</v>
      </c>
      <c r="AG187" s="83" t="s">
        <v>311</v>
      </c>
      <c r="AH187" s="83" t="s">
        <v>311</v>
      </c>
      <c r="AI187" s="83" t="s">
        <v>311</v>
      </c>
      <c r="AJ187" s="83" t="s">
        <v>311</v>
      </c>
      <c r="AK187" s="83" t="s">
        <v>311</v>
      </c>
      <c r="AL187" s="83" t="s">
        <v>311</v>
      </c>
      <c r="AM187" s="83" t="s">
        <v>311</v>
      </c>
      <c r="AN187" s="83" t="s">
        <v>311</v>
      </c>
    </row>
    <row r="188" spans="1:40" x14ac:dyDescent="0.25">
      <c r="A188" s="81">
        <f t="shared" si="2"/>
        <v>179</v>
      </c>
      <c r="B188" s="82" t="str">
        <f>IF(tbl_main[[#This Row],[ТИП]]="","",IF(tbl_main[[#This Row],[Серия и номер]]="","",tbl_main[[#This Row],[ТИП]]&amp;"-"&amp;RIGHT(tbl_main[[#This Row],[Серия и номер]],6)))</f>
        <v/>
      </c>
      <c r="C188" s="83" t="s">
        <v>311</v>
      </c>
      <c r="D188" s="83" t="s">
        <v>311</v>
      </c>
      <c r="E188" s="83" t="s">
        <v>311</v>
      </c>
      <c r="F188" s="83" t="s">
        <v>311</v>
      </c>
      <c r="G188" s="83" t="s">
        <v>311</v>
      </c>
      <c r="H188" s="83" t="s">
        <v>311</v>
      </c>
      <c r="I188" s="83" t="s">
        <v>311</v>
      </c>
      <c r="J188" s="83" t="s">
        <v>311</v>
      </c>
      <c r="K188" s="84" t="s">
        <v>311</v>
      </c>
      <c r="L188" s="83" t="s">
        <v>311</v>
      </c>
      <c r="M188" s="85" t="s">
        <v>311</v>
      </c>
      <c r="N188" s="83" t="s">
        <v>311</v>
      </c>
      <c r="O188" s="84" t="s">
        <v>311</v>
      </c>
      <c r="P188" s="83" t="s">
        <v>311</v>
      </c>
      <c r="Q188" s="83" t="s">
        <v>311</v>
      </c>
      <c r="R188" s="83" t="s">
        <v>311</v>
      </c>
      <c r="S188" s="86" t="s">
        <v>311</v>
      </c>
      <c r="T188" s="83" t="s">
        <v>311</v>
      </c>
      <c r="U188" s="83" t="s">
        <v>311</v>
      </c>
      <c r="V188" s="83" t="s">
        <v>311</v>
      </c>
      <c r="W188" s="86" t="s">
        <v>311</v>
      </c>
      <c r="X188" s="86" t="s">
        <v>311</v>
      </c>
      <c r="Y188" s="90" t="str">
        <f>IF(tbl_main[[#This Row],[ИНН организации]]="","",IF(ISERROR(VLOOKUP(tbl_main[[#This Row],[ИНН организации]],tbl_inn[],3,FALSE)),"Проверьте ИНН",VLOOKUP(tbl_main[[#This Row],[ИНН организации]],tbl_inn[],3,FALSE)))</f>
        <v/>
      </c>
      <c r="Z188" s="90" t="str">
        <f>IF(ISERROR(VLOOKUP(tbl_main[[#This Row],[ИНН организации]],tbl_inn[],4,FALSE)),"",VLOOKUP(tbl_main[[#This Row],[ИНН организации]],tbl_inn[],4,FALSE))</f>
        <v/>
      </c>
      <c r="AA188" s="90" t="str">
        <f>IF(ISERROR(VLOOKUP(tbl_main[[#This Row],[ИНН организации]],tbl_inn[],8,FALSE)),"",VLOOKUP(tbl_main[[#This Row],[ИНН организации]],tbl_inn[],8,FALSE))</f>
        <v/>
      </c>
      <c r="AB188" s="83" t="s">
        <v>311</v>
      </c>
      <c r="AC188" s="83" t="s">
        <v>311</v>
      </c>
      <c r="AD188" s="83" t="s">
        <v>311</v>
      </c>
      <c r="AE188" s="83" t="s">
        <v>311</v>
      </c>
      <c r="AF188" s="83" t="s">
        <v>311</v>
      </c>
      <c r="AG188" s="83" t="s">
        <v>311</v>
      </c>
      <c r="AH188" s="83" t="s">
        <v>311</v>
      </c>
      <c r="AI188" s="83" t="s">
        <v>311</v>
      </c>
      <c r="AJ188" s="83" t="s">
        <v>311</v>
      </c>
      <c r="AK188" s="83" t="s">
        <v>311</v>
      </c>
      <c r="AL188" s="83" t="s">
        <v>311</v>
      </c>
      <c r="AM188" s="83" t="s">
        <v>311</v>
      </c>
      <c r="AN188" s="83" t="s">
        <v>311</v>
      </c>
    </row>
    <row r="189" spans="1:40" x14ac:dyDescent="0.25">
      <c r="A189" s="81">
        <f t="shared" si="2"/>
        <v>180</v>
      </c>
      <c r="B189" s="82" t="str">
        <f>IF(tbl_main[[#This Row],[ТИП]]="","",IF(tbl_main[[#This Row],[Серия и номер]]="","",tbl_main[[#This Row],[ТИП]]&amp;"-"&amp;RIGHT(tbl_main[[#This Row],[Серия и номер]],6)))</f>
        <v/>
      </c>
      <c r="C189" s="83" t="s">
        <v>311</v>
      </c>
      <c r="D189" s="83" t="s">
        <v>311</v>
      </c>
      <c r="E189" s="83" t="s">
        <v>311</v>
      </c>
      <c r="F189" s="83" t="s">
        <v>311</v>
      </c>
      <c r="G189" s="83" t="s">
        <v>311</v>
      </c>
      <c r="H189" s="83" t="s">
        <v>311</v>
      </c>
      <c r="I189" s="83" t="s">
        <v>311</v>
      </c>
      <c r="J189" s="83" t="s">
        <v>311</v>
      </c>
      <c r="K189" s="84" t="s">
        <v>311</v>
      </c>
      <c r="L189" s="83" t="s">
        <v>311</v>
      </c>
      <c r="M189" s="85" t="s">
        <v>311</v>
      </c>
      <c r="N189" s="83" t="s">
        <v>311</v>
      </c>
      <c r="O189" s="84" t="s">
        <v>311</v>
      </c>
      <c r="P189" s="83" t="s">
        <v>311</v>
      </c>
      <c r="Q189" s="83" t="s">
        <v>311</v>
      </c>
      <c r="R189" s="83" t="s">
        <v>311</v>
      </c>
      <c r="S189" s="86" t="s">
        <v>311</v>
      </c>
      <c r="T189" s="83" t="s">
        <v>311</v>
      </c>
      <c r="U189" s="83" t="s">
        <v>311</v>
      </c>
      <c r="V189" s="83" t="s">
        <v>311</v>
      </c>
      <c r="W189" s="86" t="s">
        <v>311</v>
      </c>
      <c r="X189" s="86" t="s">
        <v>311</v>
      </c>
      <c r="Y189" s="90" t="str">
        <f>IF(tbl_main[[#This Row],[ИНН организации]]="","",IF(ISERROR(VLOOKUP(tbl_main[[#This Row],[ИНН организации]],tbl_inn[],3,FALSE)),"Проверьте ИНН",VLOOKUP(tbl_main[[#This Row],[ИНН организации]],tbl_inn[],3,FALSE)))</f>
        <v/>
      </c>
      <c r="Z189" s="90" t="str">
        <f>IF(ISERROR(VLOOKUP(tbl_main[[#This Row],[ИНН организации]],tbl_inn[],4,FALSE)),"",VLOOKUP(tbl_main[[#This Row],[ИНН организации]],tbl_inn[],4,FALSE))</f>
        <v/>
      </c>
      <c r="AA189" s="90" t="str">
        <f>IF(ISERROR(VLOOKUP(tbl_main[[#This Row],[ИНН организации]],tbl_inn[],8,FALSE)),"",VLOOKUP(tbl_main[[#This Row],[ИНН организации]],tbl_inn[],8,FALSE))</f>
        <v/>
      </c>
      <c r="AB189" s="83" t="s">
        <v>311</v>
      </c>
      <c r="AC189" s="83" t="s">
        <v>311</v>
      </c>
      <c r="AD189" s="83" t="s">
        <v>311</v>
      </c>
      <c r="AE189" s="83" t="s">
        <v>311</v>
      </c>
      <c r="AF189" s="83" t="s">
        <v>311</v>
      </c>
      <c r="AG189" s="83" t="s">
        <v>311</v>
      </c>
      <c r="AH189" s="83" t="s">
        <v>311</v>
      </c>
      <c r="AI189" s="83" t="s">
        <v>311</v>
      </c>
      <c r="AJ189" s="83" t="s">
        <v>311</v>
      </c>
      <c r="AK189" s="83" t="s">
        <v>311</v>
      </c>
      <c r="AL189" s="83" t="s">
        <v>311</v>
      </c>
      <c r="AM189" s="83" t="s">
        <v>311</v>
      </c>
      <c r="AN189" s="83" t="s">
        <v>311</v>
      </c>
    </row>
    <row r="190" spans="1:40" x14ac:dyDescent="0.25">
      <c r="A190" s="81">
        <f t="shared" si="2"/>
        <v>181</v>
      </c>
      <c r="B190" s="82" t="str">
        <f>IF(tbl_main[[#This Row],[ТИП]]="","",IF(tbl_main[[#This Row],[Серия и номер]]="","",tbl_main[[#This Row],[ТИП]]&amp;"-"&amp;RIGHT(tbl_main[[#This Row],[Серия и номер]],6)))</f>
        <v/>
      </c>
      <c r="C190" s="83" t="s">
        <v>311</v>
      </c>
      <c r="D190" s="83" t="s">
        <v>311</v>
      </c>
      <c r="E190" s="83" t="s">
        <v>311</v>
      </c>
      <c r="F190" s="83" t="s">
        <v>311</v>
      </c>
      <c r="G190" s="83" t="s">
        <v>311</v>
      </c>
      <c r="H190" s="83" t="s">
        <v>311</v>
      </c>
      <c r="I190" s="83" t="s">
        <v>311</v>
      </c>
      <c r="J190" s="83" t="s">
        <v>311</v>
      </c>
      <c r="K190" s="84" t="s">
        <v>311</v>
      </c>
      <c r="L190" s="83" t="s">
        <v>311</v>
      </c>
      <c r="M190" s="85" t="s">
        <v>311</v>
      </c>
      <c r="N190" s="83" t="s">
        <v>311</v>
      </c>
      <c r="O190" s="84" t="s">
        <v>311</v>
      </c>
      <c r="P190" s="83" t="s">
        <v>311</v>
      </c>
      <c r="Q190" s="83" t="s">
        <v>311</v>
      </c>
      <c r="R190" s="83" t="s">
        <v>311</v>
      </c>
      <c r="S190" s="86" t="s">
        <v>311</v>
      </c>
      <c r="T190" s="83" t="s">
        <v>311</v>
      </c>
      <c r="U190" s="83" t="s">
        <v>311</v>
      </c>
      <c r="V190" s="83" t="s">
        <v>311</v>
      </c>
      <c r="W190" s="86" t="s">
        <v>311</v>
      </c>
      <c r="X190" s="86" t="s">
        <v>311</v>
      </c>
      <c r="Y190" s="90" t="str">
        <f>IF(tbl_main[[#This Row],[ИНН организации]]="","",IF(ISERROR(VLOOKUP(tbl_main[[#This Row],[ИНН организации]],tbl_inn[],3,FALSE)),"Проверьте ИНН",VLOOKUP(tbl_main[[#This Row],[ИНН организации]],tbl_inn[],3,FALSE)))</f>
        <v/>
      </c>
      <c r="Z190" s="90" t="str">
        <f>IF(ISERROR(VLOOKUP(tbl_main[[#This Row],[ИНН организации]],tbl_inn[],4,FALSE)),"",VLOOKUP(tbl_main[[#This Row],[ИНН организации]],tbl_inn[],4,FALSE))</f>
        <v/>
      </c>
      <c r="AA190" s="90" t="str">
        <f>IF(ISERROR(VLOOKUP(tbl_main[[#This Row],[ИНН организации]],tbl_inn[],8,FALSE)),"",VLOOKUP(tbl_main[[#This Row],[ИНН организации]],tbl_inn[],8,FALSE))</f>
        <v/>
      </c>
      <c r="AB190" s="83" t="s">
        <v>311</v>
      </c>
      <c r="AC190" s="83" t="s">
        <v>311</v>
      </c>
      <c r="AD190" s="83" t="s">
        <v>311</v>
      </c>
      <c r="AE190" s="83" t="s">
        <v>311</v>
      </c>
      <c r="AF190" s="83" t="s">
        <v>311</v>
      </c>
      <c r="AG190" s="83" t="s">
        <v>311</v>
      </c>
      <c r="AH190" s="83" t="s">
        <v>311</v>
      </c>
      <c r="AI190" s="83" t="s">
        <v>311</v>
      </c>
      <c r="AJ190" s="83" t="s">
        <v>311</v>
      </c>
      <c r="AK190" s="83" t="s">
        <v>311</v>
      </c>
      <c r="AL190" s="83" t="s">
        <v>311</v>
      </c>
      <c r="AM190" s="83" t="s">
        <v>311</v>
      </c>
      <c r="AN190" s="83" t="s">
        <v>311</v>
      </c>
    </row>
    <row r="191" spans="1:40" x14ac:dyDescent="0.25">
      <c r="A191" s="81">
        <f t="shared" si="2"/>
        <v>182</v>
      </c>
      <c r="B191" s="82" t="str">
        <f>IF(tbl_main[[#This Row],[ТИП]]="","",IF(tbl_main[[#This Row],[Серия и номер]]="","",tbl_main[[#This Row],[ТИП]]&amp;"-"&amp;RIGHT(tbl_main[[#This Row],[Серия и номер]],6)))</f>
        <v/>
      </c>
      <c r="C191" s="83" t="s">
        <v>311</v>
      </c>
      <c r="D191" s="83" t="s">
        <v>311</v>
      </c>
      <c r="E191" s="83" t="s">
        <v>311</v>
      </c>
      <c r="F191" s="83" t="s">
        <v>311</v>
      </c>
      <c r="G191" s="83" t="s">
        <v>311</v>
      </c>
      <c r="H191" s="83" t="s">
        <v>311</v>
      </c>
      <c r="I191" s="83" t="s">
        <v>311</v>
      </c>
      <c r="J191" s="83" t="s">
        <v>311</v>
      </c>
      <c r="K191" s="84" t="s">
        <v>311</v>
      </c>
      <c r="L191" s="83" t="s">
        <v>311</v>
      </c>
      <c r="M191" s="85" t="s">
        <v>311</v>
      </c>
      <c r="N191" s="83" t="s">
        <v>311</v>
      </c>
      <c r="O191" s="84" t="s">
        <v>311</v>
      </c>
      <c r="P191" s="83" t="s">
        <v>311</v>
      </c>
      <c r="Q191" s="83" t="s">
        <v>311</v>
      </c>
      <c r="R191" s="83" t="s">
        <v>311</v>
      </c>
      <c r="S191" s="86" t="s">
        <v>311</v>
      </c>
      <c r="T191" s="83" t="s">
        <v>311</v>
      </c>
      <c r="U191" s="83" t="s">
        <v>311</v>
      </c>
      <c r="V191" s="83" t="s">
        <v>311</v>
      </c>
      <c r="W191" s="86" t="s">
        <v>311</v>
      </c>
      <c r="X191" s="86" t="s">
        <v>311</v>
      </c>
      <c r="Y191" s="90" t="str">
        <f>IF(tbl_main[[#This Row],[ИНН организации]]="","",IF(ISERROR(VLOOKUP(tbl_main[[#This Row],[ИНН организации]],tbl_inn[],3,FALSE)),"Проверьте ИНН",VLOOKUP(tbl_main[[#This Row],[ИНН организации]],tbl_inn[],3,FALSE)))</f>
        <v/>
      </c>
      <c r="Z191" s="90" t="str">
        <f>IF(ISERROR(VLOOKUP(tbl_main[[#This Row],[ИНН организации]],tbl_inn[],4,FALSE)),"",VLOOKUP(tbl_main[[#This Row],[ИНН организации]],tbl_inn[],4,FALSE))</f>
        <v/>
      </c>
      <c r="AA191" s="90" t="str">
        <f>IF(ISERROR(VLOOKUP(tbl_main[[#This Row],[ИНН организации]],tbl_inn[],8,FALSE)),"",VLOOKUP(tbl_main[[#This Row],[ИНН организации]],tbl_inn[],8,FALSE))</f>
        <v/>
      </c>
      <c r="AB191" s="83" t="s">
        <v>311</v>
      </c>
      <c r="AC191" s="83" t="s">
        <v>311</v>
      </c>
      <c r="AD191" s="83" t="s">
        <v>311</v>
      </c>
      <c r="AE191" s="83" t="s">
        <v>311</v>
      </c>
      <c r="AF191" s="83" t="s">
        <v>311</v>
      </c>
      <c r="AG191" s="83" t="s">
        <v>311</v>
      </c>
      <c r="AH191" s="83" t="s">
        <v>311</v>
      </c>
      <c r="AI191" s="83" t="s">
        <v>311</v>
      </c>
      <c r="AJ191" s="83" t="s">
        <v>311</v>
      </c>
      <c r="AK191" s="83" t="s">
        <v>311</v>
      </c>
      <c r="AL191" s="83" t="s">
        <v>311</v>
      </c>
      <c r="AM191" s="83" t="s">
        <v>311</v>
      </c>
      <c r="AN191" s="83" t="s">
        <v>311</v>
      </c>
    </row>
    <row r="192" spans="1:40" x14ac:dyDescent="0.25">
      <c r="A192" s="81">
        <f t="shared" si="2"/>
        <v>183</v>
      </c>
      <c r="B192" s="82" t="str">
        <f>IF(tbl_main[[#This Row],[ТИП]]="","",IF(tbl_main[[#This Row],[Серия и номер]]="","",tbl_main[[#This Row],[ТИП]]&amp;"-"&amp;RIGHT(tbl_main[[#This Row],[Серия и номер]],6)))</f>
        <v/>
      </c>
      <c r="C192" s="83" t="s">
        <v>311</v>
      </c>
      <c r="D192" s="83" t="s">
        <v>311</v>
      </c>
      <c r="E192" s="83" t="s">
        <v>311</v>
      </c>
      <c r="F192" s="83" t="s">
        <v>311</v>
      </c>
      <c r="G192" s="83" t="s">
        <v>311</v>
      </c>
      <c r="H192" s="83" t="s">
        <v>311</v>
      </c>
      <c r="I192" s="83" t="s">
        <v>311</v>
      </c>
      <c r="J192" s="83" t="s">
        <v>311</v>
      </c>
      <c r="K192" s="84" t="s">
        <v>311</v>
      </c>
      <c r="L192" s="83" t="s">
        <v>311</v>
      </c>
      <c r="M192" s="85" t="s">
        <v>311</v>
      </c>
      <c r="N192" s="83" t="s">
        <v>311</v>
      </c>
      <c r="O192" s="84" t="s">
        <v>311</v>
      </c>
      <c r="P192" s="83" t="s">
        <v>311</v>
      </c>
      <c r="Q192" s="83" t="s">
        <v>311</v>
      </c>
      <c r="R192" s="83" t="s">
        <v>311</v>
      </c>
      <c r="S192" s="86" t="s">
        <v>311</v>
      </c>
      <c r="T192" s="83" t="s">
        <v>311</v>
      </c>
      <c r="U192" s="83" t="s">
        <v>311</v>
      </c>
      <c r="V192" s="83" t="s">
        <v>311</v>
      </c>
      <c r="W192" s="86" t="s">
        <v>311</v>
      </c>
      <c r="X192" s="86" t="s">
        <v>311</v>
      </c>
      <c r="Y192" s="90" t="str">
        <f>IF(tbl_main[[#This Row],[ИНН организации]]="","",IF(ISERROR(VLOOKUP(tbl_main[[#This Row],[ИНН организации]],tbl_inn[],3,FALSE)),"Проверьте ИНН",VLOOKUP(tbl_main[[#This Row],[ИНН организации]],tbl_inn[],3,FALSE)))</f>
        <v/>
      </c>
      <c r="Z192" s="90" t="str">
        <f>IF(ISERROR(VLOOKUP(tbl_main[[#This Row],[ИНН организации]],tbl_inn[],4,FALSE)),"",VLOOKUP(tbl_main[[#This Row],[ИНН организации]],tbl_inn[],4,FALSE))</f>
        <v/>
      </c>
      <c r="AA192" s="90" t="str">
        <f>IF(ISERROR(VLOOKUP(tbl_main[[#This Row],[ИНН организации]],tbl_inn[],8,FALSE)),"",VLOOKUP(tbl_main[[#This Row],[ИНН организации]],tbl_inn[],8,FALSE))</f>
        <v/>
      </c>
      <c r="AB192" s="83" t="s">
        <v>311</v>
      </c>
      <c r="AC192" s="83" t="s">
        <v>311</v>
      </c>
      <c r="AD192" s="83" t="s">
        <v>311</v>
      </c>
      <c r="AE192" s="83" t="s">
        <v>311</v>
      </c>
      <c r="AF192" s="83" t="s">
        <v>311</v>
      </c>
      <c r="AG192" s="83" t="s">
        <v>311</v>
      </c>
      <c r="AH192" s="83" t="s">
        <v>311</v>
      </c>
      <c r="AI192" s="83" t="s">
        <v>311</v>
      </c>
      <c r="AJ192" s="83" t="s">
        <v>311</v>
      </c>
      <c r="AK192" s="83" t="s">
        <v>311</v>
      </c>
      <c r="AL192" s="83" t="s">
        <v>311</v>
      </c>
      <c r="AM192" s="83" t="s">
        <v>311</v>
      </c>
      <c r="AN192" s="83" t="s">
        <v>311</v>
      </c>
    </row>
    <row r="193" spans="1:40" x14ac:dyDescent="0.25">
      <c r="A193" s="81">
        <f t="shared" si="2"/>
        <v>184</v>
      </c>
      <c r="B193" s="82" t="str">
        <f>IF(tbl_main[[#This Row],[ТИП]]="","",IF(tbl_main[[#This Row],[Серия и номер]]="","",tbl_main[[#This Row],[ТИП]]&amp;"-"&amp;RIGHT(tbl_main[[#This Row],[Серия и номер]],6)))</f>
        <v/>
      </c>
      <c r="C193" s="83" t="s">
        <v>311</v>
      </c>
      <c r="D193" s="83" t="s">
        <v>311</v>
      </c>
      <c r="E193" s="83" t="s">
        <v>311</v>
      </c>
      <c r="F193" s="83" t="s">
        <v>311</v>
      </c>
      <c r="G193" s="83" t="s">
        <v>311</v>
      </c>
      <c r="H193" s="83" t="s">
        <v>311</v>
      </c>
      <c r="I193" s="83" t="s">
        <v>311</v>
      </c>
      <c r="J193" s="83" t="s">
        <v>311</v>
      </c>
      <c r="K193" s="84" t="s">
        <v>311</v>
      </c>
      <c r="L193" s="83" t="s">
        <v>311</v>
      </c>
      <c r="M193" s="85" t="s">
        <v>311</v>
      </c>
      <c r="N193" s="83" t="s">
        <v>311</v>
      </c>
      <c r="O193" s="84" t="s">
        <v>311</v>
      </c>
      <c r="P193" s="83" t="s">
        <v>311</v>
      </c>
      <c r="Q193" s="83" t="s">
        <v>311</v>
      </c>
      <c r="R193" s="83" t="s">
        <v>311</v>
      </c>
      <c r="S193" s="86" t="s">
        <v>311</v>
      </c>
      <c r="T193" s="83" t="s">
        <v>311</v>
      </c>
      <c r="U193" s="83" t="s">
        <v>311</v>
      </c>
      <c r="V193" s="83" t="s">
        <v>311</v>
      </c>
      <c r="W193" s="86" t="s">
        <v>311</v>
      </c>
      <c r="X193" s="86" t="s">
        <v>311</v>
      </c>
      <c r="Y193" s="90" t="str">
        <f>IF(tbl_main[[#This Row],[ИНН организации]]="","",IF(ISERROR(VLOOKUP(tbl_main[[#This Row],[ИНН организации]],tbl_inn[],3,FALSE)),"Проверьте ИНН",VLOOKUP(tbl_main[[#This Row],[ИНН организации]],tbl_inn[],3,FALSE)))</f>
        <v/>
      </c>
      <c r="Z193" s="90" t="str">
        <f>IF(ISERROR(VLOOKUP(tbl_main[[#This Row],[ИНН организации]],tbl_inn[],4,FALSE)),"",VLOOKUP(tbl_main[[#This Row],[ИНН организации]],tbl_inn[],4,FALSE))</f>
        <v/>
      </c>
      <c r="AA193" s="90" t="str">
        <f>IF(ISERROR(VLOOKUP(tbl_main[[#This Row],[ИНН организации]],tbl_inn[],8,FALSE)),"",VLOOKUP(tbl_main[[#This Row],[ИНН организации]],tbl_inn[],8,FALSE))</f>
        <v/>
      </c>
      <c r="AB193" s="83" t="s">
        <v>311</v>
      </c>
      <c r="AC193" s="83" t="s">
        <v>311</v>
      </c>
      <c r="AD193" s="83" t="s">
        <v>311</v>
      </c>
      <c r="AE193" s="83" t="s">
        <v>311</v>
      </c>
      <c r="AF193" s="83" t="s">
        <v>311</v>
      </c>
      <c r="AG193" s="83" t="s">
        <v>311</v>
      </c>
      <c r="AH193" s="83" t="s">
        <v>311</v>
      </c>
      <c r="AI193" s="83" t="s">
        <v>311</v>
      </c>
      <c r="AJ193" s="83" t="s">
        <v>311</v>
      </c>
      <c r="AK193" s="83" t="s">
        <v>311</v>
      </c>
      <c r="AL193" s="83" t="s">
        <v>311</v>
      </c>
      <c r="AM193" s="83" t="s">
        <v>311</v>
      </c>
      <c r="AN193" s="83" t="s">
        <v>311</v>
      </c>
    </row>
    <row r="194" spans="1:40" x14ac:dyDescent="0.25">
      <c r="A194" s="81">
        <f t="shared" si="2"/>
        <v>185</v>
      </c>
      <c r="B194" s="82" t="str">
        <f>IF(tbl_main[[#This Row],[ТИП]]="","",IF(tbl_main[[#This Row],[Серия и номер]]="","",tbl_main[[#This Row],[ТИП]]&amp;"-"&amp;RIGHT(tbl_main[[#This Row],[Серия и номер]],6)))</f>
        <v/>
      </c>
      <c r="C194" s="83" t="s">
        <v>311</v>
      </c>
      <c r="D194" s="83" t="s">
        <v>311</v>
      </c>
      <c r="E194" s="83" t="s">
        <v>311</v>
      </c>
      <c r="F194" s="83" t="s">
        <v>311</v>
      </c>
      <c r="G194" s="83" t="s">
        <v>311</v>
      </c>
      <c r="H194" s="83" t="s">
        <v>311</v>
      </c>
      <c r="I194" s="83" t="s">
        <v>311</v>
      </c>
      <c r="J194" s="83" t="s">
        <v>311</v>
      </c>
      <c r="K194" s="84" t="s">
        <v>311</v>
      </c>
      <c r="L194" s="83" t="s">
        <v>311</v>
      </c>
      <c r="M194" s="85" t="s">
        <v>311</v>
      </c>
      <c r="N194" s="83" t="s">
        <v>311</v>
      </c>
      <c r="O194" s="84" t="s">
        <v>311</v>
      </c>
      <c r="P194" s="83" t="s">
        <v>311</v>
      </c>
      <c r="Q194" s="83" t="s">
        <v>311</v>
      </c>
      <c r="R194" s="83" t="s">
        <v>311</v>
      </c>
      <c r="S194" s="86" t="s">
        <v>311</v>
      </c>
      <c r="T194" s="83" t="s">
        <v>311</v>
      </c>
      <c r="U194" s="83" t="s">
        <v>311</v>
      </c>
      <c r="V194" s="83" t="s">
        <v>311</v>
      </c>
      <c r="W194" s="86" t="s">
        <v>311</v>
      </c>
      <c r="X194" s="86" t="s">
        <v>311</v>
      </c>
      <c r="Y194" s="90" t="str">
        <f>IF(tbl_main[[#This Row],[ИНН организации]]="","",IF(ISERROR(VLOOKUP(tbl_main[[#This Row],[ИНН организации]],tbl_inn[],3,FALSE)),"Проверьте ИНН",VLOOKUP(tbl_main[[#This Row],[ИНН организации]],tbl_inn[],3,FALSE)))</f>
        <v/>
      </c>
      <c r="Z194" s="90" t="str">
        <f>IF(ISERROR(VLOOKUP(tbl_main[[#This Row],[ИНН организации]],tbl_inn[],4,FALSE)),"",VLOOKUP(tbl_main[[#This Row],[ИНН организации]],tbl_inn[],4,FALSE))</f>
        <v/>
      </c>
      <c r="AA194" s="90" t="str">
        <f>IF(ISERROR(VLOOKUP(tbl_main[[#This Row],[ИНН организации]],tbl_inn[],8,FALSE)),"",VLOOKUP(tbl_main[[#This Row],[ИНН организации]],tbl_inn[],8,FALSE))</f>
        <v/>
      </c>
      <c r="AB194" s="83" t="s">
        <v>311</v>
      </c>
      <c r="AC194" s="83" t="s">
        <v>311</v>
      </c>
      <c r="AD194" s="83" t="s">
        <v>311</v>
      </c>
      <c r="AE194" s="83" t="s">
        <v>311</v>
      </c>
      <c r="AF194" s="83" t="s">
        <v>311</v>
      </c>
      <c r="AG194" s="83" t="s">
        <v>311</v>
      </c>
      <c r="AH194" s="83" t="s">
        <v>311</v>
      </c>
      <c r="AI194" s="83" t="s">
        <v>311</v>
      </c>
      <c r="AJ194" s="83" t="s">
        <v>311</v>
      </c>
      <c r="AK194" s="83" t="s">
        <v>311</v>
      </c>
      <c r="AL194" s="83" t="s">
        <v>311</v>
      </c>
      <c r="AM194" s="83" t="s">
        <v>311</v>
      </c>
      <c r="AN194" s="83" t="s">
        <v>311</v>
      </c>
    </row>
    <row r="195" spans="1:40" x14ac:dyDescent="0.25">
      <c r="A195" s="81">
        <f t="shared" si="2"/>
        <v>186</v>
      </c>
      <c r="B195" s="82" t="str">
        <f>IF(tbl_main[[#This Row],[ТИП]]="","",IF(tbl_main[[#This Row],[Серия и номер]]="","",tbl_main[[#This Row],[ТИП]]&amp;"-"&amp;RIGHT(tbl_main[[#This Row],[Серия и номер]],6)))</f>
        <v/>
      </c>
      <c r="C195" s="83" t="s">
        <v>311</v>
      </c>
      <c r="D195" s="83" t="s">
        <v>311</v>
      </c>
      <c r="E195" s="83" t="s">
        <v>311</v>
      </c>
      <c r="F195" s="83" t="s">
        <v>311</v>
      </c>
      <c r="G195" s="83" t="s">
        <v>311</v>
      </c>
      <c r="H195" s="83" t="s">
        <v>311</v>
      </c>
      <c r="I195" s="83" t="s">
        <v>311</v>
      </c>
      <c r="J195" s="83" t="s">
        <v>311</v>
      </c>
      <c r="K195" s="84" t="s">
        <v>311</v>
      </c>
      <c r="L195" s="83" t="s">
        <v>311</v>
      </c>
      <c r="M195" s="85" t="s">
        <v>311</v>
      </c>
      <c r="N195" s="83" t="s">
        <v>311</v>
      </c>
      <c r="O195" s="84" t="s">
        <v>311</v>
      </c>
      <c r="P195" s="83" t="s">
        <v>311</v>
      </c>
      <c r="Q195" s="83" t="s">
        <v>311</v>
      </c>
      <c r="R195" s="83" t="s">
        <v>311</v>
      </c>
      <c r="S195" s="86" t="s">
        <v>311</v>
      </c>
      <c r="T195" s="83" t="s">
        <v>311</v>
      </c>
      <c r="U195" s="83" t="s">
        <v>311</v>
      </c>
      <c r="V195" s="83" t="s">
        <v>311</v>
      </c>
      <c r="W195" s="86" t="s">
        <v>311</v>
      </c>
      <c r="X195" s="86" t="s">
        <v>311</v>
      </c>
      <c r="Y195" s="90" t="str">
        <f>IF(tbl_main[[#This Row],[ИНН организации]]="","",IF(ISERROR(VLOOKUP(tbl_main[[#This Row],[ИНН организации]],tbl_inn[],3,FALSE)),"Проверьте ИНН",VLOOKUP(tbl_main[[#This Row],[ИНН организации]],tbl_inn[],3,FALSE)))</f>
        <v/>
      </c>
      <c r="Z195" s="90" t="str">
        <f>IF(ISERROR(VLOOKUP(tbl_main[[#This Row],[ИНН организации]],tbl_inn[],4,FALSE)),"",VLOOKUP(tbl_main[[#This Row],[ИНН организации]],tbl_inn[],4,FALSE))</f>
        <v/>
      </c>
      <c r="AA195" s="90" t="str">
        <f>IF(ISERROR(VLOOKUP(tbl_main[[#This Row],[ИНН организации]],tbl_inn[],8,FALSE)),"",VLOOKUP(tbl_main[[#This Row],[ИНН организации]],tbl_inn[],8,FALSE))</f>
        <v/>
      </c>
      <c r="AB195" s="83" t="s">
        <v>311</v>
      </c>
      <c r="AC195" s="83" t="s">
        <v>311</v>
      </c>
      <c r="AD195" s="83" t="s">
        <v>311</v>
      </c>
      <c r="AE195" s="83" t="s">
        <v>311</v>
      </c>
      <c r="AF195" s="83" t="s">
        <v>311</v>
      </c>
      <c r="AG195" s="83" t="s">
        <v>311</v>
      </c>
      <c r="AH195" s="83" t="s">
        <v>311</v>
      </c>
      <c r="AI195" s="83" t="s">
        <v>311</v>
      </c>
      <c r="AJ195" s="83" t="s">
        <v>311</v>
      </c>
      <c r="AK195" s="83" t="s">
        <v>311</v>
      </c>
      <c r="AL195" s="83" t="s">
        <v>311</v>
      </c>
      <c r="AM195" s="83" t="s">
        <v>311</v>
      </c>
      <c r="AN195" s="83" t="s">
        <v>311</v>
      </c>
    </row>
    <row r="196" spans="1:40" x14ac:dyDescent="0.25">
      <c r="A196" s="81">
        <f t="shared" si="2"/>
        <v>187</v>
      </c>
      <c r="B196" s="82" t="str">
        <f>IF(tbl_main[[#This Row],[ТИП]]="","",IF(tbl_main[[#This Row],[Серия и номер]]="","",tbl_main[[#This Row],[ТИП]]&amp;"-"&amp;RIGHT(tbl_main[[#This Row],[Серия и номер]],6)))</f>
        <v/>
      </c>
      <c r="C196" s="83" t="s">
        <v>311</v>
      </c>
      <c r="D196" s="83" t="s">
        <v>311</v>
      </c>
      <c r="E196" s="83" t="s">
        <v>311</v>
      </c>
      <c r="F196" s="83" t="s">
        <v>311</v>
      </c>
      <c r="G196" s="83" t="s">
        <v>311</v>
      </c>
      <c r="H196" s="83" t="s">
        <v>311</v>
      </c>
      <c r="I196" s="83" t="s">
        <v>311</v>
      </c>
      <c r="J196" s="83" t="s">
        <v>311</v>
      </c>
      <c r="K196" s="84" t="s">
        <v>311</v>
      </c>
      <c r="L196" s="83" t="s">
        <v>311</v>
      </c>
      <c r="M196" s="85" t="s">
        <v>311</v>
      </c>
      <c r="N196" s="83" t="s">
        <v>311</v>
      </c>
      <c r="O196" s="84" t="s">
        <v>311</v>
      </c>
      <c r="P196" s="83" t="s">
        <v>311</v>
      </c>
      <c r="Q196" s="83" t="s">
        <v>311</v>
      </c>
      <c r="R196" s="83" t="s">
        <v>311</v>
      </c>
      <c r="S196" s="86" t="s">
        <v>311</v>
      </c>
      <c r="T196" s="83" t="s">
        <v>311</v>
      </c>
      <c r="U196" s="83" t="s">
        <v>311</v>
      </c>
      <c r="V196" s="83" t="s">
        <v>311</v>
      </c>
      <c r="W196" s="86" t="s">
        <v>311</v>
      </c>
      <c r="X196" s="86" t="s">
        <v>311</v>
      </c>
      <c r="Y196" s="90" t="str">
        <f>IF(tbl_main[[#This Row],[ИНН организации]]="","",IF(ISERROR(VLOOKUP(tbl_main[[#This Row],[ИНН организации]],tbl_inn[],3,FALSE)),"Проверьте ИНН",VLOOKUP(tbl_main[[#This Row],[ИНН организации]],tbl_inn[],3,FALSE)))</f>
        <v/>
      </c>
      <c r="Z196" s="90" t="str">
        <f>IF(ISERROR(VLOOKUP(tbl_main[[#This Row],[ИНН организации]],tbl_inn[],4,FALSE)),"",VLOOKUP(tbl_main[[#This Row],[ИНН организации]],tbl_inn[],4,FALSE))</f>
        <v/>
      </c>
      <c r="AA196" s="90" t="str">
        <f>IF(ISERROR(VLOOKUP(tbl_main[[#This Row],[ИНН организации]],tbl_inn[],8,FALSE)),"",VLOOKUP(tbl_main[[#This Row],[ИНН организации]],tbl_inn[],8,FALSE))</f>
        <v/>
      </c>
      <c r="AB196" s="83" t="s">
        <v>311</v>
      </c>
      <c r="AC196" s="83" t="s">
        <v>311</v>
      </c>
      <c r="AD196" s="83" t="s">
        <v>311</v>
      </c>
      <c r="AE196" s="83" t="s">
        <v>311</v>
      </c>
      <c r="AF196" s="83" t="s">
        <v>311</v>
      </c>
      <c r="AG196" s="83" t="s">
        <v>311</v>
      </c>
      <c r="AH196" s="83" t="s">
        <v>311</v>
      </c>
      <c r="AI196" s="83" t="s">
        <v>311</v>
      </c>
      <c r="AJ196" s="83" t="s">
        <v>311</v>
      </c>
      <c r="AK196" s="83" t="s">
        <v>311</v>
      </c>
      <c r="AL196" s="83" t="s">
        <v>311</v>
      </c>
      <c r="AM196" s="83" t="s">
        <v>311</v>
      </c>
      <c r="AN196" s="83" t="s">
        <v>311</v>
      </c>
    </row>
    <row r="197" spans="1:40" x14ac:dyDescent="0.25">
      <c r="A197" s="81">
        <f t="shared" si="2"/>
        <v>188</v>
      </c>
      <c r="B197" s="82" t="str">
        <f>IF(tbl_main[[#This Row],[ТИП]]="","",IF(tbl_main[[#This Row],[Серия и номер]]="","",tbl_main[[#This Row],[ТИП]]&amp;"-"&amp;RIGHT(tbl_main[[#This Row],[Серия и номер]],6)))</f>
        <v/>
      </c>
      <c r="C197" s="83" t="s">
        <v>311</v>
      </c>
      <c r="D197" s="83" t="s">
        <v>311</v>
      </c>
      <c r="E197" s="83" t="s">
        <v>311</v>
      </c>
      <c r="F197" s="83" t="s">
        <v>311</v>
      </c>
      <c r="G197" s="83" t="s">
        <v>311</v>
      </c>
      <c r="H197" s="83" t="s">
        <v>311</v>
      </c>
      <c r="I197" s="83" t="s">
        <v>311</v>
      </c>
      <c r="J197" s="83" t="s">
        <v>311</v>
      </c>
      <c r="K197" s="84" t="s">
        <v>311</v>
      </c>
      <c r="L197" s="83" t="s">
        <v>311</v>
      </c>
      <c r="M197" s="85" t="s">
        <v>311</v>
      </c>
      <c r="N197" s="83" t="s">
        <v>311</v>
      </c>
      <c r="O197" s="84" t="s">
        <v>311</v>
      </c>
      <c r="P197" s="83" t="s">
        <v>311</v>
      </c>
      <c r="Q197" s="83" t="s">
        <v>311</v>
      </c>
      <c r="R197" s="83" t="s">
        <v>311</v>
      </c>
      <c r="S197" s="86" t="s">
        <v>311</v>
      </c>
      <c r="T197" s="83" t="s">
        <v>311</v>
      </c>
      <c r="U197" s="83" t="s">
        <v>311</v>
      </c>
      <c r="V197" s="83" t="s">
        <v>311</v>
      </c>
      <c r="W197" s="86" t="s">
        <v>311</v>
      </c>
      <c r="X197" s="86" t="s">
        <v>311</v>
      </c>
      <c r="Y197" s="90" t="str">
        <f>IF(tbl_main[[#This Row],[ИНН организации]]="","",IF(ISERROR(VLOOKUP(tbl_main[[#This Row],[ИНН организации]],tbl_inn[],3,FALSE)),"Проверьте ИНН",VLOOKUP(tbl_main[[#This Row],[ИНН организации]],tbl_inn[],3,FALSE)))</f>
        <v/>
      </c>
      <c r="Z197" s="90" t="str">
        <f>IF(ISERROR(VLOOKUP(tbl_main[[#This Row],[ИНН организации]],tbl_inn[],4,FALSE)),"",VLOOKUP(tbl_main[[#This Row],[ИНН организации]],tbl_inn[],4,FALSE))</f>
        <v/>
      </c>
      <c r="AA197" s="90" t="str">
        <f>IF(ISERROR(VLOOKUP(tbl_main[[#This Row],[ИНН организации]],tbl_inn[],8,FALSE)),"",VLOOKUP(tbl_main[[#This Row],[ИНН организации]],tbl_inn[],8,FALSE))</f>
        <v/>
      </c>
      <c r="AB197" s="83" t="s">
        <v>311</v>
      </c>
      <c r="AC197" s="83" t="s">
        <v>311</v>
      </c>
      <c r="AD197" s="83" t="s">
        <v>311</v>
      </c>
      <c r="AE197" s="83" t="s">
        <v>311</v>
      </c>
      <c r="AF197" s="83" t="s">
        <v>311</v>
      </c>
      <c r="AG197" s="83" t="s">
        <v>311</v>
      </c>
      <c r="AH197" s="83" t="s">
        <v>311</v>
      </c>
      <c r="AI197" s="83" t="s">
        <v>311</v>
      </c>
      <c r="AJ197" s="83" t="s">
        <v>311</v>
      </c>
      <c r="AK197" s="83" t="s">
        <v>311</v>
      </c>
      <c r="AL197" s="83" t="s">
        <v>311</v>
      </c>
      <c r="AM197" s="83" t="s">
        <v>311</v>
      </c>
      <c r="AN197" s="83" t="s">
        <v>311</v>
      </c>
    </row>
    <row r="198" spans="1:40" x14ac:dyDescent="0.25">
      <c r="A198" s="81">
        <f t="shared" si="2"/>
        <v>189</v>
      </c>
      <c r="B198" s="82" t="str">
        <f>IF(tbl_main[[#This Row],[ТИП]]="","",IF(tbl_main[[#This Row],[Серия и номер]]="","",tbl_main[[#This Row],[ТИП]]&amp;"-"&amp;RIGHT(tbl_main[[#This Row],[Серия и номер]],6)))</f>
        <v/>
      </c>
      <c r="C198" s="83" t="s">
        <v>311</v>
      </c>
      <c r="D198" s="83" t="s">
        <v>311</v>
      </c>
      <c r="E198" s="83" t="s">
        <v>311</v>
      </c>
      <c r="F198" s="83" t="s">
        <v>311</v>
      </c>
      <c r="G198" s="83" t="s">
        <v>311</v>
      </c>
      <c r="H198" s="83" t="s">
        <v>311</v>
      </c>
      <c r="I198" s="83" t="s">
        <v>311</v>
      </c>
      <c r="J198" s="83" t="s">
        <v>311</v>
      </c>
      <c r="K198" s="84" t="s">
        <v>311</v>
      </c>
      <c r="L198" s="83" t="s">
        <v>311</v>
      </c>
      <c r="M198" s="85" t="s">
        <v>311</v>
      </c>
      <c r="N198" s="83" t="s">
        <v>311</v>
      </c>
      <c r="O198" s="84" t="s">
        <v>311</v>
      </c>
      <c r="P198" s="83" t="s">
        <v>311</v>
      </c>
      <c r="Q198" s="83" t="s">
        <v>311</v>
      </c>
      <c r="R198" s="83" t="s">
        <v>311</v>
      </c>
      <c r="S198" s="86" t="s">
        <v>311</v>
      </c>
      <c r="T198" s="83" t="s">
        <v>311</v>
      </c>
      <c r="U198" s="83" t="s">
        <v>311</v>
      </c>
      <c r="V198" s="83" t="s">
        <v>311</v>
      </c>
      <c r="W198" s="86" t="s">
        <v>311</v>
      </c>
      <c r="X198" s="86" t="s">
        <v>311</v>
      </c>
      <c r="Y198" s="90" t="str">
        <f>IF(tbl_main[[#This Row],[ИНН организации]]="","",IF(ISERROR(VLOOKUP(tbl_main[[#This Row],[ИНН организации]],tbl_inn[],3,FALSE)),"Проверьте ИНН",VLOOKUP(tbl_main[[#This Row],[ИНН организации]],tbl_inn[],3,FALSE)))</f>
        <v/>
      </c>
      <c r="Z198" s="90" t="str">
        <f>IF(ISERROR(VLOOKUP(tbl_main[[#This Row],[ИНН организации]],tbl_inn[],4,FALSE)),"",VLOOKUP(tbl_main[[#This Row],[ИНН организации]],tbl_inn[],4,FALSE))</f>
        <v/>
      </c>
      <c r="AA198" s="90" t="str">
        <f>IF(ISERROR(VLOOKUP(tbl_main[[#This Row],[ИНН организации]],tbl_inn[],8,FALSE)),"",VLOOKUP(tbl_main[[#This Row],[ИНН организации]],tbl_inn[],8,FALSE))</f>
        <v/>
      </c>
      <c r="AB198" s="83" t="s">
        <v>311</v>
      </c>
      <c r="AC198" s="83" t="s">
        <v>311</v>
      </c>
      <c r="AD198" s="83" t="s">
        <v>311</v>
      </c>
      <c r="AE198" s="83" t="s">
        <v>311</v>
      </c>
      <c r="AF198" s="83" t="s">
        <v>311</v>
      </c>
      <c r="AG198" s="83" t="s">
        <v>311</v>
      </c>
      <c r="AH198" s="83" t="s">
        <v>311</v>
      </c>
      <c r="AI198" s="83" t="s">
        <v>311</v>
      </c>
      <c r="AJ198" s="83" t="s">
        <v>311</v>
      </c>
      <c r="AK198" s="83" t="s">
        <v>311</v>
      </c>
      <c r="AL198" s="83" t="s">
        <v>311</v>
      </c>
      <c r="AM198" s="83" t="s">
        <v>311</v>
      </c>
      <c r="AN198" s="83" t="s">
        <v>311</v>
      </c>
    </row>
    <row r="199" spans="1:40" x14ac:dyDescent="0.25">
      <c r="A199" s="81">
        <f t="shared" si="2"/>
        <v>190</v>
      </c>
      <c r="B199" s="82" t="str">
        <f>IF(tbl_main[[#This Row],[ТИП]]="","",IF(tbl_main[[#This Row],[Серия и номер]]="","",tbl_main[[#This Row],[ТИП]]&amp;"-"&amp;RIGHT(tbl_main[[#This Row],[Серия и номер]],6)))</f>
        <v/>
      </c>
      <c r="C199" s="83" t="s">
        <v>311</v>
      </c>
      <c r="D199" s="83" t="s">
        <v>311</v>
      </c>
      <c r="E199" s="83" t="s">
        <v>311</v>
      </c>
      <c r="F199" s="83" t="s">
        <v>311</v>
      </c>
      <c r="G199" s="83" t="s">
        <v>311</v>
      </c>
      <c r="H199" s="83" t="s">
        <v>311</v>
      </c>
      <c r="I199" s="83" t="s">
        <v>311</v>
      </c>
      <c r="J199" s="83" t="s">
        <v>311</v>
      </c>
      <c r="K199" s="84" t="s">
        <v>311</v>
      </c>
      <c r="L199" s="83" t="s">
        <v>311</v>
      </c>
      <c r="M199" s="85" t="s">
        <v>311</v>
      </c>
      <c r="N199" s="83" t="s">
        <v>311</v>
      </c>
      <c r="O199" s="84" t="s">
        <v>311</v>
      </c>
      <c r="P199" s="83" t="s">
        <v>311</v>
      </c>
      <c r="Q199" s="83" t="s">
        <v>311</v>
      </c>
      <c r="R199" s="83" t="s">
        <v>311</v>
      </c>
      <c r="S199" s="86" t="s">
        <v>311</v>
      </c>
      <c r="T199" s="83" t="s">
        <v>311</v>
      </c>
      <c r="U199" s="83" t="s">
        <v>311</v>
      </c>
      <c r="V199" s="83" t="s">
        <v>311</v>
      </c>
      <c r="W199" s="86" t="s">
        <v>311</v>
      </c>
      <c r="X199" s="86" t="s">
        <v>311</v>
      </c>
      <c r="Y199" s="90" t="str">
        <f>IF(tbl_main[[#This Row],[ИНН организации]]="","",IF(ISERROR(VLOOKUP(tbl_main[[#This Row],[ИНН организации]],tbl_inn[],3,FALSE)),"Проверьте ИНН",VLOOKUP(tbl_main[[#This Row],[ИНН организации]],tbl_inn[],3,FALSE)))</f>
        <v/>
      </c>
      <c r="Z199" s="90" t="str">
        <f>IF(ISERROR(VLOOKUP(tbl_main[[#This Row],[ИНН организации]],tbl_inn[],4,FALSE)),"",VLOOKUP(tbl_main[[#This Row],[ИНН организации]],tbl_inn[],4,FALSE))</f>
        <v/>
      </c>
      <c r="AA199" s="90" t="str">
        <f>IF(ISERROR(VLOOKUP(tbl_main[[#This Row],[ИНН организации]],tbl_inn[],8,FALSE)),"",VLOOKUP(tbl_main[[#This Row],[ИНН организации]],tbl_inn[],8,FALSE))</f>
        <v/>
      </c>
      <c r="AB199" s="83" t="s">
        <v>311</v>
      </c>
      <c r="AC199" s="83" t="s">
        <v>311</v>
      </c>
      <c r="AD199" s="83" t="s">
        <v>311</v>
      </c>
      <c r="AE199" s="83" t="s">
        <v>311</v>
      </c>
      <c r="AF199" s="83" t="s">
        <v>311</v>
      </c>
      <c r="AG199" s="83" t="s">
        <v>311</v>
      </c>
      <c r="AH199" s="83" t="s">
        <v>311</v>
      </c>
      <c r="AI199" s="83" t="s">
        <v>311</v>
      </c>
      <c r="AJ199" s="83" t="s">
        <v>311</v>
      </c>
      <c r="AK199" s="83" t="s">
        <v>311</v>
      </c>
      <c r="AL199" s="83" t="s">
        <v>311</v>
      </c>
      <c r="AM199" s="83" t="s">
        <v>311</v>
      </c>
      <c r="AN199" s="83" t="s">
        <v>311</v>
      </c>
    </row>
    <row r="200" spans="1:40" x14ac:dyDescent="0.25">
      <c r="A200" s="81">
        <f t="shared" si="2"/>
        <v>191</v>
      </c>
      <c r="B200" s="82" t="str">
        <f>IF(tbl_main[[#This Row],[ТИП]]="","",IF(tbl_main[[#This Row],[Серия и номер]]="","",tbl_main[[#This Row],[ТИП]]&amp;"-"&amp;RIGHT(tbl_main[[#This Row],[Серия и номер]],6)))</f>
        <v/>
      </c>
      <c r="C200" s="83" t="s">
        <v>311</v>
      </c>
      <c r="D200" s="83" t="s">
        <v>311</v>
      </c>
      <c r="E200" s="83" t="s">
        <v>311</v>
      </c>
      <c r="F200" s="83" t="s">
        <v>311</v>
      </c>
      <c r="G200" s="83" t="s">
        <v>311</v>
      </c>
      <c r="H200" s="83" t="s">
        <v>311</v>
      </c>
      <c r="I200" s="83" t="s">
        <v>311</v>
      </c>
      <c r="J200" s="83" t="s">
        <v>311</v>
      </c>
      <c r="K200" s="84" t="s">
        <v>311</v>
      </c>
      <c r="L200" s="83" t="s">
        <v>311</v>
      </c>
      <c r="M200" s="85" t="s">
        <v>311</v>
      </c>
      <c r="N200" s="83" t="s">
        <v>311</v>
      </c>
      <c r="O200" s="84" t="s">
        <v>311</v>
      </c>
      <c r="P200" s="83" t="s">
        <v>311</v>
      </c>
      <c r="Q200" s="83" t="s">
        <v>311</v>
      </c>
      <c r="R200" s="83" t="s">
        <v>311</v>
      </c>
      <c r="S200" s="86" t="s">
        <v>311</v>
      </c>
      <c r="T200" s="83" t="s">
        <v>311</v>
      </c>
      <c r="U200" s="83" t="s">
        <v>311</v>
      </c>
      <c r="V200" s="83" t="s">
        <v>311</v>
      </c>
      <c r="W200" s="86" t="s">
        <v>311</v>
      </c>
      <c r="X200" s="86" t="s">
        <v>311</v>
      </c>
      <c r="Y200" s="90" t="str">
        <f>IF(tbl_main[[#This Row],[ИНН организации]]="","",IF(ISERROR(VLOOKUP(tbl_main[[#This Row],[ИНН организации]],tbl_inn[],3,FALSE)),"Проверьте ИНН",VLOOKUP(tbl_main[[#This Row],[ИНН организации]],tbl_inn[],3,FALSE)))</f>
        <v/>
      </c>
      <c r="Z200" s="90" t="str">
        <f>IF(ISERROR(VLOOKUP(tbl_main[[#This Row],[ИНН организации]],tbl_inn[],4,FALSE)),"",VLOOKUP(tbl_main[[#This Row],[ИНН организации]],tbl_inn[],4,FALSE))</f>
        <v/>
      </c>
      <c r="AA200" s="90" t="str">
        <f>IF(ISERROR(VLOOKUP(tbl_main[[#This Row],[ИНН организации]],tbl_inn[],8,FALSE)),"",VLOOKUP(tbl_main[[#This Row],[ИНН организации]],tbl_inn[],8,FALSE))</f>
        <v/>
      </c>
      <c r="AB200" s="83" t="s">
        <v>311</v>
      </c>
      <c r="AC200" s="83" t="s">
        <v>311</v>
      </c>
      <c r="AD200" s="83" t="s">
        <v>311</v>
      </c>
      <c r="AE200" s="83" t="s">
        <v>311</v>
      </c>
      <c r="AF200" s="83" t="s">
        <v>311</v>
      </c>
      <c r="AG200" s="83" t="s">
        <v>311</v>
      </c>
      <c r="AH200" s="83" t="s">
        <v>311</v>
      </c>
      <c r="AI200" s="83" t="s">
        <v>311</v>
      </c>
      <c r="AJ200" s="83" t="s">
        <v>311</v>
      </c>
      <c r="AK200" s="83" t="s">
        <v>311</v>
      </c>
      <c r="AL200" s="83" t="s">
        <v>311</v>
      </c>
      <c r="AM200" s="83" t="s">
        <v>311</v>
      </c>
      <c r="AN200" s="83" t="s">
        <v>311</v>
      </c>
    </row>
    <row r="201" spans="1:40" x14ac:dyDescent="0.25">
      <c r="A201" s="81">
        <f t="shared" si="2"/>
        <v>192</v>
      </c>
      <c r="B201" s="82" t="str">
        <f>IF(tbl_main[[#This Row],[ТИП]]="","",IF(tbl_main[[#This Row],[Серия и номер]]="","",tbl_main[[#This Row],[ТИП]]&amp;"-"&amp;RIGHT(tbl_main[[#This Row],[Серия и номер]],6)))</f>
        <v/>
      </c>
      <c r="C201" s="83" t="s">
        <v>311</v>
      </c>
      <c r="D201" s="83" t="s">
        <v>311</v>
      </c>
      <c r="E201" s="83" t="s">
        <v>311</v>
      </c>
      <c r="F201" s="83" t="s">
        <v>311</v>
      </c>
      <c r="G201" s="83" t="s">
        <v>311</v>
      </c>
      <c r="H201" s="83" t="s">
        <v>311</v>
      </c>
      <c r="I201" s="83" t="s">
        <v>311</v>
      </c>
      <c r="J201" s="83" t="s">
        <v>311</v>
      </c>
      <c r="K201" s="84" t="s">
        <v>311</v>
      </c>
      <c r="L201" s="83" t="s">
        <v>311</v>
      </c>
      <c r="M201" s="85" t="s">
        <v>311</v>
      </c>
      <c r="N201" s="83" t="s">
        <v>311</v>
      </c>
      <c r="O201" s="84" t="s">
        <v>311</v>
      </c>
      <c r="P201" s="83" t="s">
        <v>311</v>
      </c>
      <c r="Q201" s="83" t="s">
        <v>311</v>
      </c>
      <c r="R201" s="83" t="s">
        <v>311</v>
      </c>
      <c r="S201" s="86" t="s">
        <v>311</v>
      </c>
      <c r="T201" s="83" t="s">
        <v>311</v>
      </c>
      <c r="U201" s="83" t="s">
        <v>311</v>
      </c>
      <c r="V201" s="83" t="s">
        <v>311</v>
      </c>
      <c r="W201" s="86" t="s">
        <v>311</v>
      </c>
      <c r="X201" s="86" t="s">
        <v>311</v>
      </c>
      <c r="Y201" s="90" t="str">
        <f>IF(tbl_main[[#This Row],[ИНН организации]]="","",IF(ISERROR(VLOOKUP(tbl_main[[#This Row],[ИНН организации]],tbl_inn[],3,FALSE)),"Проверьте ИНН",VLOOKUP(tbl_main[[#This Row],[ИНН организации]],tbl_inn[],3,FALSE)))</f>
        <v/>
      </c>
      <c r="Z201" s="90" t="str">
        <f>IF(ISERROR(VLOOKUP(tbl_main[[#This Row],[ИНН организации]],tbl_inn[],4,FALSE)),"",VLOOKUP(tbl_main[[#This Row],[ИНН организации]],tbl_inn[],4,FALSE))</f>
        <v/>
      </c>
      <c r="AA201" s="90" t="str">
        <f>IF(ISERROR(VLOOKUP(tbl_main[[#This Row],[ИНН организации]],tbl_inn[],8,FALSE)),"",VLOOKUP(tbl_main[[#This Row],[ИНН организации]],tbl_inn[],8,FALSE))</f>
        <v/>
      </c>
      <c r="AB201" s="83" t="s">
        <v>311</v>
      </c>
      <c r="AC201" s="83" t="s">
        <v>311</v>
      </c>
      <c r="AD201" s="83" t="s">
        <v>311</v>
      </c>
      <c r="AE201" s="83" t="s">
        <v>311</v>
      </c>
      <c r="AF201" s="83" t="s">
        <v>311</v>
      </c>
      <c r="AG201" s="83" t="s">
        <v>311</v>
      </c>
      <c r="AH201" s="83" t="s">
        <v>311</v>
      </c>
      <c r="AI201" s="83" t="s">
        <v>311</v>
      </c>
      <c r="AJ201" s="83" t="s">
        <v>311</v>
      </c>
      <c r="AK201" s="83" t="s">
        <v>311</v>
      </c>
      <c r="AL201" s="83" t="s">
        <v>311</v>
      </c>
      <c r="AM201" s="83" t="s">
        <v>311</v>
      </c>
      <c r="AN201" s="83" t="s">
        <v>311</v>
      </c>
    </row>
    <row r="202" spans="1:40" x14ac:dyDescent="0.25">
      <c r="A202" s="81">
        <f t="shared" si="2"/>
        <v>193</v>
      </c>
      <c r="B202" s="82" t="str">
        <f>IF(tbl_main[[#This Row],[ТИП]]="","",IF(tbl_main[[#This Row],[Серия и номер]]="","",tbl_main[[#This Row],[ТИП]]&amp;"-"&amp;RIGHT(tbl_main[[#This Row],[Серия и номер]],6)))</f>
        <v/>
      </c>
      <c r="C202" s="83" t="s">
        <v>311</v>
      </c>
      <c r="D202" s="83" t="s">
        <v>311</v>
      </c>
      <c r="E202" s="83" t="s">
        <v>311</v>
      </c>
      <c r="F202" s="83" t="s">
        <v>311</v>
      </c>
      <c r="G202" s="83" t="s">
        <v>311</v>
      </c>
      <c r="H202" s="83" t="s">
        <v>311</v>
      </c>
      <c r="I202" s="83" t="s">
        <v>311</v>
      </c>
      <c r="J202" s="83" t="s">
        <v>311</v>
      </c>
      <c r="K202" s="84" t="s">
        <v>311</v>
      </c>
      <c r="L202" s="83" t="s">
        <v>311</v>
      </c>
      <c r="M202" s="85" t="s">
        <v>311</v>
      </c>
      <c r="N202" s="83" t="s">
        <v>311</v>
      </c>
      <c r="O202" s="84" t="s">
        <v>311</v>
      </c>
      <c r="P202" s="83" t="s">
        <v>311</v>
      </c>
      <c r="Q202" s="83" t="s">
        <v>311</v>
      </c>
      <c r="R202" s="83" t="s">
        <v>311</v>
      </c>
      <c r="S202" s="86" t="s">
        <v>311</v>
      </c>
      <c r="T202" s="83" t="s">
        <v>311</v>
      </c>
      <c r="U202" s="83" t="s">
        <v>311</v>
      </c>
      <c r="V202" s="83" t="s">
        <v>311</v>
      </c>
      <c r="W202" s="86" t="s">
        <v>311</v>
      </c>
      <c r="X202" s="86" t="s">
        <v>311</v>
      </c>
      <c r="Y202" s="90" t="str">
        <f>IF(tbl_main[[#This Row],[ИНН организации]]="","",IF(ISERROR(VLOOKUP(tbl_main[[#This Row],[ИНН организации]],tbl_inn[],3,FALSE)),"Проверьте ИНН",VLOOKUP(tbl_main[[#This Row],[ИНН организации]],tbl_inn[],3,FALSE)))</f>
        <v/>
      </c>
      <c r="Z202" s="90" t="str">
        <f>IF(ISERROR(VLOOKUP(tbl_main[[#This Row],[ИНН организации]],tbl_inn[],4,FALSE)),"",VLOOKUP(tbl_main[[#This Row],[ИНН организации]],tbl_inn[],4,FALSE))</f>
        <v/>
      </c>
      <c r="AA202" s="90" t="str">
        <f>IF(ISERROR(VLOOKUP(tbl_main[[#This Row],[ИНН организации]],tbl_inn[],8,FALSE)),"",VLOOKUP(tbl_main[[#This Row],[ИНН организации]],tbl_inn[],8,FALSE))</f>
        <v/>
      </c>
      <c r="AB202" s="83" t="s">
        <v>311</v>
      </c>
      <c r="AC202" s="83" t="s">
        <v>311</v>
      </c>
      <c r="AD202" s="83" t="s">
        <v>311</v>
      </c>
      <c r="AE202" s="83" t="s">
        <v>311</v>
      </c>
      <c r="AF202" s="83" t="s">
        <v>311</v>
      </c>
      <c r="AG202" s="83" t="s">
        <v>311</v>
      </c>
      <c r="AH202" s="83" t="s">
        <v>311</v>
      </c>
      <c r="AI202" s="83" t="s">
        <v>311</v>
      </c>
      <c r="AJ202" s="83" t="s">
        <v>311</v>
      </c>
      <c r="AK202" s="83" t="s">
        <v>311</v>
      </c>
      <c r="AL202" s="83" t="s">
        <v>311</v>
      </c>
      <c r="AM202" s="83" t="s">
        <v>311</v>
      </c>
      <c r="AN202" s="83" t="s">
        <v>311</v>
      </c>
    </row>
    <row r="203" spans="1:40" x14ac:dyDescent="0.25">
      <c r="A203" s="81">
        <f t="shared" ref="A203:A266" si="3">ROW()-9</f>
        <v>194</v>
      </c>
      <c r="B203" s="82" t="str">
        <f>IF(tbl_main[[#This Row],[ТИП]]="","",IF(tbl_main[[#This Row],[Серия и номер]]="","",tbl_main[[#This Row],[ТИП]]&amp;"-"&amp;RIGHT(tbl_main[[#This Row],[Серия и номер]],6)))</f>
        <v/>
      </c>
      <c r="C203" s="83" t="s">
        <v>311</v>
      </c>
      <c r="D203" s="83" t="s">
        <v>311</v>
      </c>
      <c r="E203" s="83" t="s">
        <v>311</v>
      </c>
      <c r="F203" s="83" t="s">
        <v>311</v>
      </c>
      <c r="G203" s="83" t="s">
        <v>311</v>
      </c>
      <c r="H203" s="83" t="s">
        <v>311</v>
      </c>
      <c r="I203" s="83" t="s">
        <v>311</v>
      </c>
      <c r="J203" s="83" t="s">
        <v>311</v>
      </c>
      <c r="K203" s="84" t="s">
        <v>311</v>
      </c>
      <c r="L203" s="83" t="s">
        <v>311</v>
      </c>
      <c r="M203" s="85" t="s">
        <v>311</v>
      </c>
      <c r="N203" s="83" t="s">
        <v>311</v>
      </c>
      <c r="O203" s="84" t="s">
        <v>311</v>
      </c>
      <c r="P203" s="83" t="s">
        <v>311</v>
      </c>
      <c r="Q203" s="83" t="s">
        <v>311</v>
      </c>
      <c r="R203" s="83" t="s">
        <v>311</v>
      </c>
      <c r="S203" s="86" t="s">
        <v>311</v>
      </c>
      <c r="T203" s="83" t="s">
        <v>311</v>
      </c>
      <c r="U203" s="83" t="s">
        <v>311</v>
      </c>
      <c r="V203" s="83" t="s">
        <v>311</v>
      </c>
      <c r="W203" s="86" t="s">
        <v>311</v>
      </c>
      <c r="X203" s="86" t="s">
        <v>311</v>
      </c>
      <c r="Y203" s="90" t="str">
        <f>IF(tbl_main[[#This Row],[ИНН организации]]="","",IF(ISERROR(VLOOKUP(tbl_main[[#This Row],[ИНН организации]],tbl_inn[],3,FALSE)),"Проверьте ИНН",VLOOKUP(tbl_main[[#This Row],[ИНН организации]],tbl_inn[],3,FALSE)))</f>
        <v/>
      </c>
      <c r="Z203" s="90" t="str">
        <f>IF(ISERROR(VLOOKUP(tbl_main[[#This Row],[ИНН организации]],tbl_inn[],4,FALSE)),"",VLOOKUP(tbl_main[[#This Row],[ИНН организации]],tbl_inn[],4,FALSE))</f>
        <v/>
      </c>
      <c r="AA203" s="90" t="str">
        <f>IF(ISERROR(VLOOKUP(tbl_main[[#This Row],[ИНН организации]],tbl_inn[],8,FALSE)),"",VLOOKUP(tbl_main[[#This Row],[ИНН организации]],tbl_inn[],8,FALSE))</f>
        <v/>
      </c>
      <c r="AB203" s="83" t="s">
        <v>311</v>
      </c>
      <c r="AC203" s="83" t="s">
        <v>311</v>
      </c>
      <c r="AD203" s="83" t="s">
        <v>311</v>
      </c>
      <c r="AE203" s="83" t="s">
        <v>311</v>
      </c>
      <c r="AF203" s="83" t="s">
        <v>311</v>
      </c>
      <c r="AG203" s="83" t="s">
        <v>311</v>
      </c>
      <c r="AH203" s="83" t="s">
        <v>311</v>
      </c>
      <c r="AI203" s="83" t="s">
        <v>311</v>
      </c>
      <c r="AJ203" s="83" t="s">
        <v>311</v>
      </c>
      <c r="AK203" s="83" t="s">
        <v>311</v>
      </c>
      <c r="AL203" s="83" t="s">
        <v>311</v>
      </c>
      <c r="AM203" s="83" t="s">
        <v>311</v>
      </c>
      <c r="AN203" s="83" t="s">
        <v>311</v>
      </c>
    </row>
    <row r="204" spans="1:40" x14ac:dyDescent="0.25">
      <c r="A204" s="81">
        <f t="shared" si="3"/>
        <v>195</v>
      </c>
      <c r="B204" s="82" t="str">
        <f>IF(tbl_main[[#This Row],[ТИП]]="","",IF(tbl_main[[#This Row],[Серия и номер]]="","",tbl_main[[#This Row],[ТИП]]&amp;"-"&amp;RIGHT(tbl_main[[#This Row],[Серия и номер]],6)))</f>
        <v/>
      </c>
      <c r="C204" s="83" t="s">
        <v>311</v>
      </c>
      <c r="D204" s="83" t="s">
        <v>311</v>
      </c>
      <c r="E204" s="83" t="s">
        <v>311</v>
      </c>
      <c r="F204" s="83" t="s">
        <v>311</v>
      </c>
      <c r="G204" s="83" t="s">
        <v>311</v>
      </c>
      <c r="H204" s="83" t="s">
        <v>311</v>
      </c>
      <c r="I204" s="83" t="s">
        <v>311</v>
      </c>
      <c r="J204" s="83" t="s">
        <v>311</v>
      </c>
      <c r="K204" s="84" t="s">
        <v>311</v>
      </c>
      <c r="L204" s="83" t="s">
        <v>311</v>
      </c>
      <c r="M204" s="85" t="s">
        <v>311</v>
      </c>
      <c r="N204" s="83" t="s">
        <v>311</v>
      </c>
      <c r="O204" s="84" t="s">
        <v>311</v>
      </c>
      <c r="P204" s="83" t="s">
        <v>311</v>
      </c>
      <c r="Q204" s="83" t="s">
        <v>311</v>
      </c>
      <c r="R204" s="83" t="s">
        <v>311</v>
      </c>
      <c r="S204" s="86" t="s">
        <v>311</v>
      </c>
      <c r="T204" s="83" t="s">
        <v>311</v>
      </c>
      <c r="U204" s="83" t="s">
        <v>311</v>
      </c>
      <c r="V204" s="83" t="s">
        <v>311</v>
      </c>
      <c r="W204" s="86" t="s">
        <v>311</v>
      </c>
      <c r="X204" s="86" t="s">
        <v>311</v>
      </c>
      <c r="Y204" s="90" t="str">
        <f>IF(tbl_main[[#This Row],[ИНН организации]]="","",IF(ISERROR(VLOOKUP(tbl_main[[#This Row],[ИНН организации]],tbl_inn[],3,FALSE)),"Проверьте ИНН",VLOOKUP(tbl_main[[#This Row],[ИНН организации]],tbl_inn[],3,FALSE)))</f>
        <v/>
      </c>
      <c r="Z204" s="90" t="str">
        <f>IF(ISERROR(VLOOKUP(tbl_main[[#This Row],[ИНН организации]],tbl_inn[],4,FALSE)),"",VLOOKUP(tbl_main[[#This Row],[ИНН организации]],tbl_inn[],4,FALSE))</f>
        <v/>
      </c>
      <c r="AA204" s="90" t="str">
        <f>IF(ISERROR(VLOOKUP(tbl_main[[#This Row],[ИНН организации]],tbl_inn[],8,FALSE)),"",VLOOKUP(tbl_main[[#This Row],[ИНН организации]],tbl_inn[],8,FALSE))</f>
        <v/>
      </c>
      <c r="AB204" s="83" t="s">
        <v>311</v>
      </c>
      <c r="AC204" s="83" t="s">
        <v>311</v>
      </c>
      <c r="AD204" s="83" t="s">
        <v>311</v>
      </c>
      <c r="AE204" s="83" t="s">
        <v>311</v>
      </c>
      <c r="AF204" s="83" t="s">
        <v>311</v>
      </c>
      <c r="AG204" s="83" t="s">
        <v>311</v>
      </c>
      <c r="AH204" s="83" t="s">
        <v>311</v>
      </c>
      <c r="AI204" s="83" t="s">
        <v>311</v>
      </c>
      <c r="AJ204" s="83" t="s">
        <v>311</v>
      </c>
      <c r="AK204" s="83" t="s">
        <v>311</v>
      </c>
      <c r="AL204" s="83" t="s">
        <v>311</v>
      </c>
      <c r="AM204" s="83" t="s">
        <v>311</v>
      </c>
      <c r="AN204" s="83" t="s">
        <v>311</v>
      </c>
    </row>
    <row r="205" spans="1:40" x14ac:dyDescent="0.25">
      <c r="A205" s="81">
        <f t="shared" si="3"/>
        <v>196</v>
      </c>
      <c r="B205" s="82" t="str">
        <f>IF(tbl_main[[#This Row],[ТИП]]="","",IF(tbl_main[[#This Row],[Серия и номер]]="","",tbl_main[[#This Row],[ТИП]]&amp;"-"&amp;RIGHT(tbl_main[[#This Row],[Серия и номер]],6)))</f>
        <v/>
      </c>
      <c r="C205" s="83" t="s">
        <v>311</v>
      </c>
      <c r="D205" s="83" t="s">
        <v>311</v>
      </c>
      <c r="E205" s="83" t="s">
        <v>311</v>
      </c>
      <c r="F205" s="83" t="s">
        <v>311</v>
      </c>
      <c r="G205" s="83" t="s">
        <v>311</v>
      </c>
      <c r="H205" s="83" t="s">
        <v>311</v>
      </c>
      <c r="I205" s="83" t="s">
        <v>311</v>
      </c>
      <c r="J205" s="83" t="s">
        <v>311</v>
      </c>
      <c r="K205" s="84" t="s">
        <v>311</v>
      </c>
      <c r="L205" s="83" t="s">
        <v>311</v>
      </c>
      <c r="M205" s="85" t="s">
        <v>311</v>
      </c>
      <c r="N205" s="83" t="s">
        <v>311</v>
      </c>
      <c r="O205" s="84" t="s">
        <v>311</v>
      </c>
      <c r="P205" s="83" t="s">
        <v>311</v>
      </c>
      <c r="Q205" s="83" t="s">
        <v>311</v>
      </c>
      <c r="R205" s="83" t="s">
        <v>311</v>
      </c>
      <c r="S205" s="86" t="s">
        <v>311</v>
      </c>
      <c r="T205" s="83" t="s">
        <v>311</v>
      </c>
      <c r="U205" s="83" t="s">
        <v>311</v>
      </c>
      <c r="V205" s="83" t="s">
        <v>311</v>
      </c>
      <c r="W205" s="86" t="s">
        <v>311</v>
      </c>
      <c r="X205" s="86" t="s">
        <v>311</v>
      </c>
      <c r="Y205" s="90" t="str">
        <f>IF(tbl_main[[#This Row],[ИНН организации]]="","",IF(ISERROR(VLOOKUP(tbl_main[[#This Row],[ИНН организации]],tbl_inn[],3,FALSE)),"Проверьте ИНН",VLOOKUP(tbl_main[[#This Row],[ИНН организации]],tbl_inn[],3,FALSE)))</f>
        <v/>
      </c>
      <c r="Z205" s="90" t="str">
        <f>IF(ISERROR(VLOOKUP(tbl_main[[#This Row],[ИНН организации]],tbl_inn[],4,FALSE)),"",VLOOKUP(tbl_main[[#This Row],[ИНН организации]],tbl_inn[],4,FALSE))</f>
        <v/>
      </c>
      <c r="AA205" s="90" t="str">
        <f>IF(ISERROR(VLOOKUP(tbl_main[[#This Row],[ИНН организации]],tbl_inn[],8,FALSE)),"",VLOOKUP(tbl_main[[#This Row],[ИНН организации]],tbl_inn[],8,FALSE))</f>
        <v/>
      </c>
      <c r="AB205" s="83" t="s">
        <v>311</v>
      </c>
      <c r="AC205" s="83" t="s">
        <v>311</v>
      </c>
      <c r="AD205" s="83" t="s">
        <v>311</v>
      </c>
      <c r="AE205" s="83" t="s">
        <v>311</v>
      </c>
      <c r="AF205" s="83" t="s">
        <v>311</v>
      </c>
      <c r="AG205" s="83" t="s">
        <v>311</v>
      </c>
      <c r="AH205" s="83" t="s">
        <v>311</v>
      </c>
      <c r="AI205" s="83" t="s">
        <v>311</v>
      </c>
      <c r="AJ205" s="83" t="s">
        <v>311</v>
      </c>
      <c r="AK205" s="83" t="s">
        <v>311</v>
      </c>
      <c r="AL205" s="83" t="s">
        <v>311</v>
      </c>
      <c r="AM205" s="83" t="s">
        <v>311</v>
      </c>
      <c r="AN205" s="83" t="s">
        <v>311</v>
      </c>
    </row>
    <row r="206" spans="1:40" x14ac:dyDescent="0.25">
      <c r="A206" s="81">
        <f t="shared" si="3"/>
        <v>197</v>
      </c>
      <c r="B206" s="82" t="str">
        <f>IF(tbl_main[[#This Row],[ТИП]]="","",IF(tbl_main[[#This Row],[Серия и номер]]="","",tbl_main[[#This Row],[ТИП]]&amp;"-"&amp;RIGHT(tbl_main[[#This Row],[Серия и номер]],6)))</f>
        <v/>
      </c>
      <c r="C206" s="83" t="s">
        <v>311</v>
      </c>
      <c r="D206" s="83" t="s">
        <v>311</v>
      </c>
      <c r="E206" s="83" t="s">
        <v>311</v>
      </c>
      <c r="F206" s="83" t="s">
        <v>311</v>
      </c>
      <c r="G206" s="83" t="s">
        <v>311</v>
      </c>
      <c r="H206" s="83" t="s">
        <v>311</v>
      </c>
      <c r="I206" s="83" t="s">
        <v>311</v>
      </c>
      <c r="J206" s="83" t="s">
        <v>311</v>
      </c>
      <c r="K206" s="84" t="s">
        <v>311</v>
      </c>
      <c r="L206" s="83" t="s">
        <v>311</v>
      </c>
      <c r="M206" s="85" t="s">
        <v>311</v>
      </c>
      <c r="N206" s="83" t="s">
        <v>311</v>
      </c>
      <c r="O206" s="84" t="s">
        <v>311</v>
      </c>
      <c r="P206" s="83" t="s">
        <v>311</v>
      </c>
      <c r="Q206" s="83" t="s">
        <v>311</v>
      </c>
      <c r="R206" s="83" t="s">
        <v>311</v>
      </c>
      <c r="S206" s="86" t="s">
        <v>311</v>
      </c>
      <c r="T206" s="83" t="s">
        <v>311</v>
      </c>
      <c r="U206" s="83" t="s">
        <v>311</v>
      </c>
      <c r="V206" s="83" t="s">
        <v>311</v>
      </c>
      <c r="W206" s="86" t="s">
        <v>311</v>
      </c>
      <c r="X206" s="86" t="s">
        <v>311</v>
      </c>
      <c r="Y206" s="90" t="str">
        <f>IF(tbl_main[[#This Row],[ИНН организации]]="","",IF(ISERROR(VLOOKUP(tbl_main[[#This Row],[ИНН организации]],tbl_inn[],3,FALSE)),"Проверьте ИНН",VLOOKUP(tbl_main[[#This Row],[ИНН организации]],tbl_inn[],3,FALSE)))</f>
        <v/>
      </c>
      <c r="Z206" s="90" t="str">
        <f>IF(ISERROR(VLOOKUP(tbl_main[[#This Row],[ИНН организации]],tbl_inn[],4,FALSE)),"",VLOOKUP(tbl_main[[#This Row],[ИНН организации]],tbl_inn[],4,FALSE))</f>
        <v/>
      </c>
      <c r="AA206" s="90" t="str">
        <f>IF(ISERROR(VLOOKUP(tbl_main[[#This Row],[ИНН организации]],tbl_inn[],8,FALSE)),"",VLOOKUP(tbl_main[[#This Row],[ИНН организации]],tbl_inn[],8,FALSE))</f>
        <v/>
      </c>
      <c r="AB206" s="83" t="s">
        <v>311</v>
      </c>
      <c r="AC206" s="83" t="s">
        <v>311</v>
      </c>
      <c r="AD206" s="83" t="s">
        <v>311</v>
      </c>
      <c r="AE206" s="83" t="s">
        <v>311</v>
      </c>
      <c r="AF206" s="83" t="s">
        <v>311</v>
      </c>
      <c r="AG206" s="83" t="s">
        <v>311</v>
      </c>
      <c r="AH206" s="83" t="s">
        <v>311</v>
      </c>
      <c r="AI206" s="83" t="s">
        <v>311</v>
      </c>
      <c r="AJ206" s="83" t="s">
        <v>311</v>
      </c>
      <c r="AK206" s="83" t="s">
        <v>311</v>
      </c>
      <c r="AL206" s="83" t="s">
        <v>311</v>
      </c>
      <c r="AM206" s="83" t="s">
        <v>311</v>
      </c>
      <c r="AN206" s="83" t="s">
        <v>311</v>
      </c>
    </row>
    <row r="207" spans="1:40" x14ac:dyDescent="0.25">
      <c r="A207" s="81">
        <f t="shared" si="3"/>
        <v>198</v>
      </c>
      <c r="B207" s="82" t="str">
        <f>IF(tbl_main[[#This Row],[ТИП]]="","",IF(tbl_main[[#This Row],[Серия и номер]]="","",tbl_main[[#This Row],[ТИП]]&amp;"-"&amp;RIGHT(tbl_main[[#This Row],[Серия и номер]],6)))</f>
        <v/>
      </c>
      <c r="C207" s="83" t="s">
        <v>311</v>
      </c>
      <c r="D207" s="83" t="s">
        <v>311</v>
      </c>
      <c r="E207" s="83" t="s">
        <v>311</v>
      </c>
      <c r="F207" s="83" t="s">
        <v>311</v>
      </c>
      <c r="G207" s="83" t="s">
        <v>311</v>
      </c>
      <c r="H207" s="83" t="s">
        <v>311</v>
      </c>
      <c r="I207" s="83" t="s">
        <v>311</v>
      </c>
      <c r="J207" s="83" t="s">
        <v>311</v>
      </c>
      <c r="K207" s="84" t="s">
        <v>311</v>
      </c>
      <c r="L207" s="83" t="s">
        <v>311</v>
      </c>
      <c r="M207" s="85" t="s">
        <v>311</v>
      </c>
      <c r="N207" s="83" t="s">
        <v>311</v>
      </c>
      <c r="O207" s="84" t="s">
        <v>311</v>
      </c>
      <c r="P207" s="83" t="s">
        <v>311</v>
      </c>
      <c r="Q207" s="83" t="s">
        <v>311</v>
      </c>
      <c r="R207" s="83" t="s">
        <v>311</v>
      </c>
      <c r="S207" s="86" t="s">
        <v>311</v>
      </c>
      <c r="T207" s="83" t="s">
        <v>311</v>
      </c>
      <c r="U207" s="83" t="s">
        <v>311</v>
      </c>
      <c r="V207" s="83" t="s">
        <v>311</v>
      </c>
      <c r="W207" s="86" t="s">
        <v>311</v>
      </c>
      <c r="X207" s="86" t="s">
        <v>311</v>
      </c>
      <c r="Y207" s="90" t="str">
        <f>IF(tbl_main[[#This Row],[ИНН организации]]="","",IF(ISERROR(VLOOKUP(tbl_main[[#This Row],[ИНН организации]],tbl_inn[],3,FALSE)),"Проверьте ИНН",VLOOKUP(tbl_main[[#This Row],[ИНН организации]],tbl_inn[],3,FALSE)))</f>
        <v/>
      </c>
      <c r="Z207" s="90" t="str">
        <f>IF(ISERROR(VLOOKUP(tbl_main[[#This Row],[ИНН организации]],tbl_inn[],4,FALSE)),"",VLOOKUP(tbl_main[[#This Row],[ИНН организации]],tbl_inn[],4,FALSE))</f>
        <v/>
      </c>
      <c r="AA207" s="90" t="str">
        <f>IF(ISERROR(VLOOKUP(tbl_main[[#This Row],[ИНН организации]],tbl_inn[],8,FALSE)),"",VLOOKUP(tbl_main[[#This Row],[ИНН организации]],tbl_inn[],8,FALSE))</f>
        <v/>
      </c>
      <c r="AB207" s="83" t="s">
        <v>311</v>
      </c>
      <c r="AC207" s="83" t="s">
        <v>311</v>
      </c>
      <c r="AD207" s="83" t="s">
        <v>311</v>
      </c>
      <c r="AE207" s="83" t="s">
        <v>311</v>
      </c>
      <c r="AF207" s="83" t="s">
        <v>311</v>
      </c>
      <c r="AG207" s="83" t="s">
        <v>311</v>
      </c>
      <c r="AH207" s="83" t="s">
        <v>311</v>
      </c>
      <c r="AI207" s="83" t="s">
        <v>311</v>
      </c>
      <c r="AJ207" s="83" t="s">
        <v>311</v>
      </c>
      <c r="AK207" s="83" t="s">
        <v>311</v>
      </c>
      <c r="AL207" s="83" t="s">
        <v>311</v>
      </c>
      <c r="AM207" s="83" t="s">
        <v>311</v>
      </c>
      <c r="AN207" s="83" t="s">
        <v>311</v>
      </c>
    </row>
    <row r="208" spans="1:40" x14ac:dyDescent="0.25">
      <c r="A208" s="81">
        <f t="shared" si="3"/>
        <v>199</v>
      </c>
      <c r="B208" s="82" t="str">
        <f>IF(tbl_main[[#This Row],[ТИП]]="","",IF(tbl_main[[#This Row],[Серия и номер]]="","",tbl_main[[#This Row],[ТИП]]&amp;"-"&amp;RIGHT(tbl_main[[#This Row],[Серия и номер]],6)))</f>
        <v/>
      </c>
      <c r="C208" s="83" t="s">
        <v>311</v>
      </c>
      <c r="D208" s="83" t="s">
        <v>311</v>
      </c>
      <c r="E208" s="83" t="s">
        <v>311</v>
      </c>
      <c r="F208" s="83" t="s">
        <v>311</v>
      </c>
      <c r="G208" s="83" t="s">
        <v>311</v>
      </c>
      <c r="H208" s="83" t="s">
        <v>311</v>
      </c>
      <c r="I208" s="83" t="s">
        <v>311</v>
      </c>
      <c r="J208" s="83" t="s">
        <v>311</v>
      </c>
      <c r="K208" s="84" t="s">
        <v>311</v>
      </c>
      <c r="L208" s="83" t="s">
        <v>311</v>
      </c>
      <c r="M208" s="85" t="s">
        <v>311</v>
      </c>
      <c r="N208" s="83" t="s">
        <v>311</v>
      </c>
      <c r="O208" s="84" t="s">
        <v>311</v>
      </c>
      <c r="P208" s="83" t="s">
        <v>311</v>
      </c>
      <c r="Q208" s="83" t="s">
        <v>311</v>
      </c>
      <c r="R208" s="83" t="s">
        <v>311</v>
      </c>
      <c r="S208" s="86" t="s">
        <v>311</v>
      </c>
      <c r="T208" s="83" t="s">
        <v>311</v>
      </c>
      <c r="U208" s="83" t="s">
        <v>311</v>
      </c>
      <c r="V208" s="83" t="s">
        <v>311</v>
      </c>
      <c r="W208" s="86" t="s">
        <v>311</v>
      </c>
      <c r="X208" s="86" t="s">
        <v>311</v>
      </c>
      <c r="Y208" s="90" t="str">
        <f>IF(tbl_main[[#This Row],[ИНН организации]]="","",IF(ISERROR(VLOOKUP(tbl_main[[#This Row],[ИНН организации]],tbl_inn[],3,FALSE)),"Проверьте ИНН",VLOOKUP(tbl_main[[#This Row],[ИНН организации]],tbl_inn[],3,FALSE)))</f>
        <v/>
      </c>
      <c r="Z208" s="90" t="str">
        <f>IF(ISERROR(VLOOKUP(tbl_main[[#This Row],[ИНН организации]],tbl_inn[],4,FALSE)),"",VLOOKUP(tbl_main[[#This Row],[ИНН организации]],tbl_inn[],4,FALSE))</f>
        <v/>
      </c>
      <c r="AA208" s="90" t="str">
        <f>IF(ISERROR(VLOOKUP(tbl_main[[#This Row],[ИНН организации]],tbl_inn[],8,FALSE)),"",VLOOKUP(tbl_main[[#This Row],[ИНН организации]],tbl_inn[],8,FALSE))</f>
        <v/>
      </c>
      <c r="AB208" s="83" t="s">
        <v>311</v>
      </c>
      <c r="AC208" s="83" t="s">
        <v>311</v>
      </c>
      <c r="AD208" s="83" t="s">
        <v>311</v>
      </c>
      <c r="AE208" s="83" t="s">
        <v>311</v>
      </c>
      <c r="AF208" s="83" t="s">
        <v>311</v>
      </c>
      <c r="AG208" s="83" t="s">
        <v>311</v>
      </c>
      <c r="AH208" s="83" t="s">
        <v>311</v>
      </c>
      <c r="AI208" s="83" t="s">
        <v>311</v>
      </c>
      <c r="AJ208" s="83" t="s">
        <v>311</v>
      </c>
      <c r="AK208" s="83" t="s">
        <v>311</v>
      </c>
      <c r="AL208" s="83" t="s">
        <v>311</v>
      </c>
      <c r="AM208" s="83" t="s">
        <v>311</v>
      </c>
      <c r="AN208" s="83" t="s">
        <v>311</v>
      </c>
    </row>
    <row r="209" spans="1:40" x14ac:dyDescent="0.25">
      <c r="A209" s="81">
        <f t="shared" si="3"/>
        <v>200</v>
      </c>
      <c r="B209" s="82" t="str">
        <f>IF(tbl_main[[#This Row],[ТИП]]="","",IF(tbl_main[[#This Row],[Серия и номер]]="","",tbl_main[[#This Row],[ТИП]]&amp;"-"&amp;RIGHT(tbl_main[[#This Row],[Серия и номер]],6)))</f>
        <v/>
      </c>
      <c r="C209" s="83" t="s">
        <v>311</v>
      </c>
      <c r="D209" s="83" t="s">
        <v>311</v>
      </c>
      <c r="E209" s="83" t="s">
        <v>311</v>
      </c>
      <c r="F209" s="83" t="s">
        <v>311</v>
      </c>
      <c r="G209" s="83" t="s">
        <v>311</v>
      </c>
      <c r="H209" s="83" t="s">
        <v>311</v>
      </c>
      <c r="I209" s="83" t="s">
        <v>311</v>
      </c>
      <c r="J209" s="83" t="s">
        <v>311</v>
      </c>
      <c r="K209" s="84" t="s">
        <v>311</v>
      </c>
      <c r="L209" s="83" t="s">
        <v>311</v>
      </c>
      <c r="M209" s="85" t="s">
        <v>311</v>
      </c>
      <c r="N209" s="83" t="s">
        <v>311</v>
      </c>
      <c r="O209" s="84" t="s">
        <v>311</v>
      </c>
      <c r="P209" s="83" t="s">
        <v>311</v>
      </c>
      <c r="Q209" s="83" t="s">
        <v>311</v>
      </c>
      <c r="R209" s="83" t="s">
        <v>311</v>
      </c>
      <c r="S209" s="86" t="s">
        <v>311</v>
      </c>
      <c r="T209" s="83" t="s">
        <v>311</v>
      </c>
      <c r="U209" s="83" t="s">
        <v>311</v>
      </c>
      <c r="V209" s="83" t="s">
        <v>311</v>
      </c>
      <c r="W209" s="86" t="s">
        <v>311</v>
      </c>
      <c r="X209" s="86" t="s">
        <v>311</v>
      </c>
      <c r="Y209" s="90" t="str">
        <f>IF(tbl_main[[#This Row],[ИНН организации]]="","",IF(ISERROR(VLOOKUP(tbl_main[[#This Row],[ИНН организации]],tbl_inn[],3,FALSE)),"Проверьте ИНН",VLOOKUP(tbl_main[[#This Row],[ИНН организации]],tbl_inn[],3,FALSE)))</f>
        <v/>
      </c>
      <c r="Z209" s="90" t="str">
        <f>IF(ISERROR(VLOOKUP(tbl_main[[#This Row],[ИНН организации]],tbl_inn[],4,FALSE)),"",VLOOKUP(tbl_main[[#This Row],[ИНН организации]],tbl_inn[],4,FALSE))</f>
        <v/>
      </c>
      <c r="AA209" s="90" t="str">
        <f>IF(ISERROR(VLOOKUP(tbl_main[[#This Row],[ИНН организации]],tbl_inn[],8,FALSE)),"",VLOOKUP(tbl_main[[#This Row],[ИНН организации]],tbl_inn[],8,FALSE))</f>
        <v/>
      </c>
      <c r="AB209" s="83" t="s">
        <v>311</v>
      </c>
      <c r="AC209" s="83" t="s">
        <v>311</v>
      </c>
      <c r="AD209" s="83" t="s">
        <v>311</v>
      </c>
      <c r="AE209" s="83" t="s">
        <v>311</v>
      </c>
      <c r="AF209" s="83" t="s">
        <v>311</v>
      </c>
      <c r="AG209" s="83" t="s">
        <v>311</v>
      </c>
      <c r="AH209" s="83" t="s">
        <v>311</v>
      </c>
      <c r="AI209" s="83" t="s">
        <v>311</v>
      </c>
      <c r="AJ209" s="83" t="s">
        <v>311</v>
      </c>
      <c r="AK209" s="83" t="s">
        <v>311</v>
      </c>
      <c r="AL209" s="83" t="s">
        <v>311</v>
      </c>
      <c r="AM209" s="83" t="s">
        <v>311</v>
      </c>
      <c r="AN209" s="83" t="s">
        <v>311</v>
      </c>
    </row>
    <row r="210" spans="1:40" x14ac:dyDescent="0.25">
      <c r="A210" s="81">
        <f t="shared" si="3"/>
        <v>201</v>
      </c>
      <c r="B210" s="82" t="str">
        <f>IF(tbl_main[[#This Row],[ТИП]]="","",IF(tbl_main[[#This Row],[Серия и номер]]="","",tbl_main[[#This Row],[ТИП]]&amp;"-"&amp;RIGHT(tbl_main[[#This Row],[Серия и номер]],6)))</f>
        <v/>
      </c>
      <c r="C210" s="83" t="s">
        <v>311</v>
      </c>
      <c r="D210" s="83" t="s">
        <v>311</v>
      </c>
      <c r="E210" s="83" t="s">
        <v>311</v>
      </c>
      <c r="F210" s="83" t="s">
        <v>311</v>
      </c>
      <c r="G210" s="83" t="s">
        <v>311</v>
      </c>
      <c r="H210" s="83" t="s">
        <v>311</v>
      </c>
      <c r="I210" s="83" t="s">
        <v>311</v>
      </c>
      <c r="J210" s="83" t="s">
        <v>311</v>
      </c>
      <c r="K210" s="84" t="s">
        <v>311</v>
      </c>
      <c r="L210" s="83" t="s">
        <v>311</v>
      </c>
      <c r="M210" s="85" t="s">
        <v>311</v>
      </c>
      <c r="N210" s="83" t="s">
        <v>311</v>
      </c>
      <c r="O210" s="84" t="s">
        <v>311</v>
      </c>
      <c r="P210" s="83" t="s">
        <v>311</v>
      </c>
      <c r="Q210" s="83" t="s">
        <v>311</v>
      </c>
      <c r="R210" s="83" t="s">
        <v>311</v>
      </c>
      <c r="S210" s="86" t="s">
        <v>311</v>
      </c>
      <c r="T210" s="83" t="s">
        <v>311</v>
      </c>
      <c r="U210" s="83" t="s">
        <v>311</v>
      </c>
      <c r="V210" s="83" t="s">
        <v>311</v>
      </c>
      <c r="W210" s="86" t="s">
        <v>311</v>
      </c>
      <c r="X210" s="86" t="s">
        <v>311</v>
      </c>
      <c r="Y210" s="90" t="str">
        <f>IF(tbl_main[[#This Row],[ИНН организации]]="","",IF(ISERROR(VLOOKUP(tbl_main[[#This Row],[ИНН организации]],tbl_inn[],3,FALSE)),"Проверьте ИНН",VLOOKUP(tbl_main[[#This Row],[ИНН организации]],tbl_inn[],3,FALSE)))</f>
        <v/>
      </c>
      <c r="Z210" s="90" t="str">
        <f>IF(ISERROR(VLOOKUP(tbl_main[[#This Row],[ИНН организации]],tbl_inn[],4,FALSE)),"",VLOOKUP(tbl_main[[#This Row],[ИНН организации]],tbl_inn[],4,FALSE))</f>
        <v/>
      </c>
      <c r="AA210" s="90" t="str">
        <f>IF(ISERROR(VLOOKUP(tbl_main[[#This Row],[ИНН организации]],tbl_inn[],8,FALSE)),"",VLOOKUP(tbl_main[[#This Row],[ИНН организации]],tbl_inn[],8,FALSE))</f>
        <v/>
      </c>
      <c r="AB210" s="83" t="s">
        <v>311</v>
      </c>
      <c r="AC210" s="83" t="s">
        <v>311</v>
      </c>
      <c r="AD210" s="83" t="s">
        <v>311</v>
      </c>
      <c r="AE210" s="83" t="s">
        <v>311</v>
      </c>
      <c r="AF210" s="83" t="s">
        <v>311</v>
      </c>
      <c r="AG210" s="83" t="s">
        <v>311</v>
      </c>
      <c r="AH210" s="83" t="s">
        <v>311</v>
      </c>
      <c r="AI210" s="83" t="s">
        <v>311</v>
      </c>
      <c r="AJ210" s="83" t="s">
        <v>311</v>
      </c>
      <c r="AK210" s="83" t="s">
        <v>311</v>
      </c>
      <c r="AL210" s="83" t="s">
        <v>311</v>
      </c>
      <c r="AM210" s="83" t="s">
        <v>311</v>
      </c>
      <c r="AN210" s="83" t="s">
        <v>311</v>
      </c>
    </row>
    <row r="211" spans="1:40" x14ac:dyDescent="0.25">
      <c r="A211" s="81">
        <f t="shared" si="3"/>
        <v>202</v>
      </c>
      <c r="B211" s="82" t="str">
        <f>IF(tbl_main[[#This Row],[ТИП]]="","",IF(tbl_main[[#This Row],[Серия и номер]]="","",tbl_main[[#This Row],[ТИП]]&amp;"-"&amp;RIGHT(tbl_main[[#This Row],[Серия и номер]],6)))</f>
        <v/>
      </c>
      <c r="C211" s="83" t="s">
        <v>311</v>
      </c>
      <c r="D211" s="83" t="s">
        <v>311</v>
      </c>
      <c r="E211" s="83" t="s">
        <v>311</v>
      </c>
      <c r="F211" s="83" t="s">
        <v>311</v>
      </c>
      <c r="G211" s="83" t="s">
        <v>311</v>
      </c>
      <c r="H211" s="83" t="s">
        <v>311</v>
      </c>
      <c r="I211" s="83" t="s">
        <v>311</v>
      </c>
      <c r="J211" s="83" t="s">
        <v>311</v>
      </c>
      <c r="K211" s="84" t="s">
        <v>311</v>
      </c>
      <c r="L211" s="83" t="s">
        <v>311</v>
      </c>
      <c r="M211" s="85" t="s">
        <v>311</v>
      </c>
      <c r="N211" s="83" t="s">
        <v>311</v>
      </c>
      <c r="O211" s="84" t="s">
        <v>311</v>
      </c>
      <c r="P211" s="83" t="s">
        <v>311</v>
      </c>
      <c r="Q211" s="83" t="s">
        <v>311</v>
      </c>
      <c r="R211" s="83" t="s">
        <v>311</v>
      </c>
      <c r="S211" s="86" t="s">
        <v>311</v>
      </c>
      <c r="T211" s="83" t="s">
        <v>311</v>
      </c>
      <c r="U211" s="83" t="s">
        <v>311</v>
      </c>
      <c r="V211" s="83" t="s">
        <v>311</v>
      </c>
      <c r="W211" s="86" t="s">
        <v>311</v>
      </c>
      <c r="X211" s="86" t="s">
        <v>311</v>
      </c>
      <c r="Y211" s="90" t="str">
        <f>IF(tbl_main[[#This Row],[ИНН организации]]="","",IF(ISERROR(VLOOKUP(tbl_main[[#This Row],[ИНН организации]],tbl_inn[],3,FALSE)),"Проверьте ИНН",VLOOKUP(tbl_main[[#This Row],[ИНН организации]],tbl_inn[],3,FALSE)))</f>
        <v/>
      </c>
      <c r="Z211" s="90" t="str">
        <f>IF(ISERROR(VLOOKUP(tbl_main[[#This Row],[ИНН организации]],tbl_inn[],4,FALSE)),"",VLOOKUP(tbl_main[[#This Row],[ИНН организации]],tbl_inn[],4,FALSE))</f>
        <v/>
      </c>
      <c r="AA211" s="90" t="str">
        <f>IF(ISERROR(VLOOKUP(tbl_main[[#This Row],[ИНН организации]],tbl_inn[],8,FALSE)),"",VLOOKUP(tbl_main[[#This Row],[ИНН организации]],tbl_inn[],8,FALSE))</f>
        <v/>
      </c>
      <c r="AB211" s="83" t="s">
        <v>311</v>
      </c>
      <c r="AC211" s="83" t="s">
        <v>311</v>
      </c>
      <c r="AD211" s="83" t="s">
        <v>311</v>
      </c>
      <c r="AE211" s="83" t="s">
        <v>311</v>
      </c>
      <c r="AF211" s="83" t="s">
        <v>311</v>
      </c>
      <c r="AG211" s="83" t="s">
        <v>311</v>
      </c>
      <c r="AH211" s="83" t="s">
        <v>311</v>
      </c>
      <c r="AI211" s="83" t="s">
        <v>311</v>
      </c>
      <c r="AJ211" s="83" t="s">
        <v>311</v>
      </c>
      <c r="AK211" s="83" t="s">
        <v>311</v>
      </c>
      <c r="AL211" s="83" t="s">
        <v>311</v>
      </c>
      <c r="AM211" s="83" t="s">
        <v>311</v>
      </c>
      <c r="AN211" s="83" t="s">
        <v>311</v>
      </c>
    </row>
    <row r="212" spans="1:40" x14ac:dyDescent="0.25">
      <c r="A212" s="81">
        <f t="shared" si="3"/>
        <v>203</v>
      </c>
      <c r="B212" s="82" t="str">
        <f>IF(tbl_main[[#This Row],[ТИП]]="","",IF(tbl_main[[#This Row],[Серия и номер]]="","",tbl_main[[#This Row],[ТИП]]&amp;"-"&amp;RIGHT(tbl_main[[#This Row],[Серия и номер]],6)))</f>
        <v/>
      </c>
      <c r="C212" s="83" t="s">
        <v>311</v>
      </c>
      <c r="D212" s="83" t="s">
        <v>311</v>
      </c>
      <c r="E212" s="83" t="s">
        <v>311</v>
      </c>
      <c r="F212" s="83" t="s">
        <v>311</v>
      </c>
      <c r="G212" s="83" t="s">
        <v>311</v>
      </c>
      <c r="H212" s="83" t="s">
        <v>311</v>
      </c>
      <c r="I212" s="83" t="s">
        <v>311</v>
      </c>
      <c r="J212" s="83" t="s">
        <v>311</v>
      </c>
      <c r="K212" s="84" t="s">
        <v>311</v>
      </c>
      <c r="L212" s="83" t="s">
        <v>311</v>
      </c>
      <c r="M212" s="85" t="s">
        <v>311</v>
      </c>
      <c r="N212" s="83" t="s">
        <v>311</v>
      </c>
      <c r="O212" s="84" t="s">
        <v>311</v>
      </c>
      <c r="P212" s="83" t="s">
        <v>311</v>
      </c>
      <c r="Q212" s="83" t="s">
        <v>311</v>
      </c>
      <c r="R212" s="83" t="s">
        <v>311</v>
      </c>
      <c r="S212" s="86" t="s">
        <v>311</v>
      </c>
      <c r="T212" s="83" t="s">
        <v>311</v>
      </c>
      <c r="U212" s="83" t="s">
        <v>311</v>
      </c>
      <c r="V212" s="83" t="s">
        <v>311</v>
      </c>
      <c r="W212" s="86" t="s">
        <v>311</v>
      </c>
      <c r="X212" s="86" t="s">
        <v>311</v>
      </c>
      <c r="Y212" s="90" t="str">
        <f>IF(tbl_main[[#This Row],[ИНН организации]]="","",IF(ISERROR(VLOOKUP(tbl_main[[#This Row],[ИНН организации]],tbl_inn[],3,FALSE)),"Проверьте ИНН",VLOOKUP(tbl_main[[#This Row],[ИНН организации]],tbl_inn[],3,FALSE)))</f>
        <v/>
      </c>
      <c r="Z212" s="90" t="str">
        <f>IF(ISERROR(VLOOKUP(tbl_main[[#This Row],[ИНН организации]],tbl_inn[],4,FALSE)),"",VLOOKUP(tbl_main[[#This Row],[ИНН организации]],tbl_inn[],4,FALSE))</f>
        <v/>
      </c>
      <c r="AA212" s="90" t="str">
        <f>IF(ISERROR(VLOOKUP(tbl_main[[#This Row],[ИНН организации]],tbl_inn[],8,FALSE)),"",VLOOKUP(tbl_main[[#This Row],[ИНН организации]],tbl_inn[],8,FALSE))</f>
        <v/>
      </c>
      <c r="AB212" s="83" t="s">
        <v>311</v>
      </c>
      <c r="AC212" s="83" t="s">
        <v>311</v>
      </c>
      <c r="AD212" s="83" t="s">
        <v>311</v>
      </c>
      <c r="AE212" s="83" t="s">
        <v>311</v>
      </c>
      <c r="AF212" s="83" t="s">
        <v>311</v>
      </c>
      <c r="AG212" s="83" t="s">
        <v>311</v>
      </c>
      <c r="AH212" s="83" t="s">
        <v>311</v>
      </c>
      <c r="AI212" s="83" t="s">
        <v>311</v>
      </c>
      <c r="AJ212" s="83" t="s">
        <v>311</v>
      </c>
      <c r="AK212" s="83" t="s">
        <v>311</v>
      </c>
      <c r="AL212" s="83" t="s">
        <v>311</v>
      </c>
      <c r="AM212" s="83" t="s">
        <v>311</v>
      </c>
      <c r="AN212" s="83" t="s">
        <v>311</v>
      </c>
    </row>
    <row r="213" spans="1:40" x14ac:dyDescent="0.25">
      <c r="A213" s="81">
        <f t="shared" si="3"/>
        <v>204</v>
      </c>
      <c r="B213" s="82" t="str">
        <f>IF(tbl_main[[#This Row],[ТИП]]="","",IF(tbl_main[[#This Row],[Серия и номер]]="","",tbl_main[[#This Row],[ТИП]]&amp;"-"&amp;RIGHT(tbl_main[[#This Row],[Серия и номер]],6)))</f>
        <v/>
      </c>
      <c r="C213" s="83" t="s">
        <v>311</v>
      </c>
      <c r="D213" s="83" t="s">
        <v>311</v>
      </c>
      <c r="E213" s="83" t="s">
        <v>311</v>
      </c>
      <c r="F213" s="83" t="s">
        <v>311</v>
      </c>
      <c r="G213" s="83" t="s">
        <v>311</v>
      </c>
      <c r="H213" s="83" t="s">
        <v>311</v>
      </c>
      <c r="I213" s="83" t="s">
        <v>311</v>
      </c>
      <c r="J213" s="83" t="s">
        <v>311</v>
      </c>
      <c r="K213" s="84" t="s">
        <v>311</v>
      </c>
      <c r="L213" s="83" t="s">
        <v>311</v>
      </c>
      <c r="M213" s="85" t="s">
        <v>311</v>
      </c>
      <c r="N213" s="83" t="s">
        <v>311</v>
      </c>
      <c r="O213" s="84" t="s">
        <v>311</v>
      </c>
      <c r="P213" s="83" t="s">
        <v>311</v>
      </c>
      <c r="Q213" s="83" t="s">
        <v>311</v>
      </c>
      <c r="R213" s="83" t="s">
        <v>311</v>
      </c>
      <c r="S213" s="86" t="s">
        <v>311</v>
      </c>
      <c r="T213" s="83" t="s">
        <v>311</v>
      </c>
      <c r="U213" s="83" t="s">
        <v>311</v>
      </c>
      <c r="V213" s="83" t="s">
        <v>311</v>
      </c>
      <c r="W213" s="86" t="s">
        <v>311</v>
      </c>
      <c r="X213" s="86" t="s">
        <v>311</v>
      </c>
      <c r="Y213" s="90" t="str">
        <f>IF(tbl_main[[#This Row],[ИНН организации]]="","",IF(ISERROR(VLOOKUP(tbl_main[[#This Row],[ИНН организации]],tbl_inn[],3,FALSE)),"Проверьте ИНН",VLOOKUP(tbl_main[[#This Row],[ИНН организации]],tbl_inn[],3,FALSE)))</f>
        <v/>
      </c>
      <c r="Z213" s="90" t="str">
        <f>IF(ISERROR(VLOOKUP(tbl_main[[#This Row],[ИНН организации]],tbl_inn[],4,FALSE)),"",VLOOKUP(tbl_main[[#This Row],[ИНН организации]],tbl_inn[],4,FALSE))</f>
        <v/>
      </c>
      <c r="AA213" s="90" t="str">
        <f>IF(ISERROR(VLOOKUP(tbl_main[[#This Row],[ИНН организации]],tbl_inn[],8,FALSE)),"",VLOOKUP(tbl_main[[#This Row],[ИНН организации]],tbl_inn[],8,FALSE))</f>
        <v/>
      </c>
      <c r="AB213" s="83" t="s">
        <v>311</v>
      </c>
      <c r="AC213" s="83" t="s">
        <v>311</v>
      </c>
      <c r="AD213" s="83" t="s">
        <v>311</v>
      </c>
      <c r="AE213" s="83" t="s">
        <v>311</v>
      </c>
      <c r="AF213" s="83" t="s">
        <v>311</v>
      </c>
      <c r="AG213" s="83" t="s">
        <v>311</v>
      </c>
      <c r="AH213" s="83" t="s">
        <v>311</v>
      </c>
      <c r="AI213" s="83" t="s">
        <v>311</v>
      </c>
      <c r="AJ213" s="83" t="s">
        <v>311</v>
      </c>
      <c r="AK213" s="83" t="s">
        <v>311</v>
      </c>
      <c r="AL213" s="83" t="s">
        <v>311</v>
      </c>
      <c r="AM213" s="83" t="s">
        <v>311</v>
      </c>
      <c r="AN213" s="83" t="s">
        <v>311</v>
      </c>
    </row>
    <row r="214" spans="1:40" x14ac:dyDescent="0.25">
      <c r="A214" s="81">
        <f t="shared" si="3"/>
        <v>205</v>
      </c>
      <c r="B214" s="82" t="str">
        <f>IF(tbl_main[[#This Row],[ТИП]]="","",IF(tbl_main[[#This Row],[Серия и номер]]="","",tbl_main[[#This Row],[ТИП]]&amp;"-"&amp;RIGHT(tbl_main[[#This Row],[Серия и номер]],6)))</f>
        <v/>
      </c>
      <c r="C214" s="83" t="s">
        <v>311</v>
      </c>
      <c r="D214" s="83" t="s">
        <v>311</v>
      </c>
      <c r="E214" s="83" t="s">
        <v>311</v>
      </c>
      <c r="F214" s="83" t="s">
        <v>311</v>
      </c>
      <c r="G214" s="83" t="s">
        <v>311</v>
      </c>
      <c r="H214" s="83" t="s">
        <v>311</v>
      </c>
      <c r="I214" s="83" t="s">
        <v>311</v>
      </c>
      <c r="J214" s="83" t="s">
        <v>311</v>
      </c>
      <c r="K214" s="84" t="s">
        <v>311</v>
      </c>
      <c r="L214" s="83" t="s">
        <v>311</v>
      </c>
      <c r="M214" s="85" t="s">
        <v>311</v>
      </c>
      <c r="N214" s="83" t="s">
        <v>311</v>
      </c>
      <c r="O214" s="84" t="s">
        <v>311</v>
      </c>
      <c r="P214" s="83" t="s">
        <v>311</v>
      </c>
      <c r="Q214" s="83" t="s">
        <v>311</v>
      </c>
      <c r="R214" s="83" t="s">
        <v>311</v>
      </c>
      <c r="S214" s="86" t="s">
        <v>311</v>
      </c>
      <c r="T214" s="83" t="s">
        <v>311</v>
      </c>
      <c r="U214" s="83" t="s">
        <v>311</v>
      </c>
      <c r="V214" s="83" t="s">
        <v>311</v>
      </c>
      <c r="W214" s="86" t="s">
        <v>311</v>
      </c>
      <c r="X214" s="86" t="s">
        <v>311</v>
      </c>
      <c r="Y214" s="90" t="str">
        <f>IF(tbl_main[[#This Row],[ИНН организации]]="","",IF(ISERROR(VLOOKUP(tbl_main[[#This Row],[ИНН организации]],tbl_inn[],3,FALSE)),"Проверьте ИНН",VLOOKUP(tbl_main[[#This Row],[ИНН организации]],tbl_inn[],3,FALSE)))</f>
        <v/>
      </c>
      <c r="Z214" s="90" t="str">
        <f>IF(ISERROR(VLOOKUP(tbl_main[[#This Row],[ИНН организации]],tbl_inn[],4,FALSE)),"",VLOOKUP(tbl_main[[#This Row],[ИНН организации]],tbl_inn[],4,FALSE))</f>
        <v/>
      </c>
      <c r="AA214" s="90" t="str">
        <f>IF(ISERROR(VLOOKUP(tbl_main[[#This Row],[ИНН организации]],tbl_inn[],8,FALSE)),"",VLOOKUP(tbl_main[[#This Row],[ИНН организации]],tbl_inn[],8,FALSE))</f>
        <v/>
      </c>
      <c r="AB214" s="83" t="s">
        <v>311</v>
      </c>
      <c r="AC214" s="83" t="s">
        <v>311</v>
      </c>
      <c r="AD214" s="83" t="s">
        <v>311</v>
      </c>
      <c r="AE214" s="83" t="s">
        <v>311</v>
      </c>
      <c r="AF214" s="83" t="s">
        <v>311</v>
      </c>
      <c r="AG214" s="83" t="s">
        <v>311</v>
      </c>
      <c r="AH214" s="83" t="s">
        <v>311</v>
      </c>
      <c r="AI214" s="83" t="s">
        <v>311</v>
      </c>
      <c r="AJ214" s="83" t="s">
        <v>311</v>
      </c>
      <c r="AK214" s="83" t="s">
        <v>311</v>
      </c>
      <c r="AL214" s="83" t="s">
        <v>311</v>
      </c>
      <c r="AM214" s="83" t="s">
        <v>311</v>
      </c>
      <c r="AN214" s="83" t="s">
        <v>311</v>
      </c>
    </row>
    <row r="215" spans="1:40" x14ac:dyDescent="0.25">
      <c r="A215" s="81">
        <f t="shared" si="3"/>
        <v>206</v>
      </c>
      <c r="B215" s="82" t="str">
        <f>IF(tbl_main[[#This Row],[ТИП]]="","",IF(tbl_main[[#This Row],[Серия и номер]]="","",tbl_main[[#This Row],[ТИП]]&amp;"-"&amp;RIGHT(tbl_main[[#This Row],[Серия и номер]],6)))</f>
        <v/>
      </c>
      <c r="C215" s="83" t="s">
        <v>311</v>
      </c>
      <c r="D215" s="83" t="s">
        <v>311</v>
      </c>
      <c r="E215" s="83" t="s">
        <v>311</v>
      </c>
      <c r="F215" s="83" t="s">
        <v>311</v>
      </c>
      <c r="G215" s="83" t="s">
        <v>311</v>
      </c>
      <c r="H215" s="83" t="s">
        <v>311</v>
      </c>
      <c r="I215" s="83" t="s">
        <v>311</v>
      </c>
      <c r="J215" s="83" t="s">
        <v>311</v>
      </c>
      <c r="K215" s="84" t="s">
        <v>311</v>
      </c>
      <c r="L215" s="83" t="s">
        <v>311</v>
      </c>
      <c r="M215" s="85" t="s">
        <v>311</v>
      </c>
      <c r="N215" s="83" t="s">
        <v>311</v>
      </c>
      <c r="O215" s="84" t="s">
        <v>311</v>
      </c>
      <c r="P215" s="83" t="s">
        <v>311</v>
      </c>
      <c r="Q215" s="83" t="s">
        <v>311</v>
      </c>
      <c r="R215" s="83" t="s">
        <v>311</v>
      </c>
      <c r="S215" s="86" t="s">
        <v>311</v>
      </c>
      <c r="T215" s="83" t="s">
        <v>311</v>
      </c>
      <c r="U215" s="83" t="s">
        <v>311</v>
      </c>
      <c r="V215" s="83" t="s">
        <v>311</v>
      </c>
      <c r="W215" s="86" t="s">
        <v>311</v>
      </c>
      <c r="X215" s="86" t="s">
        <v>311</v>
      </c>
      <c r="Y215" s="90" t="str">
        <f>IF(tbl_main[[#This Row],[ИНН организации]]="","",IF(ISERROR(VLOOKUP(tbl_main[[#This Row],[ИНН организации]],tbl_inn[],3,FALSE)),"Проверьте ИНН",VLOOKUP(tbl_main[[#This Row],[ИНН организации]],tbl_inn[],3,FALSE)))</f>
        <v/>
      </c>
      <c r="Z215" s="90" t="str">
        <f>IF(ISERROR(VLOOKUP(tbl_main[[#This Row],[ИНН организации]],tbl_inn[],4,FALSE)),"",VLOOKUP(tbl_main[[#This Row],[ИНН организации]],tbl_inn[],4,FALSE))</f>
        <v/>
      </c>
      <c r="AA215" s="90" t="str">
        <f>IF(ISERROR(VLOOKUP(tbl_main[[#This Row],[ИНН организации]],tbl_inn[],8,FALSE)),"",VLOOKUP(tbl_main[[#This Row],[ИНН организации]],tbl_inn[],8,FALSE))</f>
        <v/>
      </c>
      <c r="AB215" s="83" t="s">
        <v>311</v>
      </c>
      <c r="AC215" s="83" t="s">
        <v>311</v>
      </c>
      <c r="AD215" s="83" t="s">
        <v>311</v>
      </c>
      <c r="AE215" s="83" t="s">
        <v>311</v>
      </c>
      <c r="AF215" s="83" t="s">
        <v>311</v>
      </c>
      <c r="AG215" s="83" t="s">
        <v>311</v>
      </c>
      <c r="AH215" s="83" t="s">
        <v>311</v>
      </c>
      <c r="AI215" s="83" t="s">
        <v>311</v>
      </c>
      <c r="AJ215" s="83" t="s">
        <v>311</v>
      </c>
      <c r="AK215" s="83" t="s">
        <v>311</v>
      </c>
      <c r="AL215" s="83" t="s">
        <v>311</v>
      </c>
      <c r="AM215" s="83" t="s">
        <v>311</v>
      </c>
      <c r="AN215" s="83" t="s">
        <v>311</v>
      </c>
    </row>
    <row r="216" spans="1:40" x14ac:dyDescent="0.25">
      <c r="A216" s="81">
        <f t="shared" si="3"/>
        <v>207</v>
      </c>
      <c r="B216" s="82" t="str">
        <f>IF(tbl_main[[#This Row],[ТИП]]="","",IF(tbl_main[[#This Row],[Серия и номер]]="","",tbl_main[[#This Row],[ТИП]]&amp;"-"&amp;RIGHT(tbl_main[[#This Row],[Серия и номер]],6)))</f>
        <v/>
      </c>
      <c r="C216" s="83" t="s">
        <v>311</v>
      </c>
      <c r="D216" s="83" t="s">
        <v>311</v>
      </c>
      <c r="E216" s="83" t="s">
        <v>311</v>
      </c>
      <c r="F216" s="83" t="s">
        <v>311</v>
      </c>
      <c r="G216" s="83" t="s">
        <v>311</v>
      </c>
      <c r="H216" s="83" t="s">
        <v>311</v>
      </c>
      <c r="I216" s="83" t="s">
        <v>311</v>
      </c>
      <c r="J216" s="83" t="s">
        <v>311</v>
      </c>
      <c r="K216" s="84" t="s">
        <v>311</v>
      </c>
      <c r="L216" s="83" t="s">
        <v>311</v>
      </c>
      <c r="M216" s="85" t="s">
        <v>311</v>
      </c>
      <c r="N216" s="83" t="s">
        <v>311</v>
      </c>
      <c r="O216" s="84" t="s">
        <v>311</v>
      </c>
      <c r="P216" s="83" t="s">
        <v>311</v>
      </c>
      <c r="Q216" s="83" t="s">
        <v>311</v>
      </c>
      <c r="R216" s="83" t="s">
        <v>311</v>
      </c>
      <c r="S216" s="86" t="s">
        <v>311</v>
      </c>
      <c r="T216" s="83" t="s">
        <v>311</v>
      </c>
      <c r="U216" s="83" t="s">
        <v>311</v>
      </c>
      <c r="V216" s="83" t="s">
        <v>311</v>
      </c>
      <c r="W216" s="86" t="s">
        <v>311</v>
      </c>
      <c r="X216" s="86" t="s">
        <v>311</v>
      </c>
      <c r="Y216" s="90" t="str">
        <f>IF(tbl_main[[#This Row],[ИНН организации]]="","",IF(ISERROR(VLOOKUP(tbl_main[[#This Row],[ИНН организации]],tbl_inn[],3,FALSE)),"Проверьте ИНН",VLOOKUP(tbl_main[[#This Row],[ИНН организации]],tbl_inn[],3,FALSE)))</f>
        <v/>
      </c>
      <c r="Z216" s="90" t="str">
        <f>IF(ISERROR(VLOOKUP(tbl_main[[#This Row],[ИНН организации]],tbl_inn[],4,FALSE)),"",VLOOKUP(tbl_main[[#This Row],[ИНН организации]],tbl_inn[],4,FALSE))</f>
        <v/>
      </c>
      <c r="AA216" s="90" t="str">
        <f>IF(ISERROR(VLOOKUP(tbl_main[[#This Row],[ИНН организации]],tbl_inn[],8,FALSE)),"",VLOOKUP(tbl_main[[#This Row],[ИНН организации]],tbl_inn[],8,FALSE))</f>
        <v/>
      </c>
      <c r="AB216" s="83" t="s">
        <v>311</v>
      </c>
      <c r="AC216" s="83" t="s">
        <v>311</v>
      </c>
      <c r="AD216" s="83" t="s">
        <v>311</v>
      </c>
      <c r="AE216" s="83" t="s">
        <v>311</v>
      </c>
      <c r="AF216" s="83" t="s">
        <v>311</v>
      </c>
      <c r="AG216" s="83" t="s">
        <v>311</v>
      </c>
      <c r="AH216" s="83" t="s">
        <v>311</v>
      </c>
      <c r="AI216" s="83" t="s">
        <v>311</v>
      </c>
      <c r="AJ216" s="83" t="s">
        <v>311</v>
      </c>
      <c r="AK216" s="83" t="s">
        <v>311</v>
      </c>
      <c r="AL216" s="83" t="s">
        <v>311</v>
      </c>
      <c r="AM216" s="83" t="s">
        <v>311</v>
      </c>
      <c r="AN216" s="83" t="s">
        <v>311</v>
      </c>
    </row>
    <row r="217" spans="1:40" x14ac:dyDescent="0.25">
      <c r="A217" s="81">
        <f t="shared" si="3"/>
        <v>208</v>
      </c>
      <c r="B217" s="82" t="str">
        <f>IF(tbl_main[[#This Row],[ТИП]]="","",IF(tbl_main[[#This Row],[Серия и номер]]="","",tbl_main[[#This Row],[ТИП]]&amp;"-"&amp;RIGHT(tbl_main[[#This Row],[Серия и номер]],6)))</f>
        <v/>
      </c>
      <c r="C217" s="83" t="s">
        <v>311</v>
      </c>
      <c r="D217" s="83" t="s">
        <v>311</v>
      </c>
      <c r="E217" s="83" t="s">
        <v>311</v>
      </c>
      <c r="F217" s="83" t="s">
        <v>311</v>
      </c>
      <c r="G217" s="83" t="s">
        <v>311</v>
      </c>
      <c r="H217" s="83" t="s">
        <v>311</v>
      </c>
      <c r="I217" s="83" t="s">
        <v>311</v>
      </c>
      <c r="J217" s="83" t="s">
        <v>311</v>
      </c>
      <c r="K217" s="84" t="s">
        <v>311</v>
      </c>
      <c r="L217" s="83" t="s">
        <v>311</v>
      </c>
      <c r="M217" s="85" t="s">
        <v>311</v>
      </c>
      <c r="N217" s="83" t="s">
        <v>311</v>
      </c>
      <c r="O217" s="84" t="s">
        <v>311</v>
      </c>
      <c r="P217" s="83" t="s">
        <v>311</v>
      </c>
      <c r="Q217" s="83" t="s">
        <v>311</v>
      </c>
      <c r="R217" s="83" t="s">
        <v>311</v>
      </c>
      <c r="S217" s="86" t="s">
        <v>311</v>
      </c>
      <c r="T217" s="83" t="s">
        <v>311</v>
      </c>
      <c r="U217" s="83" t="s">
        <v>311</v>
      </c>
      <c r="V217" s="83" t="s">
        <v>311</v>
      </c>
      <c r="W217" s="86" t="s">
        <v>311</v>
      </c>
      <c r="X217" s="86" t="s">
        <v>311</v>
      </c>
      <c r="Y217" s="90" t="str">
        <f>IF(tbl_main[[#This Row],[ИНН организации]]="","",IF(ISERROR(VLOOKUP(tbl_main[[#This Row],[ИНН организации]],tbl_inn[],3,FALSE)),"Проверьте ИНН",VLOOKUP(tbl_main[[#This Row],[ИНН организации]],tbl_inn[],3,FALSE)))</f>
        <v/>
      </c>
      <c r="Z217" s="90" t="str">
        <f>IF(ISERROR(VLOOKUP(tbl_main[[#This Row],[ИНН организации]],tbl_inn[],4,FALSE)),"",VLOOKUP(tbl_main[[#This Row],[ИНН организации]],tbl_inn[],4,FALSE))</f>
        <v/>
      </c>
      <c r="AA217" s="90" t="str">
        <f>IF(ISERROR(VLOOKUP(tbl_main[[#This Row],[ИНН организации]],tbl_inn[],8,FALSE)),"",VLOOKUP(tbl_main[[#This Row],[ИНН организации]],tbl_inn[],8,FALSE))</f>
        <v/>
      </c>
      <c r="AB217" s="83" t="s">
        <v>311</v>
      </c>
      <c r="AC217" s="83" t="s">
        <v>311</v>
      </c>
      <c r="AD217" s="83" t="s">
        <v>311</v>
      </c>
      <c r="AE217" s="83" t="s">
        <v>311</v>
      </c>
      <c r="AF217" s="83" t="s">
        <v>311</v>
      </c>
      <c r="AG217" s="83" t="s">
        <v>311</v>
      </c>
      <c r="AH217" s="83" t="s">
        <v>311</v>
      </c>
      <c r="AI217" s="83" t="s">
        <v>311</v>
      </c>
      <c r="AJ217" s="83" t="s">
        <v>311</v>
      </c>
      <c r="AK217" s="83" t="s">
        <v>311</v>
      </c>
      <c r="AL217" s="83" t="s">
        <v>311</v>
      </c>
      <c r="AM217" s="83" t="s">
        <v>311</v>
      </c>
      <c r="AN217" s="83" t="s">
        <v>311</v>
      </c>
    </row>
    <row r="218" spans="1:40" x14ac:dyDescent="0.25">
      <c r="A218" s="81">
        <f t="shared" si="3"/>
        <v>209</v>
      </c>
      <c r="B218" s="82" t="str">
        <f>IF(tbl_main[[#This Row],[ТИП]]="","",IF(tbl_main[[#This Row],[Серия и номер]]="","",tbl_main[[#This Row],[ТИП]]&amp;"-"&amp;RIGHT(tbl_main[[#This Row],[Серия и номер]],6)))</f>
        <v/>
      </c>
      <c r="C218" s="83" t="s">
        <v>311</v>
      </c>
      <c r="D218" s="83" t="s">
        <v>311</v>
      </c>
      <c r="E218" s="83" t="s">
        <v>311</v>
      </c>
      <c r="F218" s="83" t="s">
        <v>311</v>
      </c>
      <c r="G218" s="83" t="s">
        <v>311</v>
      </c>
      <c r="H218" s="83" t="s">
        <v>311</v>
      </c>
      <c r="I218" s="83" t="s">
        <v>311</v>
      </c>
      <c r="J218" s="83" t="s">
        <v>311</v>
      </c>
      <c r="K218" s="84" t="s">
        <v>311</v>
      </c>
      <c r="L218" s="83" t="s">
        <v>311</v>
      </c>
      <c r="M218" s="85" t="s">
        <v>311</v>
      </c>
      <c r="N218" s="83" t="s">
        <v>311</v>
      </c>
      <c r="O218" s="84" t="s">
        <v>311</v>
      </c>
      <c r="P218" s="83" t="s">
        <v>311</v>
      </c>
      <c r="Q218" s="83" t="s">
        <v>311</v>
      </c>
      <c r="R218" s="83" t="s">
        <v>311</v>
      </c>
      <c r="S218" s="86" t="s">
        <v>311</v>
      </c>
      <c r="T218" s="83" t="s">
        <v>311</v>
      </c>
      <c r="U218" s="83" t="s">
        <v>311</v>
      </c>
      <c r="V218" s="83" t="s">
        <v>311</v>
      </c>
      <c r="W218" s="86" t="s">
        <v>311</v>
      </c>
      <c r="X218" s="86" t="s">
        <v>311</v>
      </c>
      <c r="Y218" s="90" t="str">
        <f>IF(tbl_main[[#This Row],[ИНН организации]]="","",IF(ISERROR(VLOOKUP(tbl_main[[#This Row],[ИНН организации]],tbl_inn[],3,FALSE)),"Проверьте ИНН",VLOOKUP(tbl_main[[#This Row],[ИНН организации]],tbl_inn[],3,FALSE)))</f>
        <v/>
      </c>
      <c r="Z218" s="90" t="str">
        <f>IF(ISERROR(VLOOKUP(tbl_main[[#This Row],[ИНН организации]],tbl_inn[],4,FALSE)),"",VLOOKUP(tbl_main[[#This Row],[ИНН организации]],tbl_inn[],4,FALSE))</f>
        <v/>
      </c>
      <c r="AA218" s="90" t="str">
        <f>IF(ISERROR(VLOOKUP(tbl_main[[#This Row],[ИНН организации]],tbl_inn[],8,FALSE)),"",VLOOKUP(tbl_main[[#This Row],[ИНН организации]],tbl_inn[],8,FALSE))</f>
        <v/>
      </c>
      <c r="AB218" s="83" t="s">
        <v>311</v>
      </c>
      <c r="AC218" s="83" t="s">
        <v>311</v>
      </c>
      <c r="AD218" s="83" t="s">
        <v>311</v>
      </c>
      <c r="AE218" s="83" t="s">
        <v>311</v>
      </c>
      <c r="AF218" s="83" t="s">
        <v>311</v>
      </c>
      <c r="AG218" s="83" t="s">
        <v>311</v>
      </c>
      <c r="AH218" s="83" t="s">
        <v>311</v>
      </c>
      <c r="AI218" s="83" t="s">
        <v>311</v>
      </c>
      <c r="AJ218" s="83" t="s">
        <v>311</v>
      </c>
      <c r="AK218" s="83" t="s">
        <v>311</v>
      </c>
      <c r="AL218" s="83" t="s">
        <v>311</v>
      </c>
      <c r="AM218" s="83" t="s">
        <v>311</v>
      </c>
      <c r="AN218" s="83" t="s">
        <v>311</v>
      </c>
    </row>
    <row r="219" spans="1:40" x14ac:dyDescent="0.25">
      <c r="A219" s="81">
        <f t="shared" si="3"/>
        <v>210</v>
      </c>
      <c r="B219" s="82" t="str">
        <f>IF(tbl_main[[#This Row],[ТИП]]="","",IF(tbl_main[[#This Row],[Серия и номер]]="","",tbl_main[[#This Row],[ТИП]]&amp;"-"&amp;RIGHT(tbl_main[[#This Row],[Серия и номер]],6)))</f>
        <v/>
      </c>
      <c r="C219" s="83" t="s">
        <v>311</v>
      </c>
      <c r="D219" s="83" t="s">
        <v>311</v>
      </c>
      <c r="E219" s="83" t="s">
        <v>311</v>
      </c>
      <c r="F219" s="83" t="s">
        <v>311</v>
      </c>
      <c r="G219" s="83" t="s">
        <v>311</v>
      </c>
      <c r="H219" s="83" t="s">
        <v>311</v>
      </c>
      <c r="I219" s="83" t="s">
        <v>311</v>
      </c>
      <c r="J219" s="83" t="s">
        <v>311</v>
      </c>
      <c r="K219" s="84" t="s">
        <v>311</v>
      </c>
      <c r="L219" s="83" t="s">
        <v>311</v>
      </c>
      <c r="M219" s="85" t="s">
        <v>311</v>
      </c>
      <c r="N219" s="83" t="s">
        <v>311</v>
      </c>
      <c r="O219" s="84" t="s">
        <v>311</v>
      </c>
      <c r="P219" s="83" t="s">
        <v>311</v>
      </c>
      <c r="Q219" s="83" t="s">
        <v>311</v>
      </c>
      <c r="R219" s="83" t="s">
        <v>311</v>
      </c>
      <c r="S219" s="86" t="s">
        <v>311</v>
      </c>
      <c r="T219" s="83" t="s">
        <v>311</v>
      </c>
      <c r="U219" s="83" t="s">
        <v>311</v>
      </c>
      <c r="V219" s="83" t="s">
        <v>311</v>
      </c>
      <c r="W219" s="86" t="s">
        <v>311</v>
      </c>
      <c r="X219" s="86" t="s">
        <v>311</v>
      </c>
      <c r="Y219" s="90" t="str">
        <f>IF(tbl_main[[#This Row],[ИНН организации]]="","",IF(ISERROR(VLOOKUP(tbl_main[[#This Row],[ИНН организации]],tbl_inn[],3,FALSE)),"Проверьте ИНН",VLOOKUP(tbl_main[[#This Row],[ИНН организации]],tbl_inn[],3,FALSE)))</f>
        <v/>
      </c>
      <c r="Z219" s="90" t="str">
        <f>IF(ISERROR(VLOOKUP(tbl_main[[#This Row],[ИНН организации]],tbl_inn[],4,FALSE)),"",VLOOKUP(tbl_main[[#This Row],[ИНН организации]],tbl_inn[],4,FALSE))</f>
        <v/>
      </c>
      <c r="AA219" s="90" t="str">
        <f>IF(ISERROR(VLOOKUP(tbl_main[[#This Row],[ИНН организации]],tbl_inn[],8,FALSE)),"",VLOOKUP(tbl_main[[#This Row],[ИНН организации]],tbl_inn[],8,FALSE))</f>
        <v/>
      </c>
      <c r="AB219" s="83" t="s">
        <v>311</v>
      </c>
      <c r="AC219" s="83" t="s">
        <v>311</v>
      </c>
      <c r="AD219" s="83" t="s">
        <v>311</v>
      </c>
      <c r="AE219" s="83" t="s">
        <v>311</v>
      </c>
      <c r="AF219" s="83" t="s">
        <v>311</v>
      </c>
      <c r="AG219" s="83" t="s">
        <v>311</v>
      </c>
      <c r="AH219" s="83" t="s">
        <v>311</v>
      </c>
      <c r="AI219" s="83" t="s">
        <v>311</v>
      </c>
      <c r="AJ219" s="83" t="s">
        <v>311</v>
      </c>
      <c r="AK219" s="83" t="s">
        <v>311</v>
      </c>
      <c r="AL219" s="83" t="s">
        <v>311</v>
      </c>
      <c r="AM219" s="83" t="s">
        <v>311</v>
      </c>
      <c r="AN219" s="83" t="s">
        <v>311</v>
      </c>
    </row>
    <row r="220" spans="1:40" x14ac:dyDescent="0.25">
      <c r="A220" s="81">
        <f t="shared" si="3"/>
        <v>211</v>
      </c>
      <c r="B220" s="82" t="str">
        <f>IF(tbl_main[[#This Row],[ТИП]]="","",IF(tbl_main[[#This Row],[Серия и номер]]="","",tbl_main[[#This Row],[ТИП]]&amp;"-"&amp;RIGHT(tbl_main[[#This Row],[Серия и номер]],6)))</f>
        <v/>
      </c>
      <c r="C220" s="83" t="s">
        <v>311</v>
      </c>
      <c r="D220" s="83" t="s">
        <v>311</v>
      </c>
      <c r="E220" s="83" t="s">
        <v>311</v>
      </c>
      <c r="F220" s="83" t="s">
        <v>311</v>
      </c>
      <c r="G220" s="83" t="s">
        <v>311</v>
      </c>
      <c r="H220" s="83" t="s">
        <v>311</v>
      </c>
      <c r="I220" s="83" t="s">
        <v>311</v>
      </c>
      <c r="J220" s="83" t="s">
        <v>311</v>
      </c>
      <c r="K220" s="84" t="s">
        <v>311</v>
      </c>
      <c r="L220" s="83" t="s">
        <v>311</v>
      </c>
      <c r="M220" s="85" t="s">
        <v>311</v>
      </c>
      <c r="N220" s="83" t="s">
        <v>311</v>
      </c>
      <c r="O220" s="84" t="s">
        <v>311</v>
      </c>
      <c r="P220" s="83" t="s">
        <v>311</v>
      </c>
      <c r="Q220" s="83" t="s">
        <v>311</v>
      </c>
      <c r="R220" s="83" t="s">
        <v>311</v>
      </c>
      <c r="S220" s="86" t="s">
        <v>311</v>
      </c>
      <c r="T220" s="83" t="s">
        <v>311</v>
      </c>
      <c r="U220" s="83" t="s">
        <v>311</v>
      </c>
      <c r="V220" s="83" t="s">
        <v>311</v>
      </c>
      <c r="W220" s="86" t="s">
        <v>311</v>
      </c>
      <c r="X220" s="86" t="s">
        <v>311</v>
      </c>
      <c r="Y220" s="90" t="str">
        <f>IF(tbl_main[[#This Row],[ИНН организации]]="","",IF(ISERROR(VLOOKUP(tbl_main[[#This Row],[ИНН организации]],tbl_inn[],3,FALSE)),"Проверьте ИНН",VLOOKUP(tbl_main[[#This Row],[ИНН организации]],tbl_inn[],3,FALSE)))</f>
        <v/>
      </c>
      <c r="Z220" s="90" t="str">
        <f>IF(ISERROR(VLOOKUP(tbl_main[[#This Row],[ИНН организации]],tbl_inn[],4,FALSE)),"",VLOOKUP(tbl_main[[#This Row],[ИНН организации]],tbl_inn[],4,FALSE))</f>
        <v/>
      </c>
      <c r="AA220" s="90" t="str">
        <f>IF(ISERROR(VLOOKUP(tbl_main[[#This Row],[ИНН организации]],tbl_inn[],8,FALSE)),"",VLOOKUP(tbl_main[[#This Row],[ИНН организации]],tbl_inn[],8,FALSE))</f>
        <v/>
      </c>
      <c r="AB220" s="83" t="s">
        <v>311</v>
      </c>
      <c r="AC220" s="83" t="s">
        <v>311</v>
      </c>
      <c r="AD220" s="83" t="s">
        <v>311</v>
      </c>
      <c r="AE220" s="83" t="s">
        <v>311</v>
      </c>
      <c r="AF220" s="83" t="s">
        <v>311</v>
      </c>
      <c r="AG220" s="83" t="s">
        <v>311</v>
      </c>
      <c r="AH220" s="83" t="s">
        <v>311</v>
      </c>
      <c r="AI220" s="83" t="s">
        <v>311</v>
      </c>
      <c r="AJ220" s="83" t="s">
        <v>311</v>
      </c>
      <c r="AK220" s="83" t="s">
        <v>311</v>
      </c>
      <c r="AL220" s="83" t="s">
        <v>311</v>
      </c>
      <c r="AM220" s="83" t="s">
        <v>311</v>
      </c>
      <c r="AN220" s="83" t="s">
        <v>311</v>
      </c>
    </row>
    <row r="221" spans="1:40" x14ac:dyDescent="0.25">
      <c r="A221" s="81">
        <f t="shared" si="3"/>
        <v>212</v>
      </c>
      <c r="B221" s="82" t="str">
        <f>IF(tbl_main[[#This Row],[ТИП]]="","",IF(tbl_main[[#This Row],[Серия и номер]]="","",tbl_main[[#This Row],[ТИП]]&amp;"-"&amp;RIGHT(tbl_main[[#This Row],[Серия и номер]],6)))</f>
        <v/>
      </c>
      <c r="C221" s="83" t="s">
        <v>311</v>
      </c>
      <c r="D221" s="83" t="s">
        <v>311</v>
      </c>
      <c r="E221" s="83" t="s">
        <v>311</v>
      </c>
      <c r="F221" s="83" t="s">
        <v>311</v>
      </c>
      <c r="G221" s="83" t="s">
        <v>311</v>
      </c>
      <c r="H221" s="83" t="s">
        <v>311</v>
      </c>
      <c r="I221" s="83" t="s">
        <v>311</v>
      </c>
      <c r="J221" s="83" t="s">
        <v>311</v>
      </c>
      <c r="K221" s="84" t="s">
        <v>311</v>
      </c>
      <c r="L221" s="83" t="s">
        <v>311</v>
      </c>
      <c r="M221" s="85" t="s">
        <v>311</v>
      </c>
      <c r="N221" s="83" t="s">
        <v>311</v>
      </c>
      <c r="O221" s="84" t="s">
        <v>311</v>
      </c>
      <c r="P221" s="83" t="s">
        <v>311</v>
      </c>
      <c r="Q221" s="83" t="s">
        <v>311</v>
      </c>
      <c r="R221" s="83" t="s">
        <v>311</v>
      </c>
      <c r="S221" s="86" t="s">
        <v>311</v>
      </c>
      <c r="T221" s="83" t="s">
        <v>311</v>
      </c>
      <c r="U221" s="83" t="s">
        <v>311</v>
      </c>
      <c r="V221" s="83" t="s">
        <v>311</v>
      </c>
      <c r="W221" s="86" t="s">
        <v>311</v>
      </c>
      <c r="X221" s="86" t="s">
        <v>311</v>
      </c>
      <c r="Y221" s="90" t="str">
        <f>IF(tbl_main[[#This Row],[ИНН организации]]="","",IF(ISERROR(VLOOKUP(tbl_main[[#This Row],[ИНН организации]],tbl_inn[],3,FALSE)),"Проверьте ИНН",VLOOKUP(tbl_main[[#This Row],[ИНН организации]],tbl_inn[],3,FALSE)))</f>
        <v/>
      </c>
      <c r="Z221" s="90" t="str">
        <f>IF(ISERROR(VLOOKUP(tbl_main[[#This Row],[ИНН организации]],tbl_inn[],4,FALSE)),"",VLOOKUP(tbl_main[[#This Row],[ИНН организации]],tbl_inn[],4,FALSE))</f>
        <v/>
      </c>
      <c r="AA221" s="90" t="str">
        <f>IF(ISERROR(VLOOKUP(tbl_main[[#This Row],[ИНН организации]],tbl_inn[],8,FALSE)),"",VLOOKUP(tbl_main[[#This Row],[ИНН организации]],tbl_inn[],8,FALSE))</f>
        <v/>
      </c>
      <c r="AB221" s="83" t="s">
        <v>311</v>
      </c>
      <c r="AC221" s="83" t="s">
        <v>311</v>
      </c>
      <c r="AD221" s="83" t="s">
        <v>311</v>
      </c>
      <c r="AE221" s="83" t="s">
        <v>311</v>
      </c>
      <c r="AF221" s="83" t="s">
        <v>311</v>
      </c>
      <c r="AG221" s="83" t="s">
        <v>311</v>
      </c>
      <c r="AH221" s="83" t="s">
        <v>311</v>
      </c>
      <c r="AI221" s="83" t="s">
        <v>311</v>
      </c>
      <c r="AJ221" s="83" t="s">
        <v>311</v>
      </c>
      <c r="AK221" s="83" t="s">
        <v>311</v>
      </c>
      <c r="AL221" s="83" t="s">
        <v>311</v>
      </c>
      <c r="AM221" s="83" t="s">
        <v>311</v>
      </c>
      <c r="AN221" s="83" t="s">
        <v>311</v>
      </c>
    </row>
    <row r="222" spans="1:40" x14ac:dyDescent="0.25">
      <c r="A222" s="81">
        <f t="shared" si="3"/>
        <v>213</v>
      </c>
      <c r="B222" s="82" t="str">
        <f>IF(tbl_main[[#This Row],[ТИП]]="","",IF(tbl_main[[#This Row],[Серия и номер]]="","",tbl_main[[#This Row],[ТИП]]&amp;"-"&amp;RIGHT(tbl_main[[#This Row],[Серия и номер]],6)))</f>
        <v/>
      </c>
      <c r="C222" s="83" t="s">
        <v>311</v>
      </c>
      <c r="D222" s="83" t="s">
        <v>311</v>
      </c>
      <c r="E222" s="83" t="s">
        <v>311</v>
      </c>
      <c r="F222" s="83" t="s">
        <v>311</v>
      </c>
      <c r="G222" s="83" t="s">
        <v>311</v>
      </c>
      <c r="H222" s="83" t="s">
        <v>311</v>
      </c>
      <c r="I222" s="83" t="s">
        <v>311</v>
      </c>
      <c r="J222" s="83" t="s">
        <v>311</v>
      </c>
      <c r="K222" s="84" t="s">
        <v>311</v>
      </c>
      <c r="L222" s="83" t="s">
        <v>311</v>
      </c>
      <c r="M222" s="85" t="s">
        <v>311</v>
      </c>
      <c r="N222" s="83" t="s">
        <v>311</v>
      </c>
      <c r="O222" s="84" t="s">
        <v>311</v>
      </c>
      <c r="P222" s="83" t="s">
        <v>311</v>
      </c>
      <c r="Q222" s="83" t="s">
        <v>311</v>
      </c>
      <c r="R222" s="83" t="s">
        <v>311</v>
      </c>
      <c r="S222" s="86" t="s">
        <v>311</v>
      </c>
      <c r="T222" s="83" t="s">
        <v>311</v>
      </c>
      <c r="U222" s="83" t="s">
        <v>311</v>
      </c>
      <c r="V222" s="83" t="s">
        <v>311</v>
      </c>
      <c r="W222" s="86" t="s">
        <v>311</v>
      </c>
      <c r="X222" s="86" t="s">
        <v>311</v>
      </c>
      <c r="Y222" s="90" t="str">
        <f>IF(tbl_main[[#This Row],[ИНН организации]]="","",IF(ISERROR(VLOOKUP(tbl_main[[#This Row],[ИНН организации]],tbl_inn[],3,FALSE)),"Проверьте ИНН",VLOOKUP(tbl_main[[#This Row],[ИНН организации]],tbl_inn[],3,FALSE)))</f>
        <v/>
      </c>
      <c r="Z222" s="90" t="str">
        <f>IF(ISERROR(VLOOKUP(tbl_main[[#This Row],[ИНН организации]],tbl_inn[],4,FALSE)),"",VLOOKUP(tbl_main[[#This Row],[ИНН организации]],tbl_inn[],4,FALSE))</f>
        <v/>
      </c>
      <c r="AA222" s="90" t="str">
        <f>IF(ISERROR(VLOOKUP(tbl_main[[#This Row],[ИНН организации]],tbl_inn[],8,FALSE)),"",VLOOKUP(tbl_main[[#This Row],[ИНН организации]],tbl_inn[],8,FALSE))</f>
        <v/>
      </c>
      <c r="AB222" s="83" t="s">
        <v>311</v>
      </c>
      <c r="AC222" s="83" t="s">
        <v>311</v>
      </c>
      <c r="AD222" s="83" t="s">
        <v>311</v>
      </c>
      <c r="AE222" s="83" t="s">
        <v>311</v>
      </c>
      <c r="AF222" s="83" t="s">
        <v>311</v>
      </c>
      <c r="AG222" s="83" t="s">
        <v>311</v>
      </c>
      <c r="AH222" s="83" t="s">
        <v>311</v>
      </c>
      <c r="AI222" s="83" t="s">
        <v>311</v>
      </c>
      <c r="AJ222" s="83" t="s">
        <v>311</v>
      </c>
      <c r="AK222" s="83" t="s">
        <v>311</v>
      </c>
      <c r="AL222" s="83" t="s">
        <v>311</v>
      </c>
      <c r="AM222" s="83" t="s">
        <v>311</v>
      </c>
      <c r="AN222" s="83" t="s">
        <v>311</v>
      </c>
    </row>
    <row r="223" spans="1:40" x14ac:dyDescent="0.25">
      <c r="A223" s="81">
        <f t="shared" si="3"/>
        <v>214</v>
      </c>
      <c r="B223" s="82" t="str">
        <f>IF(tbl_main[[#This Row],[ТИП]]="","",IF(tbl_main[[#This Row],[Серия и номер]]="","",tbl_main[[#This Row],[ТИП]]&amp;"-"&amp;RIGHT(tbl_main[[#This Row],[Серия и номер]],6)))</f>
        <v/>
      </c>
      <c r="C223" s="83" t="s">
        <v>311</v>
      </c>
      <c r="D223" s="83" t="s">
        <v>311</v>
      </c>
      <c r="E223" s="83" t="s">
        <v>311</v>
      </c>
      <c r="F223" s="83" t="s">
        <v>311</v>
      </c>
      <c r="G223" s="83" t="s">
        <v>311</v>
      </c>
      <c r="H223" s="83" t="s">
        <v>311</v>
      </c>
      <c r="I223" s="83" t="s">
        <v>311</v>
      </c>
      <c r="J223" s="83" t="s">
        <v>311</v>
      </c>
      <c r="K223" s="84" t="s">
        <v>311</v>
      </c>
      <c r="L223" s="83" t="s">
        <v>311</v>
      </c>
      <c r="M223" s="85" t="s">
        <v>311</v>
      </c>
      <c r="N223" s="83" t="s">
        <v>311</v>
      </c>
      <c r="O223" s="84" t="s">
        <v>311</v>
      </c>
      <c r="P223" s="83" t="s">
        <v>311</v>
      </c>
      <c r="Q223" s="83" t="s">
        <v>311</v>
      </c>
      <c r="R223" s="83" t="s">
        <v>311</v>
      </c>
      <c r="S223" s="86" t="s">
        <v>311</v>
      </c>
      <c r="T223" s="83" t="s">
        <v>311</v>
      </c>
      <c r="U223" s="83" t="s">
        <v>311</v>
      </c>
      <c r="V223" s="83" t="s">
        <v>311</v>
      </c>
      <c r="W223" s="86" t="s">
        <v>311</v>
      </c>
      <c r="X223" s="86" t="s">
        <v>311</v>
      </c>
      <c r="Y223" s="90" t="str">
        <f>IF(tbl_main[[#This Row],[ИНН организации]]="","",IF(ISERROR(VLOOKUP(tbl_main[[#This Row],[ИНН организации]],tbl_inn[],3,FALSE)),"Проверьте ИНН",VLOOKUP(tbl_main[[#This Row],[ИНН организации]],tbl_inn[],3,FALSE)))</f>
        <v/>
      </c>
      <c r="Z223" s="90" t="str">
        <f>IF(ISERROR(VLOOKUP(tbl_main[[#This Row],[ИНН организации]],tbl_inn[],4,FALSE)),"",VLOOKUP(tbl_main[[#This Row],[ИНН организации]],tbl_inn[],4,FALSE))</f>
        <v/>
      </c>
      <c r="AA223" s="90" t="str">
        <f>IF(ISERROR(VLOOKUP(tbl_main[[#This Row],[ИНН организации]],tbl_inn[],8,FALSE)),"",VLOOKUP(tbl_main[[#This Row],[ИНН организации]],tbl_inn[],8,FALSE))</f>
        <v/>
      </c>
      <c r="AB223" s="83" t="s">
        <v>311</v>
      </c>
      <c r="AC223" s="83" t="s">
        <v>311</v>
      </c>
      <c r="AD223" s="83" t="s">
        <v>311</v>
      </c>
      <c r="AE223" s="83" t="s">
        <v>311</v>
      </c>
      <c r="AF223" s="83" t="s">
        <v>311</v>
      </c>
      <c r="AG223" s="83" t="s">
        <v>311</v>
      </c>
      <c r="AH223" s="83" t="s">
        <v>311</v>
      </c>
      <c r="AI223" s="83" t="s">
        <v>311</v>
      </c>
      <c r="AJ223" s="83" t="s">
        <v>311</v>
      </c>
      <c r="AK223" s="83" t="s">
        <v>311</v>
      </c>
      <c r="AL223" s="83" t="s">
        <v>311</v>
      </c>
      <c r="AM223" s="83" t="s">
        <v>311</v>
      </c>
      <c r="AN223" s="83" t="s">
        <v>311</v>
      </c>
    </row>
    <row r="224" spans="1:40" x14ac:dyDescent="0.25">
      <c r="A224" s="81">
        <f t="shared" si="3"/>
        <v>215</v>
      </c>
      <c r="B224" s="82" t="str">
        <f>IF(tbl_main[[#This Row],[ТИП]]="","",IF(tbl_main[[#This Row],[Серия и номер]]="","",tbl_main[[#This Row],[ТИП]]&amp;"-"&amp;RIGHT(tbl_main[[#This Row],[Серия и номер]],6)))</f>
        <v/>
      </c>
      <c r="C224" s="83" t="s">
        <v>311</v>
      </c>
      <c r="D224" s="83" t="s">
        <v>311</v>
      </c>
      <c r="E224" s="83" t="s">
        <v>311</v>
      </c>
      <c r="F224" s="83" t="s">
        <v>311</v>
      </c>
      <c r="G224" s="83" t="s">
        <v>311</v>
      </c>
      <c r="H224" s="83" t="s">
        <v>311</v>
      </c>
      <c r="I224" s="83" t="s">
        <v>311</v>
      </c>
      <c r="J224" s="83" t="s">
        <v>311</v>
      </c>
      <c r="K224" s="84" t="s">
        <v>311</v>
      </c>
      <c r="L224" s="83" t="s">
        <v>311</v>
      </c>
      <c r="M224" s="85" t="s">
        <v>311</v>
      </c>
      <c r="N224" s="83" t="s">
        <v>311</v>
      </c>
      <c r="O224" s="84" t="s">
        <v>311</v>
      </c>
      <c r="P224" s="83" t="s">
        <v>311</v>
      </c>
      <c r="Q224" s="83" t="s">
        <v>311</v>
      </c>
      <c r="R224" s="83" t="s">
        <v>311</v>
      </c>
      <c r="S224" s="86" t="s">
        <v>311</v>
      </c>
      <c r="T224" s="83" t="s">
        <v>311</v>
      </c>
      <c r="U224" s="83" t="s">
        <v>311</v>
      </c>
      <c r="V224" s="83" t="s">
        <v>311</v>
      </c>
      <c r="W224" s="86" t="s">
        <v>311</v>
      </c>
      <c r="X224" s="86" t="s">
        <v>311</v>
      </c>
      <c r="Y224" s="90" t="str">
        <f>IF(tbl_main[[#This Row],[ИНН организации]]="","",IF(ISERROR(VLOOKUP(tbl_main[[#This Row],[ИНН организации]],tbl_inn[],3,FALSE)),"Проверьте ИНН",VLOOKUP(tbl_main[[#This Row],[ИНН организации]],tbl_inn[],3,FALSE)))</f>
        <v/>
      </c>
      <c r="Z224" s="90" t="str">
        <f>IF(ISERROR(VLOOKUP(tbl_main[[#This Row],[ИНН организации]],tbl_inn[],4,FALSE)),"",VLOOKUP(tbl_main[[#This Row],[ИНН организации]],tbl_inn[],4,FALSE))</f>
        <v/>
      </c>
      <c r="AA224" s="90" t="str">
        <f>IF(ISERROR(VLOOKUP(tbl_main[[#This Row],[ИНН организации]],tbl_inn[],8,FALSE)),"",VLOOKUP(tbl_main[[#This Row],[ИНН организации]],tbl_inn[],8,FALSE))</f>
        <v/>
      </c>
      <c r="AB224" s="83" t="s">
        <v>311</v>
      </c>
      <c r="AC224" s="83" t="s">
        <v>311</v>
      </c>
      <c r="AD224" s="83" t="s">
        <v>311</v>
      </c>
      <c r="AE224" s="83" t="s">
        <v>311</v>
      </c>
      <c r="AF224" s="83" t="s">
        <v>311</v>
      </c>
      <c r="AG224" s="83" t="s">
        <v>311</v>
      </c>
      <c r="AH224" s="83" t="s">
        <v>311</v>
      </c>
      <c r="AI224" s="83" t="s">
        <v>311</v>
      </c>
      <c r="AJ224" s="83" t="s">
        <v>311</v>
      </c>
      <c r="AK224" s="83" t="s">
        <v>311</v>
      </c>
      <c r="AL224" s="83" t="s">
        <v>311</v>
      </c>
      <c r="AM224" s="83" t="s">
        <v>311</v>
      </c>
      <c r="AN224" s="83" t="s">
        <v>311</v>
      </c>
    </row>
    <row r="225" spans="1:40" x14ac:dyDescent="0.25">
      <c r="A225" s="81">
        <f t="shared" si="3"/>
        <v>216</v>
      </c>
      <c r="B225" s="82" t="str">
        <f>IF(tbl_main[[#This Row],[ТИП]]="","",IF(tbl_main[[#This Row],[Серия и номер]]="","",tbl_main[[#This Row],[ТИП]]&amp;"-"&amp;RIGHT(tbl_main[[#This Row],[Серия и номер]],6)))</f>
        <v/>
      </c>
      <c r="C225" s="83" t="s">
        <v>311</v>
      </c>
      <c r="D225" s="83" t="s">
        <v>311</v>
      </c>
      <c r="E225" s="83" t="s">
        <v>311</v>
      </c>
      <c r="F225" s="83" t="s">
        <v>311</v>
      </c>
      <c r="G225" s="83" t="s">
        <v>311</v>
      </c>
      <c r="H225" s="83" t="s">
        <v>311</v>
      </c>
      <c r="I225" s="83" t="s">
        <v>311</v>
      </c>
      <c r="J225" s="83" t="s">
        <v>311</v>
      </c>
      <c r="K225" s="84" t="s">
        <v>311</v>
      </c>
      <c r="L225" s="83" t="s">
        <v>311</v>
      </c>
      <c r="M225" s="85" t="s">
        <v>311</v>
      </c>
      <c r="N225" s="83" t="s">
        <v>311</v>
      </c>
      <c r="O225" s="84" t="s">
        <v>311</v>
      </c>
      <c r="P225" s="83" t="s">
        <v>311</v>
      </c>
      <c r="Q225" s="83" t="s">
        <v>311</v>
      </c>
      <c r="R225" s="83" t="s">
        <v>311</v>
      </c>
      <c r="S225" s="86" t="s">
        <v>311</v>
      </c>
      <c r="T225" s="83" t="s">
        <v>311</v>
      </c>
      <c r="U225" s="83" t="s">
        <v>311</v>
      </c>
      <c r="V225" s="83" t="s">
        <v>311</v>
      </c>
      <c r="W225" s="86" t="s">
        <v>311</v>
      </c>
      <c r="X225" s="86" t="s">
        <v>311</v>
      </c>
      <c r="Y225" s="90" t="str">
        <f>IF(tbl_main[[#This Row],[ИНН организации]]="","",IF(ISERROR(VLOOKUP(tbl_main[[#This Row],[ИНН организации]],tbl_inn[],3,FALSE)),"Проверьте ИНН",VLOOKUP(tbl_main[[#This Row],[ИНН организации]],tbl_inn[],3,FALSE)))</f>
        <v/>
      </c>
      <c r="Z225" s="90" t="str">
        <f>IF(ISERROR(VLOOKUP(tbl_main[[#This Row],[ИНН организации]],tbl_inn[],4,FALSE)),"",VLOOKUP(tbl_main[[#This Row],[ИНН организации]],tbl_inn[],4,FALSE))</f>
        <v/>
      </c>
      <c r="AA225" s="90" t="str">
        <f>IF(ISERROR(VLOOKUP(tbl_main[[#This Row],[ИНН организации]],tbl_inn[],8,FALSE)),"",VLOOKUP(tbl_main[[#This Row],[ИНН организации]],tbl_inn[],8,FALSE))</f>
        <v/>
      </c>
      <c r="AB225" s="83" t="s">
        <v>311</v>
      </c>
      <c r="AC225" s="83" t="s">
        <v>311</v>
      </c>
      <c r="AD225" s="83" t="s">
        <v>311</v>
      </c>
      <c r="AE225" s="83" t="s">
        <v>311</v>
      </c>
      <c r="AF225" s="83" t="s">
        <v>311</v>
      </c>
      <c r="AG225" s="83" t="s">
        <v>311</v>
      </c>
      <c r="AH225" s="83" t="s">
        <v>311</v>
      </c>
      <c r="AI225" s="83" t="s">
        <v>311</v>
      </c>
      <c r="AJ225" s="83" t="s">
        <v>311</v>
      </c>
      <c r="AK225" s="83" t="s">
        <v>311</v>
      </c>
      <c r="AL225" s="83" t="s">
        <v>311</v>
      </c>
      <c r="AM225" s="83" t="s">
        <v>311</v>
      </c>
      <c r="AN225" s="83" t="s">
        <v>311</v>
      </c>
    </row>
    <row r="226" spans="1:40" x14ac:dyDescent="0.25">
      <c r="A226" s="81">
        <f t="shared" si="3"/>
        <v>217</v>
      </c>
      <c r="B226" s="82" t="str">
        <f>IF(tbl_main[[#This Row],[ТИП]]="","",IF(tbl_main[[#This Row],[Серия и номер]]="","",tbl_main[[#This Row],[ТИП]]&amp;"-"&amp;RIGHT(tbl_main[[#This Row],[Серия и номер]],6)))</f>
        <v/>
      </c>
      <c r="C226" s="83" t="s">
        <v>311</v>
      </c>
      <c r="D226" s="83" t="s">
        <v>311</v>
      </c>
      <c r="E226" s="83" t="s">
        <v>311</v>
      </c>
      <c r="F226" s="83" t="s">
        <v>311</v>
      </c>
      <c r="G226" s="83" t="s">
        <v>311</v>
      </c>
      <c r="H226" s="83" t="s">
        <v>311</v>
      </c>
      <c r="I226" s="83" t="s">
        <v>311</v>
      </c>
      <c r="J226" s="83" t="s">
        <v>311</v>
      </c>
      <c r="K226" s="84" t="s">
        <v>311</v>
      </c>
      <c r="L226" s="83" t="s">
        <v>311</v>
      </c>
      <c r="M226" s="85" t="s">
        <v>311</v>
      </c>
      <c r="N226" s="83" t="s">
        <v>311</v>
      </c>
      <c r="O226" s="84" t="s">
        <v>311</v>
      </c>
      <c r="P226" s="83" t="s">
        <v>311</v>
      </c>
      <c r="Q226" s="83" t="s">
        <v>311</v>
      </c>
      <c r="R226" s="83" t="s">
        <v>311</v>
      </c>
      <c r="S226" s="86" t="s">
        <v>311</v>
      </c>
      <c r="T226" s="83" t="s">
        <v>311</v>
      </c>
      <c r="U226" s="83" t="s">
        <v>311</v>
      </c>
      <c r="V226" s="83" t="s">
        <v>311</v>
      </c>
      <c r="W226" s="86" t="s">
        <v>311</v>
      </c>
      <c r="X226" s="86" t="s">
        <v>311</v>
      </c>
      <c r="Y226" s="90" t="str">
        <f>IF(tbl_main[[#This Row],[ИНН организации]]="","",IF(ISERROR(VLOOKUP(tbl_main[[#This Row],[ИНН организации]],tbl_inn[],3,FALSE)),"Проверьте ИНН",VLOOKUP(tbl_main[[#This Row],[ИНН организации]],tbl_inn[],3,FALSE)))</f>
        <v/>
      </c>
      <c r="Z226" s="90" t="str">
        <f>IF(ISERROR(VLOOKUP(tbl_main[[#This Row],[ИНН организации]],tbl_inn[],4,FALSE)),"",VLOOKUP(tbl_main[[#This Row],[ИНН организации]],tbl_inn[],4,FALSE))</f>
        <v/>
      </c>
      <c r="AA226" s="90" t="str">
        <f>IF(ISERROR(VLOOKUP(tbl_main[[#This Row],[ИНН организации]],tbl_inn[],8,FALSE)),"",VLOOKUP(tbl_main[[#This Row],[ИНН организации]],tbl_inn[],8,FALSE))</f>
        <v/>
      </c>
      <c r="AB226" s="83" t="s">
        <v>311</v>
      </c>
      <c r="AC226" s="83" t="s">
        <v>311</v>
      </c>
      <c r="AD226" s="83" t="s">
        <v>311</v>
      </c>
      <c r="AE226" s="83" t="s">
        <v>311</v>
      </c>
      <c r="AF226" s="83" t="s">
        <v>311</v>
      </c>
      <c r="AG226" s="83" t="s">
        <v>311</v>
      </c>
      <c r="AH226" s="83" t="s">
        <v>311</v>
      </c>
      <c r="AI226" s="83" t="s">
        <v>311</v>
      </c>
      <c r="AJ226" s="83" t="s">
        <v>311</v>
      </c>
      <c r="AK226" s="83" t="s">
        <v>311</v>
      </c>
      <c r="AL226" s="83" t="s">
        <v>311</v>
      </c>
      <c r="AM226" s="83" t="s">
        <v>311</v>
      </c>
      <c r="AN226" s="83" t="s">
        <v>311</v>
      </c>
    </row>
    <row r="227" spans="1:40" x14ac:dyDescent="0.25">
      <c r="A227" s="81">
        <f t="shared" si="3"/>
        <v>218</v>
      </c>
      <c r="B227" s="82" t="str">
        <f>IF(tbl_main[[#This Row],[ТИП]]="","",IF(tbl_main[[#This Row],[Серия и номер]]="","",tbl_main[[#This Row],[ТИП]]&amp;"-"&amp;RIGHT(tbl_main[[#This Row],[Серия и номер]],6)))</f>
        <v/>
      </c>
      <c r="C227" s="83" t="s">
        <v>311</v>
      </c>
      <c r="D227" s="83" t="s">
        <v>311</v>
      </c>
      <c r="E227" s="83" t="s">
        <v>311</v>
      </c>
      <c r="F227" s="83" t="s">
        <v>311</v>
      </c>
      <c r="G227" s="83" t="s">
        <v>311</v>
      </c>
      <c r="H227" s="83" t="s">
        <v>311</v>
      </c>
      <c r="I227" s="83" t="s">
        <v>311</v>
      </c>
      <c r="J227" s="83" t="s">
        <v>311</v>
      </c>
      <c r="K227" s="84" t="s">
        <v>311</v>
      </c>
      <c r="L227" s="83" t="s">
        <v>311</v>
      </c>
      <c r="M227" s="85" t="s">
        <v>311</v>
      </c>
      <c r="N227" s="83" t="s">
        <v>311</v>
      </c>
      <c r="O227" s="84" t="s">
        <v>311</v>
      </c>
      <c r="P227" s="83" t="s">
        <v>311</v>
      </c>
      <c r="Q227" s="83" t="s">
        <v>311</v>
      </c>
      <c r="R227" s="83" t="s">
        <v>311</v>
      </c>
      <c r="S227" s="86" t="s">
        <v>311</v>
      </c>
      <c r="T227" s="83" t="s">
        <v>311</v>
      </c>
      <c r="U227" s="83" t="s">
        <v>311</v>
      </c>
      <c r="V227" s="83" t="s">
        <v>311</v>
      </c>
      <c r="W227" s="86" t="s">
        <v>311</v>
      </c>
      <c r="X227" s="86" t="s">
        <v>311</v>
      </c>
      <c r="Y227" s="90" t="str">
        <f>IF(tbl_main[[#This Row],[ИНН организации]]="","",IF(ISERROR(VLOOKUP(tbl_main[[#This Row],[ИНН организации]],tbl_inn[],3,FALSE)),"Проверьте ИНН",VLOOKUP(tbl_main[[#This Row],[ИНН организации]],tbl_inn[],3,FALSE)))</f>
        <v/>
      </c>
      <c r="Z227" s="90" t="str">
        <f>IF(ISERROR(VLOOKUP(tbl_main[[#This Row],[ИНН организации]],tbl_inn[],4,FALSE)),"",VLOOKUP(tbl_main[[#This Row],[ИНН организации]],tbl_inn[],4,FALSE))</f>
        <v/>
      </c>
      <c r="AA227" s="90" t="str">
        <f>IF(ISERROR(VLOOKUP(tbl_main[[#This Row],[ИНН организации]],tbl_inn[],8,FALSE)),"",VLOOKUP(tbl_main[[#This Row],[ИНН организации]],tbl_inn[],8,FALSE))</f>
        <v/>
      </c>
      <c r="AB227" s="83" t="s">
        <v>311</v>
      </c>
      <c r="AC227" s="83" t="s">
        <v>311</v>
      </c>
      <c r="AD227" s="83" t="s">
        <v>311</v>
      </c>
      <c r="AE227" s="83" t="s">
        <v>311</v>
      </c>
      <c r="AF227" s="83" t="s">
        <v>311</v>
      </c>
      <c r="AG227" s="83" t="s">
        <v>311</v>
      </c>
      <c r="AH227" s="83" t="s">
        <v>311</v>
      </c>
      <c r="AI227" s="83" t="s">
        <v>311</v>
      </c>
      <c r="AJ227" s="83" t="s">
        <v>311</v>
      </c>
      <c r="AK227" s="83" t="s">
        <v>311</v>
      </c>
      <c r="AL227" s="83" t="s">
        <v>311</v>
      </c>
      <c r="AM227" s="83" t="s">
        <v>311</v>
      </c>
      <c r="AN227" s="83" t="s">
        <v>311</v>
      </c>
    </row>
    <row r="228" spans="1:40" x14ac:dyDescent="0.25">
      <c r="A228" s="81">
        <f t="shared" si="3"/>
        <v>219</v>
      </c>
      <c r="B228" s="82" t="str">
        <f>IF(tbl_main[[#This Row],[ТИП]]="","",IF(tbl_main[[#This Row],[Серия и номер]]="","",tbl_main[[#This Row],[ТИП]]&amp;"-"&amp;RIGHT(tbl_main[[#This Row],[Серия и номер]],6)))</f>
        <v/>
      </c>
      <c r="C228" s="83" t="s">
        <v>311</v>
      </c>
      <c r="D228" s="83" t="s">
        <v>311</v>
      </c>
      <c r="E228" s="83" t="s">
        <v>311</v>
      </c>
      <c r="F228" s="83" t="s">
        <v>311</v>
      </c>
      <c r="G228" s="83" t="s">
        <v>311</v>
      </c>
      <c r="H228" s="83" t="s">
        <v>311</v>
      </c>
      <c r="I228" s="83" t="s">
        <v>311</v>
      </c>
      <c r="J228" s="83" t="s">
        <v>311</v>
      </c>
      <c r="K228" s="84" t="s">
        <v>311</v>
      </c>
      <c r="L228" s="83" t="s">
        <v>311</v>
      </c>
      <c r="M228" s="85" t="s">
        <v>311</v>
      </c>
      <c r="N228" s="83" t="s">
        <v>311</v>
      </c>
      <c r="O228" s="84" t="s">
        <v>311</v>
      </c>
      <c r="P228" s="83" t="s">
        <v>311</v>
      </c>
      <c r="Q228" s="83" t="s">
        <v>311</v>
      </c>
      <c r="R228" s="83" t="s">
        <v>311</v>
      </c>
      <c r="S228" s="86" t="s">
        <v>311</v>
      </c>
      <c r="T228" s="83" t="s">
        <v>311</v>
      </c>
      <c r="U228" s="83" t="s">
        <v>311</v>
      </c>
      <c r="V228" s="83" t="s">
        <v>311</v>
      </c>
      <c r="W228" s="86" t="s">
        <v>311</v>
      </c>
      <c r="X228" s="86" t="s">
        <v>311</v>
      </c>
      <c r="Y228" s="90" t="str">
        <f>IF(tbl_main[[#This Row],[ИНН организации]]="","",IF(ISERROR(VLOOKUP(tbl_main[[#This Row],[ИНН организации]],tbl_inn[],3,FALSE)),"Проверьте ИНН",VLOOKUP(tbl_main[[#This Row],[ИНН организации]],tbl_inn[],3,FALSE)))</f>
        <v/>
      </c>
      <c r="Z228" s="90" t="str">
        <f>IF(ISERROR(VLOOKUP(tbl_main[[#This Row],[ИНН организации]],tbl_inn[],4,FALSE)),"",VLOOKUP(tbl_main[[#This Row],[ИНН организации]],tbl_inn[],4,FALSE))</f>
        <v/>
      </c>
      <c r="AA228" s="90" t="str">
        <f>IF(ISERROR(VLOOKUP(tbl_main[[#This Row],[ИНН организации]],tbl_inn[],8,FALSE)),"",VLOOKUP(tbl_main[[#This Row],[ИНН организации]],tbl_inn[],8,FALSE))</f>
        <v/>
      </c>
      <c r="AB228" s="83" t="s">
        <v>311</v>
      </c>
      <c r="AC228" s="83" t="s">
        <v>311</v>
      </c>
      <c r="AD228" s="83" t="s">
        <v>311</v>
      </c>
      <c r="AE228" s="83" t="s">
        <v>311</v>
      </c>
      <c r="AF228" s="83" t="s">
        <v>311</v>
      </c>
      <c r="AG228" s="83" t="s">
        <v>311</v>
      </c>
      <c r="AH228" s="83" t="s">
        <v>311</v>
      </c>
      <c r="AI228" s="83" t="s">
        <v>311</v>
      </c>
      <c r="AJ228" s="83" t="s">
        <v>311</v>
      </c>
      <c r="AK228" s="83" t="s">
        <v>311</v>
      </c>
      <c r="AL228" s="83" t="s">
        <v>311</v>
      </c>
      <c r="AM228" s="83" t="s">
        <v>311</v>
      </c>
      <c r="AN228" s="83" t="s">
        <v>311</v>
      </c>
    </row>
    <row r="229" spans="1:40" x14ac:dyDescent="0.25">
      <c r="A229" s="81">
        <f t="shared" si="3"/>
        <v>220</v>
      </c>
      <c r="B229" s="82" t="str">
        <f>IF(tbl_main[[#This Row],[ТИП]]="","",IF(tbl_main[[#This Row],[Серия и номер]]="","",tbl_main[[#This Row],[ТИП]]&amp;"-"&amp;RIGHT(tbl_main[[#This Row],[Серия и номер]],6)))</f>
        <v/>
      </c>
      <c r="C229" s="83" t="s">
        <v>311</v>
      </c>
      <c r="D229" s="83" t="s">
        <v>311</v>
      </c>
      <c r="E229" s="83" t="s">
        <v>311</v>
      </c>
      <c r="F229" s="83" t="s">
        <v>311</v>
      </c>
      <c r="G229" s="83" t="s">
        <v>311</v>
      </c>
      <c r="H229" s="83" t="s">
        <v>311</v>
      </c>
      <c r="I229" s="83" t="s">
        <v>311</v>
      </c>
      <c r="J229" s="83" t="s">
        <v>311</v>
      </c>
      <c r="K229" s="84" t="s">
        <v>311</v>
      </c>
      <c r="L229" s="83" t="s">
        <v>311</v>
      </c>
      <c r="M229" s="85" t="s">
        <v>311</v>
      </c>
      <c r="N229" s="83" t="s">
        <v>311</v>
      </c>
      <c r="O229" s="84" t="s">
        <v>311</v>
      </c>
      <c r="P229" s="83" t="s">
        <v>311</v>
      </c>
      <c r="Q229" s="83" t="s">
        <v>311</v>
      </c>
      <c r="R229" s="83" t="s">
        <v>311</v>
      </c>
      <c r="S229" s="86" t="s">
        <v>311</v>
      </c>
      <c r="T229" s="83" t="s">
        <v>311</v>
      </c>
      <c r="U229" s="83" t="s">
        <v>311</v>
      </c>
      <c r="V229" s="83" t="s">
        <v>311</v>
      </c>
      <c r="W229" s="86" t="s">
        <v>311</v>
      </c>
      <c r="X229" s="86" t="s">
        <v>311</v>
      </c>
      <c r="Y229" s="90" t="str">
        <f>IF(tbl_main[[#This Row],[ИНН организации]]="","",IF(ISERROR(VLOOKUP(tbl_main[[#This Row],[ИНН организации]],tbl_inn[],3,FALSE)),"Проверьте ИНН",VLOOKUP(tbl_main[[#This Row],[ИНН организации]],tbl_inn[],3,FALSE)))</f>
        <v/>
      </c>
      <c r="Z229" s="90" t="str">
        <f>IF(ISERROR(VLOOKUP(tbl_main[[#This Row],[ИНН организации]],tbl_inn[],4,FALSE)),"",VLOOKUP(tbl_main[[#This Row],[ИНН организации]],tbl_inn[],4,FALSE))</f>
        <v/>
      </c>
      <c r="AA229" s="90" t="str">
        <f>IF(ISERROR(VLOOKUP(tbl_main[[#This Row],[ИНН организации]],tbl_inn[],8,FALSE)),"",VLOOKUP(tbl_main[[#This Row],[ИНН организации]],tbl_inn[],8,FALSE))</f>
        <v/>
      </c>
      <c r="AB229" s="83" t="s">
        <v>311</v>
      </c>
      <c r="AC229" s="83" t="s">
        <v>311</v>
      </c>
      <c r="AD229" s="83" t="s">
        <v>311</v>
      </c>
      <c r="AE229" s="83" t="s">
        <v>311</v>
      </c>
      <c r="AF229" s="83" t="s">
        <v>311</v>
      </c>
      <c r="AG229" s="83" t="s">
        <v>311</v>
      </c>
      <c r="AH229" s="83" t="s">
        <v>311</v>
      </c>
      <c r="AI229" s="83" t="s">
        <v>311</v>
      </c>
      <c r="AJ229" s="83" t="s">
        <v>311</v>
      </c>
      <c r="AK229" s="83" t="s">
        <v>311</v>
      </c>
      <c r="AL229" s="83" t="s">
        <v>311</v>
      </c>
      <c r="AM229" s="83" t="s">
        <v>311</v>
      </c>
      <c r="AN229" s="83" t="s">
        <v>311</v>
      </c>
    </row>
    <row r="230" spans="1:40" x14ac:dyDescent="0.25">
      <c r="A230" s="81">
        <f t="shared" si="3"/>
        <v>221</v>
      </c>
      <c r="B230" s="82" t="str">
        <f>IF(tbl_main[[#This Row],[ТИП]]="","",IF(tbl_main[[#This Row],[Серия и номер]]="","",tbl_main[[#This Row],[ТИП]]&amp;"-"&amp;RIGHT(tbl_main[[#This Row],[Серия и номер]],6)))</f>
        <v/>
      </c>
      <c r="C230" s="83" t="s">
        <v>311</v>
      </c>
      <c r="D230" s="83" t="s">
        <v>311</v>
      </c>
      <c r="E230" s="83" t="s">
        <v>311</v>
      </c>
      <c r="F230" s="83" t="s">
        <v>311</v>
      </c>
      <c r="G230" s="83" t="s">
        <v>311</v>
      </c>
      <c r="H230" s="83" t="s">
        <v>311</v>
      </c>
      <c r="I230" s="83" t="s">
        <v>311</v>
      </c>
      <c r="J230" s="83" t="s">
        <v>311</v>
      </c>
      <c r="K230" s="84" t="s">
        <v>311</v>
      </c>
      <c r="L230" s="83" t="s">
        <v>311</v>
      </c>
      <c r="M230" s="85" t="s">
        <v>311</v>
      </c>
      <c r="N230" s="83" t="s">
        <v>311</v>
      </c>
      <c r="O230" s="84" t="s">
        <v>311</v>
      </c>
      <c r="P230" s="83" t="s">
        <v>311</v>
      </c>
      <c r="Q230" s="83" t="s">
        <v>311</v>
      </c>
      <c r="R230" s="83" t="s">
        <v>311</v>
      </c>
      <c r="S230" s="86" t="s">
        <v>311</v>
      </c>
      <c r="T230" s="83" t="s">
        <v>311</v>
      </c>
      <c r="U230" s="83" t="s">
        <v>311</v>
      </c>
      <c r="V230" s="83" t="s">
        <v>311</v>
      </c>
      <c r="W230" s="86" t="s">
        <v>311</v>
      </c>
      <c r="X230" s="86" t="s">
        <v>311</v>
      </c>
      <c r="Y230" s="90" t="str">
        <f>IF(tbl_main[[#This Row],[ИНН организации]]="","",IF(ISERROR(VLOOKUP(tbl_main[[#This Row],[ИНН организации]],tbl_inn[],3,FALSE)),"Проверьте ИНН",VLOOKUP(tbl_main[[#This Row],[ИНН организации]],tbl_inn[],3,FALSE)))</f>
        <v/>
      </c>
      <c r="Z230" s="90" t="str">
        <f>IF(ISERROR(VLOOKUP(tbl_main[[#This Row],[ИНН организации]],tbl_inn[],4,FALSE)),"",VLOOKUP(tbl_main[[#This Row],[ИНН организации]],tbl_inn[],4,FALSE))</f>
        <v/>
      </c>
      <c r="AA230" s="90" t="str">
        <f>IF(ISERROR(VLOOKUP(tbl_main[[#This Row],[ИНН организации]],tbl_inn[],8,FALSE)),"",VLOOKUP(tbl_main[[#This Row],[ИНН организации]],tbl_inn[],8,FALSE))</f>
        <v/>
      </c>
      <c r="AB230" s="83" t="s">
        <v>311</v>
      </c>
      <c r="AC230" s="83" t="s">
        <v>311</v>
      </c>
      <c r="AD230" s="83" t="s">
        <v>311</v>
      </c>
      <c r="AE230" s="83" t="s">
        <v>311</v>
      </c>
      <c r="AF230" s="83" t="s">
        <v>311</v>
      </c>
      <c r="AG230" s="83" t="s">
        <v>311</v>
      </c>
      <c r="AH230" s="83" t="s">
        <v>311</v>
      </c>
      <c r="AI230" s="83" t="s">
        <v>311</v>
      </c>
      <c r="AJ230" s="83" t="s">
        <v>311</v>
      </c>
      <c r="AK230" s="83" t="s">
        <v>311</v>
      </c>
      <c r="AL230" s="83" t="s">
        <v>311</v>
      </c>
      <c r="AM230" s="83" t="s">
        <v>311</v>
      </c>
      <c r="AN230" s="83" t="s">
        <v>311</v>
      </c>
    </row>
    <row r="231" spans="1:40" x14ac:dyDescent="0.25">
      <c r="A231" s="81">
        <f t="shared" si="3"/>
        <v>222</v>
      </c>
      <c r="B231" s="82" t="str">
        <f>IF(tbl_main[[#This Row],[ТИП]]="","",IF(tbl_main[[#This Row],[Серия и номер]]="","",tbl_main[[#This Row],[ТИП]]&amp;"-"&amp;RIGHT(tbl_main[[#This Row],[Серия и номер]],6)))</f>
        <v/>
      </c>
      <c r="C231" s="83" t="s">
        <v>311</v>
      </c>
      <c r="D231" s="83" t="s">
        <v>311</v>
      </c>
      <c r="E231" s="83" t="s">
        <v>311</v>
      </c>
      <c r="F231" s="83" t="s">
        <v>311</v>
      </c>
      <c r="G231" s="83" t="s">
        <v>311</v>
      </c>
      <c r="H231" s="83" t="s">
        <v>311</v>
      </c>
      <c r="I231" s="83" t="s">
        <v>311</v>
      </c>
      <c r="J231" s="83" t="s">
        <v>311</v>
      </c>
      <c r="K231" s="84" t="s">
        <v>311</v>
      </c>
      <c r="L231" s="83" t="s">
        <v>311</v>
      </c>
      <c r="M231" s="85" t="s">
        <v>311</v>
      </c>
      <c r="N231" s="83" t="s">
        <v>311</v>
      </c>
      <c r="O231" s="84" t="s">
        <v>311</v>
      </c>
      <c r="P231" s="83" t="s">
        <v>311</v>
      </c>
      <c r="Q231" s="83" t="s">
        <v>311</v>
      </c>
      <c r="R231" s="83" t="s">
        <v>311</v>
      </c>
      <c r="S231" s="86" t="s">
        <v>311</v>
      </c>
      <c r="T231" s="83" t="s">
        <v>311</v>
      </c>
      <c r="U231" s="83" t="s">
        <v>311</v>
      </c>
      <c r="V231" s="83" t="s">
        <v>311</v>
      </c>
      <c r="W231" s="86" t="s">
        <v>311</v>
      </c>
      <c r="X231" s="86" t="s">
        <v>311</v>
      </c>
      <c r="Y231" s="90" t="str">
        <f>IF(tbl_main[[#This Row],[ИНН организации]]="","",IF(ISERROR(VLOOKUP(tbl_main[[#This Row],[ИНН организации]],tbl_inn[],3,FALSE)),"Проверьте ИНН",VLOOKUP(tbl_main[[#This Row],[ИНН организации]],tbl_inn[],3,FALSE)))</f>
        <v/>
      </c>
      <c r="Z231" s="90" t="str">
        <f>IF(ISERROR(VLOOKUP(tbl_main[[#This Row],[ИНН организации]],tbl_inn[],4,FALSE)),"",VLOOKUP(tbl_main[[#This Row],[ИНН организации]],tbl_inn[],4,FALSE))</f>
        <v/>
      </c>
      <c r="AA231" s="90" t="str">
        <f>IF(ISERROR(VLOOKUP(tbl_main[[#This Row],[ИНН организации]],tbl_inn[],8,FALSE)),"",VLOOKUP(tbl_main[[#This Row],[ИНН организации]],tbl_inn[],8,FALSE))</f>
        <v/>
      </c>
      <c r="AB231" s="83" t="s">
        <v>311</v>
      </c>
      <c r="AC231" s="83" t="s">
        <v>311</v>
      </c>
      <c r="AD231" s="83" t="s">
        <v>311</v>
      </c>
      <c r="AE231" s="83" t="s">
        <v>311</v>
      </c>
      <c r="AF231" s="83" t="s">
        <v>311</v>
      </c>
      <c r="AG231" s="83" t="s">
        <v>311</v>
      </c>
      <c r="AH231" s="83" t="s">
        <v>311</v>
      </c>
      <c r="AI231" s="83" t="s">
        <v>311</v>
      </c>
      <c r="AJ231" s="83" t="s">
        <v>311</v>
      </c>
      <c r="AK231" s="83" t="s">
        <v>311</v>
      </c>
      <c r="AL231" s="83" t="s">
        <v>311</v>
      </c>
      <c r="AM231" s="83" t="s">
        <v>311</v>
      </c>
      <c r="AN231" s="83" t="s">
        <v>311</v>
      </c>
    </row>
    <row r="232" spans="1:40" x14ac:dyDescent="0.25">
      <c r="A232" s="81">
        <f t="shared" si="3"/>
        <v>223</v>
      </c>
      <c r="B232" s="82" t="str">
        <f>IF(tbl_main[[#This Row],[ТИП]]="","",IF(tbl_main[[#This Row],[Серия и номер]]="","",tbl_main[[#This Row],[ТИП]]&amp;"-"&amp;RIGHT(tbl_main[[#This Row],[Серия и номер]],6)))</f>
        <v/>
      </c>
      <c r="C232" s="83" t="s">
        <v>311</v>
      </c>
      <c r="D232" s="83" t="s">
        <v>311</v>
      </c>
      <c r="E232" s="83" t="s">
        <v>311</v>
      </c>
      <c r="F232" s="83" t="s">
        <v>311</v>
      </c>
      <c r="G232" s="83" t="s">
        <v>311</v>
      </c>
      <c r="H232" s="83" t="s">
        <v>311</v>
      </c>
      <c r="I232" s="83" t="s">
        <v>311</v>
      </c>
      <c r="J232" s="83" t="s">
        <v>311</v>
      </c>
      <c r="K232" s="84" t="s">
        <v>311</v>
      </c>
      <c r="L232" s="83" t="s">
        <v>311</v>
      </c>
      <c r="M232" s="85" t="s">
        <v>311</v>
      </c>
      <c r="N232" s="83" t="s">
        <v>311</v>
      </c>
      <c r="O232" s="84" t="s">
        <v>311</v>
      </c>
      <c r="P232" s="83" t="s">
        <v>311</v>
      </c>
      <c r="Q232" s="83" t="s">
        <v>311</v>
      </c>
      <c r="R232" s="83" t="s">
        <v>311</v>
      </c>
      <c r="S232" s="86" t="s">
        <v>311</v>
      </c>
      <c r="T232" s="83" t="s">
        <v>311</v>
      </c>
      <c r="U232" s="83" t="s">
        <v>311</v>
      </c>
      <c r="V232" s="83" t="s">
        <v>311</v>
      </c>
      <c r="W232" s="86" t="s">
        <v>311</v>
      </c>
      <c r="X232" s="86" t="s">
        <v>311</v>
      </c>
      <c r="Y232" s="90" t="str">
        <f>IF(tbl_main[[#This Row],[ИНН организации]]="","",IF(ISERROR(VLOOKUP(tbl_main[[#This Row],[ИНН организации]],tbl_inn[],3,FALSE)),"Проверьте ИНН",VLOOKUP(tbl_main[[#This Row],[ИНН организации]],tbl_inn[],3,FALSE)))</f>
        <v/>
      </c>
      <c r="Z232" s="90" t="str">
        <f>IF(ISERROR(VLOOKUP(tbl_main[[#This Row],[ИНН организации]],tbl_inn[],4,FALSE)),"",VLOOKUP(tbl_main[[#This Row],[ИНН организации]],tbl_inn[],4,FALSE))</f>
        <v/>
      </c>
      <c r="AA232" s="90" t="str">
        <f>IF(ISERROR(VLOOKUP(tbl_main[[#This Row],[ИНН организации]],tbl_inn[],8,FALSE)),"",VLOOKUP(tbl_main[[#This Row],[ИНН организации]],tbl_inn[],8,FALSE))</f>
        <v/>
      </c>
      <c r="AB232" s="83" t="s">
        <v>311</v>
      </c>
      <c r="AC232" s="83" t="s">
        <v>311</v>
      </c>
      <c r="AD232" s="83" t="s">
        <v>311</v>
      </c>
      <c r="AE232" s="83" t="s">
        <v>311</v>
      </c>
      <c r="AF232" s="83" t="s">
        <v>311</v>
      </c>
      <c r="AG232" s="83" t="s">
        <v>311</v>
      </c>
      <c r="AH232" s="83" t="s">
        <v>311</v>
      </c>
      <c r="AI232" s="83" t="s">
        <v>311</v>
      </c>
      <c r="AJ232" s="83" t="s">
        <v>311</v>
      </c>
      <c r="AK232" s="83" t="s">
        <v>311</v>
      </c>
      <c r="AL232" s="83" t="s">
        <v>311</v>
      </c>
      <c r="AM232" s="83" t="s">
        <v>311</v>
      </c>
      <c r="AN232" s="83" t="s">
        <v>311</v>
      </c>
    </row>
    <row r="233" spans="1:40" x14ac:dyDescent="0.25">
      <c r="A233" s="81">
        <f t="shared" si="3"/>
        <v>224</v>
      </c>
      <c r="B233" s="82" t="str">
        <f>IF(tbl_main[[#This Row],[ТИП]]="","",IF(tbl_main[[#This Row],[Серия и номер]]="","",tbl_main[[#This Row],[ТИП]]&amp;"-"&amp;RIGHT(tbl_main[[#This Row],[Серия и номер]],6)))</f>
        <v/>
      </c>
      <c r="C233" s="83" t="s">
        <v>311</v>
      </c>
      <c r="D233" s="83" t="s">
        <v>311</v>
      </c>
      <c r="E233" s="83" t="s">
        <v>311</v>
      </c>
      <c r="F233" s="83" t="s">
        <v>311</v>
      </c>
      <c r="G233" s="83" t="s">
        <v>311</v>
      </c>
      <c r="H233" s="83" t="s">
        <v>311</v>
      </c>
      <c r="I233" s="83" t="s">
        <v>311</v>
      </c>
      <c r="J233" s="83" t="s">
        <v>311</v>
      </c>
      <c r="K233" s="84" t="s">
        <v>311</v>
      </c>
      <c r="L233" s="83" t="s">
        <v>311</v>
      </c>
      <c r="M233" s="85" t="s">
        <v>311</v>
      </c>
      <c r="N233" s="83" t="s">
        <v>311</v>
      </c>
      <c r="O233" s="84" t="s">
        <v>311</v>
      </c>
      <c r="P233" s="83" t="s">
        <v>311</v>
      </c>
      <c r="Q233" s="83" t="s">
        <v>311</v>
      </c>
      <c r="R233" s="83" t="s">
        <v>311</v>
      </c>
      <c r="S233" s="86" t="s">
        <v>311</v>
      </c>
      <c r="T233" s="83" t="s">
        <v>311</v>
      </c>
      <c r="U233" s="83" t="s">
        <v>311</v>
      </c>
      <c r="V233" s="83" t="s">
        <v>311</v>
      </c>
      <c r="W233" s="86" t="s">
        <v>311</v>
      </c>
      <c r="X233" s="86" t="s">
        <v>311</v>
      </c>
      <c r="Y233" s="90" t="str">
        <f>IF(tbl_main[[#This Row],[ИНН организации]]="","",IF(ISERROR(VLOOKUP(tbl_main[[#This Row],[ИНН организации]],tbl_inn[],3,FALSE)),"Проверьте ИНН",VLOOKUP(tbl_main[[#This Row],[ИНН организации]],tbl_inn[],3,FALSE)))</f>
        <v/>
      </c>
      <c r="Z233" s="90" t="str">
        <f>IF(ISERROR(VLOOKUP(tbl_main[[#This Row],[ИНН организации]],tbl_inn[],4,FALSE)),"",VLOOKUP(tbl_main[[#This Row],[ИНН организации]],tbl_inn[],4,FALSE))</f>
        <v/>
      </c>
      <c r="AA233" s="90" t="str">
        <f>IF(ISERROR(VLOOKUP(tbl_main[[#This Row],[ИНН организации]],tbl_inn[],8,FALSE)),"",VLOOKUP(tbl_main[[#This Row],[ИНН организации]],tbl_inn[],8,FALSE))</f>
        <v/>
      </c>
      <c r="AB233" s="83" t="s">
        <v>311</v>
      </c>
      <c r="AC233" s="83" t="s">
        <v>311</v>
      </c>
      <c r="AD233" s="83" t="s">
        <v>311</v>
      </c>
      <c r="AE233" s="83" t="s">
        <v>311</v>
      </c>
      <c r="AF233" s="83" t="s">
        <v>311</v>
      </c>
      <c r="AG233" s="83" t="s">
        <v>311</v>
      </c>
      <c r="AH233" s="83" t="s">
        <v>311</v>
      </c>
      <c r="AI233" s="83" t="s">
        <v>311</v>
      </c>
      <c r="AJ233" s="83" t="s">
        <v>311</v>
      </c>
      <c r="AK233" s="83" t="s">
        <v>311</v>
      </c>
      <c r="AL233" s="83" t="s">
        <v>311</v>
      </c>
      <c r="AM233" s="83" t="s">
        <v>311</v>
      </c>
      <c r="AN233" s="83" t="s">
        <v>311</v>
      </c>
    </row>
    <row r="234" spans="1:40" x14ac:dyDescent="0.25">
      <c r="A234" s="81">
        <f t="shared" si="3"/>
        <v>225</v>
      </c>
      <c r="B234" s="82" t="str">
        <f>IF(tbl_main[[#This Row],[ТИП]]="","",IF(tbl_main[[#This Row],[Серия и номер]]="","",tbl_main[[#This Row],[ТИП]]&amp;"-"&amp;RIGHT(tbl_main[[#This Row],[Серия и номер]],6)))</f>
        <v/>
      </c>
      <c r="C234" s="83" t="s">
        <v>311</v>
      </c>
      <c r="D234" s="83" t="s">
        <v>311</v>
      </c>
      <c r="E234" s="83" t="s">
        <v>311</v>
      </c>
      <c r="F234" s="83" t="s">
        <v>311</v>
      </c>
      <c r="G234" s="83" t="s">
        <v>311</v>
      </c>
      <c r="H234" s="83" t="s">
        <v>311</v>
      </c>
      <c r="I234" s="83" t="s">
        <v>311</v>
      </c>
      <c r="J234" s="83" t="s">
        <v>311</v>
      </c>
      <c r="K234" s="84" t="s">
        <v>311</v>
      </c>
      <c r="L234" s="83" t="s">
        <v>311</v>
      </c>
      <c r="M234" s="85" t="s">
        <v>311</v>
      </c>
      <c r="N234" s="83" t="s">
        <v>311</v>
      </c>
      <c r="O234" s="84" t="s">
        <v>311</v>
      </c>
      <c r="P234" s="83" t="s">
        <v>311</v>
      </c>
      <c r="Q234" s="83" t="s">
        <v>311</v>
      </c>
      <c r="R234" s="83" t="s">
        <v>311</v>
      </c>
      <c r="S234" s="86" t="s">
        <v>311</v>
      </c>
      <c r="T234" s="83" t="s">
        <v>311</v>
      </c>
      <c r="U234" s="83" t="s">
        <v>311</v>
      </c>
      <c r="V234" s="83" t="s">
        <v>311</v>
      </c>
      <c r="W234" s="86" t="s">
        <v>311</v>
      </c>
      <c r="X234" s="86" t="s">
        <v>311</v>
      </c>
      <c r="Y234" s="90" t="str">
        <f>IF(tbl_main[[#This Row],[ИНН организации]]="","",IF(ISERROR(VLOOKUP(tbl_main[[#This Row],[ИНН организации]],tbl_inn[],3,FALSE)),"Проверьте ИНН",VLOOKUP(tbl_main[[#This Row],[ИНН организации]],tbl_inn[],3,FALSE)))</f>
        <v/>
      </c>
      <c r="Z234" s="90" t="str">
        <f>IF(ISERROR(VLOOKUP(tbl_main[[#This Row],[ИНН организации]],tbl_inn[],4,FALSE)),"",VLOOKUP(tbl_main[[#This Row],[ИНН организации]],tbl_inn[],4,FALSE))</f>
        <v/>
      </c>
      <c r="AA234" s="90" t="str">
        <f>IF(ISERROR(VLOOKUP(tbl_main[[#This Row],[ИНН организации]],tbl_inn[],8,FALSE)),"",VLOOKUP(tbl_main[[#This Row],[ИНН организации]],tbl_inn[],8,FALSE))</f>
        <v/>
      </c>
      <c r="AB234" s="83" t="s">
        <v>311</v>
      </c>
      <c r="AC234" s="83" t="s">
        <v>311</v>
      </c>
      <c r="AD234" s="83" t="s">
        <v>311</v>
      </c>
      <c r="AE234" s="83" t="s">
        <v>311</v>
      </c>
      <c r="AF234" s="83" t="s">
        <v>311</v>
      </c>
      <c r="AG234" s="83" t="s">
        <v>311</v>
      </c>
      <c r="AH234" s="83" t="s">
        <v>311</v>
      </c>
      <c r="AI234" s="83" t="s">
        <v>311</v>
      </c>
      <c r="AJ234" s="83" t="s">
        <v>311</v>
      </c>
      <c r="AK234" s="83" t="s">
        <v>311</v>
      </c>
      <c r="AL234" s="83" t="s">
        <v>311</v>
      </c>
      <c r="AM234" s="83" t="s">
        <v>311</v>
      </c>
      <c r="AN234" s="83" t="s">
        <v>311</v>
      </c>
    </row>
    <row r="235" spans="1:40" x14ac:dyDescent="0.25">
      <c r="A235" s="81">
        <f t="shared" si="3"/>
        <v>226</v>
      </c>
      <c r="B235" s="82" t="str">
        <f>IF(tbl_main[[#This Row],[ТИП]]="","",IF(tbl_main[[#This Row],[Серия и номер]]="","",tbl_main[[#This Row],[ТИП]]&amp;"-"&amp;RIGHT(tbl_main[[#This Row],[Серия и номер]],6)))</f>
        <v/>
      </c>
      <c r="C235" s="83" t="s">
        <v>311</v>
      </c>
      <c r="D235" s="83" t="s">
        <v>311</v>
      </c>
      <c r="E235" s="83" t="s">
        <v>311</v>
      </c>
      <c r="F235" s="83" t="s">
        <v>311</v>
      </c>
      <c r="G235" s="83" t="s">
        <v>311</v>
      </c>
      <c r="H235" s="83" t="s">
        <v>311</v>
      </c>
      <c r="I235" s="83" t="s">
        <v>311</v>
      </c>
      <c r="J235" s="83" t="s">
        <v>311</v>
      </c>
      <c r="K235" s="84" t="s">
        <v>311</v>
      </c>
      <c r="L235" s="83" t="s">
        <v>311</v>
      </c>
      <c r="M235" s="85" t="s">
        <v>311</v>
      </c>
      <c r="N235" s="83" t="s">
        <v>311</v>
      </c>
      <c r="O235" s="84" t="s">
        <v>311</v>
      </c>
      <c r="P235" s="83" t="s">
        <v>311</v>
      </c>
      <c r="Q235" s="83" t="s">
        <v>311</v>
      </c>
      <c r="R235" s="83" t="s">
        <v>311</v>
      </c>
      <c r="S235" s="86" t="s">
        <v>311</v>
      </c>
      <c r="T235" s="83" t="s">
        <v>311</v>
      </c>
      <c r="U235" s="83" t="s">
        <v>311</v>
      </c>
      <c r="V235" s="83" t="s">
        <v>311</v>
      </c>
      <c r="W235" s="86" t="s">
        <v>311</v>
      </c>
      <c r="X235" s="86" t="s">
        <v>311</v>
      </c>
      <c r="Y235" s="90" t="str">
        <f>IF(tbl_main[[#This Row],[ИНН организации]]="","",IF(ISERROR(VLOOKUP(tbl_main[[#This Row],[ИНН организации]],tbl_inn[],3,FALSE)),"Проверьте ИНН",VLOOKUP(tbl_main[[#This Row],[ИНН организации]],tbl_inn[],3,FALSE)))</f>
        <v/>
      </c>
      <c r="Z235" s="90" t="str">
        <f>IF(ISERROR(VLOOKUP(tbl_main[[#This Row],[ИНН организации]],tbl_inn[],4,FALSE)),"",VLOOKUP(tbl_main[[#This Row],[ИНН организации]],tbl_inn[],4,FALSE))</f>
        <v/>
      </c>
      <c r="AA235" s="90" t="str">
        <f>IF(ISERROR(VLOOKUP(tbl_main[[#This Row],[ИНН организации]],tbl_inn[],8,FALSE)),"",VLOOKUP(tbl_main[[#This Row],[ИНН организации]],tbl_inn[],8,FALSE))</f>
        <v/>
      </c>
      <c r="AB235" s="83" t="s">
        <v>311</v>
      </c>
      <c r="AC235" s="83" t="s">
        <v>311</v>
      </c>
      <c r="AD235" s="83" t="s">
        <v>311</v>
      </c>
      <c r="AE235" s="83" t="s">
        <v>311</v>
      </c>
      <c r="AF235" s="83" t="s">
        <v>311</v>
      </c>
      <c r="AG235" s="83" t="s">
        <v>311</v>
      </c>
      <c r="AH235" s="83" t="s">
        <v>311</v>
      </c>
      <c r="AI235" s="83" t="s">
        <v>311</v>
      </c>
      <c r="AJ235" s="83" t="s">
        <v>311</v>
      </c>
      <c r="AK235" s="83" t="s">
        <v>311</v>
      </c>
      <c r="AL235" s="83" t="s">
        <v>311</v>
      </c>
      <c r="AM235" s="83" t="s">
        <v>311</v>
      </c>
      <c r="AN235" s="83" t="s">
        <v>311</v>
      </c>
    </row>
    <row r="236" spans="1:40" x14ac:dyDescent="0.25">
      <c r="A236" s="81">
        <f t="shared" si="3"/>
        <v>227</v>
      </c>
      <c r="B236" s="82" t="str">
        <f>IF(tbl_main[[#This Row],[ТИП]]="","",IF(tbl_main[[#This Row],[Серия и номер]]="","",tbl_main[[#This Row],[ТИП]]&amp;"-"&amp;RIGHT(tbl_main[[#This Row],[Серия и номер]],6)))</f>
        <v/>
      </c>
      <c r="C236" s="83" t="s">
        <v>311</v>
      </c>
      <c r="D236" s="83" t="s">
        <v>311</v>
      </c>
      <c r="E236" s="83" t="s">
        <v>311</v>
      </c>
      <c r="F236" s="83" t="s">
        <v>311</v>
      </c>
      <c r="G236" s="83" t="s">
        <v>311</v>
      </c>
      <c r="H236" s="83" t="s">
        <v>311</v>
      </c>
      <c r="I236" s="83" t="s">
        <v>311</v>
      </c>
      <c r="J236" s="83" t="s">
        <v>311</v>
      </c>
      <c r="K236" s="84" t="s">
        <v>311</v>
      </c>
      <c r="L236" s="83" t="s">
        <v>311</v>
      </c>
      <c r="M236" s="85" t="s">
        <v>311</v>
      </c>
      <c r="N236" s="83" t="s">
        <v>311</v>
      </c>
      <c r="O236" s="84" t="s">
        <v>311</v>
      </c>
      <c r="P236" s="83" t="s">
        <v>311</v>
      </c>
      <c r="Q236" s="83" t="s">
        <v>311</v>
      </c>
      <c r="R236" s="83" t="s">
        <v>311</v>
      </c>
      <c r="S236" s="86" t="s">
        <v>311</v>
      </c>
      <c r="T236" s="83" t="s">
        <v>311</v>
      </c>
      <c r="U236" s="83" t="s">
        <v>311</v>
      </c>
      <c r="V236" s="83" t="s">
        <v>311</v>
      </c>
      <c r="W236" s="86" t="s">
        <v>311</v>
      </c>
      <c r="X236" s="86" t="s">
        <v>311</v>
      </c>
      <c r="Y236" s="90" t="str">
        <f>IF(tbl_main[[#This Row],[ИНН организации]]="","",IF(ISERROR(VLOOKUP(tbl_main[[#This Row],[ИНН организации]],tbl_inn[],3,FALSE)),"Проверьте ИНН",VLOOKUP(tbl_main[[#This Row],[ИНН организации]],tbl_inn[],3,FALSE)))</f>
        <v/>
      </c>
      <c r="Z236" s="90" t="str">
        <f>IF(ISERROR(VLOOKUP(tbl_main[[#This Row],[ИНН организации]],tbl_inn[],4,FALSE)),"",VLOOKUP(tbl_main[[#This Row],[ИНН организации]],tbl_inn[],4,FALSE))</f>
        <v/>
      </c>
      <c r="AA236" s="90" t="str">
        <f>IF(ISERROR(VLOOKUP(tbl_main[[#This Row],[ИНН организации]],tbl_inn[],8,FALSE)),"",VLOOKUP(tbl_main[[#This Row],[ИНН организации]],tbl_inn[],8,FALSE))</f>
        <v/>
      </c>
      <c r="AB236" s="83" t="s">
        <v>311</v>
      </c>
      <c r="AC236" s="83" t="s">
        <v>311</v>
      </c>
      <c r="AD236" s="83" t="s">
        <v>311</v>
      </c>
      <c r="AE236" s="83" t="s">
        <v>311</v>
      </c>
      <c r="AF236" s="83" t="s">
        <v>311</v>
      </c>
      <c r="AG236" s="83" t="s">
        <v>311</v>
      </c>
      <c r="AH236" s="83" t="s">
        <v>311</v>
      </c>
      <c r="AI236" s="83" t="s">
        <v>311</v>
      </c>
      <c r="AJ236" s="83" t="s">
        <v>311</v>
      </c>
      <c r="AK236" s="83" t="s">
        <v>311</v>
      </c>
      <c r="AL236" s="83" t="s">
        <v>311</v>
      </c>
      <c r="AM236" s="83" t="s">
        <v>311</v>
      </c>
      <c r="AN236" s="83" t="s">
        <v>311</v>
      </c>
    </row>
    <row r="237" spans="1:40" x14ac:dyDescent="0.25">
      <c r="A237" s="81">
        <f t="shared" si="3"/>
        <v>228</v>
      </c>
      <c r="B237" s="82" t="str">
        <f>IF(tbl_main[[#This Row],[ТИП]]="","",IF(tbl_main[[#This Row],[Серия и номер]]="","",tbl_main[[#This Row],[ТИП]]&amp;"-"&amp;RIGHT(tbl_main[[#This Row],[Серия и номер]],6)))</f>
        <v/>
      </c>
      <c r="C237" s="83" t="s">
        <v>311</v>
      </c>
      <c r="D237" s="83" t="s">
        <v>311</v>
      </c>
      <c r="E237" s="83" t="s">
        <v>311</v>
      </c>
      <c r="F237" s="83" t="s">
        <v>311</v>
      </c>
      <c r="G237" s="83" t="s">
        <v>311</v>
      </c>
      <c r="H237" s="83" t="s">
        <v>311</v>
      </c>
      <c r="I237" s="83" t="s">
        <v>311</v>
      </c>
      <c r="J237" s="83" t="s">
        <v>311</v>
      </c>
      <c r="K237" s="84" t="s">
        <v>311</v>
      </c>
      <c r="L237" s="83" t="s">
        <v>311</v>
      </c>
      <c r="M237" s="85" t="s">
        <v>311</v>
      </c>
      <c r="N237" s="83" t="s">
        <v>311</v>
      </c>
      <c r="O237" s="84" t="s">
        <v>311</v>
      </c>
      <c r="P237" s="83" t="s">
        <v>311</v>
      </c>
      <c r="Q237" s="83" t="s">
        <v>311</v>
      </c>
      <c r="R237" s="83" t="s">
        <v>311</v>
      </c>
      <c r="S237" s="86" t="s">
        <v>311</v>
      </c>
      <c r="T237" s="83" t="s">
        <v>311</v>
      </c>
      <c r="U237" s="83" t="s">
        <v>311</v>
      </c>
      <c r="V237" s="83" t="s">
        <v>311</v>
      </c>
      <c r="W237" s="86" t="s">
        <v>311</v>
      </c>
      <c r="X237" s="86" t="s">
        <v>311</v>
      </c>
      <c r="Y237" s="90" t="str">
        <f>IF(tbl_main[[#This Row],[ИНН организации]]="","",IF(ISERROR(VLOOKUP(tbl_main[[#This Row],[ИНН организации]],tbl_inn[],3,FALSE)),"Проверьте ИНН",VLOOKUP(tbl_main[[#This Row],[ИНН организации]],tbl_inn[],3,FALSE)))</f>
        <v/>
      </c>
      <c r="Z237" s="90" t="str">
        <f>IF(ISERROR(VLOOKUP(tbl_main[[#This Row],[ИНН организации]],tbl_inn[],4,FALSE)),"",VLOOKUP(tbl_main[[#This Row],[ИНН организации]],tbl_inn[],4,FALSE))</f>
        <v/>
      </c>
      <c r="AA237" s="90" t="str">
        <f>IF(ISERROR(VLOOKUP(tbl_main[[#This Row],[ИНН организации]],tbl_inn[],8,FALSE)),"",VLOOKUP(tbl_main[[#This Row],[ИНН организации]],tbl_inn[],8,FALSE))</f>
        <v/>
      </c>
      <c r="AB237" s="83" t="s">
        <v>311</v>
      </c>
      <c r="AC237" s="83" t="s">
        <v>311</v>
      </c>
      <c r="AD237" s="83" t="s">
        <v>311</v>
      </c>
      <c r="AE237" s="83" t="s">
        <v>311</v>
      </c>
      <c r="AF237" s="83" t="s">
        <v>311</v>
      </c>
      <c r="AG237" s="83" t="s">
        <v>311</v>
      </c>
      <c r="AH237" s="83" t="s">
        <v>311</v>
      </c>
      <c r="AI237" s="83" t="s">
        <v>311</v>
      </c>
      <c r="AJ237" s="83" t="s">
        <v>311</v>
      </c>
      <c r="AK237" s="83" t="s">
        <v>311</v>
      </c>
      <c r="AL237" s="83" t="s">
        <v>311</v>
      </c>
      <c r="AM237" s="83" t="s">
        <v>311</v>
      </c>
      <c r="AN237" s="83" t="s">
        <v>311</v>
      </c>
    </row>
    <row r="238" spans="1:40" x14ac:dyDescent="0.25">
      <c r="A238" s="81">
        <f t="shared" si="3"/>
        <v>229</v>
      </c>
      <c r="B238" s="82" t="str">
        <f>IF(tbl_main[[#This Row],[ТИП]]="","",IF(tbl_main[[#This Row],[Серия и номер]]="","",tbl_main[[#This Row],[ТИП]]&amp;"-"&amp;RIGHT(tbl_main[[#This Row],[Серия и номер]],6)))</f>
        <v/>
      </c>
      <c r="C238" s="83" t="s">
        <v>311</v>
      </c>
      <c r="D238" s="83" t="s">
        <v>311</v>
      </c>
      <c r="E238" s="83" t="s">
        <v>311</v>
      </c>
      <c r="F238" s="83" t="s">
        <v>311</v>
      </c>
      <c r="G238" s="83" t="s">
        <v>311</v>
      </c>
      <c r="H238" s="83" t="s">
        <v>311</v>
      </c>
      <c r="I238" s="83" t="s">
        <v>311</v>
      </c>
      <c r="J238" s="83" t="s">
        <v>311</v>
      </c>
      <c r="K238" s="84" t="s">
        <v>311</v>
      </c>
      <c r="L238" s="83" t="s">
        <v>311</v>
      </c>
      <c r="M238" s="85" t="s">
        <v>311</v>
      </c>
      <c r="N238" s="83" t="s">
        <v>311</v>
      </c>
      <c r="O238" s="84" t="s">
        <v>311</v>
      </c>
      <c r="P238" s="83" t="s">
        <v>311</v>
      </c>
      <c r="Q238" s="83" t="s">
        <v>311</v>
      </c>
      <c r="R238" s="83" t="s">
        <v>311</v>
      </c>
      <c r="S238" s="86" t="s">
        <v>311</v>
      </c>
      <c r="T238" s="83" t="s">
        <v>311</v>
      </c>
      <c r="U238" s="83" t="s">
        <v>311</v>
      </c>
      <c r="V238" s="83" t="s">
        <v>311</v>
      </c>
      <c r="W238" s="86" t="s">
        <v>311</v>
      </c>
      <c r="X238" s="86" t="s">
        <v>311</v>
      </c>
      <c r="Y238" s="90" t="str">
        <f>IF(tbl_main[[#This Row],[ИНН организации]]="","",IF(ISERROR(VLOOKUP(tbl_main[[#This Row],[ИНН организации]],tbl_inn[],3,FALSE)),"Проверьте ИНН",VLOOKUP(tbl_main[[#This Row],[ИНН организации]],tbl_inn[],3,FALSE)))</f>
        <v/>
      </c>
      <c r="Z238" s="90" t="str">
        <f>IF(ISERROR(VLOOKUP(tbl_main[[#This Row],[ИНН организации]],tbl_inn[],4,FALSE)),"",VLOOKUP(tbl_main[[#This Row],[ИНН организации]],tbl_inn[],4,FALSE))</f>
        <v/>
      </c>
      <c r="AA238" s="90" t="str">
        <f>IF(ISERROR(VLOOKUP(tbl_main[[#This Row],[ИНН организации]],tbl_inn[],8,FALSE)),"",VLOOKUP(tbl_main[[#This Row],[ИНН организации]],tbl_inn[],8,FALSE))</f>
        <v/>
      </c>
      <c r="AB238" s="83" t="s">
        <v>311</v>
      </c>
      <c r="AC238" s="83" t="s">
        <v>311</v>
      </c>
      <c r="AD238" s="83" t="s">
        <v>311</v>
      </c>
      <c r="AE238" s="83" t="s">
        <v>311</v>
      </c>
      <c r="AF238" s="83" t="s">
        <v>311</v>
      </c>
      <c r="AG238" s="83" t="s">
        <v>311</v>
      </c>
      <c r="AH238" s="83" t="s">
        <v>311</v>
      </c>
      <c r="AI238" s="83" t="s">
        <v>311</v>
      </c>
      <c r="AJ238" s="83" t="s">
        <v>311</v>
      </c>
      <c r="AK238" s="83" t="s">
        <v>311</v>
      </c>
      <c r="AL238" s="83" t="s">
        <v>311</v>
      </c>
      <c r="AM238" s="83" t="s">
        <v>311</v>
      </c>
      <c r="AN238" s="83" t="s">
        <v>311</v>
      </c>
    </row>
    <row r="239" spans="1:40" x14ac:dyDescent="0.25">
      <c r="A239" s="81">
        <f t="shared" si="3"/>
        <v>230</v>
      </c>
      <c r="B239" s="82" t="str">
        <f>IF(tbl_main[[#This Row],[ТИП]]="","",IF(tbl_main[[#This Row],[Серия и номер]]="","",tbl_main[[#This Row],[ТИП]]&amp;"-"&amp;RIGHT(tbl_main[[#This Row],[Серия и номер]],6)))</f>
        <v/>
      </c>
      <c r="C239" s="83" t="s">
        <v>311</v>
      </c>
      <c r="D239" s="83" t="s">
        <v>311</v>
      </c>
      <c r="E239" s="83" t="s">
        <v>311</v>
      </c>
      <c r="F239" s="83" t="s">
        <v>311</v>
      </c>
      <c r="G239" s="83" t="s">
        <v>311</v>
      </c>
      <c r="H239" s="83" t="s">
        <v>311</v>
      </c>
      <c r="I239" s="83" t="s">
        <v>311</v>
      </c>
      <c r="J239" s="83" t="s">
        <v>311</v>
      </c>
      <c r="K239" s="84" t="s">
        <v>311</v>
      </c>
      <c r="L239" s="83" t="s">
        <v>311</v>
      </c>
      <c r="M239" s="85" t="s">
        <v>311</v>
      </c>
      <c r="N239" s="83" t="s">
        <v>311</v>
      </c>
      <c r="O239" s="84" t="s">
        <v>311</v>
      </c>
      <c r="P239" s="83" t="s">
        <v>311</v>
      </c>
      <c r="Q239" s="83" t="s">
        <v>311</v>
      </c>
      <c r="R239" s="83" t="s">
        <v>311</v>
      </c>
      <c r="S239" s="86" t="s">
        <v>311</v>
      </c>
      <c r="T239" s="83" t="s">
        <v>311</v>
      </c>
      <c r="U239" s="83" t="s">
        <v>311</v>
      </c>
      <c r="V239" s="83" t="s">
        <v>311</v>
      </c>
      <c r="W239" s="86" t="s">
        <v>311</v>
      </c>
      <c r="X239" s="86" t="s">
        <v>311</v>
      </c>
      <c r="Y239" s="90" t="str">
        <f>IF(tbl_main[[#This Row],[ИНН организации]]="","",IF(ISERROR(VLOOKUP(tbl_main[[#This Row],[ИНН организации]],tbl_inn[],3,FALSE)),"Проверьте ИНН",VLOOKUP(tbl_main[[#This Row],[ИНН организации]],tbl_inn[],3,FALSE)))</f>
        <v/>
      </c>
      <c r="Z239" s="90" t="str">
        <f>IF(ISERROR(VLOOKUP(tbl_main[[#This Row],[ИНН организации]],tbl_inn[],4,FALSE)),"",VLOOKUP(tbl_main[[#This Row],[ИНН организации]],tbl_inn[],4,FALSE))</f>
        <v/>
      </c>
      <c r="AA239" s="90" t="str">
        <f>IF(ISERROR(VLOOKUP(tbl_main[[#This Row],[ИНН организации]],tbl_inn[],8,FALSE)),"",VLOOKUP(tbl_main[[#This Row],[ИНН организации]],tbl_inn[],8,FALSE))</f>
        <v/>
      </c>
      <c r="AB239" s="83" t="s">
        <v>311</v>
      </c>
      <c r="AC239" s="83" t="s">
        <v>311</v>
      </c>
      <c r="AD239" s="83" t="s">
        <v>311</v>
      </c>
      <c r="AE239" s="83" t="s">
        <v>311</v>
      </c>
      <c r="AF239" s="83" t="s">
        <v>311</v>
      </c>
      <c r="AG239" s="83" t="s">
        <v>311</v>
      </c>
      <c r="AH239" s="83" t="s">
        <v>311</v>
      </c>
      <c r="AI239" s="83" t="s">
        <v>311</v>
      </c>
      <c r="AJ239" s="83" t="s">
        <v>311</v>
      </c>
      <c r="AK239" s="83" t="s">
        <v>311</v>
      </c>
      <c r="AL239" s="83" t="s">
        <v>311</v>
      </c>
      <c r="AM239" s="83" t="s">
        <v>311</v>
      </c>
      <c r="AN239" s="83" t="s">
        <v>311</v>
      </c>
    </row>
    <row r="240" spans="1:40" x14ac:dyDescent="0.25">
      <c r="A240" s="81">
        <f t="shared" si="3"/>
        <v>231</v>
      </c>
      <c r="B240" s="82" t="str">
        <f>IF(tbl_main[[#This Row],[ТИП]]="","",IF(tbl_main[[#This Row],[Серия и номер]]="","",tbl_main[[#This Row],[ТИП]]&amp;"-"&amp;RIGHT(tbl_main[[#This Row],[Серия и номер]],6)))</f>
        <v/>
      </c>
      <c r="C240" s="83" t="s">
        <v>311</v>
      </c>
      <c r="D240" s="83" t="s">
        <v>311</v>
      </c>
      <c r="E240" s="83" t="s">
        <v>311</v>
      </c>
      <c r="F240" s="83" t="s">
        <v>311</v>
      </c>
      <c r="G240" s="83" t="s">
        <v>311</v>
      </c>
      <c r="H240" s="83" t="s">
        <v>311</v>
      </c>
      <c r="I240" s="83" t="s">
        <v>311</v>
      </c>
      <c r="J240" s="83" t="s">
        <v>311</v>
      </c>
      <c r="K240" s="84" t="s">
        <v>311</v>
      </c>
      <c r="L240" s="83" t="s">
        <v>311</v>
      </c>
      <c r="M240" s="85" t="s">
        <v>311</v>
      </c>
      <c r="N240" s="83" t="s">
        <v>311</v>
      </c>
      <c r="O240" s="84" t="s">
        <v>311</v>
      </c>
      <c r="P240" s="83" t="s">
        <v>311</v>
      </c>
      <c r="Q240" s="83" t="s">
        <v>311</v>
      </c>
      <c r="R240" s="83" t="s">
        <v>311</v>
      </c>
      <c r="S240" s="86" t="s">
        <v>311</v>
      </c>
      <c r="T240" s="83" t="s">
        <v>311</v>
      </c>
      <c r="U240" s="83" t="s">
        <v>311</v>
      </c>
      <c r="V240" s="83" t="s">
        <v>311</v>
      </c>
      <c r="W240" s="86" t="s">
        <v>311</v>
      </c>
      <c r="X240" s="86" t="s">
        <v>311</v>
      </c>
      <c r="Y240" s="90" t="str">
        <f>IF(tbl_main[[#This Row],[ИНН организации]]="","",IF(ISERROR(VLOOKUP(tbl_main[[#This Row],[ИНН организации]],tbl_inn[],3,FALSE)),"Проверьте ИНН",VLOOKUP(tbl_main[[#This Row],[ИНН организации]],tbl_inn[],3,FALSE)))</f>
        <v/>
      </c>
      <c r="Z240" s="90" t="str">
        <f>IF(ISERROR(VLOOKUP(tbl_main[[#This Row],[ИНН организации]],tbl_inn[],4,FALSE)),"",VLOOKUP(tbl_main[[#This Row],[ИНН организации]],tbl_inn[],4,FALSE))</f>
        <v/>
      </c>
      <c r="AA240" s="90" t="str">
        <f>IF(ISERROR(VLOOKUP(tbl_main[[#This Row],[ИНН организации]],tbl_inn[],8,FALSE)),"",VLOOKUP(tbl_main[[#This Row],[ИНН организации]],tbl_inn[],8,FALSE))</f>
        <v/>
      </c>
      <c r="AB240" s="83" t="s">
        <v>311</v>
      </c>
      <c r="AC240" s="83" t="s">
        <v>311</v>
      </c>
      <c r="AD240" s="83" t="s">
        <v>311</v>
      </c>
      <c r="AE240" s="83" t="s">
        <v>311</v>
      </c>
      <c r="AF240" s="83" t="s">
        <v>311</v>
      </c>
      <c r="AG240" s="83" t="s">
        <v>311</v>
      </c>
      <c r="AH240" s="83" t="s">
        <v>311</v>
      </c>
      <c r="AI240" s="83" t="s">
        <v>311</v>
      </c>
      <c r="AJ240" s="83" t="s">
        <v>311</v>
      </c>
      <c r="AK240" s="83" t="s">
        <v>311</v>
      </c>
      <c r="AL240" s="83" t="s">
        <v>311</v>
      </c>
      <c r="AM240" s="83" t="s">
        <v>311</v>
      </c>
      <c r="AN240" s="83" t="s">
        <v>311</v>
      </c>
    </row>
    <row r="241" spans="1:40" x14ac:dyDescent="0.25">
      <c r="A241" s="81">
        <f t="shared" si="3"/>
        <v>232</v>
      </c>
      <c r="B241" s="82" t="str">
        <f>IF(tbl_main[[#This Row],[ТИП]]="","",IF(tbl_main[[#This Row],[Серия и номер]]="","",tbl_main[[#This Row],[ТИП]]&amp;"-"&amp;RIGHT(tbl_main[[#This Row],[Серия и номер]],6)))</f>
        <v/>
      </c>
      <c r="C241" s="83" t="s">
        <v>311</v>
      </c>
      <c r="D241" s="83" t="s">
        <v>311</v>
      </c>
      <c r="E241" s="83" t="s">
        <v>311</v>
      </c>
      <c r="F241" s="83" t="s">
        <v>311</v>
      </c>
      <c r="G241" s="83" t="s">
        <v>311</v>
      </c>
      <c r="H241" s="83" t="s">
        <v>311</v>
      </c>
      <c r="I241" s="83" t="s">
        <v>311</v>
      </c>
      <c r="J241" s="83" t="s">
        <v>311</v>
      </c>
      <c r="K241" s="84" t="s">
        <v>311</v>
      </c>
      <c r="L241" s="83" t="s">
        <v>311</v>
      </c>
      <c r="M241" s="85" t="s">
        <v>311</v>
      </c>
      <c r="N241" s="83" t="s">
        <v>311</v>
      </c>
      <c r="O241" s="84" t="s">
        <v>311</v>
      </c>
      <c r="P241" s="83" t="s">
        <v>311</v>
      </c>
      <c r="Q241" s="83" t="s">
        <v>311</v>
      </c>
      <c r="R241" s="83" t="s">
        <v>311</v>
      </c>
      <c r="S241" s="86" t="s">
        <v>311</v>
      </c>
      <c r="T241" s="83" t="s">
        <v>311</v>
      </c>
      <c r="U241" s="83" t="s">
        <v>311</v>
      </c>
      <c r="V241" s="83" t="s">
        <v>311</v>
      </c>
      <c r="W241" s="86" t="s">
        <v>311</v>
      </c>
      <c r="X241" s="86" t="s">
        <v>311</v>
      </c>
      <c r="Y241" s="90" t="str">
        <f>IF(tbl_main[[#This Row],[ИНН организации]]="","",IF(ISERROR(VLOOKUP(tbl_main[[#This Row],[ИНН организации]],tbl_inn[],3,FALSE)),"Проверьте ИНН",VLOOKUP(tbl_main[[#This Row],[ИНН организации]],tbl_inn[],3,FALSE)))</f>
        <v/>
      </c>
      <c r="Z241" s="90" t="str">
        <f>IF(ISERROR(VLOOKUP(tbl_main[[#This Row],[ИНН организации]],tbl_inn[],4,FALSE)),"",VLOOKUP(tbl_main[[#This Row],[ИНН организации]],tbl_inn[],4,FALSE))</f>
        <v/>
      </c>
      <c r="AA241" s="90" t="str">
        <f>IF(ISERROR(VLOOKUP(tbl_main[[#This Row],[ИНН организации]],tbl_inn[],8,FALSE)),"",VLOOKUP(tbl_main[[#This Row],[ИНН организации]],tbl_inn[],8,FALSE))</f>
        <v/>
      </c>
      <c r="AB241" s="83" t="s">
        <v>311</v>
      </c>
      <c r="AC241" s="83" t="s">
        <v>311</v>
      </c>
      <c r="AD241" s="83" t="s">
        <v>311</v>
      </c>
      <c r="AE241" s="83" t="s">
        <v>311</v>
      </c>
      <c r="AF241" s="83" t="s">
        <v>311</v>
      </c>
      <c r="AG241" s="83" t="s">
        <v>311</v>
      </c>
      <c r="AH241" s="83" t="s">
        <v>311</v>
      </c>
      <c r="AI241" s="83" t="s">
        <v>311</v>
      </c>
      <c r="AJ241" s="83" t="s">
        <v>311</v>
      </c>
      <c r="AK241" s="83" t="s">
        <v>311</v>
      </c>
      <c r="AL241" s="83" t="s">
        <v>311</v>
      </c>
      <c r="AM241" s="83" t="s">
        <v>311</v>
      </c>
      <c r="AN241" s="83" t="s">
        <v>311</v>
      </c>
    </row>
    <row r="242" spans="1:40" x14ac:dyDescent="0.25">
      <c r="A242" s="81">
        <f t="shared" si="3"/>
        <v>233</v>
      </c>
      <c r="B242" s="82" t="str">
        <f>IF(tbl_main[[#This Row],[ТИП]]="","",IF(tbl_main[[#This Row],[Серия и номер]]="","",tbl_main[[#This Row],[ТИП]]&amp;"-"&amp;RIGHT(tbl_main[[#This Row],[Серия и номер]],6)))</f>
        <v/>
      </c>
      <c r="C242" s="83" t="s">
        <v>311</v>
      </c>
      <c r="D242" s="83" t="s">
        <v>311</v>
      </c>
      <c r="E242" s="83" t="s">
        <v>311</v>
      </c>
      <c r="F242" s="83" t="s">
        <v>311</v>
      </c>
      <c r="G242" s="83" t="s">
        <v>311</v>
      </c>
      <c r="H242" s="83" t="s">
        <v>311</v>
      </c>
      <c r="I242" s="83" t="s">
        <v>311</v>
      </c>
      <c r="J242" s="83" t="s">
        <v>311</v>
      </c>
      <c r="K242" s="84" t="s">
        <v>311</v>
      </c>
      <c r="L242" s="83" t="s">
        <v>311</v>
      </c>
      <c r="M242" s="85" t="s">
        <v>311</v>
      </c>
      <c r="N242" s="83" t="s">
        <v>311</v>
      </c>
      <c r="O242" s="84" t="s">
        <v>311</v>
      </c>
      <c r="P242" s="83" t="s">
        <v>311</v>
      </c>
      <c r="Q242" s="83" t="s">
        <v>311</v>
      </c>
      <c r="R242" s="83" t="s">
        <v>311</v>
      </c>
      <c r="S242" s="86" t="s">
        <v>311</v>
      </c>
      <c r="T242" s="83" t="s">
        <v>311</v>
      </c>
      <c r="U242" s="83" t="s">
        <v>311</v>
      </c>
      <c r="V242" s="83" t="s">
        <v>311</v>
      </c>
      <c r="W242" s="86" t="s">
        <v>311</v>
      </c>
      <c r="X242" s="86" t="s">
        <v>311</v>
      </c>
      <c r="Y242" s="90" t="str">
        <f>IF(tbl_main[[#This Row],[ИНН организации]]="","",IF(ISERROR(VLOOKUP(tbl_main[[#This Row],[ИНН организации]],tbl_inn[],3,FALSE)),"Проверьте ИНН",VLOOKUP(tbl_main[[#This Row],[ИНН организации]],tbl_inn[],3,FALSE)))</f>
        <v/>
      </c>
      <c r="Z242" s="90" t="str">
        <f>IF(ISERROR(VLOOKUP(tbl_main[[#This Row],[ИНН организации]],tbl_inn[],4,FALSE)),"",VLOOKUP(tbl_main[[#This Row],[ИНН организации]],tbl_inn[],4,FALSE))</f>
        <v/>
      </c>
      <c r="AA242" s="90" t="str">
        <f>IF(ISERROR(VLOOKUP(tbl_main[[#This Row],[ИНН организации]],tbl_inn[],8,FALSE)),"",VLOOKUP(tbl_main[[#This Row],[ИНН организации]],tbl_inn[],8,FALSE))</f>
        <v/>
      </c>
      <c r="AB242" s="83" t="s">
        <v>311</v>
      </c>
      <c r="AC242" s="83" t="s">
        <v>311</v>
      </c>
      <c r="AD242" s="83" t="s">
        <v>311</v>
      </c>
      <c r="AE242" s="83" t="s">
        <v>311</v>
      </c>
      <c r="AF242" s="83" t="s">
        <v>311</v>
      </c>
      <c r="AG242" s="83" t="s">
        <v>311</v>
      </c>
      <c r="AH242" s="83" t="s">
        <v>311</v>
      </c>
      <c r="AI242" s="83" t="s">
        <v>311</v>
      </c>
      <c r="AJ242" s="83" t="s">
        <v>311</v>
      </c>
      <c r="AK242" s="83" t="s">
        <v>311</v>
      </c>
      <c r="AL242" s="83" t="s">
        <v>311</v>
      </c>
      <c r="AM242" s="83" t="s">
        <v>311</v>
      </c>
      <c r="AN242" s="83" t="s">
        <v>311</v>
      </c>
    </row>
    <row r="243" spans="1:40" x14ac:dyDescent="0.25">
      <c r="A243" s="81">
        <f t="shared" si="3"/>
        <v>234</v>
      </c>
      <c r="B243" s="82" t="str">
        <f>IF(tbl_main[[#This Row],[ТИП]]="","",IF(tbl_main[[#This Row],[Серия и номер]]="","",tbl_main[[#This Row],[ТИП]]&amp;"-"&amp;RIGHT(tbl_main[[#This Row],[Серия и номер]],6)))</f>
        <v/>
      </c>
      <c r="C243" s="83" t="s">
        <v>311</v>
      </c>
      <c r="D243" s="83" t="s">
        <v>311</v>
      </c>
      <c r="E243" s="83" t="s">
        <v>311</v>
      </c>
      <c r="F243" s="83" t="s">
        <v>311</v>
      </c>
      <c r="G243" s="83" t="s">
        <v>311</v>
      </c>
      <c r="H243" s="83" t="s">
        <v>311</v>
      </c>
      <c r="I243" s="83" t="s">
        <v>311</v>
      </c>
      <c r="J243" s="83" t="s">
        <v>311</v>
      </c>
      <c r="K243" s="84" t="s">
        <v>311</v>
      </c>
      <c r="L243" s="83" t="s">
        <v>311</v>
      </c>
      <c r="M243" s="85" t="s">
        <v>311</v>
      </c>
      <c r="N243" s="83" t="s">
        <v>311</v>
      </c>
      <c r="O243" s="84" t="s">
        <v>311</v>
      </c>
      <c r="P243" s="83" t="s">
        <v>311</v>
      </c>
      <c r="Q243" s="83" t="s">
        <v>311</v>
      </c>
      <c r="R243" s="83" t="s">
        <v>311</v>
      </c>
      <c r="S243" s="86" t="s">
        <v>311</v>
      </c>
      <c r="T243" s="83" t="s">
        <v>311</v>
      </c>
      <c r="U243" s="83" t="s">
        <v>311</v>
      </c>
      <c r="V243" s="83" t="s">
        <v>311</v>
      </c>
      <c r="W243" s="86" t="s">
        <v>311</v>
      </c>
      <c r="X243" s="86" t="s">
        <v>311</v>
      </c>
      <c r="Y243" s="90" t="str">
        <f>IF(tbl_main[[#This Row],[ИНН организации]]="","",IF(ISERROR(VLOOKUP(tbl_main[[#This Row],[ИНН организации]],tbl_inn[],3,FALSE)),"Проверьте ИНН",VLOOKUP(tbl_main[[#This Row],[ИНН организации]],tbl_inn[],3,FALSE)))</f>
        <v/>
      </c>
      <c r="Z243" s="90" t="str">
        <f>IF(ISERROR(VLOOKUP(tbl_main[[#This Row],[ИНН организации]],tbl_inn[],4,FALSE)),"",VLOOKUP(tbl_main[[#This Row],[ИНН организации]],tbl_inn[],4,FALSE))</f>
        <v/>
      </c>
      <c r="AA243" s="90" t="str">
        <f>IF(ISERROR(VLOOKUP(tbl_main[[#This Row],[ИНН организации]],tbl_inn[],8,FALSE)),"",VLOOKUP(tbl_main[[#This Row],[ИНН организации]],tbl_inn[],8,FALSE))</f>
        <v/>
      </c>
      <c r="AB243" s="83" t="s">
        <v>311</v>
      </c>
      <c r="AC243" s="83" t="s">
        <v>311</v>
      </c>
      <c r="AD243" s="83" t="s">
        <v>311</v>
      </c>
      <c r="AE243" s="83" t="s">
        <v>311</v>
      </c>
      <c r="AF243" s="83" t="s">
        <v>311</v>
      </c>
      <c r="AG243" s="83" t="s">
        <v>311</v>
      </c>
      <c r="AH243" s="83" t="s">
        <v>311</v>
      </c>
      <c r="AI243" s="83" t="s">
        <v>311</v>
      </c>
      <c r="AJ243" s="83" t="s">
        <v>311</v>
      </c>
      <c r="AK243" s="83" t="s">
        <v>311</v>
      </c>
      <c r="AL243" s="83" t="s">
        <v>311</v>
      </c>
      <c r="AM243" s="83" t="s">
        <v>311</v>
      </c>
      <c r="AN243" s="83" t="s">
        <v>311</v>
      </c>
    </row>
    <row r="244" spans="1:40" x14ac:dyDescent="0.25">
      <c r="A244" s="81">
        <f t="shared" si="3"/>
        <v>235</v>
      </c>
      <c r="B244" s="82" t="str">
        <f>IF(tbl_main[[#This Row],[ТИП]]="","",IF(tbl_main[[#This Row],[Серия и номер]]="","",tbl_main[[#This Row],[ТИП]]&amp;"-"&amp;RIGHT(tbl_main[[#This Row],[Серия и номер]],6)))</f>
        <v/>
      </c>
      <c r="C244" s="83" t="s">
        <v>311</v>
      </c>
      <c r="D244" s="83" t="s">
        <v>311</v>
      </c>
      <c r="E244" s="83" t="s">
        <v>311</v>
      </c>
      <c r="F244" s="83" t="s">
        <v>311</v>
      </c>
      <c r="G244" s="83" t="s">
        <v>311</v>
      </c>
      <c r="H244" s="83" t="s">
        <v>311</v>
      </c>
      <c r="I244" s="83" t="s">
        <v>311</v>
      </c>
      <c r="J244" s="83" t="s">
        <v>311</v>
      </c>
      <c r="K244" s="84" t="s">
        <v>311</v>
      </c>
      <c r="L244" s="83" t="s">
        <v>311</v>
      </c>
      <c r="M244" s="85" t="s">
        <v>311</v>
      </c>
      <c r="N244" s="83" t="s">
        <v>311</v>
      </c>
      <c r="O244" s="84" t="s">
        <v>311</v>
      </c>
      <c r="P244" s="83" t="s">
        <v>311</v>
      </c>
      <c r="Q244" s="83" t="s">
        <v>311</v>
      </c>
      <c r="R244" s="83" t="s">
        <v>311</v>
      </c>
      <c r="S244" s="86" t="s">
        <v>311</v>
      </c>
      <c r="T244" s="83" t="s">
        <v>311</v>
      </c>
      <c r="U244" s="83" t="s">
        <v>311</v>
      </c>
      <c r="V244" s="83" t="s">
        <v>311</v>
      </c>
      <c r="W244" s="86" t="s">
        <v>311</v>
      </c>
      <c r="X244" s="86" t="s">
        <v>311</v>
      </c>
      <c r="Y244" s="90" t="str">
        <f>IF(tbl_main[[#This Row],[ИНН организации]]="","",IF(ISERROR(VLOOKUP(tbl_main[[#This Row],[ИНН организации]],tbl_inn[],3,FALSE)),"Проверьте ИНН",VLOOKUP(tbl_main[[#This Row],[ИНН организации]],tbl_inn[],3,FALSE)))</f>
        <v/>
      </c>
      <c r="Z244" s="90" t="str">
        <f>IF(ISERROR(VLOOKUP(tbl_main[[#This Row],[ИНН организации]],tbl_inn[],4,FALSE)),"",VLOOKUP(tbl_main[[#This Row],[ИНН организации]],tbl_inn[],4,FALSE))</f>
        <v/>
      </c>
      <c r="AA244" s="90" t="str">
        <f>IF(ISERROR(VLOOKUP(tbl_main[[#This Row],[ИНН организации]],tbl_inn[],8,FALSE)),"",VLOOKUP(tbl_main[[#This Row],[ИНН организации]],tbl_inn[],8,FALSE))</f>
        <v/>
      </c>
      <c r="AB244" s="83" t="s">
        <v>311</v>
      </c>
      <c r="AC244" s="83" t="s">
        <v>311</v>
      </c>
      <c r="AD244" s="83" t="s">
        <v>311</v>
      </c>
      <c r="AE244" s="83" t="s">
        <v>311</v>
      </c>
      <c r="AF244" s="83" t="s">
        <v>311</v>
      </c>
      <c r="AG244" s="83" t="s">
        <v>311</v>
      </c>
      <c r="AH244" s="83" t="s">
        <v>311</v>
      </c>
      <c r="AI244" s="83" t="s">
        <v>311</v>
      </c>
      <c r="AJ244" s="83" t="s">
        <v>311</v>
      </c>
      <c r="AK244" s="83" t="s">
        <v>311</v>
      </c>
      <c r="AL244" s="83" t="s">
        <v>311</v>
      </c>
      <c r="AM244" s="83" t="s">
        <v>311</v>
      </c>
      <c r="AN244" s="83" t="s">
        <v>311</v>
      </c>
    </row>
    <row r="245" spans="1:40" x14ac:dyDescent="0.25">
      <c r="A245" s="81">
        <f t="shared" si="3"/>
        <v>236</v>
      </c>
      <c r="B245" s="82" t="str">
        <f>IF(tbl_main[[#This Row],[ТИП]]="","",IF(tbl_main[[#This Row],[Серия и номер]]="","",tbl_main[[#This Row],[ТИП]]&amp;"-"&amp;RIGHT(tbl_main[[#This Row],[Серия и номер]],6)))</f>
        <v/>
      </c>
      <c r="C245" s="83" t="s">
        <v>311</v>
      </c>
      <c r="D245" s="83" t="s">
        <v>311</v>
      </c>
      <c r="E245" s="83" t="s">
        <v>311</v>
      </c>
      <c r="F245" s="83" t="s">
        <v>311</v>
      </c>
      <c r="G245" s="83" t="s">
        <v>311</v>
      </c>
      <c r="H245" s="83" t="s">
        <v>311</v>
      </c>
      <c r="I245" s="83" t="s">
        <v>311</v>
      </c>
      <c r="J245" s="83" t="s">
        <v>311</v>
      </c>
      <c r="K245" s="84" t="s">
        <v>311</v>
      </c>
      <c r="L245" s="83" t="s">
        <v>311</v>
      </c>
      <c r="M245" s="85" t="s">
        <v>311</v>
      </c>
      <c r="N245" s="83" t="s">
        <v>311</v>
      </c>
      <c r="O245" s="84" t="s">
        <v>311</v>
      </c>
      <c r="P245" s="83" t="s">
        <v>311</v>
      </c>
      <c r="Q245" s="83" t="s">
        <v>311</v>
      </c>
      <c r="R245" s="83" t="s">
        <v>311</v>
      </c>
      <c r="S245" s="86" t="s">
        <v>311</v>
      </c>
      <c r="T245" s="83" t="s">
        <v>311</v>
      </c>
      <c r="U245" s="83" t="s">
        <v>311</v>
      </c>
      <c r="V245" s="83" t="s">
        <v>311</v>
      </c>
      <c r="W245" s="86" t="s">
        <v>311</v>
      </c>
      <c r="X245" s="86" t="s">
        <v>311</v>
      </c>
      <c r="Y245" s="90" t="str">
        <f>IF(tbl_main[[#This Row],[ИНН организации]]="","",IF(ISERROR(VLOOKUP(tbl_main[[#This Row],[ИНН организации]],tbl_inn[],3,FALSE)),"Проверьте ИНН",VLOOKUP(tbl_main[[#This Row],[ИНН организации]],tbl_inn[],3,FALSE)))</f>
        <v/>
      </c>
      <c r="Z245" s="90" t="str">
        <f>IF(ISERROR(VLOOKUP(tbl_main[[#This Row],[ИНН организации]],tbl_inn[],4,FALSE)),"",VLOOKUP(tbl_main[[#This Row],[ИНН организации]],tbl_inn[],4,FALSE))</f>
        <v/>
      </c>
      <c r="AA245" s="90" t="str">
        <f>IF(ISERROR(VLOOKUP(tbl_main[[#This Row],[ИНН организации]],tbl_inn[],8,FALSE)),"",VLOOKUP(tbl_main[[#This Row],[ИНН организации]],tbl_inn[],8,FALSE))</f>
        <v/>
      </c>
      <c r="AB245" s="83" t="s">
        <v>311</v>
      </c>
      <c r="AC245" s="83" t="s">
        <v>311</v>
      </c>
      <c r="AD245" s="83" t="s">
        <v>311</v>
      </c>
      <c r="AE245" s="83" t="s">
        <v>311</v>
      </c>
      <c r="AF245" s="83" t="s">
        <v>311</v>
      </c>
      <c r="AG245" s="83" t="s">
        <v>311</v>
      </c>
      <c r="AH245" s="83" t="s">
        <v>311</v>
      </c>
      <c r="AI245" s="83" t="s">
        <v>311</v>
      </c>
      <c r="AJ245" s="83" t="s">
        <v>311</v>
      </c>
      <c r="AK245" s="83" t="s">
        <v>311</v>
      </c>
      <c r="AL245" s="83" t="s">
        <v>311</v>
      </c>
      <c r="AM245" s="83" t="s">
        <v>311</v>
      </c>
      <c r="AN245" s="83" t="s">
        <v>311</v>
      </c>
    </row>
    <row r="246" spans="1:40" x14ac:dyDescent="0.25">
      <c r="A246" s="81">
        <f t="shared" si="3"/>
        <v>237</v>
      </c>
      <c r="B246" s="82" t="str">
        <f>IF(tbl_main[[#This Row],[ТИП]]="","",IF(tbl_main[[#This Row],[Серия и номер]]="","",tbl_main[[#This Row],[ТИП]]&amp;"-"&amp;RIGHT(tbl_main[[#This Row],[Серия и номер]],6)))</f>
        <v/>
      </c>
      <c r="C246" s="83" t="s">
        <v>311</v>
      </c>
      <c r="D246" s="83" t="s">
        <v>311</v>
      </c>
      <c r="E246" s="83" t="s">
        <v>311</v>
      </c>
      <c r="F246" s="83" t="s">
        <v>311</v>
      </c>
      <c r="G246" s="83" t="s">
        <v>311</v>
      </c>
      <c r="H246" s="83" t="s">
        <v>311</v>
      </c>
      <c r="I246" s="83" t="s">
        <v>311</v>
      </c>
      <c r="J246" s="83" t="s">
        <v>311</v>
      </c>
      <c r="K246" s="84" t="s">
        <v>311</v>
      </c>
      <c r="L246" s="83" t="s">
        <v>311</v>
      </c>
      <c r="M246" s="85" t="s">
        <v>311</v>
      </c>
      <c r="N246" s="83" t="s">
        <v>311</v>
      </c>
      <c r="O246" s="84" t="s">
        <v>311</v>
      </c>
      <c r="P246" s="83" t="s">
        <v>311</v>
      </c>
      <c r="Q246" s="83" t="s">
        <v>311</v>
      </c>
      <c r="R246" s="83" t="s">
        <v>311</v>
      </c>
      <c r="S246" s="86" t="s">
        <v>311</v>
      </c>
      <c r="T246" s="83" t="s">
        <v>311</v>
      </c>
      <c r="U246" s="83" t="s">
        <v>311</v>
      </c>
      <c r="V246" s="83" t="s">
        <v>311</v>
      </c>
      <c r="W246" s="86" t="s">
        <v>311</v>
      </c>
      <c r="X246" s="86" t="s">
        <v>311</v>
      </c>
      <c r="Y246" s="90" t="str">
        <f>IF(tbl_main[[#This Row],[ИНН организации]]="","",IF(ISERROR(VLOOKUP(tbl_main[[#This Row],[ИНН организации]],tbl_inn[],3,FALSE)),"Проверьте ИНН",VLOOKUP(tbl_main[[#This Row],[ИНН организации]],tbl_inn[],3,FALSE)))</f>
        <v/>
      </c>
      <c r="Z246" s="90" t="str">
        <f>IF(ISERROR(VLOOKUP(tbl_main[[#This Row],[ИНН организации]],tbl_inn[],4,FALSE)),"",VLOOKUP(tbl_main[[#This Row],[ИНН организации]],tbl_inn[],4,FALSE))</f>
        <v/>
      </c>
      <c r="AA246" s="90" t="str">
        <f>IF(ISERROR(VLOOKUP(tbl_main[[#This Row],[ИНН организации]],tbl_inn[],8,FALSE)),"",VLOOKUP(tbl_main[[#This Row],[ИНН организации]],tbl_inn[],8,FALSE))</f>
        <v/>
      </c>
      <c r="AB246" s="83" t="s">
        <v>311</v>
      </c>
      <c r="AC246" s="83" t="s">
        <v>311</v>
      </c>
      <c r="AD246" s="83" t="s">
        <v>311</v>
      </c>
      <c r="AE246" s="83" t="s">
        <v>311</v>
      </c>
      <c r="AF246" s="83" t="s">
        <v>311</v>
      </c>
      <c r="AG246" s="83" t="s">
        <v>311</v>
      </c>
      <c r="AH246" s="83" t="s">
        <v>311</v>
      </c>
      <c r="AI246" s="83" t="s">
        <v>311</v>
      </c>
      <c r="AJ246" s="83" t="s">
        <v>311</v>
      </c>
      <c r="AK246" s="83" t="s">
        <v>311</v>
      </c>
      <c r="AL246" s="83" t="s">
        <v>311</v>
      </c>
      <c r="AM246" s="83" t="s">
        <v>311</v>
      </c>
      <c r="AN246" s="83" t="s">
        <v>311</v>
      </c>
    </row>
    <row r="247" spans="1:40" x14ac:dyDescent="0.25">
      <c r="A247" s="81">
        <f t="shared" si="3"/>
        <v>238</v>
      </c>
      <c r="B247" s="82" t="str">
        <f>IF(tbl_main[[#This Row],[ТИП]]="","",IF(tbl_main[[#This Row],[Серия и номер]]="","",tbl_main[[#This Row],[ТИП]]&amp;"-"&amp;RIGHT(tbl_main[[#This Row],[Серия и номер]],6)))</f>
        <v/>
      </c>
      <c r="C247" s="83" t="s">
        <v>311</v>
      </c>
      <c r="D247" s="83" t="s">
        <v>311</v>
      </c>
      <c r="E247" s="83" t="s">
        <v>311</v>
      </c>
      <c r="F247" s="83" t="s">
        <v>311</v>
      </c>
      <c r="G247" s="83" t="s">
        <v>311</v>
      </c>
      <c r="H247" s="83" t="s">
        <v>311</v>
      </c>
      <c r="I247" s="83" t="s">
        <v>311</v>
      </c>
      <c r="J247" s="83" t="s">
        <v>311</v>
      </c>
      <c r="K247" s="84" t="s">
        <v>311</v>
      </c>
      <c r="L247" s="83" t="s">
        <v>311</v>
      </c>
      <c r="M247" s="85" t="s">
        <v>311</v>
      </c>
      <c r="N247" s="83" t="s">
        <v>311</v>
      </c>
      <c r="O247" s="84" t="s">
        <v>311</v>
      </c>
      <c r="P247" s="83" t="s">
        <v>311</v>
      </c>
      <c r="Q247" s="83" t="s">
        <v>311</v>
      </c>
      <c r="R247" s="83" t="s">
        <v>311</v>
      </c>
      <c r="S247" s="86" t="s">
        <v>311</v>
      </c>
      <c r="T247" s="83" t="s">
        <v>311</v>
      </c>
      <c r="U247" s="83" t="s">
        <v>311</v>
      </c>
      <c r="V247" s="83" t="s">
        <v>311</v>
      </c>
      <c r="W247" s="86" t="s">
        <v>311</v>
      </c>
      <c r="X247" s="86" t="s">
        <v>311</v>
      </c>
      <c r="Y247" s="90" t="str">
        <f>IF(tbl_main[[#This Row],[ИНН организации]]="","",IF(ISERROR(VLOOKUP(tbl_main[[#This Row],[ИНН организации]],tbl_inn[],3,FALSE)),"Проверьте ИНН",VLOOKUP(tbl_main[[#This Row],[ИНН организации]],tbl_inn[],3,FALSE)))</f>
        <v/>
      </c>
      <c r="Z247" s="90" t="str">
        <f>IF(ISERROR(VLOOKUP(tbl_main[[#This Row],[ИНН организации]],tbl_inn[],4,FALSE)),"",VLOOKUP(tbl_main[[#This Row],[ИНН организации]],tbl_inn[],4,FALSE))</f>
        <v/>
      </c>
      <c r="AA247" s="90" t="str">
        <f>IF(ISERROR(VLOOKUP(tbl_main[[#This Row],[ИНН организации]],tbl_inn[],8,FALSE)),"",VLOOKUP(tbl_main[[#This Row],[ИНН организации]],tbl_inn[],8,FALSE))</f>
        <v/>
      </c>
      <c r="AB247" s="83" t="s">
        <v>311</v>
      </c>
      <c r="AC247" s="83" t="s">
        <v>311</v>
      </c>
      <c r="AD247" s="83" t="s">
        <v>311</v>
      </c>
      <c r="AE247" s="83" t="s">
        <v>311</v>
      </c>
      <c r="AF247" s="83" t="s">
        <v>311</v>
      </c>
      <c r="AG247" s="83" t="s">
        <v>311</v>
      </c>
      <c r="AH247" s="83" t="s">
        <v>311</v>
      </c>
      <c r="AI247" s="83" t="s">
        <v>311</v>
      </c>
      <c r="AJ247" s="83" t="s">
        <v>311</v>
      </c>
      <c r="AK247" s="83" t="s">
        <v>311</v>
      </c>
      <c r="AL247" s="83" t="s">
        <v>311</v>
      </c>
      <c r="AM247" s="83" t="s">
        <v>311</v>
      </c>
      <c r="AN247" s="83" t="s">
        <v>311</v>
      </c>
    </row>
    <row r="248" spans="1:40" x14ac:dyDescent="0.25">
      <c r="A248" s="81">
        <f t="shared" si="3"/>
        <v>239</v>
      </c>
      <c r="B248" s="82" t="str">
        <f>IF(tbl_main[[#This Row],[ТИП]]="","",IF(tbl_main[[#This Row],[Серия и номер]]="","",tbl_main[[#This Row],[ТИП]]&amp;"-"&amp;RIGHT(tbl_main[[#This Row],[Серия и номер]],6)))</f>
        <v/>
      </c>
      <c r="C248" s="83" t="s">
        <v>311</v>
      </c>
      <c r="D248" s="83" t="s">
        <v>311</v>
      </c>
      <c r="E248" s="83" t="s">
        <v>311</v>
      </c>
      <c r="F248" s="83" t="s">
        <v>311</v>
      </c>
      <c r="G248" s="83" t="s">
        <v>311</v>
      </c>
      <c r="H248" s="83" t="s">
        <v>311</v>
      </c>
      <c r="I248" s="83" t="s">
        <v>311</v>
      </c>
      <c r="J248" s="83" t="s">
        <v>311</v>
      </c>
      <c r="K248" s="84" t="s">
        <v>311</v>
      </c>
      <c r="L248" s="83" t="s">
        <v>311</v>
      </c>
      <c r="M248" s="85" t="s">
        <v>311</v>
      </c>
      <c r="N248" s="83" t="s">
        <v>311</v>
      </c>
      <c r="O248" s="84" t="s">
        <v>311</v>
      </c>
      <c r="P248" s="83" t="s">
        <v>311</v>
      </c>
      <c r="Q248" s="83" t="s">
        <v>311</v>
      </c>
      <c r="R248" s="83" t="s">
        <v>311</v>
      </c>
      <c r="S248" s="86" t="s">
        <v>311</v>
      </c>
      <c r="T248" s="83" t="s">
        <v>311</v>
      </c>
      <c r="U248" s="83" t="s">
        <v>311</v>
      </c>
      <c r="V248" s="83" t="s">
        <v>311</v>
      </c>
      <c r="W248" s="86" t="s">
        <v>311</v>
      </c>
      <c r="X248" s="86" t="s">
        <v>311</v>
      </c>
      <c r="Y248" s="90" t="str">
        <f>IF(tbl_main[[#This Row],[ИНН организации]]="","",IF(ISERROR(VLOOKUP(tbl_main[[#This Row],[ИНН организации]],tbl_inn[],3,FALSE)),"Проверьте ИНН",VLOOKUP(tbl_main[[#This Row],[ИНН организации]],tbl_inn[],3,FALSE)))</f>
        <v/>
      </c>
      <c r="Z248" s="90" t="str">
        <f>IF(ISERROR(VLOOKUP(tbl_main[[#This Row],[ИНН организации]],tbl_inn[],4,FALSE)),"",VLOOKUP(tbl_main[[#This Row],[ИНН организации]],tbl_inn[],4,FALSE))</f>
        <v/>
      </c>
      <c r="AA248" s="90" t="str">
        <f>IF(ISERROR(VLOOKUP(tbl_main[[#This Row],[ИНН организации]],tbl_inn[],8,FALSE)),"",VLOOKUP(tbl_main[[#This Row],[ИНН организации]],tbl_inn[],8,FALSE))</f>
        <v/>
      </c>
      <c r="AB248" s="83" t="s">
        <v>311</v>
      </c>
      <c r="AC248" s="83" t="s">
        <v>311</v>
      </c>
      <c r="AD248" s="83" t="s">
        <v>311</v>
      </c>
      <c r="AE248" s="83" t="s">
        <v>311</v>
      </c>
      <c r="AF248" s="83" t="s">
        <v>311</v>
      </c>
      <c r="AG248" s="83" t="s">
        <v>311</v>
      </c>
      <c r="AH248" s="83" t="s">
        <v>311</v>
      </c>
      <c r="AI248" s="83" t="s">
        <v>311</v>
      </c>
      <c r="AJ248" s="83" t="s">
        <v>311</v>
      </c>
      <c r="AK248" s="83" t="s">
        <v>311</v>
      </c>
      <c r="AL248" s="83" t="s">
        <v>311</v>
      </c>
      <c r="AM248" s="83" t="s">
        <v>311</v>
      </c>
      <c r="AN248" s="83" t="s">
        <v>311</v>
      </c>
    </row>
    <row r="249" spans="1:40" x14ac:dyDescent="0.25">
      <c r="A249" s="81">
        <f t="shared" si="3"/>
        <v>240</v>
      </c>
      <c r="B249" s="82" t="str">
        <f>IF(tbl_main[[#This Row],[ТИП]]="","",IF(tbl_main[[#This Row],[Серия и номер]]="","",tbl_main[[#This Row],[ТИП]]&amp;"-"&amp;RIGHT(tbl_main[[#This Row],[Серия и номер]],6)))</f>
        <v/>
      </c>
      <c r="C249" s="83" t="s">
        <v>311</v>
      </c>
      <c r="D249" s="83" t="s">
        <v>311</v>
      </c>
      <c r="E249" s="83" t="s">
        <v>311</v>
      </c>
      <c r="F249" s="83" t="s">
        <v>311</v>
      </c>
      <c r="G249" s="83" t="s">
        <v>311</v>
      </c>
      <c r="H249" s="83" t="s">
        <v>311</v>
      </c>
      <c r="I249" s="83" t="s">
        <v>311</v>
      </c>
      <c r="J249" s="83" t="s">
        <v>311</v>
      </c>
      <c r="K249" s="84" t="s">
        <v>311</v>
      </c>
      <c r="L249" s="83" t="s">
        <v>311</v>
      </c>
      <c r="M249" s="85" t="s">
        <v>311</v>
      </c>
      <c r="N249" s="83" t="s">
        <v>311</v>
      </c>
      <c r="O249" s="84" t="s">
        <v>311</v>
      </c>
      <c r="P249" s="83" t="s">
        <v>311</v>
      </c>
      <c r="Q249" s="83" t="s">
        <v>311</v>
      </c>
      <c r="R249" s="83" t="s">
        <v>311</v>
      </c>
      <c r="S249" s="86" t="s">
        <v>311</v>
      </c>
      <c r="T249" s="83" t="s">
        <v>311</v>
      </c>
      <c r="U249" s="83" t="s">
        <v>311</v>
      </c>
      <c r="V249" s="83" t="s">
        <v>311</v>
      </c>
      <c r="W249" s="86" t="s">
        <v>311</v>
      </c>
      <c r="X249" s="86" t="s">
        <v>311</v>
      </c>
      <c r="Y249" s="90" t="str">
        <f>IF(tbl_main[[#This Row],[ИНН организации]]="","",IF(ISERROR(VLOOKUP(tbl_main[[#This Row],[ИНН организации]],tbl_inn[],3,FALSE)),"Проверьте ИНН",VLOOKUP(tbl_main[[#This Row],[ИНН организации]],tbl_inn[],3,FALSE)))</f>
        <v/>
      </c>
      <c r="Z249" s="90" t="str">
        <f>IF(ISERROR(VLOOKUP(tbl_main[[#This Row],[ИНН организации]],tbl_inn[],4,FALSE)),"",VLOOKUP(tbl_main[[#This Row],[ИНН организации]],tbl_inn[],4,FALSE))</f>
        <v/>
      </c>
      <c r="AA249" s="90" t="str">
        <f>IF(ISERROR(VLOOKUP(tbl_main[[#This Row],[ИНН организации]],tbl_inn[],8,FALSE)),"",VLOOKUP(tbl_main[[#This Row],[ИНН организации]],tbl_inn[],8,FALSE))</f>
        <v/>
      </c>
      <c r="AB249" s="83" t="s">
        <v>311</v>
      </c>
      <c r="AC249" s="83" t="s">
        <v>311</v>
      </c>
      <c r="AD249" s="83" t="s">
        <v>311</v>
      </c>
      <c r="AE249" s="83" t="s">
        <v>311</v>
      </c>
      <c r="AF249" s="83" t="s">
        <v>311</v>
      </c>
      <c r="AG249" s="83" t="s">
        <v>311</v>
      </c>
      <c r="AH249" s="83" t="s">
        <v>311</v>
      </c>
      <c r="AI249" s="83" t="s">
        <v>311</v>
      </c>
      <c r="AJ249" s="83" t="s">
        <v>311</v>
      </c>
      <c r="AK249" s="83" t="s">
        <v>311</v>
      </c>
      <c r="AL249" s="83" t="s">
        <v>311</v>
      </c>
      <c r="AM249" s="83" t="s">
        <v>311</v>
      </c>
      <c r="AN249" s="83" t="s">
        <v>311</v>
      </c>
    </row>
    <row r="250" spans="1:40" x14ac:dyDescent="0.25">
      <c r="A250" s="81">
        <f t="shared" si="3"/>
        <v>241</v>
      </c>
      <c r="B250" s="82" t="str">
        <f>IF(tbl_main[[#This Row],[ТИП]]="","",IF(tbl_main[[#This Row],[Серия и номер]]="","",tbl_main[[#This Row],[ТИП]]&amp;"-"&amp;RIGHT(tbl_main[[#This Row],[Серия и номер]],6)))</f>
        <v/>
      </c>
      <c r="C250" s="83" t="s">
        <v>311</v>
      </c>
      <c r="D250" s="83" t="s">
        <v>311</v>
      </c>
      <c r="E250" s="83" t="s">
        <v>311</v>
      </c>
      <c r="F250" s="83" t="s">
        <v>311</v>
      </c>
      <c r="G250" s="83" t="s">
        <v>311</v>
      </c>
      <c r="H250" s="83" t="s">
        <v>311</v>
      </c>
      <c r="I250" s="83" t="s">
        <v>311</v>
      </c>
      <c r="J250" s="83" t="s">
        <v>311</v>
      </c>
      <c r="K250" s="84" t="s">
        <v>311</v>
      </c>
      <c r="L250" s="83" t="s">
        <v>311</v>
      </c>
      <c r="M250" s="85" t="s">
        <v>311</v>
      </c>
      <c r="N250" s="83" t="s">
        <v>311</v>
      </c>
      <c r="O250" s="84" t="s">
        <v>311</v>
      </c>
      <c r="P250" s="83" t="s">
        <v>311</v>
      </c>
      <c r="Q250" s="83" t="s">
        <v>311</v>
      </c>
      <c r="R250" s="83" t="s">
        <v>311</v>
      </c>
      <c r="S250" s="86" t="s">
        <v>311</v>
      </c>
      <c r="T250" s="83" t="s">
        <v>311</v>
      </c>
      <c r="U250" s="83" t="s">
        <v>311</v>
      </c>
      <c r="V250" s="83" t="s">
        <v>311</v>
      </c>
      <c r="W250" s="86" t="s">
        <v>311</v>
      </c>
      <c r="X250" s="86" t="s">
        <v>311</v>
      </c>
      <c r="Y250" s="90" t="str">
        <f>IF(tbl_main[[#This Row],[ИНН организации]]="","",IF(ISERROR(VLOOKUP(tbl_main[[#This Row],[ИНН организации]],tbl_inn[],3,FALSE)),"Проверьте ИНН",VLOOKUP(tbl_main[[#This Row],[ИНН организации]],tbl_inn[],3,FALSE)))</f>
        <v/>
      </c>
      <c r="Z250" s="90" t="str">
        <f>IF(ISERROR(VLOOKUP(tbl_main[[#This Row],[ИНН организации]],tbl_inn[],4,FALSE)),"",VLOOKUP(tbl_main[[#This Row],[ИНН организации]],tbl_inn[],4,FALSE))</f>
        <v/>
      </c>
      <c r="AA250" s="90" t="str">
        <f>IF(ISERROR(VLOOKUP(tbl_main[[#This Row],[ИНН организации]],tbl_inn[],8,FALSE)),"",VLOOKUP(tbl_main[[#This Row],[ИНН организации]],tbl_inn[],8,FALSE))</f>
        <v/>
      </c>
      <c r="AB250" s="83" t="s">
        <v>311</v>
      </c>
      <c r="AC250" s="83" t="s">
        <v>311</v>
      </c>
      <c r="AD250" s="83" t="s">
        <v>311</v>
      </c>
      <c r="AE250" s="83" t="s">
        <v>311</v>
      </c>
      <c r="AF250" s="83" t="s">
        <v>311</v>
      </c>
      <c r="AG250" s="83" t="s">
        <v>311</v>
      </c>
      <c r="AH250" s="83" t="s">
        <v>311</v>
      </c>
      <c r="AI250" s="83" t="s">
        <v>311</v>
      </c>
      <c r="AJ250" s="83" t="s">
        <v>311</v>
      </c>
      <c r="AK250" s="83" t="s">
        <v>311</v>
      </c>
      <c r="AL250" s="83" t="s">
        <v>311</v>
      </c>
      <c r="AM250" s="83" t="s">
        <v>311</v>
      </c>
      <c r="AN250" s="83" t="s">
        <v>311</v>
      </c>
    </row>
    <row r="251" spans="1:40" x14ac:dyDescent="0.25">
      <c r="A251" s="81">
        <f t="shared" si="3"/>
        <v>242</v>
      </c>
      <c r="B251" s="82" t="str">
        <f>IF(tbl_main[[#This Row],[ТИП]]="","",IF(tbl_main[[#This Row],[Серия и номер]]="","",tbl_main[[#This Row],[ТИП]]&amp;"-"&amp;RIGHT(tbl_main[[#This Row],[Серия и номер]],6)))</f>
        <v/>
      </c>
      <c r="C251" s="83" t="s">
        <v>311</v>
      </c>
      <c r="D251" s="83" t="s">
        <v>311</v>
      </c>
      <c r="E251" s="83" t="s">
        <v>311</v>
      </c>
      <c r="F251" s="83" t="s">
        <v>311</v>
      </c>
      <c r="G251" s="83" t="s">
        <v>311</v>
      </c>
      <c r="H251" s="83" t="s">
        <v>311</v>
      </c>
      <c r="I251" s="83" t="s">
        <v>311</v>
      </c>
      <c r="J251" s="83" t="s">
        <v>311</v>
      </c>
      <c r="K251" s="84" t="s">
        <v>311</v>
      </c>
      <c r="L251" s="83" t="s">
        <v>311</v>
      </c>
      <c r="M251" s="85" t="s">
        <v>311</v>
      </c>
      <c r="N251" s="83" t="s">
        <v>311</v>
      </c>
      <c r="O251" s="84" t="s">
        <v>311</v>
      </c>
      <c r="P251" s="83" t="s">
        <v>311</v>
      </c>
      <c r="Q251" s="83" t="s">
        <v>311</v>
      </c>
      <c r="R251" s="83" t="s">
        <v>311</v>
      </c>
      <c r="S251" s="86" t="s">
        <v>311</v>
      </c>
      <c r="T251" s="83" t="s">
        <v>311</v>
      </c>
      <c r="U251" s="83" t="s">
        <v>311</v>
      </c>
      <c r="V251" s="83" t="s">
        <v>311</v>
      </c>
      <c r="W251" s="86" t="s">
        <v>311</v>
      </c>
      <c r="X251" s="86" t="s">
        <v>311</v>
      </c>
      <c r="Y251" s="90" t="str">
        <f>IF(tbl_main[[#This Row],[ИНН организации]]="","",IF(ISERROR(VLOOKUP(tbl_main[[#This Row],[ИНН организации]],tbl_inn[],3,FALSE)),"Проверьте ИНН",VLOOKUP(tbl_main[[#This Row],[ИНН организации]],tbl_inn[],3,FALSE)))</f>
        <v/>
      </c>
      <c r="Z251" s="90" t="str">
        <f>IF(ISERROR(VLOOKUP(tbl_main[[#This Row],[ИНН организации]],tbl_inn[],4,FALSE)),"",VLOOKUP(tbl_main[[#This Row],[ИНН организации]],tbl_inn[],4,FALSE))</f>
        <v/>
      </c>
      <c r="AA251" s="90" t="str">
        <f>IF(ISERROR(VLOOKUP(tbl_main[[#This Row],[ИНН организации]],tbl_inn[],8,FALSE)),"",VLOOKUP(tbl_main[[#This Row],[ИНН организации]],tbl_inn[],8,FALSE))</f>
        <v/>
      </c>
      <c r="AB251" s="83" t="s">
        <v>311</v>
      </c>
      <c r="AC251" s="83" t="s">
        <v>311</v>
      </c>
      <c r="AD251" s="83" t="s">
        <v>311</v>
      </c>
      <c r="AE251" s="83" t="s">
        <v>311</v>
      </c>
      <c r="AF251" s="83" t="s">
        <v>311</v>
      </c>
      <c r="AG251" s="83" t="s">
        <v>311</v>
      </c>
      <c r="AH251" s="83" t="s">
        <v>311</v>
      </c>
      <c r="AI251" s="83" t="s">
        <v>311</v>
      </c>
      <c r="AJ251" s="83" t="s">
        <v>311</v>
      </c>
      <c r="AK251" s="83" t="s">
        <v>311</v>
      </c>
      <c r="AL251" s="83" t="s">
        <v>311</v>
      </c>
      <c r="AM251" s="83" t="s">
        <v>311</v>
      </c>
      <c r="AN251" s="83" t="s">
        <v>311</v>
      </c>
    </row>
    <row r="252" spans="1:40" x14ac:dyDescent="0.25">
      <c r="A252" s="81">
        <f t="shared" si="3"/>
        <v>243</v>
      </c>
      <c r="B252" s="82" t="str">
        <f>IF(tbl_main[[#This Row],[ТИП]]="","",IF(tbl_main[[#This Row],[Серия и номер]]="","",tbl_main[[#This Row],[ТИП]]&amp;"-"&amp;RIGHT(tbl_main[[#This Row],[Серия и номер]],6)))</f>
        <v/>
      </c>
      <c r="C252" s="83" t="s">
        <v>311</v>
      </c>
      <c r="D252" s="83" t="s">
        <v>311</v>
      </c>
      <c r="E252" s="83" t="s">
        <v>311</v>
      </c>
      <c r="F252" s="83" t="s">
        <v>311</v>
      </c>
      <c r="G252" s="83" t="s">
        <v>311</v>
      </c>
      <c r="H252" s="83" t="s">
        <v>311</v>
      </c>
      <c r="I252" s="83" t="s">
        <v>311</v>
      </c>
      <c r="J252" s="83" t="s">
        <v>311</v>
      </c>
      <c r="K252" s="84" t="s">
        <v>311</v>
      </c>
      <c r="L252" s="83" t="s">
        <v>311</v>
      </c>
      <c r="M252" s="85" t="s">
        <v>311</v>
      </c>
      <c r="N252" s="83" t="s">
        <v>311</v>
      </c>
      <c r="O252" s="84" t="s">
        <v>311</v>
      </c>
      <c r="P252" s="83" t="s">
        <v>311</v>
      </c>
      <c r="Q252" s="83" t="s">
        <v>311</v>
      </c>
      <c r="R252" s="83" t="s">
        <v>311</v>
      </c>
      <c r="S252" s="86" t="s">
        <v>311</v>
      </c>
      <c r="T252" s="83" t="s">
        <v>311</v>
      </c>
      <c r="U252" s="83" t="s">
        <v>311</v>
      </c>
      <c r="V252" s="83" t="s">
        <v>311</v>
      </c>
      <c r="W252" s="86" t="s">
        <v>311</v>
      </c>
      <c r="X252" s="86" t="s">
        <v>311</v>
      </c>
      <c r="Y252" s="90" t="str">
        <f>IF(tbl_main[[#This Row],[ИНН организации]]="","",IF(ISERROR(VLOOKUP(tbl_main[[#This Row],[ИНН организации]],tbl_inn[],3,FALSE)),"Проверьте ИНН",VLOOKUP(tbl_main[[#This Row],[ИНН организации]],tbl_inn[],3,FALSE)))</f>
        <v/>
      </c>
      <c r="Z252" s="90" t="str">
        <f>IF(ISERROR(VLOOKUP(tbl_main[[#This Row],[ИНН организации]],tbl_inn[],4,FALSE)),"",VLOOKUP(tbl_main[[#This Row],[ИНН организации]],tbl_inn[],4,FALSE))</f>
        <v/>
      </c>
      <c r="AA252" s="90" t="str">
        <f>IF(ISERROR(VLOOKUP(tbl_main[[#This Row],[ИНН организации]],tbl_inn[],8,FALSE)),"",VLOOKUP(tbl_main[[#This Row],[ИНН организации]],tbl_inn[],8,FALSE))</f>
        <v/>
      </c>
      <c r="AB252" s="83" t="s">
        <v>311</v>
      </c>
      <c r="AC252" s="83" t="s">
        <v>311</v>
      </c>
      <c r="AD252" s="83" t="s">
        <v>311</v>
      </c>
      <c r="AE252" s="83" t="s">
        <v>311</v>
      </c>
      <c r="AF252" s="83" t="s">
        <v>311</v>
      </c>
      <c r="AG252" s="83" t="s">
        <v>311</v>
      </c>
      <c r="AH252" s="83" t="s">
        <v>311</v>
      </c>
      <c r="AI252" s="83" t="s">
        <v>311</v>
      </c>
      <c r="AJ252" s="83" t="s">
        <v>311</v>
      </c>
      <c r="AK252" s="83" t="s">
        <v>311</v>
      </c>
      <c r="AL252" s="83" t="s">
        <v>311</v>
      </c>
      <c r="AM252" s="83" t="s">
        <v>311</v>
      </c>
      <c r="AN252" s="83" t="s">
        <v>311</v>
      </c>
    </row>
    <row r="253" spans="1:40" x14ac:dyDescent="0.25">
      <c r="A253" s="81">
        <f t="shared" si="3"/>
        <v>244</v>
      </c>
      <c r="B253" s="82" t="str">
        <f>IF(tbl_main[[#This Row],[ТИП]]="","",IF(tbl_main[[#This Row],[Серия и номер]]="","",tbl_main[[#This Row],[ТИП]]&amp;"-"&amp;RIGHT(tbl_main[[#This Row],[Серия и номер]],6)))</f>
        <v/>
      </c>
      <c r="C253" s="83" t="s">
        <v>311</v>
      </c>
      <c r="D253" s="83" t="s">
        <v>311</v>
      </c>
      <c r="E253" s="83" t="s">
        <v>311</v>
      </c>
      <c r="F253" s="83" t="s">
        <v>311</v>
      </c>
      <c r="G253" s="83" t="s">
        <v>311</v>
      </c>
      <c r="H253" s="83" t="s">
        <v>311</v>
      </c>
      <c r="I253" s="83" t="s">
        <v>311</v>
      </c>
      <c r="J253" s="83" t="s">
        <v>311</v>
      </c>
      <c r="K253" s="84" t="s">
        <v>311</v>
      </c>
      <c r="L253" s="83" t="s">
        <v>311</v>
      </c>
      <c r="M253" s="85" t="s">
        <v>311</v>
      </c>
      <c r="N253" s="83" t="s">
        <v>311</v>
      </c>
      <c r="O253" s="84" t="s">
        <v>311</v>
      </c>
      <c r="P253" s="83" t="s">
        <v>311</v>
      </c>
      <c r="Q253" s="83" t="s">
        <v>311</v>
      </c>
      <c r="R253" s="83" t="s">
        <v>311</v>
      </c>
      <c r="S253" s="86" t="s">
        <v>311</v>
      </c>
      <c r="T253" s="83" t="s">
        <v>311</v>
      </c>
      <c r="U253" s="83" t="s">
        <v>311</v>
      </c>
      <c r="V253" s="83" t="s">
        <v>311</v>
      </c>
      <c r="W253" s="86" t="s">
        <v>311</v>
      </c>
      <c r="X253" s="86" t="s">
        <v>311</v>
      </c>
      <c r="Y253" s="90" t="str">
        <f>IF(tbl_main[[#This Row],[ИНН организации]]="","",IF(ISERROR(VLOOKUP(tbl_main[[#This Row],[ИНН организации]],tbl_inn[],3,FALSE)),"Проверьте ИНН",VLOOKUP(tbl_main[[#This Row],[ИНН организации]],tbl_inn[],3,FALSE)))</f>
        <v/>
      </c>
      <c r="Z253" s="90" t="str">
        <f>IF(ISERROR(VLOOKUP(tbl_main[[#This Row],[ИНН организации]],tbl_inn[],4,FALSE)),"",VLOOKUP(tbl_main[[#This Row],[ИНН организации]],tbl_inn[],4,FALSE))</f>
        <v/>
      </c>
      <c r="AA253" s="90" t="str">
        <f>IF(ISERROR(VLOOKUP(tbl_main[[#This Row],[ИНН организации]],tbl_inn[],8,FALSE)),"",VLOOKUP(tbl_main[[#This Row],[ИНН организации]],tbl_inn[],8,FALSE))</f>
        <v/>
      </c>
      <c r="AB253" s="83" t="s">
        <v>311</v>
      </c>
      <c r="AC253" s="83" t="s">
        <v>311</v>
      </c>
      <c r="AD253" s="83" t="s">
        <v>311</v>
      </c>
      <c r="AE253" s="83" t="s">
        <v>311</v>
      </c>
      <c r="AF253" s="83" t="s">
        <v>311</v>
      </c>
      <c r="AG253" s="83" t="s">
        <v>311</v>
      </c>
      <c r="AH253" s="83" t="s">
        <v>311</v>
      </c>
      <c r="AI253" s="83" t="s">
        <v>311</v>
      </c>
      <c r="AJ253" s="83" t="s">
        <v>311</v>
      </c>
      <c r="AK253" s="83" t="s">
        <v>311</v>
      </c>
      <c r="AL253" s="83" t="s">
        <v>311</v>
      </c>
      <c r="AM253" s="83" t="s">
        <v>311</v>
      </c>
      <c r="AN253" s="83" t="s">
        <v>311</v>
      </c>
    </row>
    <row r="254" spans="1:40" x14ac:dyDescent="0.25">
      <c r="A254" s="81">
        <f t="shared" si="3"/>
        <v>245</v>
      </c>
      <c r="B254" s="82" t="str">
        <f>IF(tbl_main[[#This Row],[ТИП]]="","",IF(tbl_main[[#This Row],[Серия и номер]]="","",tbl_main[[#This Row],[ТИП]]&amp;"-"&amp;RIGHT(tbl_main[[#This Row],[Серия и номер]],6)))</f>
        <v/>
      </c>
      <c r="C254" s="83" t="s">
        <v>311</v>
      </c>
      <c r="D254" s="83" t="s">
        <v>311</v>
      </c>
      <c r="E254" s="83" t="s">
        <v>311</v>
      </c>
      <c r="F254" s="83" t="s">
        <v>311</v>
      </c>
      <c r="G254" s="83" t="s">
        <v>311</v>
      </c>
      <c r="H254" s="83" t="s">
        <v>311</v>
      </c>
      <c r="I254" s="83" t="s">
        <v>311</v>
      </c>
      <c r="J254" s="83" t="s">
        <v>311</v>
      </c>
      <c r="K254" s="84" t="s">
        <v>311</v>
      </c>
      <c r="L254" s="83" t="s">
        <v>311</v>
      </c>
      <c r="M254" s="85" t="s">
        <v>311</v>
      </c>
      <c r="N254" s="83" t="s">
        <v>311</v>
      </c>
      <c r="O254" s="84" t="s">
        <v>311</v>
      </c>
      <c r="P254" s="83" t="s">
        <v>311</v>
      </c>
      <c r="Q254" s="83" t="s">
        <v>311</v>
      </c>
      <c r="R254" s="83" t="s">
        <v>311</v>
      </c>
      <c r="S254" s="86" t="s">
        <v>311</v>
      </c>
      <c r="T254" s="83" t="s">
        <v>311</v>
      </c>
      <c r="U254" s="83" t="s">
        <v>311</v>
      </c>
      <c r="V254" s="83" t="s">
        <v>311</v>
      </c>
      <c r="W254" s="86" t="s">
        <v>311</v>
      </c>
      <c r="X254" s="86" t="s">
        <v>311</v>
      </c>
      <c r="Y254" s="90" t="str">
        <f>IF(tbl_main[[#This Row],[ИНН организации]]="","",IF(ISERROR(VLOOKUP(tbl_main[[#This Row],[ИНН организации]],tbl_inn[],3,FALSE)),"Проверьте ИНН",VLOOKUP(tbl_main[[#This Row],[ИНН организации]],tbl_inn[],3,FALSE)))</f>
        <v/>
      </c>
      <c r="Z254" s="90" t="str">
        <f>IF(ISERROR(VLOOKUP(tbl_main[[#This Row],[ИНН организации]],tbl_inn[],4,FALSE)),"",VLOOKUP(tbl_main[[#This Row],[ИНН организации]],tbl_inn[],4,FALSE))</f>
        <v/>
      </c>
      <c r="AA254" s="90" t="str">
        <f>IF(ISERROR(VLOOKUP(tbl_main[[#This Row],[ИНН организации]],tbl_inn[],8,FALSE)),"",VLOOKUP(tbl_main[[#This Row],[ИНН организации]],tbl_inn[],8,FALSE))</f>
        <v/>
      </c>
      <c r="AB254" s="83" t="s">
        <v>311</v>
      </c>
      <c r="AC254" s="83" t="s">
        <v>311</v>
      </c>
      <c r="AD254" s="83" t="s">
        <v>311</v>
      </c>
      <c r="AE254" s="83" t="s">
        <v>311</v>
      </c>
      <c r="AF254" s="83" t="s">
        <v>311</v>
      </c>
      <c r="AG254" s="83" t="s">
        <v>311</v>
      </c>
      <c r="AH254" s="83" t="s">
        <v>311</v>
      </c>
      <c r="AI254" s="83" t="s">
        <v>311</v>
      </c>
      <c r="AJ254" s="83" t="s">
        <v>311</v>
      </c>
      <c r="AK254" s="83" t="s">
        <v>311</v>
      </c>
      <c r="AL254" s="83" t="s">
        <v>311</v>
      </c>
      <c r="AM254" s="83" t="s">
        <v>311</v>
      </c>
      <c r="AN254" s="83" t="s">
        <v>311</v>
      </c>
    </row>
    <row r="255" spans="1:40" x14ac:dyDescent="0.25">
      <c r="A255" s="81">
        <f t="shared" si="3"/>
        <v>246</v>
      </c>
      <c r="B255" s="82" t="str">
        <f>IF(tbl_main[[#This Row],[ТИП]]="","",IF(tbl_main[[#This Row],[Серия и номер]]="","",tbl_main[[#This Row],[ТИП]]&amp;"-"&amp;RIGHT(tbl_main[[#This Row],[Серия и номер]],6)))</f>
        <v/>
      </c>
      <c r="C255" s="83" t="s">
        <v>311</v>
      </c>
      <c r="D255" s="83" t="s">
        <v>311</v>
      </c>
      <c r="E255" s="83" t="s">
        <v>311</v>
      </c>
      <c r="F255" s="83" t="s">
        <v>311</v>
      </c>
      <c r="G255" s="83" t="s">
        <v>311</v>
      </c>
      <c r="H255" s="83" t="s">
        <v>311</v>
      </c>
      <c r="I255" s="83" t="s">
        <v>311</v>
      </c>
      <c r="J255" s="83" t="s">
        <v>311</v>
      </c>
      <c r="K255" s="84" t="s">
        <v>311</v>
      </c>
      <c r="L255" s="83" t="s">
        <v>311</v>
      </c>
      <c r="M255" s="85" t="s">
        <v>311</v>
      </c>
      <c r="N255" s="83" t="s">
        <v>311</v>
      </c>
      <c r="O255" s="84" t="s">
        <v>311</v>
      </c>
      <c r="P255" s="83" t="s">
        <v>311</v>
      </c>
      <c r="Q255" s="83" t="s">
        <v>311</v>
      </c>
      <c r="R255" s="83" t="s">
        <v>311</v>
      </c>
      <c r="S255" s="86" t="s">
        <v>311</v>
      </c>
      <c r="T255" s="83" t="s">
        <v>311</v>
      </c>
      <c r="U255" s="83" t="s">
        <v>311</v>
      </c>
      <c r="V255" s="83" t="s">
        <v>311</v>
      </c>
      <c r="W255" s="86" t="s">
        <v>311</v>
      </c>
      <c r="X255" s="86" t="s">
        <v>311</v>
      </c>
      <c r="Y255" s="90" t="str">
        <f>IF(tbl_main[[#This Row],[ИНН организации]]="","",IF(ISERROR(VLOOKUP(tbl_main[[#This Row],[ИНН организации]],tbl_inn[],3,FALSE)),"Проверьте ИНН",VLOOKUP(tbl_main[[#This Row],[ИНН организации]],tbl_inn[],3,FALSE)))</f>
        <v/>
      </c>
      <c r="Z255" s="90" t="str">
        <f>IF(ISERROR(VLOOKUP(tbl_main[[#This Row],[ИНН организации]],tbl_inn[],4,FALSE)),"",VLOOKUP(tbl_main[[#This Row],[ИНН организации]],tbl_inn[],4,FALSE))</f>
        <v/>
      </c>
      <c r="AA255" s="90" t="str">
        <f>IF(ISERROR(VLOOKUP(tbl_main[[#This Row],[ИНН организации]],tbl_inn[],8,FALSE)),"",VLOOKUP(tbl_main[[#This Row],[ИНН организации]],tbl_inn[],8,FALSE))</f>
        <v/>
      </c>
      <c r="AB255" s="83" t="s">
        <v>311</v>
      </c>
      <c r="AC255" s="83" t="s">
        <v>311</v>
      </c>
      <c r="AD255" s="83" t="s">
        <v>311</v>
      </c>
      <c r="AE255" s="83" t="s">
        <v>311</v>
      </c>
      <c r="AF255" s="83" t="s">
        <v>311</v>
      </c>
      <c r="AG255" s="83" t="s">
        <v>311</v>
      </c>
      <c r="AH255" s="83" t="s">
        <v>311</v>
      </c>
      <c r="AI255" s="83" t="s">
        <v>311</v>
      </c>
      <c r="AJ255" s="83" t="s">
        <v>311</v>
      </c>
      <c r="AK255" s="83" t="s">
        <v>311</v>
      </c>
      <c r="AL255" s="83" t="s">
        <v>311</v>
      </c>
      <c r="AM255" s="83" t="s">
        <v>311</v>
      </c>
      <c r="AN255" s="83" t="s">
        <v>311</v>
      </c>
    </row>
    <row r="256" spans="1:40" x14ac:dyDescent="0.25">
      <c r="A256" s="81">
        <f t="shared" si="3"/>
        <v>247</v>
      </c>
      <c r="B256" s="82" t="str">
        <f>IF(tbl_main[[#This Row],[ТИП]]="","",IF(tbl_main[[#This Row],[Серия и номер]]="","",tbl_main[[#This Row],[ТИП]]&amp;"-"&amp;RIGHT(tbl_main[[#This Row],[Серия и номер]],6)))</f>
        <v/>
      </c>
      <c r="C256" s="83" t="s">
        <v>311</v>
      </c>
      <c r="D256" s="83" t="s">
        <v>311</v>
      </c>
      <c r="E256" s="83" t="s">
        <v>311</v>
      </c>
      <c r="F256" s="83" t="s">
        <v>311</v>
      </c>
      <c r="G256" s="83" t="s">
        <v>311</v>
      </c>
      <c r="H256" s="83" t="s">
        <v>311</v>
      </c>
      <c r="I256" s="83" t="s">
        <v>311</v>
      </c>
      <c r="J256" s="83" t="s">
        <v>311</v>
      </c>
      <c r="K256" s="84" t="s">
        <v>311</v>
      </c>
      <c r="L256" s="83" t="s">
        <v>311</v>
      </c>
      <c r="M256" s="85" t="s">
        <v>311</v>
      </c>
      <c r="N256" s="83" t="s">
        <v>311</v>
      </c>
      <c r="O256" s="84" t="s">
        <v>311</v>
      </c>
      <c r="P256" s="83" t="s">
        <v>311</v>
      </c>
      <c r="Q256" s="83" t="s">
        <v>311</v>
      </c>
      <c r="R256" s="83" t="s">
        <v>311</v>
      </c>
      <c r="S256" s="86" t="s">
        <v>311</v>
      </c>
      <c r="T256" s="83" t="s">
        <v>311</v>
      </c>
      <c r="U256" s="83" t="s">
        <v>311</v>
      </c>
      <c r="V256" s="83" t="s">
        <v>311</v>
      </c>
      <c r="W256" s="86" t="s">
        <v>311</v>
      </c>
      <c r="X256" s="86" t="s">
        <v>311</v>
      </c>
      <c r="Y256" s="90" t="str">
        <f>IF(tbl_main[[#This Row],[ИНН организации]]="","",IF(ISERROR(VLOOKUP(tbl_main[[#This Row],[ИНН организации]],tbl_inn[],3,FALSE)),"Проверьте ИНН",VLOOKUP(tbl_main[[#This Row],[ИНН организации]],tbl_inn[],3,FALSE)))</f>
        <v/>
      </c>
      <c r="Z256" s="90" t="str">
        <f>IF(ISERROR(VLOOKUP(tbl_main[[#This Row],[ИНН организации]],tbl_inn[],4,FALSE)),"",VLOOKUP(tbl_main[[#This Row],[ИНН организации]],tbl_inn[],4,FALSE))</f>
        <v/>
      </c>
      <c r="AA256" s="90" t="str">
        <f>IF(ISERROR(VLOOKUP(tbl_main[[#This Row],[ИНН организации]],tbl_inn[],8,FALSE)),"",VLOOKUP(tbl_main[[#This Row],[ИНН организации]],tbl_inn[],8,FALSE))</f>
        <v/>
      </c>
      <c r="AB256" s="83" t="s">
        <v>311</v>
      </c>
      <c r="AC256" s="83" t="s">
        <v>311</v>
      </c>
      <c r="AD256" s="83" t="s">
        <v>311</v>
      </c>
      <c r="AE256" s="83" t="s">
        <v>311</v>
      </c>
      <c r="AF256" s="83" t="s">
        <v>311</v>
      </c>
      <c r="AG256" s="83" t="s">
        <v>311</v>
      </c>
      <c r="AH256" s="83" t="s">
        <v>311</v>
      </c>
      <c r="AI256" s="83" t="s">
        <v>311</v>
      </c>
      <c r="AJ256" s="83" t="s">
        <v>311</v>
      </c>
      <c r="AK256" s="83" t="s">
        <v>311</v>
      </c>
      <c r="AL256" s="83" t="s">
        <v>311</v>
      </c>
      <c r="AM256" s="83" t="s">
        <v>311</v>
      </c>
      <c r="AN256" s="83" t="s">
        <v>311</v>
      </c>
    </row>
    <row r="257" spans="1:40" x14ac:dyDescent="0.25">
      <c r="A257" s="81">
        <f t="shared" si="3"/>
        <v>248</v>
      </c>
      <c r="B257" s="82" t="str">
        <f>IF(tbl_main[[#This Row],[ТИП]]="","",IF(tbl_main[[#This Row],[Серия и номер]]="","",tbl_main[[#This Row],[ТИП]]&amp;"-"&amp;RIGHT(tbl_main[[#This Row],[Серия и номер]],6)))</f>
        <v/>
      </c>
      <c r="C257" s="83" t="s">
        <v>311</v>
      </c>
      <c r="D257" s="83" t="s">
        <v>311</v>
      </c>
      <c r="E257" s="83" t="s">
        <v>311</v>
      </c>
      <c r="F257" s="83" t="s">
        <v>311</v>
      </c>
      <c r="G257" s="83" t="s">
        <v>311</v>
      </c>
      <c r="H257" s="83" t="s">
        <v>311</v>
      </c>
      <c r="I257" s="83" t="s">
        <v>311</v>
      </c>
      <c r="J257" s="83" t="s">
        <v>311</v>
      </c>
      <c r="K257" s="84" t="s">
        <v>311</v>
      </c>
      <c r="L257" s="83" t="s">
        <v>311</v>
      </c>
      <c r="M257" s="85" t="s">
        <v>311</v>
      </c>
      <c r="N257" s="83" t="s">
        <v>311</v>
      </c>
      <c r="O257" s="84" t="s">
        <v>311</v>
      </c>
      <c r="P257" s="83" t="s">
        <v>311</v>
      </c>
      <c r="Q257" s="83" t="s">
        <v>311</v>
      </c>
      <c r="R257" s="83" t="s">
        <v>311</v>
      </c>
      <c r="S257" s="86" t="s">
        <v>311</v>
      </c>
      <c r="T257" s="83" t="s">
        <v>311</v>
      </c>
      <c r="U257" s="83" t="s">
        <v>311</v>
      </c>
      <c r="V257" s="83" t="s">
        <v>311</v>
      </c>
      <c r="W257" s="86" t="s">
        <v>311</v>
      </c>
      <c r="X257" s="86" t="s">
        <v>311</v>
      </c>
      <c r="Y257" s="90" t="str">
        <f>IF(tbl_main[[#This Row],[ИНН организации]]="","",IF(ISERROR(VLOOKUP(tbl_main[[#This Row],[ИНН организации]],tbl_inn[],3,FALSE)),"Проверьте ИНН",VLOOKUP(tbl_main[[#This Row],[ИНН организации]],tbl_inn[],3,FALSE)))</f>
        <v/>
      </c>
      <c r="Z257" s="90" t="str">
        <f>IF(ISERROR(VLOOKUP(tbl_main[[#This Row],[ИНН организации]],tbl_inn[],4,FALSE)),"",VLOOKUP(tbl_main[[#This Row],[ИНН организации]],tbl_inn[],4,FALSE))</f>
        <v/>
      </c>
      <c r="AA257" s="90" t="str">
        <f>IF(ISERROR(VLOOKUP(tbl_main[[#This Row],[ИНН организации]],tbl_inn[],8,FALSE)),"",VLOOKUP(tbl_main[[#This Row],[ИНН организации]],tbl_inn[],8,FALSE))</f>
        <v/>
      </c>
      <c r="AB257" s="83" t="s">
        <v>311</v>
      </c>
      <c r="AC257" s="83" t="s">
        <v>311</v>
      </c>
      <c r="AD257" s="83" t="s">
        <v>311</v>
      </c>
      <c r="AE257" s="83" t="s">
        <v>311</v>
      </c>
      <c r="AF257" s="83" t="s">
        <v>311</v>
      </c>
      <c r="AG257" s="83" t="s">
        <v>311</v>
      </c>
      <c r="AH257" s="83" t="s">
        <v>311</v>
      </c>
      <c r="AI257" s="83" t="s">
        <v>311</v>
      </c>
      <c r="AJ257" s="83" t="s">
        <v>311</v>
      </c>
      <c r="AK257" s="83" t="s">
        <v>311</v>
      </c>
      <c r="AL257" s="83" t="s">
        <v>311</v>
      </c>
      <c r="AM257" s="83" t="s">
        <v>311</v>
      </c>
      <c r="AN257" s="83" t="s">
        <v>311</v>
      </c>
    </row>
    <row r="258" spans="1:40" x14ac:dyDescent="0.25">
      <c r="A258" s="81">
        <f t="shared" si="3"/>
        <v>249</v>
      </c>
      <c r="B258" s="82" t="str">
        <f>IF(tbl_main[[#This Row],[ТИП]]="","",IF(tbl_main[[#This Row],[Серия и номер]]="","",tbl_main[[#This Row],[ТИП]]&amp;"-"&amp;RIGHT(tbl_main[[#This Row],[Серия и номер]],6)))</f>
        <v/>
      </c>
      <c r="C258" s="83" t="s">
        <v>311</v>
      </c>
      <c r="D258" s="83" t="s">
        <v>311</v>
      </c>
      <c r="E258" s="83" t="s">
        <v>311</v>
      </c>
      <c r="F258" s="83" t="s">
        <v>311</v>
      </c>
      <c r="G258" s="83" t="s">
        <v>311</v>
      </c>
      <c r="H258" s="83" t="s">
        <v>311</v>
      </c>
      <c r="I258" s="83" t="s">
        <v>311</v>
      </c>
      <c r="J258" s="83" t="s">
        <v>311</v>
      </c>
      <c r="K258" s="84" t="s">
        <v>311</v>
      </c>
      <c r="L258" s="83" t="s">
        <v>311</v>
      </c>
      <c r="M258" s="85" t="s">
        <v>311</v>
      </c>
      <c r="N258" s="83" t="s">
        <v>311</v>
      </c>
      <c r="O258" s="84" t="s">
        <v>311</v>
      </c>
      <c r="P258" s="83" t="s">
        <v>311</v>
      </c>
      <c r="Q258" s="83" t="s">
        <v>311</v>
      </c>
      <c r="R258" s="83" t="s">
        <v>311</v>
      </c>
      <c r="S258" s="86" t="s">
        <v>311</v>
      </c>
      <c r="T258" s="83" t="s">
        <v>311</v>
      </c>
      <c r="U258" s="83" t="s">
        <v>311</v>
      </c>
      <c r="V258" s="83" t="s">
        <v>311</v>
      </c>
      <c r="W258" s="86" t="s">
        <v>311</v>
      </c>
      <c r="X258" s="86" t="s">
        <v>311</v>
      </c>
      <c r="Y258" s="90" t="str">
        <f>IF(tbl_main[[#This Row],[ИНН организации]]="","",IF(ISERROR(VLOOKUP(tbl_main[[#This Row],[ИНН организации]],tbl_inn[],3,FALSE)),"Проверьте ИНН",VLOOKUP(tbl_main[[#This Row],[ИНН организации]],tbl_inn[],3,FALSE)))</f>
        <v/>
      </c>
      <c r="Z258" s="90" t="str">
        <f>IF(ISERROR(VLOOKUP(tbl_main[[#This Row],[ИНН организации]],tbl_inn[],4,FALSE)),"",VLOOKUP(tbl_main[[#This Row],[ИНН организации]],tbl_inn[],4,FALSE))</f>
        <v/>
      </c>
      <c r="AA258" s="90" t="str">
        <f>IF(ISERROR(VLOOKUP(tbl_main[[#This Row],[ИНН организации]],tbl_inn[],8,FALSE)),"",VLOOKUP(tbl_main[[#This Row],[ИНН организации]],tbl_inn[],8,FALSE))</f>
        <v/>
      </c>
      <c r="AB258" s="83" t="s">
        <v>311</v>
      </c>
      <c r="AC258" s="83" t="s">
        <v>311</v>
      </c>
      <c r="AD258" s="83" t="s">
        <v>311</v>
      </c>
      <c r="AE258" s="83" t="s">
        <v>311</v>
      </c>
      <c r="AF258" s="83" t="s">
        <v>311</v>
      </c>
      <c r="AG258" s="83" t="s">
        <v>311</v>
      </c>
      <c r="AH258" s="83" t="s">
        <v>311</v>
      </c>
      <c r="AI258" s="83" t="s">
        <v>311</v>
      </c>
      <c r="AJ258" s="83" t="s">
        <v>311</v>
      </c>
      <c r="AK258" s="83" t="s">
        <v>311</v>
      </c>
      <c r="AL258" s="83" t="s">
        <v>311</v>
      </c>
      <c r="AM258" s="83" t="s">
        <v>311</v>
      </c>
      <c r="AN258" s="83" t="s">
        <v>311</v>
      </c>
    </row>
    <row r="259" spans="1:40" x14ac:dyDescent="0.25">
      <c r="A259" s="81">
        <f t="shared" si="3"/>
        <v>250</v>
      </c>
      <c r="B259" s="82" t="str">
        <f>IF(tbl_main[[#This Row],[ТИП]]="","",IF(tbl_main[[#This Row],[Серия и номер]]="","",tbl_main[[#This Row],[ТИП]]&amp;"-"&amp;RIGHT(tbl_main[[#This Row],[Серия и номер]],6)))</f>
        <v/>
      </c>
      <c r="C259" s="83" t="s">
        <v>311</v>
      </c>
      <c r="D259" s="83" t="s">
        <v>311</v>
      </c>
      <c r="E259" s="83" t="s">
        <v>311</v>
      </c>
      <c r="F259" s="83" t="s">
        <v>311</v>
      </c>
      <c r="G259" s="83" t="s">
        <v>311</v>
      </c>
      <c r="H259" s="83" t="s">
        <v>311</v>
      </c>
      <c r="I259" s="83" t="s">
        <v>311</v>
      </c>
      <c r="J259" s="83" t="s">
        <v>311</v>
      </c>
      <c r="K259" s="84" t="s">
        <v>311</v>
      </c>
      <c r="L259" s="83" t="s">
        <v>311</v>
      </c>
      <c r="M259" s="85" t="s">
        <v>311</v>
      </c>
      <c r="N259" s="83" t="s">
        <v>311</v>
      </c>
      <c r="O259" s="84" t="s">
        <v>311</v>
      </c>
      <c r="P259" s="83" t="s">
        <v>311</v>
      </c>
      <c r="Q259" s="83" t="s">
        <v>311</v>
      </c>
      <c r="R259" s="83" t="s">
        <v>311</v>
      </c>
      <c r="S259" s="86" t="s">
        <v>311</v>
      </c>
      <c r="T259" s="83" t="s">
        <v>311</v>
      </c>
      <c r="U259" s="83" t="s">
        <v>311</v>
      </c>
      <c r="V259" s="83" t="s">
        <v>311</v>
      </c>
      <c r="W259" s="86" t="s">
        <v>311</v>
      </c>
      <c r="X259" s="86" t="s">
        <v>311</v>
      </c>
      <c r="Y259" s="90" t="str">
        <f>IF(tbl_main[[#This Row],[ИНН организации]]="","",IF(ISERROR(VLOOKUP(tbl_main[[#This Row],[ИНН организации]],tbl_inn[],3,FALSE)),"Проверьте ИНН",VLOOKUP(tbl_main[[#This Row],[ИНН организации]],tbl_inn[],3,FALSE)))</f>
        <v/>
      </c>
      <c r="Z259" s="90" t="str">
        <f>IF(ISERROR(VLOOKUP(tbl_main[[#This Row],[ИНН организации]],tbl_inn[],4,FALSE)),"",VLOOKUP(tbl_main[[#This Row],[ИНН организации]],tbl_inn[],4,FALSE))</f>
        <v/>
      </c>
      <c r="AA259" s="90" t="str">
        <f>IF(ISERROR(VLOOKUP(tbl_main[[#This Row],[ИНН организации]],tbl_inn[],8,FALSE)),"",VLOOKUP(tbl_main[[#This Row],[ИНН организации]],tbl_inn[],8,FALSE))</f>
        <v/>
      </c>
      <c r="AB259" s="83" t="s">
        <v>311</v>
      </c>
      <c r="AC259" s="83" t="s">
        <v>311</v>
      </c>
      <c r="AD259" s="83" t="s">
        <v>311</v>
      </c>
      <c r="AE259" s="83" t="s">
        <v>311</v>
      </c>
      <c r="AF259" s="83" t="s">
        <v>311</v>
      </c>
      <c r="AG259" s="83" t="s">
        <v>311</v>
      </c>
      <c r="AH259" s="83" t="s">
        <v>311</v>
      </c>
      <c r="AI259" s="83" t="s">
        <v>311</v>
      </c>
      <c r="AJ259" s="83" t="s">
        <v>311</v>
      </c>
      <c r="AK259" s="83" t="s">
        <v>311</v>
      </c>
      <c r="AL259" s="83" t="s">
        <v>311</v>
      </c>
      <c r="AM259" s="83" t="s">
        <v>311</v>
      </c>
      <c r="AN259" s="83" t="s">
        <v>311</v>
      </c>
    </row>
    <row r="260" spans="1:40" x14ac:dyDescent="0.25">
      <c r="A260" s="81">
        <f t="shared" si="3"/>
        <v>251</v>
      </c>
      <c r="B260" s="82" t="str">
        <f>IF(tbl_main[[#This Row],[ТИП]]="","",IF(tbl_main[[#This Row],[Серия и номер]]="","",tbl_main[[#This Row],[ТИП]]&amp;"-"&amp;RIGHT(tbl_main[[#This Row],[Серия и номер]],6)))</f>
        <v/>
      </c>
      <c r="C260" s="83" t="s">
        <v>311</v>
      </c>
      <c r="D260" s="83" t="s">
        <v>311</v>
      </c>
      <c r="E260" s="83" t="s">
        <v>311</v>
      </c>
      <c r="F260" s="83" t="s">
        <v>311</v>
      </c>
      <c r="G260" s="83" t="s">
        <v>311</v>
      </c>
      <c r="H260" s="83" t="s">
        <v>311</v>
      </c>
      <c r="I260" s="83" t="s">
        <v>311</v>
      </c>
      <c r="J260" s="83" t="s">
        <v>311</v>
      </c>
      <c r="K260" s="84" t="s">
        <v>311</v>
      </c>
      <c r="L260" s="83" t="s">
        <v>311</v>
      </c>
      <c r="M260" s="85" t="s">
        <v>311</v>
      </c>
      <c r="N260" s="83" t="s">
        <v>311</v>
      </c>
      <c r="O260" s="84" t="s">
        <v>311</v>
      </c>
      <c r="P260" s="83" t="s">
        <v>311</v>
      </c>
      <c r="Q260" s="83" t="s">
        <v>311</v>
      </c>
      <c r="R260" s="83" t="s">
        <v>311</v>
      </c>
      <c r="S260" s="86" t="s">
        <v>311</v>
      </c>
      <c r="T260" s="83" t="s">
        <v>311</v>
      </c>
      <c r="U260" s="83" t="s">
        <v>311</v>
      </c>
      <c r="V260" s="83" t="s">
        <v>311</v>
      </c>
      <c r="W260" s="86" t="s">
        <v>311</v>
      </c>
      <c r="X260" s="86" t="s">
        <v>311</v>
      </c>
      <c r="Y260" s="90" t="str">
        <f>IF(tbl_main[[#This Row],[ИНН организации]]="","",IF(ISERROR(VLOOKUP(tbl_main[[#This Row],[ИНН организации]],tbl_inn[],3,FALSE)),"Проверьте ИНН",VLOOKUP(tbl_main[[#This Row],[ИНН организации]],tbl_inn[],3,FALSE)))</f>
        <v/>
      </c>
      <c r="Z260" s="90" t="str">
        <f>IF(ISERROR(VLOOKUP(tbl_main[[#This Row],[ИНН организации]],tbl_inn[],4,FALSE)),"",VLOOKUP(tbl_main[[#This Row],[ИНН организации]],tbl_inn[],4,FALSE))</f>
        <v/>
      </c>
      <c r="AA260" s="90" t="str">
        <f>IF(ISERROR(VLOOKUP(tbl_main[[#This Row],[ИНН организации]],tbl_inn[],8,FALSE)),"",VLOOKUP(tbl_main[[#This Row],[ИНН организации]],tbl_inn[],8,FALSE))</f>
        <v/>
      </c>
      <c r="AB260" s="83" t="s">
        <v>311</v>
      </c>
      <c r="AC260" s="83" t="s">
        <v>311</v>
      </c>
      <c r="AD260" s="83" t="s">
        <v>311</v>
      </c>
      <c r="AE260" s="83" t="s">
        <v>311</v>
      </c>
      <c r="AF260" s="83" t="s">
        <v>311</v>
      </c>
      <c r="AG260" s="83" t="s">
        <v>311</v>
      </c>
      <c r="AH260" s="83" t="s">
        <v>311</v>
      </c>
      <c r="AI260" s="83" t="s">
        <v>311</v>
      </c>
      <c r="AJ260" s="83" t="s">
        <v>311</v>
      </c>
      <c r="AK260" s="83" t="s">
        <v>311</v>
      </c>
      <c r="AL260" s="83" t="s">
        <v>311</v>
      </c>
      <c r="AM260" s="83" t="s">
        <v>311</v>
      </c>
      <c r="AN260" s="83" t="s">
        <v>311</v>
      </c>
    </row>
    <row r="261" spans="1:40" x14ac:dyDescent="0.25">
      <c r="A261" s="81">
        <f t="shared" si="3"/>
        <v>252</v>
      </c>
      <c r="B261" s="82" t="str">
        <f>IF(tbl_main[[#This Row],[ТИП]]="","",IF(tbl_main[[#This Row],[Серия и номер]]="","",tbl_main[[#This Row],[ТИП]]&amp;"-"&amp;RIGHT(tbl_main[[#This Row],[Серия и номер]],6)))</f>
        <v/>
      </c>
      <c r="C261" s="83" t="s">
        <v>311</v>
      </c>
      <c r="D261" s="83" t="s">
        <v>311</v>
      </c>
      <c r="E261" s="83" t="s">
        <v>311</v>
      </c>
      <c r="F261" s="83" t="s">
        <v>311</v>
      </c>
      <c r="G261" s="83" t="s">
        <v>311</v>
      </c>
      <c r="H261" s="83" t="s">
        <v>311</v>
      </c>
      <c r="I261" s="83" t="s">
        <v>311</v>
      </c>
      <c r="J261" s="83" t="s">
        <v>311</v>
      </c>
      <c r="K261" s="84" t="s">
        <v>311</v>
      </c>
      <c r="L261" s="83" t="s">
        <v>311</v>
      </c>
      <c r="M261" s="85" t="s">
        <v>311</v>
      </c>
      <c r="N261" s="83" t="s">
        <v>311</v>
      </c>
      <c r="O261" s="84" t="s">
        <v>311</v>
      </c>
      <c r="P261" s="83" t="s">
        <v>311</v>
      </c>
      <c r="Q261" s="83" t="s">
        <v>311</v>
      </c>
      <c r="R261" s="83" t="s">
        <v>311</v>
      </c>
      <c r="S261" s="86" t="s">
        <v>311</v>
      </c>
      <c r="T261" s="83" t="s">
        <v>311</v>
      </c>
      <c r="U261" s="83" t="s">
        <v>311</v>
      </c>
      <c r="V261" s="83" t="s">
        <v>311</v>
      </c>
      <c r="W261" s="86" t="s">
        <v>311</v>
      </c>
      <c r="X261" s="86" t="s">
        <v>311</v>
      </c>
      <c r="Y261" s="90" t="str">
        <f>IF(tbl_main[[#This Row],[ИНН организации]]="","",IF(ISERROR(VLOOKUP(tbl_main[[#This Row],[ИНН организации]],tbl_inn[],3,FALSE)),"Проверьте ИНН",VLOOKUP(tbl_main[[#This Row],[ИНН организации]],tbl_inn[],3,FALSE)))</f>
        <v/>
      </c>
      <c r="Z261" s="90" t="str">
        <f>IF(ISERROR(VLOOKUP(tbl_main[[#This Row],[ИНН организации]],tbl_inn[],4,FALSE)),"",VLOOKUP(tbl_main[[#This Row],[ИНН организации]],tbl_inn[],4,FALSE))</f>
        <v/>
      </c>
      <c r="AA261" s="90" t="str">
        <f>IF(ISERROR(VLOOKUP(tbl_main[[#This Row],[ИНН организации]],tbl_inn[],8,FALSE)),"",VLOOKUP(tbl_main[[#This Row],[ИНН организации]],tbl_inn[],8,FALSE))</f>
        <v/>
      </c>
      <c r="AB261" s="83" t="s">
        <v>311</v>
      </c>
      <c r="AC261" s="83" t="s">
        <v>311</v>
      </c>
      <c r="AD261" s="83" t="s">
        <v>311</v>
      </c>
      <c r="AE261" s="83" t="s">
        <v>311</v>
      </c>
      <c r="AF261" s="83" t="s">
        <v>311</v>
      </c>
      <c r="AG261" s="83" t="s">
        <v>311</v>
      </c>
      <c r="AH261" s="83" t="s">
        <v>311</v>
      </c>
      <c r="AI261" s="83" t="s">
        <v>311</v>
      </c>
      <c r="AJ261" s="83" t="s">
        <v>311</v>
      </c>
      <c r="AK261" s="83" t="s">
        <v>311</v>
      </c>
      <c r="AL261" s="83" t="s">
        <v>311</v>
      </c>
      <c r="AM261" s="83" t="s">
        <v>311</v>
      </c>
      <c r="AN261" s="83" t="s">
        <v>311</v>
      </c>
    </row>
    <row r="262" spans="1:40" x14ac:dyDescent="0.25">
      <c r="A262" s="81">
        <f t="shared" si="3"/>
        <v>253</v>
      </c>
      <c r="B262" s="82" t="str">
        <f>IF(tbl_main[[#This Row],[ТИП]]="","",IF(tbl_main[[#This Row],[Серия и номер]]="","",tbl_main[[#This Row],[ТИП]]&amp;"-"&amp;RIGHT(tbl_main[[#This Row],[Серия и номер]],6)))</f>
        <v/>
      </c>
      <c r="C262" s="83" t="s">
        <v>311</v>
      </c>
      <c r="D262" s="83" t="s">
        <v>311</v>
      </c>
      <c r="E262" s="83" t="s">
        <v>311</v>
      </c>
      <c r="F262" s="83" t="s">
        <v>311</v>
      </c>
      <c r="G262" s="83" t="s">
        <v>311</v>
      </c>
      <c r="H262" s="83" t="s">
        <v>311</v>
      </c>
      <c r="I262" s="83" t="s">
        <v>311</v>
      </c>
      <c r="J262" s="83" t="s">
        <v>311</v>
      </c>
      <c r="K262" s="84" t="s">
        <v>311</v>
      </c>
      <c r="L262" s="83" t="s">
        <v>311</v>
      </c>
      <c r="M262" s="85" t="s">
        <v>311</v>
      </c>
      <c r="N262" s="83" t="s">
        <v>311</v>
      </c>
      <c r="O262" s="84" t="s">
        <v>311</v>
      </c>
      <c r="P262" s="83" t="s">
        <v>311</v>
      </c>
      <c r="Q262" s="83" t="s">
        <v>311</v>
      </c>
      <c r="R262" s="83" t="s">
        <v>311</v>
      </c>
      <c r="S262" s="86" t="s">
        <v>311</v>
      </c>
      <c r="T262" s="83" t="s">
        <v>311</v>
      </c>
      <c r="U262" s="83" t="s">
        <v>311</v>
      </c>
      <c r="V262" s="83" t="s">
        <v>311</v>
      </c>
      <c r="W262" s="86" t="s">
        <v>311</v>
      </c>
      <c r="X262" s="86" t="s">
        <v>311</v>
      </c>
      <c r="Y262" s="90" t="str">
        <f>IF(tbl_main[[#This Row],[ИНН организации]]="","",IF(ISERROR(VLOOKUP(tbl_main[[#This Row],[ИНН организации]],tbl_inn[],3,FALSE)),"Проверьте ИНН",VLOOKUP(tbl_main[[#This Row],[ИНН организации]],tbl_inn[],3,FALSE)))</f>
        <v/>
      </c>
      <c r="Z262" s="90" t="str">
        <f>IF(ISERROR(VLOOKUP(tbl_main[[#This Row],[ИНН организации]],tbl_inn[],4,FALSE)),"",VLOOKUP(tbl_main[[#This Row],[ИНН организации]],tbl_inn[],4,FALSE))</f>
        <v/>
      </c>
      <c r="AA262" s="90" t="str">
        <f>IF(ISERROR(VLOOKUP(tbl_main[[#This Row],[ИНН организации]],tbl_inn[],8,FALSE)),"",VLOOKUP(tbl_main[[#This Row],[ИНН организации]],tbl_inn[],8,FALSE))</f>
        <v/>
      </c>
      <c r="AB262" s="83" t="s">
        <v>311</v>
      </c>
      <c r="AC262" s="83" t="s">
        <v>311</v>
      </c>
      <c r="AD262" s="83" t="s">
        <v>311</v>
      </c>
      <c r="AE262" s="83" t="s">
        <v>311</v>
      </c>
      <c r="AF262" s="83" t="s">
        <v>311</v>
      </c>
      <c r="AG262" s="83" t="s">
        <v>311</v>
      </c>
      <c r="AH262" s="83" t="s">
        <v>311</v>
      </c>
      <c r="AI262" s="83" t="s">
        <v>311</v>
      </c>
      <c r="AJ262" s="83" t="s">
        <v>311</v>
      </c>
      <c r="AK262" s="83" t="s">
        <v>311</v>
      </c>
      <c r="AL262" s="83" t="s">
        <v>311</v>
      </c>
      <c r="AM262" s="83" t="s">
        <v>311</v>
      </c>
      <c r="AN262" s="83" t="s">
        <v>311</v>
      </c>
    </row>
    <row r="263" spans="1:40" x14ac:dyDescent="0.25">
      <c r="A263" s="81">
        <f t="shared" si="3"/>
        <v>254</v>
      </c>
      <c r="B263" s="82" t="str">
        <f>IF(tbl_main[[#This Row],[ТИП]]="","",IF(tbl_main[[#This Row],[Серия и номер]]="","",tbl_main[[#This Row],[ТИП]]&amp;"-"&amp;RIGHT(tbl_main[[#This Row],[Серия и номер]],6)))</f>
        <v/>
      </c>
      <c r="C263" s="83" t="s">
        <v>311</v>
      </c>
      <c r="D263" s="83" t="s">
        <v>311</v>
      </c>
      <c r="E263" s="83" t="s">
        <v>311</v>
      </c>
      <c r="F263" s="83" t="s">
        <v>311</v>
      </c>
      <c r="G263" s="83" t="s">
        <v>311</v>
      </c>
      <c r="H263" s="83" t="s">
        <v>311</v>
      </c>
      <c r="I263" s="83" t="s">
        <v>311</v>
      </c>
      <c r="J263" s="83" t="s">
        <v>311</v>
      </c>
      <c r="K263" s="84" t="s">
        <v>311</v>
      </c>
      <c r="L263" s="83" t="s">
        <v>311</v>
      </c>
      <c r="M263" s="85" t="s">
        <v>311</v>
      </c>
      <c r="N263" s="83" t="s">
        <v>311</v>
      </c>
      <c r="O263" s="84" t="s">
        <v>311</v>
      </c>
      <c r="P263" s="83" t="s">
        <v>311</v>
      </c>
      <c r="Q263" s="83" t="s">
        <v>311</v>
      </c>
      <c r="R263" s="83" t="s">
        <v>311</v>
      </c>
      <c r="S263" s="86" t="s">
        <v>311</v>
      </c>
      <c r="T263" s="83" t="s">
        <v>311</v>
      </c>
      <c r="U263" s="83" t="s">
        <v>311</v>
      </c>
      <c r="V263" s="83" t="s">
        <v>311</v>
      </c>
      <c r="W263" s="86" t="s">
        <v>311</v>
      </c>
      <c r="X263" s="86" t="s">
        <v>311</v>
      </c>
      <c r="Y263" s="90" t="str">
        <f>IF(tbl_main[[#This Row],[ИНН организации]]="","",IF(ISERROR(VLOOKUP(tbl_main[[#This Row],[ИНН организации]],tbl_inn[],3,FALSE)),"Проверьте ИНН",VLOOKUP(tbl_main[[#This Row],[ИНН организации]],tbl_inn[],3,FALSE)))</f>
        <v/>
      </c>
      <c r="Z263" s="90" t="str">
        <f>IF(ISERROR(VLOOKUP(tbl_main[[#This Row],[ИНН организации]],tbl_inn[],4,FALSE)),"",VLOOKUP(tbl_main[[#This Row],[ИНН организации]],tbl_inn[],4,FALSE))</f>
        <v/>
      </c>
      <c r="AA263" s="90" t="str">
        <f>IF(ISERROR(VLOOKUP(tbl_main[[#This Row],[ИНН организации]],tbl_inn[],8,FALSE)),"",VLOOKUP(tbl_main[[#This Row],[ИНН организации]],tbl_inn[],8,FALSE))</f>
        <v/>
      </c>
      <c r="AB263" s="83" t="s">
        <v>311</v>
      </c>
      <c r="AC263" s="83" t="s">
        <v>311</v>
      </c>
      <c r="AD263" s="83" t="s">
        <v>311</v>
      </c>
      <c r="AE263" s="83" t="s">
        <v>311</v>
      </c>
      <c r="AF263" s="83" t="s">
        <v>311</v>
      </c>
      <c r="AG263" s="83" t="s">
        <v>311</v>
      </c>
      <c r="AH263" s="83" t="s">
        <v>311</v>
      </c>
      <c r="AI263" s="83" t="s">
        <v>311</v>
      </c>
      <c r="AJ263" s="83" t="s">
        <v>311</v>
      </c>
      <c r="AK263" s="83" t="s">
        <v>311</v>
      </c>
      <c r="AL263" s="83" t="s">
        <v>311</v>
      </c>
      <c r="AM263" s="83" t="s">
        <v>311</v>
      </c>
      <c r="AN263" s="83" t="s">
        <v>311</v>
      </c>
    </row>
    <row r="264" spans="1:40" x14ac:dyDescent="0.25">
      <c r="A264" s="81">
        <f t="shared" si="3"/>
        <v>255</v>
      </c>
      <c r="B264" s="82" t="str">
        <f>IF(tbl_main[[#This Row],[ТИП]]="","",IF(tbl_main[[#This Row],[Серия и номер]]="","",tbl_main[[#This Row],[ТИП]]&amp;"-"&amp;RIGHT(tbl_main[[#This Row],[Серия и номер]],6)))</f>
        <v/>
      </c>
      <c r="C264" s="83" t="s">
        <v>311</v>
      </c>
      <c r="D264" s="83" t="s">
        <v>311</v>
      </c>
      <c r="E264" s="83" t="s">
        <v>311</v>
      </c>
      <c r="F264" s="83" t="s">
        <v>311</v>
      </c>
      <c r="G264" s="83" t="s">
        <v>311</v>
      </c>
      <c r="H264" s="83" t="s">
        <v>311</v>
      </c>
      <c r="I264" s="83" t="s">
        <v>311</v>
      </c>
      <c r="J264" s="83" t="s">
        <v>311</v>
      </c>
      <c r="K264" s="84" t="s">
        <v>311</v>
      </c>
      <c r="L264" s="83" t="s">
        <v>311</v>
      </c>
      <c r="M264" s="85" t="s">
        <v>311</v>
      </c>
      <c r="N264" s="83" t="s">
        <v>311</v>
      </c>
      <c r="O264" s="84" t="s">
        <v>311</v>
      </c>
      <c r="P264" s="83" t="s">
        <v>311</v>
      </c>
      <c r="Q264" s="83" t="s">
        <v>311</v>
      </c>
      <c r="R264" s="83" t="s">
        <v>311</v>
      </c>
      <c r="S264" s="86" t="s">
        <v>311</v>
      </c>
      <c r="T264" s="83" t="s">
        <v>311</v>
      </c>
      <c r="U264" s="83" t="s">
        <v>311</v>
      </c>
      <c r="V264" s="83" t="s">
        <v>311</v>
      </c>
      <c r="W264" s="86" t="s">
        <v>311</v>
      </c>
      <c r="X264" s="86" t="s">
        <v>311</v>
      </c>
      <c r="Y264" s="90" t="str">
        <f>IF(tbl_main[[#This Row],[ИНН организации]]="","",IF(ISERROR(VLOOKUP(tbl_main[[#This Row],[ИНН организации]],tbl_inn[],3,FALSE)),"Проверьте ИНН",VLOOKUP(tbl_main[[#This Row],[ИНН организации]],tbl_inn[],3,FALSE)))</f>
        <v/>
      </c>
      <c r="Z264" s="90" t="str">
        <f>IF(ISERROR(VLOOKUP(tbl_main[[#This Row],[ИНН организации]],tbl_inn[],4,FALSE)),"",VLOOKUP(tbl_main[[#This Row],[ИНН организации]],tbl_inn[],4,FALSE))</f>
        <v/>
      </c>
      <c r="AA264" s="90" t="str">
        <f>IF(ISERROR(VLOOKUP(tbl_main[[#This Row],[ИНН организации]],tbl_inn[],8,FALSE)),"",VLOOKUP(tbl_main[[#This Row],[ИНН организации]],tbl_inn[],8,FALSE))</f>
        <v/>
      </c>
      <c r="AB264" s="83" t="s">
        <v>311</v>
      </c>
      <c r="AC264" s="83" t="s">
        <v>311</v>
      </c>
      <c r="AD264" s="83" t="s">
        <v>311</v>
      </c>
      <c r="AE264" s="83" t="s">
        <v>311</v>
      </c>
      <c r="AF264" s="83" t="s">
        <v>311</v>
      </c>
      <c r="AG264" s="83" t="s">
        <v>311</v>
      </c>
      <c r="AH264" s="83" t="s">
        <v>311</v>
      </c>
      <c r="AI264" s="83" t="s">
        <v>311</v>
      </c>
      <c r="AJ264" s="83" t="s">
        <v>311</v>
      </c>
      <c r="AK264" s="83" t="s">
        <v>311</v>
      </c>
      <c r="AL264" s="83" t="s">
        <v>311</v>
      </c>
      <c r="AM264" s="83" t="s">
        <v>311</v>
      </c>
      <c r="AN264" s="83" t="s">
        <v>311</v>
      </c>
    </row>
    <row r="265" spans="1:40" x14ac:dyDescent="0.25">
      <c r="A265" s="81">
        <f t="shared" si="3"/>
        <v>256</v>
      </c>
      <c r="B265" s="82" t="str">
        <f>IF(tbl_main[[#This Row],[ТИП]]="","",IF(tbl_main[[#This Row],[Серия и номер]]="","",tbl_main[[#This Row],[ТИП]]&amp;"-"&amp;RIGHT(tbl_main[[#This Row],[Серия и номер]],6)))</f>
        <v/>
      </c>
      <c r="C265" s="83" t="s">
        <v>311</v>
      </c>
      <c r="D265" s="83" t="s">
        <v>311</v>
      </c>
      <c r="E265" s="83" t="s">
        <v>311</v>
      </c>
      <c r="F265" s="83" t="s">
        <v>311</v>
      </c>
      <c r="G265" s="83" t="s">
        <v>311</v>
      </c>
      <c r="H265" s="83" t="s">
        <v>311</v>
      </c>
      <c r="I265" s="83" t="s">
        <v>311</v>
      </c>
      <c r="J265" s="83" t="s">
        <v>311</v>
      </c>
      <c r="K265" s="84" t="s">
        <v>311</v>
      </c>
      <c r="L265" s="83" t="s">
        <v>311</v>
      </c>
      <c r="M265" s="85" t="s">
        <v>311</v>
      </c>
      <c r="N265" s="83" t="s">
        <v>311</v>
      </c>
      <c r="O265" s="84" t="s">
        <v>311</v>
      </c>
      <c r="P265" s="83" t="s">
        <v>311</v>
      </c>
      <c r="Q265" s="83" t="s">
        <v>311</v>
      </c>
      <c r="R265" s="83" t="s">
        <v>311</v>
      </c>
      <c r="S265" s="86" t="s">
        <v>311</v>
      </c>
      <c r="T265" s="83" t="s">
        <v>311</v>
      </c>
      <c r="U265" s="83" t="s">
        <v>311</v>
      </c>
      <c r="V265" s="83" t="s">
        <v>311</v>
      </c>
      <c r="W265" s="86" t="s">
        <v>311</v>
      </c>
      <c r="X265" s="86" t="s">
        <v>311</v>
      </c>
      <c r="Y265" s="90" t="str">
        <f>IF(tbl_main[[#This Row],[ИНН организации]]="","",IF(ISERROR(VLOOKUP(tbl_main[[#This Row],[ИНН организации]],tbl_inn[],3,FALSE)),"Проверьте ИНН",VLOOKUP(tbl_main[[#This Row],[ИНН организации]],tbl_inn[],3,FALSE)))</f>
        <v/>
      </c>
      <c r="Z265" s="90" t="str">
        <f>IF(ISERROR(VLOOKUP(tbl_main[[#This Row],[ИНН организации]],tbl_inn[],4,FALSE)),"",VLOOKUP(tbl_main[[#This Row],[ИНН организации]],tbl_inn[],4,FALSE))</f>
        <v/>
      </c>
      <c r="AA265" s="90" t="str">
        <f>IF(ISERROR(VLOOKUP(tbl_main[[#This Row],[ИНН организации]],tbl_inn[],8,FALSE)),"",VLOOKUP(tbl_main[[#This Row],[ИНН организации]],tbl_inn[],8,FALSE))</f>
        <v/>
      </c>
      <c r="AB265" s="83" t="s">
        <v>311</v>
      </c>
      <c r="AC265" s="83" t="s">
        <v>311</v>
      </c>
      <c r="AD265" s="83" t="s">
        <v>311</v>
      </c>
      <c r="AE265" s="83" t="s">
        <v>311</v>
      </c>
      <c r="AF265" s="83" t="s">
        <v>311</v>
      </c>
      <c r="AG265" s="83" t="s">
        <v>311</v>
      </c>
      <c r="AH265" s="83" t="s">
        <v>311</v>
      </c>
      <c r="AI265" s="83" t="s">
        <v>311</v>
      </c>
      <c r="AJ265" s="83" t="s">
        <v>311</v>
      </c>
      <c r="AK265" s="83" t="s">
        <v>311</v>
      </c>
      <c r="AL265" s="83" t="s">
        <v>311</v>
      </c>
      <c r="AM265" s="83" t="s">
        <v>311</v>
      </c>
      <c r="AN265" s="83" t="s">
        <v>311</v>
      </c>
    </row>
    <row r="266" spans="1:40" x14ac:dyDescent="0.25">
      <c r="A266" s="81">
        <f t="shared" si="3"/>
        <v>257</v>
      </c>
      <c r="B266" s="82" t="str">
        <f>IF(tbl_main[[#This Row],[ТИП]]="","",IF(tbl_main[[#This Row],[Серия и номер]]="","",tbl_main[[#This Row],[ТИП]]&amp;"-"&amp;RIGHT(tbl_main[[#This Row],[Серия и номер]],6)))</f>
        <v/>
      </c>
      <c r="C266" s="83" t="s">
        <v>311</v>
      </c>
      <c r="D266" s="83" t="s">
        <v>311</v>
      </c>
      <c r="E266" s="83" t="s">
        <v>311</v>
      </c>
      <c r="F266" s="83" t="s">
        <v>311</v>
      </c>
      <c r="G266" s="83" t="s">
        <v>311</v>
      </c>
      <c r="H266" s="83" t="s">
        <v>311</v>
      </c>
      <c r="I266" s="83" t="s">
        <v>311</v>
      </c>
      <c r="J266" s="83" t="s">
        <v>311</v>
      </c>
      <c r="K266" s="84" t="s">
        <v>311</v>
      </c>
      <c r="L266" s="83" t="s">
        <v>311</v>
      </c>
      <c r="M266" s="85" t="s">
        <v>311</v>
      </c>
      <c r="N266" s="83" t="s">
        <v>311</v>
      </c>
      <c r="O266" s="84" t="s">
        <v>311</v>
      </c>
      <c r="P266" s="83" t="s">
        <v>311</v>
      </c>
      <c r="Q266" s="83" t="s">
        <v>311</v>
      </c>
      <c r="R266" s="83" t="s">
        <v>311</v>
      </c>
      <c r="S266" s="86" t="s">
        <v>311</v>
      </c>
      <c r="T266" s="83" t="s">
        <v>311</v>
      </c>
      <c r="U266" s="83" t="s">
        <v>311</v>
      </c>
      <c r="V266" s="83" t="s">
        <v>311</v>
      </c>
      <c r="W266" s="86" t="s">
        <v>311</v>
      </c>
      <c r="X266" s="86" t="s">
        <v>311</v>
      </c>
      <c r="Y266" s="90" t="str">
        <f>IF(tbl_main[[#This Row],[ИНН организации]]="","",IF(ISERROR(VLOOKUP(tbl_main[[#This Row],[ИНН организации]],tbl_inn[],3,FALSE)),"Проверьте ИНН",VLOOKUP(tbl_main[[#This Row],[ИНН организации]],tbl_inn[],3,FALSE)))</f>
        <v/>
      </c>
      <c r="Z266" s="90" t="str">
        <f>IF(ISERROR(VLOOKUP(tbl_main[[#This Row],[ИНН организации]],tbl_inn[],4,FALSE)),"",VLOOKUP(tbl_main[[#This Row],[ИНН организации]],tbl_inn[],4,FALSE))</f>
        <v/>
      </c>
      <c r="AA266" s="90" t="str">
        <f>IF(ISERROR(VLOOKUP(tbl_main[[#This Row],[ИНН организации]],tbl_inn[],8,FALSE)),"",VLOOKUP(tbl_main[[#This Row],[ИНН организации]],tbl_inn[],8,FALSE))</f>
        <v/>
      </c>
      <c r="AB266" s="83" t="s">
        <v>311</v>
      </c>
      <c r="AC266" s="83" t="s">
        <v>311</v>
      </c>
      <c r="AD266" s="83" t="s">
        <v>311</v>
      </c>
      <c r="AE266" s="83" t="s">
        <v>311</v>
      </c>
      <c r="AF266" s="83" t="s">
        <v>311</v>
      </c>
      <c r="AG266" s="83" t="s">
        <v>311</v>
      </c>
      <c r="AH266" s="83" t="s">
        <v>311</v>
      </c>
      <c r="AI266" s="83" t="s">
        <v>311</v>
      </c>
      <c r="AJ266" s="83" t="s">
        <v>311</v>
      </c>
      <c r="AK266" s="83" t="s">
        <v>311</v>
      </c>
      <c r="AL266" s="83" t="s">
        <v>311</v>
      </c>
      <c r="AM266" s="83" t="s">
        <v>311</v>
      </c>
      <c r="AN266" s="83" t="s">
        <v>311</v>
      </c>
    </row>
    <row r="267" spans="1:40" x14ac:dyDescent="0.25">
      <c r="A267" s="81">
        <f t="shared" ref="A267:A330" si="4">ROW()-9</f>
        <v>258</v>
      </c>
      <c r="B267" s="82" t="str">
        <f>IF(tbl_main[[#This Row],[ТИП]]="","",IF(tbl_main[[#This Row],[Серия и номер]]="","",tbl_main[[#This Row],[ТИП]]&amp;"-"&amp;RIGHT(tbl_main[[#This Row],[Серия и номер]],6)))</f>
        <v/>
      </c>
      <c r="C267" s="83" t="s">
        <v>311</v>
      </c>
      <c r="D267" s="83" t="s">
        <v>311</v>
      </c>
      <c r="E267" s="83" t="s">
        <v>311</v>
      </c>
      <c r="F267" s="83" t="s">
        <v>311</v>
      </c>
      <c r="G267" s="83" t="s">
        <v>311</v>
      </c>
      <c r="H267" s="83" t="s">
        <v>311</v>
      </c>
      <c r="I267" s="83" t="s">
        <v>311</v>
      </c>
      <c r="J267" s="83" t="s">
        <v>311</v>
      </c>
      <c r="K267" s="84" t="s">
        <v>311</v>
      </c>
      <c r="L267" s="83" t="s">
        <v>311</v>
      </c>
      <c r="M267" s="85" t="s">
        <v>311</v>
      </c>
      <c r="N267" s="83" t="s">
        <v>311</v>
      </c>
      <c r="O267" s="84" t="s">
        <v>311</v>
      </c>
      <c r="P267" s="83" t="s">
        <v>311</v>
      </c>
      <c r="Q267" s="83" t="s">
        <v>311</v>
      </c>
      <c r="R267" s="83" t="s">
        <v>311</v>
      </c>
      <c r="S267" s="86" t="s">
        <v>311</v>
      </c>
      <c r="T267" s="83" t="s">
        <v>311</v>
      </c>
      <c r="U267" s="83" t="s">
        <v>311</v>
      </c>
      <c r="V267" s="83" t="s">
        <v>311</v>
      </c>
      <c r="W267" s="86" t="s">
        <v>311</v>
      </c>
      <c r="X267" s="86" t="s">
        <v>311</v>
      </c>
      <c r="Y267" s="90" t="str">
        <f>IF(tbl_main[[#This Row],[ИНН организации]]="","",IF(ISERROR(VLOOKUP(tbl_main[[#This Row],[ИНН организации]],tbl_inn[],3,FALSE)),"Проверьте ИНН",VLOOKUP(tbl_main[[#This Row],[ИНН организации]],tbl_inn[],3,FALSE)))</f>
        <v/>
      </c>
      <c r="Z267" s="90" t="str">
        <f>IF(ISERROR(VLOOKUP(tbl_main[[#This Row],[ИНН организации]],tbl_inn[],4,FALSE)),"",VLOOKUP(tbl_main[[#This Row],[ИНН организации]],tbl_inn[],4,FALSE))</f>
        <v/>
      </c>
      <c r="AA267" s="90" t="str">
        <f>IF(ISERROR(VLOOKUP(tbl_main[[#This Row],[ИНН организации]],tbl_inn[],8,FALSE)),"",VLOOKUP(tbl_main[[#This Row],[ИНН организации]],tbl_inn[],8,FALSE))</f>
        <v/>
      </c>
      <c r="AB267" s="83" t="s">
        <v>311</v>
      </c>
      <c r="AC267" s="83" t="s">
        <v>311</v>
      </c>
      <c r="AD267" s="83" t="s">
        <v>311</v>
      </c>
      <c r="AE267" s="83" t="s">
        <v>311</v>
      </c>
      <c r="AF267" s="83" t="s">
        <v>311</v>
      </c>
      <c r="AG267" s="83" t="s">
        <v>311</v>
      </c>
      <c r="AH267" s="83" t="s">
        <v>311</v>
      </c>
      <c r="AI267" s="83" t="s">
        <v>311</v>
      </c>
      <c r="AJ267" s="83" t="s">
        <v>311</v>
      </c>
      <c r="AK267" s="83" t="s">
        <v>311</v>
      </c>
      <c r="AL267" s="83" t="s">
        <v>311</v>
      </c>
      <c r="AM267" s="83" t="s">
        <v>311</v>
      </c>
      <c r="AN267" s="83" t="s">
        <v>311</v>
      </c>
    </row>
    <row r="268" spans="1:40" x14ac:dyDescent="0.25">
      <c r="A268" s="81">
        <f t="shared" si="4"/>
        <v>259</v>
      </c>
      <c r="B268" s="82" t="str">
        <f>IF(tbl_main[[#This Row],[ТИП]]="","",IF(tbl_main[[#This Row],[Серия и номер]]="","",tbl_main[[#This Row],[ТИП]]&amp;"-"&amp;RIGHT(tbl_main[[#This Row],[Серия и номер]],6)))</f>
        <v/>
      </c>
      <c r="C268" s="83" t="s">
        <v>311</v>
      </c>
      <c r="D268" s="83" t="s">
        <v>311</v>
      </c>
      <c r="E268" s="83" t="s">
        <v>311</v>
      </c>
      <c r="F268" s="83" t="s">
        <v>311</v>
      </c>
      <c r="G268" s="83" t="s">
        <v>311</v>
      </c>
      <c r="H268" s="83" t="s">
        <v>311</v>
      </c>
      <c r="I268" s="83" t="s">
        <v>311</v>
      </c>
      <c r="J268" s="83" t="s">
        <v>311</v>
      </c>
      <c r="K268" s="84" t="s">
        <v>311</v>
      </c>
      <c r="L268" s="83" t="s">
        <v>311</v>
      </c>
      <c r="M268" s="85" t="s">
        <v>311</v>
      </c>
      <c r="N268" s="83" t="s">
        <v>311</v>
      </c>
      <c r="O268" s="84" t="s">
        <v>311</v>
      </c>
      <c r="P268" s="83" t="s">
        <v>311</v>
      </c>
      <c r="Q268" s="83" t="s">
        <v>311</v>
      </c>
      <c r="R268" s="83" t="s">
        <v>311</v>
      </c>
      <c r="S268" s="86" t="s">
        <v>311</v>
      </c>
      <c r="T268" s="83" t="s">
        <v>311</v>
      </c>
      <c r="U268" s="83" t="s">
        <v>311</v>
      </c>
      <c r="V268" s="83" t="s">
        <v>311</v>
      </c>
      <c r="W268" s="86" t="s">
        <v>311</v>
      </c>
      <c r="X268" s="86" t="s">
        <v>311</v>
      </c>
      <c r="Y268" s="90" t="str">
        <f>IF(tbl_main[[#This Row],[ИНН организации]]="","",IF(ISERROR(VLOOKUP(tbl_main[[#This Row],[ИНН организации]],tbl_inn[],3,FALSE)),"Проверьте ИНН",VLOOKUP(tbl_main[[#This Row],[ИНН организации]],tbl_inn[],3,FALSE)))</f>
        <v/>
      </c>
      <c r="Z268" s="90" t="str">
        <f>IF(ISERROR(VLOOKUP(tbl_main[[#This Row],[ИНН организации]],tbl_inn[],4,FALSE)),"",VLOOKUP(tbl_main[[#This Row],[ИНН организации]],tbl_inn[],4,FALSE))</f>
        <v/>
      </c>
      <c r="AA268" s="90" t="str">
        <f>IF(ISERROR(VLOOKUP(tbl_main[[#This Row],[ИНН организации]],tbl_inn[],8,FALSE)),"",VLOOKUP(tbl_main[[#This Row],[ИНН организации]],tbl_inn[],8,FALSE))</f>
        <v/>
      </c>
      <c r="AB268" s="83" t="s">
        <v>311</v>
      </c>
      <c r="AC268" s="83" t="s">
        <v>311</v>
      </c>
      <c r="AD268" s="83" t="s">
        <v>311</v>
      </c>
      <c r="AE268" s="83" t="s">
        <v>311</v>
      </c>
      <c r="AF268" s="83" t="s">
        <v>311</v>
      </c>
      <c r="AG268" s="83" t="s">
        <v>311</v>
      </c>
      <c r="AH268" s="83" t="s">
        <v>311</v>
      </c>
      <c r="AI268" s="83" t="s">
        <v>311</v>
      </c>
      <c r="AJ268" s="83" t="s">
        <v>311</v>
      </c>
      <c r="AK268" s="83" t="s">
        <v>311</v>
      </c>
      <c r="AL268" s="83" t="s">
        <v>311</v>
      </c>
      <c r="AM268" s="83" t="s">
        <v>311</v>
      </c>
      <c r="AN268" s="83" t="s">
        <v>311</v>
      </c>
    </row>
    <row r="269" spans="1:40" x14ac:dyDescent="0.25">
      <c r="A269" s="81">
        <f t="shared" si="4"/>
        <v>260</v>
      </c>
      <c r="B269" s="82" t="str">
        <f>IF(tbl_main[[#This Row],[ТИП]]="","",IF(tbl_main[[#This Row],[Серия и номер]]="","",tbl_main[[#This Row],[ТИП]]&amp;"-"&amp;RIGHT(tbl_main[[#This Row],[Серия и номер]],6)))</f>
        <v/>
      </c>
      <c r="C269" s="83" t="s">
        <v>311</v>
      </c>
      <c r="D269" s="83" t="s">
        <v>311</v>
      </c>
      <c r="E269" s="83" t="s">
        <v>311</v>
      </c>
      <c r="F269" s="83" t="s">
        <v>311</v>
      </c>
      <c r="G269" s="83" t="s">
        <v>311</v>
      </c>
      <c r="H269" s="83" t="s">
        <v>311</v>
      </c>
      <c r="I269" s="83" t="s">
        <v>311</v>
      </c>
      <c r="J269" s="83" t="s">
        <v>311</v>
      </c>
      <c r="K269" s="84" t="s">
        <v>311</v>
      </c>
      <c r="L269" s="83" t="s">
        <v>311</v>
      </c>
      <c r="M269" s="85" t="s">
        <v>311</v>
      </c>
      <c r="N269" s="83" t="s">
        <v>311</v>
      </c>
      <c r="O269" s="84" t="s">
        <v>311</v>
      </c>
      <c r="P269" s="83" t="s">
        <v>311</v>
      </c>
      <c r="Q269" s="83" t="s">
        <v>311</v>
      </c>
      <c r="R269" s="83" t="s">
        <v>311</v>
      </c>
      <c r="S269" s="86" t="s">
        <v>311</v>
      </c>
      <c r="T269" s="83" t="s">
        <v>311</v>
      </c>
      <c r="U269" s="83" t="s">
        <v>311</v>
      </c>
      <c r="V269" s="83" t="s">
        <v>311</v>
      </c>
      <c r="W269" s="86" t="s">
        <v>311</v>
      </c>
      <c r="X269" s="86" t="s">
        <v>311</v>
      </c>
      <c r="Y269" s="90" t="str">
        <f>IF(tbl_main[[#This Row],[ИНН организации]]="","",IF(ISERROR(VLOOKUP(tbl_main[[#This Row],[ИНН организации]],tbl_inn[],3,FALSE)),"Проверьте ИНН",VLOOKUP(tbl_main[[#This Row],[ИНН организации]],tbl_inn[],3,FALSE)))</f>
        <v/>
      </c>
      <c r="Z269" s="90" t="str">
        <f>IF(ISERROR(VLOOKUP(tbl_main[[#This Row],[ИНН организации]],tbl_inn[],4,FALSE)),"",VLOOKUP(tbl_main[[#This Row],[ИНН организации]],tbl_inn[],4,FALSE))</f>
        <v/>
      </c>
      <c r="AA269" s="90" t="str">
        <f>IF(ISERROR(VLOOKUP(tbl_main[[#This Row],[ИНН организации]],tbl_inn[],8,FALSE)),"",VLOOKUP(tbl_main[[#This Row],[ИНН организации]],tbl_inn[],8,FALSE))</f>
        <v/>
      </c>
      <c r="AB269" s="83" t="s">
        <v>311</v>
      </c>
      <c r="AC269" s="83" t="s">
        <v>311</v>
      </c>
      <c r="AD269" s="83" t="s">
        <v>311</v>
      </c>
      <c r="AE269" s="83" t="s">
        <v>311</v>
      </c>
      <c r="AF269" s="83" t="s">
        <v>311</v>
      </c>
      <c r="AG269" s="83" t="s">
        <v>311</v>
      </c>
      <c r="AH269" s="83" t="s">
        <v>311</v>
      </c>
      <c r="AI269" s="83" t="s">
        <v>311</v>
      </c>
      <c r="AJ269" s="83" t="s">
        <v>311</v>
      </c>
      <c r="AK269" s="83" t="s">
        <v>311</v>
      </c>
      <c r="AL269" s="83" t="s">
        <v>311</v>
      </c>
      <c r="AM269" s="83" t="s">
        <v>311</v>
      </c>
      <c r="AN269" s="83" t="s">
        <v>311</v>
      </c>
    </row>
    <row r="270" spans="1:40" x14ac:dyDescent="0.25">
      <c r="A270" s="81">
        <f t="shared" si="4"/>
        <v>261</v>
      </c>
      <c r="B270" s="82" t="str">
        <f>IF(tbl_main[[#This Row],[ТИП]]="","",IF(tbl_main[[#This Row],[Серия и номер]]="","",tbl_main[[#This Row],[ТИП]]&amp;"-"&amp;RIGHT(tbl_main[[#This Row],[Серия и номер]],6)))</f>
        <v/>
      </c>
      <c r="C270" s="83" t="s">
        <v>311</v>
      </c>
      <c r="D270" s="83" t="s">
        <v>311</v>
      </c>
      <c r="E270" s="83" t="s">
        <v>311</v>
      </c>
      <c r="F270" s="83" t="s">
        <v>311</v>
      </c>
      <c r="G270" s="83" t="s">
        <v>311</v>
      </c>
      <c r="H270" s="83" t="s">
        <v>311</v>
      </c>
      <c r="I270" s="83" t="s">
        <v>311</v>
      </c>
      <c r="J270" s="83" t="s">
        <v>311</v>
      </c>
      <c r="K270" s="84" t="s">
        <v>311</v>
      </c>
      <c r="L270" s="83" t="s">
        <v>311</v>
      </c>
      <c r="M270" s="85" t="s">
        <v>311</v>
      </c>
      <c r="N270" s="83" t="s">
        <v>311</v>
      </c>
      <c r="O270" s="84" t="s">
        <v>311</v>
      </c>
      <c r="P270" s="83" t="s">
        <v>311</v>
      </c>
      <c r="Q270" s="83" t="s">
        <v>311</v>
      </c>
      <c r="R270" s="83" t="s">
        <v>311</v>
      </c>
      <c r="S270" s="86" t="s">
        <v>311</v>
      </c>
      <c r="T270" s="83" t="s">
        <v>311</v>
      </c>
      <c r="U270" s="83" t="s">
        <v>311</v>
      </c>
      <c r="V270" s="83" t="s">
        <v>311</v>
      </c>
      <c r="W270" s="86" t="s">
        <v>311</v>
      </c>
      <c r="X270" s="86" t="s">
        <v>311</v>
      </c>
      <c r="Y270" s="90" t="str">
        <f>IF(tbl_main[[#This Row],[ИНН организации]]="","",IF(ISERROR(VLOOKUP(tbl_main[[#This Row],[ИНН организации]],tbl_inn[],3,FALSE)),"Проверьте ИНН",VLOOKUP(tbl_main[[#This Row],[ИНН организации]],tbl_inn[],3,FALSE)))</f>
        <v/>
      </c>
      <c r="Z270" s="90" t="str">
        <f>IF(ISERROR(VLOOKUP(tbl_main[[#This Row],[ИНН организации]],tbl_inn[],4,FALSE)),"",VLOOKUP(tbl_main[[#This Row],[ИНН организации]],tbl_inn[],4,FALSE))</f>
        <v/>
      </c>
      <c r="AA270" s="90" t="str">
        <f>IF(ISERROR(VLOOKUP(tbl_main[[#This Row],[ИНН организации]],tbl_inn[],8,FALSE)),"",VLOOKUP(tbl_main[[#This Row],[ИНН организации]],tbl_inn[],8,FALSE))</f>
        <v/>
      </c>
      <c r="AB270" s="83" t="s">
        <v>311</v>
      </c>
      <c r="AC270" s="83" t="s">
        <v>311</v>
      </c>
      <c r="AD270" s="83" t="s">
        <v>311</v>
      </c>
      <c r="AE270" s="83" t="s">
        <v>311</v>
      </c>
      <c r="AF270" s="83" t="s">
        <v>311</v>
      </c>
      <c r="AG270" s="83" t="s">
        <v>311</v>
      </c>
      <c r="AH270" s="83" t="s">
        <v>311</v>
      </c>
      <c r="AI270" s="83" t="s">
        <v>311</v>
      </c>
      <c r="AJ270" s="83" t="s">
        <v>311</v>
      </c>
      <c r="AK270" s="83" t="s">
        <v>311</v>
      </c>
      <c r="AL270" s="83" t="s">
        <v>311</v>
      </c>
      <c r="AM270" s="83" t="s">
        <v>311</v>
      </c>
      <c r="AN270" s="83" t="s">
        <v>311</v>
      </c>
    </row>
    <row r="271" spans="1:40" x14ac:dyDescent="0.25">
      <c r="A271" s="81">
        <f t="shared" si="4"/>
        <v>262</v>
      </c>
      <c r="B271" s="82" t="str">
        <f>IF(tbl_main[[#This Row],[ТИП]]="","",IF(tbl_main[[#This Row],[Серия и номер]]="","",tbl_main[[#This Row],[ТИП]]&amp;"-"&amp;RIGHT(tbl_main[[#This Row],[Серия и номер]],6)))</f>
        <v/>
      </c>
      <c r="C271" s="83" t="s">
        <v>311</v>
      </c>
      <c r="D271" s="83" t="s">
        <v>311</v>
      </c>
      <c r="E271" s="83" t="s">
        <v>311</v>
      </c>
      <c r="F271" s="83" t="s">
        <v>311</v>
      </c>
      <c r="G271" s="83" t="s">
        <v>311</v>
      </c>
      <c r="H271" s="83" t="s">
        <v>311</v>
      </c>
      <c r="I271" s="83" t="s">
        <v>311</v>
      </c>
      <c r="J271" s="83" t="s">
        <v>311</v>
      </c>
      <c r="K271" s="84" t="s">
        <v>311</v>
      </c>
      <c r="L271" s="83" t="s">
        <v>311</v>
      </c>
      <c r="M271" s="85" t="s">
        <v>311</v>
      </c>
      <c r="N271" s="83" t="s">
        <v>311</v>
      </c>
      <c r="O271" s="84" t="s">
        <v>311</v>
      </c>
      <c r="P271" s="83" t="s">
        <v>311</v>
      </c>
      <c r="Q271" s="83" t="s">
        <v>311</v>
      </c>
      <c r="R271" s="83" t="s">
        <v>311</v>
      </c>
      <c r="S271" s="86" t="s">
        <v>311</v>
      </c>
      <c r="T271" s="83" t="s">
        <v>311</v>
      </c>
      <c r="U271" s="83" t="s">
        <v>311</v>
      </c>
      <c r="V271" s="83" t="s">
        <v>311</v>
      </c>
      <c r="W271" s="86" t="s">
        <v>311</v>
      </c>
      <c r="X271" s="86" t="s">
        <v>311</v>
      </c>
      <c r="Y271" s="90" t="str">
        <f>IF(tbl_main[[#This Row],[ИНН организации]]="","",IF(ISERROR(VLOOKUP(tbl_main[[#This Row],[ИНН организации]],tbl_inn[],3,FALSE)),"Проверьте ИНН",VLOOKUP(tbl_main[[#This Row],[ИНН организации]],tbl_inn[],3,FALSE)))</f>
        <v/>
      </c>
      <c r="Z271" s="90" t="str">
        <f>IF(ISERROR(VLOOKUP(tbl_main[[#This Row],[ИНН организации]],tbl_inn[],4,FALSE)),"",VLOOKUP(tbl_main[[#This Row],[ИНН организации]],tbl_inn[],4,FALSE))</f>
        <v/>
      </c>
      <c r="AA271" s="90" t="str">
        <f>IF(ISERROR(VLOOKUP(tbl_main[[#This Row],[ИНН организации]],tbl_inn[],8,FALSE)),"",VLOOKUP(tbl_main[[#This Row],[ИНН организации]],tbl_inn[],8,FALSE))</f>
        <v/>
      </c>
      <c r="AB271" s="83" t="s">
        <v>311</v>
      </c>
      <c r="AC271" s="83" t="s">
        <v>311</v>
      </c>
      <c r="AD271" s="83" t="s">
        <v>311</v>
      </c>
      <c r="AE271" s="83" t="s">
        <v>311</v>
      </c>
      <c r="AF271" s="83" t="s">
        <v>311</v>
      </c>
      <c r="AG271" s="83" t="s">
        <v>311</v>
      </c>
      <c r="AH271" s="83" t="s">
        <v>311</v>
      </c>
      <c r="AI271" s="83" t="s">
        <v>311</v>
      </c>
      <c r="AJ271" s="83" t="s">
        <v>311</v>
      </c>
      <c r="AK271" s="83" t="s">
        <v>311</v>
      </c>
      <c r="AL271" s="83" t="s">
        <v>311</v>
      </c>
      <c r="AM271" s="83" t="s">
        <v>311</v>
      </c>
      <c r="AN271" s="83" t="s">
        <v>311</v>
      </c>
    </row>
    <row r="272" spans="1:40" x14ac:dyDescent="0.25">
      <c r="A272" s="81">
        <f t="shared" si="4"/>
        <v>263</v>
      </c>
      <c r="B272" s="82" t="str">
        <f>IF(tbl_main[[#This Row],[ТИП]]="","",IF(tbl_main[[#This Row],[Серия и номер]]="","",tbl_main[[#This Row],[ТИП]]&amp;"-"&amp;RIGHT(tbl_main[[#This Row],[Серия и номер]],6)))</f>
        <v/>
      </c>
      <c r="C272" s="83" t="s">
        <v>311</v>
      </c>
      <c r="D272" s="83" t="s">
        <v>311</v>
      </c>
      <c r="E272" s="83" t="s">
        <v>311</v>
      </c>
      <c r="F272" s="83" t="s">
        <v>311</v>
      </c>
      <c r="G272" s="83" t="s">
        <v>311</v>
      </c>
      <c r="H272" s="83" t="s">
        <v>311</v>
      </c>
      <c r="I272" s="83" t="s">
        <v>311</v>
      </c>
      <c r="J272" s="83" t="s">
        <v>311</v>
      </c>
      <c r="K272" s="84" t="s">
        <v>311</v>
      </c>
      <c r="L272" s="83" t="s">
        <v>311</v>
      </c>
      <c r="M272" s="85" t="s">
        <v>311</v>
      </c>
      <c r="N272" s="83" t="s">
        <v>311</v>
      </c>
      <c r="O272" s="84" t="s">
        <v>311</v>
      </c>
      <c r="P272" s="83" t="s">
        <v>311</v>
      </c>
      <c r="Q272" s="83" t="s">
        <v>311</v>
      </c>
      <c r="R272" s="83" t="s">
        <v>311</v>
      </c>
      <c r="S272" s="86" t="s">
        <v>311</v>
      </c>
      <c r="T272" s="83" t="s">
        <v>311</v>
      </c>
      <c r="U272" s="83" t="s">
        <v>311</v>
      </c>
      <c r="V272" s="83" t="s">
        <v>311</v>
      </c>
      <c r="W272" s="86" t="s">
        <v>311</v>
      </c>
      <c r="X272" s="86" t="s">
        <v>311</v>
      </c>
      <c r="Y272" s="90" t="str">
        <f>IF(tbl_main[[#This Row],[ИНН организации]]="","",IF(ISERROR(VLOOKUP(tbl_main[[#This Row],[ИНН организации]],tbl_inn[],3,FALSE)),"Проверьте ИНН",VLOOKUP(tbl_main[[#This Row],[ИНН организации]],tbl_inn[],3,FALSE)))</f>
        <v/>
      </c>
      <c r="Z272" s="90" t="str">
        <f>IF(ISERROR(VLOOKUP(tbl_main[[#This Row],[ИНН организации]],tbl_inn[],4,FALSE)),"",VLOOKUP(tbl_main[[#This Row],[ИНН организации]],tbl_inn[],4,FALSE))</f>
        <v/>
      </c>
      <c r="AA272" s="90" t="str">
        <f>IF(ISERROR(VLOOKUP(tbl_main[[#This Row],[ИНН организации]],tbl_inn[],8,FALSE)),"",VLOOKUP(tbl_main[[#This Row],[ИНН организации]],tbl_inn[],8,FALSE))</f>
        <v/>
      </c>
      <c r="AB272" s="83" t="s">
        <v>311</v>
      </c>
      <c r="AC272" s="83" t="s">
        <v>311</v>
      </c>
      <c r="AD272" s="83" t="s">
        <v>311</v>
      </c>
      <c r="AE272" s="83" t="s">
        <v>311</v>
      </c>
      <c r="AF272" s="83" t="s">
        <v>311</v>
      </c>
      <c r="AG272" s="83" t="s">
        <v>311</v>
      </c>
      <c r="AH272" s="83" t="s">
        <v>311</v>
      </c>
      <c r="AI272" s="83" t="s">
        <v>311</v>
      </c>
      <c r="AJ272" s="83" t="s">
        <v>311</v>
      </c>
      <c r="AK272" s="83" t="s">
        <v>311</v>
      </c>
      <c r="AL272" s="83" t="s">
        <v>311</v>
      </c>
      <c r="AM272" s="83" t="s">
        <v>311</v>
      </c>
      <c r="AN272" s="83" t="s">
        <v>311</v>
      </c>
    </row>
    <row r="273" spans="1:40" x14ac:dyDescent="0.25">
      <c r="A273" s="81">
        <f t="shared" si="4"/>
        <v>264</v>
      </c>
      <c r="B273" s="82" t="str">
        <f>IF(tbl_main[[#This Row],[ТИП]]="","",IF(tbl_main[[#This Row],[Серия и номер]]="","",tbl_main[[#This Row],[ТИП]]&amp;"-"&amp;RIGHT(tbl_main[[#This Row],[Серия и номер]],6)))</f>
        <v/>
      </c>
      <c r="C273" s="83" t="s">
        <v>311</v>
      </c>
      <c r="D273" s="83" t="s">
        <v>311</v>
      </c>
      <c r="E273" s="83" t="s">
        <v>311</v>
      </c>
      <c r="F273" s="83" t="s">
        <v>311</v>
      </c>
      <c r="G273" s="83" t="s">
        <v>311</v>
      </c>
      <c r="H273" s="83" t="s">
        <v>311</v>
      </c>
      <c r="I273" s="83" t="s">
        <v>311</v>
      </c>
      <c r="J273" s="83" t="s">
        <v>311</v>
      </c>
      <c r="K273" s="84" t="s">
        <v>311</v>
      </c>
      <c r="L273" s="83" t="s">
        <v>311</v>
      </c>
      <c r="M273" s="85" t="s">
        <v>311</v>
      </c>
      <c r="N273" s="83" t="s">
        <v>311</v>
      </c>
      <c r="O273" s="84" t="s">
        <v>311</v>
      </c>
      <c r="P273" s="83" t="s">
        <v>311</v>
      </c>
      <c r="Q273" s="83" t="s">
        <v>311</v>
      </c>
      <c r="R273" s="83" t="s">
        <v>311</v>
      </c>
      <c r="S273" s="86" t="s">
        <v>311</v>
      </c>
      <c r="T273" s="83" t="s">
        <v>311</v>
      </c>
      <c r="U273" s="83" t="s">
        <v>311</v>
      </c>
      <c r="V273" s="83" t="s">
        <v>311</v>
      </c>
      <c r="W273" s="86" t="s">
        <v>311</v>
      </c>
      <c r="X273" s="86" t="s">
        <v>311</v>
      </c>
      <c r="Y273" s="90" t="str">
        <f>IF(tbl_main[[#This Row],[ИНН организации]]="","",IF(ISERROR(VLOOKUP(tbl_main[[#This Row],[ИНН организации]],tbl_inn[],3,FALSE)),"Проверьте ИНН",VLOOKUP(tbl_main[[#This Row],[ИНН организации]],tbl_inn[],3,FALSE)))</f>
        <v/>
      </c>
      <c r="Z273" s="90" t="str">
        <f>IF(ISERROR(VLOOKUP(tbl_main[[#This Row],[ИНН организации]],tbl_inn[],4,FALSE)),"",VLOOKUP(tbl_main[[#This Row],[ИНН организации]],tbl_inn[],4,FALSE))</f>
        <v/>
      </c>
      <c r="AA273" s="90" t="str">
        <f>IF(ISERROR(VLOOKUP(tbl_main[[#This Row],[ИНН организации]],tbl_inn[],8,FALSE)),"",VLOOKUP(tbl_main[[#This Row],[ИНН организации]],tbl_inn[],8,FALSE))</f>
        <v/>
      </c>
      <c r="AB273" s="83" t="s">
        <v>311</v>
      </c>
      <c r="AC273" s="83" t="s">
        <v>311</v>
      </c>
      <c r="AD273" s="83" t="s">
        <v>311</v>
      </c>
      <c r="AE273" s="83" t="s">
        <v>311</v>
      </c>
      <c r="AF273" s="83" t="s">
        <v>311</v>
      </c>
      <c r="AG273" s="83" t="s">
        <v>311</v>
      </c>
      <c r="AH273" s="83" t="s">
        <v>311</v>
      </c>
      <c r="AI273" s="83" t="s">
        <v>311</v>
      </c>
      <c r="AJ273" s="83" t="s">
        <v>311</v>
      </c>
      <c r="AK273" s="83" t="s">
        <v>311</v>
      </c>
      <c r="AL273" s="83" t="s">
        <v>311</v>
      </c>
      <c r="AM273" s="83" t="s">
        <v>311</v>
      </c>
      <c r="AN273" s="83" t="s">
        <v>311</v>
      </c>
    </row>
    <row r="274" spans="1:40" x14ac:dyDescent="0.25">
      <c r="A274" s="81">
        <f t="shared" si="4"/>
        <v>265</v>
      </c>
      <c r="B274" s="82" t="str">
        <f>IF(tbl_main[[#This Row],[ТИП]]="","",IF(tbl_main[[#This Row],[Серия и номер]]="","",tbl_main[[#This Row],[ТИП]]&amp;"-"&amp;RIGHT(tbl_main[[#This Row],[Серия и номер]],6)))</f>
        <v/>
      </c>
      <c r="C274" s="83" t="s">
        <v>311</v>
      </c>
      <c r="D274" s="83" t="s">
        <v>311</v>
      </c>
      <c r="E274" s="83" t="s">
        <v>311</v>
      </c>
      <c r="F274" s="83" t="s">
        <v>311</v>
      </c>
      <c r="G274" s="83" t="s">
        <v>311</v>
      </c>
      <c r="H274" s="83" t="s">
        <v>311</v>
      </c>
      <c r="I274" s="83" t="s">
        <v>311</v>
      </c>
      <c r="J274" s="83" t="s">
        <v>311</v>
      </c>
      <c r="K274" s="84" t="s">
        <v>311</v>
      </c>
      <c r="L274" s="83" t="s">
        <v>311</v>
      </c>
      <c r="M274" s="85" t="s">
        <v>311</v>
      </c>
      <c r="N274" s="83" t="s">
        <v>311</v>
      </c>
      <c r="O274" s="84" t="s">
        <v>311</v>
      </c>
      <c r="P274" s="83" t="s">
        <v>311</v>
      </c>
      <c r="Q274" s="83" t="s">
        <v>311</v>
      </c>
      <c r="R274" s="83" t="s">
        <v>311</v>
      </c>
      <c r="S274" s="86" t="s">
        <v>311</v>
      </c>
      <c r="T274" s="83" t="s">
        <v>311</v>
      </c>
      <c r="U274" s="83" t="s">
        <v>311</v>
      </c>
      <c r="V274" s="83" t="s">
        <v>311</v>
      </c>
      <c r="W274" s="86" t="s">
        <v>311</v>
      </c>
      <c r="X274" s="86" t="s">
        <v>311</v>
      </c>
      <c r="Y274" s="90" t="str">
        <f>IF(tbl_main[[#This Row],[ИНН организации]]="","",IF(ISERROR(VLOOKUP(tbl_main[[#This Row],[ИНН организации]],tbl_inn[],3,FALSE)),"Проверьте ИНН",VLOOKUP(tbl_main[[#This Row],[ИНН организации]],tbl_inn[],3,FALSE)))</f>
        <v/>
      </c>
      <c r="Z274" s="90" t="str">
        <f>IF(ISERROR(VLOOKUP(tbl_main[[#This Row],[ИНН организации]],tbl_inn[],4,FALSE)),"",VLOOKUP(tbl_main[[#This Row],[ИНН организации]],tbl_inn[],4,FALSE))</f>
        <v/>
      </c>
      <c r="AA274" s="90" t="str">
        <f>IF(ISERROR(VLOOKUP(tbl_main[[#This Row],[ИНН организации]],tbl_inn[],8,FALSE)),"",VLOOKUP(tbl_main[[#This Row],[ИНН организации]],tbl_inn[],8,FALSE))</f>
        <v/>
      </c>
      <c r="AB274" s="83" t="s">
        <v>311</v>
      </c>
      <c r="AC274" s="83" t="s">
        <v>311</v>
      </c>
      <c r="AD274" s="83" t="s">
        <v>311</v>
      </c>
      <c r="AE274" s="83" t="s">
        <v>311</v>
      </c>
      <c r="AF274" s="83" t="s">
        <v>311</v>
      </c>
      <c r="AG274" s="83" t="s">
        <v>311</v>
      </c>
      <c r="AH274" s="83" t="s">
        <v>311</v>
      </c>
      <c r="AI274" s="83" t="s">
        <v>311</v>
      </c>
      <c r="AJ274" s="83" t="s">
        <v>311</v>
      </c>
      <c r="AK274" s="83" t="s">
        <v>311</v>
      </c>
      <c r="AL274" s="83" t="s">
        <v>311</v>
      </c>
      <c r="AM274" s="83" t="s">
        <v>311</v>
      </c>
      <c r="AN274" s="83" t="s">
        <v>311</v>
      </c>
    </row>
    <row r="275" spans="1:40" x14ac:dyDescent="0.25">
      <c r="A275" s="81">
        <f t="shared" si="4"/>
        <v>266</v>
      </c>
      <c r="B275" s="82" t="str">
        <f>IF(tbl_main[[#This Row],[ТИП]]="","",IF(tbl_main[[#This Row],[Серия и номер]]="","",tbl_main[[#This Row],[ТИП]]&amp;"-"&amp;RIGHT(tbl_main[[#This Row],[Серия и номер]],6)))</f>
        <v/>
      </c>
      <c r="C275" s="83" t="s">
        <v>311</v>
      </c>
      <c r="D275" s="83" t="s">
        <v>311</v>
      </c>
      <c r="E275" s="83" t="s">
        <v>311</v>
      </c>
      <c r="F275" s="83" t="s">
        <v>311</v>
      </c>
      <c r="G275" s="83" t="s">
        <v>311</v>
      </c>
      <c r="H275" s="83" t="s">
        <v>311</v>
      </c>
      <c r="I275" s="83" t="s">
        <v>311</v>
      </c>
      <c r="J275" s="83" t="s">
        <v>311</v>
      </c>
      <c r="K275" s="84" t="s">
        <v>311</v>
      </c>
      <c r="L275" s="83" t="s">
        <v>311</v>
      </c>
      <c r="M275" s="85" t="s">
        <v>311</v>
      </c>
      <c r="N275" s="83" t="s">
        <v>311</v>
      </c>
      <c r="O275" s="84" t="s">
        <v>311</v>
      </c>
      <c r="P275" s="83" t="s">
        <v>311</v>
      </c>
      <c r="Q275" s="83" t="s">
        <v>311</v>
      </c>
      <c r="R275" s="83" t="s">
        <v>311</v>
      </c>
      <c r="S275" s="86" t="s">
        <v>311</v>
      </c>
      <c r="T275" s="83" t="s">
        <v>311</v>
      </c>
      <c r="U275" s="83" t="s">
        <v>311</v>
      </c>
      <c r="V275" s="83" t="s">
        <v>311</v>
      </c>
      <c r="W275" s="86" t="s">
        <v>311</v>
      </c>
      <c r="X275" s="86" t="s">
        <v>311</v>
      </c>
      <c r="Y275" s="90" t="str">
        <f>IF(tbl_main[[#This Row],[ИНН организации]]="","",IF(ISERROR(VLOOKUP(tbl_main[[#This Row],[ИНН организации]],tbl_inn[],3,FALSE)),"Проверьте ИНН",VLOOKUP(tbl_main[[#This Row],[ИНН организации]],tbl_inn[],3,FALSE)))</f>
        <v/>
      </c>
      <c r="Z275" s="90" t="str">
        <f>IF(ISERROR(VLOOKUP(tbl_main[[#This Row],[ИНН организации]],tbl_inn[],4,FALSE)),"",VLOOKUP(tbl_main[[#This Row],[ИНН организации]],tbl_inn[],4,FALSE))</f>
        <v/>
      </c>
      <c r="AA275" s="90" t="str">
        <f>IF(ISERROR(VLOOKUP(tbl_main[[#This Row],[ИНН организации]],tbl_inn[],8,FALSE)),"",VLOOKUP(tbl_main[[#This Row],[ИНН организации]],tbl_inn[],8,FALSE))</f>
        <v/>
      </c>
      <c r="AB275" s="83" t="s">
        <v>311</v>
      </c>
      <c r="AC275" s="83" t="s">
        <v>311</v>
      </c>
      <c r="AD275" s="83" t="s">
        <v>311</v>
      </c>
      <c r="AE275" s="83" t="s">
        <v>311</v>
      </c>
      <c r="AF275" s="83" t="s">
        <v>311</v>
      </c>
      <c r="AG275" s="83" t="s">
        <v>311</v>
      </c>
      <c r="AH275" s="83" t="s">
        <v>311</v>
      </c>
      <c r="AI275" s="83" t="s">
        <v>311</v>
      </c>
      <c r="AJ275" s="83" t="s">
        <v>311</v>
      </c>
      <c r="AK275" s="83" t="s">
        <v>311</v>
      </c>
      <c r="AL275" s="83" t="s">
        <v>311</v>
      </c>
      <c r="AM275" s="83" t="s">
        <v>311</v>
      </c>
      <c r="AN275" s="83" t="s">
        <v>311</v>
      </c>
    </row>
    <row r="276" spans="1:40" x14ac:dyDescent="0.25">
      <c r="A276" s="81">
        <f t="shared" si="4"/>
        <v>267</v>
      </c>
      <c r="B276" s="82" t="str">
        <f>IF(tbl_main[[#This Row],[ТИП]]="","",IF(tbl_main[[#This Row],[Серия и номер]]="","",tbl_main[[#This Row],[ТИП]]&amp;"-"&amp;RIGHT(tbl_main[[#This Row],[Серия и номер]],6)))</f>
        <v/>
      </c>
      <c r="C276" s="83" t="s">
        <v>311</v>
      </c>
      <c r="D276" s="83" t="s">
        <v>311</v>
      </c>
      <c r="E276" s="83" t="s">
        <v>311</v>
      </c>
      <c r="F276" s="83" t="s">
        <v>311</v>
      </c>
      <c r="G276" s="83" t="s">
        <v>311</v>
      </c>
      <c r="H276" s="83" t="s">
        <v>311</v>
      </c>
      <c r="I276" s="83" t="s">
        <v>311</v>
      </c>
      <c r="J276" s="83" t="s">
        <v>311</v>
      </c>
      <c r="K276" s="84" t="s">
        <v>311</v>
      </c>
      <c r="L276" s="83" t="s">
        <v>311</v>
      </c>
      <c r="M276" s="85" t="s">
        <v>311</v>
      </c>
      <c r="N276" s="83" t="s">
        <v>311</v>
      </c>
      <c r="O276" s="84" t="s">
        <v>311</v>
      </c>
      <c r="P276" s="83" t="s">
        <v>311</v>
      </c>
      <c r="Q276" s="83" t="s">
        <v>311</v>
      </c>
      <c r="R276" s="83" t="s">
        <v>311</v>
      </c>
      <c r="S276" s="86" t="s">
        <v>311</v>
      </c>
      <c r="T276" s="83" t="s">
        <v>311</v>
      </c>
      <c r="U276" s="83" t="s">
        <v>311</v>
      </c>
      <c r="V276" s="83" t="s">
        <v>311</v>
      </c>
      <c r="W276" s="86" t="s">
        <v>311</v>
      </c>
      <c r="X276" s="86" t="s">
        <v>311</v>
      </c>
      <c r="Y276" s="90" t="str">
        <f>IF(tbl_main[[#This Row],[ИНН организации]]="","",IF(ISERROR(VLOOKUP(tbl_main[[#This Row],[ИНН организации]],tbl_inn[],3,FALSE)),"Проверьте ИНН",VLOOKUP(tbl_main[[#This Row],[ИНН организации]],tbl_inn[],3,FALSE)))</f>
        <v/>
      </c>
      <c r="Z276" s="90" t="str">
        <f>IF(ISERROR(VLOOKUP(tbl_main[[#This Row],[ИНН организации]],tbl_inn[],4,FALSE)),"",VLOOKUP(tbl_main[[#This Row],[ИНН организации]],tbl_inn[],4,FALSE))</f>
        <v/>
      </c>
      <c r="AA276" s="90" t="str">
        <f>IF(ISERROR(VLOOKUP(tbl_main[[#This Row],[ИНН организации]],tbl_inn[],8,FALSE)),"",VLOOKUP(tbl_main[[#This Row],[ИНН организации]],tbl_inn[],8,FALSE))</f>
        <v/>
      </c>
      <c r="AB276" s="83" t="s">
        <v>311</v>
      </c>
      <c r="AC276" s="83" t="s">
        <v>311</v>
      </c>
      <c r="AD276" s="83" t="s">
        <v>311</v>
      </c>
      <c r="AE276" s="83" t="s">
        <v>311</v>
      </c>
      <c r="AF276" s="83" t="s">
        <v>311</v>
      </c>
      <c r="AG276" s="83" t="s">
        <v>311</v>
      </c>
      <c r="AH276" s="83" t="s">
        <v>311</v>
      </c>
      <c r="AI276" s="83" t="s">
        <v>311</v>
      </c>
      <c r="AJ276" s="83" t="s">
        <v>311</v>
      </c>
      <c r="AK276" s="83" t="s">
        <v>311</v>
      </c>
      <c r="AL276" s="83" t="s">
        <v>311</v>
      </c>
      <c r="AM276" s="83" t="s">
        <v>311</v>
      </c>
      <c r="AN276" s="83" t="s">
        <v>311</v>
      </c>
    </row>
    <row r="277" spans="1:40" x14ac:dyDescent="0.25">
      <c r="A277" s="81">
        <f t="shared" si="4"/>
        <v>268</v>
      </c>
      <c r="B277" s="82" t="str">
        <f>IF(tbl_main[[#This Row],[ТИП]]="","",IF(tbl_main[[#This Row],[Серия и номер]]="","",tbl_main[[#This Row],[ТИП]]&amp;"-"&amp;RIGHT(tbl_main[[#This Row],[Серия и номер]],6)))</f>
        <v/>
      </c>
      <c r="C277" s="83" t="s">
        <v>311</v>
      </c>
      <c r="D277" s="83" t="s">
        <v>311</v>
      </c>
      <c r="E277" s="83" t="s">
        <v>311</v>
      </c>
      <c r="F277" s="83" t="s">
        <v>311</v>
      </c>
      <c r="G277" s="83" t="s">
        <v>311</v>
      </c>
      <c r="H277" s="83" t="s">
        <v>311</v>
      </c>
      <c r="I277" s="83" t="s">
        <v>311</v>
      </c>
      <c r="J277" s="83" t="s">
        <v>311</v>
      </c>
      <c r="K277" s="84" t="s">
        <v>311</v>
      </c>
      <c r="L277" s="83" t="s">
        <v>311</v>
      </c>
      <c r="M277" s="85" t="s">
        <v>311</v>
      </c>
      <c r="N277" s="83" t="s">
        <v>311</v>
      </c>
      <c r="O277" s="84" t="s">
        <v>311</v>
      </c>
      <c r="P277" s="83" t="s">
        <v>311</v>
      </c>
      <c r="Q277" s="83" t="s">
        <v>311</v>
      </c>
      <c r="R277" s="83" t="s">
        <v>311</v>
      </c>
      <c r="S277" s="86" t="s">
        <v>311</v>
      </c>
      <c r="T277" s="83" t="s">
        <v>311</v>
      </c>
      <c r="U277" s="83" t="s">
        <v>311</v>
      </c>
      <c r="V277" s="83" t="s">
        <v>311</v>
      </c>
      <c r="W277" s="86" t="s">
        <v>311</v>
      </c>
      <c r="X277" s="86" t="s">
        <v>311</v>
      </c>
      <c r="Y277" s="90" t="str">
        <f>IF(tbl_main[[#This Row],[ИНН организации]]="","",IF(ISERROR(VLOOKUP(tbl_main[[#This Row],[ИНН организации]],tbl_inn[],3,FALSE)),"Проверьте ИНН",VLOOKUP(tbl_main[[#This Row],[ИНН организации]],tbl_inn[],3,FALSE)))</f>
        <v/>
      </c>
      <c r="Z277" s="90" t="str">
        <f>IF(ISERROR(VLOOKUP(tbl_main[[#This Row],[ИНН организации]],tbl_inn[],4,FALSE)),"",VLOOKUP(tbl_main[[#This Row],[ИНН организации]],tbl_inn[],4,FALSE))</f>
        <v/>
      </c>
      <c r="AA277" s="90" t="str">
        <f>IF(ISERROR(VLOOKUP(tbl_main[[#This Row],[ИНН организации]],tbl_inn[],8,FALSE)),"",VLOOKUP(tbl_main[[#This Row],[ИНН организации]],tbl_inn[],8,FALSE))</f>
        <v/>
      </c>
      <c r="AB277" s="83" t="s">
        <v>311</v>
      </c>
      <c r="AC277" s="83" t="s">
        <v>311</v>
      </c>
      <c r="AD277" s="83" t="s">
        <v>311</v>
      </c>
      <c r="AE277" s="83" t="s">
        <v>311</v>
      </c>
      <c r="AF277" s="83" t="s">
        <v>311</v>
      </c>
      <c r="AG277" s="83" t="s">
        <v>311</v>
      </c>
      <c r="AH277" s="83" t="s">
        <v>311</v>
      </c>
      <c r="AI277" s="83" t="s">
        <v>311</v>
      </c>
      <c r="AJ277" s="83" t="s">
        <v>311</v>
      </c>
      <c r="AK277" s="83" t="s">
        <v>311</v>
      </c>
      <c r="AL277" s="83" t="s">
        <v>311</v>
      </c>
      <c r="AM277" s="83" t="s">
        <v>311</v>
      </c>
      <c r="AN277" s="83" t="s">
        <v>311</v>
      </c>
    </row>
    <row r="278" spans="1:40" x14ac:dyDescent="0.25">
      <c r="A278" s="81">
        <f t="shared" si="4"/>
        <v>269</v>
      </c>
      <c r="B278" s="82" t="str">
        <f>IF(tbl_main[[#This Row],[ТИП]]="","",IF(tbl_main[[#This Row],[Серия и номер]]="","",tbl_main[[#This Row],[ТИП]]&amp;"-"&amp;RIGHT(tbl_main[[#This Row],[Серия и номер]],6)))</f>
        <v/>
      </c>
      <c r="C278" s="83" t="s">
        <v>311</v>
      </c>
      <c r="D278" s="83" t="s">
        <v>311</v>
      </c>
      <c r="E278" s="83" t="s">
        <v>311</v>
      </c>
      <c r="F278" s="83" t="s">
        <v>311</v>
      </c>
      <c r="G278" s="83" t="s">
        <v>311</v>
      </c>
      <c r="H278" s="83" t="s">
        <v>311</v>
      </c>
      <c r="I278" s="83" t="s">
        <v>311</v>
      </c>
      <c r="J278" s="83" t="s">
        <v>311</v>
      </c>
      <c r="K278" s="84" t="s">
        <v>311</v>
      </c>
      <c r="L278" s="83" t="s">
        <v>311</v>
      </c>
      <c r="M278" s="85" t="s">
        <v>311</v>
      </c>
      <c r="N278" s="83" t="s">
        <v>311</v>
      </c>
      <c r="O278" s="84" t="s">
        <v>311</v>
      </c>
      <c r="P278" s="83" t="s">
        <v>311</v>
      </c>
      <c r="Q278" s="83" t="s">
        <v>311</v>
      </c>
      <c r="R278" s="83" t="s">
        <v>311</v>
      </c>
      <c r="S278" s="86" t="s">
        <v>311</v>
      </c>
      <c r="T278" s="83" t="s">
        <v>311</v>
      </c>
      <c r="U278" s="83" t="s">
        <v>311</v>
      </c>
      <c r="V278" s="83" t="s">
        <v>311</v>
      </c>
      <c r="W278" s="86" t="s">
        <v>311</v>
      </c>
      <c r="X278" s="86" t="s">
        <v>311</v>
      </c>
      <c r="Y278" s="90" t="str">
        <f>IF(tbl_main[[#This Row],[ИНН организации]]="","",IF(ISERROR(VLOOKUP(tbl_main[[#This Row],[ИНН организации]],tbl_inn[],3,FALSE)),"Проверьте ИНН",VLOOKUP(tbl_main[[#This Row],[ИНН организации]],tbl_inn[],3,FALSE)))</f>
        <v/>
      </c>
      <c r="Z278" s="90" t="str">
        <f>IF(ISERROR(VLOOKUP(tbl_main[[#This Row],[ИНН организации]],tbl_inn[],4,FALSE)),"",VLOOKUP(tbl_main[[#This Row],[ИНН организации]],tbl_inn[],4,FALSE))</f>
        <v/>
      </c>
      <c r="AA278" s="90" t="str">
        <f>IF(ISERROR(VLOOKUP(tbl_main[[#This Row],[ИНН организации]],tbl_inn[],8,FALSE)),"",VLOOKUP(tbl_main[[#This Row],[ИНН организации]],tbl_inn[],8,FALSE))</f>
        <v/>
      </c>
      <c r="AB278" s="83" t="s">
        <v>311</v>
      </c>
      <c r="AC278" s="83" t="s">
        <v>311</v>
      </c>
      <c r="AD278" s="83" t="s">
        <v>311</v>
      </c>
      <c r="AE278" s="83" t="s">
        <v>311</v>
      </c>
      <c r="AF278" s="83" t="s">
        <v>311</v>
      </c>
      <c r="AG278" s="83" t="s">
        <v>311</v>
      </c>
      <c r="AH278" s="83" t="s">
        <v>311</v>
      </c>
      <c r="AI278" s="83" t="s">
        <v>311</v>
      </c>
      <c r="AJ278" s="83" t="s">
        <v>311</v>
      </c>
      <c r="AK278" s="83" t="s">
        <v>311</v>
      </c>
      <c r="AL278" s="83" t="s">
        <v>311</v>
      </c>
      <c r="AM278" s="83" t="s">
        <v>311</v>
      </c>
      <c r="AN278" s="83" t="s">
        <v>311</v>
      </c>
    </row>
    <row r="279" spans="1:40" x14ac:dyDescent="0.25">
      <c r="A279" s="81">
        <f t="shared" si="4"/>
        <v>270</v>
      </c>
      <c r="B279" s="82" t="str">
        <f>IF(tbl_main[[#This Row],[ТИП]]="","",IF(tbl_main[[#This Row],[Серия и номер]]="","",tbl_main[[#This Row],[ТИП]]&amp;"-"&amp;RIGHT(tbl_main[[#This Row],[Серия и номер]],6)))</f>
        <v/>
      </c>
      <c r="C279" s="83" t="s">
        <v>311</v>
      </c>
      <c r="D279" s="83" t="s">
        <v>311</v>
      </c>
      <c r="E279" s="83" t="s">
        <v>311</v>
      </c>
      <c r="F279" s="83" t="s">
        <v>311</v>
      </c>
      <c r="G279" s="83" t="s">
        <v>311</v>
      </c>
      <c r="H279" s="83" t="s">
        <v>311</v>
      </c>
      <c r="I279" s="83" t="s">
        <v>311</v>
      </c>
      <c r="J279" s="83" t="s">
        <v>311</v>
      </c>
      <c r="K279" s="84" t="s">
        <v>311</v>
      </c>
      <c r="L279" s="83" t="s">
        <v>311</v>
      </c>
      <c r="M279" s="85" t="s">
        <v>311</v>
      </c>
      <c r="N279" s="83" t="s">
        <v>311</v>
      </c>
      <c r="O279" s="84" t="s">
        <v>311</v>
      </c>
      <c r="P279" s="83" t="s">
        <v>311</v>
      </c>
      <c r="Q279" s="83" t="s">
        <v>311</v>
      </c>
      <c r="R279" s="83" t="s">
        <v>311</v>
      </c>
      <c r="S279" s="86" t="s">
        <v>311</v>
      </c>
      <c r="T279" s="83" t="s">
        <v>311</v>
      </c>
      <c r="U279" s="83" t="s">
        <v>311</v>
      </c>
      <c r="V279" s="83" t="s">
        <v>311</v>
      </c>
      <c r="W279" s="86" t="s">
        <v>311</v>
      </c>
      <c r="X279" s="86" t="s">
        <v>311</v>
      </c>
      <c r="Y279" s="90" t="str">
        <f>IF(tbl_main[[#This Row],[ИНН организации]]="","",IF(ISERROR(VLOOKUP(tbl_main[[#This Row],[ИНН организации]],tbl_inn[],3,FALSE)),"Проверьте ИНН",VLOOKUP(tbl_main[[#This Row],[ИНН организации]],tbl_inn[],3,FALSE)))</f>
        <v/>
      </c>
      <c r="Z279" s="90" t="str">
        <f>IF(ISERROR(VLOOKUP(tbl_main[[#This Row],[ИНН организации]],tbl_inn[],4,FALSE)),"",VLOOKUP(tbl_main[[#This Row],[ИНН организации]],tbl_inn[],4,FALSE))</f>
        <v/>
      </c>
      <c r="AA279" s="90" t="str">
        <f>IF(ISERROR(VLOOKUP(tbl_main[[#This Row],[ИНН организации]],tbl_inn[],8,FALSE)),"",VLOOKUP(tbl_main[[#This Row],[ИНН организации]],tbl_inn[],8,FALSE))</f>
        <v/>
      </c>
      <c r="AB279" s="83" t="s">
        <v>311</v>
      </c>
      <c r="AC279" s="83" t="s">
        <v>311</v>
      </c>
      <c r="AD279" s="83" t="s">
        <v>311</v>
      </c>
      <c r="AE279" s="83" t="s">
        <v>311</v>
      </c>
      <c r="AF279" s="83" t="s">
        <v>311</v>
      </c>
      <c r="AG279" s="83" t="s">
        <v>311</v>
      </c>
      <c r="AH279" s="83" t="s">
        <v>311</v>
      </c>
      <c r="AI279" s="83" t="s">
        <v>311</v>
      </c>
      <c r="AJ279" s="83" t="s">
        <v>311</v>
      </c>
      <c r="AK279" s="83" t="s">
        <v>311</v>
      </c>
      <c r="AL279" s="83" t="s">
        <v>311</v>
      </c>
      <c r="AM279" s="83" t="s">
        <v>311</v>
      </c>
      <c r="AN279" s="83" t="s">
        <v>311</v>
      </c>
    </row>
    <row r="280" spans="1:40" x14ac:dyDescent="0.25">
      <c r="A280" s="81">
        <f t="shared" si="4"/>
        <v>271</v>
      </c>
      <c r="B280" s="82" t="str">
        <f>IF(tbl_main[[#This Row],[ТИП]]="","",IF(tbl_main[[#This Row],[Серия и номер]]="","",tbl_main[[#This Row],[ТИП]]&amp;"-"&amp;RIGHT(tbl_main[[#This Row],[Серия и номер]],6)))</f>
        <v/>
      </c>
      <c r="C280" s="83" t="s">
        <v>311</v>
      </c>
      <c r="D280" s="83" t="s">
        <v>311</v>
      </c>
      <c r="E280" s="83" t="s">
        <v>311</v>
      </c>
      <c r="F280" s="83" t="s">
        <v>311</v>
      </c>
      <c r="G280" s="83" t="s">
        <v>311</v>
      </c>
      <c r="H280" s="83" t="s">
        <v>311</v>
      </c>
      <c r="I280" s="83" t="s">
        <v>311</v>
      </c>
      <c r="J280" s="83" t="s">
        <v>311</v>
      </c>
      <c r="K280" s="84" t="s">
        <v>311</v>
      </c>
      <c r="L280" s="83" t="s">
        <v>311</v>
      </c>
      <c r="M280" s="85" t="s">
        <v>311</v>
      </c>
      <c r="N280" s="83" t="s">
        <v>311</v>
      </c>
      <c r="O280" s="84" t="s">
        <v>311</v>
      </c>
      <c r="P280" s="83" t="s">
        <v>311</v>
      </c>
      <c r="Q280" s="83" t="s">
        <v>311</v>
      </c>
      <c r="R280" s="83" t="s">
        <v>311</v>
      </c>
      <c r="S280" s="86" t="s">
        <v>311</v>
      </c>
      <c r="T280" s="83" t="s">
        <v>311</v>
      </c>
      <c r="U280" s="83" t="s">
        <v>311</v>
      </c>
      <c r="V280" s="83" t="s">
        <v>311</v>
      </c>
      <c r="W280" s="86" t="s">
        <v>311</v>
      </c>
      <c r="X280" s="86" t="s">
        <v>311</v>
      </c>
      <c r="Y280" s="90" t="str">
        <f>IF(tbl_main[[#This Row],[ИНН организации]]="","",IF(ISERROR(VLOOKUP(tbl_main[[#This Row],[ИНН организации]],tbl_inn[],3,FALSE)),"Проверьте ИНН",VLOOKUP(tbl_main[[#This Row],[ИНН организации]],tbl_inn[],3,FALSE)))</f>
        <v/>
      </c>
      <c r="Z280" s="90" t="str">
        <f>IF(ISERROR(VLOOKUP(tbl_main[[#This Row],[ИНН организации]],tbl_inn[],4,FALSE)),"",VLOOKUP(tbl_main[[#This Row],[ИНН организации]],tbl_inn[],4,FALSE))</f>
        <v/>
      </c>
      <c r="AA280" s="90" t="str">
        <f>IF(ISERROR(VLOOKUP(tbl_main[[#This Row],[ИНН организации]],tbl_inn[],8,FALSE)),"",VLOOKUP(tbl_main[[#This Row],[ИНН организации]],tbl_inn[],8,FALSE))</f>
        <v/>
      </c>
      <c r="AB280" s="83" t="s">
        <v>311</v>
      </c>
      <c r="AC280" s="83" t="s">
        <v>311</v>
      </c>
      <c r="AD280" s="83" t="s">
        <v>311</v>
      </c>
      <c r="AE280" s="83" t="s">
        <v>311</v>
      </c>
      <c r="AF280" s="83" t="s">
        <v>311</v>
      </c>
      <c r="AG280" s="83" t="s">
        <v>311</v>
      </c>
      <c r="AH280" s="83" t="s">
        <v>311</v>
      </c>
      <c r="AI280" s="83" t="s">
        <v>311</v>
      </c>
      <c r="AJ280" s="83" t="s">
        <v>311</v>
      </c>
      <c r="AK280" s="83" t="s">
        <v>311</v>
      </c>
      <c r="AL280" s="83" t="s">
        <v>311</v>
      </c>
      <c r="AM280" s="83" t="s">
        <v>311</v>
      </c>
      <c r="AN280" s="83" t="s">
        <v>311</v>
      </c>
    </row>
    <row r="281" spans="1:40" x14ac:dyDescent="0.25">
      <c r="A281" s="81">
        <f t="shared" si="4"/>
        <v>272</v>
      </c>
      <c r="B281" s="82" t="str">
        <f>IF(tbl_main[[#This Row],[ТИП]]="","",IF(tbl_main[[#This Row],[Серия и номер]]="","",tbl_main[[#This Row],[ТИП]]&amp;"-"&amp;RIGHT(tbl_main[[#This Row],[Серия и номер]],6)))</f>
        <v/>
      </c>
      <c r="C281" s="83" t="s">
        <v>311</v>
      </c>
      <c r="D281" s="83" t="s">
        <v>311</v>
      </c>
      <c r="E281" s="83" t="s">
        <v>311</v>
      </c>
      <c r="F281" s="83" t="s">
        <v>311</v>
      </c>
      <c r="G281" s="83" t="s">
        <v>311</v>
      </c>
      <c r="H281" s="83" t="s">
        <v>311</v>
      </c>
      <c r="I281" s="83" t="s">
        <v>311</v>
      </c>
      <c r="J281" s="83" t="s">
        <v>311</v>
      </c>
      <c r="K281" s="84" t="s">
        <v>311</v>
      </c>
      <c r="L281" s="83" t="s">
        <v>311</v>
      </c>
      <c r="M281" s="85" t="s">
        <v>311</v>
      </c>
      <c r="N281" s="83" t="s">
        <v>311</v>
      </c>
      <c r="O281" s="84" t="s">
        <v>311</v>
      </c>
      <c r="P281" s="83" t="s">
        <v>311</v>
      </c>
      <c r="Q281" s="83" t="s">
        <v>311</v>
      </c>
      <c r="R281" s="83" t="s">
        <v>311</v>
      </c>
      <c r="S281" s="86" t="s">
        <v>311</v>
      </c>
      <c r="T281" s="83" t="s">
        <v>311</v>
      </c>
      <c r="U281" s="83" t="s">
        <v>311</v>
      </c>
      <c r="V281" s="83" t="s">
        <v>311</v>
      </c>
      <c r="W281" s="86" t="s">
        <v>311</v>
      </c>
      <c r="X281" s="86" t="s">
        <v>311</v>
      </c>
      <c r="Y281" s="90" t="str">
        <f>IF(tbl_main[[#This Row],[ИНН организации]]="","",IF(ISERROR(VLOOKUP(tbl_main[[#This Row],[ИНН организации]],tbl_inn[],3,FALSE)),"Проверьте ИНН",VLOOKUP(tbl_main[[#This Row],[ИНН организации]],tbl_inn[],3,FALSE)))</f>
        <v/>
      </c>
      <c r="Z281" s="90" t="str">
        <f>IF(ISERROR(VLOOKUP(tbl_main[[#This Row],[ИНН организации]],tbl_inn[],4,FALSE)),"",VLOOKUP(tbl_main[[#This Row],[ИНН организации]],tbl_inn[],4,FALSE))</f>
        <v/>
      </c>
      <c r="AA281" s="90" t="str">
        <f>IF(ISERROR(VLOOKUP(tbl_main[[#This Row],[ИНН организации]],tbl_inn[],8,FALSE)),"",VLOOKUP(tbl_main[[#This Row],[ИНН организации]],tbl_inn[],8,FALSE))</f>
        <v/>
      </c>
      <c r="AB281" s="83" t="s">
        <v>311</v>
      </c>
      <c r="AC281" s="83" t="s">
        <v>311</v>
      </c>
      <c r="AD281" s="83" t="s">
        <v>311</v>
      </c>
      <c r="AE281" s="83" t="s">
        <v>311</v>
      </c>
      <c r="AF281" s="83" t="s">
        <v>311</v>
      </c>
      <c r="AG281" s="83" t="s">
        <v>311</v>
      </c>
      <c r="AH281" s="83" t="s">
        <v>311</v>
      </c>
      <c r="AI281" s="83" t="s">
        <v>311</v>
      </c>
      <c r="AJ281" s="83" t="s">
        <v>311</v>
      </c>
      <c r="AK281" s="83" t="s">
        <v>311</v>
      </c>
      <c r="AL281" s="83" t="s">
        <v>311</v>
      </c>
      <c r="AM281" s="83" t="s">
        <v>311</v>
      </c>
      <c r="AN281" s="83" t="s">
        <v>311</v>
      </c>
    </row>
    <row r="282" spans="1:40" x14ac:dyDescent="0.25">
      <c r="A282" s="81">
        <f t="shared" si="4"/>
        <v>273</v>
      </c>
      <c r="B282" s="82" t="str">
        <f>IF(tbl_main[[#This Row],[ТИП]]="","",IF(tbl_main[[#This Row],[Серия и номер]]="","",tbl_main[[#This Row],[ТИП]]&amp;"-"&amp;RIGHT(tbl_main[[#This Row],[Серия и номер]],6)))</f>
        <v/>
      </c>
      <c r="C282" s="83" t="s">
        <v>311</v>
      </c>
      <c r="D282" s="83" t="s">
        <v>311</v>
      </c>
      <c r="E282" s="83" t="s">
        <v>311</v>
      </c>
      <c r="F282" s="83" t="s">
        <v>311</v>
      </c>
      <c r="G282" s="83" t="s">
        <v>311</v>
      </c>
      <c r="H282" s="83" t="s">
        <v>311</v>
      </c>
      <c r="I282" s="83" t="s">
        <v>311</v>
      </c>
      <c r="J282" s="83" t="s">
        <v>311</v>
      </c>
      <c r="K282" s="84" t="s">
        <v>311</v>
      </c>
      <c r="L282" s="83" t="s">
        <v>311</v>
      </c>
      <c r="M282" s="85" t="s">
        <v>311</v>
      </c>
      <c r="N282" s="83" t="s">
        <v>311</v>
      </c>
      <c r="O282" s="84" t="s">
        <v>311</v>
      </c>
      <c r="P282" s="83" t="s">
        <v>311</v>
      </c>
      <c r="Q282" s="83" t="s">
        <v>311</v>
      </c>
      <c r="R282" s="83" t="s">
        <v>311</v>
      </c>
      <c r="S282" s="86" t="s">
        <v>311</v>
      </c>
      <c r="T282" s="83" t="s">
        <v>311</v>
      </c>
      <c r="U282" s="83" t="s">
        <v>311</v>
      </c>
      <c r="V282" s="83" t="s">
        <v>311</v>
      </c>
      <c r="W282" s="86" t="s">
        <v>311</v>
      </c>
      <c r="X282" s="86" t="s">
        <v>311</v>
      </c>
      <c r="Y282" s="90" t="str">
        <f>IF(tbl_main[[#This Row],[ИНН организации]]="","",IF(ISERROR(VLOOKUP(tbl_main[[#This Row],[ИНН организации]],tbl_inn[],3,FALSE)),"Проверьте ИНН",VLOOKUP(tbl_main[[#This Row],[ИНН организации]],tbl_inn[],3,FALSE)))</f>
        <v/>
      </c>
      <c r="Z282" s="90" t="str">
        <f>IF(ISERROR(VLOOKUP(tbl_main[[#This Row],[ИНН организации]],tbl_inn[],4,FALSE)),"",VLOOKUP(tbl_main[[#This Row],[ИНН организации]],tbl_inn[],4,FALSE))</f>
        <v/>
      </c>
      <c r="AA282" s="90" t="str">
        <f>IF(ISERROR(VLOOKUP(tbl_main[[#This Row],[ИНН организации]],tbl_inn[],8,FALSE)),"",VLOOKUP(tbl_main[[#This Row],[ИНН организации]],tbl_inn[],8,FALSE))</f>
        <v/>
      </c>
      <c r="AB282" s="83" t="s">
        <v>311</v>
      </c>
      <c r="AC282" s="83" t="s">
        <v>311</v>
      </c>
      <c r="AD282" s="83" t="s">
        <v>311</v>
      </c>
      <c r="AE282" s="83" t="s">
        <v>311</v>
      </c>
      <c r="AF282" s="83" t="s">
        <v>311</v>
      </c>
      <c r="AG282" s="83" t="s">
        <v>311</v>
      </c>
      <c r="AH282" s="83" t="s">
        <v>311</v>
      </c>
      <c r="AI282" s="83" t="s">
        <v>311</v>
      </c>
      <c r="AJ282" s="83" t="s">
        <v>311</v>
      </c>
      <c r="AK282" s="83" t="s">
        <v>311</v>
      </c>
      <c r="AL282" s="83" t="s">
        <v>311</v>
      </c>
      <c r="AM282" s="83" t="s">
        <v>311</v>
      </c>
      <c r="AN282" s="83" t="s">
        <v>311</v>
      </c>
    </row>
    <row r="283" spans="1:40" x14ac:dyDescent="0.25">
      <c r="A283" s="81">
        <f t="shared" si="4"/>
        <v>274</v>
      </c>
      <c r="B283" s="82" t="str">
        <f>IF(tbl_main[[#This Row],[ТИП]]="","",IF(tbl_main[[#This Row],[Серия и номер]]="","",tbl_main[[#This Row],[ТИП]]&amp;"-"&amp;RIGHT(tbl_main[[#This Row],[Серия и номер]],6)))</f>
        <v/>
      </c>
      <c r="C283" s="83" t="s">
        <v>311</v>
      </c>
      <c r="D283" s="83" t="s">
        <v>311</v>
      </c>
      <c r="E283" s="83" t="s">
        <v>311</v>
      </c>
      <c r="F283" s="83" t="s">
        <v>311</v>
      </c>
      <c r="G283" s="83" t="s">
        <v>311</v>
      </c>
      <c r="H283" s="83" t="s">
        <v>311</v>
      </c>
      <c r="I283" s="83" t="s">
        <v>311</v>
      </c>
      <c r="J283" s="83" t="s">
        <v>311</v>
      </c>
      <c r="K283" s="84" t="s">
        <v>311</v>
      </c>
      <c r="L283" s="83" t="s">
        <v>311</v>
      </c>
      <c r="M283" s="85" t="s">
        <v>311</v>
      </c>
      <c r="N283" s="83" t="s">
        <v>311</v>
      </c>
      <c r="O283" s="84" t="s">
        <v>311</v>
      </c>
      <c r="P283" s="83" t="s">
        <v>311</v>
      </c>
      <c r="Q283" s="83" t="s">
        <v>311</v>
      </c>
      <c r="R283" s="83" t="s">
        <v>311</v>
      </c>
      <c r="S283" s="86" t="s">
        <v>311</v>
      </c>
      <c r="T283" s="83" t="s">
        <v>311</v>
      </c>
      <c r="U283" s="83" t="s">
        <v>311</v>
      </c>
      <c r="V283" s="83" t="s">
        <v>311</v>
      </c>
      <c r="W283" s="86" t="s">
        <v>311</v>
      </c>
      <c r="X283" s="86" t="s">
        <v>311</v>
      </c>
      <c r="Y283" s="90" t="str">
        <f>IF(tbl_main[[#This Row],[ИНН организации]]="","",IF(ISERROR(VLOOKUP(tbl_main[[#This Row],[ИНН организации]],tbl_inn[],3,FALSE)),"Проверьте ИНН",VLOOKUP(tbl_main[[#This Row],[ИНН организации]],tbl_inn[],3,FALSE)))</f>
        <v/>
      </c>
      <c r="Z283" s="90" t="str">
        <f>IF(ISERROR(VLOOKUP(tbl_main[[#This Row],[ИНН организации]],tbl_inn[],4,FALSE)),"",VLOOKUP(tbl_main[[#This Row],[ИНН организации]],tbl_inn[],4,FALSE))</f>
        <v/>
      </c>
      <c r="AA283" s="90" t="str">
        <f>IF(ISERROR(VLOOKUP(tbl_main[[#This Row],[ИНН организации]],tbl_inn[],8,FALSE)),"",VLOOKUP(tbl_main[[#This Row],[ИНН организации]],tbl_inn[],8,FALSE))</f>
        <v/>
      </c>
      <c r="AB283" s="83" t="s">
        <v>311</v>
      </c>
      <c r="AC283" s="83" t="s">
        <v>311</v>
      </c>
      <c r="AD283" s="83" t="s">
        <v>311</v>
      </c>
      <c r="AE283" s="83" t="s">
        <v>311</v>
      </c>
      <c r="AF283" s="83" t="s">
        <v>311</v>
      </c>
      <c r="AG283" s="83" t="s">
        <v>311</v>
      </c>
      <c r="AH283" s="83" t="s">
        <v>311</v>
      </c>
      <c r="AI283" s="83" t="s">
        <v>311</v>
      </c>
      <c r="AJ283" s="83" t="s">
        <v>311</v>
      </c>
      <c r="AK283" s="83" t="s">
        <v>311</v>
      </c>
      <c r="AL283" s="83" t="s">
        <v>311</v>
      </c>
      <c r="AM283" s="83" t="s">
        <v>311</v>
      </c>
      <c r="AN283" s="83" t="s">
        <v>311</v>
      </c>
    </row>
    <row r="284" spans="1:40" x14ac:dyDescent="0.25">
      <c r="A284" s="81">
        <f t="shared" si="4"/>
        <v>275</v>
      </c>
      <c r="B284" s="82" t="str">
        <f>IF(tbl_main[[#This Row],[ТИП]]="","",IF(tbl_main[[#This Row],[Серия и номер]]="","",tbl_main[[#This Row],[ТИП]]&amp;"-"&amp;RIGHT(tbl_main[[#This Row],[Серия и номер]],6)))</f>
        <v/>
      </c>
      <c r="C284" s="83" t="s">
        <v>311</v>
      </c>
      <c r="D284" s="83" t="s">
        <v>311</v>
      </c>
      <c r="E284" s="83" t="s">
        <v>311</v>
      </c>
      <c r="F284" s="83" t="s">
        <v>311</v>
      </c>
      <c r="G284" s="83" t="s">
        <v>311</v>
      </c>
      <c r="H284" s="83" t="s">
        <v>311</v>
      </c>
      <c r="I284" s="83" t="s">
        <v>311</v>
      </c>
      <c r="J284" s="83" t="s">
        <v>311</v>
      </c>
      <c r="K284" s="84" t="s">
        <v>311</v>
      </c>
      <c r="L284" s="83" t="s">
        <v>311</v>
      </c>
      <c r="M284" s="85" t="s">
        <v>311</v>
      </c>
      <c r="N284" s="83" t="s">
        <v>311</v>
      </c>
      <c r="O284" s="84" t="s">
        <v>311</v>
      </c>
      <c r="P284" s="83" t="s">
        <v>311</v>
      </c>
      <c r="Q284" s="83" t="s">
        <v>311</v>
      </c>
      <c r="R284" s="83" t="s">
        <v>311</v>
      </c>
      <c r="S284" s="86" t="s">
        <v>311</v>
      </c>
      <c r="T284" s="83" t="s">
        <v>311</v>
      </c>
      <c r="U284" s="83" t="s">
        <v>311</v>
      </c>
      <c r="V284" s="83" t="s">
        <v>311</v>
      </c>
      <c r="W284" s="86" t="s">
        <v>311</v>
      </c>
      <c r="X284" s="86" t="s">
        <v>311</v>
      </c>
      <c r="Y284" s="90" t="str">
        <f>IF(tbl_main[[#This Row],[ИНН организации]]="","",IF(ISERROR(VLOOKUP(tbl_main[[#This Row],[ИНН организации]],tbl_inn[],3,FALSE)),"Проверьте ИНН",VLOOKUP(tbl_main[[#This Row],[ИНН организации]],tbl_inn[],3,FALSE)))</f>
        <v/>
      </c>
      <c r="Z284" s="90" t="str">
        <f>IF(ISERROR(VLOOKUP(tbl_main[[#This Row],[ИНН организации]],tbl_inn[],4,FALSE)),"",VLOOKUP(tbl_main[[#This Row],[ИНН организации]],tbl_inn[],4,FALSE))</f>
        <v/>
      </c>
      <c r="AA284" s="90" t="str">
        <f>IF(ISERROR(VLOOKUP(tbl_main[[#This Row],[ИНН организации]],tbl_inn[],8,FALSE)),"",VLOOKUP(tbl_main[[#This Row],[ИНН организации]],tbl_inn[],8,FALSE))</f>
        <v/>
      </c>
      <c r="AB284" s="83" t="s">
        <v>311</v>
      </c>
      <c r="AC284" s="83" t="s">
        <v>311</v>
      </c>
      <c r="AD284" s="83" t="s">
        <v>311</v>
      </c>
      <c r="AE284" s="83" t="s">
        <v>311</v>
      </c>
      <c r="AF284" s="83" t="s">
        <v>311</v>
      </c>
      <c r="AG284" s="83" t="s">
        <v>311</v>
      </c>
      <c r="AH284" s="83" t="s">
        <v>311</v>
      </c>
      <c r="AI284" s="83" t="s">
        <v>311</v>
      </c>
      <c r="AJ284" s="83" t="s">
        <v>311</v>
      </c>
      <c r="AK284" s="83" t="s">
        <v>311</v>
      </c>
      <c r="AL284" s="83" t="s">
        <v>311</v>
      </c>
      <c r="AM284" s="83" t="s">
        <v>311</v>
      </c>
      <c r="AN284" s="83" t="s">
        <v>311</v>
      </c>
    </row>
    <row r="285" spans="1:40" x14ac:dyDescent="0.25">
      <c r="A285" s="81">
        <f t="shared" si="4"/>
        <v>276</v>
      </c>
      <c r="B285" s="82" t="str">
        <f>IF(tbl_main[[#This Row],[ТИП]]="","",IF(tbl_main[[#This Row],[Серия и номер]]="","",tbl_main[[#This Row],[ТИП]]&amp;"-"&amp;RIGHT(tbl_main[[#This Row],[Серия и номер]],6)))</f>
        <v/>
      </c>
      <c r="C285" s="83" t="s">
        <v>311</v>
      </c>
      <c r="D285" s="83" t="s">
        <v>311</v>
      </c>
      <c r="E285" s="83" t="s">
        <v>311</v>
      </c>
      <c r="F285" s="83" t="s">
        <v>311</v>
      </c>
      <c r="G285" s="83" t="s">
        <v>311</v>
      </c>
      <c r="H285" s="83" t="s">
        <v>311</v>
      </c>
      <c r="I285" s="83" t="s">
        <v>311</v>
      </c>
      <c r="J285" s="83" t="s">
        <v>311</v>
      </c>
      <c r="K285" s="84" t="s">
        <v>311</v>
      </c>
      <c r="L285" s="83" t="s">
        <v>311</v>
      </c>
      <c r="M285" s="85" t="s">
        <v>311</v>
      </c>
      <c r="N285" s="83" t="s">
        <v>311</v>
      </c>
      <c r="O285" s="84" t="s">
        <v>311</v>
      </c>
      <c r="P285" s="83" t="s">
        <v>311</v>
      </c>
      <c r="Q285" s="83" t="s">
        <v>311</v>
      </c>
      <c r="R285" s="83" t="s">
        <v>311</v>
      </c>
      <c r="S285" s="86" t="s">
        <v>311</v>
      </c>
      <c r="T285" s="83" t="s">
        <v>311</v>
      </c>
      <c r="U285" s="83" t="s">
        <v>311</v>
      </c>
      <c r="V285" s="83" t="s">
        <v>311</v>
      </c>
      <c r="W285" s="86" t="s">
        <v>311</v>
      </c>
      <c r="X285" s="86" t="s">
        <v>311</v>
      </c>
      <c r="Y285" s="90" t="str">
        <f>IF(tbl_main[[#This Row],[ИНН организации]]="","",IF(ISERROR(VLOOKUP(tbl_main[[#This Row],[ИНН организации]],tbl_inn[],3,FALSE)),"Проверьте ИНН",VLOOKUP(tbl_main[[#This Row],[ИНН организации]],tbl_inn[],3,FALSE)))</f>
        <v/>
      </c>
      <c r="Z285" s="90" t="str">
        <f>IF(ISERROR(VLOOKUP(tbl_main[[#This Row],[ИНН организации]],tbl_inn[],4,FALSE)),"",VLOOKUP(tbl_main[[#This Row],[ИНН организации]],tbl_inn[],4,FALSE))</f>
        <v/>
      </c>
      <c r="AA285" s="90" t="str">
        <f>IF(ISERROR(VLOOKUP(tbl_main[[#This Row],[ИНН организации]],tbl_inn[],8,FALSE)),"",VLOOKUP(tbl_main[[#This Row],[ИНН организации]],tbl_inn[],8,FALSE))</f>
        <v/>
      </c>
      <c r="AB285" s="83" t="s">
        <v>311</v>
      </c>
      <c r="AC285" s="83" t="s">
        <v>311</v>
      </c>
      <c r="AD285" s="83" t="s">
        <v>311</v>
      </c>
      <c r="AE285" s="83" t="s">
        <v>311</v>
      </c>
      <c r="AF285" s="83" t="s">
        <v>311</v>
      </c>
      <c r="AG285" s="83" t="s">
        <v>311</v>
      </c>
      <c r="AH285" s="83" t="s">
        <v>311</v>
      </c>
      <c r="AI285" s="83" t="s">
        <v>311</v>
      </c>
      <c r="AJ285" s="83" t="s">
        <v>311</v>
      </c>
      <c r="AK285" s="83" t="s">
        <v>311</v>
      </c>
      <c r="AL285" s="83" t="s">
        <v>311</v>
      </c>
      <c r="AM285" s="83" t="s">
        <v>311</v>
      </c>
      <c r="AN285" s="83" t="s">
        <v>311</v>
      </c>
    </row>
    <row r="286" spans="1:40" x14ac:dyDescent="0.25">
      <c r="A286" s="81">
        <f t="shared" si="4"/>
        <v>277</v>
      </c>
      <c r="B286" s="82" t="str">
        <f>IF(tbl_main[[#This Row],[ТИП]]="","",IF(tbl_main[[#This Row],[Серия и номер]]="","",tbl_main[[#This Row],[ТИП]]&amp;"-"&amp;RIGHT(tbl_main[[#This Row],[Серия и номер]],6)))</f>
        <v/>
      </c>
      <c r="C286" s="83" t="s">
        <v>311</v>
      </c>
      <c r="D286" s="83" t="s">
        <v>311</v>
      </c>
      <c r="E286" s="83" t="s">
        <v>311</v>
      </c>
      <c r="F286" s="83" t="s">
        <v>311</v>
      </c>
      <c r="G286" s="83" t="s">
        <v>311</v>
      </c>
      <c r="H286" s="83" t="s">
        <v>311</v>
      </c>
      <c r="I286" s="83" t="s">
        <v>311</v>
      </c>
      <c r="J286" s="83" t="s">
        <v>311</v>
      </c>
      <c r="K286" s="84" t="s">
        <v>311</v>
      </c>
      <c r="L286" s="83" t="s">
        <v>311</v>
      </c>
      <c r="M286" s="85" t="s">
        <v>311</v>
      </c>
      <c r="N286" s="83" t="s">
        <v>311</v>
      </c>
      <c r="O286" s="84" t="s">
        <v>311</v>
      </c>
      <c r="P286" s="83" t="s">
        <v>311</v>
      </c>
      <c r="Q286" s="83" t="s">
        <v>311</v>
      </c>
      <c r="R286" s="83" t="s">
        <v>311</v>
      </c>
      <c r="S286" s="86" t="s">
        <v>311</v>
      </c>
      <c r="T286" s="83" t="s">
        <v>311</v>
      </c>
      <c r="U286" s="83" t="s">
        <v>311</v>
      </c>
      <c r="V286" s="83" t="s">
        <v>311</v>
      </c>
      <c r="W286" s="86" t="s">
        <v>311</v>
      </c>
      <c r="X286" s="86" t="s">
        <v>311</v>
      </c>
      <c r="Y286" s="90" t="str">
        <f>IF(tbl_main[[#This Row],[ИНН организации]]="","",IF(ISERROR(VLOOKUP(tbl_main[[#This Row],[ИНН организации]],tbl_inn[],3,FALSE)),"Проверьте ИНН",VLOOKUP(tbl_main[[#This Row],[ИНН организации]],tbl_inn[],3,FALSE)))</f>
        <v/>
      </c>
      <c r="Z286" s="90" t="str">
        <f>IF(ISERROR(VLOOKUP(tbl_main[[#This Row],[ИНН организации]],tbl_inn[],4,FALSE)),"",VLOOKUP(tbl_main[[#This Row],[ИНН организации]],tbl_inn[],4,FALSE))</f>
        <v/>
      </c>
      <c r="AA286" s="90" t="str">
        <f>IF(ISERROR(VLOOKUP(tbl_main[[#This Row],[ИНН организации]],tbl_inn[],8,FALSE)),"",VLOOKUP(tbl_main[[#This Row],[ИНН организации]],tbl_inn[],8,FALSE))</f>
        <v/>
      </c>
      <c r="AB286" s="83" t="s">
        <v>311</v>
      </c>
      <c r="AC286" s="83" t="s">
        <v>311</v>
      </c>
      <c r="AD286" s="83" t="s">
        <v>311</v>
      </c>
      <c r="AE286" s="83" t="s">
        <v>311</v>
      </c>
      <c r="AF286" s="83" t="s">
        <v>311</v>
      </c>
      <c r="AG286" s="83" t="s">
        <v>311</v>
      </c>
      <c r="AH286" s="83" t="s">
        <v>311</v>
      </c>
      <c r="AI286" s="83" t="s">
        <v>311</v>
      </c>
      <c r="AJ286" s="83" t="s">
        <v>311</v>
      </c>
      <c r="AK286" s="83" t="s">
        <v>311</v>
      </c>
      <c r="AL286" s="83" t="s">
        <v>311</v>
      </c>
      <c r="AM286" s="83" t="s">
        <v>311</v>
      </c>
      <c r="AN286" s="83" t="s">
        <v>311</v>
      </c>
    </row>
    <row r="287" spans="1:40" x14ac:dyDescent="0.25">
      <c r="A287" s="81">
        <f t="shared" si="4"/>
        <v>278</v>
      </c>
      <c r="B287" s="82" t="str">
        <f>IF(tbl_main[[#This Row],[ТИП]]="","",IF(tbl_main[[#This Row],[Серия и номер]]="","",tbl_main[[#This Row],[ТИП]]&amp;"-"&amp;RIGHT(tbl_main[[#This Row],[Серия и номер]],6)))</f>
        <v/>
      </c>
      <c r="C287" s="83" t="s">
        <v>311</v>
      </c>
      <c r="D287" s="83" t="s">
        <v>311</v>
      </c>
      <c r="E287" s="83" t="s">
        <v>311</v>
      </c>
      <c r="F287" s="83" t="s">
        <v>311</v>
      </c>
      <c r="G287" s="83" t="s">
        <v>311</v>
      </c>
      <c r="H287" s="83" t="s">
        <v>311</v>
      </c>
      <c r="I287" s="83" t="s">
        <v>311</v>
      </c>
      <c r="J287" s="83" t="s">
        <v>311</v>
      </c>
      <c r="K287" s="84" t="s">
        <v>311</v>
      </c>
      <c r="L287" s="83" t="s">
        <v>311</v>
      </c>
      <c r="M287" s="85" t="s">
        <v>311</v>
      </c>
      <c r="N287" s="83" t="s">
        <v>311</v>
      </c>
      <c r="O287" s="84" t="s">
        <v>311</v>
      </c>
      <c r="P287" s="83" t="s">
        <v>311</v>
      </c>
      <c r="Q287" s="83" t="s">
        <v>311</v>
      </c>
      <c r="R287" s="83" t="s">
        <v>311</v>
      </c>
      <c r="S287" s="86" t="s">
        <v>311</v>
      </c>
      <c r="T287" s="83" t="s">
        <v>311</v>
      </c>
      <c r="U287" s="83" t="s">
        <v>311</v>
      </c>
      <c r="V287" s="83" t="s">
        <v>311</v>
      </c>
      <c r="W287" s="86" t="s">
        <v>311</v>
      </c>
      <c r="X287" s="86" t="s">
        <v>311</v>
      </c>
      <c r="Y287" s="90" t="str">
        <f>IF(tbl_main[[#This Row],[ИНН организации]]="","",IF(ISERROR(VLOOKUP(tbl_main[[#This Row],[ИНН организации]],tbl_inn[],3,FALSE)),"Проверьте ИНН",VLOOKUP(tbl_main[[#This Row],[ИНН организации]],tbl_inn[],3,FALSE)))</f>
        <v/>
      </c>
      <c r="Z287" s="90" t="str">
        <f>IF(ISERROR(VLOOKUP(tbl_main[[#This Row],[ИНН организации]],tbl_inn[],4,FALSE)),"",VLOOKUP(tbl_main[[#This Row],[ИНН организации]],tbl_inn[],4,FALSE))</f>
        <v/>
      </c>
      <c r="AA287" s="90" t="str">
        <f>IF(ISERROR(VLOOKUP(tbl_main[[#This Row],[ИНН организации]],tbl_inn[],8,FALSE)),"",VLOOKUP(tbl_main[[#This Row],[ИНН организации]],tbl_inn[],8,FALSE))</f>
        <v/>
      </c>
      <c r="AB287" s="83" t="s">
        <v>311</v>
      </c>
      <c r="AC287" s="83" t="s">
        <v>311</v>
      </c>
      <c r="AD287" s="83" t="s">
        <v>311</v>
      </c>
      <c r="AE287" s="83" t="s">
        <v>311</v>
      </c>
      <c r="AF287" s="83" t="s">
        <v>311</v>
      </c>
      <c r="AG287" s="83" t="s">
        <v>311</v>
      </c>
      <c r="AH287" s="83" t="s">
        <v>311</v>
      </c>
      <c r="AI287" s="83" t="s">
        <v>311</v>
      </c>
      <c r="AJ287" s="83" t="s">
        <v>311</v>
      </c>
      <c r="AK287" s="83" t="s">
        <v>311</v>
      </c>
      <c r="AL287" s="83" t="s">
        <v>311</v>
      </c>
      <c r="AM287" s="83" t="s">
        <v>311</v>
      </c>
      <c r="AN287" s="83" t="s">
        <v>311</v>
      </c>
    </row>
    <row r="288" spans="1:40" x14ac:dyDescent="0.25">
      <c r="A288" s="81">
        <f t="shared" si="4"/>
        <v>279</v>
      </c>
      <c r="B288" s="82" t="str">
        <f>IF(tbl_main[[#This Row],[ТИП]]="","",IF(tbl_main[[#This Row],[Серия и номер]]="","",tbl_main[[#This Row],[ТИП]]&amp;"-"&amp;RIGHT(tbl_main[[#This Row],[Серия и номер]],6)))</f>
        <v/>
      </c>
      <c r="C288" s="83" t="s">
        <v>311</v>
      </c>
      <c r="D288" s="83" t="s">
        <v>311</v>
      </c>
      <c r="E288" s="83" t="s">
        <v>311</v>
      </c>
      <c r="F288" s="83" t="s">
        <v>311</v>
      </c>
      <c r="G288" s="83" t="s">
        <v>311</v>
      </c>
      <c r="H288" s="83" t="s">
        <v>311</v>
      </c>
      <c r="I288" s="83" t="s">
        <v>311</v>
      </c>
      <c r="J288" s="83" t="s">
        <v>311</v>
      </c>
      <c r="K288" s="84" t="s">
        <v>311</v>
      </c>
      <c r="L288" s="83" t="s">
        <v>311</v>
      </c>
      <c r="M288" s="85" t="s">
        <v>311</v>
      </c>
      <c r="N288" s="83" t="s">
        <v>311</v>
      </c>
      <c r="O288" s="84" t="s">
        <v>311</v>
      </c>
      <c r="P288" s="83" t="s">
        <v>311</v>
      </c>
      <c r="Q288" s="83" t="s">
        <v>311</v>
      </c>
      <c r="R288" s="83" t="s">
        <v>311</v>
      </c>
      <c r="S288" s="86" t="s">
        <v>311</v>
      </c>
      <c r="T288" s="83" t="s">
        <v>311</v>
      </c>
      <c r="U288" s="83" t="s">
        <v>311</v>
      </c>
      <c r="V288" s="83" t="s">
        <v>311</v>
      </c>
      <c r="W288" s="86" t="s">
        <v>311</v>
      </c>
      <c r="X288" s="86" t="s">
        <v>311</v>
      </c>
      <c r="Y288" s="90" t="str">
        <f>IF(tbl_main[[#This Row],[ИНН организации]]="","",IF(ISERROR(VLOOKUP(tbl_main[[#This Row],[ИНН организации]],tbl_inn[],3,FALSE)),"Проверьте ИНН",VLOOKUP(tbl_main[[#This Row],[ИНН организации]],tbl_inn[],3,FALSE)))</f>
        <v/>
      </c>
      <c r="Z288" s="90" t="str">
        <f>IF(ISERROR(VLOOKUP(tbl_main[[#This Row],[ИНН организации]],tbl_inn[],4,FALSE)),"",VLOOKUP(tbl_main[[#This Row],[ИНН организации]],tbl_inn[],4,FALSE))</f>
        <v/>
      </c>
      <c r="AA288" s="90" t="str">
        <f>IF(ISERROR(VLOOKUP(tbl_main[[#This Row],[ИНН организации]],tbl_inn[],8,FALSE)),"",VLOOKUP(tbl_main[[#This Row],[ИНН организации]],tbl_inn[],8,FALSE))</f>
        <v/>
      </c>
      <c r="AB288" s="83" t="s">
        <v>311</v>
      </c>
      <c r="AC288" s="83" t="s">
        <v>311</v>
      </c>
      <c r="AD288" s="83" t="s">
        <v>311</v>
      </c>
      <c r="AE288" s="83" t="s">
        <v>311</v>
      </c>
      <c r="AF288" s="83" t="s">
        <v>311</v>
      </c>
      <c r="AG288" s="83" t="s">
        <v>311</v>
      </c>
      <c r="AH288" s="83" t="s">
        <v>311</v>
      </c>
      <c r="AI288" s="83" t="s">
        <v>311</v>
      </c>
      <c r="AJ288" s="83" t="s">
        <v>311</v>
      </c>
      <c r="AK288" s="83" t="s">
        <v>311</v>
      </c>
      <c r="AL288" s="83" t="s">
        <v>311</v>
      </c>
      <c r="AM288" s="83" t="s">
        <v>311</v>
      </c>
      <c r="AN288" s="83" t="s">
        <v>311</v>
      </c>
    </row>
    <row r="289" spans="1:40" x14ac:dyDescent="0.25">
      <c r="A289" s="81">
        <f t="shared" si="4"/>
        <v>280</v>
      </c>
      <c r="B289" s="82" t="str">
        <f>IF(tbl_main[[#This Row],[ТИП]]="","",IF(tbl_main[[#This Row],[Серия и номер]]="","",tbl_main[[#This Row],[ТИП]]&amp;"-"&amp;RIGHT(tbl_main[[#This Row],[Серия и номер]],6)))</f>
        <v/>
      </c>
      <c r="C289" s="83" t="s">
        <v>311</v>
      </c>
      <c r="D289" s="83" t="s">
        <v>311</v>
      </c>
      <c r="E289" s="83" t="s">
        <v>311</v>
      </c>
      <c r="F289" s="83" t="s">
        <v>311</v>
      </c>
      <c r="G289" s="83" t="s">
        <v>311</v>
      </c>
      <c r="H289" s="83" t="s">
        <v>311</v>
      </c>
      <c r="I289" s="83" t="s">
        <v>311</v>
      </c>
      <c r="J289" s="83" t="s">
        <v>311</v>
      </c>
      <c r="K289" s="84" t="s">
        <v>311</v>
      </c>
      <c r="L289" s="83" t="s">
        <v>311</v>
      </c>
      <c r="M289" s="85" t="s">
        <v>311</v>
      </c>
      <c r="N289" s="83" t="s">
        <v>311</v>
      </c>
      <c r="O289" s="84" t="s">
        <v>311</v>
      </c>
      <c r="P289" s="83" t="s">
        <v>311</v>
      </c>
      <c r="Q289" s="83" t="s">
        <v>311</v>
      </c>
      <c r="R289" s="83" t="s">
        <v>311</v>
      </c>
      <c r="S289" s="86" t="s">
        <v>311</v>
      </c>
      <c r="T289" s="83" t="s">
        <v>311</v>
      </c>
      <c r="U289" s="83" t="s">
        <v>311</v>
      </c>
      <c r="V289" s="83" t="s">
        <v>311</v>
      </c>
      <c r="W289" s="86" t="s">
        <v>311</v>
      </c>
      <c r="X289" s="86" t="s">
        <v>311</v>
      </c>
      <c r="Y289" s="90" t="str">
        <f>IF(tbl_main[[#This Row],[ИНН организации]]="","",IF(ISERROR(VLOOKUP(tbl_main[[#This Row],[ИНН организации]],tbl_inn[],3,FALSE)),"Проверьте ИНН",VLOOKUP(tbl_main[[#This Row],[ИНН организации]],tbl_inn[],3,FALSE)))</f>
        <v/>
      </c>
      <c r="Z289" s="90" t="str">
        <f>IF(ISERROR(VLOOKUP(tbl_main[[#This Row],[ИНН организации]],tbl_inn[],4,FALSE)),"",VLOOKUP(tbl_main[[#This Row],[ИНН организации]],tbl_inn[],4,FALSE))</f>
        <v/>
      </c>
      <c r="AA289" s="90" t="str">
        <f>IF(ISERROR(VLOOKUP(tbl_main[[#This Row],[ИНН организации]],tbl_inn[],8,FALSE)),"",VLOOKUP(tbl_main[[#This Row],[ИНН организации]],tbl_inn[],8,FALSE))</f>
        <v/>
      </c>
      <c r="AB289" s="83" t="s">
        <v>311</v>
      </c>
      <c r="AC289" s="83" t="s">
        <v>311</v>
      </c>
      <c r="AD289" s="83" t="s">
        <v>311</v>
      </c>
      <c r="AE289" s="83" t="s">
        <v>311</v>
      </c>
      <c r="AF289" s="83" t="s">
        <v>311</v>
      </c>
      <c r="AG289" s="83" t="s">
        <v>311</v>
      </c>
      <c r="AH289" s="83" t="s">
        <v>311</v>
      </c>
      <c r="AI289" s="83" t="s">
        <v>311</v>
      </c>
      <c r="AJ289" s="83" t="s">
        <v>311</v>
      </c>
      <c r="AK289" s="83" t="s">
        <v>311</v>
      </c>
      <c r="AL289" s="83" t="s">
        <v>311</v>
      </c>
      <c r="AM289" s="83" t="s">
        <v>311</v>
      </c>
      <c r="AN289" s="83" t="s">
        <v>311</v>
      </c>
    </row>
    <row r="290" spans="1:40" x14ac:dyDescent="0.25">
      <c r="A290" s="81">
        <f t="shared" si="4"/>
        <v>281</v>
      </c>
      <c r="B290" s="82" t="str">
        <f>IF(tbl_main[[#This Row],[ТИП]]="","",IF(tbl_main[[#This Row],[Серия и номер]]="","",tbl_main[[#This Row],[ТИП]]&amp;"-"&amp;RIGHT(tbl_main[[#This Row],[Серия и номер]],6)))</f>
        <v/>
      </c>
      <c r="C290" s="83" t="s">
        <v>311</v>
      </c>
      <c r="D290" s="83" t="s">
        <v>311</v>
      </c>
      <c r="E290" s="83" t="s">
        <v>311</v>
      </c>
      <c r="F290" s="83" t="s">
        <v>311</v>
      </c>
      <c r="G290" s="83" t="s">
        <v>311</v>
      </c>
      <c r="H290" s="83" t="s">
        <v>311</v>
      </c>
      <c r="I290" s="83" t="s">
        <v>311</v>
      </c>
      <c r="J290" s="83" t="s">
        <v>311</v>
      </c>
      <c r="K290" s="84" t="s">
        <v>311</v>
      </c>
      <c r="L290" s="83" t="s">
        <v>311</v>
      </c>
      <c r="M290" s="85" t="s">
        <v>311</v>
      </c>
      <c r="N290" s="83" t="s">
        <v>311</v>
      </c>
      <c r="O290" s="84" t="s">
        <v>311</v>
      </c>
      <c r="P290" s="83" t="s">
        <v>311</v>
      </c>
      <c r="Q290" s="83" t="s">
        <v>311</v>
      </c>
      <c r="R290" s="83" t="s">
        <v>311</v>
      </c>
      <c r="S290" s="86" t="s">
        <v>311</v>
      </c>
      <c r="T290" s="83" t="s">
        <v>311</v>
      </c>
      <c r="U290" s="83" t="s">
        <v>311</v>
      </c>
      <c r="V290" s="83" t="s">
        <v>311</v>
      </c>
      <c r="W290" s="86" t="s">
        <v>311</v>
      </c>
      <c r="X290" s="86" t="s">
        <v>311</v>
      </c>
      <c r="Y290" s="90" t="str">
        <f>IF(tbl_main[[#This Row],[ИНН организации]]="","",IF(ISERROR(VLOOKUP(tbl_main[[#This Row],[ИНН организации]],tbl_inn[],3,FALSE)),"Проверьте ИНН",VLOOKUP(tbl_main[[#This Row],[ИНН организации]],tbl_inn[],3,FALSE)))</f>
        <v/>
      </c>
      <c r="Z290" s="90" t="str">
        <f>IF(ISERROR(VLOOKUP(tbl_main[[#This Row],[ИНН организации]],tbl_inn[],4,FALSE)),"",VLOOKUP(tbl_main[[#This Row],[ИНН организации]],tbl_inn[],4,FALSE))</f>
        <v/>
      </c>
      <c r="AA290" s="90" t="str">
        <f>IF(ISERROR(VLOOKUP(tbl_main[[#This Row],[ИНН организации]],tbl_inn[],8,FALSE)),"",VLOOKUP(tbl_main[[#This Row],[ИНН организации]],tbl_inn[],8,FALSE))</f>
        <v/>
      </c>
      <c r="AB290" s="83" t="s">
        <v>311</v>
      </c>
      <c r="AC290" s="83" t="s">
        <v>311</v>
      </c>
      <c r="AD290" s="83" t="s">
        <v>311</v>
      </c>
      <c r="AE290" s="83" t="s">
        <v>311</v>
      </c>
      <c r="AF290" s="83" t="s">
        <v>311</v>
      </c>
      <c r="AG290" s="83" t="s">
        <v>311</v>
      </c>
      <c r="AH290" s="83" t="s">
        <v>311</v>
      </c>
      <c r="AI290" s="83" t="s">
        <v>311</v>
      </c>
      <c r="AJ290" s="83" t="s">
        <v>311</v>
      </c>
      <c r="AK290" s="83" t="s">
        <v>311</v>
      </c>
      <c r="AL290" s="83" t="s">
        <v>311</v>
      </c>
      <c r="AM290" s="83" t="s">
        <v>311</v>
      </c>
      <c r="AN290" s="83" t="s">
        <v>311</v>
      </c>
    </row>
    <row r="291" spans="1:40" x14ac:dyDescent="0.25">
      <c r="A291" s="81">
        <f t="shared" si="4"/>
        <v>282</v>
      </c>
      <c r="B291" s="82" t="str">
        <f>IF(tbl_main[[#This Row],[ТИП]]="","",IF(tbl_main[[#This Row],[Серия и номер]]="","",tbl_main[[#This Row],[ТИП]]&amp;"-"&amp;RIGHT(tbl_main[[#This Row],[Серия и номер]],6)))</f>
        <v/>
      </c>
      <c r="C291" s="83" t="s">
        <v>311</v>
      </c>
      <c r="D291" s="83" t="s">
        <v>311</v>
      </c>
      <c r="E291" s="83" t="s">
        <v>311</v>
      </c>
      <c r="F291" s="83" t="s">
        <v>311</v>
      </c>
      <c r="G291" s="83" t="s">
        <v>311</v>
      </c>
      <c r="H291" s="83" t="s">
        <v>311</v>
      </c>
      <c r="I291" s="83" t="s">
        <v>311</v>
      </c>
      <c r="J291" s="83" t="s">
        <v>311</v>
      </c>
      <c r="K291" s="84" t="s">
        <v>311</v>
      </c>
      <c r="L291" s="83" t="s">
        <v>311</v>
      </c>
      <c r="M291" s="85" t="s">
        <v>311</v>
      </c>
      <c r="N291" s="83" t="s">
        <v>311</v>
      </c>
      <c r="O291" s="84" t="s">
        <v>311</v>
      </c>
      <c r="P291" s="83" t="s">
        <v>311</v>
      </c>
      <c r="Q291" s="83" t="s">
        <v>311</v>
      </c>
      <c r="R291" s="83" t="s">
        <v>311</v>
      </c>
      <c r="S291" s="86" t="s">
        <v>311</v>
      </c>
      <c r="T291" s="83" t="s">
        <v>311</v>
      </c>
      <c r="U291" s="83" t="s">
        <v>311</v>
      </c>
      <c r="V291" s="83" t="s">
        <v>311</v>
      </c>
      <c r="W291" s="86" t="s">
        <v>311</v>
      </c>
      <c r="X291" s="86" t="s">
        <v>311</v>
      </c>
      <c r="Y291" s="90" t="str">
        <f>IF(tbl_main[[#This Row],[ИНН организации]]="","",IF(ISERROR(VLOOKUP(tbl_main[[#This Row],[ИНН организации]],tbl_inn[],3,FALSE)),"Проверьте ИНН",VLOOKUP(tbl_main[[#This Row],[ИНН организации]],tbl_inn[],3,FALSE)))</f>
        <v/>
      </c>
      <c r="Z291" s="90" t="str">
        <f>IF(ISERROR(VLOOKUP(tbl_main[[#This Row],[ИНН организации]],tbl_inn[],4,FALSE)),"",VLOOKUP(tbl_main[[#This Row],[ИНН организации]],tbl_inn[],4,FALSE))</f>
        <v/>
      </c>
      <c r="AA291" s="90" t="str">
        <f>IF(ISERROR(VLOOKUP(tbl_main[[#This Row],[ИНН организации]],tbl_inn[],8,FALSE)),"",VLOOKUP(tbl_main[[#This Row],[ИНН организации]],tbl_inn[],8,FALSE))</f>
        <v/>
      </c>
      <c r="AB291" s="83" t="s">
        <v>311</v>
      </c>
      <c r="AC291" s="83" t="s">
        <v>311</v>
      </c>
      <c r="AD291" s="83" t="s">
        <v>311</v>
      </c>
      <c r="AE291" s="83" t="s">
        <v>311</v>
      </c>
      <c r="AF291" s="83" t="s">
        <v>311</v>
      </c>
      <c r="AG291" s="83" t="s">
        <v>311</v>
      </c>
      <c r="AH291" s="83" t="s">
        <v>311</v>
      </c>
      <c r="AI291" s="83" t="s">
        <v>311</v>
      </c>
      <c r="AJ291" s="83" t="s">
        <v>311</v>
      </c>
      <c r="AK291" s="83" t="s">
        <v>311</v>
      </c>
      <c r="AL291" s="83" t="s">
        <v>311</v>
      </c>
      <c r="AM291" s="83" t="s">
        <v>311</v>
      </c>
      <c r="AN291" s="83" t="s">
        <v>311</v>
      </c>
    </row>
    <row r="292" spans="1:40" x14ac:dyDescent="0.25">
      <c r="A292" s="81">
        <f t="shared" si="4"/>
        <v>283</v>
      </c>
      <c r="B292" s="82" t="str">
        <f>IF(tbl_main[[#This Row],[ТИП]]="","",IF(tbl_main[[#This Row],[Серия и номер]]="","",tbl_main[[#This Row],[ТИП]]&amp;"-"&amp;RIGHT(tbl_main[[#This Row],[Серия и номер]],6)))</f>
        <v/>
      </c>
      <c r="C292" s="83" t="s">
        <v>311</v>
      </c>
      <c r="D292" s="83" t="s">
        <v>311</v>
      </c>
      <c r="E292" s="83" t="s">
        <v>311</v>
      </c>
      <c r="F292" s="83" t="s">
        <v>311</v>
      </c>
      <c r="G292" s="83" t="s">
        <v>311</v>
      </c>
      <c r="H292" s="83" t="s">
        <v>311</v>
      </c>
      <c r="I292" s="83" t="s">
        <v>311</v>
      </c>
      <c r="J292" s="83" t="s">
        <v>311</v>
      </c>
      <c r="K292" s="84" t="s">
        <v>311</v>
      </c>
      <c r="L292" s="83" t="s">
        <v>311</v>
      </c>
      <c r="M292" s="85" t="s">
        <v>311</v>
      </c>
      <c r="N292" s="83" t="s">
        <v>311</v>
      </c>
      <c r="O292" s="84" t="s">
        <v>311</v>
      </c>
      <c r="P292" s="83" t="s">
        <v>311</v>
      </c>
      <c r="Q292" s="83" t="s">
        <v>311</v>
      </c>
      <c r="R292" s="83" t="s">
        <v>311</v>
      </c>
      <c r="S292" s="86" t="s">
        <v>311</v>
      </c>
      <c r="T292" s="83" t="s">
        <v>311</v>
      </c>
      <c r="U292" s="83" t="s">
        <v>311</v>
      </c>
      <c r="V292" s="83" t="s">
        <v>311</v>
      </c>
      <c r="W292" s="86" t="s">
        <v>311</v>
      </c>
      <c r="X292" s="86" t="s">
        <v>311</v>
      </c>
      <c r="Y292" s="90" t="str">
        <f>IF(tbl_main[[#This Row],[ИНН организации]]="","",IF(ISERROR(VLOOKUP(tbl_main[[#This Row],[ИНН организации]],tbl_inn[],3,FALSE)),"Проверьте ИНН",VLOOKUP(tbl_main[[#This Row],[ИНН организации]],tbl_inn[],3,FALSE)))</f>
        <v/>
      </c>
      <c r="Z292" s="90" t="str">
        <f>IF(ISERROR(VLOOKUP(tbl_main[[#This Row],[ИНН организации]],tbl_inn[],4,FALSE)),"",VLOOKUP(tbl_main[[#This Row],[ИНН организации]],tbl_inn[],4,FALSE))</f>
        <v/>
      </c>
      <c r="AA292" s="90" t="str">
        <f>IF(ISERROR(VLOOKUP(tbl_main[[#This Row],[ИНН организации]],tbl_inn[],8,FALSE)),"",VLOOKUP(tbl_main[[#This Row],[ИНН организации]],tbl_inn[],8,FALSE))</f>
        <v/>
      </c>
      <c r="AB292" s="83" t="s">
        <v>311</v>
      </c>
      <c r="AC292" s="83" t="s">
        <v>311</v>
      </c>
      <c r="AD292" s="83" t="s">
        <v>311</v>
      </c>
      <c r="AE292" s="83" t="s">
        <v>311</v>
      </c>
      <c r="AF292" s="83" t="s">
        <v>311</v>
      </c>
      <c r="AG292" s="83" t="s">
        <v>311</v>
      </c>
      <c r="AH292" s="83" t="s">
        <v>311</v>
      </c>
      <c r="AI292" s="83" t="s">
        <v>311</v>
      </c>
      <c r="AJ292" s="83" t="s">
        <v>311</v>
      </c>
      <c r="AK292" s="83" t="s">
        <v>311</v>
      </c>
      <c r="AL292" s="83" t="s">
        <v>311</v>
      </c>
      <c r="AM292" s="83" t="s">
        <v>311</v>
      </c>
      <c r="AN292" s="83" t="s">
        <v>311</v>
      </c>
    </row>
    <row r="293" spans="1:40" x14ac:dyDescent="0.25">
      <c r="A293" s="81">
        <f t="shared" si="4"/>
        <v>284</v>
      </c>
      <c r="B293" s="82" t="str">
        <f>IF(tbl_main[[#This Row],[ТИП]]="","",IF(tbl_main[[#This Row],[Серия и номер]]="","",tbl_main[[#This Row],[ТИП]]&amp;"-"&amp;RIGHT(tbl_main[[#This Row],[Серия и номер]],6)))</f>
        <v/>
      </c>
      <c r="C293" s="83" t="s">
        <v>311</v>
      </c>
      <c r="D293" s="83" t="s">
        <v>311</v>
      </c>
      <c r="E293" s="83" t="s">
        <v>311</v>
      </c>
      <c r="F293" s="83" t="s">
        <v>311</v>
      </c>
      <c r="G293" s="83" t="s">
        <v>311</v>
      </c>
      <c r="H293" s="83" t="s">
        <v>311</v>
      </c>
      <c r="I293" s="83" t="s">
        <v>311</v>
      </c>
      <c r="J293" s="83" t="s">
        <v>311</v>
      </c>
      <c r="K293" s="84" t="s">
        <v>311</v>
      </c>
      <c r="L293" s="83" t="s">
        <v>311</v>
      </c>
      <c r="M293" s="85" t="s">
        <v>311</v>
      </c>
      <c r="N293" s="83" t="s">
        <v>311</v>
      </c>
      <c r="O293" s="84" t="s">
        <v>311</v>
      </c>
      <c r="P293" s="83" t="s">
        <v>311</v>
      </c>
      <c r="Q293" s="83" t="s">
        <v>311</v>
      </c>
      <c r="R293" s="83" t="s">
        <v>311</v>
      </c>
      <c r="S293" s="86" t="s">
        <v>311</v>
      </c>
      <c r="T293" s="83" t="s">
        <v>311</v>
      </c>
      <c r="U293" s="83" t="s">
        <v>311</v>
      </c>
      <c r="V293" s="83" t="s">
        <v>311</v>
      </c>
      <c r="W293" s="86" t="s">
        <v>311</v>
      </c>
      <c r="X293" s="86" t="s">
        <v>311</v>
      </c>
      <c r="Y293" s="90" t="str">
        <f>IF(tbl_main[[#This Row],[ИНН организации]]="","",IF(ISERROR(VLOOKUP(tbl_main[[#This Row],[ИНН организации]],tbl_inn[],3,FALSE)),"Проверьте ИНН",VLOOKUP(tbl_main[[#This Row],[ИНН организации]],tbl_inn[],3,FALSE)))</f>
        <v/>
      </c>
      <c r="Z293" s="90" t="str">
        <f>IF(ISERROR(VLOOKUP(tbl_main[[#This Row],[ИНН организации]],tbl_inn[],4,FALSE)),"",VLOOKUP(tbl_main[[#This Row],[ИНН организации]],tbl_inn[],4,FALSE))</f>
        <v/>
      </c>
      <c r="AA293" s="90" t="str">
        <f>IF(ISERROR(VLOOKUP(tbl_main[[#This Row],[ИНН организации]],tbl_inn[],8,FALSE)),"",VLOOKUP(tbl_main[[#This Row],[ИНН организации]],tbl_inn[],8,FALSE))</f>
        <v/>
      </c>
      <c r="AB293" s="83" t="s">
        <v>311</v>
      </c>
      <c r="AC293" s="83" t="s">
        <v>311</v>
      </c>
      <c r="AD293" s="83" t="s">
        <v>311</v>
      </c>
      <c r="AE293" s="83" t="s">
        <v>311</v>
      </c>
      <c r="AF293" s="83" t="s">
        <v>311</v>
      </c>
      <c r="AG293" s="83" t="s">
        <v>311</v>
      </c>
      <c r="AH293" s="83" t="s">
        <v>311</v>
      </c>
      <c r="AI293" s="83" t="s">
        <v>311</v>
      </c>
      <c r="AJ293" s="83" t="s">
        <v>311</v>
      </c>
      <c r="AK293" s="83" t="s">
        <v>311</v>
      </c>
      <c r="AL293" s="83" t="s">
        <v>311</v>
      </c>
      <c r="AM293" s="83" t="s">
        <v>311</v>
      </c>
      <c r="AN293" s="83" t="s">
        <v>311</v>
      </c>
    </row>
    <row r="294" spans="1:40" x14ac:dyDescent="0.25">
      <c r="A294" s="81">
        <f t="shared" si="4"/>
        <v>285</v>
      </c>
      <c r="B294" s="82" t="str">
        <f>IF(tbl_main[[#This Row],[ТИП]]="","",IF(tbl_main[[#This Row],[Серия и номер]]="","",tbl_main[[#This Row],[ТИП]]&amp;"-"&amp;RIGHT(tbl_main[[#This Row],[Серия и номер]],6)))</f>
        <v/>
      </c>
      <c r="C294" s="83" t="s">
        <v>311</v>
      </c>
      <c r="D294" s="83" t="s">
        <v>311</v>
      </c>
      <c r="E294" s="83" t="s">
        <v>311</v>
      </c>
      <c r="F294" s="83" t="s">
        <v>311</v>
      </c>
      <c r="G294" s="83" t="s">
        <v>311</v>
      </c>
      <c r="H294" s="83" t="s">
        <v>311</v>
      </c>
      <c r="I294" s="83" t="s">
        <v>311</v>
      </c>
      <c r="J294" s="83" t="s">
        <v>311</v>
      </c>
      <c r="K294" s="84" t="s">
        <v>311</v>
      </c>
      <c r="L294" s="83" t="s">
        <v>311</v>
      </c>
      <c r="M294" s="85" t="s">
        <v>311</v>
      </c>
      <c r="N294" s="83" t="s">
        <v>311</v>
      </c>
      <c r="O294" s="84" t="s">
        <v>311</v>
      </c>
      <c r="P294" s="83" t="s">
        <v>311</v>
      </c>
      <c r="Q294" s="83" t="s">
        <v>311</v>
      </c>
      <c r="R294" s="83" t="s">
        <v>311</v>
      </c>
      <c r="S294" s="86" t="s">
        <v>311</v>
      </c>
      <c r="T294" s="83" t="s">
        <v>311</v>
      </c>
      <c r="U294" s="83" t="s">
        <v>311</v>
      </c>
      <c r="V294" s="83" t="s">
        <v>311</v>
      </c>
      <c r="W294" s="86" t="s">
        <v>311</v>
      </c>
      <c r="X294" s="86" t="s">
        <v>311</v>
      </c>
      <c r="Y294" s="90" t="str">
        <f>IF(tbl_main[[#This Row],[ИНН организации]]="","",IF(ISERROR(VLOOKUP(tbl_main[[#This Row],[ИНН организации]],tbl_inn[],3,FALSE)),"Проверьте ИНН",VLOOKUP(tbl_main[[#This Row],[ИНН организации]],tbl_inn[],3,FALSE)))</f>
        <v/>
      </c>
      <c r="Z294" s="90" t="str">
        <f>IF(ISERROR(VLOOKUP(tbl_main[[#This Row],[ИНН организации]],tbl_inn[],4,FALSE)),"",VLOOKUP(tbl_main[[#This Row],[ИНН организации]],tbl_inn[],4,FALSE))</f>
        <v/>
      </c>
      <c r="AA294" s="90" t="str">
        <f>IF(ISERROR(VLOOKUP(tbl_main[[#This Row],[ИНН организации]],tbl_inn[],8,FALSE)),"",VLOOKUP(tbl_main[[#This Row],[ИНН организации]],tbl_inn[],8,FALSE))</f>
        <v/>
      </c>
      <c r="AB294" s="83" t="s">
        <v>311</v>
      </c>
      <c r="AC294" s="83" t="s">
        <v>311</v>
      </c>
      <c r="AD294" s="83" t="s">
        <v>311</v>
      </c>
      <c r="AE294" s="83" t="s">
        <v>311</v>
      </c>
      <c r="AF294" s="83" t="s">
        <v>311</v>
      </c>
      <c r="AG294" s="83" t="s">
        <v>311</v>
      </c>
      <c r="AH294" s="83" t="s">
        <v>311</v>
      </c>
      <c r="AI294" s="83" t="s">
        <v>311</v>
      </c>
      <c r="AJ294" s="83" t="s">
        <v>311</v>
      </c>
      <c r="AK294" s="83" t="s">
        <v>311</v>
      </c>
      <c r="AL294" s="83" t="s">
        <v>311</v>
      </c>
      <c r="AM294" s="83" t="s">
        <v>311</v>
      </c>
      <c r="AN294" s="83" t="s">
        <v>311</v>
      </c>
    </row>
    <row r="295" spans="1:40" x14ac:dyDescent="0.25">
      <c r="A295" s="81">
        <f t="shared" si="4"/>
        <v>286</v>
      </c>
      <c r="B295" s="82" t="str">
        <f>IF(tbl_main[[#This Row],[ТИП]]="","",IF(tbl_main[[#This Row],[Серия и номер]]="","",tbl_main[[#This Row],[ТИП]]&amp;"-"&amp;RIGHT(tbl_main[[#This Row],[Серия и номер]],6)))</f>
        <v/>
      </c>
      <c r="C295" s="83" t="s">
        <v>311</v>
      </c>
      <c r="D295" s="83" t="s">
        <v>311</v>
      </c>
      <c r="E295" s="83" t="s">
        <v>311</v>
      </c>
      <c r="F295" s="83" t="s">
        <v>311</v>
      </c>
      <c r="G295" s="83" t="s">
        <v>311</v>
      </c>
      <c r="H295" s="83" t="s">
        <v>311</v>
      </c>
      <c r="I295" s="83" t="s">
        <v>311</v>
      </c>
      <c r="J295" s="83" t="s">
        <v>311</v>
      </c>
      <c r="K295" s="84" t="s">
        <v>311</v>
      </c>
      <c r="L295" s="83" t="s">
        <v>311</v>
      </c>
      <c r="M295" s="85" t="s">
        <v>311</v>
      </c>
      <c r="N295" s="83" t="s">
        <v>311</v>
      </c>
      <c r="O295" s="84" t="s">
        <v>311</v>
      </c>
      <c r="P295" s="83" t="s">
        <v>311</v>
      </c>
      <c r="Q295" s="83" t="s">
        <v>311</v>
      </c>
      <c r="R295" s="83" t="s">
        <v>311</v>
      </c>
      <c r="S295" s="86" t="s">
        <v>311</v>
      </c>
      <c r="T295" s="83" t="s">
        <v>311</v>
      </c>
      <c r="U295" s="83" t="s">
        <v>311</v>
      </c>
      <c r="V295" s="83" t="s">
        <v>311</v>
      </c>
      <c r="W295" s="86" t="s">
        <v>311</v>
      </c>
      <c r="X295" s="86" t="s">
        <v>311</v>
      </c>
      <c r="Y295" s="90" t="str">
        <f>IF(tbl_main[[#This Row],[ИНН организации]]="","",IF(ISERROR(VLOOKUP(tbl_main[[#This Row],[ИНН организации]],tbl_inn[],3,FALSE)),"Проверьте ИНН",VLOOKUP(tbl_main[[#This Row],[ИНН организации]],tbl_inn[],3,FALSE)))</f>
        <v/>
      </c>
      <c r="Z295" s="90" t="str">
        <f>IF(ISERROR(VLOOKUP(tbl_main[[#This Row],[ИНН организации]],tbl_inn[],4,FALSE)),"",VLOOKUP(tbl_main[[#This Row],[ИНН организации]],tbl_inn[],4,FALSE))</f>
        <v/>
      </c>
      <c r="AA295" s="90" t="str">
        <f>IF(ISERROR(VLOOKUP(tbl_main[[#This Row],[ИНН организации]],tbl_inn[],8,FALSE)),"",VLOOKUP(tbl_main[[#This Row],[ИНН организации]],tbl_inn[],8,FALSE))</f>
        <v/>
      </c>
      <c r="AB295" s="83" t="s">
        <v>311</v>
      </c>
      <c r="AC295" s="83" t="s">
        <v>311</v>
      </c>
      <c r="AD295" s="83" t="s">
        <v>311</v>
      </c>
      <c r="AE295" s="83" t="s">
        <v>311</v>
      </c>
      <c r="AF295" s="83" t="s">
        <v>311</v>
      </c>
      <c r="AG295" s="83" t="s">
        <v>311</v>
      </c>
      <c r="AH295" s="83" t="s">
        <v>311</v>
      </c>
      <c r="AI295" s="83" t="s">
        <v>311</v>
      </c>
      <c r="AJ295" s="83" t="s">
        <v>311</v>
      </c>
      <c r="AK295" s="83" t="s">
        <v>311</v>
      </c>
      <c r="AL295" s="83" t="s">
        <v>311</v>
      </c>
      <c r="AM295" s="83" t="s">
        <v>311</v>
      </c>
      <c r="AN295" s="83" t="s">
        <v>311</v>
      </c>
    </row>
    <row r="296" spans="1:40" x14ac:dyDescent="0.25">
      <c r="A296" s="81">
        <f t="shared" si="4"/>
        <v>287</v>
      </c>
      <c r="B296" s="82" t="str">
        <f>IF(tbl_main[[#This Row],[ТИП]]="","",IF(tbl_main[[#This Row],[Серия и номер]]="","",tbl_main[[#This Row],[ТИП]]&amp;"-"&amp;RIGHT(tbl_main[[#This Row],[Серия и номер]],6)))</f>
        <v/>
      </c>
      <c r="C296" s="83" t="s">
        <v>311</v>
      </c>
      <c r="D296" s="83" t="s">
        <v>311</v>
      </c>
      <c r="E296" s="83" t="s">
        <v>311</v>
      </c>
      <c r="F296" s="83" t="s">
        <v>311</v>
      </c>
      <c r="G296" s="83" t="s">
        <v>311</v>
      </c>
      <c r="H296" s="83" t="s">
        <v>311</v>
      </c>
      <c r="I296" s="83" t="s">
        <v>311</v>
      </c>
      <c r="J296" s="83" t="s">
        <v>311</v>
      </c>
      <c r="K296" s="84" t="s">
        <v>311</v>
      </c>
      <c r="L296" s="83" t="s">
        <v>311</v>
      </c>
      <c r="M296" s="85" t="s">
        <v>311</v>
      </c>
      <c r="N296" s="83" t="s">
        <v>311</v>
      </c>
      <c r="O296" s="84" t="s">
        <v>311</v>
      </c>
      <c r="P296" s="83" t="s">
        <v>311</v>
      </c>
      <c r="Q296" s="83" t="s">
        <v>311</v>
      </c>
      <c r="R296" s="83" t="s">
        <v>311</v>
      </c>
      <c r="S296" s="86" t="s">
        <v>311</v>
      </c>
      <c r="T296" s="83" t="s">
        <v>311</v>
      </c>
      <c r="U296" s="83" t="s">
        <v>311</v>
      </c>
      <c r="V296" s="83" t="s">
        <v>311</v>
      </c>
      <c r="W296" s="86" t="s">
        <v>311</v>
      </c>
      <c r="X296" s="86" t="s">
        <v>311</v>
      </c>
      <c r="Y296" s="90" t="str">
        <f>IF(tbl_main[[#This Row],[ИНН организации]]="","",IF(ISERROR(VLOOKUP(tbl_main[[#This Row],[ИНН организации]],tbl_inn[],3,FALSE)),"Проверьте ИНН",VLOOKUP(tbl_main[[#This Row],[ИНН организации]],tbl_inn[],3,FALSE)))</f>
        <v/>
      </c>
      <c r="Z296" s="90" t="str">
        <f>IF(ISERROR(VLOOKUP(tbl_main[[#This Row],[ИНН организации]],tbl_inn[],4,FALSE)),"",VLOOKUP(tbl_main[[#This Row],[ИНН организации]],tbl_inn[],4,FALSE))</f>
        <v/>
      </c>
      <c r="AA296" s="90" t="str">
        <f>IF(ISERROR(VLOOKUP(tbl_main[[#This Row],[ИНН организации]],tbl_inn[],8,FALSE)),"",VLOOKUP(tbl_main[[#This Row],[ИНН организации]],tbl_inn[],8,FALSE))</f>
        <v/>
      </c>
      <c r="AB296" s="83" t="s">
        <v>311</v>
      </c>
      <c r="AC296" s="83" t="s">
        <v>311</v>
      </c>
      <c r="AD296" s="83" t="s">
        <v>311</v>
      </c>
      <c r="AE296" s="83" t="s">
        <v>311</v>
      </c>
      <c r="AF296" s="83" t="s">
        <v>311</v>
      </c>
      <c r="AG296" s="83" t="s">
        <v>311</v>
      </c>
      <c r="AH296" s="83" t="s">
        <v>311</v>
      </c>
      <c r="AI296" s="83" t="s">
        <v>311</v>
      </c>
      <c r="AJ296" s="83" t="s">
        <v>311</v>
      </c>
      <c r="AK296" s="83" t="s">
        <v>311</v>
      </c>
      <c r="AL296" s="83" t="s">
        <v>311</v>
      </c>
      <c r="AM296" s="83" t="s">
        <v>311</v>
      </c>
      <c r="AN296" s="83" t="s">
        <v>311</v>
      </c>
    </row>
    <row r="297" spans="1:40" x14ac:dyDescent="0.25">
      <c r="A297" s="81">
        <f t="shared" si="4"/>
        <v>288</v>
      </c>
      <c r="B297" s="82" t="str">
        <f>IF(tbl_main[[#This Row],[ТИП]]="","",IF(tbl_main[[#This Row],[Серия и номер]]="","",tbl_main[[#This Row],[ТИП]]&amp;"-"&amp;RIGHT(tbl_main[[#This Row],[Серия и номер]],6)))</f>
        <v/>
      </c>
      <c r="C297" s="83" t="s">
        <v>311</v>
      </c>
      <c r="D297" s="83" t="s">
        <v>311</v>
      </c>
      <c r="E297" s="83" t="s">
        <v>311</v>
      </c>
      <c r="F297" s="83" t="s">
        <v>311</v>
      </c>
      <c r="G297" s="83" t="s">
        <v>311</v>
      </c>
      <c r="H297" s="83" t="s">
        <v>311</v>
      </c>
      <c r="I297" s="83" t="s">
        <v>311</v>
      </c>
      <c r="J297" s="83" t="s">
        <v>311</v>
      </c>
      <c r="K297" s="84" t="s">
        <v>311</v>
      </c>
      <c r="L297" s="83" t="s">
        <v>311</v>
      </c>
      <c r="M297" s="85" t="s">
        <v>311</v>
      </c>
      <c r="N297" s="83" t="s">
        <v>311</v>
      </c>
      <c r="O297" s="84" t="s">
        <v>311</v>
      </c>
      <c r="P297" s="83" t="s">
        <v>311</v>
      </c>
      <c r="Q297" s="83" t="s">
        <v>311</v>
      </c>
      <c r="R297" s="83" t="s">
        <v>311</v>
      </c>
      <c r="S297" s="86" t="s">
        <v>311</v>
      </c>
      <c r="T297" s="83" t="s">
        <v>311</v>
      </c>
      <c r="U297" s="83" t="s">
        <v>311</v>
      </c>
      <c r="V297" s="83" t="s">
        <v>311</v>
      </c>
      <c r="W297" s="86" t="s">
        <v>311</v>
      </c>
      <c r="X297" s="86" t="s">
        <v>311</v>
      </c>
      <c r="Y297" s="90" t="str">
        <f>IF(tbl_main[[#This Row],[ИНН организации]]="","",IF(ISERROR(VLOOKUP(tbl_main[[#This Row],[ИНН организации]],tbl_inn[],3,FALSE)),"Проверьте ИНН",VLOOKUP(tbl_main[[#This Row],[ИНН организации]],tbl_inn[],3,FALSE)))</f>
        <v/>
      </c>
      <c r="Z297" s="90" t="str">
        <f>IF(ISERROR(VLOOKUP(tbl_main[[#This Row],[ИНН организации]],tbl_inn[],4,FALSE)),"",VLOOKUP(tbl_main[[#This Row],[ИНН организации]],tbl_inn[],4,FALSE))</f>
        <v/>
      </c>
      <c r="AA297" s="90" t="str">
        <f>IF(ISERROR(VLOOKUP(tbl_main[[#This Row],[ИНН организации]],tbl_inn[],8,FALSE)),"",VLOOKUP(tbl_main[[#This Row],[ИНН организации]],tbl_inn[],8,FALSE))</f>
        <v/>
      </c>
      <c r="AB297" s="83" t="s">
        <v>311</v>
      </c>
      <c r="AC297" s="83" t="s">
        <v>311</v>
      </c>
      <c r="AD297" s="83" t="s">
        <v>311</v>
      </c>
      <c r="AE297" s="83" t="s">
        <v>311</v>
      </c>
      <c r="AF297" s="83" t="s">
        <v>311</v>
      </c>
      <c r="AG297" s="83" t="s">
        <v>311</v>
      </c>
      <c r="AH297" s="83" t="s">
        <v>311</v>
      </c>
      <c r="AI297" s="83" t="s">
        <v>311</v>
      </c>
      <c r="AJ297" s="83" t="s">
        <v>311</v>
      </c>
      <c r="AK297" s="83" t="s">
        <v>311</v>
      </c>
      <c r="AL297" s="83" t="s">
        <v>311</v>
      </c>
      <c r="AM297" s="83" t="s">
        <v>311</v>
      </c>
      <c r="AN297" s="83" t="s">
        <v>311</v>
      </c>
    </row>
    <row r="298" spans="1:40" x14ac:dyDescent="0.25">
      <c r="A298" s="81">
        <f t="shared" si="4"/>
        <v>289</v>
      </c>
      <c r="B298" s="82" t="str">
        <f>IF(tbl_main[[#This Row],[ТИП]]="","",IF(tbl_main[[#This Row],[Серия и номер]]="","",tbl_main[[#This Row],[ТИП]]&amp;"-"&amp;RIGHT(tbl_main[[#This Row],[Серия и номер]],6)))</f>
        <v/>
      </c>
      <c r="C298" s="83" t="s">
        <v>311</v>
      </c>
      <c r="D298" s="83" t="s">
        <v>311</v>
      </c>
      <c r="E298" s="83" t="s">
        <v>311</v>
      </c>
      <c r="F298" s="83" t="s">
        <v>311</v>
      </c>
      <c r="G298" s="83" t="s">
        <v>311</v>
      </c>
      <c r="H298" s="83" t="s">
        <v>311</v>
      </c>
      <c r="I298" s="83" t="s">
        <v>311</v>
      </c>
      <c r="J298" s="83" t="s">
        <v>311</v>
      </c>
      <c r="K298" s="84" t="s">
        <v>311</v>
      </c>
      <c r="L298" s="83" t="s">
        <v>311</v>
      </c>
      <c r="M298" s="85" t="s">
        <v>311</v>
      </c>
      <c r="N298" s="83" t="s">
        <v>311</v>
      </c>
      <c r="O298" s="84" t="s">
        <v>311</v>
      </c>
      <c r="P298" s="83" t="s">
        <v>311</v>
      </c>
      <c r="Q298" s="83" t="s">
        <v>311</v>
      </c>
      <c r="R298" s="83" t="s">
        <v>311</v>
      </c>
      <c r="S298" s="86" t="s">
        <v>311</v>
      </c>
      <c r="T298" s="83" t="s">
        <v>311</v>
      </c>
      <c r="U298" s="83" t="s">
        <v>311</v>
      </c>
      <c r="V298" s="83" t="s">
        <v>311</v>
      </c>
      <c r="W298" s="86" t="s">
        <v>311</v>
      </c>
      <c r="X298" s="86" t="s">
        <v>311</v>
      </c>
      <c r="Y298" s="90" t="str">
        <f>IF(tbl_main[[#This Row],[ИНН организации]]="","",IF(ISERROR(VLOOKUP(tbl_main[[#This Row],[ИНН организации]],tbl_inn[],3,FALSE)),"Проверьте ИНН",VLOOKUP(tbl_main[[#This Row],[ИНН организации]],tbl_inn[],3,FALSE)))</f>
        <v/>
      </c>
      <c r="Z298" s="90" t="str">
        <f>IF(ISERROR(VLOOKUP(tbl_main[[#This Row],[ИНН организации]],tbl_inn[],4,FALSE)),"",VLOOKUP(tbl_main[[#This Row],[ИНН организации]],tbl_inn[],4,FALSE))</f>
        <v/>
      </c>
      <c r="AA298" s="90" t="str">
        <f>IF(ISERROR(VLOOKUP(tbl_main[[#This Row],[ИНН организации]],tbl_inn[],8,FALSE)),"",VLOOKUP(tbl_main[[#This Row],[ИНН организации]],tbl_inn[],8,FALSE))</f>
        <v/>
      </c>
      <c r="AB298" s="83" t="s">
        <v>311</v>
      </c>
      <c r="AC298" s="83" t="s">
        <v>311</v>
      </c>
      <c r="AD298" s="83" t="s">
        <v>311</v>
      </c>
      <c r="AE298" s="83" t="s">
        <v>311</v>
      </c>
      <c r="AF298" s="83" t="s">
        <v>311</v>
      </c>
      <c r="AG298" s="83" t="s">
        <v>311</v>
      </c>
      <c r="AH298" s="83" t="s">
        <v>311</v>
      </c>
      <c r="AI298" s="83" t="s">
        <v>311</v>
      </c>
      <c r="AJ298" s="83" t="s">
        <v>311</v>
      </c>
      <c r="AK298" s="83" t="s">
        <v>311</v>
      </c>
      <c r="AL298" s="83" t="s">
        <v>311</v>
      </c>
      <c r="AM298" s="83" t="s">
        <v>311</v>
      </c>
      <c r="AN298" s="83" t="s">
        <v>311</v>
      </c>
    </row>
    <row r="299" spans="1:40" x14ac:dyDescent="0.25">
      <c r="A299" s="81">
        <f t="shared" si="4"/>
        <v>290</v>
      </c>
      <c r="B299" s="82" t="str">
        <f>IF(tbl_main[[#This Row],[ТИП]]="","",IF(tbl_main[[#This Row],[Серия и номер]]="","",tbl_main[[#This Row],[ТИП]]&amp;"-"&amp;RIGHT(tbl_main[[#This Row],[Серия и номер]],6)))</f>
        <v/>
      </c>
      <c r="C299" s="83" t="s">
        <v>311</v>
      </c>
      <c r="D299" s="83" t="s">
        <v>311</v>
      </c>
      <c r="E299" s="83" t="s">
        <v>311</v>
      </c>
      <c r="F299" s="83" t="s">
        <v>311</v>
      </c>
      <c r="G299" s="83" t="s">
        <v>311</v>
      </c>
      <c r="H299" s="83" t="s">
        <v>311</v>
      </c>
      <c r="I299" s="83" t="s">
        <v>311</v>
      </c>
      <c r="J299" s="83" t="s">
        <v>311</v>
      </c>
      <c r="K299" s="84" t="s">
        <v>311</v>
      </c>
      <c r="L299" s="83" t="s">
        <v>311</v>
      </c>
      <c r="M299" s="85" t="s">
        <v>311</v>
      </c>
      <c r="N299" s="83" t="s">
        <v>311</v>
      </c>
      <c r="O299" s="84" t="s">
        <v>311</v>
      </c>
      <c r="P299" s="83" t="s">
        <v>311</v>
      </c>
      <c r="Q299" s="83" t="s">
        <v>311</v>
      </c>
      <c r="R299" s="83" t="s">
        <v>311</v>
      </c>
      <c r="S299" s="86" t="s">
        <v>311</v>
      </c>
      <c r="T299" s="83" t="s">
        <v>311</v>
      </c>
      <c r="U299" s="83" t="s">
        <v>311</v>
      </c>
      <c r="V299" s="83" t="s">
        <v>311</v>
      </c>
      <c r="W299" s="86" t="s">
        <v>311</v>
      </c>
      <c r="X299" s="86" t="s">
        <v>311</v>
      </c>
      <c r="Y299" s="90" t="str">
        <f>IF(tbl_main[[#This Row],[ИНН организации]]="","",IF(ISERROR(VLOOKUP(tbl_main[[#This Row],[ИНН организации]],tbl_inn[],3,FALSE)),"Проверьте ИНН",VLOOKUP(tbl_main[[#This Row],[ИНН организации]],tbl_inn[],3,FALSE)))</f>
        <v/>
      </c>
      <c r="Z299" s="90" t="str">
        <f>IF(ISERROR(VLOOKUP(tbl_main[[#This Row],[ИНН организации]],tbl_inn[],4,FALSE)),"",VLOOKUP(tbl_main[[#This Row],[ИНН организации]],tbl_inn[],4,FALSE))</f>
        <v/>
      </c>
      <c r="AA299" s="90" t="str">
        <f>IF(ISERROR(VLOOKUP(tbl_main[[#This Row],[ИНН организации]],tbl_inn[],8,FALSE)),"",VLOOKUP(tbl_main[[#This Row],[ИНН организации]],tbl_inn[],8,FALSE))</f>
        <v/>
      </c>
      <c r="AB299" s="83" t="s">
        <v>311</v>
      </c>
      <c r="AC299" s="83" t="s">
        <v>311</v>
      </c>
      <c r="AD299" s="83" t="s">
        <v>311</v>
      </c>
      <c r="AE299" s="83" t="s">
        <v>311</v>
      </c>
      <c r="AF299" s="83" t="s">
        <v>311</v>
      </c>
      <c r="AG299" s="83" t="s">
        <v>311</v>
      </c>
      <c r="AH299" s="83" t="s">
        <v>311</v>
      </c>
      <c r="AI299" s="83" t="s">
        <v>311</v>
      </c>
      <c r="AJ299" s="83" t="s">
        <v>311</v>
      </c>
      <c r="AK299" s="83" t="s">
        <v>311</v>
      </c>
      <c r="AL299" s="83" t="s">
        <v>311</v>
      </c>
      <c r="AM299" s="83" t="s">
        <v>311</v>
      </c>
      <c r="AN299" s="83" t="s">
        <v>311</v>
      </c>
    </row>
    <row r="300" spans="1:40" x14ac:dyDescent="0.25">
      <c r="A300" s="81">
        <f t="shared" si="4"/>
        <v>291</v>
      </c>
      <c r="B300" s="82" t="str">
        <f>IF(tbl_main[[#This Row],[ТИП]]="","",IF(tbl_main[[#This Row],[Серия и номер]]="","",tbl_main[[#This Row],[ТИП]]&amp;"-"&amp;RIGHT(tbl_main[[#This Row],[Серия и номер]],6)))</f>
        <v/>
      </c>
      <c r="C300" s="83" t="s">
        <v>311</v>
      </c>
      <c r="D300" s="83" t="s">
        <v>311</v>
      </c>
      <c r="E300" s="83" t="s">
        <v>311</v>
      </c>
      <c r="F300" s="83" t="s">
        <v>311</v>
      </c>
      <c r="G300" s="83" t="s">
        <v>311</v>
      </c>
      <c r="H300" s="83" t="s">
        <v>311</v>
      </c>
      <c r="I300" s="83" t="s">
        <v>311</v>
      </c>
      <c r="J300" s="83" t="s">
        <v>311</v>
      </c>
      <c r="K300" s="84" t="s">
        <v>311</v>
      </c>
      <c r="L300" s="83" t="s">
        <v>311</v>
      </c>
      <c r="M300" s="85" t="s">
        <v>311</v>
      </c>
      <c r="N300" s="83" t="s">
        <v>311</v>
      </c>
      <c r="O300" s="84" t="s">
        <v>311</v>
      </c>
      <c r="P300" s="83" t="s">
        <v>311</v>
      </c>
      <c r="Q300" s="83" t="s">
        <v>311</v>
      </c>
      <c r="R300" s="83" t="s">
        <v>311</v>
      </c>
      <c r="S300" s="86" t="s">
        <v>311</v>
      </c>
      <c r="T300" s="83" t="s">
        <v>311</v>
      </c>
      <c r="U300" s="83" t="s">
        <v>311</v>
      </c>
      <c r="V300" s="83" t="s">
        <v>311</v>
      </c>
      <c r="W300" s="86" t="s">
        <v>311</v>
      </c>
      <c r="X300" s="86" t="s">
        <v>311</v>
      </c>
      <c r="Y300" s="90" t="str">
        <f>IF(tbl_main[[#This Row],[ИНН организации]]="","",IF(ISERROR(VLOOKUP(tbl_main[[#This Row],[ИНН организации]],tbl_inn[],3,FALSE)),"Проверьте ИНН",VLOOKUP(tbl_main[[#This Row],[ИНН организации]],tbl_inn[],3,FALSE)))</f>
        <v/>
      </c>
      <c r="Z300" s="90" t="str">
        <f>IF(ISERROR(VLOOKUP(tbl_main[[#This Row],[ИНН организации]],tbl_inn[],4,FALSE)),"",VLOOKUP(tbl_main[[#This Row],[ИНН организации]],tbl_inn[],4,FALSE))</f>
        <v/>
      </c>
      <c r="AA300" s="90" t="str">
        <f>IF(ISERROR(VLOOKUP(tbl_main[[#This Row],[ИНН организации]],tbl_inn[],8,FALSE)),"",VLOOKUP(tbl_main[[#This Row],[ИНН организации]],tbl_inn[],8,FALSE))</f>
        <v/>
      </c>
      <c r="AB300" s="83" t="s">
        <v>311</v>
      </c>
      <c r="AC300" s="83" t="s">
        <v>311</v>
      </c>
      <c r="AD300" s="83" t="s">
        <v>311</v>
      </c>
      <c r="AE300" s="83" t="s">
        <v>311</v>
      </c>
      <c r="AF300" s="83" t="s">
        <v>311</v>
      </c>
      <c r="AG300" s="83" t="s">
        <v>311</v>
      </c>
      <c r="AH300" s="83" t="s">
        <v>311</v>
      </c>
      <c r="AI300" s="83" t="s">
        <v>311</v>
      </c>
      <c r="AJ300" s="83" t="s">
        <v>311</v>
      </c>
      <c r="AK300" s="83" t="s">
        <v>311</v>
      </c>
      <c r="AL300" s="83" t="s">
        <v>311</v>
      </c>
      <c r="AM300" s="83" t="s">
        <v>311</v>
      </c>
      <c r="AN300" s="83" t="s">
        <v>311</v>
      </c>
    </row>
    <row r="301" spans="1:40" x14ac:dyDescent="0.25">
      <c r="A301" s="81">
        <f t="shared" si="4"/>
        <v>292</v>
      </c>
      <c r="B301" s="82" t="str">
        <f>IF(tbl_main[[#This Row],[ТИП]]="","",IF(tbl_main[[#This Row],[Серия и номер]]="","",tbl_main[[#This Row],[ТИП]]&amp;"-"&amp;RIGHT(tbl_main[[#This Row],[Серия и номер]],6)))</f>
        <v/>
      </c>
      <c r="C301" s="83" t="s">
        <v>311</v>
      </c>
      <c r="D301" s="83" t="s">
        <v>311</v>
      </c>
      <c r="E301" s="83" t="s">
        <v>311</v>
      </c>
      <c r="F301" s="83" t="s">
        <v>311</v>
      </c>
      <c r="G301" s="83" t="s">
        <v>311</v>
      </c>
      <c r="H301" s="83" t="s">
        <v>311</v>
      </c>
      <c r="I301" s="83" t="s">
        <v>311</v>
      </c>
      <c r="J301" s="83" t="s">
        <v>311</v>
      </c>
      <c r="K301" s="84" t="s">
        <v>311</v>
      </c>
      <c r="L301" s="83" t="s">
        <v>311</v>
      </c>
      <c r="M301" s="85" t="s">
        <v>311</v>
      </c>
      <c r="N301" s="83" t="s">
        <v>311</v>
      </c>
      <c r="O301" s="84" t="s">
        <v>311</v>
      </c>
      <c r="P301" s="83" t="s">
        <v>311</v>
      </c>
      <c r="Q301" s="83" t="s">
        <v>311</v>
      </c>
      <c r="R301" s="83" t="s">
        <v>311</v>
      </c>
      <c r="S301" s="86" t="s">
        <v>311</v>
      </c>
      <c r="T301" s="83" t="s">
        <v>311</v>
      </c>
      <c r="U301" s="83" t="s">
        <v>311</v>
      </c>
      <c r="V301" s="83" t="s">
        <v>311</v>
      </c>
      <c r="W301" s="86" t="s">
        <v>311</v>
      </c>
      <c r="X301" s="86" t="s">
        <v>311</v>
      </c>
      <c r="Y301" s="90" t="str">
        <f>IF(tbl_main[[#This Row],[ИНН организации]]="","",IF(ISERROR(VLOOKUP(tbl_main[[#This Row],[ИНН организации]],tbl_inn[],3,FALSE)),"Проверьте ИНН",VLOOKUP(tbl_main[[#This Row],[ИНН организации]],tbl_inn[],3,FALSE)))</f>
        <v/>
      </c>
      <c r="Z301" s="90" t="str">
        <f>IF(ISERROR(VLOOKUP(tbl_main[[#This Row],[ИНН организации]],tbl_inn[],4,FALSE)),"",VLOOKUP(tbl_main[[#This Row],[ИНН организации]],tbl_inn[],4,FALSE))</f>
        <v/>
      </c>
      <c r="AA301" s="90" t="str">
        <f>IF(ISERROR(VLOOKUP(tbl_main[[#This Row],[ИНН организации]],tbl_inn[],8,FALSE)),"",VLOOKUP(tbl_main[[#This Row],[ИНН организации]],tbl_inn[],8,FALSE))</f>
        <v/>
      </c>
      <c r="AB301" s="83" t="s">
        <v>311</v>
      </c>
      <c r="AC301" s="83" t="s">
        <v>311</v>
      </c>
      <c r="AD301" s="83" t="s">
        <v>311</v>
      </c>
      <c r="AE301" s="83" t="s">
        <v>311</v>
      </c>
      <c r="AF301" s="83" t="s">
        <v>311</v>
      </c>
      <c r="AG301" s="83" t="s">
        <v>311</v>
      </c>
      <c r="AH301" s="83" t="s">
        <v>311</v>
      </c>
      <c r="AI301" s="83" t="s">
        <v>311</v>
      </c>
      <c r="AJ301" s="83" t="s">
        <v>311</v>
      </c>
      <c r="AK301" s="83" t="s">
        <v>311</v>
      </c>
      <c r="AL301" s="83" t="s">
        <v>311</v>
      </c>
      <c r="AM301" s="83" t="s">
        <v>311</v>
      </c>
      <c r="AN301" s="83" t="s">
        <v>311</v>
      </c>
    </row>
    <row r="302" spans="1:40" x14ac:dyDescent="0.25">
      <c r="A302" s="81">
        <f t="shared" si="4"/>
        <v>293</v>
      </c>
      <c r="B302" s="82" t="str">
        <f>IF(tbl_main[[#This Row],[ТИП]]="","",IF(tbl_main[[#This Row],[Серия и номер]]="","",tbl_main[[#This Row],[ТИП]]&amp;"-"&amp;RIGHT(tbl_main[[#This Row],[Серия и номер]],6)))</f>
        <v/>
      </c>
      <c r="C302" s="83" t="s">
        <v>311</v>
      </c>
      <c r="D302" s="83" t="s">
        <v>311</v>
      </c>
      <c r="E302" s="83" t="s">
        <v>311</v>
      </c>
      <c r="F302" s="83" t="s">
        <v>311</v>
      </c>
      <c r="G302" s="83" t="s">
        <v>311</v>
      </c>
      <c r="H302" s="83" t="s">
        <v>311</v>
      </c>
      <c r="I302" s="83" t="s">
        <v>311</v>
      </c>
      <c r="J302" s="83" t="s">
        <v>311</v>
      </c>
      <c r="K302" s="84" t="s">
        <v>311</v>
      </c>
      <c r="L302" s="83" t="s">
        <v>311</v>
      </c>
      <c r="M302" s="85" t="s">
        <v>311</v>
      </c>
      <c r="N302" s="83" t="s">
        <v>311</v>
      </c>
      <c r="O302" s="84" t="s">
        <v>311</v>
      </c>
      <c r="P302" s="83" t="s">
        <v>311</v>
      </c>
      <c r="Q302" s="83" t="s">
        <v>311</v>
      </c>
      <c r="R302" s="83" t="s">
        <v>311</v>
      </c>
      <c r="S302" s="86" t="s">
        <v>311</v>
      </c>
      <c r="T302" s="83" t="s">
        <v>311</v>
      </c>
      <c r="U302" s="83" t="s">
        <v>311</v>
      </c>
      <c r="V302" s="83" t="s">
        <v>311</v>
      </c>
      <c r="W302" s="86" t="s">
        <v>311</v>
      </c>
      <c r="X302" s="86" t="s">
        <v>311</v>
      </c>
      <c r="Y302" s="90" t="str">
        <f>IF(tbl_main[[#This Row],[ИНН организации]]="","",IF(ISERROR(VLOOKUP(tbl_main[[#This Row],[ИНН организации]],tbl_inn[],3,FALSE)),"Проверьте ИНН",VLOOKUP(tbl_main[[#This Row],[ИНН организации]],tbl_inn[],3,FALSE)))</f>
        <v/>
      </c>
      <c r="Z302" s="90" t="str">
        <f>IF(ISERROR(VLOOKUP(tbl_main[[#This Row],[ИНН организации]],tbl_inn[],4,FALSE)),"",VLOOKUP(tbl_main[[#This Row],[ИНН организации]],tbl_inn[],4,FALSE))</f>
        <v/>
      </c>
      <c r="AA302" s="90" t="str">
        <f>IF(ISERROR(VLOOKUP(tbl_main[[#This Row],[ИНН организации]],tbl_inn[],8,FALSE)),"",VLOOKUP(tbl_main[[#This Row],[ИНН организации]],tbl_inn[],8,FALSE))</f>
        <v/>
      </c>
      <c r="AB302" s="83" t="s">
        <v>311</v>
      </c>
      <c r="AC302" s="83" t="s">
        <v>311</v>
      </c>
      <c r="AD302" s="83" t="s">
        <v>311</v>
      </c>
      <c r="AE302" s="83" t="s">
        <v>311</v>
      </c>
      <c r="AF302" s="83" t="s">
        <v>311</v>
      </c>
      <c r="AG302" s="83" t="s">
        <v>311</v>
      </c>
      <c r="AH302" s="83" t="s">
        <v>311</v>
      </c>
      <c r="AI302" s="83" t="s">
        <v>311</v>
      </c>
      <c r="AJ302" s="83" t="s">
        <v>311</v>
      </c>
      <c r="AK302" s="83" t="s">
        <v>311</v>
      </c>
      <c r="AL302" s="83" t="s">
        <v>311</v>
      </c>
      <c r="AM302" s="83" t="s">
        <v>311</v>
      </c>
      <c r="AN302" s="83" t="s">
        <v>311</v>
      </c>
    </row>
    <row r="303" spans="1:40" x14ac:dyDescent="0.25">
      <c r="A303" s="81">
        <f t="shared" si="4"/>
        <v>294</v>
      </c>
      <c r="B303" s="82" t="str">
        <f>IF(tbl_main[[#This Row],[ТИП]]="","",IF(tbl_main[[#This Row],[Серия и номер]]="","",tbl_main[[#This Row],[ТИП]]&amp;"-"&amp;RIGHT(tbl_main[[#This Row],[Серия и номер]],6)))</f>
        <v/>
      </c>
      <c r="C303" s="83" t="s">
        <v>311</v>
      </c>
      <c r="D303" s="83" t="s">
        <v>311</v>
      </c>
      <c r="E303" s="83" t="s">
        <v>311</v>
      </c>
      <c r="F303" s="83" t="s">
        <v>311</v>
      </c>
      <c r="G303" s="83" t="s">
        <v>311</v>
      </c>
      <c r="H303" s="83" t="s">
        <v>311</v>
      </c>
      <c r="I303" s="83" t="s">
        <v>311</v>
      </c>
      <c r="J303" s="83" t="s">
        <v>311</v>
      </c>
      <c r="K303" s="84" t="s">
        <v>311</v>
      </c>
      <c r="L303" s="83" t="s">
        <v>311</v>
      </c>
      <c r="M303" s="85" t="s">
        <v>311</v>
      </c>
      <c r="N303" s="83" t="s">
        <v>311</v>
      </c>
      <c r="O303" s="84" t="s">
        <v>311</v>
      </c>
      <c r="P303" s="83" t="s">
        <v>311</v>
      </c>
      <c r="Q303" s="83" t="s">
        <v>311</v>
      </c>
      <c r="R303" s="83" t="s">
        <v>311</v>
      </c>
      <c r="S303" s="86" t="s">
        <v>311</v>
      </c>
      <c r="T303" s="83" t="s">
        <v>311</v>
      </c>
      <c r="U303" s="83" t="s">
        <v>311</v>
      </c>
      <c r="V303" s="83" t="s">
        <v>311</v>
      </c>
      <c r="W303" s="86" t="s">
        <v>311</v>
      </c>
      <c r="X303" s="86" t="s">
        <v>311</v>
      </c>
      <c r="Y303" s="90" t="str">
        <f>IF(tbl_main[[#This Row],[ИНН организации]]="","",IF(ISERROR(VLOOKUP(tbl_main[[#This Row],[ИНН организации]],tbl_inn[],3,FALSE)),"Проверьте ИНН",VLOOKUP(tbl_main[[#This Row],[ИНН организации]],tbl_inn[],3,FALSE)))</f>
        <v/>
      </c>
      <c r="Z303" s="90" t="str">
        <f>IF(ISERROR(VLOOKUP(tbl_main[[#This Row],[ИНН организации]],tbl_inn[],4,FALSE)),"",VLOOKUP(tbl_main[[#This Row],[ИНН организации]],tbl_inn[],4,FALSE))</f>
        <v/>
      </c>
      <c r="AA303" s="90" t="str">
        <f>IF(ISERROR(VLOOKUP(tbl_main[[#This Row],[ИНН организации]],tbl_inn[],8,FALSE)),"",VLOOKUP(tbl_main[[#This Row],[ИНН организации]],tbl_inn[],8,FALSE))</f>
        <v/>
      </c>
      <c r="AB303" s="83" t="s">
        <v>311</v>
      </c>
      <c r="AC303" s="83" t="s">
        <v>311</v>
      </c>
      <c r="AD303" s="83" t="s">
        <v>311</v>
      </c>
      <c r="AE303" s="83" t="s">
        <v>311</v>
      </c>
      <c r="AF303" s="83" t="s">
        <v>311</v>
      </c>
      <c r="AG303" s="83" t="s">
        <v>311</v>
      </c>
      <c r="AH303" s="83" t="s">
        <v>311</v>
      </c>
      <c r="AI303" s="83" t="s">
        <v>311</v>
      </c>
      <c r="AJ303" s="83" t="s">
        <v>311</v>
      </c>
      <c r="AK303" s="83" t="s">
        <v>311</v>
      </c>
      <c r="AL303" s="83" t="s">
        <v>311</v>
      </c>
      <c r="AM303" s="83" t="s">
        <v>311</v>
      </c>
      <c r="AN303" s="83" t="s">
        <v>311</v>
      </c>
    </row>
    <row r="304" spans="1:40" x14ac:dyDescent="0.25">
      <c r="A304" s="81">
        <f t="shared" si="4"/>
        <v>295</v>
      </c>
      <c r="B304" s="82" t="str">
        <f>IF(tbl_main[[#This Row],[ТИП]]="","",IF(tbl_main[[#This Row],[Серия и номер]]="","",tbl_main[[#This Row],[ТИП]]&amp;"-"&amp;RIGHT(tbl_main[[#This Row],[Серия и номер]],6)))</f>
        <v/>
      </c>
      <c r="C304" s="83" t="s">
        <v>311</v>
      </c>
      <c r="D304" s="83" t="s">
        <v>311</v>
      </c>
      <c r="E304" s="83" t="s">
        <v>311</v>
      </c>
      <c r="F304" s="83" t="s">
        <v>311</v>
      </c>
      <c r="G304" s="83" t="s">
        <v>311</v>
      </c>
      <c r="H304" s="83" t="s">
        <v>311</v>
      </c>
      <c r="I304" s="83" t="s">
        <v>311</v>
      </c>
      <c r="J304" s="83" t="s">
        <v>311</v>
      </c>
      <c r="K304" s="84" t="s">
        <v>311</v>
      </c>
      <c r="L304" s="83" t="s">
        <v>311</v>
      </c>
      <c r="M304" s="85" t="s">
        <v>311</v>
      </c>
      <c r="N304" s="83" t="s">
        <v>311</v>
      </c>
      <c r="O304" s="84" t="s">
        <v>311</v>
      </c>
      <c r="P304" s="83" t="s">
        <v>311</v>
      </c>
      <c r="Q304" s="83" t="s">
        <v>311</v>
      </c>
      <c r="R304" s="83" t="s">
        <v>311</v>
      </c>
      <c r="S304" s="86" t="s">
        <v>311</v>
      </c>
      <c r="T304" s="83" t="s">
        <v>311</v>
      </c>
      <c r="U304" s="83" t="s">
        <v>311</v>
      </c>
      <c r="V304" s="83" t="s">
        <v>311</v>
      </c>
      <c r="W304" s="86" t="s">
        <v>311</v>
      </c>
      <c r="X304" s="86" t="s">
        <v>311</v>
      </c>
      <c r="Y304" s="90" t="str">
        <f>IF(tbl_main[[#This Row],[ИНН организации]]="","",IF(ISERROR(VLOOKUP(tbl_main[[#This Row],[ИНН организации]],tbl_inn[],3,FALSE)),"Проверьте ИНН",VLOOKUP(tbl_main[[#This Row],[ИНН организации]],tbl_inn[],3,FALSE)))</f>
        <v/>
      </c>
      <c r="Z304" s="90" t="str">
        <f>IF(ISERROR(VLOOKUP(tbl_main[[#This Row],[ИНН организации]],tbl_inn[],4,FALSE)),"",VLOOKUP(tbl_main[[#This Row],[ИНН организации]],tbl_inn[],4,FALSE))</f>
        <v/>
      </c>
      <c r="AA304" s="90" t="str">
        <f>IF(ISERROR(VLOOKUP(tbl_main[[#This Row],[ИНН организации]],tbl_inn[],8,FALSE)),"",VLOOKUP(tbl_main[[#This Row],[ИНН организации]],tbl_inn[],8,FALSE))</f>
        <v/>
      </c>
      <c r="AB304" s="83" t="s">
        <v>311</v>
      </c>
      <c r="AC304" s="83" t="s">
        <v>311</v>
      </c>
      <c r="AD304" s="83" t="s">
        <v>311</v>
      </c>
      <c r="AE304" s="83" t="s">
        <v>311</v>
      </c>
      <c r="AF304" s="83" t="s">
        <v>311</v>
      </c>
      <c r="AG304" s="83" t="s">
        <v>311</v>
      </c>
      <c r="AH304" s="83" t="s">
        <v>311</v>
      </c>
      <c r="AI304" s="83" t="s">
        <v>311</v>
      </c>
      <c r="AJ304" s="83" t="s">
        <v>311</v>
      </c>
      <c r="AK304" s="83" t="s">
        <v>311</v>
      </c>
      <c r="AL304" s="83" t="s">
        <v>311</v>
      </c>
      <c r="AM304" s="83" t="s">
        <v>311</v>
      </c>
      <c r="AN304" s="83" t="s">
        <v>311</v>
      </c>
    </row>
    <row r="305" spans="1:40" x14ac:dyDescent="0.25">
      <c r="A305" s="81">
        <f t="shared" si="4"/>
        <v>296</v>
      </c>
      <c r="B305" s="82" t="str">
        <f>IF(tbl_main[[#This Row],[ТИП]]="","",IF(tbl_main[[#This Row],[Серия и номер]]="","",tbl_main[[#This Row],[ТИП]]&amp;"-"&amp;RIGHT(tbl_main[[#This Row],[Серия и номер]],6)))</f>
        <v/>
      </c>
      <c r="C305" s="83" t="s">
        <v>311</v>
      </c>
      <c r="D305" s="83" t="s">
        <v>311</v>
      </c>
      <c r="E305" s="83" t="s">
        <v>311</v>
      </c>
      <c r="F305" s="83" t="s">
        <v>311</v>
      </c>
      <c r="G305" s="83" t="s">
        <v>311</v>
      </c>
      <c r="H305" s="83" t="s">
        <v>311</v>
      </c>
      <c r="I305" s="83" t="s">
        <v>311</v>
      </c>
      <c r="J305" s="83" t="s">
        <v>311</v>
      </c>
      <c r="K305" s="84" t="s">
        <v>311</v>
      </c>
      <c r="L305" s="83" t="s">
        <v>311</v>
      </c>
      <c r="M305" s="85" t="s">
        <v>311</v>
      </c>
      <c r="N305" s="83" t="s">
        <v>311</v>
      </c>
      <c r="O305" s="84" t="s">
        <v>311</v>
      </c>
      <c r="P305" s="83" t="s">
        <v>311</v>
      </c>
      <c r="Q305" s="83" t="s">
        <v>311</v>
      </c>
      <c r="R305" s="83" t="s">
        <v>311</v>
      </c>
      <c r="S305" s="86" t="s">
        <v>311</v>
      </c>
      <c r="T305" s="83" t="s">
        <v>311</v>
      </c>
      <c r="U305" s="83" t="s">
        <v>311</v>
      </c>
      <c r="V305" s="83" t="s">
        <v>311</v>
      </c>
      <c r="W305" s="86" t="s">
        <v>311</v>
      </c>
      <c r="X305" s="86" t="s">
        <v>311</v>
      </c>
      <c r="Y305" s="90" t="str">
        <f>IF(tbl_main[[#This Row],[ИНН организации]]="","",IF(ISERROR(VLOOKUP(tbl_main[[#This Row],[ИНН организации]],tbl_inn[],3,FALSE)),"Проверьте ИНН",VLOOKUP(tbl_main[[#This Row],[ИНН организации]],tbl_inn[],3,FALSE)))</f>
        <v/>
      </c>
      <c r="Z305" s="90" t="str">
        <f>IF(ISERROR(VLOOKUP(tbl_main[[#This Row],[ИНН организации]],tbl_inn[],4,FALSE)),"",VLOOKUP(tbl_main[[#This Row],[ИНН организации]],tbl_inn[],4,FALSE))</f>
        <v/>
      </c>
      <c r="AA305" s="90" t="str">
        <f>IF(ISERROR(VLOOKUP(tbl_main[[#This Row],[ИНН организации]],tbl_inn[],8,FALSE)),"",VLOOKUP(tbl_main[[#This Row],[ИНН организации]],tbl_inn[],8,FALSE))</f>
        <v/>
      </c>
      <c r="AB305" s="83" t="s">
        <v>311</v>
      </c>
      <c r="AC305" s="83" t="s">
        <v>311</v>
      </c>
      <c r="AD305" s="83" t="s">
        <v>311</v>
      </c>
      <c r="AE305" s="83" t="s">
        <v>311</v>
      </c>
      <c r="AF305" s="83" t="s">
        <v>311</v>
      </c>
      <c r="AG305" s="83" t="s">
        <v>311</v>
      </c>
      <c r="AH305" s="83" t="s">
        <v>311</v>
      </c>
      <c r="AI305" s="83" t="s">
        <v>311</v>
      </c>
      <c r="AJ305" s="83" t="s">
        <v>311</v>
      </c>
      <c r="AK305" s="83" t="s">
        <v>311</v>
      </c>
      <c r="AL305" s="83" t="s">
        <v>311</v>
      </c>
      <c r="AM305" s="83" t="s">
        <v>311</v>
      </c>
      <c r="AN305" s="83" t="s">
        <v>311</v>
      </c>
    </row>
    <row r="306" spans="1:40" x14ac:dyDescent="0.25">
      <c r="A306" s="81">
        <f t="shared" si="4"/>
        <v>297</v>
      </c>
      <c r="B306" s="82" t="str">
        <f>IF(tbl_main[[#This Row],[ТИП]]="","",IF(tbl_main[[#This Row],[Серия и номер]]="","",tbl_main[[#This Row],[ТИП]]&amp;"-"&amp;RIGHT(tbl_main[[#This Row],[Серия и номер]],6)))</f>
        <v/>
      </c>
      <c r="C306" s="83" t="s">
        <v>311</v>
      </c>
      <c r="D306" s="83" t="s">
        <v>311</v>
      </c>
      <c r="E306" s="83" t="s">
        <v>311</v>
      </c>
      <c r="F306" s="83" t="s">
        <v>311</v>
      </c>
      <c r="G306" s="83" t="s">
        <v>311</v>
      </c>
      <c r="H306" s="83" t="s">
        <v>311</v>
      </c>
      <c r="I306" s="83" t="s">
        <v>311</v>
      </c>
      <c r="J306" s="83" t="s">
        <v>311</v>
      </c>
      <c r="K306" s="84" t="s">
        <v>311</v>
      </c>
      <c r="L306" s="83" t="s">
        <v>311</v>
      </c>
      <c r="M306" s="85" t="s">
        <v>311</v>
      </c>
      <c r="N306" s="83" t="s">
        <v>311</v>
      </c>
      <c r="O306" s="84" t="s">
        <v>311</v>
      </c>
      <c r="P306" s="83" t="s">
        <v>311</v>
      </c>
      <c r="Q306" s="83" t="s">
        <v>311</v>
      </c>
      <c r="R306" s="83" t="s">
        <v>311</v>
      </c>
      <c r="S306" s="86" t="s">
        <v>311</v>
      </c>
      <c r="T306" s="83" t="s">
        <v>311</v>
      </c>
      <c r="U306" s="83" t="s">
        <v>311</v>
      </c>
      <c r="V306" s="83" t="s">
        <v>311</v>
      </c>
      <c r="W306" s="86" t="s">
        <v>311</v>
      </c>
      <c r="X306" s="86" t="s">
        <v>311</v>
      </c>
      <c r="Y306" s="90" t="str">
        <f>IF(tbl_main[[#This Row],[ИНН организации]]="","",IF(ISERROR(VLOOKUP(tbl_main[[#This Row],[ИНН организации]],tbl_inn[],3,FALSE)),"Проверьте ИНН",VLOOKUP(tbl_main[[#This Row],[ИНН организации]],tbl_inn[],3,FALSE)))</f>
        <v/>
      </c>
      <c r="Z306" s="90" t="str">
        <f>IF(ISERROR(VLOOKUP(tbl_main[[#This Row],[ИНН организации]],tbl_inn[],4,FALSE)),"",VLOOKUP(tbl_main[[#This Row],[ИНН организации]],tbl_inn[],4,FALSE))</f>
        <v/>
      </c>
      <c r="AA306" s="90" t="str">
        <f>IF(ISERROR(VLOOKUP(tbl_main[[#This Row],[ИНН организации]],tbl_inn[],8,FALSE)),"",VLOOKUP(tbl_main[[#This Row],[ИНН организации]],tbl_inn[],8,FALSE))</f>
        <v/>
      </c>
      <c r="AB306" s="83" t="s">
        <v>311</v>
      </c>
      <c r="AC306" s="83" t="s">
        <v>311</v>
      </c>
      <c r="AD306" s="83" t="s">
        <v>311</v>
      </c>
      <c r="AE306" s="83" t="s">
        <v>311</v>
      </c>
      <c r="AF306" s="83" t="s">
        <v>311</v>
      </c>
      <c r="AG306" s="83" t="s">
        <v>311</v>
      </c>
      <c r="AH306" s="83" t="s">
        <v>311</v>
      </c>
      <c r="AI306" s="83" t="s">
        <v>311</v>
      </c>
      <c r="AJ306" s="83" t="s">
        <v>311</v>
      </c>
      <c r="AK306" s="83" t="s">
        <v>311</v>
      </c>
      <c r="AL306" s="83" t="s">
        <v>311</v>
      </c>
      <c r="AM306" s="83" t="s">
        <v>311</v>
      </c>
      <c r="AN306" s="83" t="s">
        <v>311</v>
      </c>
    </row>
    <row r="307" spans="1:40" x14ac:dyDescent="0.25">
      <c r="A307" s="81">
        <f t="shared" si="4"/>
        <v>298</v>
      </c>
      <c r="B307" s="82" t="str">
        <f>IF(tbl_main[[#This Row],[ТИП]]="","",IF(tbl_main[[#This Row],[Серия и номер]]="","",tbl_main[[#This Row],[ТИП]]&amp;"-"&amp;RIGHT(tbl_main[[#This Row],[Серия и номер]],6)))</f>
        <v/>
      </c>
      <c r="C307" s="83" t="s">
        <v>311</v>
      </c>
      <c r="D307" s="83" t="s">
        <v>311</v>
      </c>
      <c r="E307" s="83" t="s">
        <v>311</v>
      </c>
      <c r="F307" s="83" t="s">
        <v>311</v>
      </c>
      <c r="G307" s="83" t="s">
        <v>311</v>
      </c>
      <c r="H307" s="83" t="s">
        <v>311</v>
      </c>
      <c r="I307" s="83" t="s">
        <v>311</v>
      </c>
      <c r="J307" s="83" t="s">
        <v>311</v>
      </c>
      <c r="K307" s="84" t="s">
        <v>311</v>
      </c>
      <c r="L307" s="83" t="s">
        <v>311</v>
      </c>
      <c r="M307" s="85" t="s">
        <v>311</v>
      </c>
      <c r="N307" s="83" t="s">
        <v>311</v>
      </c>
      <c r="O307" s="84" t="s">
        <v>311</v>
      </c>
      <c r="P307" s="83" t="s">
        <v>311</v>
      </c>
      <c r="Q307" s="83" t="s">
        <v>311</v>
      </c>
      <c r="R307" s="83" t="s">
        <v>311</v>
      </c>
      <c r="S307" s="86" t="s">
        <v>311</v>
      </c>
      <c r="T307" s="83" t="s">
        <v>311</v>
      </c>
      <c r="U307" s="83" t="s">
        <v>311</v>
      </c>
      <c r="V307" s="83" t="s">
        <v>311</v>
      </c>
      <c r="W307" s="86" t="s">
        <v>311</v>
      </c>
      <c r="X307" s="86" t="s">
        <v>311</v>
      </c>
      <c r="Y307" s="90" t="str">
        <f>IF(tbl_main[[#This Row],[ИНН организации]]="","",IF(ISERROR(VLOOKUP(tbl_main[[#This Row],[ИНН организации]],tbl_inn[],3,FALSE)),"Проверьте ИНН",VLOOKUP(tbl_main[[#This Row],[ИНН организации]],tbl_inn[],3,FALSE)))</f>
        <v/>
      </c>
      <c r="Z307" s="90" t="str">
        <f>IF(ISERROR(VLOOKUP(tbl_main[[#This Row],[ИНН организации]],tbl_inn[],4,FALSE)),"",VLOOKUP(tbl_main[[#This Row],[ИНН организации]],tbl_inn[],4,FALSE))</f>
        <v/>
      </c>
      <c r="AA307" s="90" t="str">
        <f>IF(ISERROR(VLOOKUP(tbl_main[[#This Row],[ИНН организации]],tbl_inn[],8,FALSE)),"",VLOOKUP(tbl_main[[#This Row],[ИНН организации]],tbl_inn[],8,FALSE))</f>
        <v/>
      </c>
      <c r="AB307" s="83" t="s">
        <v>311</v>
      </c>
      <c r="AC307" s="83" t="s">
        <v>311</v>
      </c>
      <c r="AD307" s="83" t="s">
        <v>311</v>
      </c>
      <c r="AE307" s="83" t="s">
        <v>311</v>
      </c>
      <c r="AF307" s="83" t="s">
        <v>311</v>
      </c>
      <c r="AG307" s="83" t="s">
        <v>311</v>
      </c>
      <c r="AH307" s="83" t="s">
        <v>311</v>
      </c>
      <c r="AI307" s="83" t="s">
        <v>311</v>
      </c>
      <c r="AJ307" s="83" t="s">
        <v>311</v>
      </c>
      <c r="AK307" s="83" t="s">
        <v>311</v>
      </c>
      <c r="AL307" s="83" t="s">
        <v>311</v>
      </c>
      <c r="AM307" s="83" t="s">
        <v>311</v>
      </c>
      <c r="AN307" s="83" t="s">
        <v>311</v>
      </c>
    </row>
    <row r="308" spans="1:40" x14ac:dyDescent="0.25">
      <c r="A308" s="81">
        <f t="shared" si="4"/>
        <v>299</v>
      </c>
      <c r="B308" s="82" t="str">
        <f>IF(tbl_main[[#This Row],[ТИП]]="","",IF(tbl_main[[#This Row],[Серия и номер]]="","",tbl_main[[#This Row],[ТИП]]&amp;"-"&amp;RIGHT(tbl_main[[#This Row],[Серия и номер]],6)))</f>
        <v/>
      </c>
      <c r="C308" s="83" t="s">
        <v>311</v>
      </c>
      <c r="D308" s="83" t="s">
        <v>311</v>
      </c>
      <c r="E308" s="83" t="s">
        <v>311</v>
      </c>
      <c r="F308" s="83" t="s">
        <v>311</v>
      </c>
      <c r="G308" s="83" t="s">
        <v>311</v>
      </c>
      <c r="H308" s="83" t="s">
        <v>311</v>
      </c>
      <c r="I308" s="83" t="s">
        <v>311</v>
      </c>
      <c r="J308" s="83" t="s">
        <v>311</v>
      </c>
      <c r="K308" s="84" t="s">
        <v>311</v>
      </c>
      <c r="L308" s="83" t="s">
        <v>311</v>
      </c>
      <c r="M308" s="85" t="s">
        <v>311</v>
      </c>
      <c r="N308" s="83" t="s">
        <v>311</v>
      </c>
      <c r="O308" s="84" t="s">
        <v>311</v>
      </c>
      <c r="P308" s="83" t="s">
        <v>311</v>
      </c>
      <c r="Q308" s="83" t="s">
        <v>311</v>
      </c>
      <c r="R308" s="83" t="s">
        <v>311</v>
      </c>
      <c r="S308" s="86" t="s">
        <v>311</v>
      </c>
      <c r="T308" s="83" t="s">
        <v>311</v>
      </c>
      <c r="U308" s="83" t="s">
        <v>311</v>
      </c>
      <c r="V308" s="83" t="s">
        <v>311</v>
      </c>
      <c r="W308" s="86" t="s">
        <v>311</v>
      </c>
      <c r="X308" s="86" t="s">
        <v>311</v>
      </c>
      <c r="Y308" s="90" t="str">
        <f>IF(tbl_main[[#This Row],[ИНН организации]]="","",IF(ISERROR(VLOOKUP(tbl_main[[#This Row],[ИНН организации]],tbl_inn[],3,FALSE)),"Проверьте ИНН",VLOOKUP(tbl_main[[#This Row],[ИНН организации]],tbl_inn[],3,FALSE)))</f>
        <v/>
      </c>
      <c r="Z308" s="90" t="str">
        <f>IF(ISERROR(VLOOKUP(tbl_main[[#This Row],[ИНН организации]],tbl_inn[],4,FALSE)),"",VLOOKUP(tbl_main[[#This Row],[ИНН организации]],tbl_inn[],4,FALSE))</f>
        <v/>
      </c>
      <c r="AA308" s="90" t="str">
        <f>IF(ISERROR(VLOOKUP(tbl_main[[#This Row],[ИНН организации]],tbl_inn[],8,FALSE)),"",VLOOKUP(tbl_main[[#This Row],[ИНН организации]],tbl_inn[],8,FALSE))</f>
        <v/>
      </c>
      <c r="AB308" s="83" t="s">
        <v>311</v>
      </c>
      <c r="AC308" s="83" t="s">
        <v>311</v>
      </c>
      <c r="AD308" s="83" t="s">
        <v>311</v>
      </c>
      <c r="AE308" s="83" t="s">
        <v>311</v>
      </c>
      <c r="AF308" s="83" t="s">
        <v>311</v>
      </c>
      <c r="AG308" s="83" t="s">
        <v>311</v>
      </c>
      <c r="AH308" s="83" t="s">
        <v>311</v>
      </c>
      <c r="AI308" s="83" t="s">
        <v>311</v>
      </c>
      <c r="AJ308" s="83" t="s">
        <v>311</v>
      </c>
      <c r="AK308" s="83" t="s">
        <v>311</v>
      </c>
      <c r="AL308" s="83" t="s">
        <v>311</v>
      </c>
      <c r="AM308" s="83" t="s">
        <v>311</v>
      </c>
      <c r="AN308" s="83" t="s">
        <v>311</v>
      </c>
    </row>
    <row r="309" spans="1:40" x14ac:dyDescent="0.25">
      <c r="A309" s="81">
        <f t="shared" si="4"/>
        <v>300</v>
      </c>
      <c r="B309" s="82" t="str">
        <f>IF(tbl_main[[#This Row],[ТИП]]="","",IF(tbl_main[[#This Row],[Серия и номер]]="","",tbl_main[[#This Row],[ТИП]]&amp;"-"&amp;RIGHT(tbl_main[[#This Row],[Серия и номер]],6)))</f>
        <v/>
      </c>
      <c r="C309" s="83" t="s">
        <v>311</v>
      </c>
      <c r="D309" s="83" t="s">
        <v>311</v>
      </c>
      <c r="E309" s="83" t="s">
        <v>311</v>
      </c>
      <c r="F309" s="83" t="s">
        <v>311</v>
      </c>
      <c r="G309" s="83" t="s">
        <v>311</v>
      </c>
      <c r="H309" s="83" t="s">
        <v>311</v>
      </c>
      <c r="I309" s="83" t="s">
        <v>311</v>
      </c>
      <c r="J309" s="83" t="s">
        <v>311</v>
      </c>
      <c r="K309" s="84" t="s">
        <v>311</v>
      </c>
      <c r="L309" s="83" t="s">
        <v>311</v>
      </c>
      <c r="M309" s="85" t="s">
        <v>311</v>
      </c>
      <c r="N309" s="83" t="s">
        <v>311</v>
      </c>
      <c r="O309" s="84" t="s">
        <v>311</v>
      </c>
      <c r="P309" s="83" t="s">
        <v>311</v>
      </c>
      <c r="Q309" s="83" t="s">
        <v>311</v>
      </c>
      <c r="R309" s="83" t="s">
        <v>311</v>
      </c>
      <c r="S309" s="86" t="s">
        <v>311</v>
      </c>
      <c r="T309" s="83" t="s">
        <v>311</v>
      </c>
      <c r="U309" s="83" t="s">
        <v>311</v>
      </c>
      <c r="V309" s="83" t="s">
        <v>311</v>
      </c>
      <c r="W309" s="86" t="s">
        <v>311</v>
      </c>
      <c r="X309" s="86" t="s">
        <v>311</v>
      </c>
      <c r="Y309" s="90" t="str">
        <f>IF(tbl_main[[#This Row],[ИНН организации]]="","",IF(ISERROR(VLOOKUP(tbl_main[[#This Row],[ИНН организации]],tbl_inn[],3,FALSE)),"Проверьте ИНН",VLOOKUP(tbl_main[[#This Row],[ИНН организации]],tbl_inn[],3,FALSE)))</f>
        <v/>
      </c>
      <c r="Z309" s="90" t="str">
        <f>IF(ISERROR(VLOOKUP(tbl_main[[#This Row],[ИНН организации]],tbl_inn[],4,FALSE)),"",VLOOKUP(tbl_main[[#This Row],[ИНН организации]],tbl_inn[],4,FALSE))</f>
        <v/>
      </c>
      <c r="AA309" s="90" t="str">
        <f>IF(ISERROR(VLOOKUP(tbl_main[[#This Row],[ИНН организации]],tbl_inn[],8,FALSE)),"",VLOOKUP(tbl_main[[#This Row],[ИНН организации]],tbl_inn[],8,FALSE))</f>
        <v/>
      </c>
      <c r="AB309" s="83" t="s">
        <v>311</v>
      </c>
      <c r="AC309" s="83" t="s">
        <v>311</v>
      </c>
      <c r="AD309" s="83" t="s">
        <v>311</v>
      </c>
      <c r="AE309" s="83" t="s">
        <v>311</v>
      </c>
      <c r="AF309" s="83" t="s">
        <v>311</v>
      </c>
      <c r="AG309" s="83" t="s">
        <v>311</v>
      </c>
      <c r="AH309" s="83" t="s">
        <v>311</v>
      </c>
      <c r="AI309" s="83" t="s">
        <v>311</v>
      </c>
      <c r="AJ309" s="83" t="s">
        <v>311</v>
      </c>
      <c r="AK309" s="83" t="s">
        <v>311</v>
      </c>
      <c r="AL309" s="83" t="s">
        <v>311</v>
      </c>
      <c r="AM309" s="83" t="s">
        <v>311</v>
      </c>
      <c r="AN309" s="83" t="s">
        <v>311</v>
      </c>
    </row>
    <row r="310" spans="1:40" x14ac:dyDescent="0.25">
      <c r="A310" s="81">
        <f t="shared" si="4"/>
        <v>301</v>
      </c>
      <c r="B310" s="82" t="str">
        <f>IF(tbl_main[[#This Row],[ТИП]]="","",IF(tbl_main[[#This Row],[Серия и номер]]="","",tbl_main[[#This Row],[ТИП]]&amp;"-"&amp;RIGHT(tbl_main[[#This Row],[Серия и номер]],6)))</f>
        <v/>
      </c>
      <c r="C310" s="83" t="s">
        <v>311</v>
      </c>
      <c r="D310" s="83" t="s">
        <v>311</v>
      </c>
      <c r="E310" s="83" t="s">
        <v>311</v>
      </c>
      <c r="F310" s="83" t="s">
        <v>311</v>
      </c>
      <c r="G310" s="83" t="s">
        <v>311</v>
      </c>
      <c r="H310" s="83" t="s">
        <v>311</v>
      </c>
      <c r="I310" s="83" t="s">
        <v>311</v>
      </c>
      <c r="J310" s="83" t="s">
        <v>311</v>
      </c>
      <c r="K310" s="84" t="s">
        <v>311</v>
      </c>
      <c r="L310" s="83" t="s">
        <v>311</v>
      </c>
      <c r="M310" s="85" t="s">
        <v>311</v>
      </c>
      <c r="N310" s="83" t="s">
        <v>311</v>
      </c>
      <c r="O310" s="84" t="s">
        <v>311</v>
      </c>
      <c r="P310" s="83" t="s">
        <v>311</v>
      </c>
      <c r="Q310" s="83" t="s">
        <v>311</v>
      </c>
      <c r="R310" s="83" t="s">
        <v>311</v>
      </c>
      <c r="S310" s="86" t="s">
        <v>311</v>
      </c>
      <c r="T310" s="83" t="s">
        <v>311</v>
      </c>
      <c r="U310" s="83" t="s">
        <v>311</v>
      </c>
      <c r="V310" s="83" t="s">
        <v>311</v>
      </c>
      <c r="W310" s="86" t="s">
        <v>311</v>
      </c>
      <c r="X310" s="86" t="s">
        <v>311</v>
      </c>
      <c r="Y310" s="90" t="str">
        <f>IF(tbl_main[[#This Row],[ИНН организации]]="","",IF(ISERROR(VLOOKUP(tbl_main[[#This Row],[ИНН организации]],tbl_inn[],3,FALSE)),"Проверьте ИНН",VLOOKUP(tbl_main[[#This Row],[ИНН организации]],tbl_inn[],3,FALSE)))</f>
        <v/>
      </c>
      <c r="Z310" s="90" t="str">
        <f>IF(ISERROR(VLOOKUP(tbl_main[[#This Row],[ИНН организации]],tbl_inn[],4,FALSE)),"",VLOOKUP(tbl_main[[#This Row],[ИНН организации]],tbl_inn[],4,FALSE))</f>
        <v/>
      </c>
      <c r="AA310" s="90" t="str">
        <f>IF(ISERROR(VLOOKUP(tbl_main[[#This Row],[ИНН организации]],tbl_inn[],8,FALSE)),"",VLOOKUP(tbl_main[[#This Row],[ИНН организации]],tbl_inn[],8,FALSE))</f>
        <v/>
      </c>
      <c r="AB310" s="83" t="s">
        <v>311</v>
      </c>
      <c r="AC310" s="83" t="s">
        <v>311</v>
      </c>
      <c r="AD310" s="83" t="s">
        <v>311</v>
      </c>
      <c r="AE310" s="83" t="s">
        <v>311</v>
      </c>
      <c r="AF310" s="83" t="s">
        <v>311</v>
      </c>
      <c r="AG310" s="83" t="s">
        <v>311</v>
      </c>
      <c r="AH310" s="83" t="s">
        <v>311</v>
      </c>
      <c r="AI310" s="83" t="s">
        <v>311</v>
      </c>
      <c r="AJ310" s="83" t="s">
        <v>311</v>
      </c>
      <c r="AK310" s="83" t="s">
        <v>311</v>
      </c>
      <c r="AL310" s="83" t="s">
        <v>311</v>
      </c>
      <c r="AM310" s="83" t="s">
        <v>311</v>
      </c>
      <c r="AN310" s="83" t="s">
        <v>311</v>
      </c>
    </row>
    <row r="311" spans="1:40" x14ac:dyDescent="0.25">
      <c r="A311" s="81">
        <f t="shared" si="4"/>
        <v>302</v>
      </c>
      <c r="B311" s="82" t="str">
        <f>IF(tbl_main[[#This Row],[ТИП]]="","",IF(tbl_main[[#This Row],[Серия и номер]]="","",tbl_main[[#This Row],[ТИП]]&amp;"-"&amp;RIGHT(tbl_main[[#This Row],[Серия и номер]],6)))</f>
        <v/>
      </c>
      <c r="C311" s="83" t="s">
        <v>311</v>
      </c>
      <c r="D311" s="83" t="s">
        <v>311</v>
      </c>
      <c r="E311" s="83" t="s">
        <v>311</v>
      </c>
      <c r="F311" s="83" t="s">
        <v>311</v>
      </c>
      <c r="G311" s="83" t="s">
        <v>311</v>
      </c>
      <c r="H311" s="83" t="s">
        <v>311</v>
      </c>
      <c r="I311" s="83" t="s">
        <v>311</v>
      </c>
      <c r="J311" s="83" t="s">
        <v>311</v>
      </c>
      <c r="K311" s="84" t="s">
        <v>311</v>
      </c>
      <c r="L311" s="83" t="s">
        <v>311</v>
      </c>
      <c r="M311" s="85" t="s">
        <v>311</v>
      </c>
      <c r="N311" s="83" t="s">
        <v>311</v>
      </c>
      <c r="O311" s="84" t="s">
        <v>311</v>
      </c>
      <c r="P311" s="83" t="s">
        <v>311</v>
      </c>
      <c r="Q311" s="83" t="s">
        <v>311</v>
      </c>
      <c r="R311" s="83" t="s">
        <v>311</v>
      </c>
      <c r="S311" s="86" t="s">
        <v>311</v>
      </c>
      <c r="T311" s="83" t="s">
        <v>311</v>
      </c>
      <c r="U311" s="83" t="s">
        <v>311</v>
      </c>
      <c r="V311" s="83" t="s">
        <v>311</v>
      </c>
      <c r="W311" s="86" t="s">
        <v>311</v>
      </c>
      <c r="X311" s="86" t="s">
        <v>311</v>
      </c>
      <c r="Y311" s="90" t="str">
        <f>IF(tbl_main[[#This Row],[ИНН организации]]="","",IF(ISERROR(VLOOKUP(tbl_main[[#This Row],[ИНН организации]],tbl_inn[],3,FALSE)),"Проверьте ИНН",VLOOKUP(tbl_main[[#This Row],[ИНН организации]],tbl_inn[],3,FALSE)))</f>
        <v/>
      </c>
      <c r="Z311" s="90" t="str">
        <f>IF(ISERROR(VLOOKUP(tbl_main[[#This Row],[ИНН организации]],tbl_inn[],4,FALSE)),"",VLOOKUP(tbl_main[[#This Row],[ИНН организации]],tbl_inn[],4,FALSE))</f>
        <v/>
      </c>
      <c r="AA311" s="90" t="str">
        <f>IF(ISERROR(VLOOKUP(tbl_main[[#This Row],[ИНН организации]],tbl_inn[],8,FALSE)),"",VLOOKUP(tbl_main[[#This Row],[ИНН организации]],tbl_inn[],8,FALSE))</f>
        <v/>
      </c>
      <c r="AB311" s="83" t="s">
        <v>311</v>
      </c>
      <c r="AC311" s="83" t="s">
        <v>311</v>
      </c>
      <c r="AD311" s="83" t="s">
        <v>311</v>
      </c>
      <c r="AE311" s="83" t="s">
        <v>311</v>
      </c>
      <c r="AF311" s="83" t="s">
        <v>311</v>
      </c>
      <c r="AG311" s="83" t="s">
        <v>311</v>
      </c>
      <c r="AH311" s="83" t="s">
        <v>311</v>
      </c>
      <c r="AI311" s="83" t="s">
        <v>311</v>
      </c>
      <c r="AJ311" s="83" t="s">
        <v>311</v>
      </c>
      <c r="AK311" s="83" t="s">
        <v>311</v>
      </c>
      <c r="AL311" s="83" t="s">
        <v>311</v>
      </c>
      <c r="AM311" s="83" t="s">
        <v>311</v>
      </c>
      <c r="AN311" s="83" t="s">
        <v>311</v>
      </c>
    </row>
    <row r="312" spans="1:40" x14ac:dyDescent="0.25">
      <c r="A312" s="81">
        <f t="shared" si="4"/>
        <v>303</v>
      </c>
      <c r="B312" s="82" t="str">
        <f>IF(tbl_main[[#This Row],[ТИП]]="","",IF(tbl_main[[#This Row],[Серия и номер]]="","",tbl_main[[#This Row],[ТИП]]&amp;"-"&amp;RIGHT(tbl_main[[#This Row],[Серия и номер]],6)))</f>
        <v/>
      </c>
      <c r="C312" s="83" t="s">
        <v>311</v>
      </c>
      <c r="D312" s="83" t="s">
        <v>311</v>
      </c>
      <c r="E312" s="83" t="s">
        <v>311</v>
      </c>
      <c r="F312" s="83" t="s">
        <v>311</v>
      </c>
      <c r="G312" s="83" t="s">
        <v>311</v>
      </c>
      <c r="H312" s="83" t="s">
        <v>311</v>
      </c>
      <c r="I312" s="83" t="s">
        <v>311</v>
      </c>
      <c r="J312" s="83" t="s">
        <v>311</v>
      </c>
      <c r="K312" s="84" t="s">
        <v>311</v>
      </c>
      <c r="L312" s="83" t="s">
        <v>311</v>
      </c>
      <c r="M312" s="85" t="s">
        <v>311</v>
      </c>
      <c r="N312" s="83" t="s">
        <v>311</v>
      </c>
      <c r="O312" s="84" t="s">
        <v>311</v>
      </c>
      <c r="P312" s="83" t="s">
        <v>311</v>
      </c>
      <c r="Q312" s="83" t="s">
        <v>311</v>
      </c>
      <c r="R312" s="83" t="s">
        <v>311</v>
      </c>
      <c r="S312" s="86" t="s">
        <v>311</v>
      </c>
      <c r="T312" s="83" t="s">
        <v>311</v>
      </c>
      <c r="U312" s="83" t="s">
        <v>311</v>
      </c>
      <c r="V312" s="83" t="s">
        <v>311</v>
      </c>
      <c r="W312" s="86" t="s">
        <v>311</v>
      </c>
      <c r="X312" s="86" t="s">
        <v>311</v>
      </c>
      <c r="Y312" s="90" t="str">
        <f>IF(tbl_main[[#This Row],[ИНН организации]]="","",IF(ISERROR(VLOOKUP(tbl_main[[#This Row],[ИНН организации]],tbl_inn[],3,FALSE)),"Проверьте ИНН",VLOOKUP(tbl_main[[#This Row],[ИНН организации]],tbl_inn[],3,FALSE)))</f>
        <v/>
      </c>
      <c r="Z312" s="90" t="str">
        <f>IF(ISERROR(VLOOKUP(tbl_main[[#This Row],[ИНН организации]],tbl_inn[],4,FALSE)),"",VLOOKUP(tbl_main[[#This Row],[ИНН организации]],tbl_inn[],4,FALSE))</f>
        <v/>
      </c>
      <c r="AA312" s="90" t="str">
        <f>IF(ISERROR(VLOOKUP(tbl_main[[#This Row],[ИНН организации]],tbl_inn[],8,FALSE)),"",VLOOKUP(tbl_main[[#This Row],[ИНН организации]],tbl_inn[],8,FALSE))</f>
        <v/>
      </c>
      <c r="AB312" s="83" t="s">
        <v>311</v>
      </c>
      <c r="AC312" s="83" t="s">
        <v>311</v>
      </c>
      <c r="AD312" s="83" t="s">
        <v>311</v>
      </c>
      <c r="AE312" s="83" t="s">
        <v>311</v>
      </c>
      <c r="AF312" s="83" t="s">
        <v>311</v>
      </c>
      <c r="AG312" s="83" t="s">
        <v>311</v>
      </c>
      <c r="AH312" s="83" t="s">
        <v>311</v>
      </c>
      <c r="AI312" s="83" t="s">
        <v>311</v>
      </c>
      <c r="AJ312" s="83" t="s">
        <v>311</v>
      </c>
      <c r="AK312" s="83" t="s">
        <v>311</v>
      </c>
      <c r="AL312" s="83" t="s">
        <v>311</v>
      </c>
      <c r="AM312" s="83" t="s">
        <v>311</v>
      </c>
      <c r="AN312" s="83" t="s">
        <v>311</v>
      </c>
    </row>
    <row r="313" spans="1:40" x14ac:dyDescent="0.25">
      <c r="A313" s="81">
        <f t="shared" si="4"/>
        <v>304</v>
      </c>
      <c r="B313" s="82" t="str">
        <f>IF(tbl_main[[#This Row],[ТИП]]="","",IF(tbl_main[[#This Row],[Серия и номер]]="","",tbl_main[[#This Row],[ТИП]]&amp;"-"&amp;RIGHT(tbl_main[[#This Row],[Серия и номер]],6)))</f>
        <v/>
      </c>
      <c r="C313" s="83" t="s">
        <v>311</v>
      </c>
      <c r="D313" s="83" t="s">
        <v>311</v>
      </c>
      <c r="E313" s="83" t="s">
        <v>311</v>
      </c>
      <c r="F313" s="83" t="s">
        <v>311</v>
      </c>
      <c r="G313" s="83" t="s">
        <v>311</v>
      </c>
      <c r="H313" s="83" t="s">
        <v>311</v>
      </c>
      <c r="I313" s="83" t="s">
        <v>311</v>
      </c>
      <c r="J313" s="83" t="s">
        <v>311</v>
      </c>
      <c r="K313" s="84" t="s">
        <v>311</v>
      </c>
      <c r="L313" s="83" t="s">
        <v>311</v>
      </c>
      <c r="M313" s="85" t="s">
        <v>311</v>
      </c>
      <c r="N313" s="83" t="s">
        <v>311</v>
      </c>
      <c r="O313" s="84" t="s">
        <v>311</v>
      </c>
      <c r="P313" s="83" t="s">
        <v>311</v>
      </c>
      <c r="Q313" s="83" t="s">
        <v>311</v>
      </c>
      <c r="R313" s="83" t="s">
        <v>311</v>
      </c>
      <c r="S313" s="86" t="s">
        <v>311</v>
      </c>
      <c r="T313" s="83" t="s">
        <v>311</v>
      </c>
      <c r="U313" s="83" t="s">
        <v>311</v>
      </c>
      <c r="V313" s="83" t="s">
        <v>311</v>
      </c>
      <c r="W313" s="86" t="s">
        <v>311</v>
      </c>
      <c r="X313" s="86" t="s">
        <v>311</v>
      </c>
      <c r="Y313" s="90" t="str">
        <f>IF(tbl_main[[#This Row],[ИНН организации]]="","",IF(ISERROR(VLOOKUP(tbl_main[[#This Row],[ИНН организации]],tbl_inn[],3,FALSE)),"Проверьте ИНН",VLOOKUP(tbl_main[[#This Row],[ИНН организации]],tbl_inn[],3,FALSE)))</f>
        <v/>
      </c>
      <c r="Z313" s="90" t="str">
        <f>IF(ISERROR(VLOOKUP(tbl_main[[#This Row],[ИНН организации]],tbl_inn[],4,FALSE)),"",VLOOKUP(tbl_main[[#This Row],[ИНН организации]],tbl_inn[],4,FALSE))</f>
        <v/>
      </c>
      <c r="AA313" s="90" t="str">
        <f>IF(ISERROR(VLOOKUP(tbl_main[[#This Row],[ИНН организации]],tbl_inn[],8,FALSE)),"",VLOOKUP(tbl_main[[#This Row],[ИНН организации]],tbl_inn[],8,FALSE))</f>
        <v/>
      </c>
      <c r="AB313" s="83" t="s">
        <v>311</v>
      </c>
      <c r="AC313" s="83" t="s">
        <v>311</v>
      </c>
      <c r="AD313" s="83" t="s">
        <v>311</v>
      </c>
      <c r="AE313" s="83" t="s">
        <v>311</v>
      </c>
      <c r="AF313" s="83" t="s">
        <v>311</v>
      </c>
      <c r="AG313" s="83" t="s">
        <v>311</v>
      </c>
      <c r="AH313" s="83" t="s">
        <v>311</v>
      </c>
      <c r="AI313" s="83" t="s">
        <v>311</v>
      </c>
      <c r="AJ313" s="83" t="s">
        <v>311</v>
      </c>
      <c r="AK313" s="83" t="s">
        <v>311</v>
      </c>
      <c r="AL313" s="83" t="s">
        <v>311</v>
      </c>
      <c r="AM313" s="83" t="s">
        <v>311</v>
      </c>
      <c r="AN313" s="83" t="s">
        <v>311</v>
      </c>
    </row>
    <row r="314" spans="1:40" x14ac:dyDescent="0.25">
      <c r="A314" s="81">
        <f t="shared" si="4"/>
        <v>305</v>
      </c>
      <c r="B314" s="82" t="str">
        <f>IF(tbl_main[[#This Row],[ТИП]]="","",IF(tbl_main[[#This Row],[Серия и номер]]="","",tbl_main[[#This Row],[ТИП]]&amp;"-"&amp;RIGHT(tbl_main[[#This Row],[Серия и номер]],6)))</f>
        <v/>
      </c>
      <c r="C314" s="83" t="s">
        <v>311</v>
      </c>
      <c r="D314" s="83" t="s">
        <v>311</v>
      </c>
      <c r="E314" s="83" t="s">
        <v>311</v>
      </c>
      <c r="F314" s="83" t="s">
        <v>311</v>
      </c>
      <c r="G314" s="83" t="s">
        <v>311</v>
      </c>
      <c r="H314" s="83" t="s">
        <v>311</v>
      </c>
      <c r="I314" s="83" t="s">
        <v>311</v>
      </c>
      <c r="J314" s="83" t="s">
        <v>311</v>
      </c>
      <c r="K314" s="84" t="s">
        <v>311</v>
      </c>
      <c r="L314" s="83" t="s">
        <v>311</v>
      </c>
      <c r="M314" s="85" t="s">
        <v>311</v>
      </c>
      <c r="N314" s="83" t="s">
        <v>311</v>
      </c>
      <c r="O314" s="84" t="s">
        <v>311</v>
      </c>
      <c r="P314" s="83" t="s">
        <v>311</v>
      </c>
      <c r="Q314" s="83" t="s">
        <v>311</v>
      </c>
      <c r="R314" s="83" t="s">
        <v>311</v>
      </c>
      <c r="S314" s="86" t="s">
        <v>311</v>
      </c>
      <c r="T314" s="83" t="s">
        <v>311</v>
      </c>
      <c r="U314" s="83" t="s">
        <v>311</v>
      </c>
      <c r="V314" s="83" t="s">
        <v>311</v>
      </c>
      <c r="W314" s="86" t="s">
        <v>311</v>
      </c>
      <c r="X314" s="86" t="s">
        <v>311</v>
      </c>
      <c r="Y314" s="90" t="str">
        <f>IF(tbl_main[[#This Row],[ИНН организации]]="","",IF(ISERROR(VLOOKUP(tbl_main[[#This Row],[ИНН организации]],tbl_inn[],3,FALSE)),"Проверьте ИНН",VLOOKUP(tbl_main[[#This Row],[ИНН организации]],tbl_inn[],3,FALSE)))</f>
        <v/>
      </c>
      <c r="Z314" s="90" t="str">
        <f>IF(ISERROR(VLOOKUP(tbl_main[[#This Row],[ИНН организации]],tbl_inn[],4,FALSE)),"",VLOOKUP(tbl_main[[#This Row],[ИНН организации]],tbl_inn[],4,FALSE))</f>
        <v/>
      </c>
      <c r="AA314" s="90" t="str">
        <f>IF(ISERROR(VLOOKUP(tbl_main[[#This Row],[ИНН организации]],tbl_inn[],8,FALSE)),"",VLOOKUP(tbl_main[[#This Row],[ИНН организации]],tbl_inn[],8,FALSE))</f>
        <v/>
      </c>
      <c r="AB314" s="83" t="s">
        <v>311</v>
      </c>
      <c r="AC314" s="83" t="s">
        <v>311</v>
      </c>
      <c r="AD314" s="83" t="s">
        <v>311</v>
      </c>
      <c r="AE314" s="83" t="s">
        <v>311</v>
      </c>
      <c r="AF314" s="83" t="s">
        <v>311</v>
      </c>
      <c r="AG314" s="83" t="s">
        <v>311</v>
      </c>
      <c r="AH314" s="83" t="s">
        <v>311</v>
      </c>
      <c r="AI314" s="83" t="s">
        <v>311</v>
      </c>
      <c r="AJ314" s="83" t="s">
        <v>311</v>
      </c>
      <c r="AK314" s="83" t="s">
        <v>311</v>
      </c>
      <c r="AL314" s="83" t="s">
        <v>311</v>
      </c>
      <c r="AM314" s="83" t="s">
        <v>311</v>
      </c>
      <c r="AN314" s="83" t="s">
        <v>311</v>
      </c>
    </row>
    <row r="315" spans="1:40" x14ac:dyDescent="0.25">
      <c r="A315" s="81">
        <f t="shared" si="4"/>
        <v>306</v>
      </c>
      <c r="B315" s="82" t="str">
        <f>IF(tbl_main[[#This Row],[ТИП]]="","",IF(tbl_main[[#This Row],[Серия и номер]]="","",tbl_main[[#This Row],[ТИП]]&amp;"-"&amp;RIGHT(tbl_main[[#This Row],[Серия и номер]],6)))</f>
        <v/>
      </c>
      <c r="C315" s="83" t="s">
        <v>311</v>
      </c>
      <c r="D315" s="83" t="s">
        <v>311</v>
      </c>
      <c r="E315" s="83" t="s">
        <v>311</v>
      </c>
      <c r="F315" s="83" t="s">
        <v>311</v>
      </c>
      <c r="G315" s="83" t="s">
        <v>311</v>
      </c>
      <c r="H315" s="83" t="s">
        <v>311</v>
      </c>
      <c r="I315" s="83" t="s">
        <v>311</v>
      </c>
      <c r="J315" s="83" t="s">
        <v>311</v>
      </c>
      <c r="K315" s="84" t="s">
        <v>311</v>
      </c>
      <c r="L315" s="83" t="s">
        <v>311</v>
      </c>
      <c r="M315" s="85" t="s">
        <v>311</v>
      </c>
      <c r="N315" s="83" t="s">
        <v>311</v>
      </c>
      <c r="O315" s="84" t="s">
        <v>311</v>
      </c>
      <c r="P315" s="83" t="s">
        <v>311</v>
      </c>
      <c r="Q315" s="83" t="s">
        <v>311</v>
      </c>
      <c r="R315" s="83" t="s">
        <v>311</v>
      </c>
      <c r="S315" s="86" t="s">
        <v>311</v>
      </c>
      <c r="T315" s="83" t="s">
        <v>311</v>
      </c>
      <c r="U315" s="83" t="s">
        <v>311</v>
      </c>
      <c r="V315" s="83" t="s">
        <v>311</v>
      </c>
      <c r="W315" s="86" t="s">
        <v>311</v>
      </c>
      <c r="X315" s="86" t="s">
        <v>311</v>
      </c>
      <c r="Y315" s="90" t="str">
        <f>IF(tbl_main[[#This Row],[ИНН организации]]="","",IF(ISERROR(VLOOKUP(tbl_main[[#This Row],[ИНН организации]],tbl_inn[],3,FALSE)),"Проверьте ИНН",VLOOKUP(tbl_main[[#This Row],[ИНН организации]],tbl_inn[],3,FALSE)))</f>
        <v/>
      </c>
      <c r="Z315" s="90" t="str">
        <f>IF(ISERROR(VLOOKUP(tbl_main[[#This Row],[ИНН организации]],tbl_inn[],4,FALSE)),"",VLOOKUP(tbl_main[[#This Row],[ИНН организации]],tbl_inn[],4,FALSE))</f>
        <v/>
      </c>
      <c r="AA315" s="90" t="str">
        <f>IF(ISERROR(VLOOKUP(tbl_main[[#This Row],[ИНН организации]],tbl_inn[],8,FALSE)),"",VLOOKUP(tbl_main[[#This Row],[ИНН организации]],tbl_inn[],8,FALSE))</f>
        <v/>
      </c>
      <c r="AB315" s="83" t="s">
        <v>311</v>
      </c>
      <c r="AC315" s="83" t="s">
        <v>311</v>
      </c>
      <c r="AD315" s="83" t="s">
        <v>311</v>
      </c>
      <c r="AE315" s="83" t="s">
        <v>311</v>
      </c>
      <c r="AF315" s="83" t="s">
        <v>311</v>
      </c>
      <c r="AG315" s="83" t="s">
        <v>311</v>
      </c>
      <c r="AH315" s="83" t="s">
        <v>311</v>
      </c>
      <c r="AI315" s="83" t="s">
        <v>311</v>
      </c>
      <c r="AJ315" s="83" t="s">
        <v>311</v>
      </c>
      <c r="AK315" s="83" t="s">
        <v>311</v>
      </c>
      <c r="AL315" s="83" t="s">
        <v>311</v>
      </c>
      <c r="AM315" s="83" t="s">
        <v>311</v>
      </c>
      <c r="AN315" s="83" t="s">
        <v>311</v>
      </c>
    </row>
    <row r="316" spans="1:40" x14ac:dyDescent="0.25">
      <c r="A316" s="81">
        <f t="shared" si="4"/>
        <v>307</v>
      </c>
      <c r="B316" s="82" t="str">
        <f>IF(tbl_main[[#This Row],[ТИП]]="","",IF(tbl_main[[#This Row],[Серия и номер]]="","",tbl_main[[#This Row],[ТИП]]&amp;"-"&amp;RIGHT(tbl_main[[#This Row],[Серия и номер]],6)))</f>
        <v/>
      </c>
      <c r="C316" s="83" t="s">
        <v>311</v>
      </c>
      <c r="D316" s="83" t="s">
        <v>311</v>
      </c>
      <c r="E316" s="83" t="s">
        <v>311</v>
      </c>
      <c r="F316" s="83" t="s">
        <v>311</v>
      </c>
      <c r="G316" s="83" t="s">
        <v>311</v>
      </c>
      <c r="H316" s="83" t="s">
        <v>311</v>
      </c>
      <c r="I316" s="83" t="s">
        <v>311</v>
      </c>
      <c r="J316" s="83" t="s">
        <v>311</v>
      </c>
      <c r="K316" s="84" t="s">
        <v>311</v>
      </c>
      <c r="L316" s="83" t="s">
        <v>311</v>
      </c>
      <c r="M316" s="85" t="s">
        <v>311</v>
      </c>
      <c r="N316" s="83" t="s">
        <v>311</v>
      </c>
      <c r="O316" s="84" t="s">
        <v>311</v>
      </c>
      <c r="P316" s="83" t="s">
        <v>311</v>
      </c>
      <c r="Q316" s="83" t="s">
        <v>311</v>
      </c>
      <c r="R316" s="83" t="s">
        <v>311</v>
      </c>
      <c r="S316" s="86" t="s">
        <v>311</v>
      </c>
      <c r="T316" s="83" t="s">
        <v>311</v>
      </c>
      <c r="U316" s="83" t="s">
        <v>311</v>
      </c>
      <c r="V316" s="83" t="s">
        <v>311</v>
      </c>
      <c r="W316" s="86" t="s">
        <v>311</v>
      </c>
      <c r="X316" s="86" t="s">
        <v>311</v>
      </c>
      <c r="Y316" s="90" t="str">
        <f>IF(tbl_main[[#This Row],[ИНН организации]]="","",IF(ISERROR(VLOOKUP(tbl_main[[#This Row],[ИНН организации]],tbl_inn[],3,FALSE)),"Проверьте ИНН",VLOOKUP(tbl_main[[#This Row],[ИНН организации]],tbl_inn[],3,FALSE)))</f>
        <v/>
      </c>
      <c r="Z316" s="90" t="str">
        <f>IF(ISERROR(VLOOKUP(tbl_main[[#This Row],[ИНН организации]],tbl_inn[],4,FALSE)),"",VLOOKUP(tbl_main[[#This Row],[ИНН организации]],tbl_inn[],4,FALSE))</f>
        <v/>
      </c>
      <c r="AA316" s="90" t="str">
        <f>IF(ISERROR(VLOOKUP(tbl_main[[#This Row],[ИНН организации]],tbl_inn[],8,FALSE)),"",VLOOKUP(tbl_main[[#This Row],[ИНН организации]],tbl_inn[],8,FALSE))</f>
        <v/>
      </c>
      <c r="AB316" s="83" t="s">
        <v>311</v>
      </c>
      <c r="AC316" s="83" t="s">
        <v>311</v>
      </c>
      <c r="AD316" s="83" t="s">
        <v>311</v>
      </c>
      <c r="AE316" s="83" t="s">
        <v>311</v>
      </c>
      <c r="AF316" s="83" t="s">
        <v>311</v>
      </c>
      <c r="AG316" s="83" t="s">
        <v>311</v>
      </c>
      <c r="AH316" s="83" t="s">
        <v>311</v>
      </c>
      <c r="AI316" s="83" t="s">
        <v>311</v>
      </c>
      <c r="AJ316" s="83" t="s">
        <v>311</v>
      </c>
      <c r="AK316" s="83" t="s">
        <v>311</v>
      </c>
      <c r="AL316" s="83" t="s">
        <v>311</v>
      </c>
      <c r="AM316" s="83" t="s">
        <v>311</v>
      </c>
      <c r="AN316" s="83" t="s">
        <v>311</v>
      </c>
    </row>
    <row r="317" spans="1:40" x14ac:dyDescent="0.25">
      <c r="A317" s="81">
        <f t="shared" si="4"/>
        <v>308</v>
      </c>
      <c r="B317" s="82" t="str">
        <f>IF(tbl_main[[#This Row],[ТИП]]="","",IF(tbl_main[[#This Row],[Серия и номер]]="","",tbl_main[[#This Row],[ТИП]]&amp;"-"&amp;RIGHT(tbl_main[[#This Row],[Серия и номер]],6)))</f>
        <v/>
      </c>
      <c r="C317" s="83" t="s">
        <v>311</v>
      </c>
      <c r="D317" s="83" t="s">
        <v>311</v>
      </c>
      <c r="E317" s="83" t="s">
        <v>311</v>
      </c>
      <c r="F317" s="83" t="s">
        <v>311</v>
      </c>
      <c r="G317" s="83" t="s">
        <v>311</v>
      </c>
      <c r="H317" s="83" t="s">
        <v>311</v>
      </c>
      <c r="I317" s="83" t="s">
        <v>311</v>
      </c>
      <c r="J317" s="83" t="s">
        <v>311</v>
      </c>
      <c r="K317" s="84" t="s">
        <v>311</v>
      </c>
      <c r="L317" s="83" t="s">
        <v>311</v>
      </c>
      <c r="M317" s="85" t="s">
        <v>311</v>
      </c>
      <c r="N317" s="83" t="s">
        <v>311</v>
      </c>
      <c r="O317" s="84" t="s">
        <v>311</v>
      </c>
      <c r="P317" s="83" t="s">
        <v>311</v>
      </c>
      <c r="Q317" s="83" t="s">
        <v>311</v>
      </c>
      <c r="R317" s="83" t="s">
        <v>311</v>
      </c>
      <c r="S317" s="86" t="s">
        <v>311</v>
      </c>
      <c r="T317" s="83" t="s">
        <v>311</v>
      </c>
      <c r="U317" s="83" t="s">
        <v>311</v>
      </c>
      <c r="V317" s="83" t="s">
        <v>311</v>
      </c>
      <c r="W317" s="86" t="s">
        <v>311</v>
      </c>
      <c r="X317" s="86" t="s">
        <v>311</v>
      </c>
      <c r="Y317" s="90" t="str">
        <f>IF(tbl_main[[#This Row],[ИНН организации]]="","",IF(ISERROR(VLOOKUP(tbl_main[[#This Row],[ИНН организации]],tbl_inn[],3,FALSE)),"Проверьте ИНН",VLOOKUP(tbl_main[[#This Row],[ИНН организации]],tbl_inn[],3,FALSE)))</f>
        <v/>
      </c>
      <c r="Z317" s="90" t="str">
        <f>IF(ISERROR(VLOOKUP(tbl_main[[#This Row],[ИНН организации]],tbl_inn[],4,FALSE)),"",VLOOKUP(tbl_main[[#This Row],[ИНН организации]],tbl_inn[],4,FALSE))</f>
        <v/>
      </c>
      <c r="AA317" s="90" t="str">
        <f>IF(ISERROR(VLOOKUP(tbl_main[[#This Row],[ИНН организации]],tbl_inn[],8,FALSE)),"",VLOOKUP(tbl_main[[#This Row],[ИНН организации]],tbl_inn[],8,FALSE))</f>
        <v/>
      </c>
      <c r="AB317" s="83" t="s">
        <v>311</v>
      </c>
      <c r="AC317" s="83" t="s">
        <v>311</v>
      </c>
      <c r="AD317" s="83" t="s">
        <v>311</v>
      </c>
      <c r="AE317" s="83" t="s">
        <v>311</v>
      </c>
      <c r="AF317" s="83" t="s">
        <v>311</v>
      </c>
      <c r="AG317" s="83" t="s">
        <v>311</v>
      </c>
      <c r="AH317" s="83" t="s">
        <v>311</v>
      </c>
      <c r="AI317" s="83" t="s">
        <v>311</v>
      </c>
      <c r="AJ317" s="83" t="s">
        <v>311</v>
      </c>
      <c r="AK317" s="83" t="s">
        <v>311</v>
      </c>
      <c r="AL317" s="83" t="s">
        <v>311</v>
      </c>
      <c r="AM317" s="83" t="s">
        <v>311</v>
      </c>
      <c r="AN317" s="83" t="s">
        <v>311</v>
      </c>
    </row>
    <row r="318" spans="1:40" x14ac:dyDescent="0.25">
      <c r="A318" s="81">
        <f t="shared" si="4"/>
        <v>309</v>
      </c>
      <c r="B318" s="82" t="str">
        <f>IF(tbl_main[[#This Row],[ТИП]]="","",IF(tbl_main[[#This Row],[Серия и номер]]="","",tbl_main[[#This Row],[ТИП]]&amp;"-"&amp;RIGHT(tbl_main[[#This Row],[Серия и номер]],6)))</f>
        <v/>
      </c>
      <c r="C318" s="83" t="s">
        <v>311</v>
      </c>
      <c r="D318" s="83" t="s">
        <v>311</v>
      </c>
      <c r="E318" s="83" t="s">
        <v>311</v>
      </c>
      <c r="F318" s="83" t="s">
        <v>311</v>
      </c>
      <c r="G318" s="83" t="s">
        <v>311</v>
      </c>
      <c r="H318" s="83" t="s">
        <v>311</v>
      </c>
      <c r="I318" s="83" t="s">
        <v>311</v>
      </c>
      <c r="J318" s="83" t="s">
        <v>311</v>
      </c>
      <c r="K318" s="84" t="s">
        <v>311</v>
      </c>
      <c r="L318" s="83" t="s">
        <v>311</v>
      </c>
      <c r="M318" s="85" t="s">
        <v>311</v>
      </c>
      <c r="N318" s="83" t="s">
        <v>311</v>
      </c>
      <c r="O318" s="84" t="s">
        <v>311</v>
      </c>
      <c r="P318" s="83" t="s">
        <v>311</v>
      </c>
      <c r="Q318" s="83" t="s">
        <v>311</v>
      </c>
      <c r="R318" s="83" t="s">
        <v>311</v>
      </c>
      <c r="S318" s="86" t="s">
        <v>311</v>
      </c>
      <c r="T318" s="83" t="s">
        <v>311</v>
      </c>
      <c r="U318" s="83" t="s">
        <v>311</v>
      </c>
      <c r="V318" s="83" t="s">
        <v>311</v>
      </c>
      <c r="W318" s="86" t="s">
        <v>311</v>
      </c>
      <c r="X318" s="86" t="s">
        <v>311</v>
      </c>
      <c r="Y318" s="90" t="str">
        <f>IF(tbl_main[[#This Row],[ИНН организации]]="","",IF(ISERROR(VLOOKUP(tbl_main[[#This Row],[ИНН организации]],tbl_inn[],3,FALSE)),"Проверьте ИНН",VLOOKUP(tbl_main[[#This Row],[ИНН организации]],tbl_inn[],3,FALSE)))</f>
        <v/>
      </c>
      <c r="Z318" s="90" t="str">
        <f>IF(ISERROR(VLOOKUP(tbl_main[[#This Row],[ИНН организации]],tbl_inn[],4,FALSE)),"",VLOOKUP(tbl_main[[#This Row],[ИНН организации]],tbl_inn[],4,FALSE))</f>
        <v/>
      </c>
      <c r="AA318" s="90" t="str">
        <f>IF(ISERROR(VLOOKUP(tbl_main[[#This Row],[ИНН организации]],tbl_inn[],8,FALSE)),"",VLOOKUP(tbl_main[[#This Row],[ИНН организации]],tbl_inn[],8,FALSE))</f>
        <v/>
      </c>
      <c r="AB318" s="83" t="s">
        <v>311</v>
      </c>
      <c r="AC318" s="83" t="s">
        <v>311</v>
      </c>
      <c r="AD318" s="83" t="s">
        <v>311</v>
      </c>
      <c r="AE318" s="83" t="s">
        <v>311</v>
      </c>
      <c r="AF318" s="83" t="s">
        <v>311</v>
      </c>
      <c r="AG318" s="83" t="s">
        <v>311</v>
      </c>
      <c r="AH318" s="83" t="s">
        <v>311</v>
      </c>
      <c r="AI318" s="83" t="s">
        <v>311</v>
      </c>
      <c r="AJ318" s="83" t="s">
        <v>311</v>
      </c>
      <c r="AK318" s="83" t="s">
        <v>311</v>
      </c>
      <c r="AL318" s="83" t="s">
        <v>311</v>
      </c>
      <c r="AM318" s="83" t="s">
        <v>311</v>
      </c>
      <c r="AN318" s="83" t="s">
        <v>311</v>
      </c>
    </row>
    <row r="319" spans="1:40" x14ac:dyDescent="0.25">
      <c r="A319" s="81">
        <f t="shared" si="4"/>
        <v>310</v>
      </c>
      <c r="B319" s="82" t="str">
        <f>IF(tbl_main[[#This Row],[ТИП]]="","",IF(tbl_main[[#This Row],[Серия и номер]]="","",tbl_main[[#This Row],[ТИП]]&amp;"-"&amp;RIGHT(tbl_main[[#This Row],[Серия и номер]],6)))</f>
        <v/>
      </c>
      <c r="C319" s="83" t="s">
        <v>311</v>
      </c>
      <c r="D319" s="83" t="s">
        <v>311</v>
      </c>
      <c r="E319" s="83" t="s">
        <v>311</v>
      </c>
      <c r="F319" s="83" t="s">
        <v>311</v>
      </c>
      <c r="G319" s="83" t="s">
        <v>311</v>
      </c>
      <c r="H319" s="83" t="s">
        <v>311</v>
      </c>
      <c r="I319" s="83" t="s">
        <v>311</v>
      </c>
      <c r="J319" s="83" t="s">
        <v>311</v>
      </c>
      <c r="K319" s="84" t="s">
        <v>311</v>
      </c>
      <c r="L319" s="83" t="s">
        <v>311</v>
      </c>
      <c r="M319" s="85" t="s">
        <v>311</v>
      </c>
      <c r="N319" s="83" t="s">
        <v>311</v>
      </c>
      <c r="O319" s="84" t="s">
        <v>311</v>
      </c>
      <c r="P319" s="83" t="s">
        <v>311</v>
      </c>
      <c r="Q319" s="83" t="s">
        <v>311</v>
      </c>
      <c r="R319" s="83" t="s">
        <v>311</v>
      </c>
      <c r="S319" s="86" t="s">
        <v>311</v>
      </c>
      <c r="T319" s="83" t="s">
        <v>311</v>
      </c>
      <c r="U319" s="83" t="s">
        <v>311</v>
      </c>
      <c r="V319" s="83" t="s">
        <v>311</v>
      </c>
      <c r="W319" s="86" t="s">
        <v>311</v>
      </c>
      <c r="X319" s="86" t="s">
        <v>311</v>
      </c>
      <c r="Y319" s="90" t="str">
        <f>IF(tbl_main[[#This Row],[ИНН организации]]="","",IF(ISERROR(VLOOKUP(tbl_main[[#This Row],[ИНН организации]],tbl_inn[],3,FALSE)),"Проверьте ИНН",VLOOKUP(tbl_main[[#This Row],[ИНН организации]],tbl_inn[],3,FALSE)))</f>
        <v/>
      </c>
      <c r="Z319" s="90" t="str">
        <f>IF(ISERROR(VLOOKUP(tbl_main[[#This Row],[ИНН организации]],tbl_inn[],4,FALSE)),"",VLOOKUP(tbl_main[[#This Row],[ИНН организации]],tbl_inn[],4,FALSE))</f>
        <v/>
      </c>
      <c r="AA319" s="90" t="str">
        <f>IF(ISERROR(VLOOKUP(tbl_main[[#This Row],[ИНН организации]],tbl_inn[],8,FALSE)),"",VLOOKUP(tbl_main[[#This Row],[ИНН организации]],tbl_inn[],8,FALSE))</f>
        <v/>
      </c>
      <c r="AB319" s="83" t="s">
        <v>311</v>
      </c>
      <c r="AC319" s="83" t="s">
        <v>311</v>
      </c>
      <c r="AD319" s="83" t="s">
        <v>311</v>
      </c>
      <c r="AE319" s="83" t="s">
        <v>311</v>
      </c>
      <c r="AF319" s="83" t="s">
        <v>311</v>
      </c>
      <c r="AG319" s="83" t="s">
        <v>311</v>
      </c>
      <c r="AH319" s="83" t="s">
        <v>311</v>
      </c>
      <c r="AI319" s="83" t="s">
        <v>311</v>
      </c>
      <c r="AJ319" s="83" t="s">
        <v>311</v>
      </c>
      <c r="AK319" s="83" t="s">
        <v>311</v>
      </c>
      <c r="AL319" s="83" t="s">
        <v>311</v>
      </c>
      <c r="AM319" s="83" t="s">
        <v>311</v>
      </c>
      <c r="AN319" s="83" t="s">
        <v>311</v>
      </c>
    </row>
    <row r="320" spans="1:40" x14ac:dyDescent="0.25">
      <c r="A320" s="81">
        <f t="shared" si="4"/>
        <v>311</v>
      </c>
      <c r="B320" s="82" t="str">
        <f>IF(tbl_main[[#This Row],[ТИП]]="","",IF(tbl_main[[#This Row],[Серия и номер]]="","",tbl_main[[#This Row],[ТИП]]&amp;"-"&amp;RIGHT(tbl_main[[#This Row],[Серия и номер]],6)))</f>
        <v/>
      </c>
      <c r="C320" s="83" t="s">
        <v>311</v>
      </c>
      <c r="D320" s="83" t="s">
        <v>311</v>
      </c>
      <c r="E320" s="83" t="s">
        <v>311</v>
      </c>
      <c r="F320" s="83" t="s">
        <v>311</v>
      </c>
      <c r="G320" s="83" t="s">
        <v>311</v>
      </c>
      <c r="H320" s="83" t="s">
        <v>311</v>
      </c>
      <c r="I320" s="83" t="s">
        <v>311</v>
      </c>
      <c r="J320" s="83" t="s">
        <v>311</v>
      </c>
      <c r="K320" s="84" t="s">
        <v>311</v>
      </c>
      <c r="L320" s="83" t="s">
        <v>311</v>
      </c>
      <c r="M320" s="85" t="s">
        <v>311</v>
      </c>
      <c r="N320" s="83" t="s">
        <v>311</v>
      </c>
      <c r="O320" s="84" t="s">
        <v>311</v>
      </c>
      <c r="P320" s="83" t="s">
        <v>311</v>
      </c>
      <c r="Q320" s="83" t="s">
        <v>311</v>
      </c>
      <c r="R320" s="83" t="s">
        <v>311</v>
      </c>
      <c r="S320" s="86" t="s">
        <v>311</v>
      </c>
      <c r="T320" s="83" t="s">
        <v>311</v>
      </c>
      <c r="U320" s="83" t="s">
        <v>311</v>
      </c>
      <c r="V320" s="83" t="s">
        <v>311</v>
      </c>
      <c r="W320" s="86" t="s">
        <v>311</v>
      </c>
      <c r="X320" s="86" t="s">
        <v>311</v>
      </c>
      <c r="Y320" s="90" t="str">
        <f>IF(tbl_main[[#This Row],[ИНН организации]]="","",IF(ISERROR(VLOOKUP(tbl_main[[#This Row],[ИНН организации]],tbl_inn[],3,FALSE)),"Проверьте ИНН",VLOOKUP(tbl_main[[#This Row],[ИНН организации]],tbl_inn[],3,FALSE)))</f>
        <v/>
      </c>
      <c r="Z320" s="90" t="str">
        <f>IF(ISERROR(VLOOKUP(tbl_main[[#This Row],[ИНН организации]],tbl_inn[],4,FALSE)),"",VLOOKUP(tbl_main[[#This Row],[ИНН организации]],tbl_inn[],4,FALSE))</f>
        <v/>
      </c>
      <c r="AA320" s="90" t="str">
        <f>IF(ISERROR(VLOOKUP(tbl_main[[#This Row],[ИНН организации]],tbl_inn[],8,FALSE)),"",VLOOKUP(tbl_main[[#This Row],[ИНН организации]],tbl_inn[],8,FALSE))</f>
        <v/>
      </c>
      <c r="AB320" s="83" t="s">
        <v>311</v>
      </c>
      <c r="AC320" s="83" t="s">
        <v>311</v>
      </c>
      <c r="AD320" s="83" t="s">
        <v>311</v>
      </c>
      <c r="AE320" s="83" t="s">
        <v>311</v>
      </c>
      <c r="AF320" s="83" t="s">
        <v>311</v>
      </c>
      <c r="AG320" s="83" t="s">
        <v>311</v>
      </c>
      <c r="AH320" s="83" t="s">
        <v>311</v>
      </c>
      <c r="AI320" s="83" t="s">
        <v>311</v>
      </c>
      <c r="AJ320" s="83" t="s">
        <v>311</v>
      </c>
      <c r="AK320" s="83" t="s">
        <v>311</v>
      </c>
      <c r="AL320" s="83" t="s">
        <v>311</v>
      </c>
      <c r="AM320" s="83" t="s">
        <v>311</v>
      </c>
      <c r="AN320" s="83" t="s">
        <v>311</v>
      </c>
    </row>
    <row r="321" spans="1:40" x14ac:dyDescent="0.25">
      <c r="A321" s="81">
        <f t="shared" si="4"/>
        <v>312</v>
      </c>
      <c r="B321" s="82" t="str">
        <f>IF(tbl_main[[#This Row],[ТИП]]="","",IF(tbl_main[[#This Row],[Серия и номер]]="","",tbl_main[[#This Row],[ТИП]]&amp;"-"&amp;RIGHT(tbl_main[[#This Row],[Серия и номер]],6)))</f>
        <v/>
      </c>
      <c r="C321" s="83" t="s">
        <v>311</v>
      </c>
      <c r="D321" s="83" t="s">
        <v>311</v>
      </c>
      <c r="E321" s="83" t="s">
        <v>311</v>
      </c>
      <c r="F321" s="83" t="s">
        <v>311</v>
      </c>
      <c r="G321" s="83" t="s">
        <v>311</v>
      </c>
      <c r="H321" s="83" t="s">
        <v>311</v>
      </c>
      <c r="I321" s="83" t="s">
        <v>311</v>
      </c>
      <c r="J321" s="83" t="s">
        <v>311</v>
      </c>
      <c r="K321" s="84" t="s">
        <v>311</v>
      </c>
      <c r="L321" s="83" t="s">
        <v>311</v>
      </c>
      <c r="M321" s="85" t="s">
        <v>311</v>
      </c>
      <c r="N321" s="83" t="s">
        <v>311</v>
      </c>
      <c r="O321" s="84" t="s">
        <v>311</v>
      </c>
      <c r="P321" s="83" t="s">
        <v>311</v>
      </c>
      <c r="Q321" s="83" t="s">
        <v>311</v>
      </c>
      <c r="R321" s="83" t="s">
        <v>311</v>
      </c>
      <c r="S321" s="86" t="s">
        <v>311</v>
      </c>
      <c r="T321" s="83" t="s">
        <v>311</v>
      </c>
      <c r="U321" s="83" t="s">
        <v>311</v>
      </c>
      <c r="V321" s="83" t="s">
        <v>311</v>
      </c>
      <c r="W321" s="86" t="s">
        <v>311</v>
      </c>
      <c r="X321" s="86" t="s">
        <v>311</v>
      </c>
      <c r="Y321" s="90" t="str">
        <f>IF(tbl_main[[#This Row],[ИНН организации]]="","",IF(ISERROR(VLOOKUP(tbl_main[[#This Row],[ИНН организации]],tbl_inn[],3,FALSE)),"Проверьте ИНН",VLOOKUP(tbl_main[[#This Row],[ИНН организации]],tbl_inn[],3,FALSE)))</f>
        <v/>
      </c>
      <c r="Z321" s="90" t="str">
        <f>IF(ISERROR(VLOOKUP(tbl_main[[#This Row],[ИНН организации]],tbl_inn[],4,FALSE)),"",VLOOKUP(tbl_main[[#This Row],[ИНН организации]],tbl_inn[],4,FALSE))</f>
        <v/>
      </c>
      <c r="AA321" s="90" t="str">
        <f>IF(ISERROR(VLOOKUP(tbl_main[[#This Row],[ИНН организации]],tbl_inn[],8,FALSE)),"",VLOOKUP(tbl_main[[#This Row],[ИНН организации]],tbl_inn[],8,FALSE))</f>
        <v/>
      </c>
      <c r="AB321" s="83" t="s">
        <v>311</v>
      </c>
      <c r="AC321" s="83" t="s">
        <v>311</v>
      </c>
      <c r="AD321" s="83" t="s">
        <v>311</v>
      </c>
      <c r="AE321" s="83" t="s">
        <v>311</v>
      </c>
      <c r="AF321" s="83" t="s">
        <v>311</v>
      </c>
      <c r="AG321" s="83" t="s">
        <v>311</v>
      </c>
      <c r="AH321" s="83" t="s">
        <v>311</v>
      </c>
      <c r="AI321" s="83" t="s">
        <v>311</v>
      </c>
      <c r="AJ321" s="83" t="s">
        <v>311</v>
      </c>
      <c r="AK321" s="83" t="s">
        <v>311</v>
      </c>
      <c r="AL321" s="83" t="s">
        <v>311</v>
      </c>
      <c r="AM321" s="83" t="s">
        <v>311</v>
      </c>
      <c r="AN321" s="83" t="s">
        <v>311</v>
      </c>
    </row>
    <row r="322" spans="1:40" x14ac:dyDescent="0.25">
      <c r="A322" s="81">
        <f t="shared" si="4"/>
        <v>313</v>
      </c>
      <c r="B322" s="82" t="str">
        <f>IF(tbl_main[[#This Row],[ТИП]]="","",IF(tbl_main[[#This Row],[Серия и номер]]="","",tbl_main[[#This Row],[ТИП]]&amp;"-"&amp;RIGHT(tbl_main[[#This Row],[Серия и номер]],6)))</f>
        <v/>
      </c>
      <c r="C322" s="83" t="s">
        <v>311</v>
      </c>
      <c r="D322" s="83" t="s">
        <v>311</v>
      </c>
      <c r="E322" s="83" t="s">
        <v>311</v>
      </c>
      <c r="F322" s="83" t="s">
        <v>311</v>
      </c>
      <c r="G322" s="83" t="s">
        <v>311</v>
      </c>
      <c r="H322" s="83" t="s">
        <v>311</v>
      </c>
      <c r="I322" s="83" t="s">
        <v>311</v>
      </c>
      <c r="J322" s="83" t="s">
        <v>311</v>
      </c>
      <c r="K322" s="84" t="s">
        <v>311</v>
      </c>
      <c r="L322" s="83" t="s">
        <v>311</v>
      </c>
      <c r="M322" s="85" t="s">
        <v>311</v>
      </c>
      <c r="N322" s="83" t="s">
        <v>311</v>
      </c>
      <c r="O322" s="84" t="s">
        <v>311</v>
      </c>
      <c r="P322" s="83" t="s">
        <v>311</v>
      </c>
      <c r="Q322" s="83" t="s">
        <v>311</v>
      </c>
      <c r="R322" s="83" t="s">
        <v>311</v>
      </c>
      <c r="S322" s="86" t="s">
        <v>311</v>
      </c>
      <c r="T322" s="83" t="s">
        <v>311</v>
      </c>
      <c r="U322" s="83" t="s">
        <v>311</v>
      </c>
      <c r="V322" s="83" t="s">
        <v>311</v>
      </c>
      <c r="W322" s="86" t="s">
        <v>311</v>
      </c>
      <c r="X322" s="86" t="s">
        <v>311</v>
      </c>
      <c r="Y322" s="90" t="str">
        <f>IF(tbl_main[[#This Row],[ИНН организации]]="","",IF(ISERROR(VLOOKUP(tbl_main[[#This Row],[ИНН организации]],tbl_inn[],3,FALSE)),"Проверьте ИНН",VLOOKUP(tbl_main[[#This Row],[ИНН организации]],tbl_inn[],3,FALSE)))</f>
        <v/>
      </c>
      <c r="Z322" s="90" t="str">
        <f>IF(ISERROR(VLOOKUP(tbl_main[[#This Row],[ИНН организации]],tbl_inn[],4,FALSE)),"",VLOOKUP(tbl_main[[#This Row],[ИНН организации]],tbl_inn[],4,FALSE))</f>
        <v/>
      </c>
      <c r="AA322" s="90" t="str">
        <f>IF(ISERROR(VLOOKUP(tbl_main[[#This Row],[ИНН организации]],tbl_inn[],8,FALSE)),"",VLOOKUP(tbl_main[[#This Row],[ИНН организации]],tbl_inn[],8,FALSE))</f>
        <v/>
      </c>
      <c r="AB322" s="83" t="s">
        <v>311</v>
      </c>
      <c r="AC322" s="83" t="s">
        <v>311</v>
      </c>
      <c r="AD322" s="83" t="s">
        <v>311</v>
      </c>
      <c r="AE322" s="83" t="s">
        <v>311</v>
      </c>
      <c r="AF322" s="83" t="s">
        <v>311</v>
      </c>
      <c r="AG322" s="83" t="s">
        <v>311</v>
      </c>
      <c r="AH322" s="83" t="s">
        <v>311</v>
      </c>
      <c r="AI322" s="83" t="s">
        <v>311</v>
      </c>
      <c r="AJ322" s="83" t="s">
        <v>311</v>
      </c>
      <c r="AK322" s="83" t="s">
        <v>311</v>
      </c>
      <c r="AL322" s="83" t="s">
        <v>311</v>
      </c>
      <c r="AM322" s="83" t="s">
        <v>311</v>
      </c>
      <c r="AN322" s="83" t="s">
        <v>311</v>
      </c>
    </row>
    <row r="323" spans="1:40" x14ac:dyDescent="0.25">
      <c r="A323" s="81">
        <f t="shared" si="4"/>
        <v>314</v>
      </c>
      <c r="B323" s="82" t="str">
        <f>IF(tbl_main[[#This Row],[ТИП]]="","",IF(tbl_main[[#This Row],[Серия и номер]]="","",tbl_main[[#This Row],[ТИП]]&amp;"-"&amp;RIGHT(tbl_main[[#This Row],[Серия и номер]],6)))</f>
        <v/>
      </c>
      <c r="C323" s="83" t="s">
        <v>311</v>
      </c>
      <c r="D323" s="83" t="s">
        <v>311</v>
      </c>
      <c r="E323" s="83" t="s">
        <v>311</v>
      </c>
      <c r="F323" s="83" t="s">
        <v>311</v>
      </c>
      <c r="G323" s="83" t="s">
        <v>311</v>
      </c>
      <c r="H323" s="83" t="s">
        <v>311</v>
      </c>
      <c r="I323" s="83" t="s">
        <v>311</v>
      </c>
      <c r="J323" s="83" t="s">
        <v>311</v>
      </c>
      <c r="K323" s="84" t="s">
        <v>311</v>
      </c>
      <c r="L323" s="83" t="s">
        <v>311</v>
      </c>
      <c r="M323" s="85" t="s">
        <v>311</v>
      </c>
      <c r="N323" s="83" t="s">
        <v>311</v>
      </c>
      <c r="O323" s="84" t="s">
        <v>311</v>
      </c>
      <c r="P323" s="83" t="s">
        <v>311</v>
      </c>
      <c r="Q323" s="83" t="s">
        <v>311</v>
      </c>
      <c r="R323" s="83" t="s">
        <v>311</v>
      </c>
      <c r="S323" s="86" t="s">
        <v>311</v>
      </c>
      <c r="T323" s="83" t="s">
        <v>311</v>
      </c>
      <c r="U323" s="83" t="s">
        <v>311</v>
      </c>
      <c r="V323" s="83" t="s">
        <v>311</v>
      </c>
      <c r="W323" s="86" t="s">
        <v>311</v>
      </c>
      <c r="X323" s="86" t="s">
        <v>311</v>
      </c>
      <c r="Y323" s="90" t="str">
        <f>IF(tbl_main[[#This Row],[ИНН организации]]="","",IF(ISERROR(VLOOKUP(tbl_main[[#This Row],[ИНН организации]],tbl_inn[],3,FALSE)),"Проверьте ИНН",VLOOKUP(tbl_main[[#This Row],[ИНН организации]],tbl_inn[],3,FALSE)))</f>
        <v/>
      </c>
      <c r="Z323" s="90" t="str">
        <f>IF(ISERROR(VLOOKUP(tbl_main[[#This Row],[ИНН организации]],tbl_inn[],4,FALSE)),"",VLOOKUP(tbl_main[[#This Row],[ИНН организации]],tbl_inn[],4,FALSE))</f>
        <v/>
      </c>
      <c r="AA323" s="90" t="str">
        <f>IF(ISERROR(VLOOKUP(tbl_main[[#This Row],[ИНН организации]],tbl_inn[],8,FALSE)),"",VLOOKUP(tbl_main[[#This Row],[ИНН организации]],tbl_inn[],8,FALSE))</f>
        <v/>
      </c>
      <c r="AB323" s="83" t="s">
        <v>311</v>
      </c>
      <c r="AC323" s="83" t="s">
        <v>311</v>
      </c>
      <c r="AD323" s="83" t="s">
        <v>311</v>
      </c>
      <c r="AE323" s="83" t="s">
        <v>311</v>
      </c>
      <c r="AF323" s="83" t="s">
        <v>311</v>
      </c>
      <c r="AG323" s="83" t="s">
        <v>311</v>
      </c>
      <c r="AH323" s="83" t="s">
        <v>311</v>
      </c>
      <c r="AI323" s="83" t="s">
        <v>311</v>
      </c>
      <c r="AJ323" s="83" t="s">
        <v>311</v>
      </c>
      <c r="AK323" s="83" t="s">
        <v>311</v>
      </c>
      <c r="AL323" s="83" t="s">
        <v>311</v>
      </c>
      <c r="AM323" s="83" t="s">
        <v>311</v>
      </c>
      <c r="AN323" s="83" t="s">
        <v>311</v>
      </c>
    </row>
    <row r="324" spans="1:40" x14ac:dyDescent="0.25">
      <c r="A324" s="81">
        <f t="shared" si="4"/>
        <v>315</v>
      </c>
      <c r="B324" s="82" t="str">
        <f>IF(tbl_main[[#This Row],[ТИП]]="","",IF(tbl_main[[#This Row],[Серия и номер]]="","",tbl_main[[#This Row],[ТИП]]&amp;"-"&amp;RIGHT(tbl_main[[#This Row],[Серия и номер]],6)))</f>
        <v/>
      </c>
      <c r="C324" s="83" t="s">
        <v>311</v>
      </c>
      <c r="D324" s="83" t="s">
        <v>311</v>
      </c>
      <c r="E324" s="83" t="s">
        <v>311</v>
      </c>
      <c r="F324" s="83" t="s">
        <v>311</v>
      </c>
      <c r="G324" s="83" t="s">
        <v>311</v>
      </c>
      <c r="H324" s="83" t="s">
        <v>311</v>
      </c>
      <c r="I324" s="83" t="s">
        <v>311</v>
      </c>
      <c r="J324" s="83" t="s">
        <v>311</v>
      </c>
      <c r="K324" s="84" t="s">
        <v>311</v>
      </c>
      <c r="L324" s="83" t="s">
        <v>311</v>
      </c>
      <c r="M324" s="85" t="s">
        <v>311</v>
      </c>
      <c r="N324" s="83" t="s">
        <v>311</v>
      </c>
      <c r="O324" s="84" t="s">
        <v>311</v>
      </c>
      <c r="P324" s="83" t="s">
        <v>311</v>
      </c>
      <c r="Q324" s="83" t="s">
        <v>311</v>
      </c>
      <c r="R324" s="83" t="s">
        <v>311</v>
      </c>
      <c r="S324" s="86" t="s">
        <v>311</v>
      </c>
      <c r="T324" s="83" t="s">
        <v>311</v>
      </c>
      <c r="U324" s="83" t="s">
        <v>311</v>
      </c>
      <c r="V324" s="83" t="s">
        <v>311</v>
      </c>
      <c r="W324" s="86" t="s">
        <v>311</v>
      </c>
      <c r="X324" s="86" t="s">
        <v>311</v>
      </c>
      <c r="Y324" s="90" t="str">
        <f>IF(tbl_main[[#This Row],[ИНН организации]]="","",IF(ISERROR(VLOOKUP(tbl_main[[#This Row],[ИНН организации]],tbl_inn[],3,FALSE)),"Проверьте ИНН",VLOOKUP(tbl_main[[#This Row],[ИНН организации]],tbl_inn[],3,FALSE)))</f>
        <v/>
      </c>
      <c r="Z324" s="90" t="str">
        <f>IF(ISERROR(VLOOKUP(tbl_main[[#This Row],[ИНН организации]],tbl_inn[],4,FALSE)),"",VLOOKUP(tbl_main[[#This Row],[ИНН организации]],tbl_inn[],4,FALSE))</f>
        <v/>
      </c>
      <c r="AA324" s="90" t="str">
        <f>IF(ISERROR(VLOOKUP(tbl_main[[#This Row],[ИНН организации]],tbl_inn[],8,FALSE)),"",VLOOKUP(tbl_main[[#This Row],[ИНН организации]],tbl_inn[],8,FALSE))</f>
        <v/>
      </c>
      <c r="AB324" s="83" t="s">
        <v>311</v>
      </c>
      <c r="AC324" s="83" t="s">
        <v>311</v>
      </c>
      <c r="AD324" s="83" t="s">
        <v>311</v>
      </c>
      <c r="AE324" s="83" t="s">
        <v>311</v>
      </c>
      <c r="AF324" s="83" t="s">
        <v>311</v>
      </c>
      <c r="AG324" s="83" t="s">
        <v>311</v>
      </c>
      <c r="AH324" s="83" t="s">
        <v>311</v>
      </c>
      <c r="AI324" s="83" t="s">
        <v>311</v>
      </c>
      <c r="AJ324" s="83" t="s">
        <v>311</v>
      </c>
      <c r="AK324" s="83" t="s">
        <v>311</v>
      </c>
      <c r="AL324" s="83" t="s">
        <v>311</v>
      </c>
      <c r="AM324" s="83" t="s">
        <v>311</v>
      </c>
      <c r="AN324" s="83" t="s">
        <v>311</v>
      </c>
    </row>
    <row r="325" spans="1:40" x14ac:dyDescent="0.25">
      <c r="A325" s="81">
        <f t="shared" si="4"/>
        <v>316</v>
      </c>
      <c r="B325" s="82" t="str">
        <f>IF(tbl_main[[#This Row],[ТИП]]="","",IF(tbl_main[[#This Row],[Серия и номер]]="","",tbl_main[[#This Row],[ТИП]]&amp;"-"&amp;RIGHT(tbl_main[[#This Row],[Серия и номер]],6)))</f>
        <v/>
      </c>
      <c r="C325" s="83" t="s">
        <v>311</v>
      </c>
      <c r="D325" s="83" t="s">
        <v>311</v>
      </c>
      <c r="E325" s="83" t="s">
        <v>311</v>
      </c>
      <c r="F325" s="83" t="s">
        <v>311</v>
      </c>
      <c r="G325" s="83" t="s">
        <v>311</v>
      </c>
      <c r="H325" s="83" t="s">
        <v>311</v>
      </c>
      <c r="I325" s="83" t="s">
        <v>311</v>
      </c>
      <c r="J325" s="83" t="s">
        <v>311</v>
      </c>
      <c r="K325" s="84" t="s">
        <v>311</v>
      </c>
      <c r="L325" s="83" t="s">
        <v>311</v>
      </c>
      <c r="M325" s="85" t="s">
        <v>311</v>
      </c>
      <c r="N325" s="83" t="s">
        <v>311</v>
      </c>
      <c r="O325" s="84" t="s">
        <v>311</v>
      </c>
      <c r="P325" s="83" t="s">
        <v>311</v>
      </c>
      <c r="Q325" s="83" t="s">
        <v>311</v>
      </c>
      <c r="R325" s="83" t="s">
        <v>311</v>
      </c>
      <c r="S325" s="86" t="s">
        <v>311</v>
      </c>
      <c r="T325" s="83" t="s">
        <v>311</v>
      </c>
      <c r="U325" s="83" t="s">
        <v>311</v>
      </c>
      <c r="V325" s="83" t="s">
        <v>311</v>
      </c>
      <c r="W325" s="86" t="s">
        <v>311</v>
      </c>
      <c r="X325" s="86" t="s">
        <v>311</v>
      </c>
      <c r="Y325" s="90" t="str">
        <f>IF(tbl_main[[#This Row],[ИНН организации]]="","",IF(ISERROR(VLOOKUP(tbl_main[[#This Row],[ИНН организации]],tbl_inn[],3,FALSE)),"Проверьте ИНН",VLOOKUP(tbl_main[[#This Row],[ИНН организации]],tbl_inn[],3,FALSE)))</f>
        <v/>
      </c>
      <c r="Z325" s="90" t="str">
        <f>IF(ISERROR(VLOOKUP(tbl_main[[#This Row],[ИНН организации]],tbl_inn[],4,FALSE)),"",VLOOKUP(tbl_main[[#This Row],[ИНН организации]],tbl_inn[],4,FALSE))</f>
        <v/>
      </c>
      <c r="AA325" s="90" t="str">
        <f>IF(ISERROR(VLOOKUP(tbl_main[[#This Row],[ИНН организации]],tbl_inn[],8,FALSE)),"",VLOOKUP(tbl_main[[#This Row],[ИНН организации]],tbl_inn[],8,FALSE))</f>
        <v/>
      </c>
      <c r="AB325" s="83" t="s">
        <v>311</v>
      </c>
      <c r="AC325" s="83" t="s">
        <v>311</v>
      </c>
      <c r="AD325" s="83" t="s">
        <v>311</v>
      </c>
      <c r="AE325" s="83" t="s">
        <v>311</v>
      </c>
      <c r="AF325" s="83" t="s">
        <v>311</v>
      </c>
      <c r="AG325" s="83" t="s">
        <v>311</v>
      </c>
      <c r="AH325" s="83" t="s">
        <v>311</v>
      </c>
      <c r="AI325" s="83" t="s">
        <v>311</v>
      </c>
      <c r="AJ325" s="83" t="s">
        <v>311</v>
      </c>
      <c r="AK325" s="83" t="s">
        <v>311</v>
      </c>
      <c r="AL325" s="83" t="s">
        <v>311</v>
      </c>
      <c r="AM325" s="83" t="s">
        <v>311</v>
      </c>
      <c r="AN325" s="83" t="s">
        <v>311</v>
      </c>
    </row>
    <row r="326" spans="1:40" x14ac:dyDescent="0.25">
      <c r="A326" s="81">
        <f t="shared" si="4"/>
        <v>317</v>
      </c>
      <c r="B326" s="82" t="str">
        <f>IF(tbl_main[[#This Row],[ТИП]]="","",IF(tbl_main[[#This Row],[Серия и номер]]="","",tbl_main[[#This Row],[ТИП]]&amp;"-"&amp;RIGHT(tbl_main[[#This Row],[Серия и номер]],6)))</f>
        <v/>
      </c>
      <c r="C326" s="83" t="s">
        <v>311</v>
      </c>
      <c r="D326" s="83" t="s">
        <v>311</v>
      </c>
      <c r="E326" s="83" t="s">
        <v>311</v>
      </c>
      <c r="F326" s="83" t="s">
        <v>311</v>
      </c>
      <c r="G326" s="83" t="s">
        <v>311</v>
      </c>
      <c r="H326" s="83" t="s">
        <v>311</v>
      </c>
      <c r="I326" s="83" t="s">
        <v>311</v>
      </c>
      <c r="J326" s="83" t="s">
        <v>311</v>
      </c>
      <c r="K326" s="84" t="s">
        <v>311</v>
      </c>
      <c r="L326" s="83" t="s">
        <v>311</v>
      </c>
      <c r="M326" s="85" t="s">
        <v>311</v>
      </c>
      <c r="N326" s="83" t="s">
        <v>311</v>
      </c>
      <c r="O326" s="84" t="s">
        <v>311</v>
      </c>
      <c r="P326" s="83" t="s">
        <v>311</v>
      </c>
      <c r="Q326" s="83" t="s">
        <v>311</v>
      </c>
      <c r="R326" s="83" t="s">
        <v>311</v>
      </c>
      <c r="S326" s="86" t="s">
        <v>311</v>
      </c>
      <c r="T326" s="83" t="s">
        <v>311</v>
      </c>
      <c r="U326" s="83" t="s">
        <v>311</v>
      </c>
      <c r="V326" s="83" t="s">
        <v>311</v>
      </c>
      <c r="W326" s="86" t="s">
        <v>311</v>
      </c>
      <c r="X326" s="86" t="s">
        <v>311</v>
      </c>
      <c r="Y326" s="90" t="str">
        <f>IF(tbl_main[[#This Row],[ИНН организации]]="","",IF(ISERROR(VLOOKUP(tbl_main[[#This Row],[ИНН организации]],tbl_inn[],3,FALSE)),"Проверьте ИНН",VLOOKUP(tbl_main[[#This Row],[ИНН организации]],tbl_inn[],3,FALSE)))</f>
        <v/>
      </c>
      <c r="Z326" s="90" t="str">
        <f>IF(ISERROR(VLOOKUP(tbl_main[[#This Row],[ИНН организации]],tbl_inn[],4,FALSE)),"",VLOOKUP(tbl_main[[#This Row],[ИНН организации]],tbl_inn[],4,FALSE))</f>
        <v/>
      </c>
      <c r="AA326" s="90" t="str">
        <f>IF(ISERROR(VLOOKUP(tbl_main[[#This Row],[ИНН организации]],tbl_inn[],8,FALSE)),"",VLOOKUP(tbl_main[[#This Row],[ИНН организации]],tbl_inn[],8,FALSE))</f>
        <v/>
      </c>
      <c r="AB326" s="83" t="s">
        <v>311</v>
      </c>
      <c r="AC326" s="83" t="s">
        <v>311</v>
      </c>
      <c r="AD326" s="83" t="s">
        <v>311</v>
      </c>
      <c r="AE326" s="83" t="s">
        <v>311</v>
      </c>
      <c r="AF326" s="83" t="s">
        <v>311</v>
      </c>
      <c r="AG326" s="83" t="s">
        <v>311</v>
      </c>
      <c r="AH326" s="83" t="s">
        <v>311</v>
      </c>
      <c r="AI326" s="83" t="s">
        <v>311</v>
      </c>
      <c r="AJ326" s="83" t="s">
        <v>311</v>
      </c>
      <c r="AK326" s="83" t="s">
        <v>311</v>
      </c>
      <c r="AL326" s="83" t="s">
        <v>311</v>
      </c>
      <c r="AM326" s="83" t="s">
        <v>311</v>
      </c>
      <c r="AN326" s="83" t="s">
        <v>311</v>
      </c>
    </row>
    <row r="327" spans="1:40" x14ac:dyDescent="0.25">
      <c r="A327" s="81">
        <f t="shared" si="4"/>
        <v>318</v>
      </c>
      <c r="B327" s="82" t="str">
        <f>IF(tbl_main[[#This Row],[ТИП]]="","",IF(tbl_main[[#This Row],[Серия и номер]]="","",tbl_main[[#This Row],[ТИП]]&amp;"-"&amp;RIGHT(tbl_main[[#This Row],[Серия и номер]],6)))</f>
        <v/>
      </c>
      <c r="C327" s="83" t="s">
        <v>311</v>
      </c>
      <c r="D327" s="83" t="s">
        <v>311</v>
      </c>
      <c r="E327" s="83" t="s">
        <v>311</v>
      </c>
      <c r="F327" s="83" t="s">
        <v>311</v>
      </c>
      <c r="G327" s="83" t="s">
        <v>311</v>
      </c>
      <c r="H327" s="83" t="s">
        <v>311</v>
      </c>
      <c r="I327" s="83" t="s">
        <v>311</v>
      </c>
      <c r="J327" s="83" t="s">
        <v>311</v>
      </c>
      <c r="K327" s="84" t="s">
        <v>311</v>
      </c>
      <c r="L327" s="83" t="s">
        <v>311</v>
      </c>
      <c r="M327" s="85" t="s">
        <v>311</v>
      </c>
      <c r="N327" s="83" t="s">
        <v>311</v>
      </c>
      <c r="O327" s="84" t="s">
        <v>311</v>
      </c>
      <c r="P327" s="83" t="s">
        <v>311</v>
      </c>
      <c r="Q327" s="83" t="s">
        <v>311</v>
      </c>
      <c r="R327" s="83" t="s">
        <v>311</v>
      </c>
      <c r="S327" s="86" t="s">
        <v>311</v>
      </c>
      <c r="T327" s="83" t="s">
        <v>311</v>
      </c>
      <c r="U327" s="83" t="s">
        <v>311</v>
      </c>
      <c r="V327" s="83" t="s">
        <v>311</v>
      </c>
      <c r="W327" s="86" t="s">
        <v>311</v>
      </c>
      <c r="X327" s="86" t="s">
        <v>311</v>
      </c>
      <c r="Y327" s="90" t="str">
        <f>IF(tbl_main[[#This Row],[ИНН организации]]="","",IF(ISERROR(VLOOKUP(tbl_main[[#This Row],[ИНН организации]],tbl_inn[],3,FALSE)),"Проверьте ИНН",VLOOKUP(tbl_main[[#This Row],[ИНН организации]],tbl_inn[],3,FALSE)))</f>
        <v/>
      </c>
      <c r="Z327" s="90" t="str">
        <f>IF(ISERROR(VLOOKUP(tbl_main[[#This Row],[ИНН организации]],tbl_inn[],4,FALSE)),"",VLOOKUP(tbl_main[[#This Row],[ИНН организации]],tbl_inn[],4,FALSE))</f>
        <v/>
      </c>
      <c r="AA327" s="90" t="str">
        <f>IF(ISERROR(VLOOKUP(tbl_main[[#This Row],[ИНН организации]],tbl_inn[],8,FALSE)),"",VLOOKUP(tbl_main[[#This Row],[ИНН организации]],tbl_inn[],8,FALSE))</f>
        <v/>
      </c>
      <c r="AB327" s="83" t="s">
        <v>311</v>
      </c>
      <c r="AC327" s="83" t="s">
        <v>311</v>
      </c>
      <c r="AD327" s="83" t="s">
        <v>311</v>
      </c>
      <c r="AE327" s="83" t="s">
        <v>311</v>
      </c>
      <c r="AF327" s="83" t="s">
        <v>311</v>
      </c>
      <c r="AG327" s="83" t="s">
        <v>311</v>
      </c>
      <c r="AH327" s="83" t="s">
        <v>311</v>
      </c>
      <c r="AI327" s="83" t="s">
        <v>311</v>
      </c>
      <c r="AJ327" s="83" t="s">
        <v>311</v>
      </c>
      <c r="AK327" s="83" t="s">
        <v>311</v>
      </c>
      <c r="AL327" s="83" t="s">
        <v>311</v>
      </c>
      <c r="AM327" s="83" t="s">
        <v>311</v>
      </c>
      <c r="AN327" s="83" t="s">
        <v>311</v>
      </c>
    </row>
    <row r="328" spans="1:40" x14ac:dyDescent="0.25">
      <c r="A328" s="81">
        <f t="shared" si="4"/>
        <v>319</v>
      </c>
      <c r="B328" s="82" t="str">
        <f>IF(tbl_main[[#This Row],[ТИП]]="","",IF(tbl_main[[#This Row],[Серия и номер]]="","",tbl_main[[#This Row],[ТИП]]&amp;"-"&amp;RIGHT(tbl_main[[#This Row],[Серия и номер]],6)))</f>
        <v/>
      </c>
      <c r="C328" s="83" t="s">
        <v>311</v>
      </c>
      <c r="D328" s="83" t="s">
        <v>311</v>
      </c>
      <c r="E328" s="83" t="s">
        <v>311</v>
      </c>
      <c r="F328" s="83" t="s">
        <v>311</v>
      </c>
      <c r="G328" s="83" t="s">
        <v>311</v>
      </c>
      <c r="H328" s="83" t="s">
        <v>311</v>
      </c>
      <c r="I328" s="83" t="s">
        <v>311</v>
      </c>
      <c r="J328" s="83" t="s">
        <v>311</v>
      </c>
      <c r="K328" s="84" t="s">
        <v>311</v>
      </c>
      <c r="L328" s="83" t="s">
        <v>311</v>
      </c>
      <c r="M328" s="85" t="s">
        <v>311</v>
      </c>
      <c r="N328" s="83" t="s">
        <v>311</v>
      </c>
      <c r="O328" s="84" t="s">
        <v>311</v>
      </c>
      <c r="P328" s="83" t="s">
        <v>311</v>
      </c>
      <c r="Q328" s="83" t="s">
        <v>311</v>
      </c>
      <c r="R328" s="83" t="s">
        <v>311</v>
      </c>
      <c r="S328" s="86" t="s">
        <v>311</v>
      </c>
      <c r="T328" s="83" t="s">
        <v>311</v>
      </c>
      <c r="U328" s="83" t="s">
        <v>311</v>
      </c>
      <c r="V328" s="83" t="s">
        <v>311</v>
      </c>
      <c r="W328" s="86" t="s">
        <v>311</v>
      </c>
      <c r="X328" s="86" t="s">
        <v>311</v>
      </c>
      <c r="Y328" s="90" t="str">
        <f>IF(tbl_main[[#This Row],[ИНН организации]]="","",IF(ISERROR(VLOOKUP(tbl_main[[#This Row],[ИНН организации]],tbl_inn[],3,FALSE)),"Проверьте ИНН",VLOOKUP(tbl_main[[#This Row],[ИНН организации]],tbl_inn[],3,FALSE)))</f>
        <v/>
      </c>
      <c r="Z328" s="90" t="str">
        <f>IF(ISERROR(VLOOKUP(tbl_main[[#This Row],[ИНН организации]],tbl_inn[],4,FALSE)),"",VLOOKUP(tbl_main[[#This Row],[ИНН организации]],tbl_inn[],4,FALSE))</f>
        <v/>
      </c>
      <c r="AA328" s="90" t="str">
        <f>IF(ISERROR(VLOOKUP(tbl_main[[#This Row],[ИНН организации]],tbl_inn[],8,FALSE)),"",VLOOKUP(tbl_main[[#This Row],[ИНН организации]],tbl_inn[],8,FALSE))</f>
        <v/>
      </c>
      <c r="AB328" s="83" t="s">
        <v>311</v>
      </c>
      <c r="AC328" s="83" t="s">
        <v>311</v>
      </c>
      <c r="AD328" s="83" t="s">
        <v>311</v>
      </c>
      <c r="AE328" s="83" t="s">
        <v>311</v>
      </c>
      <c r="AF328" s="83" t="s">
        <v>311</v>
      </c>
      <c r="AG328" s="83" t="s">
        <v>311</v>
      </c>
      <c r="AH328" s="83" t="s">
        <v>311</v>
      </c>
      <c r="AI328" s="83" t="s">
        <v>311</v>
      </c>
      <c r="AJ328" s="83" t="s">
        <v>311</v>
      </c>
      <c r="AK328" s="83" t="s">
        <v>311</v>
      </c>
      <c r="AL328" s="83" t="s">
        <v>311</v>
      </c>
      <c r="AM328" s="83" t="s">
        <v>311</v>
      </c>
      <c r="AN328" s="83" t="s">
        <v>311</v>
      </c>
    </row>
    <row r="329" spans="1:40" x14ac:dyDescent="0.25">
      <c r="A329" s="81">
        <f t="shared" si="4"/>
        <v>320</v>
      </c>
      <c r="B329" s="82" t="str">
        <f>IF(tbl_main[[#This Row],[ТИП]]="","",IF(tbl_main[[#This Row],[Серия и номер]]="","",tbl_main[[#This Row],[ТИП]]&amp;"-"&amp;RIGHT(tbl_main[[#This Row],[Серия и номер]],6)))</f>
        <v/>
      </c>
      <c r="C329" s="83" t="s">
        <v>311</v>
      </c>
      <c r="D329" s="83" t="s">
        <v>311</v>
      </c>
      <c r="E329" s="83" t="s">
        <v>311</v>
      </c>
      <c r="F329" s="83" t="s">
        <v>311</v>
      </c>
      <c r="G329" s="83" t="s">
        <v>311</v>
      </c>
      <c r="H329" s="83" t="s">
        <v>311</v>
      </c>
      <c r="I329" s="83" t="s">
        <v>311</v>
      </c>
      <c r="J329" s="83" t="s">
        <v>311</v>
      </c>
      <c r="K329" s="84" t="s">
        <v>311</v>
      </c>
      <c r="L329" s="83" t="s">
        <v>311</v>
      </c>
      <c r="M329" s="85" t="s">
        <v>311</v>
      </c>
      <c r="N329" s="83" t="s">
        <v>311</v>
      </c>
      <c r="O329" s="84" t="s">
        <v>311</v>
      </c>
      <c r="P329" s="83" t="s">
        <v>311</v>
      </c>
      <c r="Q329" s="83" t="s">
        <v>311</v>
      </c>
      <c r="R329" s="83" t="s">
        <v>311</v>
      </c>
      <c r="S329" s="86" t="s">
        <v>311</v>
      </c>
      <c r="T329" s="83" t="s">
        <v>311</v>
      </c>
      <c r="U329" s="83" t="s">
        <v>311</v>
      </c>
      <c r="V329" s="83" t="s">
        <v>311</v>
      </c>
      <c r="W329" s="86" t="s">
        <v>311</v>
      </c>
      <c r="X329" s="86" t="s">
        <v>311</v>
      </c>
      <c r="Y329" s="90" t="str">
        <f>IF(tbl_main[[#This Row],[ИНН организации]]="","",IF(ISERROR(VLOOKUP(tbl_main[[#This Row],[ИНН организации]],tbl_inn[],3,FALSE)),"Проверьте ИНН",VLOOKUP(tbl_main[[#This Row],[ИНН организации]],tbl_inn[],3,FALSE)))</f>
        <v/>
      </c>
      <c r="Z329" s="90" t="str">
        <f>IF(ISERROR(VLOOKUP(tbl_main[[#This Row],[ИНН организации]],tbl_inn[],4,FALSE)),"",VLOOKUP(tbl_main[[#This Row],[ИНН организации]],tbl_inn[],4,FALSE))</f>
        <v/>
      </c>
      <c r="AA329" s="90" t="str">
        <f>IF(ISERROR(VLOOKUP(tbl_main[[#This Row],[ИНН организации]],tbl_inn[],8,FALSE)),"",VLOOKUP(tbl_main[[#This Row],[ИНН организации]],tbl_inn[],8,FALSE))</f>
        <v/>
      </c>
      <c r="AB329" s="83" t="s">
        <v>311</v>
      </c>
      <c r="AC329" s="83" t="s">
        <v>311</v>
      </c>
      <c r="AD329" s="83" t="s">
        <v>311</v>
      </c>
      <c r="AE329" s="83" t="s">
        <v>311</v>
      </c>
      <c r="AF329" s="83" t="s">
        <v>311</v>
      </c>
      <c r="AG329" s="83" t="s">
        <v>311</v>
      </c>
      <c r="AH329" s="83" t="s">
        <v>311</v>
      </c>
      <c r="AI329" s="83" t="s">
        <v>311</v>
      </c>
      <c r="AJ329" s="83" t="s">
        <v>311</v>
      </c>
      <c r="AK329" s="83" t="s">
        <v>311</v>
      </c>
      <c r="AL329" s="83" t="s">
        <v>311</v>
      </c>
      <c r="AM329" s="83" t="s">
        <v>311</v>
      </c>
      <c r="AN329" s="83" t="s">
        <v>311</v>
      </c>
    </row>
    <row r="330" spans="1:40" x14ac:dyDescent="0.25">
      <c r="A330" s="81">
        <f t="shared" si="4"/>
        <v>321</v>
      </c>
      <c r="B330" s="82" t="str">
        <f>IF(tbl_main[[#This Row],[ТИП]]="","",IF(tbl_main[[#This Row],[Серия и номер]]="","",tbl_main[[#This Row],[ТИП]]&amp;"-"&amp;RIGHT(tbl_main[[#This Row],[Серия и номер]],6)))</f>
        <v/>
      </c>
      <c r="C330" s="83" t="s">
        <v>311</v>
      </c>
      <c r="D330" s="83" t="s">
        <v>311</v>
      </c>
      <c r="E330" s="83" t="s">
        <v>311</v>
      </c>
      <c r="F330" s="83" t="s">
        <v>311</v>
      </c>
      <c r="G330" s="83" t="s">
        <v>311</v>
      </c>
      <c r="H330" s="83" t="s">
        <v>311</v>
      </c>
      <c r="I330" s="83" t="s">
        <v>311</v>
      </c>
      <c r="J330" s="83" t="s">
        <v>311</v>
      </c>
      <c r="K330" s="84" t="s">
        <v>311</v>
      </c>
      <c r="L330" s="83" t="s">
        <v>311</v>
      </c>
      <c r="M330" s="85" t="s">
        <v>311</v>
      </c>
      <c r="N330" s="83" t="s">
        <v>311</v>
      </c>
      <c r="O330" s="84" t="s">
        <v>311</v>
      </c>
      <c r="P330" s="83" t="s">
        <v>311</v>
      </c>
      <c r="Q330" s="83" t="s">
        <v>311</v>
      </c>
      <c r="R330" s="83" t="s">
        <v>311</v>
      </c>
      <c r="S330" s="86" t="s">
        <v>311</v>
      </c>
      <c r="T330" s="83" t="s">
        <v>311</v>
      </c>
      <c r="U330" s="83" t="s">
        <v>311</v>
      </c>
      <c r="V330" s="83" t="s">
        <v>311</v>
      </c>
      <c r="W330" s="86" t="s">
        <v>311</v>
      </c>
      <c r="X330" s="86" t="s">
        <v>311</v>
      </c>
      <c r="Y330" s="90" t="str">
        <f>IF(tbl_main[[#This Row],[ИНН организации]]="","",IF(ISERROR(VLOOKUP(tbl_main[[#This Row],[ИНН организации]],tbl_inn[],3,FALSE)),"Проверьте ИНН",VLOOKUP(tbl_main[[#This Row],[ИНН организации]],tbl_inn[],3,FALSE)))</f>
        <v/>
      </c>
      <c r="Z330" s="90" t="str">
        <f>IF(ISERROR(VLOOKUP(tbl_main[[#This Row],[ИНН организации]],tbl_inn[],4,FALSE)),"",VLOOKUP(tbl_main[[#This Row],[ИНН организации]],tbl_inn[],4,FALSE))</f>
        <v/>
      </c>
      <c r="AA330" s="90" t="str">
        <f>IF(ISERROR(VLOOKUP(tbl_main[[#This Row],[ИНН организации]],tbl_inn[],8,FALSE)),"",VLOOKUP(tbl_main[[#This Row],[ИНН организации]],tbl_inn[],8,FALSE))</f>
        <v/>
      </c>
      <c r="AB330" s="83" t="s">
        <v>311</v>
      </c>
      <c r="AC330" s="83" t="s">
        <v>311</v>
      </c>
      <c r="AD330" s="83" t="s">
        <v>311</v>
      </c>
      <c r="AE330" s="83" t="s">
        <v>311</v>
      </c>
      <c r="AF330" s="83" t="s">
        <v>311</v>
      </c>
      <c r="AG330" s="83" t="s">
        <v>311</v>
      </c>
      <c r="AH330" s="83" t="s">
        <v>311</v>
      </c>
      <c r="AI330" s="83" t="s">
        <v>311</v>
      </c>
      <c r="AJ330" s="83" t="s">
        <v>311</v>
      </c>
      <c r="AK330" s="83" t="s">
        <v>311</v>
      </c>
      <c r="AL330" s="83" t="s">
        <v>311</v>
      </c>
      <c r="AM330" s="83" t="s">
        <v>311</v>
      </c>
      <c r="AN330" s="83" t="s">
        <v>311</v>
      </c>
    </row>
    <row r="331" spans="1:40" x14ac:dyDescent="0.25">
      <c r="A331" s="81">
        <f t="shared" ref="A331:A394" si="5">ROW()-9</f>
        <v>322</v>
      </c>
      <c r="B331" s="82" t="str">
        <f>IF(tbl_main[[#This Row],[ТИП]]="","",IF(tbl_main[[#This Row],[Серия и номер]]="","",tbl_main[[#This Row],[ТИП]]&amp;"-"&amp;RIGHT(tbl_main[[#This Row],[Серия и номер]],6)))</f>
        <v/>
      </c>
      <c r="C331" s="83" t="s">
        <v>311</v>
      </c>
      <c r="D331" s="83" t="s">
        <v>311</v>
      </c>
      <c r="E331" s="83" t="s">
        <v>311</v>
      </c>
      <c r="F331" s="83" t="s">
        <v>311</v>
      </c>
      <c r="G331" s="83" t="s">
        <v>311</v>
      </c>
      <c r="H331" s="83" t="s">
        <v>311</v>
      </c>
      <c r="I331" s="83" t="s">
        <v>311</v>
      </c>
      <c r="J331" s="83" t="s">
        <v>311</v>
      </c>
      <c r="K331" s="84" t="s">
        <v>311</v>
      </c>
      <c r="L331" s="83" t="s">
        <v>311</v>
      </c>
      <c r="M331" s="85" t="s">
        <v>311</v>
      </c>
      <c r="N331" s="83" t="s">
        <v>311</v>
      </c>
      <c r="O331" s="84" t="s">
        <v>311</v>
      </c>
      <c r="P331" s="83" t="s">
        <v>311</v>
      </c>
      <c r="Q331" s="83" t="s">
        <v>311</v>
      </c>
      <c r="R331" s="83" t="s">
        <v>311</v>
      </c>
      <c r="S331" s="86" t="s">
        <v>311</v>
      </c>
      <c r="T331" s="83" t="s">
        <v>311</v>
      </c>
      <c r="U331" s="83" t="s">
        <v>311</v>
      </c>
      <c r="V331" s="83" t="s">
        <v>311</v>
      </c>
      <c r="W331" s="86" t="s">
        <v>311</v>
      </c>
      <c r="X331" s="86" t="s">
        <v>311</v>
      </c>
      <c r="Y331" s="90" t="str">
        <f>IF(tbl_main[[#This Row],[ИНН организации]]="","",IF(ISERROR(VLOOKUP(tbl_main[[#This Row],[ИНН организации]],tbl_inn[],3,FALSE)),"Проверьте ИНН",VLOOKUP(tbl_main[[#This Row],[ИНН организации]],tbl_inn[],3,FALSE)))</f>
        <v/>
      </c>
      <c r="Z331" s="90" t="str">
        <f>IF(ISERROR(VLOOKUP(tbl_main[[#This Row],[ИНН организации]],tbl_inn[],4,FALSE)),"",VLOOKUP(tbl_main[[#This Row],[ИНН организации]],tbl_inn[],4,FALSE))</f>
        <v/>
      </c>
      <c r="AA331" s="90" t="str">
        <f>IF(ISERROR(VLOOKUP(tbl_main[[#This Row],[ИНН организации]],tbl_inn[],8,FALSE)),"",VLOOKUP(tbl_main[[#This Row],[ИНН организации]],tbl_inn[],8,FALSE))</f>
        <v/>
      </c>
      <c r="AB331" s="83" t="s">
        <v>311</v>
      </c>
      <c r="AC331" s="83" t="s">
        <v>311</v>
      </c>
      <c r="AD331" s="83" t="s">
        <v>311</v>
      </c>
      <c r="AE331" s="83" t="s">
        <v>311</v>
      </c>
      <c r="AF331" s="83" t="s">
        <v>311</v>
      </c>
      <c r="AG331" s="83" t="s">
        <v>311</v>
      </c>
      <c r="AH331" s="83" t="s">
        <v>311</v>
      </c>
      <c r="AI331" s="83" t="s">
        <v>311</v>
      </c>
      <c r="AJ331" s="83" t="s">
        <v>311</v>
      </c>
      <c r="AK331" s="83" t="s">
        <v>311</v>
      </c>
      <c r="AL331" s="83" t="s">
        <v>311</v>
      </c>
      <c r="AM331" s="83" t="s">
        <v>311</v>
      </c>
      <c r="AN331" s="83" t="s">
        <v>311</v>
      </c>
    </row>
    <row r="332" spans="1:40" x14ac:dyDescent="0.25">
      <c r="A332" s="81">
        <f t="shared" si="5"/>
        <v>323</v>
      </c>
      <c r="B332" s="82" t="str">
        <f>IF(tbl_main[[#This Row],[ТИП]]="","",IF(tbl_main[[#This Row],[Серия и номер]]="","",tbl_main[[#This Row],[ТИП]]&amp;"-"&amp;RIGHT(tbl_main[[#This Row],[Серия и номер]],6)))</f>
        <v/>
      </c>
      <c r="C332" s="83" t="s">
        <v>311</v>
      </c>
      <c r="D332" s="83" t="s">
        <v>311</v>
      </c>
      <c r="E332" s="83" t="s">
        <v>311</v>
      </c>
      <c r="F332" s="83" t="s">
        <v>311</v>
      </c>
      <c r="G332" s="83" t="s">
        <v>311</v>
      </c>
      <c r="H332" s="83" t="s">
        <v>311</v>
      </c>
      <c r="I332" s="83" t="s">
        <v>311</v>
      </c>
      <c r="J332" s="83" t="s">
        <v>311</v>
      </c>
      <c r="K332" s="84" t="s">
        <v>311</v>
      </c>
      <c r="L332" s="83" t="s">
        <v>311</v>
      </c>
      <c r="M332" s="85" t="s">
        <v>311</v>
      </c>
      <c r="N332" s="83" t="s">
        <v>311</v>
      </c>
      <c r="O332" s="84" t="s">
        <v>311</v>
      </c>
      <c r="P332" s="83" t="s">
        <v>311</v>
      </c>
      <c r="Q332" s="83" t="s">
        <v>311</v>
      </c>
      <c r="R332" s="83" t="s">
        <v>311</v>
      </c>
      <c r="S332" s="86" t="s">
        <v>311</v>
      </c>
      <c r="T332" s="83" t="s">
        <v>311</v>
      </c>
      <c r="U332" s="83" t="s">
        <v>311</v>
      </c>
      <c r="V332" s="83" t="s">
        <v>311</v>
      </c>
      <c r="W332" s="86" t="s">
        <v>311</v>
      </c>
      <c r="X332" s="86" t="s">
        <v>311</v>
      </c>
      <c r="Y332" s="90" t="str">
        <f>IF(tbl_main[[#This Row],[ИНН организации]]="","",IF(ISERROR(VLOOKUP(tbl_main[[#This Row],[ИНН организации]],tbl_inn[],3,FALSE)),"Проверьте ИНН",VLOOKUP(tbl_main[[#This Row],[ИНН организации]],tbl_inn[],3,FALSE)))</f>
        <v/>
      </c>
      <c r="Z332" s="90" t="str">
        <f>IF(ISERROR(VLOOKUP(tbl_main[[#This Row],[ИНН организации]],tbl_inn[],4,FALSE)),"",VLOOKUP(tbl_main[[#This Row],[ИНН организации]],tbl_inn[],4,FALSE))</f>
        <v/>
      </c>
      <c r="AA332" s="90" t="str">
        <f>IF(ISERROR(VLOOKUP(tbl_main[[#This Row],[ИНН организации]],tbl_inn[],8,FALSE)),"",VLOOKUP(tbl_main[[#This Row],[ИНН организации]],tbl_inn[],8,FALSE))</f>
        <v/>
      </c>
      <c r="AB332" s="83" t="s">
        <v>311</v>
      </c>
      <c r="AC332" s="83" t="s">
        <v>311</v>
      </c>
      <c r="AD332" s="83" t="s">
        <v>311</v>
      </c>
      <c r="AE332" s="83" t="s">
        <v>311</v>
      </c>
      <c r="AF332" s="83" t="s">
        <v>311</v>
      </c>
      <c r="AG332" s="83" t="s">
        <v>311</v>
      </c>
      <c r="AH332" s="83" t="s">
        <v>311</v>
      </c>
      <c r="AI332" s="83" t="s">
        <v>311</v>
      </c>
      <c r="AJ332" s="83" t="s">
        <v>311</v>
      </c>
      <c r="AK332" s="83" t="s">
        <v>311</v>
      </c>
      <c r="AL332" s="83" t="s">
        <v>311</v>
      </c>
      <c r="AM332" s="83" t="s">
        <v>311</v>
      </c>
      <c r="AN332" s="83" t="s">
        <v>311</v>
      </c>
    </row>
    <row r="333" spans="1:40" x14ac:dyDescent="0.25">
      <c r="A333" s="81">
        <f t="shared" si="5"/>
        <v>324</v>
      </c>
      <c r="B333" s="82" t="str">
        <f>IF(tbl_main[[#This Row],[ТИП]]="","",IF(tbl_main[[#This Row],[Серия и номер]]="","",tbl_main[[#This Row],[ТИП]]&amp;"-"&amp;RIGHT(tbl_main[[#This Row],[Серия и номер]],6)))</f>
        <v/>
      </c>
      <c r="C333" s="83" t="s">
        <v>311</v>
      </c>
      <c r="D333" s="83" t="s">
        <v>311</v>
      </c>
      <c r="E333" s="83" t="s">
        <v>311</v>
      </c>
      <c r="F333" s="83" t="s">
        <v>311</v>
      </c>
      <c r="G333" s="83" t="s">
        <v>311</v>
      </c>
      <c r="H333" s="83" t="s">
        <v>311</v>
      </c>
      <c r="I333" s="83" t="s">
        <v>311</v>
      </c>
      <c r="J333" s="83" t="s">
        <v>311</v>
      </c>
      <c r="K333" s="84" t="s">
        <v>311</v>
      </c>
      <c r="L333" s="83" t="s">
        <v>311</v>
      </c>
      <c r="M333" s="85" t="s">
        <v>311</v>
      </c>
      <c r="N333" s="83" t="s">
        <v>311</v>
      </c>
      <c r="O333" s="84" t="s">
        <v>311</v>
      </c>
      <c r="P333" s="83" t="s">
        <v>311</v>
      </c>
      <c r="Q333" s="83" t="s">
        <v>311</v>
      </c>
      <c r="R333" s="83" t="s">
        <v>311</v>
      </c>
      <c r="S333" s="86" t="s">
        <v>311</v>
      </c>
      <c r="T333" s="83" t="s">
        <v>311</v>
      </c>
      <c r="U333" s="83" t="s">
        <v>311</v>
      </c>
      <c r="V333" s="83" t="s">
        <v>311</v>
      </c>
      <c r="W333" s="86" t="s">
        <v>311</v>
      </c>
      <c r="X333" s="86" t="s">
        <v>311</v>
      </c>
      <c r="Y333" s="90" t="str">
        <f>IF(tbl_main[[#This Row],[ИНН организации]]="","",IF(ISERROR(VLOOKUP(tbl_main[[#This Row],[ИНН организации]],tbl_inn[],3,FALSE)),"Проверьте ИНН",VLOOKUP(tbl_main[[#This Row],[ИНН организации]],tbl_inn[],3,FALSE)))</f>
        <v/>
      </c>
      <c r="Z333" s="90" t="str">
        <f>IF(ISERROR(VLOOKUP(tbl_main[[#This Row],[ИНН организации]],tbl_inn[],4,FALSE)),"",VLOOKUP(tbl_main[[#This Row],[ИНН организации]],tbl_inn[],4,FALSE))</f>
        <v/>
      </c>
      <c r="AA333" s="90" t="str">
        <f>IF(ISERROR(VLOOKUP(tbl_main[[#This Row],[ИНН организации]],tbl_inn[],8,FALSE)),"",VLOOKUP(tbl_main[[#This Row],[ИНН организации]],tbl_inn[],8,FALSE))</f>
        <v/>
      </c>
      <c r="AB333" s="83" t="s">
        <v>311</v>
      </c>
      <c r="AC333" s="83" t="s">
        <v>311</v>
      </c>
      <c r="AD333" s="83" t="s">
        <v>311</v>
      </c>
      <c r="AE333" s="83" t="s">
        <v>311</v>
      </c>
      <c r="AF333" s="83" t="s">
        <v>311</v>
      </c>
      <c r="AG333" s="83" t="s">
        <v>311</v>
      </c>
      <c r="AH333" s="83" t="s">
        <v>311</v>
      </c>
      <c r="AI333" s="83" t="s">
        <v>311</v>
      </c>
      <c r="AJ333" s="83" t="s">
        <v>311</v>
      </c>
      <c r="AK333" s="83" t="s">
        <v>311</v>
      </c>
      <c r="AL333" s="83" t="s">
        <v>311</v>
      </c>
      <c r="AM333" s="83" t="s">
        <v>311</v>
      </c>
      <c r="AN333" s="83" t="s">
        <v>311</v>
      </c>
    </row>
    <row r="334" spans="1:40" x14ac:dyDescent="0.25">
      <c r="A334" s="81">
        <f t="shared" si="5"/>
        <v>325</v>
      </c>
      <c r="B334" s="82" t="str">
        <f>IF(tbl_main[[#This Row],[ТИП]]="","",IF(tbl_main[[#This Row],[Серия и номер]]="","",tbl_main[[#This Row],[ТИП]]&amp;"-"&amp;RIGHT(tbl_main[[#This Row],[Серия и номер]],6)))</f>
        <v/>
      </c>
      <c r="C334" s="83" t="s">
        <v>311</v>
      </c>
      <c r="D334" s="83" t="s">
        <v>311</v>
      </c>
      <c r="E334" s="83" t="s">
        <v>311</v>
      </c>
      <c r="F334" s="83" t="s">
        <v>311</v>
      </c>
      <c r="G334" s="83" t="s">
        <v>311</v>
      </c>
      <c r="H334" s="83" t="s">
        <v>311</v>
      </c>
      <c r="I334" s="83" t="s">
        <v>311</v>
      </c>
      <c r="J334" s="83" t="s">
        <v>311</v>
      </c>
      <c r="K334" s="84" t="s">
        <v>311</v>
      </c>
      <c r="L334" s="83" t="s">
        <v>311</v>
      </c>
      <c r="M334" s="85" t="s">
        <v>311</v>
      </c>
      <c r="N334" s="83" t="s">
        <v>311</v>
      </c>
      <c r="O334" s="84" t="s">
        <v>311</v>
      </c>
      <c r="P334" s="83" t="s">
        <v>311</v>
      </c>
      <c r="Q334" s="83" t="s">
        <v>311</v>
      </c>
      <c r="R334" s="83" t="s">
        <v>311</v>
      </c>
      <c r="S334" s="86" t="s">
        <v>311</v>
      </c>
      <c r="T334" s="83" t="s">
        <v>311</v>
      </c>
      <c r="U334" s="83" t="s">
        <v>311</v>
      </c>
      <c r="V334" s="83" t="s">
        <v>311</v>
      </c>
      <c r="W334" s="86" t="s">
        <v>311</v>
      </c>
      <c r="X334" s="86" t="s">
        <v>311</v>
      </c>
      <c r="Y334" s="90" t="str">
        <f>IF(tbl_main[[#This Row],[ИНН организации]]="","",IF(ISERROR(VLOOKUP(tbl_main[[#This Row],[ИНН организации]],tbl_inn[],3,FALSE)),"Проверьте ИНН",VLOOKUP(tbl_main[[#This Row],[ИНН организации]],tbl_inn[],3,FALSE)))</f>
        <v/>
      </c>
      <c r="Z334" s="90" t="str">
        <f>IF(ISERROR(VLOOKUP(tbl_main[[#This Row],[ИНН организации]],tbl_inn[],4,FALSE)),"",VLOOKUP(tbl_main[[#This Row],[ИНН организации]],tbl_inn[],4,FALSE))</f>
        <v/>
      </c>
      <c r="AA334" s="90" t="str">
        <f>IF(ISERROR(VLOOKUP(tbl_main[[#This Row],[ИНН организации]],tbl_inn[],8,FALSE)),"",VLOOKUP(tbl_main[[#This Row],[ИНН организации]],tbl_inn[],8,FALSE))</f>
        <v/>
      </c>
      <c r="AB334" s="83" t="s">
        <v>311</v>
      </c>
      <c r="AC334" s="83" t="s">
        <v>311</v>
      </c>
      <c r="AD334" s="83" t="s">
        <v>311</v>
      </c>
      <c r="AE334" s="83" t="s">
        <v>311</v>
      </c>
      <c r="AF334" s="83" t="s">
        <v>311</v>
      </c>
      <c r="AG334" s="83" t="s">
        <v>311</v>
      </c>
      <c r="AH334" s="83" t="s">
        <v>311</v>
      </c>
      <c r="AI334" s="83" t="s">
        <v>311</v>
      </c>
      <c r="AJ334" s="83" t="s">
        <v>311</v>
      </c>
      <c r="AK334" s="83" t="s">
        <v>311</v>
      </c>
      <c r="AL334" s="83" t="s">
        <v>311</v>
      </c>
      <c r="AM334" s="83" t="s">
        <v>311</v>
      </c>
      <c r="AN334" s="83" t="s">
        <v>311</v>
      </c>
    </row>
    <row r="335" spans="1:40" x14ac:dyDescent="0.25">
      <c r="A335" s="81">
        <f t="shared" si="5"/>
        <v>326</v>
      </c>
      <c r="B335" s="82" t="str">
        <f>IF(tbl_main[[#This Row],[ТИП]]="","",IF(tbl_main[[#This Row],[Серия и номер]]="","",tbl_main[[#This Row],[ТИП]]&amp;"-"&amp;RIGHT(tbl_main[[#This Row],[Серия и номер]],6)))</f>
        <v/>
      </c>
      <c r="C335" s="83" t="s">
        <v>311</v>
      </c>
      <c r="D335" s="83" t="s">
        <v>311</v>
      </c>
      <c r="E335" s="83" t="s">
        <v>311</v>
      </c>
      <c r="F335" s="83" t="s">
        <v>311</v>
      </c>
      <c r="G335" s="83" t="s">
        <v>311</v>
      </c>
      <c r="H335" s="83" t="s">
        <v>311</v>
      </c>
      <c r="I335" s="83" t="s">
        <v>311</v>
      </c>
      <c r="J335" s="83" t="s">
        <v>311</v>
      </c>
      <c r="K335" s="84" t="s">
        <v>311</v>
      </c>
      <c r="L335" s="83" t="s">
        <v>311</v>
      </c>
      <c r="M335" s="85" t="s">
        <v>311</v>
      </c>
      <c r="N335" s="83" t="s">
        <v>311</v>
      </c>
      <c r="O335" s="84" t="s">
        <v>311</v>
      </c>
      <c r="P335" s="83" t="s">
        <v>311</v>
      </c>
      <c r="Q335" s="83" t="s">
        <v>311</v>
      </c>
      <c r="R335" s="83" t="s">
        <v>311</v>
      </c>
      <c r="S335" s="86" t="s">
        <v>311</v>
      </c>
      <c r="T335" s="83" t="s">
        <v>311</v>
      </c>
      <c r="U335" s="83" t="s">
        <v>311</v>
      </c>
      <c r="V335" s="83" t="s">
        <v>311</v>
      </c>
      <c r="W335" s="86" t="s">
        <v>311</v>
      </c>
      <c r="X335" s="86" t="s">
        <v>311</v>
      </c>
      <c r="Y335" s="90" t="str">
        <f>IF(tbl_main[[#This Row],[ИНН организации]]="","",IF(ISERROR(VLOOKUP(tbl_main[[#This Row],[ИНН организации]],tbl_inn[],3,FALSE)),"Проверьте ИНН",VLOOKUP(tbl_main[[#This Row],[ИНН организации]],tbl_inn[],3,FALSE)))</f>
        <v/>
      </c>
      <c r="Z335" s="90" t="str">
        <f>IF(ISERROR(VLOOKUP(tbl_main[[#This Row],[ИНН организации]],tbl_inn[],4,FALSE)),"",VLOOKUP(tbl_main[[#This Row],[ИНН организации]],tbl_inn[],4,FALSE))</f>
        <v/>
      </c>
      <c r="AA335" s="90" t="str">
        <f>IF(ISERROR(VLOOKUP(tbl_main[[#This Row],[ИНН организации]],tbl_inn[],8,FALSE)),"",VLOOKUP(tbl_main[[#This Row],[ИНН организации]],tbl_inn[],8,FALSE))</f>
        <v/>
      </c>
      <c r="AB335" s="83" t="s">
        <v>311</v>
      </c>
      <c r="AC335" s="83" t="s">
        <v>311</v>
      </c>
      <c r="AD335" s="83" t="s">
        <v>311</v>
      </c>
      <c r="AE335" s="83" t="s">
        <v>311</v>
      </c>
      <c r="AF335" s="83" t="s">
        <v>311</v>
      </c>
      <c r="AG335" s="83" t="s">
        <v>311</v>
      </c>
      <c r="AH335" s="83" t="s">
        <v>311</v>
      </c>
      <c r="AI335" s="83" t="s">
        <v>311</v>
      </c>
      <c r="AJ335" s="83" t="s">
        <v>311</v>
      </c>
      <c r="AK335" s="83" t="s">
        <v>311</v>
      </c>
      <c r="AL335" s="83" t="s">
        <v>311</v>
      </c>
      <c r="AM335" s="83" t="s">
        <v>311</v>
      </c>
      <c r="AN335" s="83" t="s">
        <v>311</v>
      </c>
    </row>
    <row r="336" spans="1:40" x14ac:dyDescent="0.25">
      <c r="A336" s="81">
        <f t="shared" si="5"/>
        <v>327</v>
      </c>
      <c r="B336" s="82" t="str">
        <f>IF(tbl_main[[#This Row],[ТИП]]="","",IF(tbl_main[[#This Row],[Серия и номер]]="","",tbl_main[[#This Row],[ТИП]]&amp;"-"&amp;RIGHT(tbl_main[[#This Row],[Серия и номер]],6)))</f>
        <v/>
      </c>
      <c r="C336" s="83" t="s">
        <v>311</v>
      </c>
      <c r="D336" s="83" t="s">
        <v>311</v>
      </c>
      <c r="E336" s="83" t="s">
        <v>311</v>
      </c>
      <c r="F336" s="83" t="s">
        <v>311</v>
      </c>
      <c r="G336" s="83" t="s">
        <v>311</v>
      </c>
      <c r="H336" s="83" t="s">
        <v>311</v>
      </c>
      <c r="I336" s="83" t="s">
        <v>311</v>
      </c>
      <c r="J336" s="83" t="s">
        <v>311</v>
      </c>
      <c r="K336" s="84" t="s">
        <v>311</v>
      </c>
      <c r="L336" s="83" t="s">
        <v>311</v>
      </c>
      <c r="M336" s="85" t="s">
        <v>311</v>
      </c>
      <c r="N336" s="83" t="s">
        <v>311</v>
      </c>
      <c r="O336" s="84" t="s">
        <v>311</v>
      </c>
      <c r="P336" s="83" t="s">
        <v>311</v>
      </c>
      <c r="Q336" s="83" t="s">
        <v>311</v>
      </c>
      <c r="R336" s="83" t="s">
        <v>311</v>
      </c>
      <c r="S336" s="86" t="s">
        <v>311</v>
      </c>
      <c r="T336" s="83" t="s">
        <v>311</v>
      </c>
      <c r="U336" s="83" t="s">
        <v>311</v>
      </c>
      <c r="V336" s="83" t="s">
        <v>311</v>
      </c>
      <c r="W336" s="86" t="s">
        <v>311</v>
      </c>
      <c r="X336" s="86" t="s">
        <v>311</v>
      </c>
      <c r="Y336" s="90" t="str">
        <f>IF(tbl_main[[#This Row],[ИНН организации]]="","",IF(ISERROR(VLOOKUP(tbl_main[[#This Row],[ИНН организации]],tbl_inn[],3,FALSE)),"Проверьте ИНН",VLOOKUP(tbl_main[[#This Row],[ИНН организации]],tbl_inn[],3,FALSE)))</f>
        <v/>
      </c>
      <c r="Z336" s="90" t="str">
        <f>IF(ISERROR(VLOOKUP(tbl_main[[#This Row],[ИНН организации]],tbl_inn[],4,FALSE)),"",VLOOKUP(tbl_main[[#This Row],[ИНН организации]],tbl_inn[],4,FALSE))</f>
        <v/>
      </c>
      <c r="AA336" s="90" t="str">
        <f>IF(ISERROR(VLOOKUP(tbl_main[[#This Row],[ИНН организации]],tbl_inn[],8,FALSE)),"",VLOOKUP(tbl_main[[#This Row],[ИНН организации]],tbl_inn[],8,FALSE))</f>
        <v/>
      </c>
      <c r="AB336" s="83" t="s">
        <v>311</v>
      </c>
      <c r="AC336" s="83" t="s">
        <v>311</v>
      </c>
      <c r="AD336" s="83" t="s">
        <v>311</v>
      </c>
      <c r="AE336" s="83" t="s">
        <v>311</v>
      </c>
      <c r="AF336" s="83" t="s">
        <v>311</v>
      </c>
      <c r="AG336" s="83" t="s">
        <v>311</v>
      </c>
      <c r="AH336" s="83" t="s">
        <v>311</v>
      </c>
      <c r="AI336" s="83" t="s">
        <v>311</v>
      </c>
      <c r="AJ336" s="83" t="s">
        <v>311</v>
      </c>
      <c r="AK336" s="83" t="s">
        <v>311</v>
      </c>
      <c r="AL336" s="83" t="s">
        <v>311</v>
      </c>
      <c r="AM336" s="83" t="s">
        <v>311</v>
      </c>
      <c r="AN336" s="83" t="s">
        <v>311</v>
      </c>
    </row>
    <row r="337" spans="1:40" x14ac:dyDescent="0.25">
      <c r="A337" s="81">
        <f t="shared" si="5"/>
        <v>328</v>
      </c>
      <c r="B337" s="82" t="str">
        <f>IF(tbl_main[[#This Row],[ТИП]]="","",IF(tbl_main[[#This Row],[Серия и номер]]="","",tbl_main[[#This Row],[ТИП]]&amp;"-"&amp;RIGHT(tbl_main[[#This Row],[Серия и номер]],6)))</f>
        <v/>
      </c>
      <c r="C337" s="83" t="s">
        <v>311</v>
      </c>
      <c r="D337" s="83" t="s">
        <v>311</v>
      </c>
      <c r="E337" s="83" t="s">
        <v>311</v>
      </c>
      <c r="F337" s="83" t="s">
        <v>311</v>
      </c>
      <c r="G337" s="83" t="s">
        <v>311</v>
      </c>
      <c r="H337" s="83" t="s">
        <v>311</v>
      </c>
      <c r="I337" s="83" t="s">
        <v>311</v>
      </c>
      <c r="J337" s="83" t="s">
        <v>311</v>
      </c>
      <c r="K337" s="84" t="s">
        <v>311</v>
      </c>
      <c r="L337" s="83" t="s">
        <v>311</v>
      </c>
      <c r="M337" s="85" t="s">
        <v>311</v>
      </c>
      <c r="N337" s="83" t="s">
        <v>311</v>
      </c>
      <c r="O337" s="84" t="s">
        <v>311</v>
      </c>
      <c r="P337" s="83" t="s">
        <v>311</v>
      </c>
      <c r="Q337" s="83" t="s">
        <v>311</v>
      </c>
      <c r="R337" s="83" t="s">
        <v>311</v>
      </c>
      <c r="S337" s="86" t="s">
        <v>311</v>
      </c>
      <c r="T337" s="83" t="s">
        <v>311</v>
      </c>
      <c r="U337" s="83" t="s">
        <v>311</v>
      </c>
      <c r="V337" s="83" t="s">
        <v>311</v>
      </c>
      <c r="W337" s="86" t="s">
        <v>311</v>
      </c>
      <c r="X337" s="86" t="s">
        <v>311</v>
      </c>
      <c r="Y337" s="90" t="str">
        <f>IF(tbl_main[[#This Row],[ИНН организации]]="","",IF(ISERROR(VLOOKUP(tbl_main[[#This Row],[ИНН организации]],tbl_inn[],3,FALSE)),"Проверьте ИНН",VLOOKUP(tbl_main[[#This Row],[ИНН организации]],tbl_inn[],3,FALSE)))</f>
        <v/>
      </c>
      <c r="Z337" s="90" t="str">
        <f>IF(ISERROR(VLOOKUP(tbl_main[[#This Row],[ИНН организации]],tbl_inn[],4,FALSE)),"",VLOOKUP(tbl_main[[#This Row],[ИНН организации]],tbl_inn[],4,FALSE))</f>
        <v/>
      </c>
      <c r="AA337" s="90" t="str">
        <f>IF(ISERROR(VLOOKUP(tbl_main[[#This Row],[ИНН организации]],tbl_inn[],8,FALSE)),"",VLOOKUP(tbl_main[[#This Row],[ИНН организации]],tbl_inn[],8,FALSE))</f>
        <v/>
      </c>
      <c r="AB337" s="83" t="s">
        <v>311</v>
      </c>
      <c r="AC337" s="83" t="s">
        <v>311</v>
      </c>
      <c r="AD337" s="83" t="s">
        <v>311</v>
      </c>
      <c r="AE337" s="83" t="s">
        <v>311</v>
      </c>
      <c r="AF337" s="83" t="s">
        <v>311</v>
      </c>
      <c r="AG337" s="83" t="s">
        <v>311</v>
      </c>
      <c r="AH337" s="83" t="s">
        <v>311</v>
      </c>
      <c r="AI337" s="83" t="s">
        <v>311</v>
      </c>
      <c r="AJ337" s="83" t="s">
        <v>311</v>
      </c>
      <c r="AK337" s="83" t="s">
        <v>311</v>
      </c>
      <c r="AL337" s="83" t="s">
        <v>311</v>
      </c>
      <c r="AM337" s="83" t="s">
        <v>311</v>
      </c>
      <c r="AN337" s="83" t="s">
        <v>311</v>
      </c>
    </row>
    <row r="338" spans="1:40" x14ac:dyDescent="0.25">
      <c r="A338" s="81">
        <f t="shared" si="5"/>
        <v>329</v>
      </c>
      <c r="B338" s="82" t="str">
        <f>IF(tbl_main[[#This Row],[ТИП]]="","",IF(tbl_main[[#This Row],[Серия и номер]]="","",tbl_main[[#This Row],[ТИП]]&amp;"-"&amp;RIGHT(tbl_main[[#This Row],[Серия и номер]],6)))</f>
        <v/>
      </c>
      <c r="C338" s="83" t="s">
        <v>311</v>
      </c>
      <c r="D338" s="83" t="s">
        <v>311</v>
      </c>
      <c r="E338" s="83" t="s">
        <v>311</v>
      </c>
      <c r="F338" s="83" t="s">
        <v>311</v>
      </c>
      <c r="G338" s="83" t="s">
        <v>311</v>
      </c>
      <c r="H338" s="83" t="s">
        <v>311</v>
      </c>
      <c r="I338" s="83" t="s">
        <v>311</v>
      </c>
      <c r="J338" s="83" t="s">
        <v>311</v>
      </c>
      <c r="K338" s="84" t="s">
        <v>311</v>
      </c>
      <c r="L338" s="83" t="s">
        <v>311</v>
      </c>
      <c r="M338" s="85" t="s">
        <v>311</v>
      </c>
      <c r="N338" s="83" t="s">
        <v>311</v>
      </c>
      <c r="O338" s="84" t="s">
        <v>311</v>
      </c>
      <c r="P338" s="83" t="s">
        <v>311</v>
      </c>
      <c r="Q338" s="83" t="s">
        <v>311</v>
      </c>
      <c r="R338" s="83" t="s">
        <v>311</v>
      </c>
      <c r="S338" s="86" t="s">
        <v>311</v>
      </c>
      <c r="T338" s="83" t="s">
        <v>311</v>
      </c>
      <c r="U338" s="83" t="s">
        <v>311</v>
      </c>
      <c r="V338" s="83" t="s">
        <v>311</v>
      </c>
      <c r="W338" s="86" t="s">
        <v>311</v>
      </c>
      <c r="X338" s="86" t="s">
        <v>311</v>
      </c>
      <c r="Y338" s="90" t="str">
        <f>IF(tbl_main[[#This Row],[ИНН организации]]="","",IF(ISERROR(VLOOKUP(tbl_main[[#This Row],[ИНН организации]],tbl_inn[],3,FALSE)),"Проверьте ИНН",VLOOKUP(tbl_main[[#This Row],[ИНН организации]],tbl_inn[],3,FALSE)))</f>
        <v/>
      </c>
      <c r="Z338" s="90" t="str">
        <f>IF(ISERROR(VLOOKUP(tbl_main[[#This Row],[ИНН организации]],tbl_inn[],4,FALSE)),"",VLOOKUP(tbl_main[[#This Row],[ИНН организации]],tbl_inn[],4,FALSE))</f>
        <v/>
      </c>
      <c r="AA338" s="90" t="str">
        <f>IF(ISERROR(VLOOKUP(tbl_main[[#This Row],[ИНН организации]],tbl_inn[],8,FALSE)),"",VLOOKUP(tbl_main[[#This Row],[ИНН организации]],tbl_inn[],8,FALSE))</f>
        <v/>
      </c>
      <c r="AB338" s="83" t="s">
        <v>311</v>
      </c>
      <c r="AC338" s="83" t="s">
        <v>311</v>
      </c>
      <c r="AD338" s="83" t="s">
        <v>311</v>
      </c>
      <c r="AE338" s="83" t="s">
        <v>311</v>
      </c>
      <c r="AF338" s="83" t="s">
        <v>311</v>
      </c>
      <c r="AG338" s="83" t="s">
        <v>311</v>
      </c>
      <c r="AH338" s="83" t="s">
        <v>311</v>
      </c>
      <c r="AI338" s="83" t="s">
        <v>311</v>
      </c>
      <c r="AJ338" s="83" t="s">
        <v>311</v>
      </c>
      <c r="AK338" s="83" t="s">
        <v>311</v>
      </c>
      <c r="AL338" s="83" t="s">
        <v>311</v>
      </c>
      <c r="AM338" s="83" t="s">
        <v>311</v>
      </c>
      <c r="AN338" s="83" t="s">
        <v>311</v>
      </c>
    </row>
    <row r="339" spans="1:40" x14ac:dyDescent="0.25">
      <c r="A339" s="81">
        <f t="shared" si="5"/>
        <v>330</v>
      </c>
      <c r="B339" s="82" t="str">
        <f>IF(tbl_main[[#This Row],[ТИП]]="","",IF(tbl_main[[#This Row],[Серия и номер]]="","",tbl_main[[#This Row],[ТИП]]&amp;"-"&amp;RIGHT(tbl_main[[#This Row],[Серия и номер]],6)))</f>
        <v/>
      </c>
      <c r="C339" s="83" t="s">
        <v>311</v>
      </c>
      <c r="D339" s="83" t="s">
        <v>311</v>
      </c>
      <c r="E339" s="83" t="s">
        <v>311</v>
      </c>
      <c r="F339" s="83" t="s">
        <v>311</v>
      </c>
      <c r="G339" s="83" t="s">
        <v>311</v>
      </c>
      <c r="H339" s="83" t="s">
        <v>311</v>
      </c>
      <c r="I339" s="83" t="s">
        <v>311</v>
      </c>
      <c r="J339" s="83" t="s">
        <v>311</v>
      </c>
      <c r="K339" s="84" t="s">
        <v>311</v>
      </c>
      <c r="L339" s="83" t="s">
        <v>311</v>
      </c>
      <c r="M339" s="85" t="s">
        <v>311</v>
      </c>
      <c r="N339" s="83" t="s">
        <v>311</v>
      </c>
      <c r="O339" s="84" t="s">
        <v>311</v>
      </c>
      <c r="P339" s="83" t="s">
        <v>311</v>
      </c>
      <c r="Q339" s="83" t="s">
        <v>311</v>
      </c>
      <c r="R339" s="83" t="s">
        <v>311</v>
      </c>
      <c r="S339" s="86" t="s">
        <v>311</v>
      </c>
      <c r="T339" s="83" t="s">
        <v>311</v>
      </c>
      <c r="U339" s="83" t="s">
        <v>311</v>
      </c>
      <c r="V339" s="83" t="s">
        <v>311</v>
      </c>
      <c r="W339" s="86" t="s">
        <v>311</v>
      </c>
      <c r="X339" s="86" t="s">
        <v>311</v>
      </c>
      <c r="Y339" s="90" t="str">
        <f>IF(tbl_main[[#This Row],[ИНН организации]]="","",IF(ISERROR(VLOOKUP(tbl_main[[#This Row],[ИНН организации]],tbl_inn[],3,FALSE)),"Проверьте ИНН",VLOOKUP(tbl_main[[#This Row],[ИНН организации]],tbl_inn[],3,FALSE)))</f>
        <v/>
      </c>
      <c r="Z339" s="90" t="str">
        <f>IF(ISERROR(VLOOKUP(tbl_main[[#This Row],[ИНН организации]],tbl_inn[],4,FALSE)),"",VLOOKUP(tbl_main[[#This Row],[ИНН организации]],tbl_inn[],4,FALSE))</f>
        <v/>
      </c>
      <c r="AA339" s="90" t="str">
        <f>IF(ISERROR(VLOOKUP(tbl_main[[#This Row],[ИНН организации]],tbl_inn[],8,FALSE)),"",VLOOKUP(tbl_main[[#This Row],[ИНН организации]],tbl_inn[],8,FALSE))</f>
        <v/>
      </c>
      <c r="AB339" s="83" t="s">
        <v>311</v>
      </c>
      <c r="AC339" s="83" t="s">
        <v>311</v>
      </c>
      <c r="AD339" s="83" t="s">
        <v>311</v>
      </c>
      <c r="AE339" s="83" t="s">
        <v>311</v>
      </c>
      <c r="AF339" s="83" t="s">
        <v>311</v>
      </c>
      <c r="AG339" s="83" t="s">
        <v>311</v>
      </c>
      <c r="AH339" s="83" t="s">
        <v>311</v>
      </c>
      <c r="AI339" s="83" t="s">
        <v>311</v>
      </c>
      <c r="AJ339" s="83" t="s">
        <v>311</v>
      </c>
      <c r="AK339" s="83" t="s">
        <v>311</v>
      </c>
      <c r="AL339" s="83" t="s">
        <v>311</v>
      </c>
      <c r="AM339" s="83" t="s">
        <v>311</v>
      </c>
      <c r="AN339" s="83" t="s">
        <v>311</v>
      </c>
    </row>
    <row r="340" spans="1:40" x14ac:dyDescent="0.25">
      <c r="A340" s="81">
        <f t="shared" si="5"/>
        <v>331</v>
      </c>
      <c r="B340" s="82" t="str">
        <f>IF(tbl_main[[#This Row],[ТИП]]="","",IF(tbl_main[[#This Row],[Серия и номер]]="","",tbl_main[[#This Row],[ТИП]]&amp;"-"&amp;RIGHT(tbl_main[[#This Row],[Серия и номер]],6)))</f>
        <v/>
      </c>
      <c r="C340" s="83" t="s">
        <v>311</v>
      </c>
      <c r="D340" s="83" t="s">
        <v>311</v>
      </c>
      <c r="E340" s="83" t="s">
        <v>311</v>
      </c>
      <c r="F340" s="83" t="s">
        <v>311</v>
      </c>
      <c r="G340" s="83" t="s">
        <v>311</v>
      </c>
      <c r="H340" s="83" t="s">
        <v>311</v>
      </c>
      <c r="I340" s="83" t="s">
        <v>311</v>
      </c>
      <c r="J340" s="83" t="s">
        <v>311</v>
      </c>
      <c r="K340" s="84" t="s">
        <v>311</v>
      </c>
      <c r="L340" s="83" t="s">
        <v>311</v>
      </c>
      <c r="M340" s="85" t="s">
        <v>311</v>
      </c>
      <c r="N340" s="83" t="s">
        <v>311</v>
      </c>
      <c r="O340" s="84" t="s">
        <v>311</v>
      </c>
      <c r="P340" s="83" t="s">
        <v>311</v>
      </c>
      <c r="Q340" s="83" t="s">
        <v>311</v>
      </c>
      <c r="R340" s="83" t="s">
        <v>311</v>
      </c>
      <c r="S340" s="86" t="s">
        <v>311</v>
      </c>
      <c r="T340" s="83" t="s">
        <v>311</v>
      </c>
      <c r="U340" s="83" t="s">
        <v>311</v>
      </c>
      <c r="V340" s="83" t="s">
        <v>311</v>
      </c>
      <c r="W340" s="86" t="s">
        <v>311</v>
      </c>
      <c r="X340" s="86" t="s">
        <v>311</v>
      </c>
      <c r="Y340" s="90" t="str">
        <f>IF(tbl_main[[#This Row],[ИНН организации]]="","",IF(ISERROR(VLOOKUP(tbl_main[[#This Row],[ИНН организации]],tbl_inn[],3,FALSE)),"Проверьте ИНН",VLOOKUP(tbl_main[[#This Row],[ИНН организации]],tbl_inn[],3,FALSE)))</f>
        <v/>
      </c>
      <c r="Z340" s="90" t="str">
        <f>IF(ISERROR(VLOOKUP(tbl_main[[#This Row],[ИНН организации]],tbl_inn[],4,FALSE)),"",VLOOKUP(tbl_main[[#This Row],[ИНН организации]],tbl_inn[],4,FALSE))</f>
        <v/>
      </c>
      <c r="AA340" s="90" t="str">
        <f>IF(ISERROR(VLOOKUP(tbl_main[[#This Row],[ИНН организации]],tbl_inn[],8,FALSE)),"",VLOOKUP(tbl_main[[#This Row],[ИНН организации]],tbl_inn[],8,FALSE))</f>
        <v/>
      </c>
      <c r="AB340" s="83" t="s">
        <v>311</v>
      </c>
      <c r="AC340" s="83" t="s">
        <v>311</v>
      </c>
      <c r="AD340" s="83" t="s">
        <v>311</v>
      </c>
      <c r="AE340" s="83" t="s">
        <v>311</v>
      </c>
      <c r="AF340" s="83" t="s">
        <v>311</v>
      </c>
      <c r="AG340" s="83" t="s">
        <v>311</v>
      </c>
      <c r="AH340" s="83" t="s">
        <v>311</v>
      </c>
      <c r="AI340" s="83" t="s">
        <v>311</v>
      </c>
      <c r="AJ340" s="83" t="s">
        <v>311</v>
      </c>
      <c r="AK340" s="83" t="s">
        <v>311</v>
      </c>
      <c r="AL340" s="83" t="s">
        <v>311</v>
      </c>
      <c r="AM340" s="83" t="s">
        <v>311</v>
      </c>
      <c r="AN340" s="83" t="s">
        <v>311</v>
      </c>
    </row>
    <row r="341" spans="1:40" x14ac:dyDescent="0.25">
      <c r="A341" s="81">
        <f t="shared" si="5"/>
        <v>332</v>
      </c>
      <c r="B341" s="82" t="str">
        <f>IF(tbl_main[[#This Row],[ТИП]]="","",IF(tbl_main[[#This Row],[Серия и номер]]="","",tbl_main[[#This Row],[ТИП]]&amp;"-"&amp;RIGHT(tbl_main[[#This Row],[Серия и номер]],6)))</f>
        <v/>
      </c>
      <c r="C341" s="83" t="s">
        <v>311</v>
      </c>
      <c r="D341" s="83" t="s">
        <v>311</v>
      </c>
      <c r="E341" s="83" t="s">
        <v>311</v>
      </c>
      <c r="F341" s="83" t="s">
        <v>311</v>
      </c>
      <c r="G341" s="83" t="s">
        <v>311</v>
      </c>
      <c r="H341" s="83" t="s">
        <v>311</v>
      </c>
      <c r="I341" s="83" t="s">
        <v>311</v>
      </c>
      <c r="J341" s="83" t="s">
        <v>311</v>
      </c>
      <c r="K341" s="84" t="s">
        <v>311</v>
      </c>
      <c r="L341" s="83" t="s">
        <v>311</v>
      </c>
      <c r="M341" s="85" t="s">
        <v>311</v>
      </c>
      <c r="N341" s="83" t="s">
        <v>311</v>
      </c>
      <c r="O341" s="84" t="s">
        <v>311</v>
      </c>
      <c r="P341" s="83" t="s">
        <v>311</v>
      </c>
      <c r="Q341" s="83" t="s">
        <v>311</v>
      </c>
      <c r="R341" s="83" t="s">
        <v>311</v>
      </c>
      <c r="S341" s="86" t="s">
        <v>311</v>
      </c>
      <c r="T341" s="83" t="s">
        <v>311</v>
      </c>
      <c r="U341" s="83" t="s">
        <v>311</v>
      </c>
      <c r="V341" s="83" t="s">
        <v>311</v>
      </c>
      <c r="W341" s="86" t="s">
        <v>311</v>
      </c>
      <c r="X341" s="86" t="s">
        <v>311</v>
      </c>
      <c r="Y341" s="90" t="str">
        <f>IF(tbl_main[[#This Row],[ИНН организации]]="","",IF(ISERROR(VLOOKUP(tbl_main[[#This Row],[ИНН организации]],tbl_inn[],3,FALSE)),"Проверьте ИНН",VLOOKUP(tbl_main[[#This Row],[ИНН организации]],tbl_inn[],3,FALSE)))</f>
        <v/>
      </c>
      <c r="Z341" s="90" t="str">
        <f>IF(ISERROR(VLOOKUP(tbl_main[[#This Row],[ИНН организации]],tbl_inn[],4,FALSE)),"",VLOOKUP(tbl_main[[#This Row],[ИНН организации]],tbl_inn[],4,FALSE))</f>
        <v/>
      </c>
      <c r="AA341" s="90" t="str">
        <f>IF(ISERROR(VLOOKUP(tbl_main[[#This Row],[ИНН организации]],tbl_inn[],8,FALSE)),"",VLOOKUP(tbl_main[[#This Row],[ИНН организации]],tbl_inn[],8,FALSE))</f>
        <v/>
      </c>
      <c r="AB341" s="83" t="s">
        <v>311</v>
      </c>
      <c r="AC341" s="83" t="s">
        <v>311</v>
      </c>
      <c r="AD341" s="83" t="s">
        <v>311</v>
      </c>
      <c r="AE341" s="83" t="s">
        <v>311</v>
      </c>
      <c r="AF341" s="83" t="s">
        <v>311</v>
      </c>
      <c r="AG341" s="83" t="s">
        <v>311</v>
      </c>
      <c r="AH341" s="83" t="s">
        <v>311</v>
      </c>
      <c r="AI341" s="83" t="s">
        <v>311</v>
      </c>
      <c r="AJ341" s="83" t="s">
        <v>311</v>
      </c>
      <c r="AK341" s="83" t="s">
        <v>311</v>
      </c>
      <c r="AL341" s="83" t="s">
        <v>311</v>
      </c>
      <c r="AM341" s="83" t="s">
        <v>311</v>
      </c>
      <c r="AN341" s="83" t="s">
        <v>311</v>
      </c>
    </row>
    <row r="342" spans="1:40" x14ac:dyDescent="0.25">
      <c r="A342" s="81">
        <f t="shared" si="5"/>
        <v>333</v>
      </c>
      <c r="B342" s="82" t="str">
        <f>IF(tbl_main[[#This Row],[ТИП]]="","",IF(tbl_main[[#This Row],[Серия и номер]]="","",tbl_main[[#This Row],[ТИП]]&amp;"-"&amp;RIGHT(tbl_main[[#This Row],[Серия и номер]],6)))</f>
        <v/>
      </c>
      <c r="C342" s="83" t="s">
        <v>311</v>
      </c>
      <c r="D342" s="83" t="s">
        <v>311</v>
      </c>
      <c r="E342" s="83" t="s">
        <v>311</v>
      </c>
      <c r="F342" s="83" t="s">
        <v>311</v>
      </c>
      <c r="G342" s="83" t="s">
        <v>311</v>
      </c>
      <c r="H342" s="83" t="s">
        <v>311</v>
      </c>
      <c r="I342" s="83" t="s">
        <v>311</v>
      </c>
      <c r="J342" s="83" t="s">
        <v>311</v>
      </c>
      <c r="K342" s="84" t="s">
        <v>311</v>
      </c>
      <c r="L342" s="83" t="s">
        <v>311</v>
      </c>
      <c r="M342" s="85" t="s">
        <v>311</v>
      </c>
      <c r="N342" s="83" t="s">
        <v>311</v>
      </c>
      <c r="O342" s="84" t="s">
        <v>311</v>
      </c>
      <c r="P342" s="83" t="s">
        <v>311</v>
      </c>
      <c r="Q342" s="83" t="s">
        <v>311</v>
      </c>
      <c r="R342" s="83" t="s">
        <v>311</v>
      </c>
      <c r="S342" s="86" t="s">
        <v>311</v>
      </c>
      <c r="T342" s="83" t="s">
        <v>311</v>
      </c>
      <c r="U342" s="83" t="s">
        <v>311</v>
      </c>
      <c r="V342" s="83" t="s">
        <v>311</v>
      </c>
      <c r="W342" s="86" t="s">
        <v>311</v>
      </c>
      <c r="X342" s="86" t="s">
        <v>311</v>
      </c>
      <c r="Y342" s="90" t="str">
        <f>IF(tbl_main[[#This Row],[ИНН организации]]="","",IF(ISERROR(VLOOKUP(tbl_main[[#This Row],[ИНН организации]],tbl_inn[],3,FALSE)),"Проверьте ИНН",VLOOKUP(tbl_main[[#This Row],[ИНН организации]],tbl_inn[],3,FALSE)))</f>
        <v/>
      </c>
      <c r="Z342" s="90" t="str">
        <f>IF(ISERROR(VLOOKUP(tbl_main[[#This Row],[ИНН организации]],tbl_inn[],4,FALSE)),"",VLOOKUP(tbl_main[[#This Row],[ИНН организации]],tbl_inn[],4,FALSE))</f>
        <v/>
      </c>
      <c r="AA342" s="90" t="str">
        <f>IF(ISERROR(VLOOKUP(tbl_main[[#This Row],[ИНН организации]],tbl_inn[],8,FALSE)),"",VLOOKUP(tbl_main[[#This Row],[ИНН организации]],tbl_inn[],8,FALSE))</f>
        <v/>
      </c>
      <c r="AB342" s="83" t="s">
        <v>311</v>
      </c>
      <c r="AC342" s="83" t="s">
        <v>311</v>
      </c>
      <c r="AD342" s="83" t="s">
        <v>311</v>
      </c>
      <c r="AE342" s="83" t="s">
        <v>311</v>
      </c>
      <c r="AF342" s="83" t="s">
        <v>311</v>
      </c>
      <c r="AG342" s="83" t="s">
        <v>311</v>
      </c>
      <c r="AH342" s="83" t="s">
        <v>311</v>
      </c>
      <c r="AI342" s="83" t="s">
        <v>311</v>
      </c>
      <c r="AJ342" s="83" t="s">
        <v>311</v>
      </c>
      <c r="AK342" s="83" t="s">
        <v>311</v>
      </c>
      <c r="AL342" s="83" t="s">
        <v>311</v>
      </c>
      <c r="AM342" s="83" t="s">
        <v>311</v>
      </c>
      <c r="AN342" s="83" t="s">
        <v>311</v>
      </c>
    </row>
    <row r="343" spans="1:40" x14ac:dyDescent="0.25">
      <c r="A343" s="81">
        <f t="shared" si="5"/>
        <v>334</v>
      </c>
      <c r="B343" s="82" t="str">
        <f>IF(tbl_main[[#This Row],[ТИП]]="","",IF(tbl_main[[#This Row],[Серия и номер]]="","",tbl_main[[#This Row],[ТИП]]&amp;"-"&amp;RIGHT(tbl_main[[#This Row],[Серия и номер]],6)))</f>
        <v/>
      </c>
      <c r="C343" s="83" t="s">
        <v>311</v>
      </c>
      <c r="D343" s="83" t="s">
        <v>311</v>
      </c>
      <c r="E343" s="83" t="s">
        <v>311</v>
      </c>
      <c r="F343" s="83" t="s">
        <v>311</v>
      </c>
      <c r="G343" s="83" t="s">
        <v>311</v>
      </c>
      <c r="H343" s="83" t="s">
        <v>311</v>
      </c>
      <c r="I343" s="83" t="s">
        <v>311</v>
      </c>
      <c r="J343" s="83" t="s">
        <v>311</v>
      </c>
      <c r="K343" s="84" t="s">
        <v>311</v>
      </c>
      <c r="L343" s="83" t="s">
        <v>311</v>
      </c>
      <c r="M343" s="85" t="s">
        <v>311</v>
      </c>
      <c r="N343" s="83" t="s">
        <v>311</v>
      </c>
      <c r="O343" s="84" t="s">
        <v>311</v>
      </c>
      <c r="P343" s="83" t="s">
        <v>311</v>
      </c>
      <c r="Q343" s="83" t="s">
        <v>311</v>
      </c>
      <c r="R343" s="83" t="s">
        <v>311</v>
      </c>
      <c r="S343" s="86" t="s">
        <v>311</v>
      </c>
      <c r="T343" s="83" t="s">
        <v>311</v>
      </c>
      <c r="U343" s="83" t="s">
        <v>311</v>
      </c>
      <c r="V343" s="83" t="s">
        <v>311</v>
      </c>
      <c r="W343" s="86" t="s">
        <v>311</v>
      </c>
      <c r="X343" s="86" t="s">
        <v>311</v>
      </c>
      <c r="Y343" s="90" t="str">
        <f>IF(tbl_main[[#This Row],[ИНН организации]]="","",IF(ISERROR(VLOOKUP(tbl_main[[#This Row],[ИНН организации]],tbl_inn[],3,FALSE)),"Проверьте ИНН",VLOOKUP(tbl_main[[#This Row],[ИНН организации]],tbl_inn[],3,FALSE)))</f>
        <v/>
      </c>
      <c r="Z343" s="90" t="str">
        <f>IF(ISERROR(VLOOKUP(tbl_main[[#This Row],[ИНН организации]],tbl_inn[],4,FALSE)),"",VLOOKUP(tbl_main[[#This Row],[ИНН организации]],tbl_inn[],4,FALSE))</f>
        <v/>
      </c>
      <c r="AA343" s="90" t="str">
        <f>IF(ISERROR(VLOOKUP(tbl_main[[#This Row],[ИНН организации]],tbl_inn[],8,FALSE)),"",VLOOKUP(tbl_main[[#This Row],[ИНН организации]],tbl_inn[],8,FALSE))</f>
        <v/>
      </c>
      <c r="AB343" s="83" t="s">
        <v>311</v>
      </c>
      <c r="AC343" s="83" t="s">
        <v>311</v>
      </c>
      <c r="AD343" s="83" t="s">
        <v>311</v>
      </c>
      <c r="AE343" s="83" t="s">
        <v>311</v>
      </c>
      <c r="AF343" s="83" t="s">
        <v>311</v>
      </c>
      <c r="AG343" s="83" t="s">
        <v>311</v>
      </c>
      <c r="AH343" s="83" t="s">
        <v>311</v>
      </c>
      <c r="AI343" s="83" t="s">
        <v>311</v>
      </c>
      <c r="AJ343" s="83" t="s">
        <v>311</v>
      </c>
      <c r="AK343" s="83" t="s">
        <v>311</v>
      </c>
      <c r="AL343" s="83" t="s">
        <v>311</v>
      </c>
      <c r="AM343" s="83" t="s">
        <v>311</v>
      </c>
      <c r="AN343" s="83" t="s">
        <v>311</v>
      </c>
    </row>
    <row r="344" spans="1:40" x14ac:dyDescent="0.25">
      <c r="A344" s="81">
        <f t="shared" si="5"/>
        <v>335</v>
      </c>
      <c r="B344" s="82" t="str">
        <f>IF(tbl_main[[#This Row],[ТИП]]="","",IF(tbl_main[[#This Row],[Серия и номер]]="","",tbl_main[[#This Row],[ТИП]]&amp;"-"&amp;RIGHT(tbl_main[[#This Row],[Серия и номер]],6)))</f>
        <v/>
      </c>
      <c r="C344" s="83" t="s">
        <v>311</v>
      </c>
      <c r="D344" s="83" t="s">
        <v>311</v>
      </c>
      <c r="E344" s="83" t="s">
        <v>311</v>
      </c>
      <c r="F344" s="83" t="s">
        <v>311</v>
      </c>
      <c r="G344" s="83" t="s">
        <v>311</v>
      </c>
      <c r="H344" s="83" t="s">
        <v>311</v>
      </c>
      <c r="I344" s="83" t="s">
        <v>311</v>
      </c>
      <c r="J344" s="83" t="s">
        <v>311</v>
      </c>
      <c r="K344" s="84" t="s">
        <v>311</v>
      </c>
      <c r="L344" s="83" t="s">
        <v>311</v>
      </c>
      <c r="M344" s="85" t="s">
        <v>311</v>
      </c>
      <c r="N344" s="83" t="s">
        <v>311</v>
      </c>
      <c r="O344" s="84" t="s">
        <v>311</v>
      </c>
      <c r="P344" s="83" t="s">
        <v>311</v>
      </c>
      <c r="Q344" s="83" t="s">
        <v>311</v>
      </c>
      <c r="R344" s="83" t="s">
        <v>311</v>
      </c>
      <c r="S344" s="86" t="s">
        <v>311</v>
      </c>
      <c r="T344" s="83" t="s">
        <v>311</v>
      </c>
      <c r="U344" s="83" t="s">
        <v>311</v>
      </c>
      <c r="V344" s="83" t="s">
        <v>311</v>
      </c>
      <c r="W344" s="86" t="s">
        <v>311</v>
      </c>
      <c r="X344" s="86" t="s">
        <v>311</v>
      </c>
      <c r="Y344" s="90" t="str">
        <f>IF(tbl_main[[#This Row],[ИНН организации]]="","",IF(ISERROR(VLOOKUP(tbl_main[[#This Row],[ИНН организации]],tbl_inn[],3,FALSE)),"Проверьте ИНН",VLOOKUP(tbl_main[[#This Row],[ИНН организации]],tbl_inn[],3,FALSE)))</f>
        <v/>
      </c>
      <c r="Z344" s="90" t="str">
        <f>IF(ISERROR(VLOOKUP(tbl_main[[#This Row],[ИНН организации]],tbl_inn[],4,FALSE)),"",VLOOKUP(tbl_main[[#This Row],[ИНН организации]],tbl_inn[],4,FALSE))</f>
        <v/>
      </c>
      <c r="AA344" s="90" t="str">
        <f>IF(ISERROR(VLOOKUP(tbl_main[[#This Row],[ИНН организации]],tbl_inn[],8,FALSE)),"",VLOOKUP(tbl_main[[#This Row],[ИНН организации]],tbl_inn[],8,FALSE))</f>
        <v/>
      </c>
      <c r="AB344" s="83" t="s">
        <v>311</v>
      </c>
      <c r="AC344" s="83" t="s">
        <v>311</v>
      </c>
      <c r="AD344" s="83" t="s">
        <v>311</v>
      </c>
      <c r="AE344" s="83" t="s">
        <v>311</v>
      </c>
      <c r="AF344" s="83" t="s">
        <v>311</v>
      </c>
      <c r="AG344" s="83" t="s">
        <v>311</v>
      </c>
      <c r="AH344" s="83" t="s">
        <v>311</v>
      </c>
      <c r="AI344" s="83" t="s">
        <v>311</v>
      </c>
      <c r="AJ344" s="83" t="s">
        <v>311</v>
      </c>
      <c r="AK344" s="83" t="s">
        <v>311</v>
      </c>
      <c r="AL344" s="83" t="s">
        <v>311</v>
      </c>
      <c r="AM344" s="83" t="s">
        <v>311</v>
      </c>
      <c r="AN344" s="83" t="s">
        <v>311</v>
      </c>
    </row>
    <row r="345" spans="1:40" x14ac:dyDescent="0.25">
      <c r="A345" s="81">
        <f t="shared" si="5"/>
        <v>336</v>
      </c>
      <c r="B345" s="82" t="str">
        <f>IF(tbl_main[[#This Row],[ТИП]]="","",IF(tbl_main[[#This Row],[Серия и номер]]="","",tbl_main[[#This Row],[ТИП]]&amp;"-"&amp;RIGHT(tbl_main[[#This Row],[Серия и номер]],6)))</f>
        <v/>
      </c>
      <c r="C345" s="83" t="s">
        <v>311</v>
      </c>
      <c r="D345" s="83" t="s">
        <v>311</v>
      </c>
      <c r="E345" s="83" t="s">
        <v>311</v>
      </c>
      <c r="F345" s="83" t="s">
        <v>311</v>
      </c>
      <c r="G345" s="83" t="s">
        <v>311</v>
      </c>
      <c r="H345" s="83" t="s">
        <v>311</v>
      </c>
      <c r="I345" s="83" t="s">
        <v>311</v>
      </c>
      <c r="J345" s="83" t="s">
        <v>311</v>
      </c>
      <c r="K345" s="84" t="s">
        <v>311</v>
      </c>
      <c r="L345" s="83" t="s">
        <v>311</v>
      </c>
      <c r="M345" s="85" t="s">
        <v>311</v>
      </c>
      <c r="N345" s="83" t="s">
        <v>311</v>
      </c>
      <c r="O345" s="84" t="s">
        <v>311</v>
      </c>
      <c r="P345" s="83" t="s">
        <v>311</v>
      </c>
      <c r="Q345" s="83" t="s">
        <v>311</v>
      </c>
      <c r="R345" s="83" t="s">
        <v>311</v>
      </c>
      <c r="S345" s="86" t="s">
        <v>311</v>
      </c>
      <c r="T345" s="83" t="s">
        <v>311</v>
      </c>
      <c r="U345" s="83" t="s">
        <v>311</v>
      </c>
      <c r="V345" s="83" t="s">
        <v>311</v>
      </c>
      <c r="W345" s="86" t="s">
        <v>311</v>
      </c>
      <c r="X345" s="86" t="s">
        <v>311</v>
      </c>
      <c r="Y345" s="90" t="str">
        <f>IF(tbl_main[[#This Row],[ИНН организации]]="","",IF(ISERROR(VLOOKUP(tbl_main[[#This Row],[ИНН организации]],tbl_inn[],3,FALSE)),"Проверьте ИНН",VLOOKUP(tbl_main[[#This Row],[ИНН организации]],tbl_inn[],3,FALSE)))</f>
        <v/>
      </c>
      <c r="Z345" s="90" t="str">
        <f>IF(ISERROR(VLOOKUP(tbl_main[[#This Row],[ИНН организации]],tbl_inn[],4,FALSE)),"",VLOOKUP(tbl_main[[#This Row],[ИНН организации]],tbl_inn[],4,FALSE))</f>
        <v/>
      </c>
      <c r="AA345" s="90" t="str">
        <f>IF(ISERROR(VLOOKUP(tbl_main[[#This Row],[ИНН организации]],tbl_inn[],8,FALSE)),"",VLOOKUP(tbl_main[[#This Row],[ИНН организации]],tbl_inn[],8,FALSE))</f>
        <v/>
      </c>
      <c r="AB345" s="83" t="s">
        <v>311</v>
      </c>
      <c r="AC345" s="83" t="s">
        <v>311</v>
      </c>
      <c r="AD345" s="83" t="s">
        <v>311</v>
      </c>
      <c r="AE345" s="83" t="s">
        <v>311</v>
      </c>
      <c r="AF345" s="83" t="s">
        <v>311</v>
      </c>
      <c r="AG345" s="83" t="s">
        <v>311</v>
      </c>
      <c r="AH345" s="83" t="s">
        <v>311</v>
      </c>
      <c r="AI345" s="83" t="s">
        <v>311</v>
      </c>
      <c r="AJ345" s="83" t="s">
        <v>311</v>
      </c>
      <c r="AK345" s="83" t="s">
        <v>311</v>
      </c>
      <c r="AL345" s="83" t="s">
        <v>311</v>
      </c>
      <c r="AM345" s="83" t="s">
        <v>311</v>
      </c>
      <c r="AN345" s="83" t="s">
        <v>311</v>
      </c>
    </row>
    <row r="346" spans="1:40" x14ac:dyDescent="0.25">
      <c r="A346" s="81">
        <f t="shared" si="5"/>
        <v>337</v>
      </c>
      <c r="B346" s="82" t="str">
        <f>IF(tbl_main[[#This Row],[ТИП]]="","",IF(tbl_main[[#This Row],[Серия и номер]]="","",tbl_main[[#This Row],[ТИП]]&amp;"-"&amp;RIGHT(tbl_main[[#This Row],[Серия и номер]],6)))</f>
        <v/>
      </c>
      <c r="C346" s="83" t="s">
        <v>311</v>
      </c>
      <c r="D346" s="83" t="s">
        <v>311</v>
      </c>
      <c r="E346" s="83" t="s">
        <v>311</v>
      </c>
      <c r="F346" s="83" t="s">
        <v>311</v>
      </c>
      <c r="G346" s="83" t="s">
        <v>311</v>
      </c>
      <c r="H346" s="83" t="s">
        <v>311</v>
      </c>
      <c r="I346" s="83" t="s">
        <v>311</v>
      </c>
      <c r="J346" s="83" t="s">
        <v>311</v>
      </c>
      <c r="K346" s="84" t="s">
        <v>311</v>
      </c>
      <c r="L346" s="83" t="s">
        <v>311</v>
      </c>
      <c r="M346" s="85" t="s">
        <v>311</v>
      </c>
      <c r="N346" s="83" t="s">
        <v>311</v>
      </c>
      <c r="O346" s="84" t="s">
        <v>311</v>
      </c>
      <c r="P346" s="83" t="s">
        <v>311</v>
      </c>
      <c r="Q346" s="83" t="s">
        <v>311</v>
      </c>
      <c r="R346" s="83" t="s">
        <v>311</v>
      </c>
      <c r="S346" s="86" t="s">
        <v>311</v>
      </c>
      <c r="T346" s="83" t="s">
        <v>311</v>
      </c>
      <c r="U346" s="83" t="s">
        <v>311</v>
      </c>
      <c r="V346" s="83" t="s">
        <v>311</v>
      </c>
      <c r="W346" s="86" t="s">
        <v>311</v>
      </c>
      <c r="X346" s="86" t="s">
        <v>311</v>
      </c>
      <c r="Y346" s="90" t="str">
        <f>IF(tbl_main[[#This Row],[ИНН организации]]="","",IF(ISERROR(VLOOKUP(tbl_main[[#This Row],[ИНН организации]],tbl_inn[],3,FALSE)),"Проверьте ИНН",VLOOKUP(tbl_main[[#This Row],[ИНН организации]],tbl_inn[],3,FALSE)))</f>
        <v/>
      </c>
      <c r="Z346" s="90" t="str">
        <f>IF(ISERROR(VLOOKUP(tbl_main[[#This Row],[ИНН организации]],tbl_inn[],4,FALSE)),"",VLOOKUP(tbl_main[[#This Row],[ИНН организации]],tbl_inn[],4,FALSE))</f>
        <v/>
      </c>
      <c r="AA346" s="90" t="str">
        <f>IF(ISERROR(VLOOKUP(tbl_main[[#This Row],[ИНН организации]],tbl_inn[],8,FALSE)),"",VLOOKUP(tbl_main[[#This Row],[ИНН организации]],tbl_inn[],8,FALSE))</f>
        <v/>
      </c>
      <c r="AB346" s="83" t="s">
        <v>311</v>
      </c>
      <c r="AC346" s="83" t="s">
        <v>311</v>
      </c>
      <c r="AD346" s="83" t="s">
        <v>311</v>
      </c>
      <c r="AE346" s="83" t="s">
        <v>311</v>
      </c>
      <c r="AF346" s="83" t="s">
        <v>311</v>
      </c>
      <c r="AG346" s="83" t="s">
        <v>311</v>
      </c>
      <c r="AH346" s="83" t="s">
        <v>311</v>
      </c>
      <c r="AI346" s="83" t="s">
        <v>311</v>
      </c>
      <c r="AJ346" s="83" t="s">
        <v>311</v>
      </c>
      <c r="AK346" s="83" t="s">
        <v>311</v>
      </c>
      <c r="AL346" s="83" t="s">
        <v>311</v>
      </c>
      <c r="AM346" s="83" t="s">
        <v>311</v>
      </c>
      <c r="AN346" s="83" t="s">
        <v>311</v>
      </c>
    </row>
    <row r="347" spans="1:40" x14ac:dyDescent="0.25">
      <c r="A347" s="81">
        <f t="shared" si="5"/>
        <v>338</v>
      </c>
      <c r="B347" s="82" t="str">
        <f>IF(tbl_main[[#This Row],[ТИП]]="","",IF(tbl_main[[#This Row],[Серия и номер]]="","",tbl_main[[#This Row],[ТИП]]&amp;"-"&amp;RIGHT(tbl_main[[#This Row],[Серия и номер]],6)))</f>
        <v/>
      </c>
      <c r="C347" s="83" t="s">
        <v>311</v>
      </c>
      <c r="D347" s="83" t="s">
        <v>311</v>
      </c>
      <c r="E347" s="83" t="s">
        <v>311</v>
      </c>
      <c r="F347" s="83" t="s">
        <v>311</v>
      </c>
      <c r="G347" s="83" t="s">
        <v>311</v>
      </c>
      <c r="H347" s="83" t="s">
        <v>311</v>
      </c>
      <c r="I347" s="83" t="s">
        <v>311</v>
      </c>
      <c r="J347" s="83" t="s">
        <v>311</v>
      </c>
      <c r="K347" s="84" t="s">
        <v>311</v>
      </c>
      <c r="L347" s="83" t="s">
        <v>311</v>
      </c>
      <c r="M347" s="85" t="s">
        <v>311</v>
      </c>
      <c r="N347" s="83" t="s">
        <v>311</v>
      </c>
      <c r="O347" s="84" t="s">
        <v>311</v>
      </c>
      <c r="P347" s="83" t="s">
        <v>311</v>
      </c>
      <c r="Q347" s="83" t="s">
        <v>311</v>
      </c>
      <c r="R347" s="83" t="s">
        <v>311</v>
      </c>
      <c r="S347" s="86" t="s">
        <v>311</v>
      </c>
      <c r="T347" s="83" t="s">
        <v>311</v>
      </c>
      <c r="U347" s="83" t="s">
        <v>311</v>
      </c>
      <c r="V347" s="83" t="s">
        <v>311</v>
      </c>
      <c r="W347" s="86" t="s">
        <v>311</v>
      </c>
      <c r="X347" s="86" t="s">
        <v>311</v>
      </c>
      <c r="Y347" s="90" t="str">
        <f>IF(tbl_main[[#This Row],[ИНН организации]]="","",IF(ISERROR(VLOOKUP(tbl_main[[#This Row],[ИНН организации]],tbl_inn[],3,FALSE)),"Проверьте ИНН",VLOOKUP(tbl_main[[#This Row],[ИНН организации]],tbl_inn[],3,FALSE)))</f>
        <v/>
      </c>
      <c r="Z347" s="90" t="str">
        <f>IF(ISERROR(VLOOKUP(tbl_main[[#This Row],[ИНН организации]],tbl_inn[],4,FALSE)),"",VLOOKUP(tbl_main[[#This Row],[ИНН организации]],tbl_inn[],4,FALSE))</f>
        <v/>
      </c>
      <c r="AA347" s="90" t="str">
        <f>IF(ISERROR(VLOOKUP(tbl_main[[#This Row],[ИНН организации]],tbl_inn[],8,FALSE)),"",VLOOKUP(tbl_main[[#This Row],[ИНН организации]],tbl_inn[],8,FALSE))</f>
        <v/>
      </c>
      <c r="AB347" s="83" t="s">
        <v>311</v>
      </c>
      <c r="AC347" s="83" t="s">
        <v>311</v>
      </c>
      <c r="AD347" s="83" t="s">
        <v>311</v>
      </c>
      <c r="AE347" s="83" t="s">
        <v>311</v>
      </c>
      <c r="AF347" s="83" t="s">
        <v>311</v>
      </c>
      <c r="AG347" s="83" t="s">
        <v>311</v>
      </c>
      <c r="AH347" s="83" t="s">
        <v>311</v>
      </c>
      <c r="AI347" s="83" t="s">
        <v>311</v>
      </c>
      <c r="AJ347" s="83" t="s">
        <v>311</v>
      </c>
      <c r="AK347" s="83" t="s">
        <v>311</v>
      </c>
      <c r="AL347" s="83" t="s">
        <v>311</v>
      </c>
      <c r="AM347" s="83" t="s">
        <v>311</v>
      </c>
      <c r="AN347" s="83" t="s">
        <v>311</v>
      </c>
    </row>
    <row r="348" spans="1:40" x14ac:dyDescent="0.25">
      <c r="A348" s="81">
        <f t="shared" si="5"/>
        <v>339</v>
      </c>
      <c r="B348" s="82" t="str">
        <f>IF(tbl_main[[#This Row],[ТИП]]="","",IF(tbl_main[[#This Row],[Серия и номер]]="","",tbl_main[[#This Row],[ТИП]]&amp;"-"&amp;RIGHT(tbl_main[[#This Row],[Серия и номер]],6)))</f>
        <v/>
      </c>
      <c r="C348" s="83" t="s">
        <v>311</v>
      </c>
      <c r="D348" s="83" t="s">
        <v>311</v>
      </c>
      <c r="E348" s="83" t="s">
        <v>311</v>
      </c>
      <c r="F348" s="83" t="s">
        <v>311</v>
      </c>
      <c r="G348" s="83" t="s">
        <v>311</v>
      </c>
      <c r="H348" s="83" t="s">
        <v>311</v>
      </c>
      <c r="I348" s="83" t="s">
        <v>311</v>
      </c>
      <c r="J348" s="83" t="s">
        <v>311</v>
      </c>
      <c r="K348" s="84" t="s">
        <v>311</v>
      </c>
      <c r="L348" s="83" t="s">
        <v>311</v>
      </c>
      <c r="M348" s="85" t="s">
        <v>311</v>
      </c>
      <c r="N348" s="83" t="s">
        <v>311</v>
      </c>
      <c r="O348" s="84" t="s">
        <v>311</v>
      </c>
      <c r="P348" s="83" t="s">
        <v>311</v>
      </c>
      <c r="Q348" s="83" t="s">
        <v>311</v>
      </c>
      <c r="R348" s="83" t="s">
        <v>311</v>
      </c>
      <c r="S348" s="86" t="s">
        <v>311</v>
      </c>
      <c r="T348" s="83" t="s">
        <v>311</v>
      </c>
      <c r="U348" s="83" t="s">
        <v>311</v>
      </c>
      <c r="V348" s="83" t="s">
        <v>311</v>
      </c>
      <c r="W348" s="86" t="s">
        <v>311</v>
      </c>
      <c r="X348" s="86" t="s">
        <v>311</v>
      </c>
      <c r="Y348" s="90" t="str">
        <f>IF(tbl_main[[#This Row],[ИНН организации]]="","",IF(ISERROR(VLOOKUP(tbl_main[[#This Row],[ИНН организации]],tbl_inn[],3,FALSE)),"Проверьте ИНН",VLOOKUP(tbl_main[[#This Row],[ИНН организации]],tbl_inn[],3,FALSE)))</f>
        <v/>
      </c>
      <c r="Z348" s="90" t="str">
        <f>IF(ISERROR(VLOOKUP(tbl_main[[#This Row],[ИНН организации]],tbl_inn[],4,FALSE)),"",VLOOKUP(tbl_main[[#This Row],[ИНН организации]],tbl_inn[],4,FALSE))</f>
        <v/>
      </c>
      <c r="AA348" s="90" t="str">
        <f>IF(ISERROR(VLOOKUP(tbl_main[[#This Row],[ИНН организации]],tbl_inn[],8,FALSE)),"",VLOOKUP(tbl_main[[#This Row],[ИНН организации]],tbl_inn[],8,FALSE))</f>
        <v/>
      </c>
      <c r="AB348" s="83" t="s">
        <v>311</v>
      </c>
      <c r="AC348" s="83" t="s">
        <v>311</v>
      </c>
      <c r="AD348" s="83" t="s">
        <v>311</v>
      </c>
      <c r="AE348" s="83" t="s">
        <v>311</v>
      </c>
      <c r="AF348" s="83" t="s">
        <v>311</v>
      </c>
      <c r="AG348" s="83" t="s">
        <v>311</v>
      </c>
      <c r="AH348" s="83" t="s">
        <v>311</v>
      </c>
      <c r="AI348" s="83" t="s">
        <v>311</v>
      </c>
      <c r="AJ348" s="83" t="s">
        <v>311</v>
      </c>
      <c r="AK348" s="83" t="s">
        <v>311</v>
      </c>
      <c r="AL348" s="83" t="s">
        <v>311</v>
      </c>
      <c r="AM348" s="83" t="s">
        <v>311</v>
      </c>
      <c r="AN348" s="83" t="s">
        <v>311</v>
      </c>
    </row>
    <row r="349" spans="1:40" x14ac:dyDescent="0.25">
      <c r="A349" s="81">
        <f t="shared" si="5"/>
        <v>340</v>
      </c>
      <c r="B349" s="82" t="str">
        <f>IF(tbl_main[[#This Row],[ТИП]]="","",IF(tbl_main[[#This Row],[Серия и номер]]="","",tbl_main[[#This Row],[ТИП]]&amp;"-"&amp;RIGHT(tbl_main[[#This Row],[Серия и номер]],6)))</f>
        <v/>
      </c>
      <c r="C349" s="83" t="s">
        <v>311</v>
      </c>
      <c r="D349" s="83" t="s">
        <v>311</v>
      </c>
      <c r="E349" s="83" t="s">
        <v>311</v>
      </c>
      <c r="F349" s="83" t="s">
        <v>311</v>
      </c>
      <c r="G349" s="83" t="s">
        <v>311</v>
      </c>
      <c r="H349" s="83" t="s">
        <v>311</v>
      </c>
      <c r="I349" s="83" t="s">
        <v>311</v>
      </c>
      <c r="J349" s="83" t="s">
        <v>311</v>
      </c>
      <c r="K349" s="84" t="s">
        <v>311</v>
      </c>
      <c r="L349" s="83" t="s">
        <v>311</v>
      </c>
      <c r="M349" s="85" t="s">
        <v>311</v>
      </c>
      <c r="N349" s="83" t="s">
        <v>311</v>
      </c>
      <c r="O349" s="84" t="s">
        <v>311</v>
      </c>
      <c r="P349" s="83" t="s">
        <v>311</v>
      </c>
      <c r="Q349" s="83" t="s">
        <v>311</v>
      </c>
      <c r="R349" s="83" t="s">
        <v>311</v>
      </c>
      <c r="S349" s="86" t="s">
        <v>311</v>
      </c>
      <c r="T349" s="83" t="s">
        <v>311</v>
      </c>
      <c r="U349" s="83" t="s">
        <v>311</v>
      </c>
      <c r="V349" s="83" t="s">
        <v>311</v>
      </c>
      <c r="W349" s="86" t="s">
        <v>311</v>
      </c>
      <c r="X349" s="86" t="s">
        <v>311</v>
      </c>
      <c r="Y349" s="90" t="str">
        <f>IF(tbl_main[[#This Row],[ИНН организации]]="","",IF(ISERROR(VLOOKUP(tbl_main[[#This Row],[ИНН организации]],tbl_inn[],3,FALSE)),"Проверьте ИНН",VLOOKUP(tbl_main[[#This Row],[ИНН организации]],tbl_inn[],3,FALSE)))</f>
        <v/>
      </c>
      <c r="Z349" s="90" t="str">
        <f>IF(ISERROR(VLOOKUP(tbl_main[[#This Row],[ИНН организации]],tbl_inn[],4,FALSE)),"",VLOOKUP(tbl_main[[#This Row],[ИНН организации]],tbl_inn[],4,FALSE))</f>
        <v/>
      </c>
      <c r="AA349" s="90" t="str">
        <f>IF(ISERROR(VLOOKUP(tbl_main[[#This Row],[ИНН организации]],tbl_inn[],8,FALSE)),"",VLOOKUP(tbl_main[[#This Row],[ИНН организации]],tbl_inn[],8,FALSE))</f>
        <v/>
      </c>
      <c r="AB349" s="83" t="s">
        <v>311</v>
      </c>
      <c r="AC349" s="83" t="s">
        <v>311</v>
      </c>
      <c r="AD349" s="83" t="s">
        <v>311</v>
      </c>
      <c r="AE349" s="83" t="s">
        <v>311</v>
      </c>
      <c r="AF349" s="83" t="s">
        <v>311</v>
      </c>
      <c r="AG349" s="83" t="s">
        <v>311</v>
      </c>
      <c r="AH349" s="83" t="s">
        <v>311</v>
      </c>
      <c r="AI349" s="83" t="s">
        <v>311</v>
      </c>
      <c r="AJ349" s="83" t="s">
        <v>311</v>
      </c>
      <c r="AK349" s="83" t="s">
        <v>311</v>
      </c>
      <c r="AL349" s="83" t="s">
        <v>311</v>
      </c>
      <c r="AM349" s="83" t="s">
        <v>311</v>
      </c>
      <c r="AN349" s="83" t="s">
        <v>311</v>
      </c>
    </row>
    <row r="350" spans="1:40" x14ac:dyDescent="0.25">
      <c r="A350" s="81">
        <f t="shared" si="5"/>
        <v>341</v>
      </c>
      <c r="B350" s="82" t="str">
        <f>IF(tbl_main[[#This Row],[ТИП]]="","",IF(tbl_main[[#This Row],[Серия и номер]]="","",tbl_main[[#This Row],[ТИП]]&amp;"-"&amp;RIGHT(tbl_main[[#This Row],[Серия и номер]],6)))</f>
        <v/>
      </c>
      <c r="C350" s="83" t="s">
        <v>311</v>
      </c>
      <c r="D350" s="83" t="s">
        <v>311</v>
      </c>
      <c r="E350" s="83" t="s">
        <v>311</v>
      </c>
      <c r="F350" s="83" t="s">
        <v>311</v>
      </c>
      <c r="G350" s="83" t="s">
        <v>311</v>
      </c>
      <c r="H350" s="83" t="s">
        <v>311</v>
      </c>
      <c r="I350" s="83" t="s">
        <v>311</v>
      </c>
      <c r="J350" s="83" t="s">
        <v>311</v>
      </c>
      <c r="K350" s="84" t="s">
        <v>311</v>
      </c>
      <c r="L350" s="83" t="s">
        <v>311</v>
      </c>
      <c r="M350" s="85" t="s">
        <v>311</v>
      </c>
      <c r="N350" s="83" t="s">
        <v>311</v>
      </c>
      <c r="O350" s="84" t="s">
        <v>311</v>
      </c>
      <c r="P350" s="83" t="s">
        <v>311</v>
      </c>
      <c r="Q350" s="83" t="s">
        <v>311</v>
      </c>
      <c r="R350" s="83" t="s">
        <v>311</v>
      </c>
      <c r="S350" s="86" t="s">
        <v>311</v>
      </c>
      <c r="T350" s="83" t="s">
        <v>311</v>
      </c>
      <c r="U350" s="83" t="s">
        <v>311</v>
      </c>
      <c r="V350" s="83" t="s">
        <v>311</v>
      </c>
      <c r="W350" s="86" t="s">
        <v>311</v>
      </c>
      <c r="X350" s="86" t="s">
        <v>311</v>
      </c>
      <c r="Y350" s="90" t="str">
        <f>IF(tbl_main[[#This Row],[ИНН организации]]="","",IF(ISERROR(VLOOKUP(tbl_main[[#This Row],[ИНН организации]],tbl_inn[],3,FALSE)),"Проверьте ИНН",VLOOKUP(tbl_main[[#This Row],[ИНН организации]],tbl_inn[],3,FALSE)))</f>
        <v/>
      </c>
      <c r="Z350" s="90" t="str">
        <f>IF(ISERROR(VLOOKUP(tbl_main[[#This Row],[ИНН организации]],tbl_inn[],4,FALSE)),"",VLOOKUP(tbl_main[[#This Row],[ИНН организации]],tbl_inn[],4,FALSE))</f>
        <v/>
      </c>
      <c r="AA350" s="90" t="str">
        <f>IF(ISERROR(VLOOKUP(tbl_main[[#This Row],[ИНН организации]],tbl_inn[],8,FALSE)),"",VLOOKUP(tbl_main[[#This Row],[ИНН организации]],tbl_inn[],8,FALSE))</f>
        <v/>
      </c>
      <c r="AB350" s="83" t="s">
        <v>311</v>
      </c>
      <c r="AC350" s="83" t="s">
        <v>311</v>
      </c>
      <c r="AD350" s="83" t="s">
        <v>311</v>
      </c>
      <c r="AE350" s="83" t="s">
        <v>311</v>
      </c>
      <c r="AF350" s="83" t="s">
        <v>311</v>
      </c>
      <c r="AG350" s="83" t="s">
        <v>311</v>
      </c>
      <c r="AH350" s="83" t="s">
        <v>311</v>
      </c>
      <c r="AI350" s="83" t="s">
        <v>311</v>
      </c>
      <c r="AJ350" s="83" t="s">
        <v>311</v>
      </c>
      <c r="AK350" s="83" t="s">
        <v>311</v>
      </c>
      <c r="AL350" s="83" t="s">
        <v>311</v>
      </c>
      <c r="AM350" s="83" t="s">
        <v>311</v>
      </c>
      <c r="AN350" s="83" t="s">
        <v>311</v>
      </c>
    </row>
    <row r="351" spans="1:40" x14ac:dyDescent="0.25">
      <c r="A351" s="81">
        <f t="shared" si="5"/>
        <v>342</v>
      </c>
      <c r="B351" s="82" t="str">
        <f>IF(tbl_main[[#This Row],[ТИП]]="","",IF(tbl_main[[#This Row],[Серия и номер]]="","",tbl_main[[#This Row],[ТИП]]&amp;"-"&amp;RIGHT(tbl_main[[#This Row],[Серия и номер]],6)))</f>
        <v/>
      </c>
      <c r="C351" s="83" t="s">
        <v>311</v>
      </c>
      <c r="D351" s="83" t="s">
        <v>311</v>
      </c>
      <c r="E351" s="83" t="s">
        <v>311</v>
      </c>
      <c r="F351" s="83" t="s">
        <v>311</v>
      </c>
      <c r="G351" s="83" t="s">
        <v>311</v>
      </c>
      <c r="H351" s="83" t="s">
        <v>311</v>
      </c>
      <c r="I351" s="83" t="s">
        <v>311</v>
      </c>
      <c r="J351" s="83" t="s">
        <v>311</v>
      </c>
      <c r="K351" s="84" t="s">
        <v>311</v>
      </c>
      <c r="L351" s="83" t="s">
        <v>311</v>
      </c>
      <c r="M351" s="85" t="s">
        <v>311</v>
      </c>
      <c r="N351" s="83" t="s">
        <v>311</v>
      </c>
      <c r="O351" s="84" t="s">
        <v>311</v>
      </c>
      <c r="P351" s="83" t="s">
        <v>311</v>
      </c>
      <c r="Q351" s="83" t="s">
        <v>311</v>
      </c>
      <c r="R351" s="83" t="s">
        <v>311</v>
      </c>
      <c r="S351" s="86" t="s">
        <v>311</v>
      </c>
      <c r="T351" s="83" t="s">
        <v>311</v>
      </c>
      <c r="U351" s="83" t="s">
        <v>311</v>
      </c>
      <c r="V351" s="83" t="s">
        <v>311</v>
      </c>
      <c r="W351" s="86" t="s">
        <v>311</v>
      </c>
      <c r="X351" s="86" t="s">
        <v>311</v>
      </c>
      <c r="Y351" s="90" t="str">
        <f>IF(tbl_main[[#This Row],[ИНН организации]]="","",IF(ISERROR(VLOOKUP(tbl_main[[#This Row],[ИНН организации]],tbl_inn[],3,FALSE)),"Проверьте ИНН",VLOOKUP(tbl_main[[#This Row],[ИНН организации]],tbl_inn[],3,FALSE)))</f>
        <v/>
      </c>
      <c r="Z351" s="90" t="str">
        <f>IF(ISERROR(VLOOKUP(tbl_main[[#This Row],[ИНН организации]],tbl_inn[],4,FALSE)),"",VLOOKUP(tbl_main[[#This Row],[ИНН организации]],tbl_inn[],4,FALSE))</f>
        <v/>
      </c>
      <c r="AA351" s="90" t="str">
        <f>IF(ISERROR(VLOOKUP(tbl_main[[#This Row],[ИНН организации]],tbl_inn[],8,FALSE)),"",VLOOKUP(tbl_main[[#This Row],[ИНН организации]],tbl_inn[],8,FALSE))</f>
        <v/>
      </c>
      <c r="AB351" s="83" t="s">
        <v>311</v>
      </c>
      <c r="AC351" s="83" t="s">
        <v>311</v>
      </c>
      <c r="AD351" s="83" t="s">
        <v>311</v>
      </c>
      <c r="AE351" s="83" t="s">
        <v>311</v>
      </c>
      <c r="AF351" s="83" t="s">
        <v>311</v>
      </c>
      <c r="AG351" s="83" t="s">
        <v>311</v>
      </c>
      <c r="AH351" s="83" t="s">
        <v>311</v>
      </c>
      <c r="AI351" s="83" t="s">
        <v>311</v>
      </c>
      <c r="AJ351" s="83" t="s">
        <v>311</v>
      </c>
      <c r="AK351" s="83" t="s">
        <v>311</v>
      </c>
      <c r="AL351" s="83" t="s">
        <v>311</v>
      </c>
      <c r="AM351" s="83" t="s">
        <v>311</v>
      </c>
      <c r="AN351" s="83" t="s">
        <v>311</v>
      </c>
    </row>
    <row r="352" spans="1:40" x14ac:dyDescent="0.25">
      <c r="A352" s="81">
        <f t="shared" si="5"/>
        <v>343</v>
      </c>
      <c r="B352" s="82" t="str">
        <f>IF(tbl_main[[#This Row],[ТИП]]="","",IF(tbl_main[[#This Row],[Серия и номер]]="","",tbl_main[[#This Row],[ТИП]]&amp;"-"&amp;RIGHT(tbl_main[[#This Row],[Серия и номер]],6)))</f>
        <v/>
      </c>
      <c r="C352" s="83" t="s">
        <v>311</v>
      </c>
      <c r="D352" s="83" t="s">
        <v>311</v>
      </c>
      <c r="E352" s="83" t="s">
        <v>311</v>
      </c>
      <c r="F352" s="83" t="s">
        <v>311</v>
      </c>
      <c r="G352" s="83" t="s">
        <v>311</v>
      </c>
      <c r="H352" s="83" t="s">
        <v>311</v>
      </c>
      <c r="I352" s="83" t="s">
        <v>311</v>
      </c>
      <c r="J352" s="83" t="s">
        <v>311</v>
      </c>
      <c r="K352" s="84" t="s">
        <v>311</v>
      </c>
      <c r="L352" s="83" t="s">
        <v>311</v>
      </c>
      <c r="M352" s="85" t="s">
        <v>311</v>
      </c>
      <c r="N352" s="83" t="s">
        <v>311</v>
      </c>
      <c r="O352" s="84" t="s">
        <v>311</v>
      </c>
      <c r="P352" s="83" t="s">
        <v>311</v>
      </c>
      <c r="Q352" s="83" t="s">
        <v>311</v>
      </c>
      <c r="R352" s="83" t="s">
        <v>311</v>
      </c>
      <c r="S352" s="86" t="s">
        <v>311</v>
      </c>
      <c r="T352" s="83" t="s">
        <v>311</v>
      </c>
      <c r="U352" s="83" t="s">
        <v>311</v>
      </c>
      <c r="V352" s="83" t="s">
        <v>311</v>
      </c>
      <c r="W352" s="86" t="s">
        <v>311</v>
      </c>
      <c r="X352" s="86" t="s">
        <v>311</v>
      </c>
      <c r="Y352" s="90" t="str">
        <f>IF(tbl_main[[#This Row],[ИНН организации]]="","",IF(ISERROR(VLOOKUP(tbl_main[[#This Row],[ИНН организации]],tbl_inn[],3,FALSE)),"Проверьте ИНН",VLOOKUP(tbl_main[[#This Row],[ИНН организации]],tbl_inn[],3,FALSE)))</f>
        <v/>
      </c>
      <c r="Z352" s="90" t="str">
        <f>IF(ISERROR(VLOOKUP(tbl_main[[#This Row],[ИНН организации]],tbl_inn[],4,FALSE)),"",VLOOKUP(tbl_main[[#This Row],[ИНН организации]],tbl_inn[],4,FALSE))</f>
        <v/>
      </c>
      <c r="AA352" s="90" t="str">
        <f>IF(ISERROR(VLOOKUP(tbl_main[[#This Row],[ИНН организации]],tbl_inn[],8,FALSE)),"",VLOOKUP(tbl_main[[#This Row],[ИНН организации]],tbl_inn[],8,FALSE))</f>
        <v/>
      </c>
      <c r="AB352" s="83" t="s">
        <v>311</v>
      </c>
      <c r="AC352" s="83" t="s">
        <v>311</v>
      </c>
      <c r="AD352" s="83" t="s">
        <v>311</v>
      </c>
      <c r="AE352" s="83" t="s">
        <v>311</v>
      </c>
      <c r="AF352" s="83" t="s">
        <v>311</v>
      </c>
      <c r="AG352" s="83" t="s">
        <v>311</v>
      </c>
      <c r="AH352" s="83" t="s">
        <v>311</v>
      </c>
      <c r="AI352" s="83" t="s">
        <v>311</v>
      </c>
      <c r="AJ352" s="83" t="s">
        <v>311</v>
      </c>
      <c r="AK352" s="83" t="s">
        <v>311</v>
      </c>
      <c r="AL352" s="83" t="s">
        <v>311</v>
      </c>
      <c r="AM352" s="83" t="s">
        <v>311</v>
      </c>
      <c r="AN352" s="83" t="s">
        <v>311</v>
      </c>
    </row>
    <row r="353" spans="1:40" x14ac:dyDescent="0.25">
      <c r="A353" s="81">
        <f t="shared" si="5"/>
        <v>344</v>
      </c>
      <c r="B353" s="82" t="str">
        <f>IF(tbl_main[[#This Row],[ТИП]]="","",IF(tbl_main[[#This Row],[Серия и номер]]="","",tbl_main[[#This Row],[ТИП]]&amp;"-"&amp;RIGHT(tbl_main[[#This Row],[Серия и номер]],6)))</f>
        <v/>
      </c>
      <c r="C353" s="83" t="s">
        <v>311</v>
      </c>
      <c r="D353" s="83" t="s">
        <v>311</v>
      </c>
      <c r="E353" s="83" t="s">
        <v>311</v>
      </c>
      <c r="F353" s="83" t="s">
        <v>311</v>
      </c>
      <c r="G353" s="83" t="s">
        <v>311</v>
      </c>
      <c r="H353" s="83" t="s">
        <v>311</v>
      </c>
      <c r="I353" s="83" t="s">
        <v>311</v>
      </c>
      <c r="J353" s="83" t="s">
        <v>311</v>
      </c>
      <c r="K353" s="84" t="s">
        <v>311</v>
      </c>
      <c r="L353" s="83" t="s">
        <v>311</v>
      </c>
      <c r="M353" s="85" t="s">
        <v>311</v>
      </c>
      <c r="N353" s="83" t="s">
        <v>311</v>
      </c>
      <c r="O353" s="84" t="s">
        <v>311</v>
      </c>
      <c r="P353" s="83" t="s">
        <v>311</v>
      </c>
      <c r="Q353" s="83" t="s">
        <v>311</v>
      </c>
      <c r="R353" s="83" t="s">
        <v>311</v>
      </c>
      <c r="S353" s="86" t="s">
        <v>311</v>
      </c>
      <c r="T353" s="83" t="s">
        <v>311</v>
      </c>
      <c r="U353" s="83" t="s">
        <v>311</v>
      </c>
      <c r="V353" s="83" t="s">
        <v>311</v>
      </c>
      <c r="W353" s="86" t="s">
        <v>311</v>
      </c>
      <c r="X353" s="86" t="s">
        <v>311</v>
      </c>
      <c r="Y353" s="90" t="str">
        <f>IF(tbl_main[[#This Row],[ИНН организации]]="","",IF(ISERROR(VLOOKUP(tbl_main[[#This Row],[ИНН организации]],tbl_inn[],3,FALSE)),"Проверьте ИНН",VLOOKUP(tbl_main[[#This Row],[ИНН организации]],tbl_inn[],3,FALSE)))</f>
        <v/>
      </c>
      <c r="Z353" s="90" t="str">
        <f>IF(ISERROR(VLOOKUP(tbl_main[[#This Row],[ИНН организации]],tbl_inn[],4,FALSE)),"",VLOOKUP(tbl_main[[#This Row],[ИНН организации]],tbl_inn[],4,FALSE))</f>
        <v/>
      </c>
      <c r="AA353" s="90" t="str">
        <f>IF(ISERROR(VLOOKUP(tbl_main[[#This Row],[ИНН организации]],tbl_inn[],8,FALSE)),"",VLOOKUP(tbl_main[[#This Row],[ИНН организации]],tbl_inn[],8,FALSE))</f>
        <v/>
      </c>
      <c r="AB353" s="83" t="s">
        <v>311</v>
      </c>
      <c r="AC353" s="83" t="s">
        <v>311</v>
      </c>
      <c r="AD353" s="83" t="s">
        <v>311</v>
      </c>
      <c r="AE353" s="83" t="s">
        <v>311</v>
      </c>
      <c r="AF353" s="83" t="s">
        <v>311</v>
      </c>
      <c r="AG353" s="83" t="s">
        <v>311</v>
      </c>
      <c r="AH353" s="83" t="s">
        <v>311</v>
      </c>
      <c r="AI353" s="83" t="s">
        <v>311</v>
      </c>
      <c r="AJ353" s="83" t="s">
        <v>311</v>
      </c>
      <c r="AK353" s="83" t="s">
        <v>311</v>
      </c>
      <c r="AL353" s="83" t="s">
        <v>311</v>
      </c>
      <c r="AM353" s="83" t="s">
        <v>311</v>
      </c>
      <c r="AN353" s="83" t="s">
        <v>311</v>
      </c>
    </row>
    <row r="354" spans="1:40" x14ac:dyDescent="0.25">
      <c r="A354" s="81">
        <f t="shared" si="5"/>
        <v>345</v>
      </c>
      <c r="B354" s="82" t="str">
        <f>IF(tbl_main[[#This Row],[ТИП]]="","",IF(tbl_main[[#This Row],[Серия и номер]]="","",tbl_main[[#This Row],[ТИП]]&amp;"-"&amp;RIGHT(tbl_main[[#This Row],[Серия и номер]],6)))</f>
        <v/>
      </c>
      <c r="C354" s="83" t="s">
        <v>311</v>
      </c>
      <c r="D354" s="83" t="s">
        <v>311</v>
      </c>
      <c r="E354" s="83" t="s">
        <v>311</v>
      </c>
      <c r="F354" s="83" t="s">
        <v>311</v>
      </c>
      <c r="G354" s="83" t="s">
        <v>311</v>
      </c>
      <c r="H354" s="83" t="s">
        <v>311</v>
      </c>
      <c r="I354" s="83" t="s">
        <v>311</v>
      </c>
      <c r="J354" s="83" t="s">
        <v>311</v>
      </c>
      <c r="K354" s="84" t="s">
        <v>311</v>
      </c>
      <c r="L354" s="83" t="s">
        <v>311</v>
      </c>
      <c r="M354" s="85" t="s">
        <v>311</v>
      </c>
      <c r="N354" s="83" t="s">
        <v>311</v>
      </c>
      <c r="O354" s="84" t="s">
        <v>311</v>
      </c>
      <c r="P354" s="83" t="s">
        <v>311</v>
      </c>
      <c r="Q354" s="83" t="s">
        <v>311</v>
      </c>
      <c r="R354" s="83" t="s">
        <v>311</v>
      </c>
      <c r="S354" s="86" t="s">
        <v>311</v>
      </c>
      <c r="T354" s="83" t="s">
        <v>311</v>
      </c>
      <c r="U354" s="83" t="s">
        <v>311</v>
      </c>
      <c r="V354" s="83" t="s">
        <v>311</v>
      </c>
      <c r="W354" s="86" t="s">
        <v>311</v>
      </c>
      <c r="X354" s="86" t="s">
        <v>311</v>
      </c>
      <c r="Y354" s="90" t="str">
        <f>IF(tbl_main[[#This Row],[ИНН организации]]="","",IF(ISERROR(VLOOKUP(tbl_main[[#This Row],[ИНН организации]],tbl_inn[],3,FALSE)),"Проверьте ИНН",VLOOKUP(tbl_main[[#This Row],[ИНН организации]],tbl_inn[],3,FALSE)))</f>
        <v/>
      </c>
      <c r="Z354" s="90" t="str">
        <f>IF(ISERROR(VLOOKUP(tbl_main[[#This Row],[ИНН организации]],tbl_inn[],4,FALSE)),"",VLOOKUP(tbl_main[[#This Row],[ИНН организации]],tbl_inn[],4,FALSE))</f>
        <v/>
      </c>
      <c r="AA354" s="90" t="str">
        <f>IF(ISERROR(VLOOKUP(tbl_main[[#This Row],[ИНН организации]],tbl_inn[],8,FALSE)),"",VLOOKUP(tbl_main[[#This Row],[ИНН организации]],tbl_inn[],8,FALSE))</f>
        <v/>
      </c>
      <c r="AB354" s="83" t="s">
        <v>311</v>
      </c>
      <c r="AC354" s="83" t="s">
        <v>311</v>
      </c>
      <c r="AD354" s="83" t="s">
        <v>311</v>
      </c>
      <c r="AE354" s="83" t="s">
        <v>311</v>
      </c>
      <c r="AF354" s="83" t="s">
        <v>311</v>
      </c>
      <c r="AG354" s="83" t="s">
        <v>311</v>
      </c>
      <c r="AH354" s="83" t="s">
        <v>311</v>
      </c>
      <c r="AI354" s="83" t="s">
        <v>311</v>
      </c>
      <c r="AJ354" s="83" t="s">
        <v>311</v>
      </c>
      <c r="AK354" s="83" t="s">
        <v>311</v>
      </c>
      <c r="AL354" s="83" t="s">
        <v>311</v>
      </c>
      <c r="AM354" s="83" t="s">
        <v>311</v>
      </c>
      <c r="AN354" s="83" t="s">
        <v>311</v>
      </c>
    </row>
    <row r="355" spans="1:40" x14ac:dyDescent="0.25">
      <c r="A355" s="81">
        <f t="shared" si="5"/>
        <v>346</v>
      </c>
      <c r="B355" s="82" t="str">
        <f>IF(tbl_main[[#This Row],[ТИП]]="","",IF(tbl_main[[#This Row],[Серия и номер]]="","",tbl_main[[#This Row],[ТИП]]&amp;"-"&amp;RIGHT(tbl_main[[#This Row],[Серия и номер]],6)))</f>
        <v/>
      </c>
      <c r="C355" s="83" t="s">
        <v>311</v>
      </c>
      <c r="D355" s="83" t="s">
        <v>311</v>
      </c>
      <c r="E355" s="83" t="s">
        <v>311</v>
      </c>
      <c r="F355" s="83" t="s">
        <v>311</v>
      </c>
      <c r="G355" s="83" t="s">
        <v>311</v>
      </c>
      <c r="H355" s="83" t="s">
        <v>311</v>
      </c>
      <c r="I355" s="83" t="s">
        <v>311</v>
      </c>
      <c r="J355" s="83" t="s">
        <v>311</v>
      </c>
      <c r="K355" s="84" t="s">
        <v>311</v>
      </c>
      <c r="L355" s="83" t="s">
        <v>311</v>
      </c>
      <c r="M355" s="85" t="s">
        <v>311</v>
      </c>
      <c r="N355" s="83" t="s">
        <v>311</v>
      </c>
      <c r="O355" s="84" t="s">
        <v>311</v>
      </c>
      <c r="P355" s="83" t="s">
        <v>311</v>
      </c>
      <c r="Q355" s="83" t="s">
        <v>311</v>
      </c>
      <c r="R355" s="83" t="s">
        <v>311</v>
      </c>
      <c r="S355" s="86" t="s">
        <v>311</v>
      </c>
      <c r="T355" s="83" t="s">
        <v>311</v>
      </c>
      <c r="U355" s="83" t="s">
        <v>311</v>
      </c>
      <c r="V355" s="83" t="s">
        <v>311</v>
      </c>
      <c r="W355" s="86" t="s">
        <v>311</v>
      </c>
      <c r="X355" s="86" t="s">
        <v>311</v>
      </c>
      <c r="Y355" s="90" t="str">
        <f>IF(tbl_main[[#This Row],[ИНН организации]]="","",IF(ISERROR(VLOOKUP(tbl_main[[#This Row],[ИНН организации]],tbl_inn[],3,FALSE)),"Проверьте ИНН",VLOOKUP(tbl_main[[#This Row],[ИНН организации]],tbl_inn[],3,FALSE)))</f>
        <v/>
      </c>
      <c r="Z355" s="90" t="str">
        <f>IF(ISERROR(VLOOKUP(tbl_main[[#This Row],[ИНН организации]],tbl_inn[],4,FALSE)),"",VLOOKUP(tbl_main[[#This Row],[ИНН организации]],tbl_inn[],4,FALSE))</f>
        <v/>
      </c>
      <c r="AA355" s="90" t="str">
        <f>IF(ISERROR(VLOOKUP(tbl_main[[#This Row],[ИНН организации]],tbl_inn[],8,FALSE)),"",VLOOKUP(tbl_main[[#This Row],[ИНН организации]],tbl_inn[],8,FALSE))</f>
        <v/>
      </c>
      <c r="AB355" s="83" t="s">
        <v>311</v>
      </c>
      <c r="AC355" s="83" t="s">
        <v>311</v>
      </c>
      <c r="AD355" s="83" t="s">
        <v>311</v>
      </c>
      <c r="AE355" s="83" t="s">
        <v>311</v>
      </c>
      <c r="AF355" s="83" t="s">
        <v>311</v>
      </c>
      <c r="AG355" s="83" t="s">
        <v>311</v>
      </c>
      <c r="AH355" s="83" t="s">
        <v>311</v>
      </c>
      <c r="AI355" s="83" t="s">
        <v>311</v>
      </c>
      <c r="AJ355" s="83" t="s">
        <v>311</v>
      </c>
      <c r="AK355" s="83" t="s">
        <v>311</v>
      </c>
      <c r="AL355" s="83" t="s">
        <v>311</v>
      </c>
      <c r="AM355" s="83" t="s">
        <v>311</v>
      </c>
      <c r="AN355" s="83" t="s">
        <v>311</v>
      </c>
    </row>
    <row r="356" spans="1:40" x14ac:dyDescent="0.25">
      <c r="A356" s="81">
        <f t="shared" si="5"/>
        <v>347</v>
      </c>
      <c r="B356" s="82" t="str">
        <f>IF(tbl_main[[#This Row],[ТИП]]="","",IF(tbl_main[[#This Row],[Серия и номер]]="","",tbl_main[[#This Row],[ТИП]]&amp;"-"&amp;RIGHT(tbl_main[[#This Row],[Серия и номер]],6)))</f>
        <v/>
      </c>
      <c r="C356" s="83" t="s">
        <v>311</v>
      </c>
      <c r="D356" s="83" t="s">
        <v>311</v>
      </c>
      <c r="E356" s="83" t="s">
        <v>311</v>
      </c>
      <c r="F356" s="83" t="s">
        <v>311</v>
      </c>
      <c r="G356" s="83" t="s">
        <v>311</v>
      </c>
      <c r="H356" s="83" t="s">
        <v>311</v>
      </c>
      <c r="I356" s="83" t="s">
        <v>311</v>
      </c>
      <c r="J356" s="83" t="s">
        <v>311</v>
      </c>
      <c r="K356" s="84" t="s">
        <v>311</v>
      </c>
      <c r="L356" s="83" t="s">
        <v>311</v>
      </c>
      <c r="M356" s="85" t="s">
        <v>311</v>
      </c>
      <c r="N356" s="83" t="s">
        <v>311</v>
      </c>
      <c r="O356" s="84" t="s">
        <v>311</v>
      </c>
      <c r="P356" s="83" t="s">
        <v>311</v>
      </c>
      <c r="Q356" s="83" t="s">
        <v>311</v>
      </c>
      <c r="R356" s="83" t="s">
        <v>311</v>
      </c>
      <c r="S356" s="86" t="s">
        <v>311</v>
      </c>
      <c r="T356" s="83" t="s">
        <v>311</v>
      </c>
      <c r="U356" s="83" t="s">
        <v>311</v>
      </c>
      <c r="V356" s="83" t="s">
        <v>311</v>
      </c>
      <c r="W356" s="86" t="s">
        <v>311</v>
      </c>
      <c r="X356" s="86" t="s">
        <v>311</v>
      </c>
      <c r="Y356" s="90" t="str">
        <f>IF(tbl_main[[#This Row],[ИНН организации]]="","",IF(ISERROR(VLOOKUP(tbl_main[[#This Row],[ИНН организации]],tbl_inn[],3,FALSE)),"Проверьте ИНН",VLOOKUP(tbl_main[[#This Row],[ИНН организации]],tbl_inn[],3,FALSE)))</f>
        <v/>
      </c>
      <c r="Z356" s="90" t="str">
        <f>IF(ISERROR(VLOOKUP(tbl_main[[#This Row],[ИНН организации]],tbl_inn[],4,FALSE)),"",VLOOKUP(tbl_main[[#This Row],[ИНН организации]],tbl_inn[],4,FALSE))</f>
        <v/>
      </c>
      <c r="AA356" s="90" t="str">
        <f>IF(ISERROR(VLOOKUP(tbl_main[[#This Row],[ИНН организации]],tbl_inn[],8,FALSE)),"",VLOOKUP(tbl_main[[#This Row],[ИНН организации]],tbl_inn[],8,FALSE))</f>
        <v/>
      </c>
      <c r="AB356" s="83" t="s">
        <v>311</v>
      </c>
      <c r="AC356" s="83" t="s">
        <v>311</v>
      </c>
      <c r="AD356" s="83" t="s">
        <v>311</v>
      </c>
      <c r="AE356" s="83" t="s">
        <v>311</v>
      </c>
      <c r="AF356" s="83" t="s">
        <v>311</v>
      </c>
      <c r="AG356" s="83" t="s">
        <v>311</v>
      </c>
      <c r="AH356" s="83" t="s">
        <v>311</v>
      </c>
      <c r="AI356" s="83" t="s">
        <v>311</v>
      </c>
      <c r="AJ356" s="83" t="s">
        <v>311</v>
      </c>
      <c r="AK356" s="83" t="s">
        <v>311</v>
      </c>
      <c r="AL356" s="83" t="s">
        <v>311</v>
      </c>
      <c r="AM356" s="83" t="s">
        <v>311</v>
      </c>
      <c r="AN356" s="83" t="s">
        <v>311</v>
      </c>
    </row>
    <row r="357" spans="1:40" x14ac:dyDescent="0.25">
      <c r="A357" s="81">
        <f t="shared" si="5"/>
        <v>348</v>
      </c>
      <c r="B357" s="82" t="str">
        <f>IF(tbl_main[[#This Row],[ТИП]]="","",IF(tbl_main[[#This Row],[Серия и номер]]="","",tbl_main[[#This Row],[ТИП]]&amp;"-"&amp;RIGHT(tbl_main[[#This Row],[Серия и номер]],6)))</f>
        <v/>
      </c>
      <c r="C357" s="83" t="s">
        <v>311</v>
      </c>
      <c r="D357" s="83" t="s">
        <v>311</v>
      </c>
      <c r="E357" s="83" t="s">
        <v>311</v>
      </c>
      <c r="F357" s="83" t="s">
        <v>311</v>
      </c>
      <c r="G357" s="83" t="s">
        <v>311</v>
      </c>
      <c r="H357" s="83" t="s">
        <v>311</v>
      </c>
      <c r="I357" s="83" t="s">
        <v>311</v>
      </c>
      <c r="J357" s="83" t="s">
        <v>311</v>
      </c>
      <c r="K357" s="84" t="s">
        <v>311</v>
      </c>
      <c r="L357" s="83" t="s">
        <v>311</v>
      </c>
      <c r="M357" s="85" t="s">
        <v>311</v>
      </c>
      <c r="N357" s="83" t="s">
        <v>311</v>
      </c>
      <c r="O357" s="84" t="s">
        <v>311</v>
      </c>
      <c r="P357" s="83" t="s">
        <v>311</v>
      </c>
      <c r="Q357" s="83" t="s">
        <v>311</v>
      </c>
      <c r="R357" s="83" t="s">
        <v>311</v>
      </c>
      <c r="S357" s="86" t="s">
        <v>311</v>
      </c>
      <c r="T357" s="83" t="s">
        <v>311</v>
      </c>
      <c r="U357" s="83" t="s">
        <v>311</v>
      </c>
      <c r="V357" s="83" t="s">
        <v>311</v>
      </c>
      <c r="W357" s="86" t="s">
        <v>311</v>
      </c>
      <c r="X357" s="86" t="s">
        <v>311</v>
      </c>
      <c r="Y357" s="90" t="str">
        <f>IF(tbl_main[[#This Row],[ИНН организации]]="","",IF(ISERROR(VLOOKUP(tbl_main[[#This Row],[ИНН организации]],tbl_inn[],3,FALSE)),"Проверьте ИНН",VLOOKUP(tbl_main[[#This Row],[ИНН организации]],tbl_inn[],3,FALSE)))</f>
        <v/>
      </c>
      <c r="Z357" s="90" t="str">
        <f>IF(ISERROR(VLOOKUP(tbl_main[[#This Row],[ИНН организации]],tbl_inn[],4,FALSE)),"",VLOOKUP(tbl_main[[#This Row],[ИНН организации]],tbl_inn[],4,FALSE))</f>
        <v/>
      </c>
      <c r="AA357" s="90" t="str">
        <f>IF(ISERROR(VLOOKUP(tbl_main[[#This Row],[ИНН организации]],tbl_inn[],8,FALSE)),"",VLOOKUP(tbl_main[[#This Row],[ИНН организации]],tbl_inn[],8,FALSE))</f>
        <v/>
      </c>
      <c r="AB357" s="83" t="s">
        <v>311</v>
      </c>
      <c r="AC357" s="83" t="s">
        <v>311</v>
      </c>
      <c r="AD357" s="83" t="s">
        <v>311</v>
      </c>
      <c r="AE357" s="83" t="s">
        <v>311</v>
      </c>
      <c r="AF357" s="83" t="s">
        <v>311</v>
      </c>
      <c r="AG357" s="83" t="s">
        <v>311</v>
      </c>
      <c r="AH357" s="83" t="s">
        <v>311</v>
      </c>
      <c r="AI357" s="83" t="s">
        <v>311</v>
      </c>
      <c r="AJ357" s="83" t="s">
        <v>311</v>
      </c>
      <c r="AK357" s="83" t="s">
        <v>311</v>
      </c>
      <c r="AL357" s="83" t="s">
        <v>311</v>
      </c>
      <c r="AM357" s="83" t="s">
        <v>311</v>
      </c>
      <c r="AN357" s="83" t="s">
        <v>311</v>
      </c>
    </row>
    <row r="358" spans="1:40" x14ac:dyDescent="0.25">
      <c r="A358" s="81">
        <f t="shared" si="5"/>
        <v>349</v>
      </c>
      <c r="B358" s="82" t="str">
        <f>IF(tbl_main[[#This Row],[ТИП]]="","",IF(tbl_main[[#This Row],[Серия и номер]]="","",tbl_main[[#This Row],[ТИП]]&amp;"-"&amp;RIGHT(tbl_main[[#This Row],[Серия и номер]],6)))</f>
        <v/>
      </c>
      <c r="C358" s="83" t="s">
        <v>311</v>
      </c>
      <c r="D358" s="83" t="s">
        <v>311</v>
      </c>
      <c r="E358" s="83" t="s">
        <v>311</v>
      </c>
      <c r="F358" s="83" t="s">
        <v>311</v>
      </c>
      <c r="G358" s="83" t="s">
        <v>311</v>
      </c>
      <c r="H358" s="83" t="s">
        <v>311</v>
      </c>
      <c r="I358" s="83" t="s">
        <v>311</v>
      </c>
      <c r="J358" s="83" t="s">
        <v>311</v>
      </c>
      <c r="K358" s="84" t="s">
        <v>311</v>
      </c>
      <c r="L358" s="83" t="s">
        <v>311</v>
      </c>
      <c r="M358" s="85" t="s">
        <v>311</v>
      </c>
      <c r="N358" s="83" t="s">
        <v>311</v>
      </c>
      <c r="O358" s="84" t="s">
        <v>311</v>
      </c>
      <c r="P358" s="83" t="s">
        <v>311</v>
      </c>
      <c r="Q358" s="83" t="s">
        <v>311</v>
      </c>
      <c r="R358" s="83" t="s">
        <v>311</v>
      </c>
      <c r="S358" s="86" t="s">
        <v>311</v>
      </c>
      <c r="T358" s="83" t="s">
        <v>311</v>
      </c>
      <c r="U358" s="83" t="s">
        <v>311</v>
      </c>
      <c r="V358" s="83" t="s">
        <v>311</v>
      </c>
      <c r="W358" s="86" t="s">
        <v>311</v>
      </c>
      <c r="X358" s="86" t="s">
        <v>311</v>
      </c>
      <c r="Y358" s="90" t="str">
        <f>IF(tbl_main[[#This Row],[ИНН организации]]="","",IF(ISERROR(VLOOKUP(tbl_main[[#This Row],[ИНН организации]],tbl_inn[],3,FALSE)),"Проверьте ИНН",VLOOKUP(tbl_main[[#This Row],[ИНН организации]],tbl_inn[],3,FALSE)))</f>
        <v/>
      </c>
      <c r="Z358" s="90" t="str">
        <f>IF(ISERROR(VLOOKUP(tbl_main[[#This Row],[ИНН организации]],tbl_inn[],4,FALSE)),"",VLOOKUP(tbl_main[[#This Row],[ИНН организации]],tbl_inn[],4,FALSE))</f>
        <v/>
      </c>
      <c r="AA358" s="90" t="str">
        <f>IF(ISERROR(VLOOKUP(tbl_main[[#This Row],[ИНН организации]],tbl_inn[],8,FALSE)),"",VLOOKUP(tbl_main[[#This Row],[ИНН организации]],tbl_inn[],8,FALSE))</f>
        <v/>
      </c>
      <c r="AB358" s="83" t="s">
        <v>311</v>
      </c>
      <c r="AC358" s="83" t="s">
        <v>311</v>
      </c>
      <c r="AD358" s="83" t="s">
        <v>311</v>
      </c>
      <c r="AE358" s="83" t="s">
        <v>311</v>
      </c>
      <c r="AF358" s="83" t="s">
        <v>311</v>
      </c>
      <c r="AG358" s="83" t="s">
        <v>311</v>
      </c>
      <c r="AH358" s="83" t="s">
        <v>311</v>
      </c>
      <c r="AI358" s="83" t="s">
        <v>311</v>
      </c>
      <c r="AJ358" s="83" t="s">
        <v>311</v>
      </c>
      <c r="AK358" s="83" t="s">
        <v>311</v>
      </c>
      <c r="AL358" s="83" t="s">
        <v>311</v>
      </c>
      <c r="AM358" s="83" t="s">
        <v>311</v>
      </c>
      <c r="AN358" s="83" t="s">
        <v>311</v>
      </c>
    </row>
    <row r="359" spans="1:40" x14ac:dyDescent="0.25">
      <c r="A359" s="81">
        <f t="shared" si="5"/>
        <v>350</v>
      </c>
      <c r="B359" s="82" t="str">
        <f>IF(tbl_main[[#This Row],[ТИП]]="","",IF(tbl_main[[#This Row],[Серия и номер]]="","",tbl_main[[#This Row],[ТИП]]&amp;"-"&amp;RIGHT(tbl_main[[#This Row],[Серия и номер]],6)))</f>
        <v/>
      </c>
      <c r="C359" s="83" t="s">
        <v>311</v>
      </c>
      <c r="D359" s="83" t="s">
        <v>311</v>
      </c>
      <c r="E359" s="83" t="s">
        <v>311</v>
      </c>
      <c r="F359" s="83" t="s">
        <v>311</v>
      </c>
      <c r="G359" s="83" t="s">
        <v>311</v>
      </c>
      <c r="H359" s="83" t="s">
        <v>311</v>
      </c>
      <c r="I359" s="83" t="s">
        <v>311</v>
      </c>
      <c r="J359" s="83" t="s">
        <v>311</v>
      </c>
      <c r="K359" s="84" t="s">
        <v>311</v>
      </c>
      <c r="L359" s="83" t="s">
        <v>311</v>
      </c>
      <c r="M359" s="85" t="s">
        <v>311</v>
      </c>
      <c r="N359" s="83" t="s">
        <v>311</v>
      </c>
      <c r="O359" s="84" t="s">
        <v>311</v>
      </c>
      <c r="P359" s="83" t="s">
        <v>311</v>
      </c>
      <c r="Q359" s="83" t="s">
        <v>311</v>
      </c>
      <c r="R359" s="83" t="s">
        <v>311</v>
      </c>
      <c r="S359" s="86" t="s">
        <v>311</v>
      </c>
      <c r="T359" s="83" t="s">
        <v>311</v>
      </c>
      <c r="U359" s="83" t="s">
        <v>311</v>
      </c>
      <c r="V359" s="83" t="s">
        <v>311</v>
      </c>
      <c r="W359" s="86" t="s">
        <v>311</v>
      </c>
      <c r="X359" s="86" t="s">
        <v>311</v>
      </c>
      <c r="Y359" s="90" t="str">
        <f>IF(tbl_main[[#This Row],[ИНН организации]]="","",IF(ISERROR(VLOOKUP(tbl_main[[#This Row],[ИНН организации]],tbl_inn[],3,FALSE)),"Проверьте ИНН",VLOOKUP(tbl_main[[#This Row],[ИНН организации]],tbl_inn[],3,FALSE)))</f>
        <v/>
      </c>
      <c r="Z359" s="90" t="str">
        <f>IF(ISERROR(VLOOKUP(tbl_main[[#This Row],[ИНН организации]],tbl_inn[],4,FALSE)),"",VLOOKUP(tbl_main[[#This Row],[ИНН организации]],tbl_inn[],4,FALSE))</f>
        <v/>
      </c>
      <c r="AA359" s="90" t="str">
        <f>IF(ISERROR(VLOOKUP(tbl_main[[#This Row],[ИНН организации]],tbl_inn[],8,FALSE)),"",VLOOKUP(tbl_main[[#This Row],[ИНН организации]],tbl_inn[],8,FALSE))</f>
        <v/>
      </c>
      <c r="AB359" s="83" t="s">
        <v>311</v>
      </c>
      <c r="AC359" s="83" t="s">
        <v>311</v>
      </c>
      <c r="AD359" s="83" t="s">
        <v>311</v>
      </c>
      <c r="AE359" s="83" t="s">
        <v>311</v>
      </c>
      <c r="AF359" s="83" t="s">
        <v>311</v>
      </c>
      <c r="AG359" s="83" t="s">
        <v>311</v>
      </c>
      <c r="AH359" s="83" t="s">
        <v>311</v>
      </c>
      <c r="AI359" s="83" t="s">
        <v>311</v>
      </c>
      <c r="AJ359" s="83" t="s">
        <v>311</v>
      </c>
      <c r="AK359" s="83" t="s">
        <v>311</v>
      </c>
      <c r="AL359" s="83" t="s">
        <v>311</v>
      </c>
      <c r="AM359" s="83" t="s">
        <v>311</v>
      </c>
      <c r="AN359" s="83" t="s">
        <v>311</v>
      </c>
    </row>
    <row r="360" spans="1:40" x14ac:dyDescent="0.25">
      <c r="A360" s="81">
        <f t="shared" si="5"/>
        <v>351</v>
      </c>
      <c r="B360" s="82" t="str">
        <f>IF(tbl_main[[#This Row],[ТИП]]="","",IF(tbl_main[[#This Row],[Серия и номер]]="","",tbl_main[[#This Row],[ТИП]]&amp;"-"&amp;RIGHT(tbl_main[[#This Row],[Серия и номер]],6)))</f>
        <v/>
      </c>
      <c r="C360" s="83" t="s">
        <v>311</v>
      </c>
      <c r="D360" s="83" t="s">
        <v>311</v>
      </c>
      <c r="E360" s="83" t="s">
        <v>311</v>
      </c>
      <c r="F360" s="83" t="s">
        <v>311</v>
      </c>
      <c r="G360" s="83" t="s">
        <v>311</v>
      </c>
      <c r="H360" s="83" t="s">
        <v>311</v>
      </c>
      <c r="I360" s="83" t="s">
        <v>311</v>
      </c>
      <c r="J360" s="83" t="s">
        <v>311</v>
      </c>
      <c r="K360" s="84" t="s">
        <v>311</v>
      </c>
      <c r="L360" s="83" t="s">
        <v>311</v>
      </c>
      <c r="M360" s="85" t="s">
        <v>311</v>
      </c>
      <c r="N360" s="83" t="s">
        <v>311</v>
      </c>
      <c r="O360" s="84" t="s">
        <v>311</v>
      </c>
      <c r="P360" s="83" t="s">
        <v>311</v>
      </c>
      <c r="Q360" s="83" t="s">
        <v>311</v>
      </c>
      <c r="R360" s="83" t="s">
        <v>311</v>
      </c>
      <c r="S360" s="86" t="s">
        <v>311</v>
      </c>
      <c r="T360" s="83" t="s">
        <v>311</v>
      </c>
      <c r="U360" s="83" t="s">
        <v>311</v>
      </c>
      <c r="V360" s="83" t="s">
        <v>311</v>
      </c>
      <c r="W360" s="86" t="s">
        <v>311</v>
      </c>
      <c r="X360" s="86" t="s">
        <v>311</v>
      </c>
      <c r="Y360" s="90" t="str">
        <f>IF(tbl_main[[#This Row],[ИНН организации]]="","",IF(ISERROR(VLOOKUP(tbl_main[[#This Row],[ИНН организации]],tbl_inn[],3,FALSE)),"Проверьте ИНН",VLOOKUP(tbl_main[[#This Row],[ИНН организации]],tbl_inn[],3,FALSE)))</f>
        <v/>
      </c>
      <c r="Z360" s="90" t="str">
        <f>IF(ISERROR(VLOOKUP(tbl_main[[#This Row],[ИНН организации]],tbl_inn[],4,FALSE)),"",VLOOKUP(tbl_main[[#This Row],[ИНН организации]],tbl_inn[],4,FALSE))</f>
        <v/>
      </c>
      <c r="AA360" s="90" t="str">
        <f>IF(ISERROR(VLOOKUP(tbl_main[[#This Row],[ИНН организации]],tbl_inn[],8,FALSE)),"",VLOOKUP(tbl_main[[#This Row],[ИНН организации]],tbl_inn[],8,FALSE))</f>
        <v/>
      </c>
      <c r="AB360" s="83" t="s">
        <v>311</v>
      </c>
      <c r="AC360" s="83" t="s">
        <v>311</v>
      </c>
      <c r="AD360" s="83" t="s">
        <v>311</v>
      </c>
      <c r="AE360" s="83" t="s">
        <v>311</v>
      </c>
      <c r="AF360" s="83" t="s">
        <v>311</v>
      </c>
      <c r="AG360" s="83" t="s">
        <v>311</v>
      </c>
      <c r="AH360" s="83" t="s">
        <v>311</v>
      </c>
      <c r="AI360" s="83" t="s">
        <v>311</v>
      </c>
      <c r="AJ360" s="83" t="s">
        <v>311</v>
      </c>
      <c r="AK360" s="83" t="s">
        <v>311</v>
      </c>
      <c r="AL360" s="83" t="s">
        <v>311</v>
      </c>
      <c r="AM360" s="83" t="s">
        <v>311</v>
      </c>
      <c r="AN360" s="83" t="s">
        <v>311</v>
      </c>
    </row>
    <row r="361" spans="1:40" x14ac:dyDescent="0.25">
      <c r="A361" s="81">
        <f t="shared" si="5"/>
        <v>352</v>
      </c>
      <c r="B361" s="82" t="str">
        <f>IF(tbl_main[[#This Row],[ТИП]]="","",IF(tbl_main[[#This Row],[Серия и номер]]="","",tbl_main[[#This Row],[ТИП]]&amp;"-"&amp;RIGHT(tbl_main[[#This Row],[Серия и номер]],6)))</f>
        <v/>
      </c>
      <c r="C361" s="83" t="s">
        <v>311</v>
      </c>
      <c r="D361" s="83" t="s">
        <v>311</v>
      </c>
      <c r="E361" s="83" t="s">
        <v>311</v>
      </c>
      <c r="F361" s="83" t="s">
        <v>311</v>
      </c>
      <c r="G361" s="83" t="s">
        <v>311</v>
      </c>
      <c r="H361" s="83" t="s">
        <v>311</v>
      </c>
      <c r="I361" s="83" t="s">
        <v>311</v>
      </c>
      <c r="J361" s="83" t="s">
        <v>311</v>
      </c>
      <c r="K361" s="84" t="s">
        <v>311</v>
      </c>
      <c r="L361" s="83" t="s">
        <v>311</v>
      </c>
      <c r="M361" s="85" t="s">
        <v>311</v>
      </c>
      <c r="N361" s="83" t="s">
        <v>311</v>
      </c>
      <c r="O361" s="84" t="s">
        <v>311</v>
      </c>
      <c r="P361" s="83" t="s">
        <v>311</v>
      </c>
      <c r="Q361" s="83" t="s">
        <v>311</v>
      </c>
      <c r="R361" s="83" t="s">
        <v>311</v>
      </c>
      <c r="S361" s="86" t="s">
        <v>311</v>
      </c>
      <c r="T361" s="83" t="s">
        <v>311</v>
      </c>
      <c r="U361" s="83" t="s">
        <v>311</v>
      </c>
      <c r="V361" s="83" t="s">
        <v>311</v>
      </c>
      <c r="W361" s="86" t="s">
        <v>311</v>
      </c>
      <c r="X361" s="86" t="s">
        <v>311</v>
      </c>
      <c r="Y361" s="90" t="str">
        <f>IF(tbl_main[[#This Row],[ИНН организации]]="","",IF(ISERROR(VLOOKUP(tbl_main[[#This Row],[ИНН организации]],tbl_inn[],3,FALSE)),"Проверьте ИНН",VLOOKUP(tbl_main[[#This Row],[ИНН организации]],tbl_inn[],3,FALSE)))</f>
        <v/>
      </c>
      <c r="Z361" s="90" t="str">
        <f>IF(ISERROR(VLOOKUP(tbl_main[[#This Row],[ИНН организации]],tbl_inn[],4,FALSE)),"",VLOOKUP(tbl_main[[#This Row],[ИНН организации]],tbl_inn[],4,FALSE))</f>
        <v/>
      </c>
      <c r="AA361" s="90" t="str">
        <f>IF(ISERROR(VLOOKUP(tbl_main[[#This Row],[ИНН организации]],tbl_inn[],8,FALSE)),"",VLOOKUP(tbl_main[[#This Row],[ИНН организации]],tbl_inn[],8,FALSE))</f>
        <v/>
      </c>
      <c r="AB361" s="83" t="s">
        <v>311</v>
      </c>
      <c r="AC361" s="83" t="s">
        <v>311</v>
      </c>
      <c r="AD361" s="83" t="s">
        <v>311</v>
      </c>
      <c r="AE361" s="83" t="s">
        <v>311</v>
      </c>
      <c r="AF361" s="83" t="s">
        <v>311</v>
      </c>
      <c r="AG361" s="83" t="s">
        <v>311</v>
      </c>
      <c r="AH361" s="83" t="s">
        <v>311</v>
      </c>
      <c r="AI361" s="83" t="s">
        <v>311</v>
      </c>
      <c r="AJ361" s="83" t="s">
        <v>311</v>
      </c>
      <c r="AK361" s="83" t="s">
        <v>311</v>
      </c>
      <c r="AL361" s="83" t="s">
        <v>311</v>
      </c>
      <c r="AM361" s="83" t="s">
        <v>311</v>
      </c>
      <c r="AN361" s="83" t="s">
        <v>311</v>
      </c>
    </row>
    <row r="362" spans="1:40" x14ac:dyDescent="0.25">
      <c r="A362" s="81">
        <f t="shared" si="5"/>
        <v>353</v>
      </c>
      <c r="B362" s="82" t="str">
        <f>IF(tbl_main[[#This Row],[ТИП]]="","",IF(tbl_main[[#This Row],[Серия и номер]]="","",tbl_main[[#This Row],[ТИП]]&amp;"-"&amp;RIGHT(tbl_main[[#This Row],[Серия и номер]],6)))</f>
        <v/>
      </c>
      <c r="C362" s="83" t="s">
        <v>311</v>
      </c>
      <c r="D362" s="83" t="s">
        <v>311</v>
      </c>
      <c r="E362" s="83" t="s">
        <v>311</v>
      </c>
      <c r="F362" s="83" t="s">
        <v>311</v>
      </c>
      <c r="G362" s="83" t="s">
        <v>311</v>
      </c>
      <c r="H362" s="83" t="s">
        <v>311</v>
      </c>
      <c r="I362" s="83" t="s">
        <v>311</v>
      </c>
      <c r="J362" s="83" t="s">
        <v>311</v>
      </c>
      <c r="K362" s="84" t="s">
        <v>311</v>
      </c>
      <c r="L362" s="83" t="s">
        <v>311</v>
      </c>
      <c r="M362" s="85" t="s">
        <v>311</v>
      </c>
      <c r="N362" s="83" t="s">
        <v>311</v>
      </c>
      <c r="O362" s="84" t="s">
        <v>311</v>
      </c>
      <c r="P362" s="83" t="s">
        <v>311</v>
      </c>
      <c r="Q362" s="83" t="s">
        <v>311</v>
      </c>
      <c r="R362" s="83" t="s">
        <v>311</v>
      </c>
      <c r="S362" s="86" t="s">
        <v>311</v>
      </c>
      <c r="T362" s="83" t="s">
        <v>311</v>
      </c>
      <c r="U362" s="83" t="s">
        <v>311</v>
      </c>
      <c r="V362" s="83" t="s">
        <v>311</v>
      </c>
      <c r="W362" s="86" t="s">
        <v>311</v>
      </c>
      <c r="X362" s="86" t="s">
        <v>311</v>
      </c>
      <c r="Y362" s="90" t="str">
        <f>IF(tbl_main[[#This Row],[ИНН организации]]="","",IF(ISERROR(VLOOKUP(tbl_main[[#This Row],[ИНН организации]],tbl_inn[],3,FALSE)),"Проверьте ИНН",VLOOKUP(tbl_main[[#This Row],[ИНН организации]],tbl_inn[],3,FALSE)))</f>
        <v/>
      </c>
      <c r="Z362" s="90" t="str">
        <f>IF(ISERROR(VLOOKUP(tbl_main[[#This Row],[ИНН организации]],tbl_inn[],4,FALSE)),"",VLOOKUP(tbl_main[[#This Row],[ИНН организации]],tbl_inn[],4,FALSE))</f>
        <v/>
      </c>
      <c r="AA362" s="90" t="str">
        <f>IF(ISERROR(VLOOKUP(tbl_main[[#This Row],[ИНН организации]],tbl_inn[],8,FALSE)),"",VLOOKUP(tbl_main[[#This Row],[ИНН организации]],tbl_inn[],8,FALSE))</f>
        <v/>
      </c>
      <c r="AB362" s="83" t="s">
        <v>311</v>
      </c>
      <c r="AC362" s="83" t="s">
        <v>311</v>
      </c>
      <c r="AD362" s="83" t="s">
        <v>311</v>
      </c>
      <c r="AE362" s="83" t="s">
        <v>311</v>
      </c>
      <c r="AF362" s="83" t="s">
        <v>311</v>
      </c>
      <c r="AG362" s="83" t="s">
        <v>311</v>
      </c>
      <c r="AH362" s="83" t="s">
        <v>311</v>
      </c>
      <c r="AI362" s="83" t="s">
        <v>311</v>
      </c>
      <c r="AJ362" s="83" t="s">
        <v>311</v>
      </c>
      <c r="AK362" s="83" t="s">
        <v>311</v>
      </c>
      <c r="AL362" s="83" t="s">
        <v>311</v>
      </c>
      <c r="AM362" s="83" t="s">
        <v>311</v>
      </c>
      <c r="AN362" s="83" t="s">
        <v>311</v>
      </c>
    </row>
    <row r="363" spans="1:40" x14ac:dyDescent="0.25">
      <c r="A363" s="81">
        <f t="shared" si="5"/>
        <v>354</v>
      </c>
      <c r="B363" s="82" t="str">
        <f>IF(tbl_main[[#This Row],[ТИП]]="","",IF(tbl_main[[#This Row],[Серия и номер]]="","",tbl_main[[#This Row],[ТИП]]&amp;"-"&amp;RIGHT(tbl_main[[#This Row],[Серия и номер]],6)))</f>
        <v/>
      </c>
      <c r="C363" s="83" t="s">
        <v>311</v>
      </c>
      <c r="D363" s="83" t="s">
        <v>311</v>
      </c>
      <c r="E363" s="83" t="s">
        <v>311</v>
      </c>
      <c r="F363" s="83" t="s">
        <v>311</v>
      </c>
      <c r="G363" s="83" t="s">
        <v>311</v>
      </c>
      <c r="H363" s="83" t="s">
        <v>311</v>
      </c>
      <c r="I363" s="83" t="s">
        <v>311</v>
      </c>
      <c r="J363" s="83" t="s">
        <v>311</v>
      </c>
      <c r="K363" s="84" t="s">
        <v>311</v>
      </c>
      <c r="L363" s="83" t="s">
        <v>311</v>
      </c>
      <c r="M363" s="85" t="s">
        <v>311</v>
      </c>
      <c r="N363" s="83" t="s">
        <v>311</v>
      </c>
      <c r="O363" s="84" t="s">
        <v>311</v>
      </c>
      <c r="P363" s="83" t="s">
        <v>311</v>
      </c>
      <c r="Q363" s="83" t="s">
        <v>311</v>
      </c>
      <c r="R363" s="83" t="s">
        <v>311</v>
      </c>
      <c r="S363" s="86" t="s">
        <v>311</v>
      </c>
      <c r="T363" s="83" t="s">
        <v>311</v>
      </c>
      <c r="U363" s="83" t="s">
        <v>311</v>
      </c>
      <c r="V363" s="83" t="s">
        <v>311</v>
      </c>
      <c r="W363" s="86" t="s">
        <v>311</v>
      </c>
      <c r="X363" s="86" t="s">
        <v>311</v>
      </c>
      <c r="Y363" s="90" t="str">
        <f>IF(tbl_main[[#This Row],[ИНН организации]]="","",IF(ISERROR(VLOOKUP(tbl_main[[#This Row],[ИНН организации]],tbl_inn[],3,FALSE)),"Проверьте ИНН",VLOOKUP(tbl_main[[#This Row],[ИНН организации]],tbl_inn[],3,FALSE)))</f>
        <v/>
      </c>
      <c r="Z363" s="90" t="str">
        <f>IF(ISERROR(VLOOKUP(tbl_main[[#This Row],[ИНН организации]],tbl_inn[],4,FALSE)),"",VLOOKUP(tbl_main[[#This Row],[ИНН организации]],tbl_inn[],4,FALSE))</f>
        <v/>
      </c>
      <c r="AA363" s="90" t="str">
        <f>IF(ISERROR(VLOOKUP(tbl_main[[#This Row],[ИНН организации]],tbl_inn[],8,FALSE)),"",VLOOKUP(tbl_main[[#This Row],[ИНН организации]],tbl_inn[],8,FALSE))</f>
        <v/>
      </c>
      <c r="AB363" s="83" t="s">
        <v>311</v>
      </c>
      <c r="AC363" s="83" t="s">
        <v>311</v>
      </c>
      <c r="AD363" s="83" t="s">
        <v>311</v>
      </c>
      <c r="AE363" s="83" t="s">
        <v>311</v>
      </c>
      <c r="AF363" s="83" t="s">
        <v>311</v>
      </c>
      <c r="AG363" s="83" t="s">
        <v>311</v>
      </c>
      <c r="AH363" s="83" t="s">
        <v>311</v>
      </c>
      <c r="AI363" s="83" t="s">
        <v>311</v>
      </c>
      <c r="AJ363" s="83" t="s">
        <v>311</v>
      </c>
      <c r="AK363" s="83" t="s">
        <v>311</v>
      </c>
      <c r="AL363" s="83" t="s">
        <v>311</v>
      </c>
      <c r="AM363" s="83" t="s">
        <v>311</v>
      </c>
      <c r="AN363" s="83" t="s">
        <v>311</v>
      </c>
    </row>
    <row r="364" spans="1:40" x14ac:dyDescent="0.25">
      <c r="A364" s="81">
        <f t="shared" si="5"/>
        <v>355</v>
      </c>
      <c r="B364" s="82" t="str">
        <f>IF(tbl_main[[#This Row],[ТИП]]="","",IF(tbl_main[[#This Row],[Серия и номер]]="","",tbl_main[[#This Row],[ТИП]]&amp;"-"&amp;RIGHT(tbl_main[[#This Row],[Серия и номер]],6)))</f>
        <v/>
      </c>
      <c r="C364" s="83" t="s">
        <v>311</v>
      </c>
      <c r="D364" s="83" t="s">
        <v>311</v>
      </c>
      <c r="E364" s="83" t="s">
        <v>311</v>
      </c>
      <c r="F364" s="83" t="s">
        <v>311</v>
      </c>
      <c r="G364" s="83" t="s">
        <v>311</v>
      </c>
      <c r="H364" s="83" t="s">
        <v>311</v>
      </c>
      <c r="I364" s="83" t="s">
        <v>311</v>
      </c>
      <c r="J364" s="83" t="s">
        <v>311</v>
      </c>
      <c r="K364" s="84" t="s">
        <v>311</v>
      </c>
      <c r="L364" s="83" t="s">
        <v>311</v>
      </c>
      <c r="M364" s="85" t="s">
        <v>311</v>
      </c>
      <c r="N364" s="83" t="s">
        <v>311</v>
      </c>
      <c r="O364" s="84" t="s">
        <v>311</v>
      </c>
      <c r="P364" s="83" t="s">
        <v>311</v>
      </c>
      <c r="Q364" s="83" t="s">
        <v>311</v>
      </c>
      <c r="R364" s="83" t="s">
        <v>311</v>
      </c>
      <c r="S364" s="86" t="s">
        <v>311</v>
      </c>
      <c r="T364" s="83" t="s">
        <v>311</v>
      </c>
      <c r="U364" s="83" t="s">
        <v>311</v>
      </c>
      <c r="V364" s="83" t="s">
        <v>311</v>
      </c>
      <c r="W364" s="86" t="s">
        <v>311</v>
      </c>
      <c r="X364" s="86" t="s">
        <v>311</v>
      </c>
      <c r="Y364" s="90" t="str">
        <f>IF(tbl_main[[#This Row],[ИНН организации]]="","",IF(ISERROR(VLOOKUP(tbl_main[[#This Row],[ИНН организации]],tbl_inn[],3,FALSE)),"Проверьте ИНН",VLOOKUP(tbl_main[[#This Row],[ИНН организации]],tbl_inn[],3,FALSE)))</f>
        <v/>
      </c>
      <c r="Z364" s="90" t="str">
        <f>IF(ISERROR(VLOOKUP(tbl_main[[#This Row],[ИНН организации]],tbl_inn[],4,FALSE)),"",VLOOKUP(tbl_main[[#This Row],[ИНН организации]],tbl_inn[],4,FALSE))</f>
        <v/>
      </c>
      <c r="AA364" s="90" t="str">
        <f>IF(ISERROR(VLOOKUP(tbl_main[[#This Row],[ИНН организации]],tbl_inn[],8,FALSE)),"",VLOOKUP(tbl_main[[#This Row],[ИНН организации]],tbl_inn[],8,FALSE))</f>
        <v/>
      </c>
      <c r="AB364" s="83" t="s">
        <v>311</v>
      </c>
      <c r="AC364" s="83" t="s">
        <v>311</v>
      </c>
      <c r="AD364" s="83" t="s">
        <v>311</v>
      </c>
      <c r="AE364" s="83" t="s">
        <v>311</v>
      </c>
      <c r="AF364" s="83" t="s">
        <v>311</v>
      </c>
      <c r="AG364" s="83" t="s">
        <v>311</v>
      </c>
      <c r="AH364" s="83" t="s">
        <v>311</v>
      </c>
      <c r="AI364" s="83" t="s">
        <v>311</v>
      </c>
      <c r="AJ364" s="83" t="s">
        <v>311</v>
      </c>
      <c r="AK364" s="83" t="s">
        <v>311</v>
      </c>
      <c r="AL364" s="83" t="s">
        <v>311</v>
      </c>
      <c r="AM364" s="83" t="s">
        <v>311</v>
      </c>
      <c r="AN364" s="83" t="s">
        <v>311</v>
      </c>
    </row>
    <row r="365" spans="1:40" x14ac:dyDescent="0.25">
      <c r="A365" s="81">
        <f t="shared" si="5"/>
        <v>356</v>
      </c>
      <c r="B365" s="82" t="str">
        <f>IF(tbl_main[[#This Row],[ТИП]]="","",IF(tbl_main[[#This Row],[Серия и номер]]="","",tbl_main[[#This Row],[ТИП]]&amp;"-"&amp;RIGHT(tbl_main[[#This Row],[Серия и номер]],6)))</f>
        <v/>
      </c>
      <c r="C365" s="83" t="s">
        <v>311</v>
      </c>
      <c r="D365" s="83" t="s">
        <v>311</v>
      </c>
      <c r="E365" s="83" t="s">
        <v>311</v>
      </c>
      <c r="F365" s="83" t="s">
        <v>311</v>
      </c>
      <c r="G365" s="83" t="s">
        <v>311</v>
      </c>
      <c r="H365" s="83" t="s">
        <v>311</v>
      </c>
      <c r="I365" s="83" t="s">
        <v>311</v>
      </c>
      <c r="J365" s="83" t="s">
        <v>311</v>
      </c>
      <c r="K365" s="84" t="s">
        <v>311</v>
      </c>
      <c r="L365" s="83" t="s">
        <v>311</v>
      </c>
      <c r="M365" s="85" t="s">
        <v>311</v>
      </c>
      <c r="N365" s="83" t="s">
        <v>311</v>
      </c>
      <c r="O365" s="84" t="s">
        <v>311</v>
      </c>
      <c r="P365" s="83" t="s">
        <v>311</v>
      </c>
      <c r="Q365" s="83" t="s">
        <v>311</v>
      </c>
      <c r="R365" s="83" t="s">
        <v>311</v>
      </c>
      <c r="S365" s="86" t="s">
        <v>311</v>
      </c>
      <c r="T365" s="83" t="s">
        <v>311</v>
      </c>
      <c r="U365" s="83" t="s">
        <v>311</v>
      </c>
      <c r="V365" s="83" t="s">
        <v>311</v>
      </c>
      <c r="W365" s="86" t="s">
        <v>311</v>
      </c>
      <c r="X365" s="86" t="s">
        <v>311</v>
      </c>
      <c r="Y365" s="90" t="str">
        <f>IF(tbl_main[[#This Row],[ИНН организации]]="","",IF(ISERROR(VLOOKUP(tbl_main[[#This Row],[ИНН организации]],tbl_inn[],3,FALSE)),"Проверьте ИНН",VLOOKUP(tbl_main[[#This Row],[ИНН организации]],tbl_inn[],3,FALSE)))</f>
        <v/>
      </c>
      <c r="Z365" s="90" t="str">
        <f>IF(ISERROR(VLOOKUP(tbl_main[[#This Row],[ИНН организации]],tbl_inn[],4,FALSE)),"",VLOOKUP(tbl_main[[#This Row],[ИНН организации]],tbl_inn[],4,FALSE))</f>
        <v/>
      </c>
      <c r="AA365" s="90" t="str">
        <f>IF(ISERROR(VLOOKUP(tbl_main[[#This Row],[ИНН организации]],tbl_inn[],8,FALSE)),"",VLOOKUP(tbl_main[[#This Row],[ИНН организации]],tbl_inn[],8,FALSE))</f>
        <v/>
      </c>
      <c r="AB365" s="83" t="s">
        <v>311</v>
      </c>
      <c r="AC365" s="83" t="s">
        <v>311</v>
      </c>
      <c r="AD365" s="83" t="s">
        <v>311</v>
      </c>
      <c r="AE365" s="83" t="s">
        <v>311</v>
      </c>
      <c r="AF365" s="83" t="s">
        <v>311</v>
      </c>
      <c r="AG365" s="83" t="s">
        <v>311</v>
      </c>
      <c r="AH365" s="83" t="s">
        <v>311</v>
      </c>
      <c r="AI365" s="83" t="s">
        <v>311</v>
      </c>
      <c r="AJ365" s="83" t="s">
        <v>311</v>
      </c>
      <c r="AK365" s="83" t="s">
        <v>311</v>
      </c>
      <c r="AL365" s="83" t="s">
        <v>311</v>
      </c>
      <c r="AM365" s="83" t="s">
        <v>311</v>
      </c>
      <c r="AN365" s="83" t="s">
        <v>311</v>
      </c>
    </row>
    <row r="366" spans="1:40" x14ac:dyDescent="0.25">
      <c r="A366" s="81">
        <f t="shared" si="5"/>
        <v>357</v>
      </c>
      <c r="B366" s="82" t="str">
        <f>IF(tbl_main[[#This Row],[ТИП]]="","",IF(tbl_main[[#This Row],[Серия и номер]]="","",tbl_main[[#This Row],[ТИП]]&amp;"-"&amp;RIGHT(tbl_main[[#This Row],[Серия и номер]],6)))</f>
        <v/>
      </c>
      <c r="C366" s="83" t="s">
        <v>311</v>
      </c>
      <c r="D366" s="83" t="s">
        <v>311</v>
      </c>
      <c r="E366" s="83" t="s">
        <v>311</v>
      </c>
      <c r="F366" s="83" t="s">
        <v>311</v>
      </c>
      <c r="G366" s="83" t="s">
        <v>311</v>
      </c>
      <c r="H366" s="83" t="s">
        <v>311</v>
      </c>
      <c r="I366" s="83" t="s">
        <v>311</v>
      </c>
      <c r="J366" s="83" t="s">
        <v>311</v>
      </c>
      <c r="K366" s="84" t="s">
        <v>311</v>
      </c>
      <c r="L366" s="83" t="s">
        <v>311</v>
      </c>
      <c r="M366" s="85" t="s">
        <v>311</v>
      </c>
      <c r="N366" s="83" t="s">
        <v>311</v>
      </c>
      <c r="O366" s="84" t="s">
        <v>311</v>
      </c>
      <c r="P366" s="83" t="s">
        <v>311</v>
      </c>
      <c r="Q366" s="83" t="s">
        <v>311</v>
      </c>
      <c r="R366" s="83" t="s">
        <v>311</v>
      </c>
      <c r="S366" s="86" t="s">
        <v>311</v>
      </c>
      <c r="T366" s="83" t="s">
        <v>311</v>
      </c>
      <c r="U366" s="83" t="s">
        <v>311</v>
      </c>
      <c r="V366" s="83" t="s">
        <v>311</v>
      </c>
      <c r="W366" s="86" t="s">
        <v>311</v>
      </c>
      <c r="X366" s="86" t="s">
        <v>311</v>
      </c>
      <c r="Y366" s="90" t="str">
        <f>IF(tbl_main[[#This Row],[ИНН организации]]="","",IF(ISERROR(VLOOKUP(tbl_main[[#This Row],[ИНН организации]],tbl_inn[],3,FALSE)),"Проверьте ИНН",VLOOKUP(tbl_main[[#This Row],[ИНН организации]],tbl_inn[],3,FALSE)))</f>
        <v/>
      </c>
      <c r="Z366" s="90" t="str">
        <f>IF(ISERROR(VLOOKUP(tbl_main[[#This Row],[ИНН организации]],tbl_inn[],4,FALSE)),"",VLOOKUP(tbl_main[[#This Row],[ИНН организации]],tbl_inn[],4,FALSE))</f>
        <v/>
      </c>
      <c r="AA366" s="90" t="str">
        <f>IF(ISERROR(VLOOKUP(tbl_main[[#This Row],[ИНН организации]],tbl_inn[],8,FALSE)),"",VLOOKUP(tbl_main[[#This Row],[ИНН организации]],tbl_inn[],8,FALSE))</f>
        <v/>
      </c>
      <c r="AB366" s="83" t="s">
        <v>311</v>
      </c>
      <c r="AC366" s="83" t="s">
        <v>311</v>
      </c>
      <c r="AD366" s="83" t="s">
        <v>311</v>
      </c>
      <c r="AE366" s="83" t="s">
        <v>311</v>
      </c>
      <c r="AF366" s="83" t="s">
        <v>311</v>
      </c>
      <c r="AG366" s="83" t="s">
        <v>311</v>
      </c>
      <c r="AH366" s="83" t="s">
        <v>311</v>
      </c>
      <c r="AI366" s="83" t="s">
        <v>311</v>
      </c>
      <c r="AJ366" s="83" t="s">
        <v>311</v>
      </c>
      <c r="AK366" s="83" t="s">
        <v>311</v>
      </c>
      <c r="AL366" s="83" t="s">
        <v>311</v>
      </c>
      <c r="AM366" s="83" t="s">
        <v>311</v>
      </c>
      <c r="AN366" s="83" t="s">
        <v>311</v>
      </c>
    </row>
    <row r="367" spans="1:40" x14ac:dyDescent="0.25">
      <c r="A367" s="81">
        <f t="shared" si="5"/>
        <v>358</v>
      </c>
      <c r="B367" s="82" t="str">
        <f>IF(tbl_main[[#This Row],[ТИП]]="","",IF(tbl_main[[#This Row],[Серия и номер]]="","",tbl_main[[#This Row],[ТИП]]&amp;"-"&amp;RIGHT(tbl_main[[#This Row],[Серия и номер]],6)))</f>
        <v/>
      </c>
      <c r="C367" s="83" t="s">
        <v>311</v>
      </c>
      <c r="D367" s="83" t="s">
        <v>311</v>
      </c>
      <c r="E367" s="83" t="s">
        <v>311</v>
      </c>
      <c r="F367" s="83" t="s">
        <v>311</v>
      </c>
      <c r="G367" s="83" t="s">
        <v>311</v>
      </c>
      <c r="H367" s="83" t="s">
        <v>311</v>
      </c>
      <c r="I367" s="83" t="s">
        <v>311</v>
      </c>
      <c r="J367" s="83" t="s">
        <v>311</v>
      </c>
      <c r="K367" s="84" t="s">
        <v>311</v>
      </c>
      <c r="L367" s="83" t="s">
        <v>311</v>
      </c>
      <c r="M367" s="85" t="s">
        <v>311</v>
      </c>
      <c r="N367" s="83" t="s">
        <v>311</v>
      </c>
      <c r="O367" s="84" t="s">
        <v>311</v>
      </c>
      <c r="P367" s="83" t="s">
        <v>311</v>
      </c>
      <c r="Q367" s="83" t="s">
        <v>311</v>
      </c>
      <c r="R367" s="83" t="s">
        <v>311</v>
      </c>
      <c r="S367" s="86" t="s">
        <v>311</v>
      </c>
      <c r="T367" s="83" t="s">
        <v>311</v>
      </c>
      <c r="U367" s="83" t="s">
        <v>311</v>
      </c>
      <c r="V367" s="83" t="s">
        <v>311</v>
      </c>
      <c r="W367" s="86" t="s">
        <v>311</v>
      </c>
      <c r="X367" s="86" t="s">
        <v>311</v>
      </c>
      <c r="Y367" s="90" t="str">
        <f>IF(tbl_main[[#This Row],[ИНН организации]]="","",IF(ISERROR(VLOOKUP(tbl_main[[#This Row],[ИНН организации]],tbl_inn[],3,FALSE)),"Проверьте ИНН",VLOOKUP(tbl_main[[#This Row],[ИНН организации]],tbl_inn[],3,FALSE)))</f>
        <v/>
      </c>
      <c r="Z367" s="90" t="str">
        <f>IF(ISERROR(VLOOKUP(tbl_main[[#This Row],[ИНН организации]],tbl_inn[],4,FALSE)),"",VLOOKUP(tbl_main[[#This Row],[ИНН организации]],tbl_inn[],4,FALSE))</f>
        <v/>
      </c>
      <c r="AA367" s="90" t="str">
        <f>IF(ISERROR(VLOOKUP(tbl_main[[#This Row],[ИНН организации]],tbl_inn[],8,FALSE)),"",VLOOKUP(tbl_main[[#This Row],[ИНН организации]],tbl_inn[],8,FALSE))</f>
        <v/>
      </c>
      <c r="AB367" s="83" t="s">
        <v>311</v>
      </c>
      <c r="AC367" s="83" t="s">
        <v>311</v>
      </c>
      <c r="AD367" s="83" t="s">
        <v>311</v>
      </c>
      <c r="AE367" s="83" t="s">
        <v>311</v>
      </c>
      <c r="AF367" s="83" t="s">
        <v>311</v>
      </c>
      <c r="AG367" s="83" t="s">
        <v>311</v>
      </c>
      <c r="AH367" s="83" t="s">
        <v>311</v>
      </c>
      <c r="AI367" s="83" t="s">
        <v>311</v>
      </c>
      <c r="AJ367" s="83" t="s">
        <v>311</v>
      </c>
      <c r="AK367" s="83" t="s">
        <v>311</v>
      </c>
      <c r="AL367" s="83" t="s">
        <v>311</v>
      </c>
      <c r="AM367" s="83" t="s">
        <v>311</v>
      </c>
      <c r="AN367" s="83" t="s">
        <v>311</v>
      </c>
    </row>
    <row r="368" spans="1:40" x14ac:dyDescent="0.25">
      <c r="A368" s="81">
        <f t="shared" si="5"/>
        <v>359</v>
      </c>
      <c r="B368" s="82" t="str">
        <f>IF(tbl_main[[#This Row],[ТИП]]="","",IF(tbl_main[[#This Row],[Серия и номер]]="","",tbl_main[[#This Row],[ТИП]]&amp;"-"&amp;RIGHT(tbl_main[[#This Row],[Серия и номер]],6)))</f>
        <v/>
      </c>
      <c r="C368" s="83" t="s">
        <v>311</v>
      </c>
      <c r="D368" s="83" t="s">
        <v>311</v>
      </c>
      <c r="E368" s="83" t="s">
        <v>311</v>
      </c>
      <c r="F368" s="83" t="s">
        <v>311</v>
      </c>
      <c r="G368" s="83" t="s">
        <v>311</v>
      </c>
      <c r="H368" s="83" t="s">
        <v>311</v>
      </c>
      <c r="I368" s="83" t="s">
        <v>311</v>
      </c>
      <c r="J368" s="83" t="s">
        <v>311</v>
      </c>
      <c r="K368" s="84" t="s">
        <v>311</v>
      </c>
      <c r="L368" s="83" t="s">
        <v>311</v>
      </c>
      <c r="M368" s="85" t="s">
        <v>311</v>
      </c>
      <c r="N368" s="83" t="s">
        <v>311</v>
      </c>
      <c r="O368" s="84" t="s">
        <v>311</v>
      </c>
      <c r="P368" s="83" t="s">
        <v>311</v>
      </c>
      <c r="Q368" s="83" t="s">
        <v>311</v>
      </c>
      <c r="R368" s="83" t="s">
        <v>311</v>
      </c>
      <c r="S368" s="86" t="s">
        <v>311</v>
      </c>
      <c r="T368" s="83" t="s">
        <v>311</v>
      </c>
      <c r="U368" s="83" t="s">
        <v>311</v>
      </c>
      <c r="V368" s="83" t="s">
        <v>311</v>
      </c>
      <c r="W368" s="86" t="s">
        <v>311</v>
      </c>
      <c r="X368" s="86" t="s">
        <v>311</v>
      </c>
      <c r="Y368" s="90" t="str">
        <f>IF(tbl_main[[#This Row],[ИНН организации]]="","",IF(ISERROR(VLOOKUP(tbl_main[[#This Row],[ИНН организации]],tbl_inn[],3,FALSE)),"Проверьте ИНН",VLOOKUP(tbl_main[[#This Row],[ИНН организации]],tbl_inn[],3,FALSE)))</f>
        <v/>
      </c>
      <c r="Z368" s="90" t="str">
        <f>IF(ISERROR(VLOOKUP(tbl_main[[#This Row],[ИНН организации]],tbl_inn[],4,FALSE)),"",VLOOKUP(tbl_main[[#This Row],[ИНН организации]],tbl_inn[],4,FALSE))</f>
        <v/>
      </c>
      <c r="AA368" s="90" t="str">
        <f>IF(ISERROR(VLOOKUP(tbl_main[[#This Row],[ИНН организации]],tbl_inn[],8,FALSE)),"",VLOOKUP(tbl_main[[#This Row],[ИНН организации]],tbl_inn[],8,FALSE))</f>
        <v/>
      </c>
      <c r="AB368" s="83" t="s">
        <v>311</v>
      </c>
      <c r="AC368" s="83" t="s">
        <v>311</v>
      </c>
      <c r="AD368" s="83" t="s">
        <v>311</v>
      </c>
      <c r="AE368" s="83" t="s">
        <v>311</v>
      </c>
      <c r="AF368" s="83" t="s">
        <v>311</v>
      </c>
      <c r="AG368" s="83" t="s">
        <v>311</v>
      </c>
      <c r="AH368" s="83" t="s">
        <v>311</v>
      </c>
      <c r="AI368" s="83" t="s">
        <v>311</v>
      </c>
      <c r="AJ368" s="83" t="s">
        <v>311</v>
      </c>
      <c r="AK368" s="83" t="s">
        <v>311</v>
      </c>
      <c r="AL368" s="83" t="s">
        <v>311</v>
      </c>
      <c r="AM368" s="83" t="s">
        <v>311</v>
      </c>
      <c r="AN368" s="83" t="s">
        <v>311</v>
      </c>
    </row>
    <row r="369" spans="1:40" x14ac:dyDescent="0.25">
      <c r="A369" s="81">
        <f t="shared" si="5"/>
        <v>360</v>
      </c>
      <c r="B369" s="82" t="str">
        <f>IF(tbl_main[[#This Row],[ТИП]]="","",IF(tbl_main[[#This Row],[Серия и номер]]="","",tbl_main[[#This Row],[ТИП]]&amp;"-"&amp;RIGHT(tbl_main[[#This Row],[Серия и номер]],6)))</f>
        <v/>
      </c>
      <c r="C369" s="83" t="s">
        <v>311</v>
      </c>
      <c r="D369" s="83" t="s">
        <v>311</v>
      </c>
      <c r="E369" s="83" t="s">
        <v>311</v>
      </c>
      <c r="F369" s="83" t="s">
        <v>311</v>
      </c>
      <c r="G369" s="83" t="s">
        <v>311</v>
      </c>
      <c r="H369" s="83" t="s">
        <v>311</v>
      </c>
      <c r="I369" s="83" t="s">
        <v>311</v>
      </c>
      <c r="J369" s="83" t="s">
        <v>311</v>
      </c>
      <c r="K369" s="84" t="s">
        <v>311</v>
      </c>
      <c r="L369" s="83" t="s">
        <v>311</v>
      </c>
      <c r="M369" s="85" t="s">
        <v>311</v>
      </c>
      <c r="N369" s="83" t="s">
        <v>311</v>
      </c>
      <c r="O369" s="84" t="s">
        <v>311</v>
      </c>
      <c r="P369" s="83" t="s">
        <v>311</v>
      </c>
      <c r="Q369" s="83" t="s">
        <v>311</v>
      </c>
      <c r="R369" s="83" t="s">
        <v>311</v>
      </c>
      <c r="S369" s="86" t="s">
        <v>311</v>
      </c>
      <c r="T369" s="83" t="s">
        <v>311</v>
      </c>
      <c r="U369" s="83" t="s">
        <v>311</v>
      </c>
      <c r="V369" s="83" t="s">
        <v>311</v>
      </c>
      <c r="W369" s="86" t="s">
        <v>311</v>
      </c>
      <c r="X369" s="86" t="s">
        <v>311</v>
      </c>
      <c r="Y369" s="90" t="str">
        <f>IF(tbl_main[[#This Row],[ИНН организации]]="","",IF(ISERROR(VLOOKUP(tbl_main[[#This Row],[ИНН организации]],tbl_inn[],3,FALSE)),"Проверьте ИНН",VLOOKUP(tbl_main[[#This Row],[ИНН организации]],tbl_inn[],3,FALSE)))</f>
        <v/>
      </c>
      <c r="Z369" s="90" t="str">
        <f>IF(ISERROR(VLOOKUP(tbl_main[[#This Row],[ИНН организации]],tbl_inn[],4,FALSE)),"",VLOOKUP(tbl_main[[#This Row],[ИНН организации]],tbl_inn[],4,FALSE))</f>
        <v/>
      </c>
      <c r="AA369" s="90" t="str">
        <f>IF(ISERROR(VLOOKUP(tbl_main[[#This Row],[ИНН организации]],tbl_inn[],8,FALSE)),"",VLOOKUP(tbl_main[[#This Row],[ИНН организации]],tbl_inn[],8,FALSE))</f>
        <v/>
      </c>
      <c r="AB369" s="83" t="s">
        <v>311</v>
      </c>
      <c r="AC369" s="83" t="s">
        <v>311</v>
      </c>
      <c r="AD369" s="83" t="s">
        <v>311</v>
      </c>
      <c r="AE369" s="83" t="s">
        <v>311</v>
      </c>
      <c r="AF369" s="83" t="s">
        <v>311</v>
      </c>
      <c r="AG369" s="83" t="s">
        <v>311</v>
      </c>
      <c r="AH369" s="83" t="s">
        <v>311</v>
      </c>
      <c r="AI369" s="83" t="s">
        <v>311</v>
      </c>
      <c r="AJ369" s="83" t="s">
        <v>311</v>
      </c>
      <c r="AK369" s="83" t="s">
        <v>311</v>
      </c>
      <c r="AL369" s="83" t="s">
        <v>311</v>
      </c>
      <c r="AM369" s="83" t="s">
        <v>311</v>
      </c>
      <c r="AN369" s="83" t="s">
        <v>311</v>
      </c>
    </row>
    <row r="370" spans="1:40" x14ac:dyDescent="0.25">
      <c r="A370" s="81">
        <f t="shared" si="5"/>
        <v>361</v>
      </c>
      <c r="B370" s="82" t="str">
        <f>IF(tbl_main[[#This Row],[ТИП]]="","",IF(tbl_main[[#This Row],[Серия и номер]]="","",tbl_main[[#This Row],[ТИП]]&amp;"-"&amp;RIGHT(tbl_main[[#This Row],[Серия и номер]],6)))</f>
        <v/>
      </c>
      <c r="C370" s="83" t="s">
        <v>311</v>
      </c>
      <c r="D370" s="83" t="s">
        <v>311</v>
      </c>
      <c r="E370" s="83" t="s">
        <v>311</v>
      </c>
      <c r="F370" s="83" t="s">
        <v>311</v>
      </c>
      <c r="G370" s="83" t="s">
        <v>311</v>
      </c>
      <c r="H370" s="83" t="s">
        <v>311</v>
      </c>
      <c r="I370" s="83" t="s">
        <v>311</v>
      </c>
      <c r="J370" s="83" t="s">
        <v>311</v>
      </c>
      <c r="K370" s="84" t="s">
        <v>311</v>
      </c>
      <c r="L370" s="83" t="s">
        <v>311</v>
      </c>
      <c r="M370" s="85" t="s">
        <v>311</v>
      </c>
      <c r="N370" s="83" t="s">
        <v>311</v>
      </c>
      <c r="O370" s="84" t="s">
        <v>311</v>
      </c>
      <c r="P370" s="83" t="s">
        <v>311</v>
      </c>
      <c r="Q370" s="83" t="s">
        <v>311</v>
      </c>
      <c r="R370" s="83" t="s">
        <v>311</v>
      </c>
      <c r="S370" s="86" t="s">
        <v>311</v>
      </c>
      <c r="T370" s="83" t="s">
        <v>311</v>
      </c>
      <c r="U370" s="83" t="s">
        <v>311</v>
      </c>
      <c r="V370" s="83" t="s">
        <v>311</v>
      </c>
      <c r="W370" s="86" t="s">
        <v>311</v>
      </c>
      <c r="X370" s="86" t="s">
        <v>311</v>
      </c>
      <c r="Y370" s="90" t="str">
        <f>IF(tbl_main[[#This Row],[ИНН организации]]="","",IF(ISERROR(VLOOKUP(tbl_main[[#This Row],[ИНН организации]],tbl_inn[],3,FALSE)),"Проверьте ИНН",VLOOKUP(tbl_main[[#This Row],[ИНН организации]],tbl_inn[],3,FALSE)))</f>
        <v/>
      </c>
      <c r="Z370" s="90" t="str">
        <f>IF(ISERROR(VLOOKUP(tbl_main[[#This Row],[ИНН организации]],tbl_inn[],4,FALSE)),"",VLOOKUP(tbl_main[[#This Row],[ИНН организации]],tbl_inn[],4,FALSE))</f>
        <v/>
      </c>
      <c r="AA370" s="90" t="str">
        <f>IF(ISERROR(VLOOKUP(tbl_main[[#This Row],[ИНН организации]],tbl_inn[],8,FALSE)),"",VLOOKUP(tbl_main[[#This Row],[ИНН организации]],tbl_inn[],8,FALSE))</f>
        <v/>
      </c>
      <c r="AB370" s="83" t="s">
        <v>311</v>
      </c>
      <c r="AC370" s="83" t="s">
        <v>311</v>
      </c>
      <c r="AD370" s="83" t="s">
        <v>311</v>
      </c>
      <c r="AE370" s="83" t="s">
        <v>311</v>
      </c>
      <c r="AF370" s="83" t="s">
        <v>311</v>
      </c>
      <c r="AG370" s="83" t="s">
        <v>311</v>
      </c>
      <c r="AH370" s="83" t="s">
        <v>311</v>
      </c>
      <c r="AI370" s="83" t="s">
        <v>311</v>
      </c>
      <c r="AJ370" s="83" t="s">
        <v>311</v>
      </c>
      <c r="AK370" s="83" t="s">
        <v>311</v>
      </c>
      <c r="AL370" s="83" t="s">
        <v>311</v>
      </c>
      <c r="AM370" s="83" t="s">
        <v>311</v>
      </c>
      <c r="AN370" s="83" t="s">
        <v>311</v>
      </c>
    </row>
    <row r="371" spans="1:40" x14ac:dyDescent="0.25">
      <c r="A371" s="81">
        <f t="shared" si="5"/>
        <v>362</v>
      </c>
      <c r="B371" s="82" t="str">
        <f>IF(tbl_main[[#This Row],[ТИП]]="","",IF(tbl_main[[#This Row],[Серия и номер]]="","",tbl_main[[#This Row],[ТИП]]&amp;"-"&amp;RIGHT(tbl_main[[#This Row],[Серия и номер]],6)))</f>
        <v/>
      </c>
      <c r="C371" s="83" t="s">
        <v>311</v>
      </c>
      <c r="D371" s="83" t="s">
        <v>311</v>
      </c>
      <c r="E371" s="83" t="s">
        <v>311</v>
      </c>
      <c r="F371" s="83" t="s">
        <v>311</v>
      </c>
      <c r="G371" s="83" t="s">
        <v>311</v>
      </c>
      <c r="H371" s="83" t="s">
        <v>311</v>
      </c>
      <c r="I371" s="83" t="s">
        <v>311</v>
      </c>
      <c r="J371" s="83" t="s">
        <v>311</v>
      </c>
      <c r="K371" s="84" t="s">
        <v>311</v>
      </c>
      <c r="L371" s="83" t="s">
        <v>311</v>
      </c>
      <c r="M371" s="85" t="s">
        <v>311</v>
      </c>
      <c r="N371" s="83" t="s">
        <v>311</v>
      </c>
      <c r="O371" s="84" t="s">
        <v>311</v>
      </c>
      <c r="P371" s="83" t="s">
        <v>311</v>
      </c>
      <c r="Q371" s="83" t="s">
        <v>311</v>
      </c>
      <c r="R371" s="83" t="s">
        <v>311</v>
      </c>
      <c r="S371" s="86" t="s">
        <v>311</v>
      </c>
      <c r="T371" s="83" t="s">
        <v>311</v>
      </c>
      <c r="U371" s="83" t="s">
        <v>311</v>
      </c>
      <c r="V371" s="83" t="s">
        <v>311</v>
      </c>
      <c r="W371" s="86" t="s">
        <v>311</v>
      </c>
      <c r="X371" s="86" t="s">
        <v>311</v>
      </c>
      <c r="Y371" s="90" t="str">
        <f>IF(tbl_main[[#This Row],[ИНН организации]]="","",IF(ISERROR(VLOOKUP(tbl_main[[#This Row],[ИНН организации]],tbl_inn[],3,FALSE)),"Проверьте ИНН",VLOOKUP(tbl_main[[#This Row],[ИНН организации]],tbl_inn[],3,FALSE)))</f>
        <v/>
      </c>
      <c r="Z371" s="90" t="str">
        <f>IF(ISERROR(VLOOKUP(tbl_main[[#This Row],[ИНН организации]],tbl_inn[],4,FALSE)),"",VLOOKUP(tbl_main[[#This Row],[ИНН организации]],tbl_inn[],4,FALSE))</f>
        <v/>
      </c>
      <c r="AA371" s="90" t="str">
        <f>IF(ISERROR(VLOOKUP(tbl_main[[#This Row],[ИНН организации]],tbl_inn[],8,FALSE)),"",VLOOKUP(tbl_main[[#This Row],[ИНН организации]],tbl_inn[],8,FALSE))</f>
        <v/>
      </c>
      <c r="AB371" s="83" t="s">
        <v>311</v>
      </c>
      <c r="AC371" s="83" t="s">
        <v>311</v>
      </c>
      <c r="AD371" s="83" t="s">
        <v>311</v>
      </c>
      <c r="AE371" s="83" t="s">
        <v>311</v>
      </c>
      <c r="AF371" s="83" t="s">
        <v>311</v>
      </c>
      <c r="AG371" s="83" t="s">
        <v>311</v>
      </c>
      <c r="AH371" s="83" t="s">
        <v>311</v>
      </c>
      <c r="AI371" s="83" t="s">
        <v>311</v>
      </c>
      <c r="AJ371" s="83" t="s">
        <v>311</v>
      </c>
      <c r="AK371" s="83" t="s">
        <v>311</v>
      </c>
      <c r="AL371" s="83" t="s">
        <v>311</v>
      </c>
      <c r="AM371" s="83" t="s">
        <v>311</v>
      </c>
      <c r="AN371" s="83" t="s">
        <v>311</v>
      </c>
    </row>
    <row r="372" spans="1:40" x14ac:dyDescent="0.25">
      <c r="A372" s="81">
        <f t="shared" si="5"/>
        <v>363</v>
      </c>
      <c r="B372" s="82" t="str">
        <f>IF(tbl_main[[#This Row],[ТИП]]="","",IF(tbl_main[[#This Row],[Серия и номер]]="","",tbl_main[[#This Row],[ТИП]]&amp;"-"&amp;RIGHT(tbl_main[[#This Row],[Серия и номер]],6)))</f>
        <v/>
      </c>
      <c r="C372" s="83" t="s">
        <v>311</v>
      </c>
      <c r="D372" s="83" t="s">
        <v>311</v>
      </c>
      <c r="E372" s="83" t="s">
        <v>311</v>
      </c>
      <c r="F372" s="83" t="s">
        <v>311</v>
      </c>
      <c r="G372" s="83" t="s">
        <v>311</v>
      </c>
      <c r="H372" s="83" t="s">
        <v>311</v>
      </c>
      <c r="I372" s="83" t="s">
        <v>311</v>
      </c>
      <c r="J372" s="83" t="s">
        <v>311</v>
      </c>
      <c r="K372" s="84" t="s">
        <v>311</v>
      </c>
      <c r="L372" s="83" t="s">
        <v>311</v>
      </c>
      <c r="M372" s="85" t="s">
        <v>311</v>
      </c>
      <c r="N372" s="83" t="s">
        <v>311</v>
      </c>
      <c r="O372" s="84" t="s">
        <v>311</v>
      </c>
      <c r="P372" s="83" t="s">
        <v>311</v>
      </c>
      <c r="Q372" s="83" t="s">
        <v>311</v>
      </c>
      <c r="R372" s="83" t="s">
        <v>311</v>
      </c>
      <c r="S372" s="86" t="s">
        <v>311</v>
      </c>
      <c r="T372" s="83" t="s">
        <v>311</v>
      </c>
      <c r="U372" s="83" t="s">
        <v>311</v>
      </c>
      <c r="V372" s="83" t="s">
        <v>311</v>
      </c>
      <c r="W372" s="86" t="s">
        <v>311</v>
      </c>
      <c r="X372" s="86" t="s">
        <v>311</v>
      </c>
      <c r="Y372" s="90" t="str">
        <f>IF(tbl_main[[#This Row],[ИНН организации]]="","",IF(ISERROR(VLOOKUP(tbl_main[[#This Row],[ИНН организации]],tbl_inn[],3,FALSE)),"Проверьте ИНН",VLOOKUP(tbl_main[[#This Row],[ИНН организации]],tbl_inn[],3,FALSE)))</f>
        <v/>
      </c>
      <c r="Z372" s="90" t="str">
        <f>IF(ISERROR(VLOOKUP(tbl_main[[#This Row],[ИНН организации]],tbl_inn[],4,FALSE)),"",VLOOKUP(tbl_main[[#This Row],[ИНН организации]],tbl_inn[],4,FALSE))</f>
        <v/>
      </c>
      <c r="AA372" s="90" t="str">
        <f>IF(ISERROR(VLOOKUP(tbl_main[[#This Row],[ИНН организации]],tbl_inn[],8,FALSE)),"",VLOOKUP(tbl_main[[#This Row],[ИНН организации]],tbl_inn[],8,FALSE))</f>
        <v/>
      </c>
      <c r="AB372" s="83" t="s">
        <v>311</v>
      </c>
      <c r="AC372" s="83" t="s">
        <v>311</v>
      </c>
      <c r="AD372" s="83" t="s">
        <v>311</v>
      </c>
      <c r="AE372" s="83" t="s">
        <v>311</v>
      </c>
      <c r="AF372" s="83" t="s">
        <v>311</v>
      </c>
      <c r="AG372" s="83" t="s">
        <v>311</v>
      </c>
      <c r="AH372" s="83" t="s">
        <v>311</v>
      </c>
      <c r="AI372" s="83" t="s">
        <v>311</v>
      </c>
      <c r="AJ372" s="83" t="s">
        <v>311</v>
      </c>
      <c r="AK372" s="83" t="s">
        <v>311</v>
      </c>
      <c r="AL372" s="83" t="s">
        <v>311</v>
      </c>
      <c r="AM372" s="83" t="s">
        <v>311</v>
      </c>
      <c r="AN372" s="83" t="s">
        <v>311</v>
      </c>
    </row>
    <row r="373" spans="1:40" x14ac:dyDescent="0.25">
      <c r="A373" s="81">
        <f t="shared" si="5"/>
        <v>364</v>
      </c>
      <c r="B373" s="82" t="str">
        <f>IF(tbl_main[[#This Row],[ТИП]]="","",IF(tbl_main[[#This Row],[Серия и номер]]="","",tbl_main[[#This Row],[ТИП]]&amp;"-"&amp;RIGHT(tbl_main[[#This Row],[Серия и номер]],6)))</f>
        <v/>
      </c>
      <c r="C373" s="83" t="s">
        <v>311</v>
      </c>
      <c r="D373" s="83" t="s">
        <v>311</v>
      </c>
      <c r="E373" s="83" t="s">
        <v>311</v>
      </c>
      <c r="F373" s="83" t="s">
        <v>311</v>
      </c>
      <c r="G373" s="83" t="s">
        <v>311</v>
      </c>
      <c r="H373" s="83" t="s">
        <v>311</v>
      </c>
      <c r="I373" s="83" t="s">
        <v>311</v>
      </c>
      <c r="J373" s="83" t="s">
        <v>311</v>
      </c>
      <c r="K373" s="84" t="s">
        <v>311</v>
      </c>
      <c r="L373" s="83" t="s">
        <v>311</v>
      </c>
      <c r="M373" s="85" t="s">
        <v>311</v>
      </c>
      <c r="N373" s="83" t="s">
        <v>311</v>
      </c>
      <c r="O373" s="84" t="s">
        <v>311</v>
      </c>
      <c r="P373" s="83" t="s">
        <v>311</v>
      </c>
      <c r="Q373" s="83" t="s">
        <v>311</v>
      </c>
      <c r="R373" s="83" t="s">
        <v>311</v>
      </c>
      <c r="S373" s="86" t="s">
        <v>311</v>
      </c>
      <c r="T373" s="83" t="s">
        <v>311</v>
      </c>
      <c r="U373" s="83" t="s">
        <v>311</v>
      </c>
      <c r="V373" s="83" t="s">
        <v>311</v>
      </c>
      <c r="W373" s="86" t="s">
        <v>311</v>
      </c>
      <c r="X373" s="86" t="s">
        <v>311</v>
      </c>
      <c r="Y373" s="90" t="str">
        <f>IF(tbl_main[[#This Row],[ИНН организации]]="","",IF(ISERROR(VLOOKUP(tbl_main[[#This Row],[ИНН организации]],tbl_inn[],3,FALSE)),"Проверьте ИНН",VLOOKUP(tbl_main[[#This Row],[ИНН организации]],tbl_inn[],3,FALSE)))</f>
        <v/>
      </c>
      <c r="Z373" s="90" t="str">
        <f>IF(ISERROR(VLOOKUP(tbl_main[[#This Row],[ИНН организации]],tbl_inn[],4,FALSE)),"",VLOOKUP(tbl_main[[#This Row],[ИНН организации]],tbl_inn[],4,FALSE))</f>
        <v/>
      </c>
      <c r="AA373" s="90" t="str">
        <f>IF(ISERROR(VLOOKUP(tbl_main[[#This Row],[ИНН организации]],tbl_inn[],8,FALSE)),"",VLOOKUP(tbl_main[[#This Row],[ИНН организации]],tbl_inn[],8,FALSE))</f>
        <v/>
      </c>
      <c r="AB373" s="83" t="s">
        <v>311</v>
      </c>
      <c r="AC373" s="83" t="s">
        <v>311</v>
      </c>
      <c r="AD373" s="83" t="s">
        <v>311</v>
      </c>
      <c r="AE373" s="83" t="s">
        <v>311</v>
      </c>
      <c r="AF373" s="83" t="s">
        <v>311</v>
      </c>
      <c r="AG373" s="83" t="s">
        <v>311</v>
      </c>
      <c r="AH373" s="83" t="s">
        <v>311</v>
      </c>
      <c r="AI373" s="83" t="s">
        <v>311</v>
      </c>
      <c r="AJ373" s="83" t="s">
        <v>311</v>
      </c>
      <c r="AK373" s="83" t="s">
        <v>311</v>
      </c>
      <c r="AL373" s="83" t="s">
        <v>311</v>
      </c>
      <c r="AM373" s="83" t="s">
        <v>311</v>
      </c>
      <c r="AN373" s="83" t="s">
        <v>311</v>
      </c>
    </row>
    <row r="374" spans="1:40" x14ac:dyDescent="0.25">
      <c r="A374" s="81">
        <f t="shared" si="5"/>
        <v>365</v>
      </c>
      <c r="B374" s="82" t="str">
        <f>IF(tbl_main[[#This Row],[ТИП]]="","",IF(tbl_main[[#This Row],[Серия и номер]]="","",tbl_main[[#This Row],[ТИП]]&amp;"-"&amp;RIGHT(tbl_main[[#This Row],[Серия и номер]],6)))</f>
        <v/>
      </c>
      <c r="C374" s="83" t="s">
        <v>311</v>
      </c>
      <c r="D374" s="83" t="s">
        <v>311</v>
      </c>
      <c r="E374" s="83" t="s">
        <v>311</v>
      </c>
      <c r="F374" s="83" t="s">
        <v>311</v>
      </c>
      <c r="G374" s="83" t="s">
        <v>311</v>
      </c>
      <c r="H374" s="83" t="s">
        <v>311</v>
      </c>
      <c r="I374" s="83" t="s">
        <v>311</v>
      </c>
      <c r="J374" s="83" t="s">
        <v>311</v>
      </c>
      <c r="K374" s="84" t="s">
        <v>311</v>
      </c>
      <c r="L374" s="83" t="s">
        <v>311</v>
      </c>
      <c r="M374" s="85" t="s">
        <v>311</v>
      </c>
      <c r="N374" s="83" t="s">
        <v>311</v>
      </c>
      <c r="O374" s="84" t="s">
        <v>311</v>
      </c>
      <c r="P374" s="83" t="s">
        <v>311</v>
      </c>
      <c r="Q374" s="83" t="s">
        <v>311</v>
      </c>
      <c r="R374" s="83" t="s">
        <v>311</v>
      </c>
      <c r="S374" s="86" t="s">
        <v>311</v>
      </c>
      <c r="T374" s="83" t="s">
        <v>311</v>
      </c>
      <c r="U374" s="83" t="s">
        <v>311</v>
      </c>
      <c r="V374" s="83" t="s">
        <v>311</v>
      </c>
      <c r="W374" s="86" t="s">
        <v>311</v>
      </c>
      <c r="X374" s="86" t="s">
        <v>311</v>
      </c>
      <c r="Y374" s="90" t="str">
        <f>IF(tbl_main[[#This Row],[ИНН организации]]="","",IF(ISERROR(VLOOKUP(tbl_main[[#This Row],[ИНН организации]],tbl_inn[],3,FALSE)),"Проверьте ИНН",VLOOKUP(tbl_main[[#This Row],[ИНН организации]],tbl_inn[],3,FALSE)))</f>
        <v/>
      </c>
      <c r="Z374" s="90" t="str">
        <f>IF(ISERROR(VLOOKUP(tbl_main[[#This Row],[ИНН организации]],tbl_inn[],4,FALSE)),"",VLOOKUP(tbl_main[[#This Row],[ИНН организации]],tbl_inn[],4,FALSE))</f>
        <v/>
      </c>
      <c r="AA374" s="90" t="str">
        <f>IF(ISERROR(VLOOKUP(tbl_main[[#This Row],[ИНН организации]],tbl_inn[],8,FALSE)),"",VLOOKUP(tbl_main[[#This Row],[ИНН организации]],tbl_inn[],8,FALSE))</f>
        <v/>
      </c>
      <c r="AB374" s="83" t="s">
        <v>311</v>
      </c>
      <c r="AC374" s="83" t="s">
        <v>311</v>
      </c>
      <c r="AD374" s="83" t="s">
        <v>311</v>
      </c>
      <c r="AE374" s="83" t="s">
        <v>311</v>
      </c>
      <c r="AF374" s="83" t="s">
        <v>311</v>
      </c>
      <c r="AG374" s="83" t="s">
        <v>311</v>
      </c>
      <c r="AH374" s="83" t="s">
        <v>311</v>
      </c>
      <c r="AI374" s="83" t="s">
        <v>311</v>
      </c>
      <c r="AJ374" s="83" t="s">
        <v>311</v>
      </c>
      <c r="AK374" s="83" t="s">
        <v>311</v>
      </c>
      <c r="AL374" s="83" t="s">
        <v>311</v>
      </c>
      <c r="AM374" s="83" t="s">
        <v>311</v>
      </c>
      <c r="AN374" s="83" t="s">
        <v>311</v>
      </c>
    </row>
    <row r="375" spans="1:40" x14ac:dyDescent="0.25">
      <c r="A375" s="81">
        <f t="shared" si="5"/>
        <v>366</v>
      </c>
      <c r="B375" s="82" t="str">
        <f>IF(tbl_main[[#This Row],[ТИП]]="","",IF(tbl_main[[#This Row],[Серия и номер]]="","",tbl_main[[#This Row],[ТИП]]&amp;"-"&amp;RIGHT(tbl_main[[#This Row],[Серия и номер]],6)))</f>
        <v/>
      </c>
      <c r="C375" s="83" t="s">
        <v>311</v>
      </c>
      <c r="D375" s="83" t="s">
        <v>311</v>
      </c>
      <c r="E375" s="83" t="s">
        <v>311</v>
      </c>
      <c r="F375" s="83" t="s">
        <v>311</v>
      </c>
      <c r="G375" s="83" t="s">
        <v>311</v>
      </c>
      <c r="H375" s="83" t="s">
        <v>311</v>
      </c>
      <c r="I375" s="83" t="s">
        <v>311</v>
      </c>
      <c r="J375" s="83" t="s">
        <v>311</v>
      </c>
      <c r="K375" s="84" t="s">
        <v>311</v>
      </c>
      <c r="L375" s="83" t="s">
        <v>311</v>
      </c>
      <c r="M375" s="85" t="s">
        <v>311</v>
      </c>
      <c r="N375" s="83" t="s">
        <v>311</v>
      </c>
      <c r="O375" s="84" t="s">
        <v>311</v>
      </c>
      <c r="P375" s="83" t="s">
        <v>311</v>
      </c>
      <c r="Q375" s="83" t="s">
        <v>311</v>
      </c>
      <c r="R375" s="83" t="s">
        <v>311</v>
      </c>
      <c r="S375" s="86" t="s">
        <v>311</v>
      </c>
      <c r="T375" s="83" t="s">
        <v>311</v>
      </c>
      <c r="U375" s="83" t="s">
        <v>311</v>
      </c>
      <c r="V375" s="83" t="s">
        <v>311</v>
      </c>
      <c r="W375" s="86" t="s">
        <v>311</v>
      </c>
      <c r="X375" s="86" t="s">
        <v>311</v>
      </c>
      <c r="Y375" s="90" t="str">
        <f>IF(tbl_main[[#This Row],[ИНН организации]]="","",IF(ISERROR(VLOOKUP(tbl_main[[#This Row],[ИНН организации]],tbl_inn[],3,FALSE)),"Проверьте ИНН",VLOOKUP(tbl_main[[#This Row],[ИНН организации]],tbl_inn[],3,FALSE)))</f>
        <v/>
      </c>
      <c r="Z375" s="90" t="str">
        <f>IF(ISERROR(VLOOKUP(tbl_main[[#This Row],[ИНН организации]],tbl_inn[],4,FALSE)),"",VLOOKUP(tbl_main[[#This Row],[ИНН организации]],tbl_inn[],4,FALSE))</f>
        <v/>
      </c>
      <c r="AA375" s="90" t="str">
        <f>IF(ISERROR(VLOOKUP(tbl_main[[#This Row],[ИНН организации]],tbl_inn[],8,FALSE)),"",VLOOKUP(tbl_main[[#This Row],[ИНН организации]],tbl_inn[],8,FALSE))</f>
        <v/>
      </c>
      <c r="AB375" s="83" t="s">
        <v>311</v>
      </c>
      <c r="AC375" s="83" t="s">
        <v>311</v>
      </c>
      <c r="AD375" s="83" t="s">
        <v>311</v>
      </c>
      <c r="AE375" s="83" t="s">
        <v>311</v>
      </c>
      <c r="AF375" s="83" t="s">
        <v>311</v>
      </c>
      <c r="AG375" s="83" t="s">
        <v>311</v>
      </c>
      <c r="AH375" s="83" t="s">
        <v>311</v>
      </c>
      <c r="AI375" s="83" t="s">
        <v>311</v>
      </c>
      <c r="AJ375" s="83" t="s">
        <v>311</v>
      </c>
      <c r="AK375" s="83" t="s">
        <v>311</v>
      </c>
      <c r="AL375" s="83" t="s">
        <v>311</v>
      </c>
      <c r="AM375" s="83" t="s">
        <v>311</v>
      </c>
      <c r="AN375" s="83" t="s">
        <v>311</v>
      </c>
    </row>
    <row r="376" spans="1:40" x14ac:dyDescent="0.25">
      <c r="A376" s="81">
        <f t="shared" si="5"/>
        <v>367</v>
      </c>
      <c r="B376" s="82" t="str">
        <f>IF(tbl_main[[#This Row],[ТИП]]="","",IF(tbl_main[[#This Row],[Серия и номер]]="","",tbl_main[[#This Row],[ТИП]]&amp;"-"&amp;RIGHT(tbl_main[[#This Row],[Серия и номер]],6)))</f>
        <v/>
      </c>
      <c r="C376" s="83" t="s">
        <v>311</v>
      </c>
      <c r="D376" s="83" t="s">
        <v>311</v>
      </c>
      <c r="E376" s="83" t="s">
        <v>311</v>
      </c>
      <c r="F376" s="83" t="s">
        <v>311</v>
      </c>
      <c r="G376" s="83" t="s">
        <v>311</v>
      </c>
      <c r="H376" s="83" t="s">
        <v>311</v>
      </c>
      <c r="I376" s="83" t="s">
        <v>311</v>
      </c>
      <c r="J376" s="83" t="s">
        <v>311</v>
      </c>
      <c r="K376" s="84" t="s">
        <v>311</v>
      </c>
      <c r="L376" s="83" t="s">
        <v>311</v>
      </c>
      <c r="M376" s="85" t="s">
        <v>311</v>
      </c>
      <c r="N376" s="83" t="s">
        <v>311</v>
      </c>
      <c r="O376" s="84" t="s">
        <v>311</v>
      </c>
      <c r="P376" s="83" t="s">
        <v>311</v>
      </c>
      <c r="Q376" s="83" t="s">
        <v>311</v>
      </c>
      <c r="R376" s="83" t="s">
        <v>311</v>
      </c>
      <c r="S376" s="86" t="s">
        <v>311</v>
      </c>
      <c r="T376" s="83" t="s">
        <v>311</v>
      </c>
      <c r="U376" s="83" t="s">
        <v>311</v>
      </c>
      <c r="V376" s="83" t="s">
        <v>311</v>
      </c>
      <c r="W376" s="86" t="s">
        <v>311</v>
      </c>
      <c r="X376" s="86" t="s">
        <v>311</v>
      </c>
      <c r="Y376" s="90" t="str">
        <f>IF(tbl_main[[#This Row],[ИНН организации]]="","",IF(ISERROR(VLOOKUP(tbl_main[[#This Row],[ИНН организации]],tbl_inn[],3,FALSE)),"Проверьте ИНН",VLOOKUP(tbl_main[[#This Row],[ИНН организации]],tbl_inn[],3,FALSE)))</f>
        <v/>
      </c>
      <c r="Z376" s="90" t="str">
        <f>IF(ISERROR(VLOOKUP(tbl_main[[#This Row],[ИНН организации]],tbl_inn[],4,FALSE)),"",VLOOKUP(tbl_main[[#This Row],[ИНН организации]],tbl_inn[],4,FALSE))</f>
        <v/>
      </c>
      <c r="AA376" s="90" t="str">
        <f>IF(ISERROR(VLOOKUP(tbl_main[[#This Row],[ИНН организации]],tbl_inn[],8,FALSE)),"",VLOOKUP(tbl_main[[#This Row],[ИНН организации]],tbl_inn[],8,FALSE))</f>
        <v/>
      </c>
      <c r="AB376" s="83" t="s">
        <v>311</v>
      </c>
      <c r="AC376" s="83" t="s">
        <v>311</v>
      </c>
      <c r="AD376" s="83" t="s">
        <v>311</v>
      </c>
      <c r="AE376" s="83" t="s">
        <v>311</v>
      </c>
      <c r="AF376" s="83" t="s">
        <v>311</v>
      </c>
      <c r="AG376" s="83" t="s">
        <v>311</v>
      </c>
      <c r="AH376" s="83" t="s">
        <v>311</v>
      </c>
      <c r="AI376" s="83" t="s">
        <v>311</v>
      </c>
      <c r="AJ376" s="83" t="s">
        <v>311</v>
      </c>
      <c r="AK376" s="83" t="s">
        <v>311</v>
      </c>
      <c r="AL376" s="83" t="s">
        <v>311</v>
      </c>
      <c r="AM376" s="83" t="s">
        <v>311</v>
      </c>
      <c r="AN376" s="83" t="s">
        <v>311</v>
      </c>
    </row>
    <row r="377" spans="1:40" x14ac:dyDescent="0.25">
      <c r="A377" s="81">
        <f t="shared" si="5"/>
        <v>368</v>
      </c>
      <c r="B377" s="82" t="str">
        <f>IF(tbl_main[[#This Row],[ТИП]]="","",IF(tbl_main[[#This Row],[Серия и номер]]="","",tbl_main[[#This Row],[ТИП]]&amp;"-"&amp;RIGHT(tbl_main[[#This Row],[Серия и номер]],6)))</f>
        <v/>
      </c>
      <c r="C377" s="83" t="s">
        <v>311</v>
      </c>
      <c r="D377" s="83" t="s">
        <v>311</v>
      </c>
      <c r="E377" s="83" t="s">
        <v>311</v>
      </c>
      <c r="F377" s="83" t="s">
        <v>311</v>
      </c>
      <c r="G377" s="83" t="s">
        <v>311</v>
      </c>
      <c r="H377" s="83" t="s">
        <v>311</v>
      </c>
      <c r="I377" s="83" t="s">
        <v>311</v>
      </c>
      <c r="J377" s="83" t="s">
        <v>311</v>
      </c>
      <c r="K377" s="84" t="s">
        <v>311</v>
      </c>
      <c r="L377" s="83" t="s">
        <v>311</v>
      </c>
      <c r="M377" s="85" t="s">
        <v>311</v>
      </c>
      <c r="N377" s="83" t="s">
        <v>311</v>
      </c>
      <c r="O377" s="84" t="s">
        <v>311</v>
      </c>
      <c r="P377" s="83" t="s">
        <v>311</v>
      </c>
      <c r="Q377" s="83" t="s">
        <v>311</v>
      </c>
      <c r="R377" s="83" t="s">
        <v>311</v>
      </c>
      <c r="S377" s="86" t="s">
        <v>311</v>
      </c>
      <c r="T377" s="83" t="s">
        <v>311</v>
      </c>
      <c r="U377" s="83" t="s">
        <v>311</v>
      </c>
      <c r="V377" s="83" t="s">
        <v>311</v>
      </c>
      <c r="W377" s="86" t="s">
        <v>311</v>
      </c>
      <c r="X377" s="86" t="s">
        <v>311</v>
      </c>
      <c r="Y377" s="90" t="str">
        <f>IF(tbl_main[[#This Row],[ИНН организации]]="","",IF(ISERROR(VLOOKUP(tbl_main[[#This Row],[ИНН организации]],tbl_inn[],3,FALSE)),"Проверьте ИНН",VLOOKUP(tbl_main[[#This Row],[ИНН организации]],tbl_inn[],3,FALSE)))</f>
        <v/>
      </c>
      <c r="Z377" s="90" t="str">
        <f>IF(ISERROR(VLOOKUP(tbl_main[[#This Row],[ИНН организации]],tbl_inn[],4,FALSE)),"",VLOOKUP(tbl_main[[#This Row],[ИНН организации]],tbl_inn[],4,FALSE))</f>
        <v/>
      </c>
      <c r="AA377" s="90" t="str">
        <f>IF(ISERROR(VLOOKUP(tbl_main[[#This Row],[ИНН организации]],tbl_inn[],8,FALSE)),"",VLOOKUP(tbl_main[[#This Row],[ИНН организации]],tbl_inn[],8,FALSE))</f>
        <v/>
      </c>
      <c r="AB377" s="83" t="s">
        <v>311</v>
      </c>
      <c r="AC377" s="83" t="s">
        <v>311</v>
      </c>
      <c r="AD377" s="83" t="s">
        <v>311</v>
      </c>
      <c r="AE377" s="83" t="s">
        <v>311</v>
      </c>
      <c r="AF377" s="83" t="s">
        <v>311</v>
      </c>
      <c r="AG377" s="83" t="s">
        <v>311</v>
      </c>
      <c r="AH377" s="83" t="s">
        <v>311</v>
      </c>
      <c r="AI377" s="83" t="s">
        <v>311</v>
      </c>
      <c r="AJ377" s="83" t="s">
        <v>311</v>
      </c>
      <c r="AK377" s="83" t="s">
        <v>311</v>
      </c>
      <c r="AL377" s="83" t="s">
        <v>311</v>
      </c>
      <c r="AM377" s="83" t="s">
        <v>311</v>
      </c>
      <c r="AN377" s="83" t="s">
        <v>311</v>
      </c>
    </row>
    <row r="378" spans="1:40" x14ac:dyDescent="0.25">
      <c r="A378" s="81">
        <f t="shared" si="5"/>
        <v>369</v>
      </c>
      <c r="B378" s="82" t="str">
        <f>IF(tbl_main[[#This Row],[ТИП]]="","",IF(tbl_main[[#This Row],[Серия и номер]]="","",tbl_main[[#This Row],[ТИП]]&amp;"-"&amp;RIGHT(tbl_main[[#This Row],[Серия и номер]],6)))</f>
        <v/>
      </c>
      <c r="C378" s="83" t="s">
        <v>311</v>
      </c>
      <c r="D378" s="83" t="s">
        <v>311</v>
      </c>
      <c r="E378" s="83" t="s">
        <v>311</v>
      </c>
      <c r="F378" s="83" t="s">
        <v>311</v>
      </c>
      <c r="G378" s="83" t="s">
        <v>311</v>
      </c>
      <c r="H378" s="83" t="s">
        <v>311</v>
      </c>
      <c r="I378" s="83" t="s">
        <v>311</v>
      </c>
      <c r="J378" s="83" t="s">
        <v>311</v>
      </c>
      <c r="K378" s="84" t="s">
        <v>311</v>
      </c>
      <c r="L378" s="83" t="s">
        <v>311</v>
      </c>
      <c r="M378" s="85" t="s">
        <v>311</v>
      </c>
      <c r="N378" s="83" t="s">
        <v>311</v>
      </c>
      <c r="O378" s="84" t="s">
        <v>311</v>
      </c>
      <c r="P378" s="83" t="s">
        <v>311</v>
      </c>
      <c r="Q378" s="83" t="s">
        <v>311</v>
      </c>
      <c r="R378" s="83" t="s">
        <v>311</v>
      </c>
      <c r="S378" s="86" t="s">
        <v>311</v>
      </c>
      <c r="T378" s="83" t="s">
        <v>311</v>
      </c>
      <c r="U378" s="83" t="s">
        <v>311</v>
      </c>
      <c r="V378" s="83" t="s">
        <v>311</v>
      </c>
      <c r="W378" s="86" t="s">
        <v>311</v>
      </c>
      <c r="X378" s="86" t="s">
        <v>311</v>
      </c>
      <c r="Y378" s="90" t="str">
        <f>IF(tbl_main[[#This Row],[ИНН организации]]="","",IF(ISERROR(VLOOKUP(tbl_main[[#This Row],[ИНН организации]],tbl_inn[],3,FALSE)),"Проверьте ИНН",VLOOKUP(tbl_main[[#This Row],[ИНН организации]],tbl_inn[],3,FALSE)))</f>
        <v/>
      </c>
      <c r="Z378" s="90" t="str">
        <f>IF(ISERROR(VLOOKUP(tbl_main[[#This Row],[ИНН организации]],tbl_inn[],4,FALSE)),"",VLOOKUP(tbl_main[[#This Row],[ИНН организации]],tbl_inn[],4,FALSE))</f>
        <v/>
      </c>
      <c r="AA378" s="90" t="str">
        <f>IF(ISERROR(VLOOKUP(tbl_main[[#This Row],[ИНН организации]],tbl_inn[],8,FALSE)),"",VLOOKUP(tbl_main[[#This Row],[ИНН организации]],tbl_inn[],8,FALSE))</f>
        <v/>
      </c>
      <c r="AB378" s="83" t="s">
        <v>311</v>
      </c>
      <c r="AC378" s="83" t="s">
        <v>311</v>
      </c>
      <c r="AD378" s="83" t="s">
        <v>311</v>
      </c>
      <c r="AE378" s="83" t="s">
        <v>311</v>
      </c>
      <c r="AF378" s="83" t="s">
        <v>311</v>
      </c>
      <c r="AG378" s="83" t="s">
        <v>311</v>
      </c>
      <c r="AH378" s="83" t="s">
        <v>311</v>
      </c>
      <c r="AI378" s="83" t="s">
        <v>311</v>
      </c>
      <c r="AJ378" s="83" t="s">
        <v>311</v>
      </c>
      <c r="AK378" s="83" t="s">
        <v>311</v>
      </c>
      <c r="AL378" s="83" t="s">
        <v>311</v>
      </c>
      <c r="AM378" s="83" t="s">
        <v>311</v>
      </c>
      <c r="AN378" s="83" t="s">
        <v>311</v>
      </c>
    </row>
    <row r="379" spans="1:40" x14ac:dyDescent="0.25">
      <c r="A379" s="81">
        <f t="shared" si="5"/>
        <v>370</v>
      </c>
      <c r="B379" s="82" t="str">
        <f>IF(tbl_main[[#This Row],[ТИП]]="","",IF(tbl_main[[#This Row],[Серия и номер]]="","",tbl_main[[#This Row],[ТИП]]&amp;"-"&amp;RIGHT(tbl_main[[#This Row],[Серия и номер]],6)))</f>
        <v/>
      </c>
      <c r="C379" s="83" t="s">
        <v>311</v>
      </c>
      <c r="D379" s="83" t="s">
        <v>311</v>
      </c>
      <c r="E379" s="83" t="s">
        <v>311</v>
      </c>
      <c r="F379" s="83" t="s">
        <v>311</v>
      </c>
      <c r="G379" s="83" t="s">
        <v>311</v>
      </c>
      <c r="H379" s="83" t="s">
        <v>311</v>
      </c>
      <c r="I379" s="83" t="s">
        <v>311</v>
      </c>
      <c r="J379" s="83" t="s">
        <v>311</v>
      </c>
      <c r="K379" s="84" t="s">
        <v>311</v>
      </c>
      <c r="L379" s="83" t="s">
        <v>311</v>
      </c>
      <c r="M379" s="85" t="s">
        <v>311</v>
      </c>
      <c r="N379" s="83" t="s">
        <v>311</v>
      </c>
      <c r="O379" s="84" t="s">
        <v>311</v>
      </c>
      <c r="P379" s="83" t="s">
        <v>311</v>
      </c>
      <c r="Q379" s="83" t="s">
        <v>311</v>
      </c>
      <c r="R379" s="83" t="s">
        <v>311</v>
      </c>
      <c r="S379" s="86" t="s">
        <v>311</v>
      </c>
      <c r="T379" s="83" t="s">
        <v>311</v>
      </c>
      <c r="U379" s="83" t="s">
        <v>311</v>
      </c>
      <c r="V379" s="83" t="s">
        <v>311</v>
      </c>
      <c r="W379" s="86" t="s">
        <v>311</v>
      </c>
      <c r="X379" s="86" t="s">
        <v>311</v>
      </c>
      <c r="Y379" s="90" t="str">
        <f>IF(tbl_main[[#This Row],[ИНН организации]]="","",IF(ISERROR(VLOOKUP(tbl_main[[#This Row],[ИНН организации]],tbl_inn[],3,FALSE)),"Проверьте ИНН",VLOOKUP(tbl_main[[#This Row],[ИНН организации]],tbl_inn[],3,FALSE)))</f>
        <v/>
      </c>
      <c r="Z379" s="90" t="str">
        <f>IF(ISERROR(VLOOKUP(tbl_main[[#This Row],[ИНН организации]],tbl_inn[],4,FALSE)),"",VLOOKUP(tbl_main[[#This Row],[ИНН организации]],tbl_inn[],4,FALSE))</f>
        <v/>
      </c>
      <c r="AA379" s="90" t="str">
        <f>IF(ISERROR(VLOOKUP(tbl_main[[#This Row],[ИНН организации]],tbl_inn[],8,FALSE)),"",VLOOKUP(tbl_main[[#This Row],[ИНН организации]],tbl_inn[],8,FALSE))</f>
        <v/>
      </c>
      <c r="AB379" s="83" t="s">
        <v>311</v>
      </c>
      <c r="AC379" s="83" t="s">
        <v>311</v>
      </c>
      <c r="AD379" s="83" t="s">
        <v>311</v>
      </c>
      <c r="AE379" s="83" t="s">
        <v>311</v>
      </c>
      <c r="AF379" s="83" t="s">
        <v>311</v>
      </c>
      <c r="AG379" s="83" t="s">
        <v>311</v>
      </c>
      <c r="AH379" s="83" t="s">
        <v>311</v>
      </c>
      <c r="AI379" s="83" t="s">
        <v>311</v>
      </c>
      <c r="AJ379" s="83" t="s">
        <v>311</v>
      </c>
      <c r="AK379" s="83" t="s">
        <v>311</v>
      </c>
      <c r="AL379" s="83" t="s">
        <v>311</v>
      </c>
      <c r="AM379" s="83" t="s">
        <v>311</v>
      </c>
      <c r="AN379" s="83" t="s">
        <v>311</v>
      </c>
    </row>
    <row r="380" spans="1:40" x14ac:dyDescent="0.25">
      <c r="A380" s="81">
        <f t="shared" si="5"/>
        <v>371</v>
      </c>
      <c r="B380" s="82" t="str">
        <f>IF(tbl_main[[#This Row],[ТИП]]="","",IF(tbl_main[[#This Row],[Серия и номер]]="","",tbl_main[[#This Row],[ТИП]]&amp;"-"&amp;RIGHT(tbl_main[[#This Row],[Серия и номер]],6)))</f>
        <v/>
      </c>
      <c r="C380" s="83" t="s">
        <v>311</v>
      </c>
      <c r="D380" s="83" t="s">
        <v>311</v>
      </c>
      <c r="E380" s="83" t="s">
        <v>311</v>
      </c>
      <c r="F380" s="83" t="s">
        <v>311</v>
      </c>
      <c r="G380" s="83" t="s">
        <v>311</v>
      </c>
      <c r="H380" s="83" t="s">
        <v>311</v>
      </c>
      <c r="I380" s="83" t="s">
        <v>311</v>
      </c>
      <c r="J380" s="83" t="s">
        <v>311</v>
      </c>
      <c r="K380" s="84" t="s">
        <v>311</v>
      </c>
      <c r="L380" s="83" t="s">
        <v>311</v>
      </c>
      <c r="M380" s="85" t="s">
        <v>311</v>
      </c>
      <c r="N380" s="83" t="s">
        <v>311</v>
      </c>
      <c r="O380" s="84" t="s">
        <v>311</v>
      </c>
      <c r="P380" s="83" t="s">
        <v>311</v>
      </c>
      <c r="Q380" s="83" t="s">
        <v>311</v>
      </c>
      <c r="R380" s="83" t="s">
        <v>311</v>
      </c>
      <c r="S380" s="86" t="s">
        <v>311</v>
      </c>
      <c r="T380" s="83" t="s">
        <v>311</v>
      </c>
      <c r="U380" s="83" t="s">
        <v>311</v>
      </c>
      <c r="V380" s="83" t="s">
        <v>311</v>
      </c>
      <c r="W380" s="86" t="s">
        <v>311</v>
      </c>
      <c r="X380" s="86" t="s">
        <v>311</v>
      </c>
      <c r="Y380" s="90" t="str">
        <f>IF(tbl_main[[#This Row],[ИНН организации]]="","",IF(ISERROR(VLOOKUP(tbl_main[[#This Row],[ИНН организации]],tbl_inn[],3,FALSE)),"Проверьте ИНН",VLOOKUP(tbl_main[[#This Row],[ИНН организации]],tbl_inn[],3,FALSE)))</f>
        <v/>
      </c>
      <c r="Z380" s="90" t="str">
        <f>IF(ISERROR(VLOOKUP(tbl_main[[#This Row],[ИНН организации]],tbl_inn[],4,FALSE)),"",VLOOKUP(tbl_main[[#This Row],[ИНН организации]],tbl_inn[],4,FALSE))</f>
        <v/>
      </c>
      <c r="AA380" s="90" t="str">
        <f>IF(ISERROR(VLOOKUP(tbl_main[[#This Row],[ИНН организации]],tbl_inn[],8,FALSE)),"",VLOOKUP(tbl_main[[#This Row],[ИНН организации]],tbl_inn[],8,FALSE))</f>
        <v/>
      </c>
      <c r="AB380" s="83" t="s">
        <v>311</v>
      </c>
      <c r="AC380" s="83" t="s">
        <v>311</v>
      </c>
      <c r="AD380" s="83" t="s">
        <v>311</v>
      </c>
      <c r="AE380" s="83" t="s">
        <v>311</v>
      </c>
      <c r="AF380" s="83" t="s">
        <v>311</v>
      </c>
      <c r="AG380" s="83" t="s">
        <v>311</v>
      </c>
      <c r="AH380" s="83" t="s">
        <v>311</v>
      </c>
      <c r="AI380" s="83" t="s">
        <v>311</v>
      </c>
      <c r="AJ380" s="83" t="s">
        <v>311</v>
      </c>
      <c r="AK380" s="83" t="s">
        <v>311</v>
      </c>
      <c r="AL380" s="83" t="s">
        <v>311</v>
      </c>
      <c r="AM380" s="83" t="s">
        <v>311</v>
      </c>
      <c r="AN380" s="83" t="s">
        <v>311</v>
      </c>
    </row>
    <row r="381" spans="1:40" x14ac:dyDescent="0.25">
      <c r="A381" s="81">
        <f t="shared" si="5"/>
        <v>372</v>
      </c>
      <c r="B381" s="82" t="str">
        <f>IF(tbl_main[[#This Row],[ТИП]]="","",IF(tbl_main[[#This Row],[Серия и номер]]="","",tbl_main[[#This Row],[ТИП]]&amp;"-"&amp;RIGHT(tbl_main[[#This Row],[Серия и номер]],6)))</f>
        <v/>
      </c>
      <c r="C381" s="83" t="s">
        <v>311</v>
      </c>
      <c r="D381" s="83" t="s">
        <v>311</v>
      </c>
      <c r="E381" s="83" t="s">
        <v>311</v>
      </c>
      <c r="F381" s="83" t="s">
        <v>311</v>
      </c>
      <c r="G381" s="83" t="s">
        <v>311</v>
      </c>
      <c r="H381" s="83" t="s">
        <v>311</v>
      </c>
      <c r="I381" s="83" t="s">
        <v>311</v>
      </c>
      <c r="J381" s="83" t="s">
        <v>311</v>
      </c>
      <c r="K381" s="84" t="s">
        <v>311</v>
      </c>
      <c r="L381" s="83" t="s">
        <v>311</v>
      </c>
      <c r="M381" s="85" t="s">
        <v>311</v>
      </c>
      <c r="N381" s="83" t="s">
        <v>311</v>
      </c>
      <c r="O381" s="84" t="s">
        <v>311</v>
      </c>
      <c r="P381" s="83" t="s">
        <v>311</v>
      </c>
      <c r="Q381" s="83" t="s">
        <v>311</v>
      </c>
      <c r="R381" s="83" t="s">
        <v>311</v>
      </c>
      <c r="S381" s="86" t="s">
        <v>311</v>
      </c>
      <c r="T381" s="83" t="s">
        <v>311</v>
      </c>
      <c r="U381" s="83" t="s">
        <v>311</v>
      </c>
      <c r="V381" s="83" t="s">
        <v>311</v>
      </c>
      <c r="W381" s="86" t="s">
        <v>311</v>
      </c>
      <c r="X381" s="86" t="s">
        <v>311</v>
      </c>
      <c r="Y381" s="90" t="str">
        <f>IF(tbl_main[[#This Row],[ИНН организации]]="","",IF(ISERROR(VLOOKUP(tbl_main[[#This Row],[ИНН организации]],tbl_inn[],3,FALSE)),"Проверьте ИНН",VLOOKUP(tbl_main[[#This Row],[ИНН организации]],tbl_inn[],3,FALSE)))</f>
        <v/>
      </c>
      <c r="Z381" s="90" t="str">
        <f>IF(ISERROR(VLOOKUP(tbl_main[[#This Row],[ИНН организации]],tbl_inn[],4,FALSE)),"",VLOOKUP(tbl_main[[#This Row],[ИНН организации]],tbl_inn[],4,FALSE))</f>
        <v/>
      </c>
      <c r="AA381" s="90" t="str">
        <f>IF(ISERROR(VLOOKUP(tbl_main[[#This Row],[ИНН организации]],tbl_inn[],8,FALSE)),"",VLOOKUP(tbl_main[[#This Row],[ИНН организации]],tbl_inn[],8,FALSE))</f>
        <v/>
      </c>
      <c r="AB381" s="83" t="s">
        <v>311</v>
      </c>
      <c r="AC381" s="83" t="s">
        <v>311</v>
      </c>
      <c r="AD381" s="83" t="s">
        <v>311</v>
      </c>
      <c r="AE381" s="83" t="s">
        <v>311</v>
      </c>
      <c r="AF381" s="83" t="s">
        <v>311</v>
      </c>
      <c r="AG381" s="83" t="s">
        <v>311</v>
      </c>
      <c r="AH381" s="83" t="s">
        <v>311</v>
      </c>
      <c r="AI381" s="83" t="s">
        <v>311</v>
      </c>
      <c r="AJ381" s="83" t="s">
        <v>311</v>
      </c>
      <c r="AK381" s="83" t="s">
        <v>311</v>
      </c>
      <c r="AL381" s="83" t="s">
        <v>311</v>
      </c>
      <c r="AM381" s="83" t="s">
        <v>311</v>
      </c>
      <c r="AN381" s="83" t="s">
        <v>311</v>
      </c>
    </row>
    <row r="382" spans="1:40" x14ac:dyDescent="0.25">
      <c r="A382" s="81">
        <f t="shared" si="5"/>
        <v>373</v>
      </c>
      <c r="B382" s="82" t="str">
        <f>IF(tbl_main[[#This Row],[ТИП]]="","",IF(tbl_main[[#This Row],[Серия и номер]]="","",tbl_main[[#This Row],[ТИП]]&amp;"-"&amp;RIGHT(tbl_main[[#This Row],[Серия и номер]],6)))</f>
        <v/>
      </c>
      <c r="C382" s="83" t="s">
        <v>311</v>
      </c>
      <c r="D382" s="83" t="s">
        <v>311</v>
      </c>
      <c r="E382" s="83" t="s">
        <v>311</v>
      </c>
      <c r="F382" s="83" t="s">
        <v>311</v>
      </c>
      <c r="G382" s="83" t="s">
        <v>311</v>
      </c>
      <c r="H382" s="83" t="s">
        <v>311</v>
      </c>
      <c r="I382" s="83" t="s">
        <v>311</v>
      </c>
      <c r="J382" s="83" t="s">
        <v>311</v>
      </c>
      <c r="K382" s="84" t="s">
        <v>311</v>
      </c>
      <c r="L382" s="83" t="s">
        <v>311</v>
      </c>
      <c r="M382" s="85" t="s">
        <v>311</v>
      </c>
      <c r="N382" s="83" t="s">
        <v>311</v>
      </c>
      <c r="O382" s="84" t="s">
        <v>311</v>
      </c>
      <c r="P382" s="83" t="s">
        <v>311</v>
      </c>
      <c r="Q382" s="83" t="s">
        <v>311</v>
      </c>
      <c r="R382" s="83" t="s">
        <v>311</v>
      </c>
      <c r="S382" s="86" t="s">
        <v>311</v>
      </c>
      <c r="T382" s="83" t="s">
        <v>311</v>
      </c>
      <c r="U382" s="83" t="s">
        <v>311</v>
      </c>
      <c r="V382" s="83" t="s">
        <v>311</v>
      </c>
      <c r="W382" s="86" t="s">
        <v>311</v>
      </c>
      <c r="X382" s="86" t="s">
        <v>311</v>
      </c>
      <c r="Y382" s="90" t="str">
        <f>IF(tbl_main[[#This Row],[ИНН организации]]="","",IF(ISERROR(VLOOKUP(tbl_main[[#This Row],[ИНН организации]],tbl_inn[],3,FALSE)),"Проверьте ИНН",VLOOKUP(tbl_main[[#This Row],[ИНН организации]],tbl_inn[],3,FALSE)))</f>
        <v/>
      </c>
      <c r="Z382" s="90" t="str">
        <f>IF(ISERROR(VLOOKUP(tbl_main[[#This Row],[ИНН организации]],tbl_inn[],4,FALSE)),"",VLOOKUP(tbl_main[[#This Row],[ИНН организации]],tbl_inn[],4,FALSE))</f>
        <v/>
      </c>
      <c r="AA382" s="90" t="str">
        <f>IF(ISERROR(VLOOKUP(tbl_main[[#This Row],[ИНН организации]],tbl_inn[],8,FALSE)),"",VLOOKUP(tbl_main[[#This Row],[ИНН организации]],tbl_inn[],8,FALSE))</f>
        <v/>
      </c>
      <c r="AB382" s="83" t="s">
        <v>311</v>
      </c>
      <c r="AC382" s="83" t="s">
        <v>311</v>
      </c>
      <c r="AD382" s="83" t="s">
        <v>311</v>
      </c>
      <c r="AE382" s="83" t="s">
        <v>311</v>
      </c>
      <c r="AF382" s="83" t="s">
        <v>311</v>
      </c>
      <c r="AG382" s="83" t="s">
        <v>311</v>
      </c>
      <c r="AH382" s="83" t="s">
        <v>311</v>
      </c>
      <c r="AI382" s="83" t="s">
        <v>311</v>
      </c>
      <c r="AJ382" s="83" t="s">
        <v>311</v>
      </c>
      <c r="AK382" s="83" t="s">
        <v>311</v>
      </c>
      <c r="AL382" s="83" t="s">
        <v>311</v>
      </c>
      <c r="AM382" s="83" t="s">
        <v>311</v>
      </c>
      <c r="AN382" s="83" t="s">
        <v>311</v>
      </c>
    </row>
    <row r="383" spans="1:40" x14ac:dyDescent="0.25">
      <c r="A383" s="81">
        <f t="shared" si="5"/>
        <v>374</v>
      </c>
      <c r="B383" s="82" t="str">
        <f>IF(tbl_main[[#This Row],[ТИП]]="","",IF(tbl_main[[#This Row],[Серия и номер]]="","",tbl_main[[#This Row],[ТИП]]&amp;"-"&amp;RIGHT(tbl_main[[#This Row],[Серия и номер]],6)))</f>
        <v/>
      </c>
      <c r="C383" s="83" t="s">
        <v>311</v>
      </c>
      <c r="D383" s="83" t="s">
        <v>311</v>
      </c>
      <c r="E383" s="83" t="s">
        <v>311</v>
      </c>
      <c r="F383" s="83" t="s">
        <v>311</v>
      </c>
      <c r="G383" s="83" t="s">
        <v>311</v>
      </c>
      <c r="H383" s="83" t="s">
        <v>311</v>
      </c>
      <c r="I383" s="83" t="s">
        <v>311</v>
      </c>
      <c r="J383" s="83" t="s">
        <v>311</v>
      </c>
      <c r="K383" s="84" t="s">
        <v>311</v>
      </c>
      <c r="L383" s="83" t="s">
        <v>311</v>
      </c>
      <c r="M383" s="85" t="s">
        <v>311</v>
      </c>
      <c r="N383" s="83" t="s">
        <v>311</v>
      </c>
      <c r="O383" s="84" t="s">
        <v>311</v>
      </c>
      <c r="P383" s="83" t="s">
        <v>311</v>
      </c>
      <c r="Q383" s="83" t="s">
        <v>311</v>
      </c>
      <c r="R383" s="83" t="s">
        <v>311</v>
      </c>
      <c r="S383" s="86" t="s">
        <v>311</v>
      </c>
      <c r="T383" s="83" t="s">
        <v>311</v>
      </c>
      <c r="U383" s="83" t="s">
        <v>311</v>
      </c>
      <c r="V383" s="83" t="s">
        <v>311</v>
      </c>
      <c r="W383" s="86" t="s">
        <v>311</v>
      </c>
      <c r="X383" s="86" t="s">
        <v>311</v>
      </c>
      <c r="Y383" s="90" t="str">
        <f>IF(tbl_main[[#This Row],[ИНН организации]]="","",IF(ISERROR(VLOOKUP(tbl_main[[#This Row],[ИНН организации]],tbl_inn[],3,FALSE)),"Проверьте ИНН",VLOOKUP(tbl_main[[#This Row],[ИНН организации]],tbl_inn[],3,FALSE)))</f>
        <v/>
      </c>
      <c r="Z383" s="90" t="str">
        <f>IF(ISERROR(VLOOKUP(tbl_main[[#This Row],[ИНН организации]],tbl_inn[],4,FALSE)),"",VLOOKUP(tbl_main[[#This Row],[ИНН организации]],tbl_inn[],4,FALSE))</f>
        <v/>
      </c>
      <c r="AA383" s="90" t="str">
        <f>IF(ISERROR(VLOOKUP(tbl_main[[#This Row],[ИНН организации]],tbl_inn[],8,FALSE)),"",VLOOKUP(tbl_main[[#This Row],[ИНН организации]],tbl_inn[],8,FALSE))</f>
        <v/>
      </c>
      <c r="AB383" s="83" t="s">
        <v>311</v>
      </c>
      <c r="AC383" s="83" t="s">
        <v>311</v>
      </c>
      <c r="AD383" s="83" t="s">
        <v>311</v>
      </c>
      <c r="AE383" s="83" t="s">
        <v>311</v>
      </c>
      <c r="AF383" s="83" t="s">
        <v>311</v>
      </c>
      <c r="AG383" s="83" t="s">
        <v>311</v>
      </c>
      <c r="AH383" s="83" t="s">
        <v>311</v>
      </c>
      <c r="AI383" s="83" t="s">
        <v>311</v>
      </c>
      <c r="AJ383" s="83" t="s">
        <v>311</v>
      </c>
      <c r="AK383" s="83" t="s">
        <v>311</v>
      </c>
      <c r="AL383" s="83" t="s">
        <v>311</v>
      </c>
      <c r="AM383" s="83" t="s">
        <v>311</v>
      </c>
      <c r="AN383" s="83" t="s">
        <v>311</v>
      </c>
    </row>
    <row r="384" spans="1:40" x14ac:dyDescent="0.25">
      <c r="A384" s="81">
        <f t="shared" si="5"/>
        <v>375</v>
      </c>
      <c r="B384" s="82" t="str">
        <f>IF(tbl_main[[#This Row],[ТИП]]="","",IF(tbl_main[[#This Row],[Серия и номер]]="","",tbl_main[[#This Row],[ТИП]]&amp;"-"&amp;RIGHT(tbl_main[[#This Row],[Серия и номер]],6)))</f>
        <v/>
      </c>
      <c r="C384" s="83" t="s">
        <v>311</v>
      </c>
      <c r="D384" s="83" t="s">
        <v>311</v>
      </c>
      <c r="E384" s="83" t="s">
        <v>311</v>
      </c>
      <c r="F384" s="83" t="s">
        <v>311</v>
      </c>
      <c r="G384" s="83" t="s">
        <v>311</v>
      </c>
      <c r="H384" s="83" t="s">
        <v>311</v>
      </c>
      <c r="I384" s="83" t="s">
        <v>311</v>
      </c>
      <c r="J384" s="83" t="s">
        <v>311</v>
      </c>
      <c r="K384" s="84" t="s">
        <v>311</v>
      </c>
      <c r="L384" s="83" t="s">
        <v>311</v>
      </c>
      <c r="M384" s="85" t="s">
        <v>311</v>
      </c>
      <c r="N384" s="83" t="s">
        <v>311</v>
      </c>
      <c r="O384" s="84" t="s">
        <v>311</v>
      </c>
      <c r="P384" s="83" t="s">
        <v>311</v>
      </c>
      <c r="Q384" s="83" t="s">
        <v>311</v>
      </c>
      <c r="R384" s="83" t="s">
        <v>311</v>
      </c>
      <c r="S384" s="86" t="s">
        <v>311</v>
      </c>
      <c r="T384" s="83" t="s">
        <v>311</v>
      </c>
      <c r="U384" s="83" t="s">
        <v>311</v>
      </c>
      <c r="V384" s="83" t="s">
        <v>311</v>
      </c>
      <c r="W384" s="86" t="s">
        <v>311</v>
      </c>
      <c r="X384" s="86" t="s">
        <v>311</v>
      </c>
      <c r="Y384" s="90" t="str">
        <f>IF(tbl_main[[#This Row],[ИНН организации]]="","",IF(ISERROR(VLOOKUP(tbl_main[[#This Row],[ИНН организации]],tbl_inn[],3,FALSE)),"Проверьте ИНН",VLOOKUP(tbl_main[[#This Row],[ИНН организации]],tbl_inn[],3,FALSE)))</f>
        <v/>
      </c>
      <c r="Z384" s="90" t="str">
        <f>IF(ISERROR(VLOOKUP(tbl_main[[#This Row],[ИНН организации]],tbl_inn[],4,FALSE)),"",VLOOKUP(tbl_main[[#This Row],[ИНН организации]],tbl_inn[],4,FALSE))</f>
        <v/>
      </c>
      <c r="AA384" s="90" t="str">
        <f>IF(ISERROR(VLOOKUP(tbl_main[[#This Row],[ИНН организации]],tbl_inn[],8,FALSE)),"",VLOOKUP(tbl_main[[#This Row],[ИНН организации]],tbl_inn[],8,FALSE))</f>
        <v/>
      </c>
      <c r="AB384" s="83" t="s">
        <v>311</v>
      </c>
      <c r="AC384" s="83" t="s">
        <v>311</v>
      </c>
      <c r="AD384" s="83" t="s">
        <v>311</v>
      </c>
      <c r="AE384" s="83" t="s">
        <v>311</v>
      </c>
      <c r="AF384" s="83" t="s">
        <v>311</v>
      </c>
      <c r="AG384" s="83" t="s">
        <v>311</v>
      </c>
      <c r="AH384" s="83" t="s">
        <v>311</v>
      </c>
      <c r="AI384" s="83" t="s">
        <v>311</v>
      </c>
      <c r="AJ384" s="83" t="s">
        <v>311</v>
      </c>
      <c r="AK384" s="83" t="s">
        <v>311</v>
      </c>
      <c r="AL384" s="83" t="s">
        <v>311</v>
      </c>
      <c r="AM384" s="83" t="s">
        <v>311</v>
      </c>
      <c r="AN384" s="83" t="s">
        <v>311</v>
      </c>
    </row>
    <row r="385" spans="1:40" x14ac:dyDescent="0.25">
      <c r="A385" s="81">
        <f t="shared" si="5"/>
        <v>376</v>
      </c>
      <c r="B385" s="82" t="str">
        <f>IF(tbl_main[[#This Row],[ТИП]]="","",IF(tbl_main[[#This Row],[Серия и номер]]="","",tbl_main[[#This Row],[ТИП]]&amp;"-"&amp;RIGHT(tbl_main[[#This Row],[Серия и номер]],6)))</f>
        <v/>
      </c>
      <c r="C385" s="83" t="s">
        <v>311</v>
      </c>
      <c r="D385" s="83" t="s">
        <v>311</v>
      </c>
      <c r="E385" s="83" t="s">
        <v>311</v>
      </c>
      <c r="F385" s="83" t="s">
        <v>311</v>
      </c>
      <c r="G385" s="83" t="s">
        <v>311</v>
      </c>
      <c r="H385" s="83" t="s">
        <v>311</v>
      </c>
      <c r="I385" s="83" t="s">
        <v>311</v>
      </c>
      <c r="J385" s="83" t="s">
        <v>311</v>
      </c>
      <c r="K385" s="84" t="s">
        <v>311</v>
      </c>
      <c r="L385" s="83" t="s">
        <v>311</v>
      </c>
      <c r="M385" s="85" t="s">
        <v>311</v>
      </c>
      <c r="N385" s="83" t="s">
        <v>311</v>
      </c>
      <c r="O385" s="84" t="s">
        <v>311</v>
      </c>
      <c r="P385" s="83" t="s">
        <v>311</v>
      </c>
      <c r="Q385" s="83" t="s">
        <v>311</v>
      </c>
      <c r="R385" s="83" t="s">
        <v>311</v>
      </c>
      <c r="S385" s="86" t="s">
        <v>311</v>
      </c>
      <c r="T385" s="83" t="s">
        <v>311</v>
      </c>
      <c r="U385" s="83" t="s">
        <v>311</v>
      </c>
      <c r="V385" s="83" t="s">
        <v>311</v>
      </c>
      <c r="W385" s="86" t="s">
        <v>311</v>
      </c>
      <c r="X385" s="86" t="s">
        <v>311</v>
      </c>
      <c r="Y385" s="90" t="str">
        <f>IF(tbl_main[[#This Row],[ИНН организации]]="","",IF(ISERROR(VLOOKUP(tbl_main[[#This Row],[ИНН организации]],tbl_inn[],3,FALSE)),"Проверьте ИНН",VLOOKUP(tbl_main[[#This Row],[ИНН организации]],tbl_inn[],3,FALSE)))</f>
        <v/>
      </c>
      <c r="Z385" s="90" t="str">
        <f>IF(ISERROR(VLOOKUP(tbl_main[[#This Row],[ИНН организации]],tbl_inn[],4,FALSE)),"",VLOOKUP(tbl_main[[#This Row],[ИНН организации]],tbl_inn[],4,FALSE))</f>
        <v/>
      </c>
      <c r="AA385" s="90" t="str">
        <f>IF(ISERROR(VLOOKUP(tbl_main[[#This Row],[ИНН организации]],tbl_inn[],8,FALSE)),"",VLOOKUP(tbl_main[[#This Row],[ИНН организации]],tbl_inn[],8,FALSE))</f>
        <v/>
      </c>
      <c r="AB385" s="83" t="s">
        <v>311</v>
      </c>
      <c r="AC385" s="83" t="s">
        <v>311</v>
      </c>
      <c r="AD385" s="83" t="s">
        <v>311</v>
      </c>
      <c r="AE385" s="83" t="s">
        <v>311</v>
      </c>
      <c r="AF385" s="83" t="s">
        <v>311</v>
      </c>
      <c r="AG385" s="83" t="s">
        <v>311</v>
      </c>
      <c r="AH385" s="83" t="s">
        <v>311</v>
      </c>
      <c r="AI385" s="83" t="s">
        <v>311</v>
      </c>
      <c r="AJ385" s="83" t="s">
        <v>311</v>
      </c>
      <c r="AK385" s="83" t="s">
        <v>311</v>
      </c>
      <c r="AL385" s="83" t="s">
        <v>311</v>
      </c>
      <c r="AM385" s="83" t="s">
        <v>311</v>
      </c>
      <c r="AN385" s="83" t="s">
        <v>311</v>
      </c>
    </row>
    <row r="386" spans="1:40" x14ac:dyDescent="0.25">
      <c r="A386" s="81">
        <f t="shared" si="5"/>
        <v>377</v>
      </c>
      <c r="B386" s="82" t="str">
        <f>IF(tbl_main[[#This Row],[ТИП]]="","",IF(tbl_main[[#This Row],[Серия и номер]]="","",tbl_main[[#This Row],[ТИП]]&amp;"-"&amp;RIGHT(tbl_main[[#This Row],[Серия и номер]],6)))</f>
        <v/>
      </c>
      <c r="C386" s="83" t="s">
        <v>311</v>
      </c>
      <c r="D386" s="83" t="s">
        <v>311</v>
      </c>
      <c r="E386" s="83" t="s">
        <v>311</v>
      </c>
      <c r="F386" s="83" t="s">
        <v>311</v>
      </c>
      <c r="G386" s="83" t="s">
        <v>311</v>
      </c>
      <c r="H386" s="83" t="s">
        <v>311</v>
      </c>
      <c r="I386" s="83" t="s">
        <v>311</v>
      </c>
      <c r="J386" s="83" t="s">
        <v>311</v>
      </c>
      <c r="K386" s="84" t="s">
        <v>311</v>
      </c>
      <c r="L386" s="83" t="s">
        <v>311</v>
      </c>
      <c r="M386" s="85" t="s">
        <v>311</v>
      </c>
      <c r="N386" s="83" t="s">
        <v>311</v>
      </c>
      <c r="O386" s="84" t="s">
        <v>311</v>
      </c>
      <c r="P386" s="83" t="s">
        <v>311</v>
      </c>
      <c r="Q386" s="83" t="s">
        <v>311</v>
      </c>
      <c r="R386" s="83" t="s">
        <v>311</v>
      </c>
      <c r="S386" s="86" t="s">
        <v>311</v>
      </c>
      <c r="T386" s="83" t="s">
        <v>311</v>
      </c>
      <c r="U386" s="83" t="s">
        <v>311</v>
      </c>
      <c r="V386" s="83" t="s">
        <v>311</v>
      </c>
      <c r="W386" s="86" t="s">
        <v>311</v>
      </c>
      <c r="X386" s="86" t="s">
        <v>311</v>
      </c>
      <c r="Y386" s="90" t="str">
        <f>IF(tbl_main[[#This Row],[ИНН организации]]="","",IF(ISERROR(VLOOKUP(tbl_main[[#This Row],[ИНН организации]],tbl_inn[],3,FALSE)),"Проверьте ИНН",VLOOKUP(tbl_main[[#This Row],[ИНН организации]],tbl_inn[],3,FALSE)))</f>
        <v/>
      </c>
      <c r="Z386" s="90" t="str">
        <f>IF(ISERROR(VLOOKUP(tbl_main[[#This Row],[ИНН организации]],tbl_inn[],4,FALSE)),"",VLOOKUP(tbl_main[[#This Row],[ИНН организации]],tbl_inn[],4,FALSE))</f>
        <v/>
      </c>
      <c r="AA386" s="90" t="str">
        <f>IF(ISERROR(VLOOKUP(tbl_main[[#This Row],[ИНН организации]],tbl_inn[],8,FALSE)),"",VLOOKUP(tbl_main[[#This Row],[ИНН организации]],tbl_inn[],8,FALSE))</f>
        <v/>
      </c>
      <c r="AB386" s="83" t="s">
        <v>311</v>
      </c>
      <c r="AC386" s="83" t="s">
        <v>311</v>
      </c>
      <c r="AD386" s="83" t="s">
        <v>311</v>
      </c>
      <c r="AE386" s="83" t="s">
        <v>311</v>
      </c>
      <c r="AF386" s="83" t="s">
        <v>311</v>
      </c>
      <c r="AG386" s="83" t="s">
        <v>311</v>
      </c>
      <c r="AH386" s="83" t="s">
        <v>311</v>
      </c>
      <c r="AI386" s="83" t="s">
        <v>311</v>
      </c>
      <c r="AJ386" s="83" t="s">
        <v>311</v>
      </c>
      <c r="AK386" s="83" t="s">
        <v>311</v>
      </c>
      <c r="AL386" s="83" t="s">
        <v>311</v>
      </c>
      <c r="AM386" s="83" t="s">
        <v>311</v>
      </c>
      <c r="AN386" s="83" t="s">
        <v>311</v>
      </c>
    </row>
    <row r="387" spans="1:40" x14ac:dyDescent="0.25">
      <c r="A387" s="81">
        <f t="shared" si="5"/>
        <v>378</v>
      </c>
      <c r="B387" s="82" t="str">
        <f>IF(tbl_main[[#This Row],[ТИП]]="","",IF(tbl_main[[#This Row],[Серия и номер]]="","",tbl_main[[#This Row],[ТИП]]&amp;"-"&amp;RIGHT(tbl_main[[#This Row],[Серия и номер]],6)))</f>
        <v/>
      </c>
      <c r="C387" s="83" t="s">
        <v>311</v>
      </c>
      <c r="D387" s="83" t="s">
        <v>311</v>
      </c>
      <c r="E387" s="83" t="s">
        <v>311</v>
      </c>
      <c r="F387" s="83" t="s">
        <v>311</v>
      </c>
      <c r="G387" s="83" t="s">
        <v>311</v>
      </c>
      <c r="H387" s="83" t="s">
        <v>311</v>
      </c>
      <c r="I387" s="83" t="s">
        <v>311</v>
      </c>
      <c r="J387" s="83" t="s">
        <v>311</v>
      </c>
      <c r="K387" s="84" t="s">
        <v>311</v>
      </c>
      <c r="L387" s="83" t="s">
        <v>311</v>
      </c>
      <c r="M387" s="85" t="s">
        <v>311</v>
      </c>
      <c r="N387" s="83" t="s">
        <v>311</v>
      </c>
      <c r="O387" s="84" t="s">
        <v>311</v>
      </c>
      <c r="P387" s="83" t="s">
        <v>311</v>
      </c>
      <c r="Q387" s="83" t="s">
        <v>311</v>
      </c>
      <c r="R387" s="83" t="s">
        <v>311</v>
      </c>
      <c r="S387" s="86" t="s">
        <v>311</v>
      </c>
      <c r="T387" s="83" t="s">
        <v>311</v>
      </c>
      <c r="U387" s="83" t="s">
        <v>311</v>
      </c>
      <c r="V387" s="83" t="s">
        <v>311</v>
      </c>
      <c r="W387" s="86" t="s">
        <v>311</v>
      </c>
      <c r="X387" s="86" t="s">
        <v>311</v>
      </c>
      <c r="Y387" s="90" t="str">
        <f>IF(tbl_main[[#This Row],[ИНН организации]]="","",IF(ISERROR(VLOOKUP(tbl_main[[#This Row],[ИНН организации]],tbl_inn[],3,FALSE)),"Проверьте ИНН",VLOOKUP(tbl_main[[#This Row],[ИНН организации]],tbl_inn[],3,FALSE)))</f>
        <v/>
      </c>
      <c r="Z387" s="90" t="str">
        <f>IF(ISERROR(VLOOKUP(tbl_main[[#This Row],[ИНН организации]],tbl_inn[],4,FALSE)),"",VLOOKUP(tbl_main[[#This Row],[ИНН организации]],tbl_inn[],4,FALSE))</f>
        <v/>
      </c>
      <c r="AA387" s="90" t="str">
        <f>IF(ISERROR(VLOOKUP(tbl_main[[#This Row],[ИНН организации]],tbl_inn[],8,FALSE)),"",VLOOKUP(tbl_main[[#This Row],[ИНН организации]],tbl_inn[],8,FALSE))</f>
        <v/>
      </c>
      <c r="AB387" s="83" t="s">
        <v>311</v>
      </c>
      <c r="AC387" s="83" t="s">
        <v>311</v>
      </c>
      <c r="AD387" s="83" t="s">
        <v>311</v>
      </c>
      <c r="AE387" s="83" t="s">
        <v>311</v>
      </c>
      <c r="AF387" s="83" t="s">
        <v>311</v>
      </c>
      <c r="AG387" s="83" t="s">
        <v>311</v>
      </c>
      <c r="AH387" s="83" t="s">
        <v>311</v>
      </c>
      <c r="AI387" s="83" t="s">
        <v>311</v>
      </c>
      <c r="AJ387" s="83" t="s">
        <v>311</v>
      </c>
      <c r="AK387" s="83" t="s">
        <v>311</v>
      </c>
      <c r="AL387" s="83" t="s">
        <v>311</v>
      </c>
      <c r="AM387" s="83" t="s">
        <v>311</v>
      </c>
      <c r="AN387" s="83" t="s">
        <v>311</v>
      </c>
    </row>
    <row r="388" spans="1:40" x14ac:dyDescent="0.25">
      <c r="A388" s="81">
        <f t="shared" si="5"/>
        <v>379</v>
      </c>
      <c r="B388" s="82" t="str">
        <f>IF(tbl_main[[#This Row],[ТИП]]="","",IF(tbl_main[[#This Row],[Серия и номер]]="","",tbl_main[[#This Row],[ТИП]]&amp;"-"&amp;RIGHT(tbl_main[[#This Row],[Серия и номер]],6)))</f>
        <v/>
      </c>
      <c r="C388" s="83" t="s">
        <v>311</v>
      </c>
      <c r="D388" s="83" t="s">
        <v>311</v>
      </c>
      <c r="E388" s="83" t="s">
        <v>311</v>
      </c>
      <c r="F388" s="83" t="s">
        <v>311</v>
      </c>
      <c r="G388" s="83" t="s">
        <v>311</v>
      </c>
      <c r="H388" s="83" t="s">
        <v>311</v>
      </c>
      <c r="I388" s="83" t="s">
        <v>311</v>
      </c>
      <c r="J388" s="83" t="s">
        <v>311</v>
      </c>
      <c r="K388" s="84" t="s">
        <v>311</v>
      </c>
      <c r="L388" s="83" t="s">
        <v>311</v>
      </c>
      <c r="M388" s="85" t="s">
        <v>311</v>
      </c>
      <c r="N388" s="83" t="s">
        <v>311</v>
      </c>
      <c r="O388" s="84" t="s">
        <v>311</v>
      </c>
      <c r="P388" s="83" t="s">
        <v>311</v>
      </c>
      <c r="Q388" s="83" t="s">
        <v>311</v>
      </c>
      <c r="R388" s="83" t="s">
        <v>311</v>
      </c>
      <c r="S388" s="86" t="s">
        <v>311</v>
      </c>
      <c r="T388" s="83" t="s">
        <v>311</v>
      </c>
      <c r="U388" s="83" t="s">
        <v>311</v>
      </c>
      <c r="V388" s="83" t="s">
        <v>311</v>
      </c>
      <c r="W388" s="86" t="s">
        <v>311</v>
      </c>
      <c r="X388" s="86" t="s">
        <v>311</v>
      </c>
      <c r="Y388" s="90" t="str">
        <f>IF(tbl_main[[#This Row],[ИНН организации]]="","",IF(ISERROR(VLOOKUP(tbl_main[[#This Row],[ИНН организации]],tbl_inn[],3,FALSE)),"Проверьте ИНН",VLOOKUP(tbl_main[[#This Row],[ИНН организации]],tbl_inn[],3,FALSE)))</f>
        <v/>
      </c>
      <c r="Z388" s="90" t="str">
        <f>IF(ISERROR(VLOOKUP(tbl_main[[#This Row],[ИНН организации]],tbl_inn[],4,FALSE)),"",VLOOKUP(tbl_main[[#This Row],[ИНН организации]],tbl_inn[],4,FALSE))</f>
        <v/>
      </c>
      <c r="AA388" s="90" t="str">
        <f>IF(ISERROR(VLOOKUP(tbl_main[[#This Row],[ИНН организации]],tbl_inn[],8,FALSE)),"",VLOOKUP(tbl_main[[#This Row],[ИНН организации]],tbl_inn[],8,FALSE))</f>
        <v/>
      </c>
      <c r="AB388" s="83" t="s">
        <v>311</v>
      </c>
      <c r="AC388" s="83" t="s">
        <v>311</v>
      </c>
      <c r="AD388" s="83" t="s">
        <v>311</v>
      </c>
      <c r="AE388" s="83" t="s">
        <v>311</v>
      </c>
      <c r="AF388" s="83" t="s">
        <v>311</v>
      </c>
      <c r="AG388" s="83" t="s">
        <v>311</v>
      </c>
      <c r="AH388" s="83" t="s">
        <v>311</v>
      </c>
      <c r="AI388" s="83" t="s">
        <v>311</v>
      </c>
      <c r="AJ388" s="83" t="s">
        <v>311</v>
      </c>
      <c r="AK388" s="83" t="s">
        <v>311</v>
      </c>
      <c r="AL388" s="83" t="s">
        <v>311</v>
      </c>
      <c r="AM388" s="83" t="s">
        <v>311</v>
      </c>
      <c r="AN388" s="83" t="s">
        <v>311</v>
      </c>
    </row>
    <row r="389" spans="1:40" x14ac:dyDescent="0.25">
      <c r="A389" s="81">
        <f t="shared" si="5"/>
        <v>380</v>
      </c>
      <c r="B389" s="82" t="str">
        <f>IF(tbl_main[[#This Row],[ТИП]]="","",IF(tbl_main[[#This Row],[Серия и номер]]="","",tbl_main[[#This Row],[ТИП]]&amp;"-"&amp;RIGHT(tbl_main[[#This Row],[Серия и номер]],6)))</f>
        <v/>
      </c>
      <c r="C389" s="83" t="s">
        <v>311</v>
      </c>
      <c r="D389" s="83" t="s">
        <v>311</v>
      </c>
      <c r="E389" s="83" t="s">
        <v>311</v>
      </c>
      <c r="F389" s="83" t="s">
        <v>311</v>
      </c>
      <c r="G389" s="83" t="s">
        <v>311</v>
      </c>
      <c r="H389" s="83" t="s">
        <v>311</v>
      </c>
      <c r="I389" s="83" t="s">
        <v>311</v>
      </c>
      <c r="J389" s="83" t="s">
        <v>311</v>
      </c>
      <c r="K389" s="84" t="s">
        <v>311</v>
      </c>
      <c r="L389" s="83" t="s">
        <v>311</v>
      </c>
      <c r="M389" s="85" t="s">
        <v>311</v>
      </c>
      <c r="N389" s="83" t="s">
        <v>311</v>
      </c>
      <c r="O389" s="84" t="s">
        <v>311</v>
      </c>
      <c r="P389" s="83" t="s">
        <v>311</v>
      </c>
      <c r="Q389" s="83" t="s">
        <v>311</v>
      </c>
      <c r="R389" s="83" t="s">
        <v>311</v>
      </c>
      <c r="S389" s="86" t="s">
        <v>311</v>
      </c>
      <c r="T389" s="83" t="s">
        <v>311</v>
      </c>
      <c r="U389" s="83" t="s">
        <v>311</v>
      </c>
      <c r="V389" s="83" t="s">
        <v>311</v>
      </c>
      <c r="W389" s="86" t="s">
        <v>311</v>
      </c>
      <c r="X389" s="86" t="s">
        <v>311</v>
      </c>
      <c r="Y389" s="90" t="str">
        <f>IF(tbl_main[[#This Row],[ИНН организации]]="","",IF(ISERROR(VLOOKUP(tbl_main[[#This Row],[ИНН организации]],tbl_inn[],3,FALSE)),"Проверьте ИНН",VLOOKUP(tbl_main[[#This Row],[ИНН организации]],tbl_inn[],3,FALSE)))</f>
        <v/>
      </c>
      <c r="Z389" s="90" t="str">
        <f>IF(ISERROR(VLOOKUP(tbl_main[[#This Row],[ИНН организации]],tbl_inn[],4,FALSE)),"",VLOOKUP(tbl_main[[#This Row],[ИНН организации]],tbl_inn[],4,FALSE))</f>
        <v/>
      </c>
      <c r="AA389" s="90" t="str">
        <f>IF(ISERROR(VLOOKUP(tbl_main[[#This Row],[ИНН организации]],tbl_inn[],8,FALSE)),"",VLOOKUP(tbl_main[[#This Row],[ИНН организации]],tbl_inn[],8,FALSE))</f>
        <v/>
      </c>
      <c r="AB389" s="83" t="s">
        <v>311</v>
      </c>
      <c r="AC389" s="83" t="s">
        <v>311</v>
      </c>
      <c r="AD389" s="83" t="s">
        <v>311</v>
      </c>
      <c r="AE389" s="83" t="s">
        <v>311</v>
      </c>
      <c r="AF389" s="83" t="s">
        <v>311</v>
      </c>
      <c r="AG389" s="83" t="s">
        <v>311</v>
      </c>
      <c r="AH389" s="83" t="s">
        <v>311</v>
      </c>
      <c r="AI389" s="83" t="s">
        <v>311</v>
      </c>
      <c r="AJ389" s="83" t="s">
        <v>311</v>
      </c>
      <c r="AK389" s="83" t="s">
        <v>311</v>
      </c>
      <c r="AL389" s="83" t="s">
        <v>311</v>
      </c>
      <c r="AM389" s="83" t="s">
        <v>311</v>
      </c>
      <c r="AN389" s="83" t="s">
        <v>311</v>
      </c>
    </row>
    <row r="390" spans="1:40" x14ac:dyDescent="0.25">
      <c r="A390" s="81">
        <f t="shared" si="5"/>
        <v>381</v>
      </c>
      <c r="B390" s="82" t="str">
        <f>IF(tbl_main[[#This Row],[ТИП]]="","",IF(tbl_main[[#This Row],[Серия и номер]]="","",tbl_main[[#This Row],[ТИП]]&amp;"-"&amp;RIGHT(tbl_main[[#This Row],[Серия и номер]],6)))</f>
        <v/>
      </c>
      <c r="C390" s="83" t="s">
        <v>311</v>
      </c>
      <c r="D390" s="83" t="s">
        <v>311</v>
      </c>
      <c r="E390" s="83" t="s">
        <v>311</v>
      </c>
      <c r="F390" s="83" t="s">
        <v>311</v>
      </c>
      <c r="G390" s="83" t="s">
        <v>311</v>
      </c>
      <c r="H390" s="83" t="s">
        <v>311</v>
      </c>
      <c r="I390" s="83" t="s">
        <v>311</v>
      </c>
      <c r="J390" s="83" t="s">
        <v>311</v>
      </c>
      <c r="K390" s="84" t="s">
        <v>311</v>
      </c>
      <c r="L390" s="83" t="s">
        <v>311</v>
      </c>
      <c r="M390" s="85" t="s">
        <v>311</v>
      </c>
      <c r="N390" s="83" t="s">
        <v>311</v>
      </c>
      <c r="O390" s="84" t="s">
        <v>311</v>
      </c>
      <c r="P390" s="83" t="s">
        <v>311</v>
      </c>
      <c r="Q390" s="83" t="s">
        <v>311</v>
      </c>
      <c r="R390" s="83" t="s">
        <v>311</v>
      </c>
      <c r="S390" s="86" t="s">
        <v>311</v>
      </c>
      <c r="T390" s="83" t="s">
        <v>311</v>
      </c>
      <c r="U390" s="83" t="s">
        <v>311</v>
      </c>
      <c r="V390" s="83" t="s">
        <v>311</v>
      </c>
      <c r="W390" s="86" t="s">
        <v>311</v>
      </c>
      <c r="X390" s="86" t="s">
        <v>311</v>
      </c>
      <c r="Y390" s="90" t="str">
        <f>IF(tbl_main[[#This Row],[ИНН организации]]="","",IF(ISERROR(VLOOKUP(tbl_main[[#This Row],[ИНН организации]],tbl_inn[],3,FALSE)),"Проверьте ИНН",VLOOKUP(tbl_main[[#This Row],[ИНН организации]],tbl_inn[],3,FALSE)))</f>
        <v/>
      </c>
      <c r="Z390" s="90" t="str">
        <f>IF(ISERROR(VLOOKUP(tbl_main[[#This Row],[ИНН организации]],tbl_inn[],4,FALSE)),"",VLOOKUP(tbl_main[[#This Row],[ИНН организации]],tbl_inn[],4,FALSE))</f>
        <v/>
      </c>
      <c r="AA390" s="90" t="str">
        <f>IF(ISERROR(VLOOKUP(tbl_main[[#This Row],[ИНН организации]],tbl_inn[],8,FALSE)),"",VLOOKUP(tbl_main[[#This Row],[ИНН организации]],tbl_inn[],8,FALSE))</f>
        <v/>
      </c>
      <c r="AB390" s="83" t="s">
        <v>311</v>
      </c>
      <c r="AC390" s="83" t="s">
        <v>311</v>
      </c>
      <c r="AD390" s="83" t="s">
        <v>311</v>
      </c>
      <c r="AE390" s="83" t="s">
        <v>311</v>
      </c>
      <c r="AF390" s="83" t="s">
        <v>311</v>
      </c>
      <c r="AG390" s="83" t="s">
        <v>311</v>
      </c>
      <c r="AH390" s="83" t="s">
        <v>311</v>
      </c>
      <c r="AI390" s="83" t="s">
        <v>311</v>
      </c>
      <c r="AJ390" s="83" t="s">
        <v>311</v>
      </c>
      <c r="AK390" s="83" t="s">
        <v>311</v>
      </c>
      <c r="AL390" s="83" t="s">
        <v>311</v>
      </c>
      <c r="AM390" s="83" t="s">
        <v>311</v>
      </c>
      <c r="AN390" s="83" t="s">
        <v>311</v>
      </c>
    </row>
    <row r="391" spans="1:40" x14ac:dyDescent="0.25">
      <c r="A391" s="81">
        <f t="shared" si="5"/>
        <v>382</v>
      </c>
      <c r="B391" s="82" t="str">
        <f>IF(tbl_main[[#This Row],[ТИП]]="","",IF(tbl_main[[#This Row],[Серия и номер]]="","",tbl_main[[#This Row],[ТИП]]&amp;"-"&amp;RIGHT(tbl_main[[#This Row],[Серия и номер]],6)))</f>
        <v/>
      </c>
      <c r="C391" s="83" t="s">
        <v>311</v>
      </c>
      <c r="D391" s="83" t="s">
        <v>311</v>
      </c>
      <c r="E391" s="83" t="s">
        <v>311</v>
      </c>
      <c r="F391" s="83" t="s">
        <v>311</v>
      </c>
      <c r="G391" s="83" t="s">
        <v>311</v>
      </c>
      <c r="H391" s="83" t="s">
        <v>311</v>
      </c>
      <c r="I391" s="83" t="s">
        <v>311</v>
      </c>
      <c r="J391" s="83" t="s">
        <v>311</v>
      </c>
      <c r="K391" s="84" t="s">
        <v>311</v>
      </c>
      <c r="L391" s="83" t="s">
        <v>311</v>
      </c>
      <c r="M391" s="85" t="s">
        <v>311</v>
      </c>
      <c r="N391" s="83" t="s">
        <v>311</v>
      </c>
      <c r="O391" s="84" t="s">
        <v>311</v>
      </c>
      <c r="P391" s="83" t="s">
        <v>311</v>
      </c>
      <c r="Q391" s="83" t="s">
        <v>311</v>
      </c>
      <c r="R391" s="83" t="s">
        <v>311</v>
      </c>
      <c r="S391" s="86" t="s">
        <v>311</v>
      </c>
      <c r="T391" s="83" t="s">
        <v>311</v>
      </c>
      <c r="U391" s="83" t="s">
        <v>311</v>
      </c>
      <c r="V391" s="83" t="s">
        <v>311</v>
      </c>
      <c r="W391" s="86" t="s">
        <v>311</v>
      </c>
      <c r="X391" s="86" t="s">
        <v>311</v>
      </c>
      <c r="Y391" s="90" t="str">
        <f>IF(tbl_main[[#This Row],[ИНН организации]]="","",IF(ISERROR(VLOOKUP(tbl_main[[#This Row],[ИНН организации]],tbl_inn[],3,FALSE)),"Проверьте ИНН",VLOOKUP(tbl_main[[#This Row],[ИНН организации]],tbl_inn[],3,FALSE)))</f>
        <v/>
      </c>
      <c r="Z391" s="90" t="str">
        <f>IF(ISERROR(VLOOKUP(tbl_main[[#This Row],[ИНН организации]],tbl_inn[],4,FALSE)),"",VLOOKUP(tbl_main[[#This Row],[ИНН организации]],tbl_inn[],4,FALSE))</f>
        <v/>
      </c>
      <c r="AA391" s="90" t="str">
        <f>IF(ISERROR(VLOOKUP(tbl_main[[#This Row],[ИНН организации]],tbl_inn[],8,FALSE)),"",VLOOKUP(tbl_main[[#This Row],[ИНН организации]],tbl_inn[],8,FALSE))</f>
        <v/>
      </c>
      <c r="AB391" s="83" t="s">
        <v>311</v>
      </c>
      <c r="AC391" s="83" t="s">
        <v>311</v>
      </c>
      <c r="AD391" s="83" t="s">
        <v>311</v>
      </c>
      <c r="AE391" s="83" t="s">
        <v>311</v>
      </c>
      <c r="AF391" s="83" t="s">
        <v>311</v>
      </c>
      <c r="AG391" s="83" t="s">
        <v>311</v>
      </c>
      <c r="AH391" s="83" t="s">
        <v>311</v>
      </c>
      <c r="AI391" s="83" t="s">
        <v>311</v>
      </c>
      <c r="AJ391" s="83" t="s">
        <v>311</v>
      </c>
      <c r="AK391" s="83" t="s">
        <v>311</v>
      </c>
      <c r="AL391" s="83" t="s">
        <v>311</v>
      </c>
      <c r="AM391" s="83" t="s">
        <v>311</v>
      </c>
      <c r="AN391" s="83" t="s">
        <v>311</v>
      </c>
    </row>
    <row r="392" spans="1:40" x14ac:dyDescent="0.25">
      <c r="A392" s="81">
        <f t="shared" si="5"/>
        <v>383</v>
      </c>
      <c r="B392" s="82" t="str">
        <f>IF(tbl_main[[#This Row],[ТИП]]="","",IF(tbl_main[[#This Row],[Серия и номер]]="","",tbl_main[[#This Row],[ТИП]]&amp;"-"&amp;RIGHT(tbl_main[[#This Row],[Серия и номер]],6)))</f>
        <v/>
      </c>
      <c r="C392" s="83" t="s">
        <v>311</v>
      </c>
      <c r="D392" s="83" t="s">
        <v>311</v>
      </c>
      <c r="E392" s="83" t="s">
        <v>311</v>
      </c>
      <c r="F392" s="83" t="s">
        <v>311</v>
      </c>
      <c r="G392" s="83" t="s">
        <v>311</v>
      </c>
      <c r="H392" s="83" t="s">
        <v>311</v>
      </c>
      <c r="I392" s="83" t="s">
        <v>311</v>
      </c>
      <c r="J392" s="83" t="s">
        <v>311</v>
      </c>
      <c r="K392" s="84" t="s">
        <v>311</v>
      </c>
      <c r="L392" s="83" t="s">
        <v>311</v>
      </c>
      <c r="M392" s="85" t="s">
        <v>311</v>
      </c>
      <c r="N392" s="83" t="s">
        <v>311</v>
      </c>
      <c r="O392" s="84" t="s">
        <v>311</v>
      </c>
      <c r="P392" s="83" t="s">
        <v>311</v>
      </c>
      <c r="Q392" s="83" t="s">
        <v>311</v>
      </c>
      <c r="R392" s="83" t="s">
        <v>311</v>
      </c>
      <c r="S392" s="86" t="s">
        <v>311</v>
      </c>
      <c r="T392" s="83" t="s">
        <v>311</v>
      </c>
      <c r="U392" s="83" t="s">
        <v>311</v>
      </c>
      <c r="V392" s="83" t="s">
        <v>311</v>
      </c>
      <c r="W392" s="86" t="s">
        <v>311</v>
      </c>
      <c r="X392" s="86" t="s">
        <v>311</v>
      </c>
      <c r="Y392" s="90" t="str">
        <f>IF(tbl_main[[#This Row],[ИНН организации]]="","",IF(ISERROR(VLOOKUP(tbl_main[[#This Row],[ИНН организации]],tbl_inn[],3,FALSE)),"Проверьте ИНН",VLOOKUP(tbl_main[[#This Row],[ИНН организации]],tbl_inn[],3,FALSE)))</f>
        <v/>
      </c>
      <c r="Z392" s="90" t="str">
        <f>IF(ISERROR(VLOOKUP(tbl_main[[#This Row],[ИНН организации]],tbl_inn[],4,FALSE)),"",VLOOKUP(tbl_main[[#This Row],[ИНН организации]],tbl_inn[],4,FALSE))</f>
        <v/>
      </c>
      <c r="AA392" s="90" t="str">
        <f>IF(ISERROR(VLOOKUP(tbl_main[[#This Row],[ИНН организации]],tbl_inn[],8,FALSE)),"",VLOOKUP(tbl_main[[#This Row],[ИНН организации]],tbl_inn[],8,FALSE))</f>
        <v/>
      </c>
      <c r="AB392" s="83" t="s">
        <v>311</v>
      </c>
      <c r="AC392" s="83" t="s">
        <v>311</v>
      </c>
      <c r="AD392" s="83" t="s">
        <v>311</v>
      </c>
      <c r="AE392" s="83" t="s">
        <v>311</v>
      </c>
      <c r="AF392" s="83" t="s">
        <v>311</v>
      </c>
      <c r="AG392" s="83" t="s">
        <v>311</v>
      </c>
      <c r="AH392" s="83" t="s">
        <v>311</v>
      </c>
      <c r="AI392" s="83" t="s">
        <v>311</v>
      </c>
      <c r="AJ392" s="83" t="s">
        <v>311</v>
      </c>
      <c r="AK392" s="83" t="s">
        <v>311</v>
      </c>
      <c r="AL392" s="83" t="s">
        <v>311</v>
      </c>
      <c r="AM392" s="83" t="s">
        <v>311</v>
      </c>
      <c r="AN392" s="83" t="s">
        <v>311</v>
      </c>
    </row>
    <row r="393" spans="1:40" x14ac:dyDescent="0.25">
      <c r="A393" s="81">
        <f t="shared" si="5"/>
        <v>384</v>
      </c>
      <c r="B393" s="82" t="str">
        <f>IF(tbl_main[[#This Row],[ТИП]]="","",IF(tbl_main[[#This Row],[Серия и номер]]="","",tbl_main[[#This Row],[ТИП]]&amp;"-"&amp;RIGHT(tbl_main[[#This Row],[Серия и номер]],6)))</f>
        <v/>
      </c>
      <c r="C393" s="83" t="s">
        <v>311</v>
      </c>
      <c r="D393" s="83" t="s">
        <v>311</v>
      </c>
      <c r="E393" s="83" t="s">
        <v>311</v>
      </c>
      <c r="F393" s="83" t="s">
        <v>311</v>
      </c>
      <c r="G393" s="83" t="s">
        <v>311</v>
      </c>
      <c r="H393" s="83" t="s">
        <v>311</v>
      </c>
      <c r="I393" s="83" t="s">
        <v>311</v>
      </c>
      <c r="J393" s="83" t="s">
        <v>311</v>
      </c>
      <c r="K393" s="84" t="s">
        <v>311</v>
      </c>
      <c r="L393" s="83" t="s">
        <v>311</v>
      </c>
      <c r="M393" s="85" t="s">
        <v>311</v>
      </c>
      <c r="N393" s="83" t="s">
        <v>311</v>
      </c>
      <c r="O393" s="84" t="s">
        <v>311</v>
      </c>
      <c r="P393" s="83" t="s">
        <v>311</v>
      </c>
      <c r="Q393" s="83" t="s">
        <v>311</v>
      </c>
      <c r="R393" s="83" t="s">
        <v>311</v>
      </c>
      <c r="S393" s="86" t="s">
        <v>311</v>
      </c>
      <c r="T393" s="83" t="s">
        <v>311</v>
      </c>
      <c r="U393" s="83" t="s">
        <v>311</v>
      </c>
      <c r="V393" s="83" t="s">
        <v>311</v>
      </c>
      <c r="W393" s="86" t="s">
        <v>311</v>
      </c>
      <c r="X393" s="86" t="s">
        <v>311</v>
      </c>
      <c r="Y393" s="90" t="str">
        <f>IF(tbl_main[[#This Row],[ИНН организации]]="","",IF(ISERROR(VLOOKUP(tbl_main[[#This Row],[ИНН организации]],tbl_inn[],3,FALSE)),"Проверьте ИНН",VLOOKUP(tbl_main[[#This Row],[ИНН организации]],tbl_inn[],3,FALSE)))</f>
        <v/>
      </c>
      <c r="Z393" s="90" t="str">
        <f>IF(ISERROR(VLOOKUP(tbl_main[[#This Row],[ИНН организации]],tbl_inn[],4,FALSE)),"",VLOOKUP(tbl_main[[#This Row],[ИНН организации]],tbl_inn[],4,FALSE))</f>
        <v/>
      </c>
      <c r="AA393" s="90" t="str">
        <f>IF(ISERROR(VLOOKUP(tbl_main[[#This Row],[ИНН организации]],tbl_inn[],8,FALSE)),"",VLOOKUP(tbl_main[[#This Row],[ИНН организации]],tbl_inn[],8,FALSE))</f>
        <v/>
      </c>
      <c r="AB393" s="83" t="s">
        <v>311</v>
      </c>
      <c r="AC393" s="83" t="s">
        <v>311</v>
      </c>
      <c r="AD393" s="83" t="s">
        <v>311</v>
      </c>
      <c r="AE393" s="83" t="s">
        <v>311</v>
      </c>
      <c r="AF393" s="83" t="s">
        <v>311</v>
      </c>
      <c r="AG393" s="83" t="s">
        <v>311</v>
      </c>
      <c r="AH393" s="83" t="s">
        <v>311</v>
      </c>
      <c r="AI393" s="83" t="s">
        <v>311</v>
      </c>
      <c r="AJ393" s="83" t="s">
        <v>311</v>
      </c>
      <c r="AK393" s="83" t="s">
        <v>311</v>
      </c>
      <c r="AL393" s="83" t="s">
        <v>311</v>
      </c>
      <c r="AM393" s="83" t="s">
        <v>311</v>
      </c>
      <c r="AN393" s="83" t="s">
        <v>311</v>
      </c>
    </row>
    <row r="394" spans="1:40" x14ac:dyDescent="0.25">
      <c r="A394" s="81">
        <f t="shared" si="5"/>
        <v>385</v>
      </c>
      <c r="B394" s="82" t="str">
        <f>IF(tbl_main[[#This Row],[ТИП]]="","",IF(tbl_main[[#This Row],[Серия и номер]]="","",tbl_main[[#This Row],[ТИП]]&amp;"-"&amp;RIGHT(tbl_main[[#This Row],[Серия и номер]],6)))</f>
        <v/>
      </c>
      <c r="C394" s="83" t="s">
        <v>311</v>
      </c>
      <c r="D394" s="83" t="s">
        <v>311</v>
      </c>
      <c r="E394" s="83" t="s">
        <v>311</v>
      </c>
      <c r="F394" s="83" t="s">
        <v>311</v>
      </c>
      <c r="G394" s="83" t="s">
        <v>311</v>
      </c>
      <c r="H394" s="83" t="s">
        <v>311</v>
      </c>
      <c r="I394" s="83" t="s">
        <v>311</v>
      </c>
      <c r="J394" s="83" t="s">
        <v>311</v>
      </c>
      <c r="K394" s="84" t="s">
        <v>311</v>
      </c>
      <c r="L394" s="83" t="s">
        <v>311</v>
      </c>
      <c r="M394" s="85" t="s">
        <v>311</v>
      </c>
      <c r="N394" s="83" t="s">
        <v>311</v>
      </c>
      <c r="O394" s="84" t="s">
        <v>311</v>
      </c>
      <c r="P394" s="83" t="s">
        <v>311</v>
      </c>
      <c r="Q394" s="83" t="s">
        <v>311</v>
      </c>
      <c r="R394" s="83" t="s">
        <v>311</v>
      </c>
      <c r="S394" s="86" t="s">
        <v>311</v>
      </c>
      <c r="T394" s="83" t="s">
        <v>311</v>
      </c>
      <c r="U394" s="83" t="s">
        <v>311</v>
      </c>
      <c r="V394" s="83" t="s">
        <v>311</v>
      </c>
      <c r="W394" s="86" t="s">
        <v>311</v>
      </c>
      <c r="X394" s="86" t="s">
        <v>311</v>
      </c>
      <c r="Y394" s="90" t="str">
        <f>IF(tbl_main[[#This Row],[ИНН организации]]="","",IF(ISERROR(VLOOKUP(tbl_main[[#This Row],[ИНН организации]],tbl_inn[],3,FALSE)),"Проверьте ИНН",VLOOKUP(tbl_main[[#This Row],[ИНН организации]],tbl_inn[],3,FALSE)))</f>
        <v/>
      </c>
      <c r="Z394" s="90" t="str">
        <f>IF(ISERROR(VLOOKUP(tbl_main[[#This Row],[ИНН организации]],tbl_inn[],4,FALSE)),"",VLOOKUP(tbl_main[[#This Row],[ИНН организации]],tbl_inn[],4,FALSE))</f>
        <v/>
      </c>
      <c r="AA394" s="90" t="str">
        <f>IF(ISERROR(VLOOKUP(tbl_main[[#This Row],[ИНН организации]],tbl_inn[],8,FALSE)),"",VLOOKUP(tbl_main[[#This Row],[ИНН организации]],tbl_inn[],8,FALSE))</f>
        <v/>
      </c>
      <c r="AB394" s="83" t="s">
        <v>311</v>
      </c>
      <c r="AC394" s="83" t="s">
        <v>311</v>
      </c>
      <c r="AD394" s="83" t="s">
        <v>311</v>
      </c>
      <c r="AE394" s="83" t="s">
        <v>311</v>
      </c>
      <c r="AF394" s="83" t="s">
        <v>311</v>
      </c>
      <c r="AG394" s="83" t="s">
        <v>311</v>
      </c>
      <c r="AH394" s="83" t="s">
        <v>311</v>
      </c>
      <c r="AI394" s="83" t="s">
        <v>311</v>
      </c>
      <c r="AJ394" s="83" t="s">
        <v>311</v>
      </c>
      <c r="AK394" s="83" t="s">
        <v>311</v>
      </c>
      <c r="AL394" s="83" t="s">
        <v>311</v>
      </c>
      <c r="AM394" s="83" t="s">
        <v>311</v>
      </c>
      <c r="AN394" s="83" t="s">
        <v>311</v>
      </c>
    </row>
    <row r="395" spans="1:40" x14ac:dyDescent="0.25">
      <c r="A395" s="81">
        <f t="shared" ref="A395:A458" si="6">ROW()-9</f>
        <v>386</v>
      </c>
      <c r="B395" s="82" t="str">
        <f>IF(tbl_main[[#This Row],[ТИП]]="","",IF(tbl_main[[#This Row],[Серия и номер]]="","",tbl_main[[#This Row],[ТИП]]&amp;"-"&amp;RIGHT(tbl_main[[#This Row],[Серия и номер]],6)))</f>
        <v/>
      </c>
      <c r="C395" s="83" t="s">
        <v>311</v>
      </c>
      <c r="D395" s="83" t="s">
        <v>311</v>
      </c>
      <c r="E395" s="83" t="s">
        <v>311</v>
      </c>
      <c r="F395" s="83" t="s">
        <v>311</v>
      </c>
      <c r="G395" s="83" t="s">
        <v>311</v>
      </c>
      <c r="H395" s="83" t="s">
        <v>311</v>
      </c>
      <c r="I395" s="83" t="s">
        <v>311</v>
      </c>
      <c r="J395" s="83" t="s">
        <v>311</v>
      </c>
      <c r="K395" s="84" t="s">
        <v>311</v>
      </c>
      <c r="L395" s="83" t="s">
        <v>311</v>
      </c>
      <c r="M395" s="85" t="s">
        <v>311</v>
      </c>
      <c r="N395" s="83" t="s">
        <v>311</v>
      </c>
      <c r="O395" s="84" t="s">
        <v>311</v>
      </c>
      <c r="P395" s="83" t="s">
        <v>311</v>
      </c>
      <c r="Q395" s="83" t="s">
        <v>311</v>
      </c>
      <c r="R395" s="83" t="s">
        <v>311</v>
      </c>
      <c r="S395" s="86" t="s">
        <v>311</v>
      </c>
      <c r="T395" s="83" t="s">
        <v>311</v>
      </c>
      <c r="U395" s="83" t="s">
        <v>311</v>
      </c>
      <c r="V395" s="83" t="s">
        <v>311</v>
      </c>
      <c r="W395" s="86" t="s">
        <v>311</v>
      </c>
      <c r="X395" s="86" t="s">
        <v>311</v>
      </c>
      <c r="Y395" s="90" t="str">
        <f>IF(tbl_main[[#This Row],[ИНН организации]]="","",IF(ISERROR(VLOOKUP(tbl_main[[#This Row],[ИНН организации]],tbl_inn[],3,FALSE)),"Проверьте ИНН",VLOOKUP(tbl_main[[#This Row],[ИНН организации]],tbl_inn[],3,FALSE)))</f>
        <v/>
      </c>
      <c r="Z395" s="90" t="str">
        <f>IF(ISERROR(VLOOKUP(tbl_main[[#This Row],[ИНН организации]],tbl_inn[],4,FALSE)),"",VLOOKUP(tbl_main[[#This Row],[ИНН организации]],tbl_inn[],4,FALSE))</f>
        <v/>
      </c>
      <c r="AA395" s="90" t="str">
        <f>IF(ISERROR(VLOOKUP(tbl_main[[#This Row],[ИНН организации]],tbl_inn[],8,FALSE)),"",VLOOKUP(tbl_main[[#This Row],[ИНН организации]],tbl_inn[],8,FALSE))</f>
        <v/>
      </c>
      <c r="AB395" s="83" t="s">
        <v>311</v>
      </c>
      <c r="AC395" s="83" t="s">
        <v>311</v>
      </c>
      <c r="AD395" s="83" t="s">
        <v>311</v>
      </c>
      <c r="AE395" s="83" t="s">
        <v>311</v>
      </c>
      <c r="AF395" s="83" t="s">
        <v>311</v>
      </c>
      <c r="AG395" s="83" t="s">
        <v>311</v>
      </c>
      <c r="AH395" s="83" t="s">
        <v>311</v>
      </c>
      <c r="AI395" s="83" t="s">
        <v>311</v>
      </c>
      <c r="AJ395" s="83" t="s">
        <v>311</v>
      </c>
      <c r="AK395" s="83" t="s">
        <v>311</v>
      </c>
      <c r="AL395" s="83" t="s">
        <v>311</v>
      </c>
      <c r="AM395" s="83" t="s">
        <v>311</v>
      </c>
      <c r="AN395" s="83" t="s">
        <v>311</v>
      </c>
    </row>
    <row r="396" spans="1:40" x14ac:dyDescent="0.25">
      <c r="A396" s="81">
        <f t="shared" si="6"/>
        <v>387</v>
      </c>
      <c r="B396" s="82" t="str">
        <f>IF(tbl_main[[#This Row],[ТИП]]="","",IF(tbl_main[[#This Row],[Серия и номер]]="","",tbl_main[[#This Row],[ТИП]]&amp;"-"&amp;RIGHT(tbl_main[[#This Row],[Серия и номер]],6)))</f>
        <v/>
      </c>
      <c r="C396" s="83" t="s">
        <v>311</v>
      </c>
      <c r="D396" s="83" t="s">
        <v>311</v>
      </c>
      <c r="E396" s="83" t="s">
        <v>311</v>
      </c>
      <c r="F396" s="83" t="s">
        <v>311</v>
      </c>
      <c r="G396" s="83" t="s">
        <v>311</v>
      </c>
      <c r="H396" s="83" t="s">
        <v>311</v>
      </c>
      <c r="I396" s="83" t="s">
        <v>311</v>
      </c>
      <c r="J396" s="83" t="s">
        <v>311</v>
      </c>
      <c r="K396" s="84" t="s">
        <v>311</v>
      </c>
      <c r="L396" s="83" t="s">
        <v>311</v>
      </c>
      <c r="M396" s="85" t="s">
        <v>311</v>
      </c>
      <c r="N396" s="83" t="s">
        <v>311</v>
      </c>
      <c r="O396" s="84" t="s">
        <v>311</v>
      </c>
      <c r="P396" s="83" t="s">
        <v>311</v>
      </c>
      <c r="Q396" s="83" t="s">
        <v>311</v>
      </c>
      <c r="R396" s="83" t="s">
        <v>311</v>
      </c>
      <c r="S396" s="86" t="s">
        <v>311</v>
      </c>
      <c r="T396" s="83" t="s">
        <v>311</v>
      </c>
      <c r="U396" s="83" t="s">
        <v>311</v>
      </c>
      <c r="V396" s="83" t="s">
        <v>311</v>
      </c>
      <c r="W396" s="86" t="s">
        <v>311</v>
      </c>
      <c r="X396" s="86" t="s">
        <v>311</v>
      </c>
      <c r="Y396" s="90" t="str">
        <f>IF(tbl_main[[#This Row],[ИНН организации]]="","",IF(ISERROR(VLOOKUP(tbl_main[[#This Row],[ИНН организации]],tbl_inn[],3,FALSE)),"Проверьте ИНН",VLOOKUP(tbl_main[[#This Row],[ИНН организации]],tbl_inn[],3,FALSE)))</f>
        <v/>
      </c>
      <c r="Z396" s="90" t="str">
        <f>IF(ISERROR(VLOOKUP(tbl_main[[#This Row],[ИНН организации]],tbl_inn[],4,FALSE)),"",VLOOKUP(tbl_main[[#This Row],[ИНН организации]],tbl_inn[],4,FALSE))</f>
        <v/>
      </c>
      <c r="AA396" s="90" t="str">
        <f>IF(ISERROR(VLOOKUP(tbl_main[[#This Row],[ИНН организации]],tbl_inn[],8,FALSE)),"",VLOOKUP(tbl_main[[#This Row],[ИНН организации]],tbl_inn[],8,FALSE))</f>
        <v/>
      </c>
      <c r="AB396" s="83" t="s">
        <v>311</v>
      </c>
      <c r="AC396" s="83" t="s">
        <v>311</v>
      </c>
      <c r="AD396" s="83" t="s">
        <v>311</v>
      </c>
      <c r="AE396" s="83" t="s">
        <v>311</v>
      </c>
      <c r="AF396" s="83" t="s">
        <v>311</v>
      </c>
      <c r="AG396" s="83" t="s">
        <v>311</v>
      </c>
      <c r="AH396" s="83" t="s">
        <v>311</v>
      </c>
      <c r="AI396" s="83" t="s">
        <v>311</v>
      </c>
      <c r="AJ396" s="83" t="s">
        <v>311</v>
      </c>
      <c r="AK396" s="83" t="s">
        <v>311</v>
      </c>
      <c r="AL396" s="83" t="s">
        <v>311</v>
      </c>
      <c r="AM396" s="83" t="s">
        <v>311</v>
      </c>
      <c r="AN396" s="83" t="s">
        <v>311</v>
      </c>
    </row>
    <row r="397" spans="1:40" x14ac:dyDescent="0.25">
      <c r="A397" s="81">
        <f t="shared" si="6"/>
        <v>388</v>
      </c>
      <c r="B397" s="82" t="str">
        <f>IF(tbl_main[[#This Row],[ТИП]]="","",IF(tbl_main[[#This Row],[Серия и номер]]="","",tbl_main[[#This Row],[ТИП]]&amp;"-"&amp;RIGHT(tbl_main[[#This Row],[Серия и номер]],6)))</f>
        <v/>
      </c>
      <c r="C397" s="83" t="s">
        <v>311</v>
      </c>
      <c r="D397" s="83" t="s">
        <v>311</v>
      </c>
      <c r="E397" s="83" t="s">
        <v>311</v>
      </c>
      <c r="F397" s="83" t="s">
        <v>311</v>
      </c>
      <c r="G397" s="83" t="s">
        <v>311</v>
      </c>
      <c r="H397" s="83" t="s">
        <v>311</v>
      </c>
      <c r="I397" s="83" t="s">
        <v>311</v>
      </c>
      <c r="J397" s="83" t="s">
        <v>311</v>
      </c>
      <c r="K397" s="84" t="s">
        <v>311</v>
      </c>
      <c r="L397" s="83" t="s">
        <v>311</v>
      </c>
      <c r="M397" s="85" t="s">
        <v>311</v>
      </c>
      <c r="N397" s="83" t="s">
        <v>311</v>
      </c>
      <c r="O397" s="84" t="s">
        <v>311</v>
      </c>
      <c r="P397" s="83" t="s">
        <v>311</v>
      </c>
      <c r="Q397" s="83" t="s">
        <v>311</v>
      </c>
      <c r="R397" s="83" t="s">
        <v>311</v>
      </c>
      <c r="S397" s="86" t="s">
        <v>311</v>
      </c>
      <c r="T397" s="83" t="s">
        <v>311</v>
      </c>
      <c r="U397" s="83" t="s">
        <v>311</v>
      </c>
      <c r="V397" s="83" t="s">
        <v>311</v>
      </c>
      <c r="W397" s="86" t="s">
        <v>311</v>
      </c>
      <c r="X397" s="86" t="s">
        <v>311</v>
      </c>
      <c r="Y397" s="90" t="str">
        <f>IF(tbl_main[[#This Row],[ИНН организации]]="","",IF(ISERROR(VLOOKUP(tbl_main[[#This Row],[ИНН организации]],tbl_inn[],3,FALSE)),"Проверьте ИНН",VLOOKUP(tbl_main[[#This Row],[ИНН организации]],tbl_inn[],3,FALSE)))</f>
        <v/>
      </c>
      <c r="Z397" s="90" t="str">
        <f>IF(ISERROR(VLOOKUP(tbl_main[[#This Row],[ИНН организации]],tbl_inn[],4,FALSE)),"",VLOOKUP(tbl_main[[#This Row],[ИНН организации]],tbl_inn[],4,FALSE))</f>
        <v/>
      </c>
      <c r="AA397" s="90" t="str">
        <f>IF(ISERROR(VLOOKUP(tbl_main[[#This Row],[ИНН организации]],tbl_inn[],8,FALSE)),"",VLOOKUP(tbl_main[[#This Row],[ИНН организации]],tbl_inn[],8,FALSE))</f>
        <v/>
      </c>
      <c r="AB397" s="83" t="s">
        <v>311</v>
      </c>
      <c r="AC397" s="83" t="s">
        <v>311</v>
      </c>
      <c r="AD397" s="83" t="s">
        <v>311</v>
      </c>
      <c r="AE397" s="83" t="s">
        <v>311</v>
      </c>
      <c r="AF397" s="83" t="s">
        <v>311</v>
      </c>
      <c r="AG397" s="83" t="s">
        <v>311</v>
      </c>
      <c r="AH397" s="83" t="s">
        <v>311</v>
      </c>
      <c r="AI397" s="83" t="s">
        <v>311</v>
      </c>
      <c r="AJ397" s="83" t="s">
        <v>311</v>
      </c>
      <c r="AK397" s="83" t="s">
        <v>311</v>
      </c>
      <c r="AL397" s="83" t="s">
        <v>311</v>
      </c>
      <c r="AM397" s="83" t="s">
        <v>311</v>
      </c>
      <c r="AN397" s="83" t="s">
        <v>311</v>
      </c>
    </row>
    <row r="398" spans="1:40" x14ac:dyDescent="0.25">
      <c r="A398" s="81">
        <f t="shared" si="6"/>
        <v>389</v>
      </c>
      <c r="B398" s="82" t="str">
        <f>IF(tbl_main[[#This Row],[ТИП]]="","",IF(tbl_main[[#This Row],[Серия и номер]]="","",tbl_main[[#This Row],[ТИП]]&amp;"-"&amp;RIGHT(tbl_main[[#This Row],[Серия и номер]],6)))</f>
        <v/>
      </c>
      <c r="C398" s="83" t="s">
        <v>311</v>
      </c>
      <c r="D398" s="83" t="s">
        <v>311</v>
      </c>
      <c r="E398" s="83" t="s">
        <v>311</v>
      </c>
      <c r="F398" s="83" t="s">
        <v>311</v>
      </c>
      <c r="G398" s="83" t="s">
        <v>311</v>
      </c>
      <c r="H398" s="83" t="s">
        <v>311</v>
      </c>
      <c r="I398" s="83" t="s">
        <v>311</v>
      </c>
      <c r="J398" s="83" t="s">
        <v>311</v>
      </c>
      <c r="K398" s="84" t="s">
        <v>311</v>
      </c>
      <c r="L398" s="83" t="s">
        <v>311</v>
      </c>
      <c r="M398" s="85" t="s">
        <v>311</v>
      </c>
      <c r="N398" s="83" t="s">
        <v>311</v>
      </c>
      <c r="O398" s="84" t="s">
        <v>311</v>
      </c>
      <c r="P398" s="83" t="s">
        <v>311</v>
      </c>
      <c r="Q398" s="83" t="s">
        <v>311</v>
      </c>
      <c r="R398" s="83" t="s">
        <v>311</v>
      </c>
      <c r="S398" s="86" t="s">
        <v>311</v>
      </c>
      <c r="T398" s="83" t="s">
        <v>311</v>
      </c>
      <c r="U398" s="83" t="s">
        <v>311</v>
      </c>
      <c r="V398" s="83" t="s">
        <v>311</v>
      </c>
      <c r="W398" s="86" t="s">
        <v>311</v>
      </c>
      <c r="X398" s="86" t="s">
        <v>311</v>
      </c>
      <c r="Y398" s="90" t="str">
        <f>IF(tbl_main[[#This Row],[ИНН организации]]="","",IF(ISERROR(VLOOKUP(tbl_main[[#This Row],[ИНН организации]],tbl_inn[],3,FALSE)),"Проверьте ИНН",VLOOKUP(tbl_main[[#This Row],[ИНН организации]],tbl_inn[],3,FALSE)))</f>
        <v/>
      </c>
      <c r="Z398" s="90" t="str">
        <f>IF(ISERROR(VLOOKUP(tbl_main[[#This Row],[ИНН организации]],tbl_inn[],4,FALSE)),"",VLOOKUP(tbl_main[[#This Row],[ИНН организации]],tbl_inn[],4,FALSE))</f>
        <v/>
      </c>
      <c r="AA398" s="90" t="str">
        <f>IF(ISERROR(VLOOKUP(tbl_main[[#This Row],[ИНН организации]],tbl_inn[],8,FALSE)),"",VLOOKUP(tbl_main[[#This Row],[ИНН организации]],tbl_inn[],8,FALSE))</f>
        <v/>
      </c>
      <c r="AB398" s="83" t="s">
        <v>311</v>
      </c>
      <c r="AC398" s="83" t="s">
        <v>311</v>
      </c>
      <c r="AD398" s="83" t="s">
        <v>311</v>
      </c>
      <c r="AE398" s="83" t="s">
        <v>311</v>
      </c>
      <c r="AF398" s="83" t="s">
        <v>311</v>
      </c>
      <c r="AG398" s="83" t="s">
        <v>311</v>
      </c>
      <c r="AH398" s="83" t="s">
        <v>311</v>
      </c>
      <c r="AI398" s="83" t="s">
        <v>311</v>
      </c>
      <c r="AJ398" s="83" t="s">
        <v>311</v>
      </c>
      <c r="AK398" s="83" t="s">
        <v>311</v>
      </c>
      <c r="AL398" s="83" t="s">
        <v>311</v>
      </c>
      <c r="AM398" s="83" t="s">
        <v>311</v>
      </c>
      <c r="AN398" s="83" t="s">
        <v>311</v>
      </c>
    </row>
    <row r="399" spans="1:40" x14ac:dyDescent="0.25">
      <c r="A399" s="81">
        <f t="shared" si="6"/>
        <v>390</v>
      </c>
      <c r="B399" s="82" t="str">
        <f>IF(tbl_main[[#This Row],[ТИП]]="","",IF(tbl_main[[#This Row],[Серия и номер]]="","",tbl_main[[#This Row],[ТИП]]&amp;"-"&amp;RIGHT(tbl_main[[#This Row],[Серия и номер]],6)))</f>
        <v/>
      </c>
      <c r="C399" s="83" t="s">
        <v>311</v>
      </c>
      <c r="D399" s="83" t="s">
        <v>311</v>
      </c>
      <c r="E399" s="83" t="s">
        <v>311</v>
      </c>
      <c r="F399" s="83" t="s">
        <v>311</v>
      </c>
      <c r="G399" s="83" t="s">
        <v>311</v>
      </c>
      <c r="H399" s="83" t="s">
        <v>311</v>
      </c>
      <c r="I399" s="83" t="s">
        <v>311</v>
      </c>
      <c r="J399" s="83" t="s">
        <v>311</v>
      </c>
      <c r="K399" s="84" t="s">
        <v>311</v>
      </c>
      <c r="L399" s="83" t="s">
        <v>311</v>
      </c>
      <c r="M399" s="85" t="s">
        <v>311</v>
      </c>
      <c r="N399" s="83" t="s">
        <v>311</v>
      </c>
      <c r="O399" s="84" t="s">
        <v>311</v>
      </c>
      <c r="P399" s="83" t="s">
        <v>311</v>
      </c>
      <c r="Q399" s="83" t="s">
        <v>311</v>
      </c>
      <c r="R399" s="83" t="s">
        <v>311</v>
      </c>
      <c r="S399" s="86" t="s">
        <v>311</v>
      </c>
      <c r="T399" s="83" t="s">
        <v>311</v>
      </c>
      <c r="U399" s="83" t="s">
        <v>311</v>
      </c>
      <c r="V399" s="83" t="s">
        <v>311</v>
      </c>
      <c r="W399" s="86" t="s">
        <v>311</v>
      </c>
      <c r="X399" s="86" t="s">
        <v>311</v>
      </c>
      <c r="Y399" s="90" t="str">
        <f>IF(tbl_main[[#This Row],[ИНН организации]]="","",IF(ISERROR(VLOOKUP(tbl_main[[#This Row],[ИНН организации]],tbl_inn[],3,FALSE)),"Проверьте ИНН",VLOOKUP(tbl_main[[#This Row],[ИНН организации]],tbl_inn[],3,FALSE)))</f>
        <v/>
      </c>
      <c r="Z399" s="90" t="str">
        <f>IF(ISERROR(VLOOKUP(tbl_main[[#This Row],[ИНН организации]],tbl_inn[],4,FALSE)),"",VLOOKUP(tbl_main[[#This Row],[ИНН организации]],tbl_inn[],4,FALSE))</f>
        <v/>
      </c>
      <c r="AA399" s="90" t="str">
        <f>IF(ISERROR(VLOOKUP(tbl_main[[#This Row],[ИНН организации]],tbl_inn[],8,FALSE)),"",VLOOKUP(tbl_main[[#This Row],[ИНН организации]],tbl_inn[],8,FALSE))</f>
        <v/>
      </c>
      <c r="AB399" s="83" t="s">
        <v>311</v>
      </c>
      <c r="AC399" s="83" t="s">
        <v>311</v>
      </c>
      <c r="AD399" s="83" t="s">
        <v>311</v>
      </c>
      <c r="AE399" s="83" t="s">
        <v>311</v>
      </c>
      <c r="AF399" s="83" t="s">
        <v>311</v>
      </c>
      <c r="AG399" s="83" t="s">
        <v>311</v>
      </c>
      <c r="AH399" s="83" t="s">
        <v>311</v>
      </c>
      <c r="AI399" s="83" t="s">
        <v>311</v>
      </c>
      <c r="AJ399" s="83" t="s">
        <v>311</v>
      </c>
      <c r="AK399" s="83" t="s">
        <v>311</v>
      </c>
      <c r="AL399" s="83" t="s">
        <v>311</v>
      </c>
      <c r="AM399" s="83" t="s">
        <v>311</v>
      </c>
      <c r="AN399" s="83" t="s">
        <v>311</v>
      </c>
    </row>
    <row r="400" spans="1:40" x14ac:dyDescent="0.25">
      <c r="A400" s="81">
        <f t="shared" si="6"/>
        <v>391</v>
      </c>
      <c r="B400" s="82" t="str">
        <f>IF(tbl_main[[#This Row],[ТИП]]="","",IF(tbl_main[[#This Row],[Серия и номер]]="","",tbl_main[[#This Row],[ТИП]]&amp;"-"&amp;RIGHT(tbl_main[[#This Row],[Серия и номер]],6)))</f>
        <v/>
      </c>
      <c r="C400" s="83" t="s">
        <v>311</v>
      </c>
      <c r="D400" s="83" t="s">
        <v>311</v>
      </c>
      <c r="E400" s="83" t="s">
        <v>311</v>
      </c>
      <c r="F400" s="83" t="s">
        <v>311</v>
      </c>
      <c r="G400" s="83" t="s">
        <v>311</v>
      </c>
      <c r="H400" s="83" t="s">
        <v>311</v>
      </c>
      <c r="I400" s="83" t="s">
        <v>311</v>
      </c>
      <c r="J400" s="83" t="s">
        <v>311</v>
      </c>
      <c r="K400" s="84" t="s">
        <v>311</v>
      </c>
      <c r="L400" s="83" t="s">
        <v>311</v>
      </c>
      <c r="M400" s="85" t="s">
        <v>311</v>
      </c>
      <c r="N400" s="83" t="s">
        <v>311</v>
      </c>
      <c r="O400" s="84" t="s">
        <v>311</v>
      </c>
      <c r="P400" s="83" t="s">
        <v>311</v>
      </c>
      <c r="Q400" s="83" t="s">
        <v>311</v>
      </c>
      <c r="R400" s="83" t="s">
        <v>311</v>
      </c>
      <c r="S400" s="86" t="s">
        <v>311</v>
      </c>
      <c r="T400" s="83" t="s">
        <v>311</v>
      </c>
      <c r="U400" s="83" t="s">
        <v>311</v>
      </c>
      <c r="V400" s="83" t="s">
        <v>311</v>
      </c>
      <c r="W400" s="86" t="s">
        <v>311</v>
      </c>
      <c r="X400" s="86" t="s">
        <v>311</v>
      </c>
      <c r="Y400" s="90" t="str">
        <f>IF(tbl_main[[#This Row],[ИНН организации]]="","",IF(ISERROR(VLOOKUP(tbl_main[[#This Row],[ИНН организации]],tbl_inn[],3,FALSE)),"Проверьте ИНН",VLOOKUP(tbl_main[[#This Row],[ИНН организации]],tbl_inn[],3,FALSE)))</f>
        <v/>
      </c>
      <c r="Z400" s="90" t="str">
        <f>IF(ISERROR(VLOOKUP(tbl_main[[#This Row],[ИНН организации]],tbl_inn[],4,FALSE)),"",VLOOKUP(tbl_main[[#This Row],[ИНН организации]],tbl_inn[],4,FALSE))</f>
        <v/>
      </c>
      <c r="AA400" s="90" t="str">
        <f>IF(ISERROR(VLOOKUP(tbl_main[[#This Row],[ИНН организации]],tbl_inn[],8,FALSE)),"",VLOOKUP(tbl_main[[#This Row],[ИНН организации]],tbl_inn[],8,FALSE))</f>
        <v/>
      </c>
      <c r="AB400" s="83" t="s">
        <v>311</v>
      </c>
      <c r="AC400" s="83" t="s">
        <v>311</v>
      </c>
      <c r="AD400" s="83" t="s">
        <v>311</v>
      </c>
      <c r="AE400" s="83" t="s">
        <v>311</v>
      </c>
      <c r="AF400" s="83" t="s">
        <v>311</v>
      </c>
      <c r="AG400" s="83" t="s">
        <v>311</v>
      </c>
      <c r="AH400" s="83" t="s">
        <v>311</v>
      </c>
      <c r="AI400" s="83" t="s">
        <v>311</v>
      </c>
      <c r="AJ400" s="83" t="s">
        <v>311</v>
      </c>
      <c r="AK400" s="83" t="s">
        <v>311</v>
      </c>
      <c r="AL400" s="83" t="s">
        <v>311</v>
      </c>
      <c r="AM400" s="83" t="s">
        <v>311</v>
      </c>
      <c r="AN400" s="83" t="s">
        <v>311</v>
      </c>
    </row>
    <row r="401" spans="1:40" x14ac:dyDescent="0.25">
      <c r="A401" s="81">
        <f t="shared" si="6"/>
        <v>392</v>
      </c>
      <c r="B401" s="82" t="str">
        <f>IF(tbl_main[[#This Row],[ТИП]]="","",IF(tbl_main[[#This Row],[Серия и номер]]="","",tbl_main[[#This Row],[ТИП]]&amp;"-"&amp;RIGHT(tbl_main[[#This Row],[Серия и номер]],6)))</f>
        <v/>
      </c>
      <c r="C401" s="83" t="s">
        <v>311</v>
      </c>
      <c r="D401" s="83" t="s">
        <v>311</v>
      </c>
      <c r="E401" s="83" t="s">
        <v>311</v>
      </c>
      <c r="F401" s="83" t="s">
        <v>311</v>
      </c>
      <c r="G401" s="83" t="s">
        <v>311</v>
      </c>
      <c r="H401" s="83" t="s">
        <v>311</v>
      </c>
      <c r="I401" s="83" t="s">
        <v>311</v>
      </c>
      <c r="J401" s="83" t="s">
        <v>311</v>
      </c>
      <c r="K401" s="84" t="s">
        <v>311</v>
      </c>
      <c r="L401" s="83" t="s">
        <v>311</v>
      </c>
      <c r="M401" s="85" t="s">
        <v>311</v>
      </c>
      <c r="N401" s="83" t="s">
        <v>311</v>
      </c>
      <c r="O401" s="84" t="s">
        <v>311</v>
      </c>
      <c r="P401" s="83" t="s">
        <v>311</v>
      </c>
      <c r="Q401" s="83" t="s">
        <v>311</v>
      </c>
      <c r="R401" s="83" t="s">
        <v>311</v>
      </c>
      <c r="S401" s="86" t="s">
        <v>311</v>
      </c>
      <c r="T401" s="83" t="s">
        <v>311</v>
      </c>
      <c r="U401" s="83" t="s">
        <v>311</v>
      </c>
      <c r="V401" s="83" t="s">
        <v>311</v>
      </c>
      <c r="W401" s="86" t="s">
        <v>311</v>
      </c>
      <c r="X401" s="86" t="s">
        <v>311</v>
      </c>
      <c r="Y401" s="90" t="str">
        <f>IF(tbl_main[[#This Row],[ИНН организации]]="","",IF(ISERROR(VLOOKUP(tbl_main[[#This Row],[ИНН организации]],tbl_inn[],3,FALSE)),"Проверьте ИНН",VLOOKUP(tbl_main[[#This Row],[ИНН организации]],tbl_inn[],3,FALSE)))</f>
        <v/>
      </c>
      <c r="Z401" s="90" t="str">
        <f>IF(ISERROR(VLOOKUP(tbl_main[[#This Row],[ИНН организации]],tbl_inn[],4,FALSE)),"",VLOOKUP(tbl_main[[#This Row],[ИНН организации]],tbl_inn[],4,FALSE))</f>
        <v/>
      </c>
      <c r="AA401" s="90" t="str">
        <f>IF(ISERROR(VLOOKUP(tbl_main[[#This Row],[ИНН организации]],tbl_inn[],8,FALSE)),"",VLOOKUP(tbl_main[[#This Row],[ИНН организации]],tbl_inn[],8,FALSE))</f>
        <v/>
      </c>
      <c r="AB401" s="83" t="s">
        <v>311</v>
      </c>
      <c r="AC401" s="83" t="s">
        <v>311</v>
      </c>
      <c r="AD401" s="83" t="s">
        <v>311</v>
      </c>
      <c r="AE401" s="83" t="s">
        <v>311</v>
      </c>
      <c r="AF401" s="83" t="s">
        <v>311</v>
      </c>
      <c r="AG401" s="83" t="s">
        <v>311</v>
      </c>
      <c r="AH401" s="83" t="s">
        <v>311</v>
      </c>
      <c r="AI401" s="83" t="s">
        <v>311</v>
      </c>
      <c r="AJ401" s="83" t="s">
        <v>311</v>
      </c>
      <c r="AK401" s="83" t="s">
        <v>311</v>
      </c>
      <c r="AL401" s="83" t="s">
        <v>311</v>
      </c>
      <c r="AM401" s="83" t="s">
        <v>311</v>
      </c>
      <c r="AN401" s="83" t="s">
        <v>311</v>
      </c>
    </row>
    <row r="402" spans="1:40" x14ac:dyDescent="0.25">
      <c r="A402" s="81">
        <f t="shared" si="6"/>
        <v>393</v>
      </c>
      <c r="B402" s="82" t="str">
        <f>IF(tbl_main[[#This Row],[ТИП]]="","",IF(tbl_main[[#This Row],[Серия и номер]]="","",tbl_main[[#This Row],[ТИП]]&amp;"-"&amp;RIGHT(tbl_main[[#This Row],[Серия и номер]],6)))</f>
        <v/>
      </c>
      <c r="C402" s="83" t="s">
        <v>311</v>
      </c>
      <c r="D402" s="83" t="s">
        <v>311</v>
      </c>
      <c r="E402" s="83" t="s">
        <v>311</v>
      </c>
      <c r="F402" s="83" t="s">
        <v>311</v>
      </c>
      <c r="G402" s="83" t="s">
        <v>311</v>
      </c>
      <c r="H402" s="83" t="s">
        <v>311</v>
      </c>
      <c r="I402" s="83" t="s">
        <v>311</v>
      </c>
      <c r="J402" s="83" t="s">
        <v>311</v>
      </c>
      <c r="K402" s="84" t="s">
        <v>311</v>
      </c>
      <c r="L402" s="83" t="s">
        <v>311</v>
      </c>
      <c r="M402" s="85" t="s">
        <v>311</v>
      </c>
      <c r="N402" s="83" t="s">
        <v>311</v>
      </c>
      <c r="O402" s="84" t="s">
        <v>311</v>
      </c>
      <c r="P402" s="83" t="s">
        <v>311</v>
      </c>
      <c r="Q402" s="83" t="s">
        <v>311</v>
      </c>
      <c r="R402" s="83" t="s">
        <v>311</v>
      </c>
      <c r="S402" s="86" t="s">
        <v>311</v>
      </c>
      <c r="T402" s="83" t="s">
        <v>311</v>
      </c>
      <c r="U402" s="83" t="s">
        <v>311</v>
      </c>
      <c r="V402" s="83" t="s">
        <v>311</v>
      </c>
      <c r="W402" s="86" t="s">
        <v>311</v>
      </c>
      <c r="X402" s="86" t="s">
        <v>311</v>
      </c>
      <c r="Y402" s="90" t="str">
        <f>IF(tbl_main[[#This Row],[ИНН организации]]="","",IF(ISERROR(VLOOKUP(tbl_main[[#This Row],[ИНН организации]],tbl_inn[],3,FALSE)),"Проверьте ИНН",VLOOKUP(tbl_main[[#This Row],[ИНН организации]],tbl_inn[],3,FALSE)))</f>
        <v/>
      </c>
      <c r="Z402" s="90" t="str">
        <f>IF(ISERROR(VLOOKUP(tbl_main[[#This Row],[ИНН организации]],tbl_inn[],4,FALSE)),"",VLOOKUP(tbl_main[[#This Row],[ИНН организации]],tbl_inn[],4,FALSE))</f>
        <v/>
      </c>
      <c r="AA402" s="90" t="str">
        <f>IF(ISERROR(VLOOKUP(tbl_main[[#This Row],[ИНН организации]],tbl_inn[],8,FALSE)),"",VLOOKUP(tbl_main[[#This Row],[ИНН организации]],tbl_inn[],8,FALSE))</f>
        <v/>
      </c>
      <c r="AB402" s="83" t="s">
        <v>311</v>
      </c>
      <c r="AC402" s="83" t="s">
        <v>311</v>
      </c>
      <c r="AD402" s="83" t="s">
        <v>311</v>
      </c>
      <c r="AE402" s="83" t="s">
        <v>311</v>
      </c>
      <c r="AF402" s="83" t="s">
        <v>311</v>
      </c>
      <c r="AG402" s="83" t="s">
        <v>311</v>
      </c>
      <c r="AH402" s="83" t="s">
        <v>311</v>
      </c>
      <c r="AI402" s="83" t="s">
        <v>311</v>
      </c>
      <c r="AJ402" s="83" t="s">
        <v>311</v>
      </c>
      <c r="AK402" s="83" t="s">
        <v>311</v>
      </c>
      <c r="AL402" s="83" t="s">
        <v>311</v>
      </c>
      <c r="AM402" s="83" t="s">
        <v>311</v>
      </c>
      <c r="AN402" s="83" t="s">
        <v>311</v>
      </c>
    </row>
    <row r="403" spans="1:40" x14ac:dyDescent="0.25">
      <c r="A403" s="81">
        <f t="shared" si="6"/>
        <v>394</v>
      </c>
      <c r="B403" s="82" t="str">
        <f>IF(tbl_main[[#This Row],[ТИП]]="","",IF(tbl_main[[#This Row],[Серия и номер]]="","",tbl_main[[#This Row],[ТИП]]&amp;"-"&amp;RIGHT(tbl_main[[#This Row],[Серия и номер]],6)))</f>
        <v/>
      </c>
      <c r="C403" s="83" t="s">
        <v>311</v>
      </c>
      <c r="D403" s="83" t="s">
        <v>311</v>
      </c>
      <c r="E403" s="83" t="s">
        <v>311</v>
      </c>
      <c r="F403" s="83" t="s">
        <v>311</v>
      </c>
      <c r="G403" s="83" t="s">
        <v>311</v>
      </c>
      <c r="H403" s="83" t="s">
        <v>311</v>
      </c>
      <c r="I403" s="83" t="s">
        <v>311</v>
      </c>
      <c r="J403" s="83" t="s">
        <v>311</v>
      </c>
      <c r="K403" s="84" t="s">
        <v>311</v>
      </c>
      <c r="L403" s="83" t="s">
        <v>311</v>
      </c>
      <c r="M403" s="85" t="s">
        <v>311</v>
      </c>
      <c r="N403" s="83" t="s">
        <v>311</v>
      </c>
      <c r="O403" s="84" t="s">
        <v>311</v>
      </c>
      <c r="P403" s="83" t="s">
        <v>311</v>
      </c>
      <c r="Q403" s="83" t="s">
        <v>311</v>
      </c>
      <c r="R403" s="83" t="s">
        <v>311</v>
      </c>
      <c r="S403" s="86" t="s">
        <v>311</v>
      </c>
      <c r="T403" s="83" t="s">
        <v>311</v>
      </c>
      <c r="U403" s="83" t="s">
        <v>311</v>
      </c>
      <c r="V403" s="83" t="s">
        <v>311</v>
      </c>
      <c r="W403" s="86" t="s">
        <v>311</v>
      </c>
      <c r="X403" s="86" t="s">
        <v>311</v>
      </c>
      <c r="Y403" s="90" t="str">
        <f>IF(tbl_main[[#This Row],[ИНН организации]]="","",IF(ISERROR(VLOOKUP(tbl_main[[#This Row],[ИНН организации]],tbl_inn[],3,FALSE)),"Проверьте ИНН",VLOOKUP(tbl_main[[#This Row],[ИНН организации]],tbl_inn[],3,FALSE)))</f>
        <v/>
      </c>
      <c r="Z403" s="90" t="str">
        <f>IF(ISERROR(VLOOKUP(tbl_main[[#This Row],[ИНН организации]],tbl_inn[],4,FALSE)),"",VLOOKUP(tbl_main[[#This Row],[ИНН организации]],tbl_inn[],4,FALSE))</f>
        <v/>
      </c>
      <c r="AA403" s="90" t="str">
        <f>IF(ISERROR(VLOOKUP(tbl_main[[#This Row],[ИНН организации]],tbl_inn[],8,FALSE)),"",VLOOKUP(tbl_main[[#This Row],[ИНН организации]],tbl_inn[],8,FALSE))</f>
        <v/>
      </c>
      <c r="AB403" s="83" t="s">
        <v>311</v>
      </c>
      <c r="AC403" s="83" t="s">
        <v>311</v>
      </c>
      <c r="AD403" s="83" t="s">
        <v>311</v>
      </c>
      <c r="AE403" s="83" t="s">
        <v>311</v>
      </c>
      <c r="AF403" s="83" t="s">
        <v>311</v>
      </c>
      <c r="AG403" s="83" t="s">
        <v>311</v>
      </c>
      <c r="AH403" s="83" t="s">
        <v>311</v>
      </c>
      <c r="AI403" s="83" t="s">
        <v>311</v>
      </c>
      <c r="AJ403" s="83" t="s">
        <v>311</v>
      </c>
      <c r="AK403" s="83" t="s">
        <v>311</v>
      </c>
      <c r="AL403" s="83" t="s">
        <v>311</v>
      </c>
      <c r="AM403" s="83" t="s">
        <v>311</v>
      </c>
      <c r="AN403" s="83" t="s">
        <v>311</v>
      </c>
    </row>
    <row r="404" spans="1:40" x14ac:dyDescent="0.25">
      <c r="A404" s="81">
        <f t="shared" si="6"/>
        <v>395</v>
      </c>
      <c r="B404" s="82" t="str">
        <f>IF(tbl_main[[#This Row],[ТИП]]="","",IF(tbl_main[[#This Row],[Серия и номер]]="","",tbl_main[[#This Row],[ТИП]]&amp;"-"&amp;RIGHT(tbl_main[[#This Row],[Серия и номер]],6)))</f>
        <v/>
      </c>
      <c r="C404" s="83" t="s">
        <v>311</v>
      </c>
      <c r="D404" s="83" t="s">
        <v>311</v>
      </c>
      <c r="E404" s="83" t="s">
        <v>311</v>
      </c>
      <c r="F404" s="83" t="s">
        <v>311</v>
      </c>
      <c r="G404" s="83" t="s">
        <v>311</v>
      </c>
      <c r="H404" s="83" t="s">
        <v>311</v>
      </c>
      <c r="I404" s="83" t="s">
        <v>311</v>
      </c>
      <c r="J404" s="83" t="s">
        <v>311</v>
      </c>
      <c r="K404" s="84" t="s">
        <v>311</v>
      </c>
      <c r="L404" s="83" t="s">
        <v>311</v>
      </c>
      <c r="M404" s="85" t="s">
        <v>311</v>
      </c>
      <c r="N404" s="83" t="s">
        <v>311</v>
      </c>
      <c r="O404" s="84" t="s">
        <v>311</v>
      </c>
      <c r="P404" s="83" t="s">
        <v>311</v>
      </c>
      <c r="Q404" s="83" t="s">
        <v>311</v>
      </c>
      <c r="R404" s="83" t="s">
        <v>311</v>
      </c>
      <c r="S404" s="86" t="s">
        <v>311</v>
      </c>
      <c r="T404" s="83" t="s">
        <v>311</v>
      </c>
      <c r="U404" s="83" t="s">
        <v>311</v>
      </c>
      <c r="V404" s="83" t="s">
        <v>311</v>
      </c>
      <c r="W404" s="86" t="s">
        <v>311</v>
      </c>
      <c r="X404" s="86" t="s">
        <v>311</v>
      </c>
      <c r="Y404" s="90" t="str">
        <f>IF(tbl_main[[#This Row],[ИНН организации]]="","",IF(ISERROR(VLOOKUP(tbl_main[[#This Row],[ИНН организации]],tbl_inn[],3,FALSE)),"Проверьте ИНН",VLOOKUP(tbl_main[[#This Row],[ИНН организации]],tbl_inn[],3,FALSE)))</f>
        <v/>
      </c>
      <c r="Z404" s="90" t="str">
        <f>IF(ISERROR(VLOOKUP(tbl_main[[#This Row],[ИНН организации]],tbl_inn[],4,FALSE)),"",VLOOKUP(tbl_main[[#This Row],[ИНН организации]],tbl_inn[],4,FALSE))</f>
        <v/>
      </c>
      <c r="AA404" s="90" t="str">
        <f>IF(ISERROR(VLOOKUP(tbl_main[[#This Row],[ИНН организации]],tbl_inn[],8,FALSE)),"",VLOOKUP(tbl_main[[#This Row],[ИНН организации]],tbl_inn[],8,FALSE))</f>
        <v/>
      </c>
      <c r="AB404" s="83" t="s">
        <v>311</v>
      </c>
      <c r="AC404" s="83" t="s">
        <v>311</v>
      </c>
      <c r="AD404" s="83" t="s">
        <v>311</v>
      </c>
      <c r="AE404" s="83" t="s">
        <v>311</v>
      </c>
      <c r="AF404" s="83" t="s">
        <v>311</v>
      </c>
      <c r="AG404" s="83" t="s">
        <v>311</v>
      </c>
      <c r="AH404" s="83" t="s">
        <v>311</v>
      </c>
      <c r="AI404" s="83" t="s">
        <v>311</v>
      </c>
      <c r="AJ404" s="83" t="s">
        <v>311</v>
      </c>
      <c r="AK404" s="83" t="s">
        <v>311</v>
      </c>
      <c r="AL404" s="83" t="s">
        <v>311</v>
      </c>
      <c r="AM404" s="83" t="s">
        <v>311</v>
      </c>
      <c r="AN404" s="83" t="s">
        <v>311</v>
      </c>
    </row>
    <row r="405" spans="1:40" x14ac:dyDescent="0.25">
      <c r="A405" s="81">
        <f t="shared" si="6"/>
        <v>396</v>
      </c>
      <c r="B405" s="82" t="str">
        <f>IF(tbl_main[[#This Row],[ТИП]]="","",IF(tbl_main[[#This Row],[Серия и номер]]="","",tbl_main[[#This Row],[ТИП]]&amp;"-"&amp;RIGHT(tbl_main[[#This Row],[Серия и номер]],6)))</f>
        <v/>
      </c>
      <c r="C405" s="83" t="s">
        <v>311</v>
      </c>
      <c r="D405" s="83" t="s">
        <v>311</v>
      </c>
      <c r="E405" s="83" t="s">
        <v>311</v>
      </c>
      <c r="F405" s="83" t="s">
        <v>311</v>
      </c>
      <c r="G405" s="83" t="s">
        <v>311</v>
      </c>
      <c r="H405" s="83" t="s">
        <v>311</v>
      </c>
      <c r="I405" s="83" t="s">
        <v>311</v>
      </c>
      <c r="J405" s="83" t="s">
        <v>311</v>
      </c>
      <c r="K405" s="84" t="s">
        <v>311</v>
      </c>
      <c r="L405" s="83" t="s">
        <v>311</v>
      </c>
      <c r="M405" s="85" t="s">
        <v>311</v>
      </c>
      <c r="N405" s="83" t="s">
        <v>311</v>
      </c>
      <c r="O405" s="84" t="s">
        <v>311</v>
      </c>
      <c r="P405" s="83" t="s">
        <v>311</v>
      </c>
      <c r="Q405" s="83" t="s">
        <v>311</v>
      </c>
      <c r="R405" s="83" t="s">
        <v>311</v>
      </c>
      <c r="S405" s="86" t="s">
        <v>311</v>
      </c>
      <c r="T405" s="83" t="s">
        <v>311</v>
      </c>
      <c r="U405" s="83" t="s">
        <v>311</v>
      </c>
      <c r="V405" s="83" t="s">
        <v>311</v>
      </c>
      <c r="W405" s="86" t="s">
        <v>311</v>
      </c>
      <c r="X405" s="86" t="s">
        <v>311</v>
      </c>
      <c r="Y405" s="90" t="str">
        <f>IF(tbl_main[[#This Row],[ИНН организации]]="","",IF(ISERROR(VLOOKUP(tbl_main[[#This Row],[ИНН организации]],tbl_inn[],3,FALSE)),"Проверьте ИНН",VLOOKUP(tbl_main[[#This Row],[ИНН организации]],tbl_inn[],3,FALSE)))</f>
        <v/>
      </c>
      <c r="Z405" s="90" t="str">
        <f>IF(ISERROR(VLOOKUP(tbl_main[[#This Row],[ИНН организации]],tbl_inn[],4,FALSE)),"",VLOOKUP(tbl_main[[#This Row],[ИНН организации]],tbl_inn[],4,FALSE))</f>
        <v/>
      </c>
      <c r="AA405" s="90" t="str">
        <f>IF(ISERROR(VLOOKUP(tbl_main[[#This Row],[ИНН организации]],tbl_inn[],8,FALSE)),"",VLOOKUP(tbl_main[[#This Row],[ИНН организации]],tbl_inn[],8,FALSE))</f>
        <v/>
      </c>
      <c r="AB405" s="83" t="s">
        <v>311</v>
      </c>
      <c r="AC405" s="83" t="s">
        <v>311</v>
      </c>
      <c r="AD405" s="83" t="s">
        <v>311</v>
      </c>
      <c r="AE405" s="83" t="s">
        <v>311</v>
      </c>
      <c r="AF405" s="83" t="s">
        <v>311</v>
      </c>
      <c r="AG405" s="83" t="s">
        <v>311</v>
      </c>
      <c r="AH405" s="83" t="s">
        <v>311</v>
      </c>
      <c r="AI405" s="83" t="s">
        <v>311</v>
      </c>
      <c r="AJ405" s="83" t="s">
        <v>311</v>
      </c>
      <c r="AK405" s="83" t="s">
        <v>311</v>
      </c>
      <c r="AL405" s="83" t="s">
        <v>311</v>
      </c>
      <c r="AM405" s="83" t="s">
        <v>311</v>
      </c>
      <c r="AN405" s="83" t="s">
        <v>311</v>
      </c>
    </row>
    <row r="406" spans="1:40" x14ac:dyDescent="0.25">
      <c r="A406" s="81">
        <f t="shared" si="6"/>
        <v>397</v>
      </c>
      <c r="B406" s="82" t="str">
        <f>IF(tbl_main[[#This Row],[ТИП]]="","",IF(tbl_main[[#This Row],[Серия и номер]]="","",tbl_main[[#This Row],[ТИП]]&amp;"-"&amp;RIGHT(tbl_main[[#This Row],[Серия и номер]],6)))</f>
        <v/>
      </c>
      <c r="C406" s="83" t="s">
        <v>311</v>
      </c>
      <c r="D406" s="83" t="s">
        <v>311</v>
      </c>
      <c r="E406" s="83" t="s">
        <v>311</v>
      </c>
      <c r="F406" s="83" t="s">
        <v>311</v>
      </c>
      <c r="G406" s="83" t="s">
        <v>311</v>
      </c>
      <c r="H406" s="83" t="s">
        <v>311</v>
      </c>
      <c r="I406" s="83" t="s">
        <v>311</v>
      </c>
      <c r="J406" s="83" t="s">
        <v>311</v>
      </c>
      <c r="K406" s="84" t="s">
        <v>311</v>
      </c>
      <c r="L406" s="83" t="s">
        <v>311</v>
      </c>
      <c r="M406" s="85" t="s">
        <v>311</v>
      </c>
      <c r="N406" s="83" t="s">
        <v>311</v>
      </c>
      <c r="O406" s="84" t="s">
        <v>311</v>
      </c>
      <c r="P406" s="83" t="s">
        <v>311</v>
      </c>
      <c r="Q406" s="83" t="s">
        <v>311</v>
      </c>
      <c r="R406" s="83" t="s">
        <v>311</v>
      </c>
      <c r="S406" s="86" t="s">
        <v>311</v>
      </c>
      <c r="T406" s="83" t="s">
        <v>311</v>
      </c>
      <c r="U406" s="83" t="s">
        <v>311</v>
      </c>
      <c r="V406" s="83" t="s">
        <v>311</v>
      </c>
      <c r="W406" s="86" t="s">
        <v>311</v>
      </c>
      <c r="X406" s="86" t="s">
        <v>311</v>
      </c>
      <c r="Y406" s="90" t="str">
        <f>IF(tbl_main[[#This Row],[ИНН организации]]="","",IF(ISERROR(VLOOKUP(tbl_main[[#This Row],[ИНН организации]],tbl_inn[],3,FALSE)),"Проверьте ИНН",VLOOKUP(tbl_main[[#This Row],[ИНН организации]],tbl_inn[],3,FALSE)))</f>
        <v/>
      </c>
      <c r="Z406" s="90" t="str">
        <f>IF(ISERROR(VLOOKUP(tbl_main[[#This Row],[ИНН организации]],tbl_inn[],4,FALSE)),"",VLOOKUP(tbl_main[[#This Row],[ИНН организации]],tbl_inn[],4,FALSE))</f>
        <v/>
      </c>
      <c r="AA406" s="90" t="str">
        <f>IF(ISERROR(VLOOKUP(tbl_main[[#This Row],[ИНН организации]],tbl_inn[],8,FALSE)),"",VLOOKUP(tbl_main[[#This Row],[ИНН организации]],tbl_inn[],8,FALSE))</f>
        <v/>
      </c>
      <c r="AB406" s="83" t="s">
        <v>311</v>
      </c>
      <c r="AC406" s="83" t="s">
        <v>311</v>
      </c>
      <c r="AD406" s="83" t="s">
        <v>311</v>
      </c>
      <c r="AE406" s="83" t="s">
        <v>311</v>
      </c>
      <c r="AF406" s="83" t="s">
        <v>311</v>
      </c>
      <c r="AG406" s="83" t="s">
        <v>311</v>
      </c>
      <c r="AH406" s="83" t="s">
        <v>311</v>
      </c>
      <c r="AI406" s="83" t="s">
        <v>311</v>
      </c>
      <c r="AJ406" s="83" t="s">
        <v>311</v>
      </c>
      <c r="AK406" s="83" t="s">
        <v>311</v>
      </c>
      <c r="AL406" s="83" t="s">
        <v>311</v>
      </c>
      <c r="AM406" s="83" t="s">
        <v>311</v>
      </c>
      <c r="AN406" s="83" t="s">
        <v>311</v>
      </c>
    </row>
    <row r="407" spans="1:40" x14ac:dyDescent="0.25">
      <c r="A407" s="81">
        <f t="shared" si="6"/>
        <v>398</v>
      </c>
      <c r="B407" s="82" t="str">
        <f>IF(tbl_main[[#This Row],[ТИП]]="","",IF(tbl_main[[#This Row],[Серия и номер]]="","",tbl_main[[#This Row],[ТИП]]&amp;"-"&amp;RIGHT(tbl_main[[#This Row],[Серия и номер]],6)))</f>
        <v/>
      </c>
      <c r="C407" s="83" t="s">
        <v>311</v>
      </c>
      <c r="D407" s="83" t="s">
        <v>311</v>
      </c>
      <c r="E407" s="83" t="s">
        <v>311</v>
      </c>
      <c r="F407" s="83" t="s">
        <v>311</v>
      </c>
      <c r="G407" s="83" t="s">
        <v>311</v>
      </c>
      <c r="H407" s="83" t="s">
        <v>311</v>
      </c>
      <c r="I407" s="83" t="s">
        <v>311</v>
      </c>
      <c r="J407" s="83" t="s">
        <v>311</v>
      </c>
      <c r="K407" s="84" t="s">
        <v>311</v>
      </c>
      <c r="L407" s="83" t="s">
        <v>311</v>
      </c>
      <c r="M407" s="85" t="s">
        <v>311</v>
      </c>
      <c r="N407" s="83" t="s">
        <v>311</v>
      </c>
      <c r="O407" s="84" t="s">
        <v>311</v>
      </c>
      <c r="P407" s="83" t="s">
        <v>311</v>
      </c>
      <c r="Q407" s="83" t="s">
        <v>311</v>
      </c>
      <c r="R407" s="83" t="s">
        <v>311</v>
      </c>
      <c r="S407" s="86" t="s">
        <v>311</v>
      </c>
      <c r="T407" s="83" t="s">
        <v>311</v>
      </c>
      <c r="U407" s="83" t="s">
        <v>311</v>
      </c>
      <c r="V407" s="83" t="s">
        <v>311</v>
      </c>
      <c r="W407" s="86" t="s">
        <v>311</v>
      </c>
      <c r="X407" s="86" t="s">
        <v>311</v>
      </c>
      <c r="Y407" s="90" t="str">
        <f>IF(tbl_main[[#This Row],[ИНН организации]]="","",IF(ISERROR(VLOOKUP(tbl_main[[#This Row],[ИНН организации]],tbl_inn[],3,FALSE)),"Проверьте ИНН",VLOOKUP(tbl_main[[#This Row],[ИНН организации]],tbl_inn[],3,FALSE)))</f>
        <v/>
      </c>
      <c r="Z407" s="90" t="str">
        <f>IF(ISERROR(VLOOKUP(tbl_main[[#This Row],[ИНН организации]],tbl_inn[],4,FALSE)),"",VLOOKUP(tbl_main[[#This Row],[ИНН организации]],tbl_inn[],4,FALSE))</f>
        <v/>
      </c>
      <c r="AA407" s="90" t="str">
        <f>IF(ISERROR(VLOOKUP(tbl_main[[#This Row],[ИНН организации]],tbl_inn[],8,FALSE)),"",VLOOKUP(tbl_main[[#This Row],[ИНН организации]],tbl_inn[],8,FALSE))</f>
        <v/>
      </c>
      <c r="AB407" s="83" t="s">
        <v>311</v>
      </c>
      <c r="AC407" s="83" t="s">
        <v>311</v>
      </c>
      <c r="AD407" s="83" t="s">
        <v>311</v>
      </c>
      <c r="AE407" s="83" t="s">
        <v>311</v>
      </c>
      <c r="AF407" s="83" t="s">
        <v>311</v>
      </c>
      <c r="AG407" s="83" t="s">
        <v>311</v>
      </c>
      <c r="AH407" s="83" t="s">
        <v>311</v>
      </c>
      <c r="AI407" s="83" t="s">
        <v>311</v>
      </c>
      <c r="AJ407" s="83" t="s">
        <v>311</v>
      </c>
      <c r="AK407" s="83" t="s">
        <v>311</v>
      </c>
      <c r="AL407" s="83" t="s">
        <v>311</v>
      </c>
      <c r="AM407" s="83" t="s">
        <v>311</v>
      </c>
      <c r="AN407" s="83" t="s">
        <v>311</v>
      </c>
    </row>
    <row r="408" spans="1:40" x14ac:dyDescent="0.25">
      <c r="A408" s="81">
        <f t="shared" si="6"/>
        <v>399</v>
      </c>
      <c r="B408" s="82" t="str">
        <f>IF(tbl_main[[#This Row],[ТИП]]="","",IF(tbl_main[[#This Row],[Серия и номер]]="","",tbl_main[[#This Row],[ТИП]]&amp;"-"&amp;RIGHT(tbl_main[[#This Row],[Серия и номер]],6)))</f>
        <v/>
      </c>
      <c r="C408" s="83" t="s">
        <v>311</v>
      </c>
      <c r="D408" s="83" t="s">
        <v>311</v>
      </c>
      <c r="E408" s="83" t="s">
        <v>311</v>
      </c>
      <c r="F408" s="83" t="s">
        <v>311</v>
      </c>
      <c r="G408" s="83" t="s">
        <v>311</v>
      </c>
      <c r="H408" s="83" t="s">
        <v>311</v>
      </c>
      <c r="I408" s="83" t="s">
        <v>311</v>
      </c>
      <c r="J408" s="83" t="s">
        <v>311</v>
      </c>
      <c r="K408" s="84" t="s">
        <v>311</v>
      </c>
      <c r="L408" s="83" t="s">
        <v>311</v>
      </c>
      <c r="M408" s="85" t="s">
        <v>311</v>
      </c>
      <c r="N408" s="83" t="s">
        <v>311</v>
      </c>
      <c r="O408" s="84" t="s">
        <v>311</v>
      </c>
      <c r="P408" s="83" t="s">
        <v>311</v>
      </c>
      <c r="Q408" s="83" t="s">
        <v>311</v>
      </c>
      <c r="R408" s="83" t="s">
        <v>311</v>
      </c>
      <c r="S408" s="86" t="s">
        <v>311</v>
      </c>
      <c r="T408" s="83" t="s">
        <v>311</v>
      </c>
      <c r="U408" s="83" t="s">
        <v>311</v>
      </c>
      <c r="V408" s="83" t="s">
        <v>311</v>
      </c>
      <c r="W408" s="86" t="s">
        <v>311</v>
      </c>
      <c r="X408" s="86" t="s">
        <v>311</v>
      </c>
      <c r="Y408" s="90" t="str">
        <f>IF(tbl_main[[#This Row],[ИНН организации]]="","",IF(ISERROR(VLOOKUP(tbl_main[[#This Row],[ИНН организации]],tbl_inn[],3,FALSE)),"Проверьте ИНН",VLOOKUP(tbl_main[[#This Row],[ИНН организации]],tbl_inn[],3,FALSE)))</f>
        <v/>
      </c>
      <c r="Z408" s="90" t="str">
        <f>IF(ISERROR(VLOOKUP(tbl_main[[#This Row],[ИНН организации]],tbl_inn[],4,FALSE)),"",VLOOKUP(tbl_main[[#This Row],[ИНН организации]],tbl_inn[],4,FALSE))</f>
        <v/>
      </c>
      <c r="AA408" s="90" t="str">
        <f>IF(ISERROR(VLOOKUP(tbl_main[[#This Row],[ИНН организации]],tbl_inn[],8,FALSE)),"",VLOOKUP(tbl_main[[#This Row],[ИНН организации]],tbl_inn[],8,FALSE))</f>
        <v/>
      </c>
      <c r="AB408" s="83" t="s">
        <v>311</v>
      </c>
      <c r="AC408" s="83" t="s">
        <v>311</v>
      </c>
      <c r="AD408" s="83" t="s">
        <v>311</v>
      </c>
      <c r="AE408" s="83" t="s">
        <v>311</v>
      </c>
      <c r="AF408" s="83" t="s">
        <v>311</v>
      </c>
      <c r="AG408" s="83" t="s">
        <v>311</v>
      </c>
      <c r="AH408" s="83" t="s">
        <v>311</v>
      </c>
      <c r="AI408" s="83" t="s">
        <v>311</v>
      </c>
      <c r="AJ408" s="83" t="s">
        <v>311</v>
      </c>
      <c r="AK408" s="83" t="s">
        <v>311</v>
      </c>
      <c r="AL408" s="83" t="s">
        <v>311</v>
      </c>
      <c r="AM408" s="83" t="s">
        <v>311</v>
      </c>
      <c r="AN408" s="83" t="s">
        <v>311</v>
      </c>
    </row>
    <row r="409" spans="1:40" x14ac:dyDescent="0.25">
      <c r="A409" s="81">
        <f t="shared" si="6"/>
        <v>400</v>
      </c>
      <c r="B409" s="82" t="str">
        <f>IF(tbl_main[[#This Row],[ТИП]]="","",IF(tbl_main[[#This Row],[Серия и номер]]="","",tbl_main[[#This Row],[ТИП]]&amp;"-"&amp;RIGHT(tbl_main[[#This Row],[Серия и номер]],6)))</f>
        <v/>
      </c>
      <c r="C409" s="83" t="s">
        <v>311</v>
      </c>
      <c r="D409" s="83" t="s">
        <v>311</v>
      </c>
      <c r="E409" s="83" t="s">
        <v>311</v>
      </c>
      <c r="F409" s="83" t="s">
        <v>311</v>
      </c>
      <c r="G409" s="83" t="s">
        <v>311</v>
      </c>
      <c r="H409" s="83" t="s">
        <v>311</v>
      </c>
      <c r="I409" s="83" t="s">
        <v>311</v>
      </c>
      <c r="J409" s="83" t="s">
        <v>311</v>
      </c>
      <c r="K409" s="84" t="s">
        <v>311</v>
      </c>
      <c r="L409" s="83" t="s">
        <v>311</v>
      </c>
      <c r="M409" s="85" t="s">
        <v>311</v>
      </c>
      <c r="N409" s="83" t="s">
        <v>311</v>
      </c>
      <c r="O409" s="84" t="s">
        <v>311</v>
      </c>
      <c r="P409" s="83" t="s">
        <v>311</v>
      </c>
      <c r="Q409" s="83" t="s">
        <v>311</v>
      </c>
      <c r="R409" s="83" t="s">
        <v>311</v>
      </c>
      <c r="S409" s="86" t="s">
        <v>311</v>
      </c>
      <c r="T409" s="83" t="s">
        <v>311</v>
      </c>
      <c r="U409" s="83" t="s">
        <v>311</v>
      </c>
      <c r="V409" s="83" t="s">
        <v>311</v>
      </c>
      <c r="W409" s="86" t="s">
        <v>311</v>
      </c>
      <c r="X409" s="86" t="s">
        <v>311</v>
      </c>
      <c r="Y409" s="90" t="str">
        <f>IF(tbl_main[[#This Row],[ИНН организации]]="","",IF(ISERROR(VLOOKUP(tbl_main[[#This Row],[ИНН организации]],tbl_inn[],3,FALSE)),"Проверьте ИНН",VLOOKUP(tbl_main[[#This Row],[ИНН организации]],tbl_inn[],3,FALSE)))</f>
        <v/>
      </c>
      <c r="Z409" s="90" t="str">
        <f>IF(ISERROR(VLOOKUP(tbl_main[[#This Row],[ИНН организации]],tbl_inn[],4,FALSE)),"",VLOOKUP(tbl_main[[#This Row],[ИНН организации]],tbl_inn[],4,FALSE))</f>
        <v/>
      </c>
      <c r="AA409" s="90" t="str">
        <f>IF(ISERROR(VLOOKUP(tbl_main[[#This Row],[ИНН организации]],tbl_inn[],8,FALSE)),"",VLOOKUP(tbl_main[[#This Row],[ИНН организации]],tbl_inn[],8,FALSE))</f>
        <v/>
      </c>
      <c r="AB409" s="83" t="s">
        <v>311</v>
      </c>
      <c r="AC409" s="83" t="s">
        <v>311</v>
      </c>
      <c r="AD409" s="83" t="s">
        <v>311</v>
      </c>
      <c r="AE409" s="83" t="s">
        <v>311</v>
      </c>
      <c r="AF409" s="83" t="s">
        <v>311</v>
      </c>
      <c r="AG409" s="83" t="s">
        <v>311</v>
      </c>
      <c r="AH409" s="83" t="s">
        <v>311</v>
      </c>
      <c r="AI409" s="83" t="s">
        <v>311</v>
      </c>
      <c r="AJ409" s="83" t="s">
        <v>311</v>
      </c>
      <c r="AK409" s="83" t="s">
        <v>311</v>
      </c>
      <c r="AL409" s="83" t="s">
        <v>311</v>
      </c>
      <c r="AM409" s="83" t="s">
        <v>311</v>
      </c>
      <c r="AN409" s="83" t="s">
        <v>311</v>
      </c>
    </row>
    <row r="410" spans="1:40" x14ac:dyDescent="0.25">
      <c r="A410" s="81">
        <f t="shared" si="6"/>
        <v>401</v>
      </c>
      <c r="B410" s="82" t="str">
        <f>IF(tbl_main[[#This Row],[ТИП]]="","",IF(tbl_main[[#This Row],[Серия и номер]]="","",tbl_main[[#This Row],[ТИП]]&amp;"-"&amp;RIGHT(tbl_main[[#This Row],[Серия и номер]],6)))</f>
        <v/>
      </c>
      <c r="C410" s="83" t="s">
        <v>311</v>
      </c>
      <c r="D410" s="83" t="s">
        <v>311</v>
      </c>
      <c r="E410" s="83" t="s">
        <v>311</v>
      </c>
      <c r="F410" s="83" t="s">
        <v>311</v>
      </c>
      <c r="G410" s="83" t="s">
        <v>311</v>
      </c>
      <c r="H410" s="83" t="s">
        <v>311</v>
      </c>
      <c r="I410" s="83" t="s">
        <v>311</v>
      </c>
      <c r="J410" s="83" t="s">
        <v>311</v>
      </c>
      <c r="K410" s="84" t="s">
        <v>311</v>
      </c>
      <c r="L410" s="83" t="s">
        <v>311</v>
      </c>
      <c r="M410" s="85" t="s">
        <v>311</v>
      </c>
      <c r="N410" s="83" t="s">
        <v>311</v>
      </c>
      <c r="O410" s="84" t="s">
        <v>311</v>
      </c>
      <c r="P410" s="83" t="s">
        <v>311</v>
      </c>
      <c r="Q410" s="83" t="s">
        <v>311</v>
      </c>
      <c r="R410" s="83" t="s">
        <v>311</v>
      </c>
      <c r="S410" s="86" t="s">
        <v>311</v>
      </c>
      <c r="T410" s="83" t="s">
        <v>311</v>
      </c>
      <c r="U410" s="83" t="s">
        <v>311</v>
      </c>
      <c r="V410" s="83" t="s">
        <v>311</v>
      </c>
      <c r="W410" s="86" t="s">
        <v>311</v>
      </c>
      <c r="X410" s="86" t="s">
        <v>311</v>
      </c>
      <c r="Y410" s="90" t="str">
        <f>IF(tbl_main[[#This Row],[ИНН организации]]="","",IF(ISERROR(VLOOKUP(tbl_main[[#This Row],[ИНН организации]],tbl_inn[],3,FALSE)),"Проверьте ИНН",VLOOKUP(tbl_main[[#This Row],[ИНН организации]],tbl_inn[],3,FALSE)))</f>
        <v/>
      </c>
      <c r="Z410" s="90" t="str">
        <f>IF(ISERROR(VLOOKUP(tbl_main[[#This Row],[ИНН организации]],tbl_inn[],4,FALSE)),"",VLOOKUP(tbl_main[[#This Row],[ИНН организации]],tbl_inn[],4,FALSE))</f>
        <v/>
      </c>
      <c r="AA410" s="90" t="str">
        <f>IF(ISERROR(VLOOKUP(tbl_main[[#This Row],[ИНН организации]],tbl_inn[],8,FALSE)),"",VLOOKUP(tbl_main[[#This Row],[ИНН организации]],tbl_inn[],8,FALSE))</f>
        <v/>
      </c>
      <c r="AB410" s="83" t="s">
        <v>311</v>
      </c>
      <c r="AC410" s="83" t="s">
        <v>311</v>
      </c>
      <c r="AD410" s="83" t="s">
        <v>311</v>
      </c>
      <c r="AE410" s="83" t="s">
        <v>311</v>
      </c>
      <c r="AF410" s="83" t="s">
        <v>311</v>
      </c>
      <c r="AG410" s="83" t="s">
        <v>311</v>
      </c>
      <c r="AH410" s="83" t="s">
        <v>311</v>
      </c>
      <c r="AI410" s="83" t="s">
        <v>311</v>
      </c>
      <c r="AJ410" s="83" t="s">
        <v>311</v>
      </c>
      <c r="AK410" s="83" t="s">
        <v>311</v>
      </c>
      <c r="AL410" s="83" t="s">
        <v>311</v>
      </c>
      <c r="AM410" s="83" t="s">
        <v>311</v>
      </c>
      <c r="AN410" s="83" t="s">
        <v>311</v>
      </c>
    </row>
    <row r="411" spans="1:40" x14ac:dyDescent="0.25">
      <c r="A411" s="81">
        <f t="shared" si="6"/>
        <v>402</v>
      </c>
      <c r="B411" s="82" t="str">
        <f>IF(tbl_main[[#This Row],[ТИП]]="","",IF(tbl_main[[#This Row],[Серия и номер]]="","",tbl_main[[#This Row],[ТИП]]&amp;"-"&amp;RIGHT(tbl_main[[#This Row],[Серия и номер]],6)))</f>
        <v/>
      </c>
      <c r="C411" s="83" t="s">
        <v>311</v>
      </c>
      <c r="D411" s="83" t="s">
        <v>311</v>
      </c>
      <c r="E411" s="83" t="s">
        <v>311</v>
      </c>
      <c r="F411" s="83" t="s">
        <v>311</v>
      </c>
      <c r="G411" s="83" t="s">
        <v>311</v>
      </c>
      <c r="H411" s="83" t="s">
        <v>311</v>
      </c>
      <c r="I411" s="83" t="s">
        <v>311</v>
      </c>
      <c r="J411" s="83" t="s">
        <v>311</v>
      </c>
      <c r="K411" s="84" t="s">
        <v>311</v>
      </c>
      <c r="L411" s="83" t="s">
        <v>311</v>
      </c>
      <c r="M411" s="85" t="s">
        <v>311</v>
      </c>
      <c r="N411" s="83" t="s">
        <v>311</v>
      </c>
      <c r="O411" s="84" t="s">
        <v>311</v>
      </c>
      <c r="P411" s="83" t="s">
        <v>311</v>
      </c>
      <c r="Q411" s="83" t="s">
        <v>311</v>
      </c>
      <c r="R411" s="83" t="s">
        <v>311</v>
      </c>
      <c r="S411" s="86" t="s">
        <v>311</v>
      </c>
      <c r="T411" s="83" t="s">
        <v>311</v>
      </c>
      <c r="U411" s="83" t="s">
        <v>311</v>
      </c>
      <c r="V411" s="83" t="s">
        <v>311</v>
      </c>
      <c r="W411" s="86" t="s">
        <v>311</v>
      </c>
      <c r="X411" s="86" t="s">
        <v>311</v>
      </c>
      <c r="Y411" s="90" t="str">
        <f>IF(tbl_main[[#This Row],[ИНН организации]]="","",IF(ISERROR(VLOOKUP(tbl_main[[#This Row],[ИНН организации]],tbl_inn[],3,FALSE)),"Проверьте ИНН",VLOOKUP(tbl_main[[#This Row],[ИНН организации]],tbl_inn[],3,FALSE)))</f>
        <v/>
      </c>
      <c r="Z411" s="90" t="str">
        <f>IF(ISERROR(VLOOKUP(tbl_main[[#This Row],[ИНН организации]],tbl_inn[],4,FALSE)),"",VLOOKUP(tbl_main[[#This Row],[ИНН организации]],tbl_inn[],4,FALSE))</f>
        <v/>
      </c>
      <c r="AA411" s="90" t="str">
        <f>IF(ISERROR(VLOOKUP(tbl_main[[#This Row],[ИНН организации]],tbl_inn[],8,FALSE)),"",VLOOKUP(tbl_main[[#This Row],[ИНН организации]],tbl_inn[],8,FALSE))</f>
        <v/>
      </c>
      <c r="AB411" s="83" t="s">
        <v>311</v>
      </c>
      <c r="AC411" s="83" t="s">
        <v>311</v>
      </c>
      <c r="AD411" s="83" t="s">
        <v>311</v>
      </c>
      <c r="AE411" s="83" t="s">
        <v>311</v>
      </c>
      <c r="AF411" s="83" t="s">
        <v>311</v>
      </c>
      <c r="AG411" s="83" t="s">
        <v>311</v>
      </c>
      <c r="AH411" s="83" t="s">
        <v>311</v>
      </c>
      <c r="AI411" s="83" t="s">
        <v>311</v>
      </c>
      <c r="AJ411" s="83" t="s">
        <v>311</v>
      </c>
      <c r="AK411" s="83" t="s">
        <v>311</v>
      </c>
      <c r="AL411" s="83" t="s">
        <v>311</v>
      </c>
      <c r="AM411" s="83" t="s">
        <v>311</v>
      </c>
      <c r="AN411" s="83" t="s">
        <v>311</v>
      </c>
    </row>
    <row r="412" spans="1:40" x14ac:dyDescent="0.25">
      <c r="A412" s="81">
        <f t="shared" si="6"/>
        <v>403</v>
      </c>
      <c r="B412" s="82" t="str">
        <f>IF(tbl_main[[#This Row],[ТИП]]="","",IF(tbl_main[[#This Row],[Серия и номер]]="","",tbl_main[[#This Row],[ТИП]]&amp;"-"&amp;RIGHT(tbl_main[[#This Row],[Серия и номер]],6)))</f>
        <v/>
      </c>
      <c r="C412" s="83" t="s">
        <v>311</v>
      </c>
      <c r="D412" s="83" t="s">
        <v>311</v>
      </c>
      <c r="E412" s="83" t="s">
        <v>311</v>
      </c>
      <c r="F412" s="83" t="s">
        <v>311</v>
      </c>
      <c r="G412" s="83" t="s">
        <v>311</v>
      </c>
      <c r="H412" s="83" t="s">
        <v>311</v>
      </c>
      <c r="I412" s="83" t="s">
        <v>311</v>
      </c>
      <c r="J412" s="83" t="s">
        <v>311</v>
      </c>
      <c r="K412" s="84" t="s">
        <v>311</v>
      </c>
      <c r="L412" s="83" t="s">
        <v>311</v>
      </c>
      <c r="M412" s="85" t="s">
        <v>311</v>
      </c>
      <c r="N412" s="83" t="s">
        <v>311</v>
      </c>
      <c r="O412" s="84" t="s">
        <v>311</v>
      </c>
      <c r="P412" s="83" t="s">
        <v>311</v>
      </c>
      <c r="Q412" s="83" t="s">
        <v>311</v>
      </c>
      <c r="R412" s="83" t="s">
        <v>311</v>
      </c>
      <c r="S412" s="86" t="s">
        <v>311</v>
      </c>
      <c r="T412" s="83" t="s">
        <v>311</v>
      </c>
      <c r="U412" s="83" t="s">
        <v>311</v>
      </c>
      <c r="V412" s="83" t="s">
        <v>311</v>
      </c>
      <c r="W412" s="86" t="s">
        <v>311</v>
      </c>
      <c r="X412" s="86" t="s">
        <v>311</v>
      </c>
      <c r="Y412" s="90" t="str">
        <f>IF(tbl_main[[#This Row],[ИНН организации]]="","",IF(ISERROR(VLOOKUP(tbl_main[[#This Row],[ИНН организации]],tbl_inn[],3,FALSE)),"Проверьте ИНН",VLOOKUP(tbl_main[[#This Row],[ИНН организации]],tbl_inn[],3,FALSE)))</f>
        <v/>
      </c>
      <c r="Z412" s="90" t="str">
        <f>IF(ISERROR(VLOOKUP(tbl_main[[#This Row],[ИНН организации]],tbl_inn[],4,FALSE)),"",VLOOKUP(tbl_main[[#This Row],[ИНН организации]],tbl_inn[],4,FALSE))</f>
        <v/>
      </c>
      <c r="AA412" s="90" t="str">
        <f>IF(ISERROR(VLOOKUP(tbl_main[[#This Row],[ИНН организации]],tbl_inn[],8,FALSE)),"",VLOOKUP(tbl_main[[#This Row],[ИНН организации]],tbl_inn[],8,FALSE))</f>
        <v/>
      </c>
      <c r="AB412" s="83" t="s">
        <v>311</v>
      </c>
      <c r="AC412" s="83" t="s">
        <v>311</v>
      </c>
      <c r="AD412" s="83" t="s">
        <v>311</v>
      </c>
      <c r="AE412" s="83" t="s">
        <v>311</v>
      </c>
      <c r="AF412" s="83" t="s">
        <v>311</v>
      </c>
      <c r="AG412" s="83" t="s">
        <v>311</v>
      </c>
      <c r="AH412" s="83" t="s">
        <v>311</v>
      </c>
      <c r="AI412" s="83" t="s">
        <v>311</v>
      </c>
      <c r="AJ412" s="83" t="s">
        <v>311</v>
      </c>
      <c r="AK412" s="83" t="s">
        <v>311</v>
      </c>
      <c r="AL412" s="83" t="s">
        <v>311</v>
      </c>
      <c r="AM412" s="83" t="s">
        <v>311</v>
      </c>
      <c r="AN412" s="83" t="s">
        <v>311</v>
      </c>
    </row>
    <row r="413" spans="1:40" x14ac:dyDescent="0.25">
      <c r="A413" s="81">
        <f t="shared" si="6"/>
        <v>404</v>
      </c>
      <c r="B413" s="82" t="str">
        <f>IF(tbl_main[[#This Row],[ТИП]]="","",IF(tbl_main[[#This Row],[Серия и номер]]="","",tbl_main[[#This Row],[ТИП]]&amp;"-"&amp;RIGHT(tbl_main[[#This Row],[Серия и номер]],6)))</f>
        <v/>
      </c>
      <c r="C413" s="83" t="s">
        <v>311</v>
      </c>
      <c r="D413" s="83" t="s">
        <v>311</v>
      </c>
      <c r="E413" s="83" t="s">
        <v>311</v>
      </c>
      <c r="F413" s="83" t="s">
        <v>311</v>
      </c>
      <c r="G413" s="83" t="s">
        <v>311</v>
      </c>
      <c r="H413" s="83" t="s">
        <v>311</v>
      </c>
      <c r="I413" s="83" t="s">
        <v>311</v>
      </c>
      <c r="J413" s="83" t="s">
        <v>311</v>
      </c>
      <c r="K413" s="84" t="s">
        <v>311</v>
      </c>
      <c r="L413" s="83" t="s">
        <v>311</v>
      </c>
      <c r="M413" s="85" t="s">
        <v>311</v>
      </c>
      <c r="N413" s="83" t="s">
        <v>311</v>
      </c>
      <c r="O413" s="84" t="s">
        <v>311</v>
      </c>
      <c r="P413" s="83" t="s">
        <v>311</v>
      </c>
      <c r="Q413" s="83" t="s">
        <v>311</v>
      </c>
      <c r="R413" s="83" t="s">
        <v>311</v>
      </c>
      <c r="S413" s="86" t="s">
        <v>311</v>
      </c>
      <c r="T413" s="83" t="s">
        <v>311</v>
      </c>
      <c r="U413" s="83" t="s">
        <v>311</v>
      </c>
      <c r="V413" s="83" t="s">
        <v>311</v>
      </c>
      <c r="W413" s="86" t="s">
        <v>311</v>
      </c>
      <c r="X413" s="86" t="s">
        <v>311</v>
      </c>
      <c r="Y413" s="90" t="str">
        <f>IF(tbl_main[[#This Row],[ИНН организации]]="","",IF(ISERROR(VLOOKUP(tbl_main[[#This Row],[ИНН организации]],tbl_inn[],3,FALSE)),"Проверьте ИНН",VLOOKUP(tbl_main[[#This Row],[ИНН организации]],tbl_inn[],3,FALSE)))</f>
        <v/>
      </c>
      <c r="Z413" s="90" t="str">
        <f>IF(ISERROR(VLOOKUP(tbl_main[[#This Row],[ИНН организации]],tbl_inn[],4,FALSE)),"",VLOOKUP(tbl_main[[#This Row],[ИНН организации]],tbl_inn[],4,FALSE))</f>
        <v/>
      </c>
      <c r="AA413" s="90" t="str">
        <f>IF(ISERROR(VLOOKUP(tbl_main[[#This Row],[ИНН организации]],tbl_inn[],8,FALSE)),"",VLOOKUP(tbl_main[[#This Row],[ИНН организации]],tbl_inn[],8,FALSE))</f>
        <v/>
      </c>
      <c r="AB413" s="83" t="s">
        <v>311</v>
      </c>
      <c r="AC413" s="83" t="s">
        <v>311</v>
      </c>
      <c r="AD413" s="83" t="s">
        <v>311</v>
      </c>
      <c r="AE413" s="83" t="s">
        <v>311</v>
      </c>
      <c r="AF413" s="83" t="s">
        <v>311</v>
      </c>
      <c r="AG413" s="83" t="s">
        <v>311</v>
      </c>
      <c r="AH413" s="83" t="s">
        <v>311</v>
      </c>
      <c r="AI413" s="83" t="s">
        <v>311</v>
      </c>
      <c r="AJ413" s="83" t="s">
        <v>311</v>
      </c>
      <c r="AK413" s="83" t="s">
        <v>311</v>
      </c>
      <c r="AL413" s="83" t="s">
        <v>311</v>
      </c>
      <c r="AM413" s="83" t="s">
        <v>311</v>
      </c>
      <c r="AN413" s="83" t="s">
        <v>311</v>
      </c>
    </row>
    <row r="414" spans="1:40" x14ac:dyDescent="0.25">
      <c r="A414" s="81">
        <f t="shared" si="6"/>
        <v>405</v>
      </c>
      <c r="B414" s="82" t="str">
        <f>IF(tbl_main[[#This Row],[ТИП]]="","",IF(tbl_main[[#This Row],[Серия и номер]]="","",tbl_main[[#This Row],[ТИП]]&amp;"-"&amp;RIGHT(tbl_main[[#This Row],[Серия и номер]],6)))</f>
        <v/>
      </c>
      <c r="C414" s="83" t="s">
        <v>311</v>
      </c>
      <c r="D414" s="83" t="s">
        <v>311</v>
      </c>
      <c r="E414" s="83" t="s">
        <v>311</v>
      </c>
      <c r="F414" s="83" t="s">
        <v>311</v>
      </c>
      <c r="G414" s="83" t="s">
        <v>311</v>
      </c>
      <c r="H414" s="83" t="s">
        <v>311</v>
      </c>
      <c r="I414" s="83" t="s">
        <v>311</v>
      </c>
      <c r="J414" s="83" t="s">
        <v>311</v>
      </c>
      <c r="K414" s="84" t="s">
        <v>311</v>
      </c>
      <c r="L414" s="83" t="s">
        <v>311</v>
      </c>
      <c r="M414" s="85" t="s">
        <v>311</v>
      </c>
      <c r="N414" s="83" t="s">
        <v>311</v>
      </c>
      <c r="O414" s="84" t="s">
        <v>311</v>
      </c>
      <c r="P414" s="83" t="s">
        <v>311</v>
      </c>
      <c r="Q414" s="83" t="s">
        <v>311</v>
      </c>
      <c r="R414" s="83" t="s">
        <v>311</v>
      </c>
      <c r="S414" s="86" t="s">
        <v>311</v>
      </c>
      <c r="T414" s="83" t="s">
        <v>311</v>
      </c>
      <c r="U414" s="83" t="s">
        <v>311</v>
      </c>
      <c r="V414" s="83" t="s">
        <v>311</v>
      </c>
      <c r="W414" s="86" t="s">
        <v>311</v>
      </c>
      <c r="X414" s="86" t="s">
        <v>311</v>
      </c>
      <c r="Y414" s="90" t="str">
        <f>IF(tbl_main[[#This Row],[ИНН организации]]="","",IF(ISERROR(VLOOKUP(tbl_main[[#This Row],[ИНН организации]],tbl_inn[],3,FALSE)),"Проверьте ИНН",VLOOKUP(tbl_main[[#This Row],[ИНН организации]],tbl_inn[],3,FALSE)))</f>
        <v/>
      </c>
      <c r="Z414" s="90" t="str">
        <f>IF(ISERROR(VLOOKUP(tbl_main[[#This Row],[ИНН организации]],tbl_inn[],4,FALSE)),"",VLOOKUP(tbl_main[[#This Row],[ИНН организации]],tbl_inn[],4,FALSE))</f>
        <v/>
      </c>
      <c r="AA414" s="90" t="str">
        <f>IF(ISERROR(VLOOKUP(tbl_main[[#This Row],[ИНН организации]],tbl_inn[],8,FALSE)),"",VLOOKUP(tbl_main[[#This Row],[ИНН организации]],tbl_inn[],8,FALSE))</f>
        <v/>
      </c>
      <c r="AB414" s="83" t="s">
        <v>311</v>
      </c>
      <c r="AC414" s="83" t="s">
        <v>311</v>
      </c>
      <c r="AD414" s="83" t="s">
        <v>311</v>
      </c>
      <c r="AE414" s="83" t="s">
        <v>311</v>
      </c>
      <c r="AF414" s="83" t="s">
        <v>311</v>
      </c>
      <c r="AG414" s="83" t="s">
        <v>311</v>
      </c>
      <c r="AH414" s="83" t="s">
        <v>311</v>
      </c>
      <c r="AI414" s="83" t="s">
        <v>311</v>
      </c>
      <c r="AJ414" s="83" t="s">
        <v>311</v>
      </c>
      <c r="AK414" s="83" t="s">
        <v>311</v>
      </c>
      <c r="AL414" s="83" t="s">
        <v>311</v>
      </c>
      <c r="AM414" s="83" t="s">
        <v>311</v>
      </c>
      <c r="AN414" s="83" t="s">
        <v>311</v>
      </c>
    </row>
    <row r="415" spans="1:40" x14ac:dyDescent="0.25">
      <c r="A415" s="81">
        <f t="shared" si="6"/>
        <v>406</v>
      </c>
      <c r="B415" s="82" t="str">
        <f>IF(tbl_main[[#This Row],[ТИП]]="","",IF(tbl_main[[#This Row],[Серия и номер]]="","",tbl_main[[#This Row],[ТИП]]&amp;"-"&amp;RIGHT(tbl_main[[#This Row],[Серия и номер]],6)))</f>
        <v/>
      </c>
      <c r="C415" s="83" t="s">
        <v>311</v>
      </c>
      <c r="D415" s="83" t="s">
        <v>311</v>
      </c>
      <c r="E415" s="83" t="s">
        <v>311</v>
      </c>
      <c r="F415" s="83" t="s">
        <v>311</v>
      </c>
      <c r="G415" s="83" t="s">
        <v>311</v>
      </c>
      <c r="H415" s="83" t="s">
        <v>311</v>
      </c>
      <c r="I415" s="83" t="s">
        <v>311</v>
      </c>
      <c r="J415" s="83" t="s">
        <v>311</v>
      </c>
      <c r="K415" s="84" t="s">
        <v>311</v>
      </c>
      <c r="L415" s="83" t="s">
        <v>311</v>
      </c>
      <c r="M415" s="85" t="s">
        <v>311</v>
      </c>
      <c r="N415" s="83" t="s">
        <v>311</v>
      </c>
      <c r="O415" s="84" t="s">
        <v>311</v>
      </c>
      <c r="P415" s="83" t="s">
        <v>311</v>
      </c>
      <c r="Q415" s="83" t="s">
        <v>311</v>
      </c>
      <c r="R415" s="83" t="s">
        <v>311</v>
      </c>
      <c r="S415" s="86" t="s">
        <v>311</v>
      </c>
      <c r="T415" s="83" t="s">
        <v>311</v>
      </c>
      <c r="U415" s="83" t="s">
        <v>311</v>
      </c>
      <c r="V415" s="83" t="s">
        <v>311</v>
      </c>
      <c r="W415" s="86" t="s">
        <v>311</v>
      </c>
      <c r="X415" s="86" t="s">
        <v>311</v>
      </c>
      <c r="Y415" s="90" t="str">
        <f>IF(tbl_main[[#This Row],[ИНН организации]]="","",IF(ISERROR(VLOOKUP(tbl_main[[#This Row],[ИНН организации]],tbl_inn[],3,FALSE)),"Проверьте ИНН",VLOOKUP(tbl_main[[#This Row],[ИНН организации]],tbl_inn[],3,FALSE)))</f>
        <v/>
      </c>
      <c r="Z415" s="90" t="str">
        <f>IF(ISERROR(VLOOKUP(tbl_main[[#This Row],[ИНН организации]],tbl_inn[],4,FALSE)),"",VLOOKUP(tbl_main[[#This Row],[ИНН организации]],tbl_inn[],4,FALSE))</f>
        <v/>
      </c>
      <c r="AA415" s="90" t="str">
        <f>IF(ISERROR(VLOOKUP(tbl_main[[#This Row],[ИНН организации]],tbl_inn[],8,FALSE)),"",VLOOKUP(tbl_main[[#This Row],[ИНН организации]],tbl_inn[],8,FALSE))</f>
        <v/>
      </c>
      <c r="AB415" s="83" t="s">
        <v>311</v>
      </c>
      <c r="AC415" s="83" t="s">
        <v>311</v>
      </c>
      <c r="AD415" s="83" t="s">
        <v>311</v>
      </c>
      <c r="AE415" s="83" t="s">
        <v>311</v>
      </c>
      <c r="AF415" s="83" t="s">
        <v>311</v>
      </c>
      <c r="AG415" s="83" t="s">
        <v>311</v>
      </c>
      <c r="AH415" s="83" t="s">
        <v>311</v>
      </c>
      <c r="AI415" s="83" t="s">
        <v>311</v>
      </c>
      <c r="AJ415" s="83" t="s">
        <v>311</v>
      </c>
      <c r="AK415" s="83" t="s">
        <v>311</v>
      </c>
      <c r="AL415" s="83" t="s">
        <v>311</v>
      </c>
      <c r="AM415" s="83" t="s">
        <v>311</v>
      </c>
      <c r="AN415" s="83" t="s">
        <v>311</v>
      </c>
    </row>
    <row r="416" spans="1:40" x14ac:dyDescent="0.25">
      <c r="A416" s="81">
        <f t="shared" si="6"/>
        <v>407</v>
      </c>
      <c r="B416" s="82" t="str">
        <f>IF(tbl_main[[#This Row],[ТИП]]="","",IF(tbl_main[[#This Row],[Серия и номер]]="","",tbl_main[[#This Row],[ТИП]]&amp;"-"&amp;RIGHT(tbl_main[[#This Row],[Серия и номер]],6)))</f>
        <v/>
      </c>
      <c r="C416" s="83" t="s">
        <v>311</v>
      </c>
      <c r="D416" s="83" t="s">
        <v>311</v>
      </c>
      <c r="E416" s="83" t="s">
        <v>311</v>
      </c>
      <c r="F416" s="83" t="s">
        <v>311</v>
      </c>
      <c r="G416" s="83" t="s">
        <v>311</v>
      </c>
      <c r="H416" s="83" t="s">
        <v>311</v>
      </c>
      <c r="I416" s="83" t="s">
        <v>311</v>
      </c>
      <c r="J416" s="83" t="s">
        <v>311</v>
      </c>
      <c r="K416" s="84" t="s">
        <v>311</v>
      </c>
      <c r="L416" s="83" t="s">
        <v>311</v>
      </c>
      <c r="M416" s="85" t="s">
        <v>311</v>
      </c>
      <c r="N416" s="83" t="s">
        <v>311</v>
      </c>
      <c r="O416" s="84" t="s">
        <v>311</v>
      </c>
      <c r="P416" s="83" t="s">
        <v>311</v>
      </c>
      <c r="Q416" s="83" t="s">
        <v>311</v>
      </c>
      <c r="R416" s="83" t="s">
        <v>311</v>
      </c>
      <c r="S416" s="86" t="s">
        <v>311</v>
      </c>
      <c r="T416" s="83" t="s">
        <v>311</v>
      </c>
      <c r="U416" s="83" t="s">
        <v>311</v>
      </c>
      <c r="V416" s="83" t="s">
        <v>311</v>
      </c>
      <c r="W416" s="86" t="s">
        <v>311</v>
      </c>
      <c r="X416" s="86" t="s">
        <v>311</v>
      </c>
      <c r="Y416" s="90" t="str">
        <f>IF(tbl_main[[#This Row],[ИНН организации]]="","",IF(ISERROR(VLOOKUP(tbl_main[[#This Row],[ИНН организации]],tbl_inn[],3,FALSE)),"Проверьте ИНН",VLOOKUP(tbl_main[[#This Row],[ИНН организации]],tbl_inn[],3,FALSE)))</f>
        <v/>
      </c>
      <c r="Z416" s="90" t="str">
        <f>IF(ISERROR(VLOOKUP(tbl_main[[#This Row],[ИНН организации]],tbl_inn[],4,FALSE)),"",VLOOKUP(tbl_main[[#This Row],[ИНН организации]],tbl_inn[],4,FALSE))</f>
        <v/>
      </c>
      <c r="AA416" s="90" t="str">
        <f>IF(ISERROR(VLOOKUP(tbl_main[[#This Row],[ИНН организации]],tbl_inn[],8,FALSE)),"",VLOOKUP(tbl_main[[#This Row],[ИНН организации]],tbl_inn[],8,FALSE))</f>
        <v/>
      </c>
      <c r="AB416" s="83" t="s">
        <v>311</v>
      </c>
      <c r="AC416" s="83" t="s">
        <v>311</v>
      </c>
      <c r="AD416" s="83" t="s">
        <v>311</v>
      </c>
      <c r="AE416" s="83" t="s">
        <v>311</v>
      </c>
      <c r="AF416" s="83" t="s">
        <v>311</v>
      </c>
      <c r="AG416" s="83" t="s">
        <v>311</v>
      </c>
      <c r="AH416" s="83" t="s">
        <v>311</v>
      </c>
      <c r="AI416" s="83" t="s">
        <v>311</v>
      </c>
      <c r="AJ416" s="83" t="s">
        <v>311</v>
      </c>
      <c r="AK416" s="83" t="s">
        <v>311</v>
      </c>
      <c r="AL416" s="83" t="s">
        <v>311</v>
      </c>
      <c r="AM416" s="83" t="s">
        <v>311</v>
      </c>
      <c r="AN416" s="83" t="s">
        <v>311</v>
      </c>
    </row>
    <row r="417" spans="1:40" x14ac:dyDescent="0.25">
      <c r="A417" s="81">
        <f t="shared" si="6"/>
        <v>408</v>
      </c>
      <c r="B417" s="82" t="str">
        <f>IF(tbl_main[[#This Row],[ТИП]]="","",IF(tbl_main[[#This Row],[Серия и номер]]="","",tbl_main[[#This Row],[ТИП]]&amp;"-"&amp;RIGHT(tbl_main[[#This Row],[Серия и номер]],6)))</f>
        <v/>
      </c>
      <c r="C417" s="83" t="s">
        <v>311</v>
      </c>
      <c r="D417" s="83" t="s">
        <v>311</v>
      </c>
      <c r="E417" s="83" t="s">
        <v>311</v>
      </c>
      <c r="F417" s="83" t="s">
        <v>311</v>
      </c>
      <c r="G417" s="83" t="s">
        <v>311</v>
      </c>
      <c r="H417" s="83" t="s">
        <v>311</v>
      </c>
      <c r="I417" s="83" t="s">
        <v>311</v>
      </c>
      <c r="J417" s="83" t="s">
        <v>311</v>
      </c>
      <c r="K417" s="84" t="s">
        <v>311</v>
      </c>
      <c r="L417" s="83" t="s">
        <v>311</v>
      </c>
      <c r="M417" s="85" t="s">
        <v>311</v>
      </c>
      <c r="N417" s="83" t="s">
        <v>311</v>
      </c>
      <c r="O417" s="84" t="s">
        <v>311</v>
      </c>
      <c r="P417" s="83" t="s">
        <v>311</v>
      </c>
      <c r="Q417" s="83" t="s">
        <v>311</v>
      </c>
      <c r="R417" s="83" t="s">
        <v>311</v>
      </c>
      <c r="S417" s="86" t="s">
        <v>311</v>
      </c>
      <c r="T417" s="83" t="s">
        <v>311</v>
      </c>
      <c r="U417" s="83" t="s">
        <v>311</v>
      </c>
      <c r="V417" s="83" t="s">
        <v>311</v>
      </c>
      <c r="W417" s="86" t="s">
        <v>311</v>
      </c>
      <c r="X417" s="86" t="s">
        <v>311</v>
      </c>
      <c r="Y417" s="90" t="str">
        <f>IF(tbl_main[[#This Row],[ИНН организации]]="","",IF(ISERROR(VLOOKUP(tbl_main[[#This Row],[ИНН организации]],tbl_inn[],3,FALSE)),"Проверьте ИНН",VLOOKUP(tbl_main[[#This Row],[ИНН организации]],tbl_inn[],3,FALSE)))</f>
        <v/>
      </c>
      <c r="Z417" s="90" t="str">
        <f>IF(ISERROR(VLOOKUP(tbl_main[[#This Row],[ИНН организации]],tbl_inn[],4,FALSE)),"",VLOOKUP(tbl_main[[#This Row],[ИНН организации]],tbl_inn[],4,FALSE))</f>
        <v/>
      </c>
      <c r="AA417" s="90" t="str">
        <f>IF(ISERROR(VLOOKUP(tbl_main[[#This Row],[ИНН организации]],tbl_inn[],8,FALSE)),"",VLOOKUP(tbl_main[[#This Row],[ИНН организации]],tbl_inn[],8,FALSE))</f>
        <v/>
      </c>
      <c r="AB417" s="83" t="s">
        <v>311</v>
      </c>
      <c r="AC417" s="83" t="s">
        <v>311</v>
      </c>
      <c r="AD417" s="83" t="s">
        <v>311</v>
      </c>
      <c r="AE417" s="83" t="s">
        <v>311</v>
      </c>
      <c r="AF417" s="83" t="s">
        <v>311</v>
      </c>
      <c r="AG417" s="83" t="s">
        <v>311</v>
      </c>
      <c r="AH417" s="83" t="s">
        <v>311</v>
      </c>
      <c r="AI417" s="83" t="s">
        <v>311</v>
      </c>
      <c r="AJ417" s="83" t="s">
        <v>311</v>
      </c>
      <c r="AK417" s="83" t="s">
        <v>311</v>
      </c>
      <c r="AL417" s="83" t="s">
        <v>311</v>
      </c>
      <c r="AM417" s="83" t="s">
        <v>311</v>
      </c>
      <c r="AN417" s="83" t="s">
        <v>311</v>
      </c>
    </row>
    <row r="418" spans="1:40" x14ac:dyDescent="0.25">
      <c r="A418" s="81">
        <f t="shared" si="6"/>
        <v>409</v>
      </c>
      <c r="B418" s="82" t="str">
        <f>IF(tbl_main[[#This Row],[ТИП]]="","",IF(tbl_main[[#This Row],[Серия и номер]]="","",tbl_main[[#This Row],[ТИП]]&amp;"-"&amp;RIGHT(tbl_main[[#This Row],[Серия и номер]],6)))</f>
        <v/>
      </c>
      <c r="C418" s="83" t="s">
        <v>311</v>
      </c>
      <c r="D418" s="83" t="s">
        <v>311</v>
      </c>
      <c r="E418" s="83" t="s">
        <v>311</v>
      </c>
      <c r="F418" s="83" t="s">
        <v>311</v>
      </c>
      <c r="G418" s="83" t="s">
        <v>311</v>
      </c>
      <c r="H418" s="83" t="s">
        <v>311</v>
      </c>
      <c r="I418" s="83" t="s">
        <v>311</v>
      </c>
      <c r="J418" s="83" t="s">
        <v>311</v>
      </c>
      <c r="K418" s="84" t="s">
        <v>311</v>
      </c>
      <c r="L418" s="83" t="s">
        <v>311</v>
      </c>
      <c r="M418" s="85" t="s">
        <v>311</v>
      </c>
      <c r="N418" s="83" t="s">
        <v>311</v>
      </c>
      <c r="O418" s="84" t="s">
        <v>311</v>
      </c>
      <c r="P418" s="83" t="s">
        <v>311</v>
      </c>
      <c r="Q418" s="83" t="s">
        <v>311</v>
      </c>
      <c r="R418" s="83" t="s">
        <v>311</v>
      </c>
      <c r="S418" s="86" t="s">
        <v>311</v>
      </c>
      <c r="T418" s="83" t="s">
        <v>311</v>
      </c>
      <c r="U418" s="83" t="s">
        <v>311</v>
      </c>
      <c r="V418" s="83" t="s">
        <v>311</v>
      </c>
      <c r="W418" s="86" t="s">
        <v>311</v>
      </c>
      <c r="X418" s="86" t="s">
        <v>311</v>
      </c>
      <c r="Y418" s="90" t="str">
        <f>IF(tbl_main[[#This Row],[ИНН организации]]="","",IF(ISERROR(VLOOKUP(tbl_main[[#This Row],[ИНН организации]],tbl_inn[],3,FALSE)),"Проверьте ИНН",VLOOKUP(tbl_main[[#This Row],[ИНН организации]],tbl_inn[],3,FALSE)))</f>
        <v/>
      </c>
      <c r="Z418" s="90" t="str">
        <f>IF(ISERROR(VLOOKUP(tbl_main[[#This Row],[ИНН организации]],tbl_inn[],4,FALSE)),"",VLOOKUP(tbl_main[[#This Row],[ИНН организации]],tbl_inn[],4,FALSE))</f>
        <v/>
      </c>
      <c r="AA418" s="90" t="str">
        <f>IF(ISERROR(VLOOKUP(tbl_main[[#This Row],[ИНН организации]],tbl_inn[],8,FALSE)),"",VLOOKUP(tbl_main[[#This Row],[ИНН организации]],tbl_inn[],8,FALSE))</f>
        <v/>
      </c>
      <c r="AB418" s="83" t="s">
        <v>311</v>
      </c>
      <c r="AC418" s="83" t="s">
        <v>311</v>
      </c>
      <c r="AD418" s="83" t="s">
        <v>311</v>
      </c>
      <c r="AE418" s="83" t="s">
        <v>311</v>
      </c>
      <c r="AF418" s="83" t="s">
        <v>311</v>
      </c>
      <c r="AG418" s="83" t="s">
        <v>311</v>
      </c>
      <c r="AH418" s="83" t="s">
        <v>311</v>
      </c>
      <c r="AI418" s="83" t="s">
        <v>311</v>
      </c>
      <c r="AJ418" s="83" t="s">
        <v>311</v>
      </c>
      <c r="AK418" s="83" t="s">
        <v>311</v>
      </c>
      <c r="AL418" s="83" t="s">
        <v>311</v>
      </c>
      <c r="AM418" s="83" t="s">
        <v>311</v>
      </c>
      <c r="AN418" s="83" t="s">
        <v>311</v>
      </c>
    </row>
    <row r="419" spans="1:40" x14ac:dyDescent="0.25">
      <c r="A419" s="81">
        <f t="shared" si="6"/>
        <v>410</v>
      </c>
      <c r="B419" s="82" t="str">
        <f>IF(tbl_main[[#This Row],[ТИП]]="","",IF(tbl_main[[#This Row],[Серия и номер]]="","",tbl_main[[#This Row],[ТИП]]&amp;"-"&amp;RIGHT(tbl_main[[#This Row],[Серия и номер]],6)))</f>
        <v/>
      </c>
      <c r="C419" s="83" t="s">
        <v>311</v>
      </c>
      <c r="D419" s="83" t="s">
        <v>311</v>
      </c>
      <c r="E419" s="83" t="s">
        <v>311</v>
      </c>
      <c r="F419" s="83" t="s">
        <v>311</v>
      </c>
      <c r="G419" s="83" t="s">
        <v>311</v>
      </c>
      <c r="H419" s="83" t="s">
        <v>311</v>
      </c>
      <c r="I419" s="83" t="s">
        <v>311</v>
      </c>
      <c r="J419" s="83" t="s">
        <v>311</v>
      </c>
      <c r="K419" s="84" t="s">
        <v>311</v>
      </c>
      <c r="L419" s="83" t="s">
        <v>311</v>
      </c>
      <c r="M419" s="85" t="s">
        <v>311</v>
      </c>
      <c r="N419" s="83" t="s">
        <v>311</v>
      </c>
      <c r="O419" s="84" t="s">
        <v>311</v>
      </c>
      <c r="P419" s="83" t="s">
        <v>311</v>
      </c>
      <c r="Q419" s="83" t="s">
        <v>311</v>
      </c>
      <c r="R419" s="83" t="s">
        <v>311</v>
      </c>
      <c r="S419" s="86" t="s">
        <v>311</v>
      </c>
      <c r="T419" s="83" t="s">
        <v>311</v>
      </c>
      <c r="U419" s="83" t="s">
        <v>311</v>
      </c>
      <c r="V419" s="83" t="s">
        <v>311</v>
      </c>
      <c r="W419" s="86" t="s">
        <v>311</v>
      </c>
      <c r="X419" s="86" t="s">
        <v>311</v>
      </c>
      <c r="Y419" s="90" t="str">
        <f>IF(tbl_main[[#This Row],[ИНН организации]]="","",IF(ISERROR(VLOOKUP(tbl_main[[#This Row],[ИНН организации]],tbl_inn[],3,FALSE)),"Проверьте ИНН",VLOOKUP(tbl_main[[#This Row],[ИНН организации]],tbl_inn[],3,FALSE)))</f>
        <v/>
      </c>
      <c r="Z419" s="90" t="str">
        <f>IF(ISERROR(VLOOKUP(tbl_main[[#This Row],[ИНН организации]],tbl_inn[],4,FALSE)),"",VLOOKUP(tbl_main[[#This Row],[ИНН организации]],tbl_inn[],4,FALSE))</f>
        <v/>
      </c>
      <c r="AA419" s="90" t="str">
        <f>IF(ISERROR(VLOOKUP(tbl_main[[#This Row],[ИНН организации]],tbl_inn[],8,FALSE)),"",VLOOKUP(tbl_main[[#This Row],[ИНН организации]],tbl_inn[],8,FALSE))</f>
        <v/>
      </c>
      <c r="AB419" s="83" t="s">
        <v>311</v>
      </c>
      <c r="AC419" s="83" t="s">
        <v>311</v>
      </c>
      <c r="AD419" s="83" t="s">
        <v>311</v>
      </c>
      <c r="AE419" s="83" t="s">
        <v>311</v>
      </c>
      <c r="AF419" s="83" t="s">
        <v>311</v>
      </c>
      <c r="AG419" s="83" t="s">
        <v>311</v>
      </c>
      <c r="AH419" s="83" t="s">
        <v>311</v>
      </c>
      <c r="AI419" s="83" t="s">
        <v>311</v>
      </c>
      <c r="AJ419" s="83" t="s">
        <v>311</v>
      </c>
      <c r="AK419" s="83" t="s">
        <v>311</v>
      </c>
      <c r="AL419" s="83" t="s">
        <v>311</v>
      </c>
      <c r="AM419" s="83" t="s">
        <v>311</v>
      </c>
      <c r="AN419" s="83" t="s">
        <v>311</v>
      </c>
    </row>
    <row r="420" spans="1:40" x14ac:dyDescent="0.25">
      <c r="A420" s="81">
        <f t="shared" si="6"/>
        <v>411</v>
      </c>
      <c r="B420" s="82" t="str">
        <f>IF(tbl_main[[#This Row],[ТИП]]="","",IF(tbl_main[[#This Row],[Серия и номер]]="","",tbl_main[[#This Row],[ТИП]]&amp;"-"&amp;RIGHT(tbl_main[[#This Row],[Серия и номер]],6)))</f>
        <v/>
      </c>
      <c r="C420" s="83" t="s">
        <v>311</v>
      </c>
      <c r="D420" s="83" t="s">
        <v>311</v>
      </c>
      <c r="E420" s="83" t="s">
        <v>311</v>
      </c>
      <c r="F420" s="83" t="s">
        <v>311</v>
      </c>
      <c r="G420" s="83" t="s">
        <v>311</v>
      </c>
      <c r="H420" s="83" t="s">
        <v>311</v>
      </c>
      <c r="I420" s="83" t="s">
        <v>311</v>
      </c>
      <c r="J420" s="83" t="s">
        <v>311</v>
      </c>
      <c r="K420" s="84" t="s">
        <v>311</v>
      </c>
      <c r="L420" s="83" t="s">
        <v>311</v>
      </c>
      <c r="M420" s="85" t="s">
        <v>311</v>
      </c>
      <c r="N420" s="83" t="s">
        <v>311</v>
      </c>
      <c r="O420" s="84" t="s">
        <v>311</v>
      </c>
      <c r="P420" s="83" t="s">
        <v>311</v>
      </c>
      <c r="Q420" s="83" t="s">
        <v>311</v>
      </c>
      <c r="R420" s="83" t="s">
        <v>311</v>
      </c>
      <c r="S420" s="86" t="s">
        <v>311</v>
      </c>
      <c r="T420" s="83" t="s">
        <v>311</v>
      </c>
      <c r="U420" s="83" t="s">
        <v>311</v>
      </c>
      <c r="V420" s="83" t="s">
        <v>311</v>
      </c>
      <c r="W420" s="86" t="s">
        <v>311</v>
      </c>
      <c r="X420" s="86" t="s">
        <v>311</v>
      </c>
      <c r="Y420" s="90" t="str">
        <f>IF(tbl_main[[#This Row],[ИНН организации]]="","",IF(ISERROR(VLOOKUP(tbl_main[[#This Row],[ИНН организации]],tbl_inn[],3,FALSE)),"Проверьте ИНН",VLOOKUP(tbl_main[[#This Row],[ИНН организации]],tbl_inn[],3,FALSE)))</f>
        <v/>
      </c>
      <c r="Z420" s="90" t="str">
        <f>IF(ISERROR(VLOOKUP(tbl_main[[#This Row],[ИНН организации]],tbl_inn[],4,FALSE)),"",VLOOKUP(tbl_main[[#This Row],[ИНН организации]],tbl_inn[],4,FALSE))</f>
        <v/>
      </c>
      <c r="AA420" s="90" t="str">
        <f>IF(ISERROR(VLOOKUP(tbl_main[[#This Row],[ИНН организации]],tbl_inn[],8,FALSE)),"",VLOOKUP(tbl_main[[#This Row],[ИНН организации]],tbl_inn[],8,FALSE))</f>
        <v/>
      </c>
      <c r="AB420" s="83" t="s">
        <v>311</v>
      </c>
      <c r="AC420" s="83" t="s">
        <v>311</v>
      </c>
      <c r="AD420" s="83" t="s">
        <v>311</v>
      </c>
      <c r="AE420" s="83" t="s">
        <v>311</v>
      </c>
      <c r="AF420" s="83" t="s">
        <v>311</v>
      </c>
      <c r="AG420" s="83" t="s">
        <v>311</v>
      </c>
      <c r="AH420" s="83" t="s">
        <v>311</v>
      </c>
      <c r="AI420" s="83" t="s">
        <v>311</v>
      </c>
      <c r="AJ420" s="83" t="s">
        <v>311</v>
      </c>
      <c r="AK420" s="83" t="s">
        <v>311</v>
      </c>
      <c r="AL420" s="83" t="s">
        <v>311</v>
      </c>
      <c r="AM420" s="83" t="s">
        <v>311</v>
      </c>
      <c r="AN420" s="83" t="s">
        <v>311</v>
      </c>
    </row>
    <row r="421" spans="1:40" x14ac:dyDescent="0.25">
      <c r="A421" s="81">
        <f t="shared" si="6"/>
        <v>412</v>
      </c>
      <c r="B421" s="82" t="str">
        <f>IF(tbl_main[[#This Row],[ТИП]]="","",IF(tbl_main[[#This Row],[Серия и номер]]="","",tbl_main[[#This Row],[ТИП]]&amp;"-"&amp;RIGHT(tbl_main[[#This Row],[Серия и номер]],6)))</f>
        <v/>
      </c>
      <c r="C421" s="83" t="s">
        <v>311</v>
      </c>
      <c r="D421" s="83" t="s">
        <v>311</v>
      </c>
      <c r="E421" s="83" t="s">
        <v>311</v>
      </c>
      <c r="F421" s="83" t="s">
        <v>311</v>
      </c>
      <c r="G421" s="83" t="s">
        <v>311</v>
      </c>
      <c r="H421" s="83" t="s">
        <v>311</v>
      </c>
      <c r="I421" s="83" t="s">
        <v>311</v>
      </c>
      <c r="J421" s="83" t="s">
        <v>311</v>
      </c>
      <c r="K421" s="84" t="s">
        <v>311</v>
      </c>
      <c r="L421" s="83" t="s">
        <v>311</v>
      </c>
      <c r="M421" s="85" t="s">
        <v>311</v>
      </c>
      <c r="N421" s="83" t="s">
        <v>311</v>
      </c>
      <c r="O421" s="84" t="s">
        <v>311</v>
      </c>
      <c r="P421" s="83" t="s">
        <v>311</v>
      </c>
      <c r="Q421" s="83" t="s">
        <v>311</v>
      </c>
      <c r="R421" s="83" t="s">
        <v>311</v>
      </c>
      <c r="S421" s="86" t="s">
        <v>311</v>
      </c>
      <c r="T421" s="83" t="s">
        <v>311</v>
      </c>
      <c r="U421" s="83" t="s">
        <v>311</v>
      </c>
      <c r="V421" s="83" t="s">
        <v>311</v>
      </c>
      <c r="W421" s="86" t="s">
        <v>311</v>
      </c>
      <c r="X421" s="86" t="s">
        <v>311</v>
      </c>
      <c r="Y421" s="90" t="str">
        <f>IF(tbl_main[[#This Row],[ИНН организации]]="","",IF(ISERROR(VLOOKUP(tbl_main[[#This Row],[ИНН организации]],tbl_inn[],3,FALSE)),"Проверьте ИНН",VLOOKUP(tbl_main[[#This Row],[ИНН организации]],tbl_inn[],3,FALSE)))</f>
        <v/>
      </c>
      <c r="Z421" s="90" t="str">
        <f>IF(ISERROR(VLOOKUP(tbl_main[[#This Row],[ИНН организации]],tbl_inn[],4,FALSE)),"",VLOOKUP(tbl_main[[#This Row],[ИНН организации]],tbl_inn[],4,FALSE))</f>
        <v/>
      </c>
      <c r="AA421" s="90" t="str">
        <f>IF(ISERROR(VLOOKUP(tbl_main[[#This Row],[ИНН организации]],tbl_inn[],8,FALSE)),"",VLOOKUP(tbl_main[[#This Row],[ИНН организации]],tbl_inn[],8,FALSE))</f>
        <v/>
      </c>
      <c r="AB421" s="83" t="s">
        <v>311</v>
      </c>
      <c r="AC421" s="83" t="s">
        <v>311</v>
      </c>
      <c r="AD421" s="83" t="s">
        <v>311</v>
      </c>
      <c r="AE421" s="83" t="s">
        <v>311</v>
      </c>
      <c r="AF421" s="83" t="s">
        <v>311</v>
      </c>
      <c r="AG421" s="83" t="s">
        <v>311</v>
      </c>
      <c r="AH421" s="83" t="s">
        <v>311</v>
      </c>
      <c r="AI421" s="83" t="s">
        <v>311</v>
      </c>
      <c r="AJ421" s="83" t="s">
        <v>311</v>
      </c>
      <c r="AK421" s="83" t="s">
        <v>311</v>
      </c>
      <c r="AL421" s="83" t="s">
        <v>311</v>
      </c>
      <c r="AM421" s="83" t="s">
        <v>311</v>
      </c>
      <c r="AN421" s="83" t="s">
        <v>311</v>
      </c>
    </row>
    <row r="422" spans="1:40" x14ac:dyDescent="0.25">
      <c r="A422" s="81">
        <f t="shared" si="6"/>
        <v>413</v>
      </c>
      <c r="B422" s="82" t="str">
        <f>IF(tbl_main[[#This Row],[ТИП]]="","",IF(tbl_main[[#This Row],[Серия и номер]]="","",tbl_main[[#This Row],[ТИП]]&amp;"-"&amp;RIGHT(tbl_main[[#This Row],[Серия и номер]],6)))</f>
        <v/>
      </c>
      <c r="C422" s="83" t="s">
        <v>311</v>
      </c>
      <c r="D422" s="83" t="s">
        <v>311</v>
      </c>
      <c r="E422" s="83" t="s">
        <v>311</v>
      </c>
      <c r="F422" s="83" t="s">
        <v>311</v>
      </c>
      <c r="G422" s="83" t="s">
        <v>311</v>
      </c>
      <c r="H422" s="83" t="s">
        <v>311</v>
      </c>
      <c r="I422" s="83" t="s">
        <v>311</v>
      </c>
      <c r="J422" s="83" t="s">
        <v>311</v>
      </c>
      <c r="K422" s="84" t="s">
        <v>311</v>
      </c>
      <c r="L422" s="83" t="s">
        <v>311</v>
      </c>
      <c r="M422" s="85" t="s">
        <v>311</v>
      </c>
      <c r="N422" s="83" t="s">
        <v>311</v>
      </c>
      <c r="O422" s="84" t="s">
        <v>311</v>
      </c>
      <c r="P422" s="83" t="s">
        <v>311</v>
      </c>
      <c r="Q422" s="83" t="s">
        <v>311</v>
      </c>
      <c r="R422" s="83" t="s">
        <v>311</v>
      </c>
      <c r="S422" s="86" t="s">
        <v>311</v>
      </c>
      <c r="T422" s="83" t="s">
        <v>311</v>
      </c>
      <c r="U422" s="83" t="s">
        <v>311</v>
      </c>
      <c r="V422" s="83" t="s">
        <v>311</v>
      </c>
      <c r="W422" s="86" t="s">
        <v>311</v>
      </c>
      <c r="X422" s="86" t="s">
        <v>311</v>
      </c>
      <c r="Y422" s="90" t="str">
        <f>IF(tbl_main[[#This Row],[ИНН организации]]="","",IF(ISERROR(VLOOKUP(tbl_main[[#This Row],[ИНН организации]],tbl_inn[],3,FALSE)),"Проверьте ИНН",VLOOKUP(tbl_main[[#This Row],[ИНН организации]],tbl_inn[],3,FALSE)))</f>
        <v/>
      </c>
      <c r="Z422" s="90" t="str">
        <f>IF(ISERROR(VLOOKUP(tbl_main[[#This Row],[ИНН организации]],tbl_inn[],4,FALSE)),"",VLOOKUP(tbl_main[[#This Row],[ИНН организации]],tbl_inn[],4,FALSE))</f>
        <v/>
      </c>
      <c r="AA422" s="90" t="str">
        <f>IF(ISERROR(VLOOKUP(tbl_main[[#This Row],[ИНН организации]],tbl_inn[],8,FALSE)),"",VLOOKUP(tbl_main[[#This Row],[ИНН организации]],tbl_inn[],8,FALSE))</f>
        <v/>
      </c>
      <c r="AB422" s="83" t="s">
        <v>311</v>
      </c>
      <c r="AC422" s="83" t="s">
        <v>311</v>
      </c>
      <c r="AD422" s="83" t="s">
        <v>311</v>
      </c>
      <c r="AE422" s="83" t="s">
        <v>311</v>
      </c>
      <c r="AF422" s="83" t="s">
        <v>311</v>
      </c>
      <c r="AG422" s="83" t="s">
        <v>311</v>
      </c>
      <c r="AH422" s="83" t="s">
        <v>311</v>
      </c>
      <c r="AI422" s="83" t="s">
        <v>311</v>
      </c>
      <c r="AJ422" s="83" t="s">
        <v>311</v>
      </c>
      <c r="AK422" s="83" t="s">
        <v>311</v>
      </c>
      <c r="AL422" s="83" t="s">
        <v>311</v>
      </c>
      <c r="AM422" s="83" t="s">
        <v>311</v>
      </c>
      <c r="AN422" s="83" t="s">
        <v>311</v>
      </c>
    </row>
    <row r="423" spans="1:40" x14ac:dyDescent="0.25">
      <c r="A423" s="81">
        <f t="shared" si="6"/>
        <v>414</v>
      </c>
      <c r="B423" s="82" t="str">
        <f>IF(tbl_main[[#This Row],[ТИП]]="","",IF(tbl_main[[#This Row],[Серия и номер]]="","",tbl_main[[#This Row],[ТИП]]&amp;"-"&amp;RIGHT(tbl_main[[#This Row],[Серия и номер]],6)))</f>
        <v/>
      </c>
      <c r="C423" s="83" t="s">
        <v>311</v>
      </c>
      <c r="D423" s="83" t="s">
        <v>311</v>
      </c>
      <c r="E423" s="83" t="s">
        <v>311</v>
      </c>
      <c r="F423" s="83" t="s">
        <v>311</v>
      </c>
      <c r="G423" s="83" t="s">
        <v>311</v>
      </c>
      <c r="H423" s="83" t="s">
        <v>311</v>
      </c>
      <c r="I423" s="83" t="s">
        <v>311</v>
      </c>
      <c r="J423" s="83" t="s">
        <v>311</v>
      </c>
      <c r="K423" s="84" t="s">
        <v>311</v>
      </c>
      <c r="L423" s="83" t="s">
        <v>311</v>
      </c>
      <c r="M423" s="85" t="s">
        <v>311</v>
      </c>
      <c r="N423" s="83" t="s">
        <v>311</v>
      </c>
      <c r="O423" s="84" t="s">
        <v>311</v>
      </c>
      <c r="P423" s="83" t="s">
        <v>311</v>
      </c>
      <c r="Q423" s="83" t="s">
        <v>311</v>
      </c>
      <c r="R423" s="83" t="s">
        <v>311</v>
      </c>
      <c r="S423" s="86" t="s">
        <v>311</v>
      </c>
      <c r="T423" s="83" t="s">
        <v>311</v>
      </c>
      <c r="U423" s="83" t="s">
        <v>311</v>
      </c>
      <c r="V423" s="83" t="s">
        <v>311</v>
      </c>
      <c r="W423" s="86" t="s">
        <v>311</v>
      </c>
      <c r="X423" s="86" t="s">
        <v>311</v>
      </c>
      <c r="Y423" s="90" t="str">
        <f>IF(tbl_main[[#This Row],[ИНН организации]]="","",IF(ISERROR(VLOOKUP(tbl_main[[#This Row],[ИНН организации]],tbl_inn[],3,FALSE)),"Проверьте ИНН",VLOOKUP(tbl_main[[#This Row],[ИНН организации]],tbl_inn[],3,FALSE)))</f>
        <v/>
      </c>
      <c r="Z423" s="90" t="str">
        <f>IF(ISERROR(VLOOKUP(tbl_main[[#This Row],[ИНН организации]],tbl_inn[],4,FALSE)),"",VLOOKUP(tbl_main[[#This Row],[ИНН организации]],tbl_inn[],4,FALSE))</f>
        <v/>
      </c>
      <c r="AA423" s="90" t="str">
        <f>IF(ISERROR(VLOOKUP(tbl_main[[#This Row],[ИНН организации]],tbl_inn[],8,FALSE)),"",VLOOKUP(tbl_main[[#This Row],[ИНН организации]],tbl_inn[],8,FALSE))</f>
        <v/>
      </c>
      <c r="AB423" s="83" t="s">
        <v>311</v>
      </c>
      <c r="AC423" s="83" t="s">
        <v>311</v>
      </c>
      <c r="AD423" s="83" t="s">
        <v>311</v>
      </c>
      <c r="AE423" s="83" t="s">
        <v>311</v>
      </c>
      <c r="AF423" s="83" t="s">
        <v>311</v>
      </c>
      <c r="AG423" s="83" t="s">
        <v>311</v>
      </c>
      <c r="AH423" s="83" t="s">
        <v>311</v>
      </c>
      <c r="AI423" s="83" t="s">
        <v>311</v>
      </c>
      <c r="AJ423" s="83" t="s">
        <v>311</v>
      </c>
      <c r="AK423" s="83" t="s">
        <v>311</v>
      </c>
      <c r="AL423" s="83" t="s">
        <v>311</v>
      </c>
      <c r="AM423" s="83" t="s">
        <v>311</v>
      </c>
      <c r="AN423" s="83" t="s">
        <v>311</v>
      </c>
    </row>
    <row r="424" spans="1:40" x14ac:dyDescent="0.25">
      <c r="A424" s="81">
        <f t="shared" si="6"/>
        <v>415</v>
      </c>
      <c r="B424" s="82" t="str">
        <f>IF(tbl_main[[#This Row],[ТИП]]="","",IF(tbl_main[[#This Row],[Серия и номер]]="","",tbl_main[[#This Row],[ТИП]]&amp;"-"&amp;RIGHT(tbl_main[[#This Row],[Серия и номер]],6)))</f>
        <v/>
      </c>
      <c r="C424" s="83" t="s">
        <v>311</v>
      </c>
      <c r="D424" s="83" t="s">
        <v>311</v>
      </c>
      <c r="E424" s="83" t="s">
        <v>311</v>
      </c>
      <c r="F424" s="83" t="s">
        <v>311</v>
      </c>
      <c r="G424" s="83" t="s">
        <v>311</v>
      </c>
      <c r="H424" s="83" t="s">
        <v>311</v>
      </c>
      <c r="I424" s="83" t="s">
        <v>311</v>
      </c>
      <c r="J424" s="83" t="s">
        <v>311</v>
      </c>
      <c r="K424" s="84" t="s">
        <v>311</v>
      </c>
      <c r="L424" s="83" t="s">
        <v>311</v>
      </c>
      <c r="M424" s="85" t="s">
        <v>311</v>
      </c>
      <c r="N424" s="83" t="s">
        <v>311</v>
      </c>
      <c r="O424" s="84" t="s">
        <v>311</v>
      </c>
      <c r="P424" s="83" t="s">
        <v>311</v>
      </c>
      <c r="Q424" s="83" t="s">
        <v>311</v>
      </c>
      <c r="R424" s="83" t="s">
        <v>311</v>
      </c>
      <c r="S424" s="86" t="s">
        <v>311</v>
      </c>
      <c r="T424" s="83" t="s">
        <v>311</v>
      </c>
      <c r="U424" s="83" t="s">
        <v>311</v>
      </c>
      <c r="V424" s="83" t="s">
        <v>311</v>
      </c>
      <c r="W424" s="86" t="s">
        <v>311</v>
      </c>
      <c r="X424" s="86" t="s">
        <v>311</v>
      </c>
      <c r="Y424" s="90" t="str">
        <f>IF(tbl_main[[#This Row],[ИНН организации]]="","",IF(ISERROR(VLOOKUP(tbl_main[[#This Row],[ИНН организации]],tbl_inn[],3,FALSE)),"Проверьте ИНН",VLOOKUP(tbl_main[[#This Row],[ИНН организации]],tbl_inn[],3,FALSE)))</f>
        <v/>
      </c>
      <c r="Z424" s="90" t="str">
        <f>IF(ISERROR(VLOOKUP(tbl_main[[#This Row],[ИНН организации]],tbl_inn[],4,FALSE)),"",VLOOKUP(tbl_main[[#This Row],[ИНН организации]],tbl_inn[],4,FALSE))</f>
        <v/>
      </c>
      <c r="AA424" s="90" t="str">
        <f>IF(ISERROR(VLOOKUP(tbl_main[[#This Row],[ИНН организации]],tbl_inn[],8,FALSE)),"",VLOOKUP(tbl_main[[#This Row],[ИНН организации]],tbl_inn[],8,FALSE))</f>
        <v/>
      </c>
      <c r="AB424" s="83" t="s">
        <v>311</v>
      </c>
      <c r="AC424" s="83" t="s">
        <v>311</v>
      </c>
      <c r="AD424" s="83" t="s">
        <v>311</v>
      </c>
      <c r="AE424" s="83" t="s">
        <v>311</v>
      </c>
      <c r="AF424" s="83" t="s">
        <v>311</v>
      </c>
      <c r="AG424" s="83" t="s">
        <v>311</v>
      </c>
      <c r="AH424" s="83" t="s">
        <v>311</v>
      </c>
      <c r="AI424" s="83" t="s">
        <v>311</v>
      </c>
      <c r="AJ424" s="83" t="s">
        <v>311</v>
      </c>
      <c r="AK424" s="83" t="s">
        <v>311</v>
      </c>
      <c r="AL424" s="83" t="s">
        <v>311</v>
      </c>
      <c r="AM424" s="83" t="s">
        <v>311</v>
      </c>
      <c r="AN424" s="83" t="s">
        <v>311</v>
      </c>
    </row>
    <row r="425" spans="1:40" x14ac:dyDescent="0.25">
      <c r="A425" s="81">
        <f t="shared" si="6"/>
        <v>416</v>
      </c>
      <c r="B425" s="82" t="str">
        <f>IF(tbl_main[[#This Row],[ТИП]]="","",IF(tbl_main[[#This Row],[Серия и номер]]="","",tbl_main[[#This Row],[ТИП]]&amp;"-"&amp;RIGHT(tbl_main[[#This Row],[Серия и номер]],6)))</f>
        <v/>
      </c>
      <c r="C425" s="83" t="s">
        <v>311</v>
      </c>
      <c r="D425" s="83" t="s">
        <v>311</v>
      </c>
      <c r="E425" s="83" t="s">
        <v>311</v>
      </c>
      <c r="F425" s="83" t="s">
        <v>311</v>
      </c>
      <c r="G425" s="83" t="s">
        <v>311</v>
      </c>
      <c r="H425" s="83" t="s">
        <v>311</v>
      </c>
      <c r="I425" s="83" t="s">
        <v>311</v>
      </c>
      <c r="J425" s="83" t="s">
        <v>311</v>
      </c>
      <c r="K425" s="84" t="s">
        <v>311</v>
      </c>
      <c r="L425" s="83" t="s">
        <v>311</v>
      </c>
      <c r="M425" s="85" t="s">
        <v>311</v>
      </c>
      <c r="N425" s="83" t="s">
        <v>311</v>
      </c>
      <c r="O425" s="84" t="s">
        <v>311</v>
      </c>
      <c r="P425" s="83" t="s">
        <v>311</v>
      </c>
      <c r="Q425" s="83" t="s">
        <v>311</v>
      </c>
      <c r="R425" s="83" t="s">
        <v>311</v>
      </c>
      <c r="S425" s="86" t="s">
        <v>311</v>
      </c>
      <c r="T425" s="83" t="s">
        <v>311</v>
      </c>
      <c r="U425" s="83" t="s">
        <v>311</v>
      </c>
      <c r="V425" s="83" t="s">
        <v>311</v>
      </c>
      <c r="W425" s="86" t="s">
        <v>311</v>
      </c>
      <c r="X425" s="86" t="s">
        <v>311</v>
      </c>
      <c r="Y425" s="90" t="str">
        <f>IF(tbl_main[[#This Row],[ИНН организации]]="","",IF(ISERROR(VLOOKUP(tbl_main[[#This Row],[ИНН организации]],tbl_inn[],3,FALSE)),"Проверьте ИНН",VLOOKUP(tbl_main[[#This Row],[ИНН организации]],tbl_inn[],3,FALSE)))</f>
        <v/>
      </c>
      <c r="Z425" s="90" t="str">
        <f>IF(ISERROR(VLOOKUP(tbl_main[[#This Row],[ИНН организации]],tbl_inn[],4,FALSE)),"",VLOOKUP(tbl_main[[#This Row],[ИНН организации]],tbl_inn[],4,FALSE))</f>
        <v/>
      </c>
      <c r="AA425" s="90" t="str">
        <f>IF(ISERROR(VLOOKUP(tbl_main[[#This Row],[ИНН организации]],tbl_inn[],8,FALSE)),"",VLOOKUP(tbl_main[[#This Row],[ИНН организации]],tbl_inn[],8,FALSE))</f>
        <v/>
      </c>
      <c r="AB425" s="83" t="s">
        <v>311</v>
      </c>
      <c r="AC425" s="83" t="s">
        <v>311</v>
      </c>
      <c r="AD425" s="83" t="s">
        <v>311</v>
      </c>
      <c r="AE425" s="83" t="s">
        <v>311</v>
      </c>
      <c r="AF425" s="83" t="s">
        <v>311</v>
      </c>
      <c r="AG425" s="83" t="s">
        <v>311</v>
      </c>
      <c r="AH425" s="83" t="s">
        <v>311</v>
      </c>
      <c r="AI425" s="83" t="s">
        <v>311</v>
      </c>
      <c r="AJ425" s="83" t="s">
        <v>311</v>
      </c>
      <c r="AK425" s="83" t="s">
        <v>311</v>
      </c>
      <c r="AL425" s="83" t="s">
        <v>311</v>
      </c>
      <c r="AM425" s="83" t="s">
        <v>311</v>
      </c>
      <c r="AN425" s="83" t="s">
        <v>311</v>
      </c>
    </row>
    <row r="426" spans="1:40" x14ac:dyDescent="0.25">
      <c r="A426" s="81">
        <f t="shared" si="6"/>
        <v>417</v>
      </c>
      <c r="B426" s="82" t="str">
        <f>IF(tbl_main[[#This Row],[ТИП]]="","",IF(tbl_main[[#This Row],[Серия и номер]]="","",tbl_main[[#This Row],[ТИП]]&amp;"-"&amp;RIGHT(tbl_main[[#This Row],[Серия и номер]],6)))</f>
        <v/>
      </c>
      <c r="C426" s="83" t="s">
        <v>311</v>
      </c>
      <c r="D426" s="83" t="s">
        <v>311</v>
      </c>
      <c r="E426" s="83" t="s">
        <v>311</v>
      </c>
      <c r="F426" s="83" t="s">
        <v>311</v>
      </c>
      <c r="G426" s="83" t="s">
        <v>311</v>
      </c>
      <c r="H426" s="83" t="s">
        <v>311</v>
      </c>
      <c r="I426" s="83" t="s">
        <v>311</v>
      </c>
      <c r="J426" s="83" t="s">
        <v>311</v>
      </c>
      <c r="K426" s="84" t="s">
        <v>311</v>
      </c>
      <c r="L426" s="83" t="s">
        <v>311</v>
      </c>
      <c r="M426" s="85" t="s">
        <v>311</v>
      </c>
      <c r="N426" s="83" t="s">
        <v>311</v>
      </c>
      <c r="O426" s="84" t="s">
        <v>311</v>
      </c>
      <c r="P426" s="83" t="s">
        <v>311</v>
      </c>
      <c r="Q426" s="83" t="s">
        <v>311</v>
      </c>
      <c r="R426" s="83" t="s">
        <v>311</v>
      </c>
      <c r="S426" s="86" t="s">
        <v>311</v>
      </c>
      <c r="T426" s="83" t="s">
        <v>311</v>
      </c>
      <c r="U426" s="83" t="s">
        <v>311</v>
      </c>
      <c r="V426" s="83" t="s">
        <v>311</v>
      </c>
      <c r="W426" s="86" t="s">
        <v>311</v>
      </c>
      <c r="X426" s="86" t="s">
        <v>311</v>
      </c>
      <c r="Y426" s="90" t="str">
        <f>IF(tbl_main[[#This Row],[ИНН организации]]="","",IF(ISERROR(VLOOKUP(tbl_main[[#This Row],[ИНН организации]],tbl_inn[],3,FALSE)),"Проверьте ИНН",VLOOKUP(tbl_main[[#This Row],[ИНН организации]],tbl_inn[],3,FALSE)))</f>
        <v/>
      </c>
      <c r="Z426" s="90" t="str">
        <f>IF(ISERROR(VLOOKUP(tbl_main[[#This Row],[ИНН организации]],tbl_inn[],4,FALSE)),"",VLOOKUP(tbl_main[[#This Row],[ИНН организации]],tbl_inn[],4,FALSE))</f>
        <v/>
      </c>
      <c r="AA426" s="90" t="str">
        <f>IF(ISERROR(VLOOKUP(tbl_main[[#This Row],[ИНН организации]],tbl_inn[],8,FALSE)),"",VLOOKUP(tbl_main[[#This Row],[ИНН организации]],tbl_inn[],8,FALSE))</f>
        <v/>
      </c>
      <c r="AB426" s="83" t="s">
        <v>311</v>
      </c>
      <c r="AC426" s="83" t="s">
        <v>311</v>
      </c>
      <c r="AD426" s="83" t="s">
        <v>311</v>
      </c>
      <c r="AE426" s="83" t="s">
        <v>311</v>
      </c>
      <c r="AF426" s="83" t="s">
        <v>311</v>
      </c>
      <c r="AG426" s="83" t="s">
        <v>311</v>
      </c>
      <c r="AH426" s="83" t="s">
        <v>311</v>
      </c>
      <c r="AI426" s="83" t="s">
        <v>311</v>
      </c>
      <c r="AJ426" s="83" t="s">
        <v>311</v>
      </c>
      <c r="AK426" s="83" t="s">
        <v>311</v>
      </c>
      <c r="AL426" s="83" t="s">
        <v>311</v>
      </c>
      <c r="AM426" s="83" t="s">
        <v>311</v>
      </c>
      <c r="AN426" s="83" t="s">
        <v>311</v>
      </c>
    </row>
    <row r="427" spans="1:40" x14ac:dyDescent="0.25">
      <c r="A427" s="81">
        <f t="shared" si="6"/>
        <v>418</v>
      </c>
      <c r="B427" s="82" t="str">
        <f>IF(tbl_main[[#This Row],[ТИП]]="","",IF(tbl_main[[#This Row],[Серия и номер]]="","",tbl_main[[#This Row],[ТИП]]&amp;"-"&amp;RIGHT(tbl_main[[#This Row],[Серия и номер]],6)))</f>
        <v/>
      </c>
      <c r="C427" s="83" t="s">
        <v>311</v>
      </c>
      <c r="D427" s="83" t="s">
        <v>311</v>
      </c>
      <c r="E427" s="83" t="s">
        <v>311</v>
      </c>
      <c r="F427" s="83" t="s">
        <v>311</v>
      </c>
      <c r="G427" s="83" t="s">
        <v>311</v>
      </c>
      <c r="H427" s="83" t="s">
        <v>311</v>
      </c>
      <c r="I427" s="83" t="s">
        <v>311</v>
      </c>
      <c r="J427" s="83" t="s">
        <v>311</v>
      </c>
      <c r="K427" s="84" t="s">
        <v>311</v>
      </c>
      <c r="L427" s="83" t="s">
        <v>311</v>
      </c>
      <c r="M427" s="85" t="s">
        <v>311</v>
      </c>
      <c r="N427" s="83" t="s">
        <v>311</v>
      </c>
      <c r="O427" s="84" t="s">
        <v>311</v>
      </c>
      <c r="P427" s="83" t="s">
        <v>311</v>
      </c>
      <c r="Q427" s="83" t="s">
        <v>311</v>
      </c>
      <c r="R427" s="83" t="s">
        <v>311</v>
      </c>
      <c r="S427" s="86" t="s">
        <v>311</v>
      </c>
      <c r="T427" s="83" t="s">
        <v>311</v>
      </c>
      <c r="U427" s="83" t="s">
        <v>311</v>
      </c>
      <c r="V427" s="83" t="s">
        <v>311</v>
      </c>
      <c r="W427" s="86" t="s">
        <v>311</v>
      </c>
      <c r="X427" s="86" t="s">
        <v>311</v>
      </c>
      <c r="Y427" s="90" t="str">
        <f>IF(tbl_main[[#This Row],[ИНН организации]]="","",IF(ISERROR(VLOOKUP(tbl_main[[#This Row],[ИНН организации]],tbl_inn[],3,FALSE)),"Проверьте ИНН",VLOOKUP(tbl_main[[#This Row],[ИНН организации]],tbl_inn[],3,FALSE)))</f>
        <v/>
      </c>
      <c r="Z427" s="90" t="str">
        <f>IF(ISERROR(VLOOKUP(tbl_main[[#This Row],[ИНН организации]],tbl_inn[],4,FALSE)),"",VLOOKUP(tbl_main[[#This Row],[ИНН организации]],tbl_inn[],4,FALSE))</f>
        <v/>
      </c>
      <c r="AA427" s="90" t="str">
        <f>IF(ISERROR(VLOOKUP(tbl_main[[#This Row],[ИНН организации]],tbl_inn[],8,FALSE)),"",VLOOKUP(tbl_main[[#This Row],[ИНН организации]],tbl_inn[],8,FALSE))</f>
        <v/>
      </c>
      <c r="AB427" s="83" t="s">
        <v>311</v>
      </c>
      <c r="AC427" s="83" t="s">
        <v>311</v>
      </c>
      <c r="AD427" s="83" t="s">
        <v>311</v>
      </c>
      <c r="AE427" s="83" t="s">
        <v>311</v>
      </c>
      <c r="AF427" s="83" t="s">
        <v>311</v>
      </c>
      <c r="AG427" s="83" t="s">
        <v>311</v>
      </c>
      <c r="AH427" s="83" t="s">
        <v>311</v>
      </c>
      <c r="AI427" s="83" t="s">
        <v>311</v>
      </c>
      <c r="AJ427" s="83" t="s">
        <v>311</v>
      </c>
      <c r="AK427" s="83" t="s">
        <v>311</v>
      </c>
      <c r="AL427" s="83" t="s">
        <v>311</v>
      </c>
      <c r="AM427" s="83" t="s">
        <v>311</v>
      </c>
      <c r="AN427" s="83" t="s">
        <v>311</v>
      </c>
    </row>
    <row r="428" spans="1:40" x14ac:dyDescent="0.25">
      <c r="A428" s="81">
        <f t="shared" si="6"/>
        <v>419</v>
      </c>
      <c r="B428" s="82" t="str">
        <f>IF(tbl_main[[#This Row],[ТИП]]="","",IF(tbl_main[[#This Row],[Серия и номер]]="","",tbl_main[[#This Row],[ТИП]]&amp;"-"&amp;RIGHT(tbl_main[[#This Row],[Серия и номер]],6)))</f>
        <v/>
      </c>
      <c r="C428" s="83" t="s">
        <v>311</v>
      </c>
      <c r="D428" s="83" t="s">
        <v>311</v>
      </c>
      <c r="E428" s="83" t="s">
        <v>311</v>
      </c>
      <c r="F428" s="83" t="s">
        <v>311</v>
      </c>
      <c r="G428" s="83" t="s">
        <v>311</v>
      </c>
      <c r="H428" s="83" t="s">
        <v>311</v>
      </c>
      <c r="I428" s="83" t="s">
        <v>311</v>
      </c>
      <c r="J428" s="83" t="s">
        <v>311</v>
      </c>
      <c r="K428" s="84" t="s">
        <v>311</v>
      </c>
      <c r="L428" s="83" t="s">
        <v>311</v>
      </c>
      <c r="M428" s="85" t="s">
        <v>311</v>
      </c>
      <c r="N428" s="83" t="s">
        <v>311</v>
      </c>
      <c r="O428" s="84" t="s">
        <v>311</v>
      </c>
      <c r="P428" s="83" t="s">
        <v>311</v>
      </c>
      <c r="Q428" s="83" t="s">
        <v>311</v>
      </c>
      <c r="R428" s="83" t="s">
        <v>311</v>
      </c>
      <c r="S428" s="86" t="s">
        <v>311</v>
      </c>
      <c r="T428" s="83" t="s">
        <v>311</v>
      </c>
      <c r="U428" s="83" t="s">
        <v>311</v>
      </c>
      <c r="V428" s="83" t="s">
        <v>311</v>
      </c>
      <c r="W428" s="86" t="s">
        <v>311</v>
      </c>
      <c r="X428" s="86" t="s">
        <v>311</v>
      </c>
      <c r="Y428" s="90" t="str">
        <f>IF(tbl_main[[#This Row],[ИНН организации]]="","",IF(ISERROR(VLOOKUP(tbl_main[[#This Row],[ИНН организации]],tbl_inn[],3,FALSE)),"Проверьте ИНН",VLOOKUP(tbl_main[[#This Row],[ИНН организации]],tbl_inn[],3,FALSE)))</f>
        <v/>
      </c>
      <c r="Z428" s="90" t="str">
        <f>IF(ISERROR(VLOOKUP(tbl_main[[#This Row],[ИНН организации]],tbl_inn[],4,FALSE)),"",VLOOKUP(tbl_main[[#This Row],[ИНН организации]],tbl_inn[],4,FALSE))</f>
        <v/>
      </c>
      <c r="AA428" s="90" t="str">
        <f>IF(ISERROR(VLOOKUP(tbl_main[[#This Row],[ИНН организации]],tbl_inn[],8,FALSE)),"",VLOOKUP(tbl_main[[#This Row],[ИНН организации]],tbl_inn[],8,FALSE))</f>
        <v/>
      </c>
      <c r="AB428" s="83" t="s">
        <v>311</v>
      </c>
      <c r="AC428" s="83" t="s">
        <v>311</v>
      </c>
      <c r="AD428" s="83" t="s">
        <v>311</v>
      </c>
      <c r="AE428" s="83" t="s">
        <v>311</v>
      </c>
      <c r="AF428" s="83" t="s">
        <v>311</v>
      </c>
      <c r="AG428" s="83" t="s">
        <v>311</v>
      </c>
      <c r="AH428" s="83" t="s">
        <v>311</v>
      </c>
      <c r="AI428" s="83" t="s">
        <v>311</v>
      </c>
      <c r="AJ428" s="83" t="s">
        <v>311</v>
      </c>
      <c r="AK428" s="83" t="s">
        <v>311</v>
      </c>
      <c r="AL428" s="83" t="s">
        <v>311</v>
      </c>
      <c r="AM428" s="83" t="s">
        <v>311</v>
      </c>
      <c r="AN428" s="83" t="s">
        <v>311</v>
      </c>
    </row>
    <row r="429" spans="1:40" x14ac:dyDescent="0.25">
      <c r="A429" s="81">
        <f t="shared" si="6"/>
        <v>420</v>
      </c>
      <c r="B429" s="82" t="str">
        <f>IF(tbl_main[[#This Row],[ТИП]]="","",IF(tbl_main[[#This Row],[Серия и номер]]="","",tbl_main[[#This Row],[ТИП]]&amp;"-"&amp;RIGHT(tbl_main[[#This Row],[Серия и номер]],6)))</f>
        <v/>
      </c>
      <c r="C429" s="83" t="s">
        <v>311</v>
      </c>
      <c r="D429" s="83" t="s">
        <v>311</v>
      </c>
      <c r="E429" s="83" t="s">
        <v>311</v>
      </c>
      <c r="F429" s="83" t="s">
        <v>311</v>
      </c>
      <c r="G429" s="83" t="s">
        <v>311</v>
      </c>
      <c r="H429" s="83" t="s">
        <v>311</v>
      </c>
      <c r="I429" s="83" t="s">
        <v>311</v>
      </c>
      <c r="J429" s="83" t="s">
        <v>311</v>
      </c>
      <c r="K429" s="84" t="s">
        <v>311</v>
      </c>
      <c r="L429" s="83" t="s">
        <v>311</v>
      </c>
      <c r="M429" s="85" t="s">
        <v>311</v>
      </c>
      <c r="N429" s="83" t="s">
        <v>311</v>
      </c>
      <c r="O429" s="84" t="s">
        <v>311</v>
      </c>
      <c r="P429" s="83" t="s">
        <v>311</v>
      </c>
      <c r="Q429" s="83" t="s">
        <v>311</v>
      </c>
      <c r="R429" s="83" t="s">
        <v>311</v>
      </c>
      <c r="S429" s="86" t="s">
        <v>311</v>
      </c>
      <c r="T429" s="83" t="s">
        <v>311</v>
      </c>
      <c r="U429" s="83" t="s">
        <v>311</v>
      </c>
      <c r="V429" s="83" t="s">
        <v>311</v>
      </c>
      <c r="W429" s="86" t="s">
        <v>311</v>
      </c>
      <c r="X429" s="86" t="s">
        <v>311</v>
      </c>
      <c r="Y429" s="90" t="str">
        <f>IF(tbl_main[[#This Row],[ИНН организации]]="","",IF(ISERROR(VLOOKUP(tbl_main[[#This Row],[ИНН организации]],tbl_inn[],3,FALSE)),"Проверьте ИНН",VLOOKUP(tbl_main[[#This Row],[ИНН организации]],tbl_inn[],3,FALSE)))</f>
        <v/>
      </c>
      <c r="Z429" s="90" t="str">
        <f>IF(ISERROR(VLOOKUP(tbl_main[[#This Row],[ИНН организации]],tbl_inn[],4,FALSE)),"",VLOOKUP(tbl_main[[#This Row],[ИНН организации]],tbl_inn[],4,FALSE))</f>
        <v/>
      </c>
      <c r="AA429" s="90" t="str">
        <f>IF(ISERROR(VLOOKUP(tbl_main[[#This Row],[ИНН организации]],tbl_inn[],8,FALSE)),"",VLOOKUP(tbl_main[[#This Row],[ИНН организации]],tbl_inn[],8,FALSE))</f>
        <v/>
      </c>
      <c r="AB429" s="83" t="s">
        <v>311</v>
      </c>
      <c r="AC429" s="83" t="s">
        <v>311</v>
      </c>
      <c r="AD429" s="83" t="s">
        <v>311</v>
      </c>
      <c r="AE429" s="83" t="s">
        <v>311</v>
      </c>
      <c r="AF429" s="83" t="s">
        <v>311</v>
      </c>
      <c r="AG429" s="83" t="s">
        <v>311</v>
      </c>
      <c r="AH429" s="83" t="s">
        <v>311</v>
      </c>
      <c r="AI429" s="83" t="s">
        <v>311</v>
      </c>
      <c r="AJ429" s="83" t="s">
        <v>311</v>
      </c>
      <c r="AK429" s="83" t="s">
        <v>311</v>
      </c>
      <c r="AL429" s="83" t="s">
        <v>311</v>
      </c>
      <c r="AM429" s="83" t="s">
        <v>311</v>
      </c>
      <c r="AN429" s="83" t="s">
        <v>311</v>
      </c>
    </row>
    <row r="430" spans="1:40" x14ac:dyDescent="0.25">
      <c r="A430" s="81">
        <f t="shared" si="6"/>
        <v>421</v>
      </c>
      <c r="B430" s="82" t="str">
        <f>IF(tbl_main[[#This Row],[ТИП]]="","",IF(tbl_main[[#This Row],[Серия и номер]]="","",tbl_main[[#This Row],[ТИП]]&amp;"-"&amp;RIGHT(tbl_main[[#This Row],[Серия и номер]],6)))</f>
        <v/>
      </c>
      <c r="C430" s="83" t="s">
        <v>311</v>
      </c>
      <c r="D430" s="83" t="s">
        <v>311</v>
      </c>
      <c r="E430" s="83" t="s">
        <v>311</v>
      </c>
      <c r="F430" s="83" t="s">
        <v>311</v>
      </c>
      <c r="G430" s="83" t="s">
        <v>311</v>
      </c>
      <c r="H430" s="83" t="s">
        <v>311</v>
      </c>
      <c r="I430" s="83" t="s">
        <v>311</v>
      </c>
      <c r="J430" s="83" t="s">
        <v>311</v>
      </c>
      <c r="K430" s="84" t="s">
        <v>311</v>
      </c>
      <c r="L430" s="83" t="s">
        <v>311</v>
      </c>
      <c r="M430" s="85" t="s">
        <v>311</v>
      </c>
      <c r="N430" s="83" t="s">
        <v>311</v>
      </c>
      <c r="O430" s="84" t="s">
        <v>311</v>
      </c>
      <c r="P430" s="83" t="s">
        <v>311</v>
      </c>
      <c r="Q430" s="83" t="s">
        <v>311</v>
      </c>
      <c r="R430" s="83" t="s">
        <v>311</v>
      </c>
      <c r="S430" s="86" t="s">
        <v>311</v>
      </c>
      <c r="T430" s="83" t="s">
        <v>311</v>
      </c>
      <c r="U430" s="83" t="s">
        <v>311</v>
      </c>
      <c r="V430" s="83" t="s">
        <v>311</v>
      </c>
      <c r="W430" s="86" t="s">
        <v>311</v>
      </c>
      <c r="X430" s="86" t="s">
        <v>311</v>
      </c>
      <c r="Y430" s="90" t="str">
        <f>IF(tbl_main[[#This Row],[ИНН организации]]="","",IF(ISERROR(VLOOKUP(tbl_main[[#This Row],[ИНН организации]],tbl_inn[],3,FALSE)),"Проверьте ИНН",VLOOKUP(tbl_main[[#This Row],[ИНН организации]],tbl_inn[],3,FALSE)))</f>
        <v/>
      </c>
      <c r="Z430" s="90" t="str">
        <f>IF(ISERROR(VLOOKUP(tbl_main[[#This Row],[ИНН организации]],tbl_inn[],4,FALSE)),"",VLOOKUP(tbl_main[[#This Row],[ИНН организации]],tbl_inn[],4,FALSE))</f>
        <v/>
      </c>
      <c r="AA430" s="90" t="str">
        <f>IF(ISERROR(VLOOKUP(tbl_main[[#This Row],[ИНН организации]],tbl_inn[],8,FALSE)),"",VLOOKUP(tbl_main[[#This Row],[ИНН организации]],tbl_inn[],8,FALSE))</f>
        <v/>
      </c>
      <c r="AB430" s="83" t="s">
        <v>311</v>
      </c>
      <c r="AC430" s="83" t="s">
        <v>311</v>
      </c>
      <c r="AD430" s="83" t="s">
        <v>311</v>
      </c>
      <c r="AE430" s="83" t="s">
        <v>311</v>
      </c>
      <c r="AF430" s="83" t="s">
        <v>311</v>
      </c>
      <c r="AG430" s="83" t="s">
        <v>311</v>
      </c>
      <c r="AH430" s="83" t="s">
        <v>311</v>
      </c>
      <c r="AI430" s="83" t="s">
        <v>311</v>
      </c>
      <c r="AJ430" s="83" t="s">
        <v>311</v>
      </c>
      <c r="AK430" s="83" t="s">
        <v>311</v>
      </c>
      <c r="AL430" s="83" t="s">
        <v>311</v>
      </c>
      <c r="AM430" s="83" t="s">
        <v>311</v>
      </c>
      <c r="AN430" s="83" t="s">
        <v>311</v>
      </c>
    </row>
    <row r="431" spans="1:40" x14ac:dyDescent="0.25">
      <c r="A431" s="81">
        <f t="shared" si="6"/>
        <v>422</v>
      </c>
      <c r="B431" s="82" t="str">
        <f>IF(tbl_main[[#This Row],[ТИП]]="","",IF(tbl_main[[#This Row],[Серия и номер]]="","",tbl_main[[#This Row],[ТИП]]&amp;"-"&amp;RIGHT(tbl_main[[#This Row],[Серия и номер]],6)))</f>
        <v/>
      </c>
      <c r="C431" s="83" t="s">
        <v>311</v>
      </c>
      <c r="D431" s="83" t="s">
        <v>311</v>
      </c>
      <c r="E431" s="83" t="s">
        <v>311</v>
      </c>
      <c r="F431" s="83" t="s">
        <v>311</v>
      </c>
      <c r="G431" s="83" t="s">
        <v>311</v>
      </c>
      <c r="H431" s="83" t="s">
        <v>311</v>
      </c>
      <c r="I431" s="83" t="s">
        <v>311</v>
      </c>
      <c r="J431" s="83" t="s">
        <v>311</v>
      </c>
      <c r="K431" s="84" t="s">
        <v>311</v>
      </c>
      <c r="L431" s="83" t="s">
        <v>311</v>
      </c>
      <c r="M431" s="85" t="s">
        <v>311</v>
      </c>
      <c r="N431" s="83" t="s">
        <v>311</v>
      </c>
      <c r="O431" s="84" t="s">
        <v>311</v>
      </c>
      <c r="P431" s="83" t="s">
        <v>311</v>
      </c>
      <c r="Q431" s="83" t="s">
        <v>311</v>
      </c>
      <c r="R431" s="83" t="s">
        <v>311</v>
      </c>
      <c r="S431" s="86" t="s">
        <v>311</v>
      </c>
      <c r="T431" s="83" t="s">
        <v>311</v>
      </c>
      <c r="U431" s="83" t="s">
        <v>311</v>
      </c>
      <c r="V431" s="83" t="s">
        <v>311</v>
      </c>
      <c r="W431" s="86" t="s">
        <v>311</v>
      </c>
      <c r="X431" s="86" t="s">
        <v>311</v>
      </c>
      <c r="Y431" s="90" t="str">
        <f>IF(tbl_main[[#This Row],[ИНН организации]]="","",IF(ISERROR(VLOOKUP(tbl_main[[#This Row],[ИНН организации]],tbl_inn[],3,FALSE)),"Проверьте ИНН",VLOOKUP(tbl_main[[#This Row],[ИНН организации]],tbl_inn[],3,FALSE)))</f>
        <v/>
      </c>
      <c r="Z431" s="90" t="str">
        <f>IF(ISERROR(VLOOKUP(tbl_main[[#This Row],[ИНН организации]],tbl_inn[],4,FALSE)),"",VLOOKUP(tbl_main[[#This Row],[ИНН организации]],tbl_inn[],4,FALSE))</f>
        <v/>
      </c>
      <c r="AA431" s="90" t="str">
        <f>IF(ISERROR(VLOOKUP(tbl_main[[#This Row],[ИНН организации]],tbl_inn[],8,FALSE)),"",VLOOKUP(tbl_main[[#This Row],[ИНН организации]],tbl_inn[],8,FALSE))</f>
        <v/>
      </c>
      <c r="AB431" s="83" t="s">
        <v>311</v>
      </c>
      <c r="AC431" s="83" t="s">
        <v>311</v>
      </c>
      <c r="AD431" s="83" t="s">
        <v>311</v>
      </c>
      <c r="AE431" s="83" t="s">
        <v>311</v>
      </c>
      <c r="AF431" s="83" t="s">
        <v>311</v>
      </c>
      <c r="AG431" s="83" t="s">
        <v>311</v>
      </c>
      <c r="AH431" s="83" t="s">
        <v>311</v>
      </c>
      <c r="AI431" s="83" t="s">
        <v>311</v>
      </c>
      <c r="AJ431" s="83" t="s">
        <v>311</v>
      </c>
      <c r="AK431" s="83" t="s">
        <v>311</v>
      </c>
      <c r="AL431" s="83" t="s">
        <v>311</v>
      </c>
      <c r="AM431" s="83" t="s">
        <v>311</v>
      </c>
      <c r="AN431" s="83" t="s">
        <v>311</v>
      </c>
    </row>
    <row r="432" spans="1:40" x14ac:dyDescent="0.25">
      <c r="A432" s="81">
        <f t="shared" si="6"/>
        <v>423</v>
      </c>
      <c r="B432" s="82" t="str">
        <f>IF(tbl_main[[#This Row],[ТИП]]="","",IF(tbl_main[[#This Row],[Серия и номер]]="","",tbl_main[[#This Row],[ТИП]]&amp;"-"&amp;RIGHT(tbl_main[[#This Row],[Серия и номер]],6)))</f>
        <v/>
      </c>
      <c r="C432" s="83" t="s">
        <v>311</v>
      </c>
      <c r="D432" s="83" t="s">
        <v>311</v>
      </c>
      <c r="E432" s="83" t="s">
        <v>311</v>
      </c>
      <c r="F432" s="83" t="s">
        <v>311</v>
      </c>
      <c r="G432" s="83" t="s">
        <v>311</v>
      </c>
      <c r="H432" s="83" t="s">
        <v>311</v>
      </c>
      <c r="I432" s="83" t="s">
        <v>311</v>
      </c>
      <c r="J432" s="83" t="s">
        <v>311</v>
      </c>
      <c r="K432" s="84" t="s">
        <v>311</v>
      </c>
      <c r="L432" s="83" t="s">
        <v>311</v>
      </c>
      <c r="M432" s="85" t="s">
        <v>311</v>
      </c>
      <c r="N432" s="83" t="s">
        <v>311</v>
      </c>
      <c r="O432" s="84" t="s">
        <v>311</v>
      </c>
      <c r="P432" s="83" t="s">
        <v>311</v>
      </c>
      <c r="Q432" s="83" t="s">
        <v>311</v>
      </c>
      <c r="R432" s="83" t="s">
        <v>311</v>
      </c>
      <c r="S432" s="86" t="s">
        <v>311</v>
      </c>
      <c r="T432" s="83" t="s">
        <v>311</v>
      </c>
      <c r="U432" s="83" t="s">
        <v>311</v>
      </c>
      <c r="V432" s="83" t="s">
        <v>311</v>
      </c>
      <c r="W432" s="86" t="s">
        <v>311</v>
      </c>
      <c r="X432" s="86" t="s">
        <v>311</v>
      </c>
      <c r="Y432" s="90" t="str">
        <f>IF(tbl_main[[#This Row],[ИНН организации]]="","",IF(ISERROR(VLOOKUP(tbl_main[[#This Row],[ИНН организации]],tbl_inn[],3,FALSE)),"Проверьте ИНН",VLOOKUP(tbl_main[[#This Row],[ИНН организации]],tbl_inn[],3,FALSE)))</f>
        <v/>
      </c>
      <c r="Z432" s="90" t="str">
        <f>IF(ISERROR(VLOOKUP(tbl_main[[#This Row],[ИНН организации]],tbl_inn[],4,FALSE)),"",VLOOKUP(tbl_main[[#This Row],[ИНН организации]],tbl_inn[],4,FALSE))</f>
        <v/>
      </c>
      <c r="AA432" s="90" t="str">
        <f>IF(ISERROR(VLOOKUP(tbl_main[[#This Row],[ИНН организации]],tbl_inn[],8,FALSE)),"",VLOOKUP(tbl_main[[#This Row],[ИНН организации]],tbl_inn[],8,FALSE))</f>
        <v/>
      </c>
      <c r="AB432" s="83" t="s">
        <v>311</v>
      </c>
      <c r="AC432" s="83" t="s">
        <v>311</v>
      </c>
      <c r="AD432" s="83" t="s">
        <v>311</v>
      </c>
      <c r="AE432" s="83" t="s">
        <v>311</v>
      </c>
      <c r="AF432" s="83" t="s">
        <v>311</v>
      </c>
      <c r="AG432" s="83" t="s">
        <v>311</v>
      </c>
      <c r="AH432" s="83" t="s">
        <v>311</v>
      </c>
      <c r="AI432" s="83" t="s">
        <v>311</v>
      </c>
      <c r="AJ432" s="83" t="s">
        <v>311</v>
      </c>
      <c r="AK432" s="83" t="s">
        <v>311</v>
      </c>
      <c r="AL432" s="83" t="s">
        <v>311</v>
      </c>
      <c r="AM432" s="83" t="s">
        <v>311</v>
      </c>
      <c r="AN432" s="83" t="s">
        <v>311</v>
      </c>
    </row>
    <row r="433" spans="1:40" x14ac:dyDescent="0.25">
      <c r="A433" s="81">
        <f t="shared" si="6"/>
        <v>424</v>
      </c>
      <c r="B433" s="82" t="str">
        <f>IF(tbl_main[[#This Row],[ТИП]]="","",IF(tbl_main[[#This Row],[Серия и номер]]="","",tbl_main[[#This Row],[ТИП]]&amp;"-"&amp;RIGHT(tbl_main[[#This Row],[Серия и номер]],6)))</f>
        <v/>
      </c>
      <c r="C433" s="83" t="s">
        <v>311</v>
      </c>
      <c r="D433" s="83" t="s">
        <v>311</v>
      </c>
      <c r="E433" s="83" t="s">
        <v>311</v>
      </c>
      <c r="F433" s="83" t="s">
        <v>311</v>
      </c>
      <c r="G433" s="83" t="s">
        <v>311</v>
      </c>
      <c r="H433" s="83" t="s">
        <v>311</v>
      </c>
      <c r="I433" s="83" t="s">
        <v>311</v>
      </c>
      <c r="J433" s="83" t="s">
        <v>311</v>
      </c>
      <c r="K433" s="84" t="s">
        <v>311</v>
      </c>
      <c r="L433" s="83" t="s">
        <v>311</v>
      </c>
      <c r="M433" s="85" t="s">
        <v>311</v>
      </c>
      <c r="N433" s="83" t="s">
        <v>311</v>
      </c>
      <c r="O433" s="84" t="s">
        <v>311</v>
      </c>
      <c r="P433" s="83" t="s">
        <v>311</v>
      </c>
      <c r="Q433" s="83" t="s">
        <v>311</v>
      </c>
      <c r="R433" s="83" t="s">
        <v>311</v>
      </c>
      <c r="S433" s="86" t="s">
        <v>311</v>
      </c>
      <c r="T433" s="83" t="s">
        <v>311</v>
      </c>
      <c r="U433" s="83" t="s">
        <v>311</v>
      </c>
      <c r="V433" s="83" t="s">
        <v>311</v>
      </c>
      <c r="W433" s="86" t="s">
        <v>311</v>
      </c>
      <c r="X433" s="86" t="s">
        <v>311</v>
      </c>
      <c r="Y433" s="90" t="str">
        <f>IF(tbl_main[[#This Row],[ИНН организации]]="","",IF(ISERROR(VLOOKUP(tbl_main[[#This Row],[ИНН организации]],tbl_inn[],3,FALSE)),"Проверьте ИНН",VLOOKUP(tbl_main[[#This Row],[ИНН организации]],tbl_inn[],3,FALSE)))</f>
        <v/>
      </c>
      <c r="Z433" s="90" t="str">
        <f>IF(ISERROR(VLOOKUP(tbl_main[[#This Row],[ИНН организации]],tbl_inn[],4,FALSE)),"",VLOOKUP(tbl_main[[#This Row],[ИНН организации]],tbl_inn[],4,FALSE))</f>
        <v/>
      </c>
      <c r="AA433" s="90" t="str">
        <f>IF(ISERROR(VLOOKUP(tbl_main[[#This Row],[ИНН организации]],tbl_inn[],8,FALSE)),"",VLOOKUP(tbl_main[[#This Row],[ИНН организации]],tbl_inn[],8,FALSE))</f>
        <v/>
      </c>
      <c r="AB433" s="83" t="s">
        <v>311</v>
      </c>
      <c r="AC433" s="83" t="s">
        <v>311</v>
      </c>
      <c r="AD433" s="83" t="s">
        <v>311</v>
      </c>
      <c r="AE433" s="83" t="s">
        <v>311</v>
      </c>
      <c r="AF433" s="83" t="s">
        <v>311</v>
      </c>
      <c r="AG433" s="83" t="s">
        <v>311</v>
      </c>
      <c r="AH433" s="83" t="s">
        <v>311</v>
      </c>
      <c r="AI433" s="83" t="s">
        <v>311</v>
      </c>
      <c r="AJ433" s="83" t="s">
        <v>311</v>
      </c>
      <c r="AK433" s="83" t="s">
        <v>311</v>
      </c>
      <c r="AL433" s="83" t="s">
        <v>311</v>
      </c>
      <c r="AM433" s="83" t="s">
        <v>311</v>
      </c>
      <c r="AN433" s="83" t="s">
        <v>311</v>
      </c>
    </row>
    <row r="434" spans="1:40" x14ac:dyDescent="0.25">
      <c r="A434" s="81">
        <f t="shared" si="6"/>
        <v>425</v>
      </c>
      <c r="B434" s="82" t="str">
        <f>IF(tbl_main[[#This Row],[ТИП]]="","",IF(tbl_main[[#This Row],[Серия и номер]]="","",tbl_main[[#This Row],[ТИП]]&amp;"-"&amp;RIGHT(tbl_main[[#This Row],[Серия и номер]],6)))</f>
        <v/>
      </c>
      <c r="C434" s="83" t="s">
        <v>311</v>
      </c>
      <c r="D434" s="83" t="s">
        <v>311</v>
      </c>
      <c r="E434" s="83" t="s">
        <v>311</v>
      </c>
      <c r="F434" s="83" t="s">
        <v>311</v>
      </c>
      <c r="G434" s="83" t="s">
        <v>311</v>
      </c>
      <c r="H434" s="83" t="s">
        <v>311</v>
      </c>
      <c r="I434" s="83" t="s">
        <v>311</v>
      </c>
      <c r="J434" s="83" t="s">
        <v>311</v>
      </c>
      <c r="K434" s="84" t="s">
        <v>311</v>
      </c>
      <c r="L434" s="83" t="s">
        <v>311</v>
      </c>
      <c r="M434" s="85" t="s">
        <v>311</v>
      </c>
      <c r="N434" s="83" t="s">
        <v>311</v>
      </c>
      <c r="O434" s="84" t="s">
        <v>311</v>
      </c>
      <c r="P434" s="83" t="s">
        <v>311</v>
      </c>
      <c r="Q434" s="83" t="s">
        <v>311</v>
      </c>
      <c r="R434" s="83" t="s">
        <v>311</v>
      </c>
      <c r="S434" s="86" t="s">
        <v>311</v>
      </c>
      <c r="T434" s="83" t="s">
        <v>311</v>
      </c>
      <c r="U434" s="83" t="s">
        <v>311</v>
      </c>
      <c r="V434" s="83" t="s">
        <v>311</v>
      </c>
      <c r="W434" s="86" t="s">
        <v>311</v>
      </c>
      <c r="X434" s="86" t="s">
        <v>311</v>
      </c>
      <c r="Y434" s="90" t="str">
        <f>IF(tbl_main[[#This Row],[ИНН организации]]="","",IF(ISERROR(VLOOKUP(tbl_main[[#This Row],[ИНН организации]],tbl_inn[],3,FALSE)),"Проверьте ИНН",VLOOKUP(tbl_main[[#This Row],[ИНН организации]],tbl_inn[],3,FALSE)))</f>
        <v/>
      </c>
      <c r="Z434" s="90" t="str">
        <f>IF(ISERROR(VLOOKUP(tbl_main[[#This Row],[ИНН организации]],tbl_inn[],4,FALSE)),"",VLOOKUP(tbl_main[[#This Row],[ИНН организации]],tbl_inn[],4,FALSE))</f>
        <v/>
      </c>
      <c r="AA434" s="90" t="str">
        <f>IF(ISERROR(VLOOKUP(tbl_main[[#This Row],[ИНН организации]],tbl_inn[],8,FALSE)),"",VLOOKUP(tbl_main[[#This Row],[ИНН организации]],tbl_inn[],8,FALSE))</f>
        <v/>
      </c>
      <c r="AB434" s="83" t="s">
        <v>311</v>
      </c>
      <c r="AC434" s="83" t="s">
        <v>311</v>
      </c>
      <c r="AD434" s="83" t="s">
        <v>311</v>
      </c>
      <c r="AE434" s="83" t="s">
        <v>311</v>
      </c>
      <c r="AF434" s="83" t="s">
        <v>311</v>
      </c>
      <c r="AG434" s="83" t="s">
        <v>311</v>
      </c>
      <c r="AH434" s="83" t="s">
        <v>311</v>
      </c>
      <c r="AI434" s="83" t="s">
        <v>311</v>
      </c>
      <c r="AJ434" s="83" t="s">
        <v>311</v>
      </c>
      <c r="AK434" s="83" t="s">
        <v>311</v>
      </c>
      <c r="AL434" s="83" t="s">
        <v>311</v>
      </c>
      <c r="AM434" s="83" t="s">
        <v>311</v>
      </c>
      <c r="AN434" s="83" t="s">
        <v>311</v>
      </c>
    </row>
    <row r="435" spans="1:40" x14ac:dyDescent="0.25">
      <c r="A435" s="81">
        <f t="shared" si="6"/>
        <v>426</v>
      </c>
      <c r="B435" s="82" t="str">
        <f>IF(tbl_main[[#This Row],[ТИП]]="","",IF(tbl_main[[#This Row],[Серия и номер]]="","",tbl_main[[#This Row],[ТИП]]&amp;"-"&amp;RIGHT(tbl_main[[#This Row],[Серия и номер]],6)))</f>
        <v/>
      </c>
      <c r="C435" s="83" t="s">
        <v>311</v>
      </c>
      <c r="D435" s="83" t="s">
        <v>311</v>
      </c>
      <c r="E435" s="83" t="s">
        <v>311</v>
      </c>
      <c r="F435" s="83" t="s">
        <v>311</v>
      </c>
      <c r="G435" s="83" t="s">
        <v>311</v>
      </c>
      <c r="H435" s="83" t="s">
        <v>311</v>
      </c>
      <c r="I435" s="83" t="s">
        <v>311</v>
      </c>
      <c r="J435" s="83" t="s">
        <v>311</v>
      </c>
      <c r="K435" s="84" t="s">
        <v>311</v>
      </c>
      <c r="L435" s="83" t="s">
        <v>311</v>
      </c>
      <c r="M435" s="85" t="s">
        <v>311</v>
      </c>
      <c r="N435" s="83" t="s">
        <v>311</v>
      </c>
      <c r="O435" s="84" t="s">
        <v>311</v>
      </c>
      <c r="P435" s="83" t="s">
        <v>311</v>
      </c>
      <c r="Q435" s="83" t="s">
        <v>311</v>
      </c>
      <c r="R435" s="83" t="s">
        <v>311</v>
      </c>
      <c r="S435" s="86" t="s">
        <v>311</v>
      </c>
      <c r="T435" s="83" t="s">
        <v>311</v>
      </c>
      <c r="U435" s="83" t="s">
        <v>311</v>
      </c>
      <c r="V435" s="83" t="s">
        <v>311</v>
      </c>
      <c r="W435" s="86" t="s">
        <v>311</v>
      </c>
      <c r="X435" s="86" t="s">
        <v>311</v>
      </c>
      <c r="Y435" s="90" t="str">
        <f>IF(tbl_main[[#This Row],[ИНН организации]]="","",IF(ISERROR(VLOOKUP(tbl_main[[#This Row],[ИНН организации]],tbl_inn[],3,FALSE)),"Проверьте ИНН",VLOOKUP(tbl_main[[#This Row],[ИНН организации]],tbl_inn[],3,FALSE)))</f>
        <v/>
      </c>
      <c r="Z435" s="90" t="str">
        <f>IF(ISERROR(VLOOKUP(tbl_main[[#This Row],[ИНН организации]],tbl_inn[],4,FALSE)),"",VLOOKUP(tbl_main[[#This Row],[ИНН организации]],tbl_inn[],4,FALSE))</f>
        <v/>
      </c>
      <c r="AA435" s="90" t="str">
        <f>IF(ISERROR(VLOOKUP(tbl_main[[#This Row],[ИНН организации]],tbl_inn[],8,FALSE)),"",VLOOKUP(tbl_main[[#This Row],[ИНН организации]],tbl_inn[],8,FALSE))</f>
        <v/>
      </c>
      <c r="AB435" s="83" t="s">
        <v>311</v>
      </c>
      <c r="AC435" s="83" t="s">
        <v>311</v>
      </c>
      <c r="AD435" s="83" t="s">
        <v>311</v>
      </c>
      <c r="AE435" s="83" t="s">
        <v>311</v>
      </c>
      <c r="AF435" s="83" t="s">
        <v>311</v>
      </c>
      <c r="AG435" s="83" t="s">
        <v>311</v>
      </c>
      <c r="AH435" s="83" t="s">
        <v>311</v>
      </c>
      <c r="AI435" s="83" t="s">
        <v>311</v>
      </c>
      <c r="AJ435" s="83" t="s">
        <v>311</v>
      </c>
      <c r="AK435" s="83" t="s">
        <v>311</v>
      </c>
      <c r="AL435" s="83" t="s">
        <v>311</v>
      </c>
      <c r="AM435" s="83" t="s">
        <v>311</v>
      </c>
      <c r="AN435" s="83" t="s">
        <v>311</v>
      </c>
    </row>
    <row r="436" spans="1:40" x14ac:dyDescent="0.25">
      <c r="A436" s="81">
        <f t="shared" si="6"/>
        <v>427</v>
      </c>
      <c r="B436" s="82" t="str">
        <f>IF(tbl_main[[#This Row],[ТИП]]="","",IF(tbl_main[[#This Row],[Серия и номер]]="","",tbl_main[[#This Row],[ТИП]]&amp;"-"&amp;RIGHT(tbl_main[[#This Row],[Серия и номер]],6)))</f>
        <v/>
      </c>
      <c r="C436" s="83" t="s">
        <v>311</v>
      </c>
      <c r="D436" s="83" t="s">
        <v>311</v>
      </c>
      <c r="E436" s="83" t="s">
        <v>311</v>
      </c>
      <c r="F436" s="83" t="s">
        <v>311</v>
      </c>
      <c r="G436" s="83" t="s">
        <v>311</v>
      </c>
      <c r="H436" s="83" t="s">
        <v>311</v>
      </c>
      <c r="I436" s="83" t="s">
        <v>311</v>
      </c>
      <c r="J436" s="83" t="s">
        <v>311</v>
      </c>
      <c r="K436" s="84" t="s">
        <v>311</v>
      </c>
      <c r="L436" s="83" t="s">
        <v>311</v>
      </c>
      <c r="M436" s="85" t="s">
        <v>311</v>
      </c>
      <c r="N436" s="83" t="s">
        <v>311</v>
      </c>
      <c r="O436" s="84" t="s">
        <v>311</v>
      </c>
      <c r="P436" s="83" t="s">
        <v>311</v>
      </c>
      <c r="Q436" s="83" t="s">
        <v>311</v>
      </c>
      <c r="R436" s="83" t="s">
        <v>311</v>
      </c>
      <c r="S436" s="86" t="s">
        <v>311</v>
      </c>
      <c r="T436" s="83" t="s">
        <v>311</v>
      </c>
      <c r="U436" s="83" t="s">
        <v>311</v>
      </c>
      <c r="V436" s="83" t="s">
        <v>311</v>
      </c>
      <c r="W436" s="86" t="s">
        <v>311</v>
      </c>
      <c r="X436" s="86" t="s">
        <v>311</v>
      </c>
      <c r="Y436" s="90" t="str">
        <f>IF(tbl_main[[#This Row],[ИНН организации]]="","",IF(ISERROR(VLOOKUP(tbl_main[[#This Row],[ИНН организации]],tbl_inn[],3,FALSE)),"Проверьте ИНН",VLOOKUP(tbl_main[[#This Row],[ИНН организации]],tbl_inn[],3,FALSE)))</f>
        <v/>
      </c>
      <c r="Z436" s="90" t="str">
        <f>IF(ISERROR(VLOOKUP(tbl_main[[#This Row],[ИНН организации]],tbl_inn[],4,FALSE)),"",VLOOKUP(tbl_main[[#This Row],[ИНН организации]],tbl_inn[],4,FALSE))</f>
        <v/>
      </c>
      <c r="AA436" s="90" t="str">
        <f>IF(ISERROR(VLOOKUP(tbl_main[[#This Row],[ИНН организации]],tbl_inn[],8,FALSE)),"",VLOOKUP(tbl_main[[#This Row],[ИНН организации]],tbl_inn[],8,FALSE))</f>
        <v/>
      </c>
      <c r="AB436" s="83" t="s">
        <v>311</v>
      </c>
      <c r="AC436" s="83" t="s">
        <v>311</v>
      </c>
      <c r="AD436" s="83" t="s">
        <v>311</v>
      </c>
      <c r="AE436" s="83" t="s">
        <v>311</v>
      </c>
      <c r="AF436" s="83" t="s">
        <v>311</v>
      </c>
      <c r="AG436" s="83" t="s">
        <v>311</v>
      </c>
      <c r="AH436" s="83" t="s">
        <v>311</v>
      </c>
      <c r="AI436" s="83" t="s">
        <v>311</v>
      </c>
      <c r="AJ436" s="83" t="s">
        <v>311</v>
      </c>
      <c r="AK436" s="83" t="s">
        <v>311</v>
      </c>
      <c r="AL436" s="83" t="s">
        <v>311</v>
      </c>
      <c r="AM436" s="83" t="s">
        <v>311</v>
      </c>
      <c r="AN436" s="83" t="s">
        <v>311</v>
      </c>
    </row>
    <row r="437" spans="1:40" x14ac:dyDescent="0.25">
      <c r="A437" s="81">
        <f t="shared" si="6"/>
        <v>428</v>
      </c>
      <c r="B437" s="82" t="str">
        <f>IF(tbl_main[[#This Row],[ТИП]]="","",IF(tbl_main[[#This Row],[Серия и номер]]="","",tbl_main[[#This Row],[ТИП]]&amp;"-"&amp;RIGHT(tbl_main[[#This Row],[Серия и номер]],6)))</f>
        <v/>
      </c>
      <c r="C437" s="83" t="s">
        <v>311</v>
      </c>
      <c r="D437" s="83" t="s">
        <v>311</v>
      </c>
      <c r="E437" s="83" t="s">
        <v>311</v>
      </c>
      <c r="F437" s="83" t="s">
        <v>311</v>
      </c>
      <c r="G437" s="83" t="s">
        <v>311</v>
      </c>
      <c r="H437" s="83" t="s">
        <v>311</v>
      </c>
      <c r="I437" s="83" t="s">
        <v>311</v>
      </c>
      <c r="J437" s="83" t="s">
        <v>311</v>
      </c>
      <c r="K437" s="84" t="s">
        <v>311</v>
      </c>
      <c r="L437" s="83" t="s">
        <v>311</v>
      </c>
      <c r="M437" s="85" t="s">
        <v>311</v>
      </c>
      <c r="N437" s="83" t="s">
        <v>311</v>
      </c>
      <c r="O437" s="84" t="s">
        <v>311</v>
      </c>
      <c r="P437" s="83" t="s">
        <v>311</v>
      </c>
      <c r="Q437" s="83" t="s">
        <v>311</v>
      </c>
      <c r="R437" s="83" t="s">
        <v>311</v>
      </c>
      <c r="S437" s="86" t="s">
        <v>311</v>
      </c>
      <c r="T437" s="83" t="s">
        <v>311</v>
      </c>
      <c r="U437" s="83" t="s">
        <v>311</v>
      </c>
      <c r="V437" s="83" t="s">
        <v>311</v>
      </c>
      <c r="W437" s="86" t="s">
        <v>311</v>
      </c>
      <c r="X437" s="86" t="s">
        <v>311</v>
      </c>
      <c r="Y437" s="90" t="str">
        <f>IF(tbl_main[[#This Row],[ИНН организации]]="","",IF(ISERROR(VLOOKUP(tbl_main[[#This Row],[ИНН организации]],tbl_inn[],3,FALSE)),"Проверьте ИНН",VLOOKUP(tbl_main[[#This Row],[ИНН организации]],tbl_inn[],3,FALSE)))</f>
        <v/>
      </c>
      <c r="Z437" s="90" t="str">
        <f>IF(ISERROR(VLOOKUP(tbl_main[[#This Row],[ИНН организации]],tbl_inn[],4,FALSE)),"",VLOOKUP(tbl_main[[#This Row],[ИНН организации]],tbl_inn[],4,FALSE))</f>
        <v/>
      </c>
      <c r="AA437" s="90" t="str">
        <f>IF(ISERROR(VLOOKUP(tbl_main[[#This Row],[ИНН организации]],tbl_inn[],8,FALSE)),"",VLOOKUP(tbl_main[[#This Row],[ИНН организации]],tbl_inn[],8,FALSE))</f>
        <v/>
      </c>
      <c r="AB437" s="83" t="s">
        <v>311</v>
      </c>
      <c r="AC437" s="83" t="s">
        <v>311</v>
      </c>
      <c r="AD437" s="83" t="s">
        <v>311</v>
      </c>
      <c r="AE437" s="83" t="s">
        <v>311</v>
      </c>
      <c r="AF437" s="83" t="s">
        <v>311</v>
      </c>
      <c r="AG437" s="83" t="s">
        <v>311</v>
      </c>
      <c r="AH437" s="83" t="s">
        <v>311</v>
      </c>
      <c r="AI437" s="83" t="s">
        <v>311</v>
      </c>
      <c r="AJ437" s="83" t="s">
        <v>311</v>
      </c>
      <c r="AK437" s="83" t="s">
        <v>311</v>
      </c>
      <c r="AL437" s="83" t="s">
        <v>311</v>
      </c>
      <c r="AM437" s="83" t="s">
        <v>311</v>
      </c>
      <c r="AN437" s="83" t="s">
        <v>311</v>
      </c>
    </row>
    <row r="438" spans="1:40" x14ac:dyDescent="0.25">
      <c r="A438" s="81">
        <f t="shared" si="6"/>
        <v>429</v>
      </c>
      <c r="B438" s="82" t="str">
        <f>IF(tbl_main[[#This Row],[ТИП]]="","",IF(tbl_main[[#This Row],[Серия и номер]]="","",tbl_main[[#This Row],[ТИП]]&amp;"-"&amp;RIGHT(tbl_main[[#This Row],[Серия и номер]],6)))</f>
        <v/>
      </c>
      <c r="C438" s="83" t="s">
        <v>311</v>
      </c>
      <c r="D438" s="83" t="s">
        <v>311</v>
      </c>
      <c r="E438" s="83" t="s">
        <v>311</v>
      </c>
      <c r="F438" s="83" t="s">
        <v>311</v>
      </c>
      <c r="G438" s="83" t="s">
        <v>311</v>
      </c>
      <c r="H438" s="83" t="s">
        <v>311</v>
      </c>
      <c r="I438" s="83" t="s">
        <v>311</v>
      </c>
      <c r="J438" s="83" t="s">
        <v>311</v>
      </c>
      <c r="K438" s="84" t="s">
        <v>311</v>
      </c>
      <c r="L438" s="83" t="s">
        <v>311</v>
      </c>
      <c r="M438" s="85" t="s">
        <v>311</v>
      </c>
      <c r="N438" s="83" t="s">
        <v>311</v>
      </c>
      <c r="O438" s="84" t="s">
        <v>311</v>
      </c>
      <c r="P438" s="83" t="s">
        <v>311</v>
      </c>
      <c r="Q438" s="83" t="s">
        <v>311</v>
      </c>
      <c r="R438" s="83" t="s">
        <v>311</v>
      </c>
      <c r="S438" s="86" t="s">
        <v>311</v>
      </c>
      <c r="T438" s="83" t="s">
        <v>311</v>
      </c>
      <c r="U438" s="83" t="s">
        <v>311</v>
      </c>
      <c r="V438" s="83" t="s">
        <v>311</v>
      </c>
      <c r="W438" s="86" t="s">
        <v>311</v>
      </c>
      <c r="X438" s="86" t="s">
        <v>311</v>
      </c>
      <c r="Y438" s="90" t="str">
        <f>IF(tbl_main[[#This Row],[ИНН организации]]="","",IF(ISERROR(VLOOKUP(tbl_main[[#This Row],[ИНН организации]],tbl_inn[],3,FALSE)),"Проверьте ИНН",VLOOKUP(tbl_main[[#This Row],[ИНН организации]],tbl_inn[],3,FALSE)))</f>
        <v/>
      </c>
      <c r="Z438" s="90" t="str">
        <f>IF(ISERROR(VLOOKUP(tbl_main[[#This Row],[ИНН организации]],tbl_inn[],4,FALSE)),"",VLOOKUP(tbl_main[[#This Row],[ИНН организации]],tbl_inn[],4,FALSE))</f>
        <v/>
      </c>
      <c r="AA438" s="90" t="str">
        <f>IF(ISERROR(VLOOKUP(tbl_main[[#This Row],[ИНН организации]],tbl_inn[],8,FALSE)),"",VLOOKUP(tbl_main[[#This Row],[ИНН организации]],tbl_inn[],8,FALSE))</f>
        <v/>
      </c>
      <c r="AB438" s="83" t="s">
        <v>311</v>
      </c>
      <c r="AC438" s="83" t="s">
        <v>311</v>
      </c>
      <c r="AD438" s="83" t="s">
        <v>311</v>
      </c>
      <c r="AE438" s="83" t="s">
        <v>311</v>
      </c>
      <c r="AF438" s="83" t="s">
        <v>311</v>
      </c>
      <c r="AG438" s="83" t="s">
        <v>311</v>
      </c>
      <c r="AH438" s="83" t="s">
        <v>311</v>
      </c>
      <c r="AI438" s="83" t="s">
        <v>311</v>
      </c>
      <c r="AJ438" s="83" t="s">
        <v>311</v>
      </c>
      <c r="AK438" s="83" t="s">
        <v>311</v>
      </c>
      <c r="AL438" s="83" t="s">
        <v>311</v>
      </c>
      <c r="AM438" s="83" t="s">
        <v>311</v>
      </c>
      <c r="AN438" s="83" t="s">
        <v>311</v>
      </c>
    </row>
    <row r="439" spans="1:40" x14ac:dyDescent="0.25">
      <c r="A439" s="81">
        <f t="shared" si="6"/>
        <v>430</v>
      </c>
      <c r="B439" s="82" t="str">
        <f>IF(tbl_main[[#This Row],[ТИП]]="","",IF(tbl_main[[#This Row],[Серия и номер]]="","",tbl_main[[#This Row],[ТИП]]&amp;"-"&amp;RIGHT(tbl_main[[#This Row],[Серия и номер]],6)))</f>
        <v/>
      </c>
      <c r="C439" s="83" t="s">
        <v>311</v>
      </c>
      <c r="D439" s="83" t="s">
        <v>311</v>
      </c>
      <c r="E439" s="83" t="s">
        <v>311</v>
      </c>
      <c r="F439" s="83" t="s">
        <v>311</v>
      </c>
      <c r="G439" s="83" t="s">
        <v>311</v>
      </c>
      <c r="H439" s="83" t="s">
        <v>311</v>
      </c>
      <c r="I439" s="83" t="s">
        <v>311</v>
      </c>
      <c r="J439" s="83" t="s">
        <v>311</v>
      </c>
      <c r="K439" s="84" t="s">
        <v>311</v>
      </c>
      <c r="L439" s="83" t="s">
        <v>311</v>
      </c>
      <c r="M439" s="85" t="s">
        <v>311</v>
      </c>
      <c r="N439" s="83" t="s">
        <v>311</v>
      </c>
      <c r="O439" s="84" t="s">
        <v>311</v>
      </c>
      <c r="P439" s="83" t="s">
        <v>311</v>
      </c>
      <c r="Q439" s="83" t="s">
        <v>311</v>
      </c>
      <c r="R439" s="83" t="s">
        <v>311</v>
      </c>
      <c r="S439" s="86" t="s">
        <v>311</v>
      </c>
      <c r="T439" s="83" t="s">
        <v>311</v>
      </c>
      <c r="U439" s="83" t="s">
        <v>311</v>
      </c>
      <c r="V439" s="83" t="s">
        <v>311</v>
      </c>
      <c r="W439" s="86" t="s">
        <v>311</v>
      </c>
      <c r="X439" s="86" t="s">
        <v>311</v>
      </c>
      <c r="Y439" s="90" t="str">
        <f>IF(tbl_main[[#This Row],[ИНН организации]]="","",IF(ISERROR(VLOOKUP(tbl_main[[#This Row],[ИНН организации]],tbl_inn[],3,FALSE)),"Проверьте ИНН",VLOOKUP(tbl_main[[#This Row],[ИНН организации]],tbl_inn[],3,FALSE)))</f>
        <v/>
      </c>
      <c r="Z439" s="90" t="str">
        <f>IF(ISERROR(VLOOKUP(tbl_main[[#This Row],[ИНН организации]],tbl_inn[],4,FALSE)),"",VLOOKUP(tbl_main[[#This Row],[ИНН организации]],tbl_inn[],4,FALSE))</f>
        <v/>
      </c>
      <c r="AA439" s="90" t="str">
        <f>IF(ISERROR(VLOOKUP(tbl_main[[#This Row],[ИНН организации]],tbl_inn[],8,FALSE)),"",VLOOKUP(tbl_main[[#This Row],[ИНН организации]],tbl_inn[],8,FALSE))</f>
        <v/>
      </c>
      <c r="AB439" s="83" t="s">
        <v>311</v>
      </c>
      <c r="AC439" s="83" t="s">
        <v>311</v>
      </c>
      <c r="AD439" s="83" t="s">
        <v>311</v>
      </c>
      <c r="AE439" s="83" t="s">
        <v>311</v>
      </c>
      <c r="AF439" s="83" t="s">
        <v>311</v>
      </c>
      <c r="AG439" s="83" t="s">
        <v>311</v>
      </c>
      <c r="AH439" s="83" t="s">
        <v>311</v>
      </c>
      <c r="AI439" s="83" t="s">
        <v>311</v>
      </c>
      <c r="AJ439" s="83" t="s">
        <v>311</v>
      </c>
      <c r="AK439" s="83" t="s">
        <v>311</v>
      </c>
      <c r="AL439" s="83" t="s">
        <v>311</v>
      </c>
      <c r="AM439" s="83" t="s">
        <v>311</v>
      </c>
      <c r="AN439" s="83" t="s">
        <v>311</v>
      </c>
    </row>
    <row r="440" spans="1:40" x14ac:dyDescent="0.25">
      <c r="A440" s="81">
        <f t="shared" si="6"/>
        <v>431</v>
      </c>
      <c r="B440" s="82" t="str">
        <f>IF(tbl_main[[#This Row],[ТИП]]="","",IF(tbl_main[[#This Row],[Серия и номер]]="","",tbl_main[[#This Row],[ТИП]]&amp;"-"&amp;RIGHT(tbl_main[[#This Row],[Серия и номер]],6)))</f>
        <v/>
      </c>
      <c r="C440" s="83" t="s">
        <v>311</v>
      </c>
      <c r="D440" s="83" t="s">
        <v>311</v>
      </c>
      <c r="E440" s="83" t="s">
        <v>311</v>
      </c>
      <c r="F440" s="83" t="s">
        <v>311</v>
      </c>
      <c r="G440" s="83" t="s">
        <v>311</v>
      </c>
      <c r="H440" s="83" t="s">
        <v>311</v>
      </c>
      <c r="I440" s="83" t="s">
        <v>311</v>
      </c>
      <c r="J440" s="83" t="s">
        <v>311</v>
      </c>
      <c r="K440" s="84" t="s">
        <v>311</v>
      </c>
      <c r="L440" s="83" t="s">
        <v>311</v>
      </c>
      <c r="M440" s="85" t="s">
        <v>311</v>
      </c>
      <c r="N440" s="83" t="s">
        <v>311</v>
      </c>
      <c r="O440" s="84" t="s">
        <v>311</v>
      </c>
      <c r="P440" s="83" t="s">
        <v>311</v>
      </c>
      <c r="Q440" s="83" t="s">
        <v>311</v>
      </c>
      <c r="R440" s="83" t="s">
        <v>311</v>
      </c>
      <c r="S440" s="86" t="s">
        <v>311</v>
      </c>
      <c r="T440" s="83" t="s">
        <v>311</v>
      </c>
      <c r="U440" s="83" t="s">
        <v>311</v>
      </c>
      <c r="V440" s="83" t="s">
        <v>311</v>
      </c>
      <c r="W440" s="86" t="s">
        <v>311</v>
      </c>
      <c r="X440" s="86" t="s">
        <v>311</v>
      </c>
      <c r="Y440" s="90" t="str">
        <f>IF(tbl_main[[#This Row],[ИНН организации]]="","",IF(ISERROR(VLOOKUP(tbl_main[[#This Row],[ИНН организации]],tbl_inn[],3,FALSE)),"Проверьте ИНН",VLOOKUP(tbl_main[[#This Row],[ИНН организации]],tbl_inn[],3,FALSE)))</f>
        <v/>
      </c>
      <c r="Z440" s="90" t="str">
        <f>IF(ISERROR(VLOOKUP(tbl_main[[#This Row],[ИНН организации]],tbl_inn[],4,FALSE)),"",VLOOKUP(tbl_main[[#This Row],[ИНН организации]],tbl_inn[],4,FALSE))</f>
        <v/>
      </c>
      <c r="AA440" s="90" t="str">
        <f>IF(ISERROR(VLOOKUP(tbl_main[[#This Row],[ИНН организации]],tbl_inn[],8,FALSE)),"",VLOOKUP(tbl_main[[#This Row],[ИНН организации]],tbl_inn[],8,FALSE))</f>
        <v/>
      </c>
      <c r="AB440" s="83" t="s">
        <v>311</v>
      </c>
      <c r="AC440" s="83" t="s">
        <v>311</v>
      </c>
      <c r="AD440" s="83" t="s">
        <v>311</v>
      </c>
      <c r="AE440" s="83" t="s">
        <v>311</v>
      </c>
      <c r="AF440" s="83" t="s">
        <v>311</v>
      </c>
      <c r="AG440" s="83" t="s">
        <v>311</v>
      </c>
      <c r="AH440" s="83" t="s">
        <v>311</v>
      </c>
      <c r="AI440" s="83" t="s">
        <v>311</v>
      </c>
      <c r="AJ440" s="83" t="s">
        <v>311</v>
      </c>
      <c r="AK440" s="83" t="s">
        <v>311</v>
      </c>
      <c r="AL440" s="83" t="s">
        <v>311</v>
      </c>
      <c r="AM440" s="83" t="s">
        <v>311</v>
      </c>
      <c r="AN440" s="83" t="s">
        <v>311</v>
      </c>
    </row>
    <row r="441" spans="1:40" x14ac:dyDescent="0.25">
      <c r="A441" s="81">
        <f t="shared" si="6"/>
        <v>432</v>
      </c>
      <c r="B441" s="82" t="str">
        <f>IF(tbl_main[[#This Row],[ТИП]]="","",IF(tbl_main[[#This Row],[Серия и номер]]="","",tbl_main[[#This Row],[ТИП]]&amp;"-"&amp;RIGHT(tbl_main[[#This Row],[Серия и номер]],6)))</f>
        <v/>
      </c>
      <c r="C441" s="83" t="s">
        <v>311</v>
      </c>
      <c r="D441" s="83" t="s">
        <v>311</v>
      </c>
      <c r="E441" s="83" t="s">
        <v>311</v>
      </c>
      <c r="F441" s="83" t="s">
        <v>311</v>
      </c>
      <c r="G441" s="83" t="s">
        <v>311</v>
      </c>
      <c r="H441" s="83" t="s">
        <v>311</v>
      </c>
      <c r="I441" s="83" t="s">
        <v>311</v>
      </c>
      <c r="J441" s="83" t="s">
        <v>311</v>
      </c>
      <c r="K441" s="84" t="s">
        <v>311</v>
      </c>
      <c r="L441" s="83" t="s">
        <v>311</v>
      </c>
      <c r="M441" s="85" t="s">
        <v>311</v>
      </c>
      <c r="N441" s="83" t="s">
        <v>311</v>
      </c>
      <c r="O441" s="84" t="s">
        <v>311</v>
      </c>
      <c r="P441" s="83" t="s">
        <v>311</v>
      </c>
      <c r="Q441" s="83" t="s">
        <v>311</v>
      </c>
      <c r="R441" s="83" t="s">
        <v>311</v>
      </c>
      <c r="S441" s="86" t="s">
        <v>311</v>
      </c>
      <c r="T441" s="83" t="s">
        <v>311</v>
      </c>
      <c r="U441" s="83" t="s">
        <v>311</v>
      </c>
      <c r="V441" s="83" t="s">
        <v>311</v>
      </c>
      <c r="W441" s="86" t="s">
        <v>311</v>
      </c>
      <c r="X441" s="86" t="s">
        <v>311</v>
      </c>
      <c r="Y441" s="90" t="str">
        <f>IF(tbl_main[[#This Row],[ИНН организации]]="","",IF(ISERROR(VLOOKUP(tbl_main[[#This Row],[ИНН организации]],tbl_inn[],3,FALSE)),"Проверьте ИНН",VLOOKUP(tbl_main[[#This Row],[ИНН организации]],tbl_inn[],3,FALSE)))</f>
        <v/>
      </c>
      <c r="Z441" s="90" t="str">
        <f>IF(ISERROR(VLOOKUP(tbl_main[[#This Row],[ИНН организации]],tbl_inn[],4,FALSE)),"",VLOOKUP(tbl_main[[#This Row],[ИНН организации]],tbl_inn[],4,FALSE))</f>
        <v/>
      </c>
      <c r="AA441" s="90" t="str">
        <f>IF(ISERROR(VLOOKUP(tbl_main[[#This Row],[ИНН организации]],tbl_inn[],8,FALSE)),"",VLOOKUP(tbl_main[[#This Row],[ИНН организации]],tbl_inn[],8,FALSE))</f>
        <v/>
      </c>
      <c r="AB441" s="83" t="s">
        <v>311</v>
      </c>
      <c r="AC441" s="83" t="s">
        <v>311</v>
      </c>
      <c r="AD441" s="83" t="s">
        <v>311</v>
      </c>
      <c r="AE441" s="83" t="s">
        <v>311</v>
      </c>
      <c r="AF441" s="83" t="s">
        <v>311</v>
      </c>
      <c r="AG441" s="83" t="s">
        <v>311</v>
      </c>
      <c r="AH441" s="83" t="s">
        <v>311</v>
      </c>
      <c r="AI441" s="83" t="s">
        <v>311</v>
      </c>
      <c r="AJ441" s="83" t="s">
        <v>311</v>
      </c>
      <c r="AK441" s="83" t="s">
        <v>311</v>
      </c>
      <c r="AL441" s="83" t="s">
        <v>311</v>
      </c>
      <c r="AM441" s="83" t="s">
        <v>311</v>
      </c>
      <c r="AN441" s="83" t="s">
        <v>311</v>
      </c>
    </row>
    <row r="442" spans="1:40" x14ac:dyDescent="0.25">
      <c r="A442" s="81">
        <f t="shared" si="6"/>
        <v>433</v>
      </c>
      <c r="B442" s="82" t="str">
        <f>IF(tbl_main[[#This Row],[ТИП]]="","",IF(tbl_main[[#This Row],[Серия и номер]]="","",tbl_main[[#This Row],[ТИП]]&amp;"-"&amp;RIGHT(tbl_main[[#This Row],[Серия и номер]],6)))</f>
        <v/>
      </c>
      <c r="C442" s="83" t="s">
        <v>311</v>
      </c>
      <c r="D442" s="83" t="s">
        <v>311</v>
      </c>
      <c r="E442" s="83" t="s">
        <v>311</v>
      </c>
      <c r="F442" s="83" t="s">
        <v>311</v>
      </c>
      <c r="G442" s="83" t="s">
        <v>311</v>
      </c>
      <c r="H442" s="83" t="s">
        <v>311</v>
      </c>
      <c r="I442" s="83" t="s">
        <v>311</v>
      </c>
      <c r="J442" s="83" t="s">
        <v>311</v>
      </c>
      <c r="K442" s="84" t="s">
        <v>311</v>
      </c>
      <c r="L442" s="83" t="s">
        <v>311</v>
      </c>
      <c r="M442" s="85" t="s">
        <v>311</v>
      </c>
      <c r="N442" s="83" t="s">
        <v>311</v>
      </c>
      <c r="O442" s="84" t="s">
        <v>311</v>
      </c>
      <c r="P442" s="83" t="s">
        <v>311</v>
      </c>
      <c r="Q442" s="83" t="s">
        <v>311</v>
      </c>
      <c r="R442" s="83" t="s">
        <v>311</v>
      </c>
      <c r="S442" s="86" t="s">
        <v>311</v>
      </c>
      <c r="T442" s="83" t="s">
        <v>311</v>
      </c>
      <c r="U442" s="83" t="s">
        <v>311</v>
      </c>
      <c r="V442" s="83" t="s">
        <v>311</v>
      </c>
      <c r="W442" s="86" t="s">
        <v>311</v>
      </c>
      <c r="X442" s="86" t="s">
        <v>311</v>
      </c>
      <c r="Y442" s="90" t="str">
        <f>IF(tbl_main[[#This Row],[ИНН организации]]="","",IF(ISERROR(VLOOKUP(tbl_main[[#This Row],[ИНН организации]],tbl_inn[],3,FALSE)),"Проверьте ИНН",VLOOKUP(tbl_main[[#This Row],[ИНН организации]],tbl_inn[],3,FALSE)))</f>
        <v/>
      </c>
      <c r="Z442" s="90" t="str">
        <f>IF(ISERROR(VLOOKUP(tbl_main[[#This Row],[ИНН организации]],tbl_inn[],4,FALSE)),"",VLOOKUP(tbl_main[[#This Row],[ИНН организации]],tbl_inn[],4,FALSE))</f>
        <v/>
      </c>
      <c r="AA442" s="90" t="str">
        <f>IF(ISERROR(VLOOKUP(tbl_main[[#This Row],[ИНН организации]],tbl_inn[],8,FALSE)),"",VLOOKUP(tbl_main[[#This Row],[ИНН организации]],tbl_inn[],8,FALSE))</f>
        <v/>
      </c>
      <c r="AB442" s="83" t="s">
        <v>311</v>
      </c>
      <c r="AC442" s="83" t="s">
        <v>311</v>
      </c>
      <c r="AD442" s="83" t="s">
        <v>311</v>
      </c>
      <c r="AE442" s="83" t="s">
        <v>311</v>
      </c>
      <c r="AF442" s="83" t="s">
        <v>311</v>
      </c>
      <c r="AG442" s="83" t="s">
        <v>311</v>
      </c>
      <c r="AH442" s="83" t="s">
        <v>311</v>
      </c>
      <c r="AI442" s="83" t="s">
        <v>311</v>
      </c>
      <c r="AJ442" s="83" t="s">
        <v>311</v>
      </c>
      <c r="AK442" s="83" t="s">
        <v>311</v>
      </c>
      <c r="AL442" s="83" t="s">
        <v>311</v>
      </c>
      <c r="AM442" s="83" t="s">
        <v>311</v>
      </c>
      <c r="AN442" s="83" t="s">
        <v>311</v>
      </c>
    </row>
    <row r="443" spans="1:40" x14ac:dyDescent="0.25">
      <c r="A443" s="81">
        <f t="shared" si="6"/>
        <v>434</v>
      </c>
      <c r="B443" s="82" t="str">
        <f>IF(tbl_main[[#This Row],[ТИП]]="","",IF(tbl_main[[#This Row],[Серия и номер]]="","",tbl_main[[#This Row],[ТИП]]&amp;"-"&amp;RIGHT(tbl_main[[#This Row],[Серия и номер]],6)))</f>
        <v/>
      </c>
      <c r="C443" s="83" t="s">
        <v>311</v>
      </c>
      <c r="D443" s="83" t="s">
        <v>311</v>
      </c>
      <c r="E443" s="83" t="s">
        <v>311</v>
      </c>
      <c r="F443" s="83" t="s">
        <v>311</v>
      </c>
      <c r="G443" s="83" t="s">
        <v>311</v>
      </c>
      <c r="H443" s="83" t="s">
        <v>311</v>
      </c>
      <c r="I443" s="83" t="s">
        <v>311</v>
      </c>
      <c r="J443" s="83" t="s">
        <v>311</v>
      </c>
      <c r="K443" s="84" t="s">
        <v>311</v>
      </c>
      <c r="L443" s="83" t="s">
        <v>311</v>
      </c>
      <c r="M443" s="85" t="s">
        <v>311</v>
      </c>
      <c r="N443" s="83" t="s">
        <v>311</v>
      </c>
      <c r="O443" s="84" t="s">
        <v>311</v>
      </c>
      <c r="P443" s="83" t="s">
        <v>311</v>
      </c>
      <c r="Q443" s="83" t="s">
        <v>311</v>
      </c>
      <c r="R443" s="83" t="s">
        <v>311</v>
      </c>
      <c r="S443" s="86" t="s">
        <v>311</v>
      </c>
      <c r="T443" s="83" t="s">
        <v>311</v>
      </c>
      <c r="U443" s="83" t="s">
        <v>311</v>
      </c>
      <c r="V443" s="83" t="s">
        <v>311</v>
      </c>
      <c r="W443" s="86" t="s">
        <v>311</v>
      </c>
      <c r="X443" s="86" t="s">
        <v>311</v>
      </c>
      <c r="Y443" s="90" t="str">
        <f>IF(tbl_main[[#This Row],[ИНН организации]]="","",IF(ISERROR(VLOOKUP(tbl_main[[#This Row],[ИНН организации]],tbl_inn[],3,FALSE)),"Проверьте ИНН",VLOOKUP(tbl_main[[#This Row],[ИНН организации]],tbl_inn[],3,FALSE)))</f>
        <v/>
      </c>
      <c r="Z443" s="90" t="str">
        <f>IF(ISERROR(VLOOKUP(tbl_main[[#This Row],[ИНН организации]],tbl_inn[],4,FALSE)),"",VLOOKUP(tbl_main[[#This Row],[ИНН организации]],tbl_inn[],4,FALSE))</f>
        <v/>
      </c>
      <c r="AA443" s="90" t="str">
        <f>IF(ISERROR(VLOOKUP(tbl_main[[#This Row],[ИНН организации]],tbl_inn[],8,FALSE)),"",VLOOKUP(tbl_main[[#This Row],[ИНН организации]],tbl_inn[],8,FALSE))</f>
        <v/>
      </c>
      <c r="AB443" s="83" t="s">
        <v>311</v>
      </c>
      <c r="AC443" s="83" t="s">
        <v>311</v>
      </c>
      <c r="AD443" s="83" t="s">
        <v>311</v>
      </c>
      <c r="AE443" s="83" t="s">
        <v>311</v>
      </c>
      <c r="AF443" s="83" t="s">
        <v>311</v>
      </c>
      <c r="AG443" s="83" t="s">
        <v>311</v>
      </c>
      <c r="AH443" s="83" t="s">
        <v>311</v>
      </c>
      <c r="AI443" s="83" t="s">
        <v>311</v>
      </c>
      <c r="AJ443" s="83" t="s">
        <v>311</v>
      </c>
      <c r="AK443" s="83" t="s">
        <v>311</v>
      </c>
      <c r="AL443" s="83" t="s">
        <v>311</v>
      </c>
      <c r="AM443" s="83" t="s">
        <v>311</v>
      </c>
      <c r="AN443" s="83" t="s">
        <v>311</v>
      </c>
    </row>
    <row r="444" spans="1:40" x14ac:dyDescent="0.25">
      <c r="A444" s="81">
        <f t="shared" si="6"/>
        <v>435</v>
      </c>
      <c r="B444" s="82" t="str">
        <f>IF(tbl_main[[#This Row],[ТИП]]="","",IF(tbl_main[[#This Row],[Серия и номер]]="","",tbl_main[[#This Row],[ТИП]]&amp;"-"&amp;RIGHT(tbl_main[[#This Row],[Серия и номер]],6)))</f>
        <v/>
      </c>
      <c r="C444" s="83" t="s">
        <v>311</v>
      </c>
      <c r="D444" s="83" t="s">
        <v>311</v>
      </c>
      <c r="E444" s="83" t="s">
        <v>311</v>
      </c>
      <c r="F444" s="83" t="s">
        <v>311</v>
      </c>
      <c r="G444" s="83" t="s">
        <v>311</v>
      </c>
      <c r="H444" s="83" t="s">
        <v>311</v>
      </c>
      <c r="I444" s="83" t="s">
        <v>311</v>
      </c>
      <c r="J444" s="83" t="s">
        <v>311</v>
      </c>
      <c r="K444" s="84" t="s">
        <v>311</v>
      </c>
      <c r="L444" s="83" t="s">
        <v>311</v>
      </c>
      <c r="M444" s="85" t="s">
        <v>311</v>
      </c>
      <c r="N444" s="83" t="s">
        <v>311</v>
      </c>
      <c r="O444" s="84" t="s">
        <v>311</v>
      </c>
      <c r="P444" s="83" t="s">
        <v>311</v>
      </c>
      <c r="Q444" s="83" t="s">
        <v>311</v>
      </c>
      <c r="R444" s="83" t="s">
        <v>311</v>
      </c>
      <c r="S444" s="86" t="s">
        <v>311</v>
      </c>
      <c r="T444" s="83" t="s">
        <v>311</v>
      </c>
      <c r="U444" s="83" t="s">
        <v>311</v>
      </c>
      <c r="V444" s="83" t="s">
        <v>311</v>
      </c>
      <c r="W444" s="86" t="s">
        <v>311</v>
      </c>
      <c r="X444" s="86" t="s">
        <v>311</v>
      </c>
      <c r="Y444" s="90" t="str">
        <f>IF(tbl_main[[#This Row],[ИНН организации]]="","",IF(ISERROR(VLOOKUP(tbl_main[[#This Row],[ИНН организации]],tbl_inn[],3,FALSE)),"Проверьте ИНН",VLOOKUP(tbl_main[[#This Row],[ИНН организации]],tbl_inn[],3,FALSE)))</f>
        <v/>
      </c>
      <c r="Z444" s="90" t="str">
        <f>IF(ISERROR(VLOOKUP(tbl_main[[#This Row],[ИНН организации]],tbl_inn[],4,FALSE)),"",VLOOKUP(tbl_main[[#This Row],[ИНН организации]],tbl_inn[],4,FALSE))</f>
        <v/>
      </c>
      <c r="AA444" s="90" t="str">
        <f>IF(ISERROR(VLOOKUP(tbl_main[[#This Row],[ИНН организации]],tbl_inn[],8,FALSE)),"",VLOOKUP(tbl_main[[#This Row],[ИНН организации]],tbl_inn[],8,FALSE))</f>
        <v/>
      </c>
      <c r="AB444" s="83" t="s">
        <v>311</v>
      </c>
      <c r="AC444" s="83" t="s">
        <v>311</v>
      </c>
      <c r="AD444" s="83" t="s">
        <v>311</v>
      </c>
      <c r="AE444" s="83" t="s">
        <v>311</v>
      </c>
      <c r="AF444" s="83" t="s">
        <v>311</v>
      </c>
      <c r="AG444" s="83" t="s">
        <v>311</v>
      </c>
      <c r="AH444" s="83" t="s">
        <v>311</v>
      </c>
      <c r="AI444" s="83" t="s">
        <v>311</v>
      </c>
      <c r="AJ444" s="83" t="s">
        <v>311</v>
      </c>
      <c r="AK444" s="83" t="s">
        <v>311</v>
      </c>
      <c r="AL444" s="83" t="s">
        <v>311</v>
      </c>
      <c r="AM444" s="83" t="s">
        <v>311</v>
      </c>
      <c r="AN444" s="83" t="s">
        <v>311</v>
      </c>
    </row>
    <row r="445" spans="1:40" x14ac:dyDescent="0.25">
      <c r="A445" s="81">
        <f t="shared" si="6"/>
        <v>436</v>
      </c>
      <c r="B445" s="82" t="str">
        <f>IF(tbl_main[[#This Row],[ТИП]]="","",IF(tbl_main[[#This Row],[Серия и номер]]="","",tbl_main[[#This Row],[ТИП]]&amp;"-"&amp;RIGHT(tbl_main[[#This Row],[Серия и номер]],6)))</f>
        <v/>
      </c>
      <c r="C445" s="83" t="s">
        <v>311</v>
      </c>
      <c r="D445" s="83" t="s">
        <v>311</v>
      </c>
      <c r="E445" s="83" t="s">
        <v>311</v>
      </c>
      <c r="F445" s="83" t="s">
        <v>311</v>
      </c>
      <c r="G445" s="83" t="s">
        <v>311</v>
      </c>
      <c r="H445" s="83" t="s">
        <v>311</v>
      </c>
      <c r="I445" s="83" t="s">
        <v>311</v>
      </c>
      <c r="J445" s="83" t="s">
        <v>311</v>
      </c>
      <c r="K445" s="84" t="s">
        <v>311</v>
      </c>
      <c r="L445" s="83" t="s">
        <v>311</v>
      </c>
      <c r="M445" s="85" t="s">
        <v>311</v>
      </c>
      <c r="N445" s="83" t="s">
        <v>311</v>
      </c>
      <c r="O445" s="84" t="s">
        <v>311</v>
      </c>
      <c r="P445" s="83" t="s">
        <v>311</v>
      </c>
      <c r="Q445" s="83" t="s">
        <v>311</v>
      </c>
      <c r="R445" s="83" t="s">
        <v>311</v>
      </c>
      <c r="S445" s="86" t="s">
        <v>311</v>
      </c>
      <c r="T445" s="83" t="s">
        <v>311</v>
      </c>
      <c r="U445" s="83" t="s">
        <v>311</v>
      </c>
      <c r="V445" s="83" t="s">
        <v>311</v>
      </c>
      <c r="W445" s="86" t="s">
        <v>311</v>
      </c>
      <c r="X445" s="86" t="s">
        <v>311</v>
      </c>
      <c r="Y445" s="90" t="str">
        <f>IF(tbl_main[[#This Row],[ИНН организации]]="","",IF(ISERROR(VLOOKUP(tbl_main[[#This Row],[ИНН организации]],tbl_inn[],3,FALSE)),"Проверьте ИНН",VLOOKUP(tbl_main[[#This Row],[ИНН организации]],tbl_inn[],3,FALSE)))</f>
        <v/>
      </c>
      <c r="Z445" s="90" t="str">
        <f>IF(ISERROR(VLOOKUP(tbl_main[[#This Row],[ИНН организации]],tbl_inn[],4,FALSE)),"",VLOOKUP(tbl_main[[#This Row],[ИНН организации]],tbl_inn[],4,FALSE))</f>
        <v/>
      </c>
      <c r="AA445" s="90" t="str">
        <f>IF(ISERROR(VLOOKUP(tbl_main[[#This Row],[ИНН организации]],tbl_inn[],8,FALSE)),"",VLOOKUP(tbl_main[[#This Row],[ИНН организации]],tbl_inn[],8,FALSE))</f>
        <v/>
      </c>
      <c r="AB445" s="83" t="s">
        <v>311</v>
      </c>
      <c r="AC445" s="83" t="s">
        <v>311</v>
      </c>
      <c r="AD445" s="83" t="s">
        <v>311</v>
      </c>
      <c r="AE445" s="83" t="s">
        <v>311</v>
      </c>
      <c r="AF445" s="83" t="s">
        <v>311</v>
      </c>
      <c r="AG445" s="83" t="s">
        <v>311</v>
      </c>
      <c r="AH445" s="83" t="s">
        <v>311</v>
      </c>
      <c r="AI445" s="83" t="s">
        <v>311</v>
      </c>
      <c r="AJ445" s="83" t="s">
        <v>311</v>
      </c>
      <c r="AK445" s="83" t="s">
        <v>311</v>
      </c>
      <c r="AL445" s="83" t="s">
        <v>311</v>
      </c>
      <c r="AM445" s="83" t="s">
        <v>311</v>
      </c>
      <c r="AN445" s="83" t="s">
        <v>311</v>
      </c>
    </row>
    <row r="446" spans="1:40" x14ac:dyDescent="0.25">
      <c r="A446" s="81">
        <f t="shared" si="6"/>
        <v>437</v>
      </c>
      <c r="B446" s="82" t="str">
        <f>IF(tbl_main[[#This Row],[ТИП]]="","",IF(tbl_main[[#This Row],[Серия и номер]]="","",tbl_main[[#This Row],[ТИП]]&amp;"-"&amp;RIGHT(tbl_main[[#This Row],[Серия и номер]],6)))</f>
        <v/>
      </c>
      <c r="C446" s="83" t="s">
        <v>311</v>
      </c>
      <c r="D446" s="83" t="s">
        <v>311</v>
      </c>
      <c r="E446" s="83" t="s">
        <v>311</v>
      </c>
      <c r="F446" s="83" t="s">
        <v>311</v>
      </c>
      <c r="G446" s="83" t="s">
        <v>311</v>
      </c>
      <c r="H446" s="83" t="s">
        <v>311</v>
      </c>
      <c r="I446" s="83" t="s">
        <v>311</v>
      </c>
      <c r="J446" s="83" t="s">
        <v>311</v>
      </c>
      <c r="K446" s="84" t="s">
        <v>311</v>
      </c>
      <c r="L446" s="83" t="s">
        <v>311</v>
      </c>
      <c r="M446" s="85" t="s">
        <v>311</v>
      </c>
      <c r="N446" s="83" t="s">
        <v>311</v>
      </c>
      <c r="O446" s="84" t="s">
        <v>311</v>
      </c>
      <c r="P446" s="83" t="s">
        <v>311</v>
      </c>
      <c r="Q446" s="83" t="s">
        <v>311</v>
      </c>
      <c r="R446" s="83" t="s">
        <v>311</v>
      </c>
      <c r="S446" s="86" t="s">
        <v>311</v>
      </c>
      <c r="T446" s="83" t="s">
        <v>311</v>
      </c>
      <c r="U446" s="83" t="s">
        <v>311</v>
      </c>
      <c r="V446" s="83" t="s">
        <v>311</v>
      </c>
      <c r="W446" s="86" t="s">
        <v>311</v>
      </c>
      <c r="X446" s="86" t="s">
        <v>311</v>
      </c>
      <c r="Y446" s="90" t="str">
        <f>IF(tbl_main[[#This Row],[ИНН организации]]="","",IF(ISERROR(VLOOKUP(tbl_main[[#This Row],[ИНН организации]],tbl_inn[],3,FALSE)),"Проверьте ИНН",VLOOKUP(tbl_main[[#This Row],[ИНН организации]],tbl_inn[],3,FALSE)))</f>
        <v/>
      </c>
      <c r="Z446" s="90" t="str">
        <f>IF(ISERROR(VLOOKUP(tbl_main[[#This Row],[ИНН организации]],tbl_inn[],4,FALSE)),"",VLOOKUP(tbl_main[[#This Row],[ИНН организации]],tbl_inn[],4,FALSE))</f>
        <v/>
      </c>
      <c r="AA446" s="90" t="str">
        <f>IF(ISERROR(VLOOKUP(tbl_main[[#This Row],[ИНН организации]],tbl_inn[],8,FALSE)),"",VLOOKUP(tbl_main[[#This Row],[ИНН организации]],tbl_inn[],8,FALSE))</f>
        <v/>
      </c>
      <c r="AB446" s="83" t="s">
        <v>311</v>
      </c>
      <c r="AC446" s="83" t="s">
        <v>311</v>
      </c>
      <c r="AD446" s="83" t="s">
        <v>311</v>
      </c>
      <c r="AE446" s="83" t="s">
        <v>311</v>
      </c>
      <c r="AF446" s="83" t="s">
        <v>311</v>
      </c>
      <c r="AG446" s="83" t="s">
        <v>311</v>
      </c>
      <c r="AH446" s="83" t="s">
        <v>311</v>
      </c>
      <c r="AI446" s="83" t="s">
        <v>311</v>
      </c>
      <c r="AJ446" s="83" t="s">
        <v>311</v>
      </c>
      <c r="AK446" s="83" t="s">
        <v>311</v>
      </c>
      <c r="AL446" s="83" t="s">
        <v>311</v>
      </c>
      <c r="AM446" s="83" t="s">
        <v>311</v>
      </c>
      <c r="AN446" s="83" t="s">
        <v>311</v>
      </c>
    </row>
    <row r="447" spans="1:40" x14ac:dyDescent="0.25">
      <c r="A447" s="81">
        <f t="shared" si="6"/>
        <v>438</v>
      </c>
      <c r="B447" s="82" t="str">
        <f>IF(tbl_main[[#This Row],[ТИП]]="","",IF(tbl_main[[#This Row],[Серия и номер]]="","",tbl_main[[#This Row],[ТИП]]&amp;"-"&amp;RIGHT(tbl_main[[#This Row],[Серия и номер]],6)))</f>
        <v/>
      </c>
      <c r="C447" s="83" t="s">
        <v>311</v>
      </c>
      <c r="D447" s="83" t="s">
        <v>311</v>
      </c>
      <c r="E447" s="83" t="s">
        <v>311</v>
      </c>
      <c r="F447" s="83" t="s">
        <v>311</v>
      </c>
      <c r="G447" s="83" t="s">
        <v>311</v>
      </c>
      <c r="H447" s="83" t="s">
        <v>311</v>
      </c>
      <c r="I447" s="83" t="s">
        <v>311</v>
      </c>
      <c r="J447" s="83" t="s">
        <v>311</v>
      </c>
      <c r="K447" s="84" t="s">
        <v>311</v>
      </c>
      <c r="L447" s="83" t="s">
        <v>311</v>
      </c>
      <c r="M447" s="85" t="s">
        <v>311</v>
      </c>
      <c r="N447" s="83" t="s">
        <v>311</v>
      </c>
      <c r="O447" s="84" t="s">
        <v>311</v>
      </c>
      <c r="P447" s="83" t="s">
        <v>311</v>
      </c>
      <c r="Q447" s="83" t="s">
        <v>311</v>
      </c>
      <c r="R447" s="83" t="s">
        <v>311</v>
      </c>
      <c r="S447" s="86" t="s">
        <v>311</v>
      </c>
      <c r="T447" s="83" t="s">
        <v>311</v>
      </c>
      <c r="U447" s="83" t="s">
        <v>311</v>
      </c>
      <c r="V447" s="83" t="s">
        <v>311</v>
      </c>
      <c r="W447" s="86" t="s">
        <v>311</v>
      </c>
      <c r="X447" s="86" t="s">
        <v>311</v>
      </c>
      <c r="Y447" s="90" t="str">
        <f>IF(tbl_main[[#This Row],[ИНН организации]]="","",IF(ISERROR(VLOOKUP(tbl_main[[#This Row],[ИНН организации]],tbl_inn[],3,FALSE)),"Проверьте ИНН",VLOOKUP(tbl_main[[#This Row],[ИНН организации]],tbl_inn[],3,FALSE)))</f>
        <v/>
      </c>
      <c r="Z447" s="90" t="str">
        <f>IF(ISERROR(VLOOKUP(tbl_main[[#This Row],[ИНН организации]],tbl_inn[],4,FALSE)),"",VLOOKUP(tbl_main[[#This Row],[ИНН организации]],tbl_inn[],4,FALSE))</f>
        <v/>
      </c>
      <c r="AA447" s="90" t="str">
        <f>IF(ISERROR(VLOOKUP(tbl_main[[#This Row],[ИНН организации]],tbl_inn[],8,FALSE)),"",VLOOKUP(tbl_main[[#This Row],[ИНН организации]],tbl_inn[],8,FALSE))</f>
        <v/>
      </c>
      <c r="AB447" s="83" t="s">
        <v>311</v>
      </c>
      <c r="AC447" s="83" t="s">
        <v>311</v>
      </c>
      <c r="AD447" s="83" t="s">
        <v>311</v>
      </c>
      <c r="AE447" s="83" t="s">
        <v>311</v>
      </c>
      <c r="AF447" s="83" t="s">
        <v>311</v>
      </c>
      <c r="AG447" s="83" t="s">
        <v>311</v>
      </c>
      <c r="AH447" s="83" t="s">
        <v>311</v>
      </c>
      <c r="AI447" s="83" t="s">
        <v>311</v>
      </c>
      <c r="AJ447" s="83" t="s">
        <v>311</v>
      </c>
      <c r="AK447" s="83" t="s">
        <v>311</v>
      </c>
      <c r="AL447" s="83" t="s">
        <v>311</v>
      </c>
      <c r="AM447" s="83" t="s">
        <v>311</v>
      </c>
      <c r="AN447" s="83" t="s">
        <v>311</v>
      </c>
    </row>
    <row r="448" spans="1:40" x14ac:dyDescent="0.25">
      <c r="A448" s="81">
        <f t="shared" si="6"/>
        <v>439</v>
      </c>
      <c r="B448" s="82" t="str">
        <f>IF(tbl_main[[#This Row],[ТИП]]="","",IF(tbl_main[[#This Row],[Серия и номер]]="","",tbl_main[[#This Row],[ТИП]]&amp;"-"&amp;RIGHT(tbl_main[[#This Row],[Серия и номер]],6)))</f>
        <v/>
      </c>
      <c r="C448" s="83" t="s">
        <v>311</v>
      </c>
      <c r="D448" s="83" t="s">
        <v>311</v>
      </c>
      <c r="E448" s="83" t="s">
        <v>311</v>
      </c>
      <c r="F448" s="83" t="s">
        <v>311</v>
      </c>
      <c r="G448" s="83" t="s">
        <v>311</v>
      </c>
      <c r="H448" s="83" t="s">
        <v>311</v>
      </c>
      <c r="I448" s="83" t="s">
        <v>311</v>
      </c>
      <c r="J448" s="83" t="s">
        <v>311</v>
      </c>
      <c r="K448" s="84" t="s">
        <v>311</v>
      </c>
      <c r="L448" s="83" t="s">
        <v>311</v>
      </c>
      <c r="M448" s="85" t="s">
        <v>311</v>
      </c>
      <c r="N448" s="83" t="s">
        <v>311</v>
      </c>
      <c r="O448" s="84" t="s">
        <v>311</v>
      </c>
      <c r="P448" s="83" t="s">
        <v>311</v>
      </c>
      <c r="Q448" s="83" t="s">
        <v>311</v>
      </c>
      <c r="R448" s="83" t="s">
        <v>311</v>
      </c>
      <c r="S448" s="86" t="s">
        <v>311</v>
      </c>
      <c r="T448" s="83" t="s">
        <v>311</v>
      </c>
      <c r="U448" s="83" t="s">
        <v>311</v>
      </c>
      <c r="V448" s="83" t="s">
        <v>311</v>
      </c>
      <c r="W448" s="86" t="s">
        <v>311</v>
      </c>
      <c r="X448" s="86" t="s">
        <v>311</v>
      </c>
      <c r="Y448" s="90" t="str">
        <f>IF(tbl_main[[#This Row],[ИНН организации]]="","",IF(ISERROR(VLOOKUP(tbl_main[[#This Row],[ИНН организации]],tbl_inn[],3,FALSE)),"Проверьте ИНН",VLOOKUP(tbl_main[[#This Row],[ИНН организации]],tbl_inn[],3,FALSE)))</f>
        <v/>
      </c>
      <c r="Z448" s="90" t="str">
        <f>IF(ISERROR(VLOOKUP(tbl_main[[#This Row],[ИНН организации]],tbl_inn[],4,FALSE)),"",VLOOKUP(tbl_main[[#This Row],[ИНН организации]],tbl_inn[],4,FALSE))</f>
        <v/>
      </c>
      <c r="AA448" s="90" t="str">
        <f>IF(ISERROR(VLOOKUP(tbl_main[[#This Row],[ИНН организации]],tbl_inn[],8,FALSE)),"",VLOOKUP(tbl_main[[#This Row],[ИНН организации]],tbl_inn[],8,FALSE))</f>
        <v/>
      </c>
      <c r="AB448" s="83" t="s">
        <v>311</v>
      </c>
      <c r="AC448" s="83" t="s">
        <v>311</v>
      </c>
      <c r="AD448" s="83" t="s">
        <v>311</v>
      </c>
      <c r="AE448" s="83" t="s">
        <v>311</v>
      </c>
      <c r="AF448" s="83" t="s">
        <v>311</v>
      </c>
      <c r="AG448" s="83" t="s">
        <v>311</v>
      </c>
      <c r="AH448" s="83" t="s">
        <v>311</v>
      </c>
      <c r="AI448" s="83" t="s">
        <v>311</v>
      </c>
      <c r="AJ448" s="83" t="s">
        <v>311</v>
      </c>
      <c r="AK448" s="83" t="s">
        <v>311</v>
      </c>
      <c r="AL448" s="83" t="s">
        <v>311</v>
      </c>
      <c r="AM448" s="83" t="s">
        <v>311</v>
      </c>
      <c r="AN448" s="83" t="s">
        <v>311</v>
      </c>
    </row>
    <row r="449" spans="1:40" x14ac:dyDescent="0.25">
      <c r="A449" s="81">
        <f t="shared" si="6"/>
        <v>440</v>
      </c>
      <c r="B449" s="82" t="str">
        <f>IF(tbl_main[[#This Row],[ТИП]]="","",IF(tbl_main[[#This Row],[Серия и номер]]="","",tbl_main[[#This Row],[ТИП]]&amp;"-"&amp;RIGHT(tbl_main[[#This Row],[Серия и номер]],6)))</f>
        <v/>
      </c>
      <c r="C449" s="83" t="s">
        <v>311</v>
      </c>
      <c r="D449" s="83" t="s">
        <v>311</v>
      </c>
      <c r="E449" s="83" t="s">
        <v>311</v>
      </c>
      <c r="F449" s="83" t="s">
        <v>311</v>
      </c>
      <c r="G449" s="83" t="s">
        <v>311</v>
      </c>
      <c r="H449" s="83" t="s">
        <v>311</v>
      </c>
      <c r="I449" s="83" t="s">
        <v>311</v>
      </c>
      <c r="J449" s="83" t="s">
        <v>311</v>
      </c>
      <c r="K449" s="84" t="s">
        <v>311</v>
      </c>
      <c r="L449" s="83" t="s">
        <v>311</v>
      </c>
      <c r="M449" s="85" t="s">
        <v>311</v>
      </c>
      <c r="N449" s="83" t="s">
        <v>311</v>
      </c>
      <c r="O449" s="84" t="s">
        <v>311</v>
      </c>
      <c r="P449" s="83" t="s">
        <v>311</v>
      </c>
      <c r="Q449" s="83" t="s">
        <v>311</v>
      </c>
      <c r="R449" s="83" t="s">
        <v>311</v>
      </c>
      <c r="S449" s="86" t="s">
        <v>311</v>
      </c>
      <c r="T449" s="83" t="s">
        <v>311</v>
      </c>
      <c r="U449" s="83" t="s">
        <v>311</v>
      </c>
      <c r="V449" s="83" t="s">
        <v>311</v>
      </c>
      <c r="W449" s="86" t="s">
        <v>311</v>
      </c>
      <c r="X449" s="86" t="s">
        <v>311</v>
      </c>
      <c r="Y449" s="90" t="str">
        <f>IF(tbl_main[[#This Row],[ИНН организации]]="","",IF(ISERROR(VLOOKUP(tbl_main[[#This Row],[ИНН организации]],tbl_inn[],3,FALSE)),"Проверьте ИНН",VLOOKUP(tbl_main[[#This Row],[ИНН организации]],tbl_inn[],3,FALSE)))</f>
        <v/>
      </c>
      <c r="Z449" s="90" t="str">
        <f>IF(ISERROR(VLOOKUP(tbl_main[[#This Row],[ИНН организации]],tbl_inn[],4,FALSE)),"",VLOOKUP(tbl_main[[#This Row],[ИНН организации]],tbl_inn[],4,FALSE))</f>
        <v/>
      </c>
      <c r="AA449" s="90" t="str">
        <f>IF(ISERROR(VLOOKUP(tbl_main[[#This Row],[ИНН организации]],tbl_inn[],8,FALSE)),"",VLOOKUP(tbl_main[[#This Row],[ИНН организации]],tbl_inn[],8,FALSE))</f>
        <v/>
      </c>
      <c r="AB449" s="83" t="s">
        <v>311</v>
      </c>
      <c r="AC449" s="83" t="s">
        <v>311</v>
      </c>
      <c r="AD449" s="83" t="s">
        <v>311</v>
      </c>
      <c r="AE449" s="83" t="s">
        <v>311</v>
      </c>
      <c r="AF449" s="83" t="s">
        <v>311</v>
      </c>
      <c r="AG449" s="83" t="s">
        <v>311</v>
      </c>
      <c r="AH449" s="83" t="s">
        <v>311</v>
      </c>
      <c r="AI449" s="83" t="s">
        <v>311</v>
      </c>
      <c r="AJ449" s="83" t="s">
        <v>311</v>
      </c>
      <c r="AK449" s="83" t="s">
        <v>311</v>
      </c>
      <c r="AL449" s="83" t="s">
        <v>311</v>
      </c>
      <c r="AM449" s="83" t="s">
        <v>311</v>
      </c>
      <c r="AN449" s="83" t="s">
        <v>311</v>
      </c>
    </row>
    <row r="450" spans="1:40" x14ac:dyDescent="0.25">
      <c r="A450" s="81">
        <f t="shared" si="6"/>
        <v>441</v>
      </c>
      <c r="B450" s="82" t="str">
        <f>IF(tbl_main[[#This Row],[ТИП]]="","",IF(tbl_main[[#This Row],[Серия и номер]]="","",tbl_main[[#This Row],[ТИП]]&amp;"-"&amp;RIGHT(tbl_main[[#This Row],[Серия и номер]],6)))</f>
        <v/>
      </c>
      <c r="C450" s="83" t="s">
        <v>311</v>
      </c>
      <c r="D450" s="83" t="s">
        <v>311</v>
      </c>
      <c r="E450" s="83" t="s">
        <v>311</v>
      </c>
      <c r="F450" s="83" t="s">
        <v>311</v>
      </c>
      <c r="G450" s="83" t="s">
        <v>311</v>
      </c>
      <c r="H450" s="83" t="s">
        <v>311</v>
      </c>
      <c r="I450" s="83" t="s">
        <v>311</v>
      </c>
      <c r="J450" s="83" t="s">
        <v>311</v>
      </c>
      <c r="K450" s="84" t="s">
        <v>311</v>
      </c>
      <c r="L450" s="83" t="s">
        <v>311</v>
      </c>
      <c r="M450" s="85" t="s">
        <v>311</v>
      </c>
      <c r="N450" s="83" t="s">
        <v>311</v>
      </c>
      <c r="O450" s="84" t="s">
        <v>311</v>
      </c>
      <c r="P450" s="83" t="s">
        <v>311</v>
      </c>
      <c r="Q450" s="83" t="s">
        <v>311</v>
      </c>
      <c r="R450" s="83" t="s">
        <v>311</v>
      </c>
      <c r="S450" s="86" t="s">
        <v>311</v>
      </c>
      <c r="T450" s="83" t="s">
        <v>311</v>
      </c>
      <c r="U450" s="83" t="s">
        <v>311</v>
      </c>
      <c r="V450" s="83" t="s">
        <v>311</v>
      </c>
      <c r="W450" s="86" t="s">
        <v>311</v>
      </c>
      <c r="X450" s="86" t="s">
        <v>311</v>
      </c>
      <c r="Y450" s="90" t="str">
        <f>IF(tbl_main[[#This Row],[ИНН организации]]="","",IF(ISERROR(VLOOKUP(tbl_main[[#This Row],[ИНН организации]],tbl_inn[],3,FALSE)),"Проверьте ИНН",VLOOKUP(tbl_main[[#This Row],[ИНН организации]],tbl_inn[],3,FALSE)))</f>
        <v/>
      </c>
      <c r="Z450" s="90" t="str">
        <f>IF(ISERROR(VLOOKUP(tbl_main[[#This Row],[ИНН организации]],tbl_inn[],4,FALSE)),"",VLOOKUP(tbl_main[[#This Row],[ИНН организации]],tbl_inn[],4,FALSE))</f>
        <v/>
      </c>
      <c r="AA450" s="90" t="str">
        <f>IF(ISERROR(VLOOKUP(tbl_main[[#This Row],[ИНН организации]],tbl_inn[],8,FALSE)),"",VLOOKUP(tbl_main[[#This Row],[ИНН организации]],tbl_inn[],8,FALSE))</f>
        <v/>
      </c>
      <c r="AB450" s="83" t="s">
        <v>311</v>
      </c>
      <c r="AC450" s="83" t="s">
        <v>311</v>
      </c>
      <c r="AD450" s="83" t="s">
        <v>311</v>
      </c>
      <c r="AE450" s="83" t="s">
        <v>311</v>
      </c>
      <c r="AF450" s="83" t="s">
        <v>311</v>
      </c>
      <c r="AG450" s="83" t="s">
        <v>311</v>
      </c>
      <c r="AH450" s="83" t="s">
        <v>311</v>
      </c>
      <c r="AI450" s="83" t="s">
        <v>311</v>
      </c>
      <c r="AJ450" s="83" t="s">
        <v>311</v>
      </c>
      <c r="AK450" s="83" t="s">
        <v>311</v>
      </c>
      <c r="AL450" s="83" t="s">
        <v>311</v>
      </c>
      <c r="AM450" s="83" t="s">
        <v>311</v>
      </c>
      <c r="AN450" s="83" t="s">
        <v>311</v>
      </c>
    </row>
    <row r="451" spans="1:40" x14ac:dyDescent="0.25">
      <c r="A451" s="81">
        <f t="shared" si="6"/>
        <v>442</v>
      </c>
      <c r="B451" s="82" t="str">
        <f>IF(tbl_main[[#This Row],[ТИП]]="","",IF(tbl_main[[#This Row],[Серия и номер]]="","",tbl_main[[#This Row],[ТИП]]&amp;"-"&amp;RIGHT(tbl_main[[#This Row],[Серия и номер]],6)))</f>
        <v/>
      </c>
      <c r="C451" s="83" t="s">
        <v>311</v>
      </c>
      <c r="D451" s="83" t="s">
        <v>311</v>
      </c>
      <c r="E451" s="83" t="s">
        <v>311</v>
      </c>
      <c r="F451" s="83" t="s">
        <v>311</v>
      </c>
      <c r="G451" s="83" t="s">
        <v>311</v>
      </c>
      <c r="H451" s="83" t="s">
        <v>311</v>
      </c>
      <c r="I451" s="83" t="s">
        <v>311</v>
      </c>
      <c r="J451" s="83" t="s">
        <v>311</v>
      </c>
      <c r="K451" s="84" t="s">
        <v>311</v>
      </c>
      <c r="L451" s="83" t="s">
        <v>311</v>
      </c>
      <c r="M451" s="85" t="s">
        <v>311</v>
      </c>
      <c r="N451" s="83" t="s">
        <v>311</v>
      </c>
      <c r="O451" s="84" t="s">
        <v>311</v>
      </c>
      <c r="P451" s="83" t="s">
        <v>311</v>
      </c>
      <c r="Q451" s="83" t="s">
        <v>311</v>
      </c>
      <c r="R451" s="83" t="s">
        <v>311</v>
      </c>
      <c r="S451" s="86" t="s">
        <v>311</v>
      </c>
      <c r="T451" s="83" t="s">
        <v>311</v>
      </c>
      <c r="U451" s="83" t="s">
        <v>311</v>
      </c>
      <c r="V451" s="83" t="s">
        <v>311</v>
      </c>
      <c r="W451" s="86" t="s">
        <v>311</v>
      </c>
      <c r="X451" s="86" t="s">
        <v>311</v>
      </c>
      <c r="Y451" s="90" t="str">
        <f>IF(tbl_main[[#This Row],[ИНН организации]]="","",IF(ISERROR(VLOOKUP(tbl_main[[#This Row],[ИНН организации]],tbl_inn[],3,FALSE)),"Проверьте ИНН",VLOOKUP(tbl_main[[#This Row],[ИНН организации]],tbl_inn[],3,FALSE)))</f>
        <v/>
      </c>
      <c r="Z451" s="90" t="str">
        <f>IF(ISERROR(VLOOKUP(tbl_main[[#This Row],[ИНН организации]],tbl_inn[],4,FALSE)),"",VLOOKUP(tbl_main[[#This Row],[ИНН организации]],tbl_inn[],4,FALSE))</f>
        <v/>
      </c>
      <c r="AA451" s="90" t="str">
        <f>IF(ISERROR(VLOOKUP(tbl_main[[#This Row],[ИНН организации]],tbl_inn[],8,FALSE)),"",VLOOKUP(tbl_main[[#This Row],[ИНН организации]],tbl_inn[],8,FALSE))</f>
        <v/>
      </c>
      <c r="AB451" s="83" t="s">
        <v>311</v>
      </c>
      <c r="AC451" s="83" t="s">
        <v>311</v>
      </c>
      <c r="AD451" s="83" t="s">
        <v>311</v>
      </c>
      <c r="AE451" s="83" t="s">
        <v>311</v>
      </c>
      <c r="AF451" s="83" t="s">
        <v>311</v>
      </c>
      <c r="AG451" s="83" t="s">
        <v>311</v>
      </c>
      <c r="AH451" s="83" t="s">
        <v>311</v>
      </c>
      <c r="AI451" s="83" t="s">
        <v>311</v>
      </c>
      <c r="AJ451" s="83" t="s">
        <v>311</v>
      </c>
      <c r="AK451" s="83" t="s">
        <v>311</v>
      </c>
      <c r="AL451" s="83" t="s">
        <v>311</v>
      </c>
      <c r="AM451" s="83" t="s">
        <v>311</v>
      </c>
      <c r="AN451" s="83" t="s">
        <v>311</v>
      </c>
    </row>
    <row r="452" spans="1:40" x14ac:dyDescent="0.25">
      <c r="A452" s="81">
        <f t="shared" si="6"/>
        <v>443</v>
      </c>
      <c r="B452" s="82" t="str">
        <f>IF(tbl_main[[#This Row],[ТИП]]="","",IF(tbl_main[[#This Row],[Серия и номер]]="","",tbl_main[[#This Row],[ТИП]]&amp;"-"&amp;RIGHT(tbl_main[[#This Row],[Серия и номер]],6)))</f>
        <v/>
      </c>
      <c r="C452" s="83" t="s">
        <v>311</v>
      </c>
      <c r="D452" s="83" t="s">
        <v>311</v>
      </c>
      <c r="E452" s="83" t="s">
        <v>311</v>
      </c>
      <c r="F452" s="83" t="s">
        <v>311</v>
      </c>
      <c r="G452" s="83" t="s">
        <v>311</v>
      </c>
      <c r="H452" s="83" t="s">
        <v>311</v>
      </c>
      <c r="I452" s="83" t="s">
        <v>311</v>
      </c>
      <c r="J452" s="83" t="s">
        <v>311</v>
      </c>
      <c r="K452" s="84" t="s">
        <v>311</v>
      </c>
      <c r="L452" s="83" t="s">
        <v>311</v>
      </c>
      <c r="M452" s="85" t="s">
        <v>311</v>
      </c>
      <c r="N452" s="83" t="s">
        <v>311</v>
      </c>
      <c r="O452" s="84" t="s">
        <v>311</v>
      </c>
      <c r="P452" s="83" t="s">
        <v>311</v>
      </c>
      <c r="Q452" s="83" t="s">
        <v>311</v>
      </c>
      <c r="R452" s="83" t="s">
        <v>311</v>
      </c>
      <c r="S452" s="86" t="s">
        <v>311</v>
      </c>
      <c r="T452" s="83" t="s">
        <v>311</v>
      </c>
      <c r="U452" s="83" t="s">
        <v>311</v>
      </c>
      <c r="V452" s="83" t="s">
        <v>311</v>
      </c>
      <c r="W452" s="86" t="s">
        <v>311</v>
      </c>
      <c r="X452" s="86" t="s">
        <v>311</v>
      </c>
      <c r="Y452" s="90" t="str">
        <f>IF(tbl_main[[#This Row],[ИНН организации]]="","",IF(ISERROR(VLOOKUP(tbl_main[[#This Row],[ИНН организации]],tbl_inn[],3,FALSE)),"Проверьте ИНН",VLOOKUP(tbl_main[[#This Row],[ИНН организации]],tbl_inn[],3,FALSE)))</f>
        <v/>
      </c>
      <c r="Z452" s="90" t="str">
        <f>IF(ISERROR(VLOOKUP(tbl_main[[#This Row],[ИНН организации]],tbl_inn[],4,FALSE)),"",VLOOKUP(tbl_main[[#This Row],[ИНН организации]],tbl_inn[],4,FALSE))</f>
        <v/>
      </c>
      <c r="AA452" s="90" t="str">
        <f>IF(ISERROR(VLOOKUP(tbl_main[[#This Row],[ИНН организации]],tbl_inn[],8,FALSE)),"",VLOOKUP(tbl_main[[#This Row],[ИНН организации]],tbl_inn[],8,FALSE))</f>
        <v/>
      </c>
      <c r="AB452" s="83" t="s">
        <v>311</v>
      </c>
      <c r="AC452" s="83" t="s">
        <v>311</v>
      </c>
      <c r="AD452" s="83" t="s">
        <v>311</v>
      </c>
      <c r="AE452" s="83" t="s">
        <v>311</v>
      </c>
      <c r="AF452" s="83" t="s">
        <v>311</v>
      </c>
      <c r="AG452" s="83" t="s">
        <v>311</v>
      </c>
      <c r="AH452" s="83" t="s">
        <v>311</v>
      </c>
      <c r="AI452" s="83" t="s">
        <v>311</v>
      </c>
      <c r="AJ452" s="83" t="s">
        <v>311</v>
      </c>
      <c r="AK452" s="83" t="s">
        <v>311</v>
      </c>
      <c r="AL452" s="83" t="s">
        <v>311</v>
      </c>
      <c r="AM452" s="83" t="s">
        <v>311</v>
      </c>
      <c r="AN452" s="83" t="s">
        <v>311</v>
      </c>
    </row>
    <row r="453" spans="1:40" x14ac:dyDescent="0.25">
      <c r="A453" s="81">
        <f t="shared" si="6"/>
        <v>444</v>
      </c>
      <c r="B453" s="82" t="str">
        <f>IF(tbl_main[[#This Row],[ТИП]]="","",IF(tbl_main[[#This Row],[Серия и номер]]="","",tbl_main[[#This Row],[ТИП]]&amp;"-"&amp;RIGHT(tbl_main[[#This Row],[Серия и номер]],6)))</f>
        <v/>
      </c>
      <c r="C453" s="83" t="s">
        <v>311</v>
      </c>
      <c r="D453" s="83" t="s">
        <v>311</v>
      </c>
      <c r="E453" s="83" t="s">
        <v>311</v>
      </c>
      <c r="F453" s="83" t="s">
        <v>311</v>
      </c>
      <c r="G453" s="83" t="s">
        <v>311</v>
      </c>
      <c r="H453" s="83" t="s">
        <v>311</v>
      </c>
      <c r="I453" s="83" t="s">
        <v>311</v>
      </c>
      <c r="J453" s="83" t="s">
        <v>311</v>
      </c>
      <c r="K453" s="84" t="s">
        <v>311</v>
      </c>
      <c r="L453" s="83" t="s">
        <v>311</v>
      </c>
      <c r="M453" s="85" t="s">
        <v>311</v>
      </c>
      <c r="N453" s="83" t="s">
        <v>311</v>
      </c>
      <c r="O453" s="84" t="s">
        <v>311</v>
      </c>
      <c r="P453" s="83" t="s">
        <v>311</v>
      </c>
      <c r="Q453" s="83" t="s">
        <v>311</v>
      </c>
      <c r="R453" s="83" t="s">
        <v>311</v>
      </c>
      <c r="S453" s="86" t="s">
        <v>311</v>
      </c>
      <c r="T453" s="83" t="s">
        <v>311</v>
      </c>
      <c r="U453" s="83" t="s">
        <v>311</v>
      </c>
      <c r="V453" s="83" t="s">
        <v>311</v>
      </c>
      <c r="W453" s="86" t="s">
        <v>311</v>
      </c>
      <c r="X453" s="86" t="s">
        <v>311</v>
      </c>
      <c r="Y453" s="90" t="str">
        <f>IF(tbl_main[[#This Row],[ИНН организации]]="","",IF(ISERROR(VLOOKUP(tbl_main[[#This Row],[ИНН организации]],tbl_inn[],3,FALSE)),"Проверьте ИНН",VLOOKUP(tbl_main[[#This Row],[ИНН организации]],tbl_inn[],3,FALSE)))</f>
        <v/>
      </c>
      <c r="Z453" s="90" t="str">
        <f>IF(ISERROR(VLOOKUP(tbl_main[[#This Row],[ИНН организации]],tbl_inn[],4,FALSE)),"",VLOOKUP(tbl_main[[#This Row],[ИНН организации]],tbl_inn[],4,FALSE))</f>
        <v/>
      </c>
      <c r="AA453" s="90" t="str">
        <f>IF(ISERROR(VLOOKUP(tbl_main[[#This Row],[ИНН организации]],tbl_inn[],8,FALSE)),"",VLOOKUP(tbl_main[[#This Row],[ИНН организации]],tbl_inn[],8,FALSE))</f>
        <v/>
      </c>
      <c r="AB453" s="83" t="s">
        <v>311</v>
      </c>
      <c r="AC453" s="83" t="s">
        <v>311</v>
      </c>
      <c r="AD453" s="83" t="s">
        <v>311</v>
      </c>
      <c r="AE453" s="83" t="s">
        <v>311</v>
      </c>
      <c r="AF453" s="83" t="s">
        <v>311</v>
      </c>
      <c r="AG453" s="83" t="s">
        <v>311</v>
      </c>
      <c r="AH453" s="83" t="s">
        <v>311</v>
      </c>
      <c r="AI453" s="83" t="s">
        <v>311</v>
      </c>
      <c r="AJ453" s="83" t="s">
        <v>311</v>
      </c>
      <c r="AK453" s="83" t="s">
        <v>311</v>
      </c>
      <c r="AL453" s="83" t="s">
        <v>311</v>
      </c>
      <c r="AM453" s="83" t="s">
        <v>311</v>
      </c>
      <c r="AN453" s="83" t="s">
        <v>311</v>
      </c>
    </row>
    <row r="454" spans="1:40" x14ac:dyDescent="0.25">
      <c r="A454" s="81">
        <f t="shared" si="6"/>
        <v>445</v>
      </c>
      <c r="B454" s="82" t="str">
        <f>IF(tbl_main[[#This Row],[ТИП]]="","",IF(tbl_main[[#This Row],[Серия и номер]]="","",tbl_main[[#This Row],[ТИП]]&amp;"-"&amp;RIGHT(tbl_main[[#This Row],[Серия и номер]],6)))</f>
        <v/>
      </c>
      <c r="C454" s="83" t="s">
        <v>311</v>
      </c>
      <c r="D454" s="83" t="s">
        <v>311</v>
      </c>
      <c r="E454" s="83" t="s">
        <v>311</v>
      </c>
      <c r="F454" s="83" t="s">
        <v>311</v>
      </c>
      <c r="G454" s="83" t="s">
        <v>311</v>
      </c>
      <c r="H454" s="83" t="s">
        <v>311</v>
      </c>
      <c r="I454" s="83" t="s">
        <v>311</v>
      </c>
      <c r="J454" s="83" t="s">
        <v>311</v>
      </c>
      <c r="K454" s="84" t="s">
        <v>311</v>
      </c>
      <c r="L454" s="83" t="s">
        <v>311</v>
      </c>
      <c r="M454" s="85" t="s">
        <v>311</v>
      </c>
      <c r="N454" s="83" t="s">
        <v>311</v>
      </c>
      <c r="O454" s="84" t="s">
        <v>311</v>
      </c>
      <c r="P454" s="83" t="s">
        <v>311</v>
      </c>
      <c r="Q454" s="83" t="s">
        <v>311</v>
      </c>
      <c r="R454" s="83" t="s">
        <v>311</v>
      </c>
      <c r="S454" s="86" t="s">
        <v>311</v>
      </c>
      <c r="T454" s="83" t="s">
        <v>311</v>
      </c>
      <c r="U454" s="83" t="s">
        <v>311</v>
      </c>
      <c r="V454" s="83" t="s">
        <v>311</v>
      </c>
      <c r="W454" s="86" t="s">
        <v>311</v>
      </c>
      <c r="X454" s="86" t="s">
        <v>311</v>
      </c>
      <c r="Y454" s="90" t="str">
        <f>IF(tbl_main[[#This Row],[ИНН организации]]="","",IF(ISERROR(VLOOKUP(tbl_main[[#This Row],[ИНН организации]],tbl_inn[],3,FALSE)),"Проверьте ИНН",VLOOKUP(tbl_main[[#This Row],[ИНН организации]],tbl_inn[],3,FALSE)))</f>
        <v/>
      </c>
      <c r="Z454" s="90" t="str">
        <f>IF(ISERROR(VLOOKUP(tbl_main[[#This Row],[ИНН организации]],tbl_inn[],4,FALSE)),"",VLOOKUP(tbl_main[[#This Row],[ИНН организации]],tbl_inn[],4,FALSE))</f>
        <v/>
      </c>
      <c r="AA454" s="90" t="str">
        <f>IF(ISERROR(VLOOKUP(tbl_main[[#This Row],[ИНН организации]],tbl_inn[],8,FALSE)),"",VLOOKUP(tbl_main[[#This Row],[ИНН организации]],tbl_inn[],8,FALSE))</f>
        <v/>
      </c>
      <c r="AB454" s="83" t="s">
        <v>311</v>
      </c>
      <c r="AC454" s="83" t="s">
        <v>311</v>
      </c>
      <c r="AD454" s="83" t="s">
        <v>311</v>
      </c>
      <c r="AE454" s="83" t="s">
        <v>311</v>
      </c>
      <c r="AF454" s="83" t="s">
        <v>311</v>
      </c>
      <c r="AG454" s="83" t="s">
        <v>311</v>
      </c>
      <c r="AH454" s="83" t="s">
        <v>311</v>
      </c>
      <c r="AI454" s="83" t="s">
        <v>311</v>
      </c>
      <c r="AJ454" s="83" t="s">
        <v>311</v>
      </c>
      <c r="AK454" s="83" t="s">
        <v>311</v>
      </c>
      <c r="AL454" s="83" t="s">
        <v>311</v>
      </c>
      <c r="AM454" s="83" t="s">
        <v>311</v>
      </c>
      <c r="AN454" s="83" t="s">
        <v>311</v>
      </c>
    </row>
    <row r="455" spans="1:40" x14ac:dyDescent="0.25">
      <c r="A455" s="81">
        <f t="shared" si="6"/>
        <v>446</v>
      </c>
      <c r="B455" s="82" t="str">
        <f>IF(tbl_main[[#This Row],[ТИП]]="","",IF(tbl_main[[#This Row],[Серия и номер]]="","",tbl_main[[#This Row],[ТИП]]&amp;"-"&amp;RIGHT(tbl_main[[#This Row],[Серия и номер]],6)))</f>
        <v/>
      </c>
      <c r="C455" s="83" t="s">
        <v>311</v>
      </c>
      <c r="D455" s="83" t="s">
        <v>311</v>
      </c>
      <c r="E455" s="83" t="s">
        <v>311</v>
      </c>
      <c r="F455" s="83" t="s">
        <v>311</v>
      </c>
      <c r="G455" s="83" t="s">
        <v>311</v>
      </c>
      <c r="H455" s="83" t="s">
        <v>311</v>
      </c>
      <c r="I455" s="83" t="s">
        <v>311</v>
      </c>
      <c r="J455" s="83" t="s">
        <v>311</v>
      </c>
      <c r="K455" s="84" t="s">
        <v>311</v>
      </c>
      <c r="L455" s="83" t="s">
        <v>311</v>
      </c>
      <c r="M455" s="85" t="s">
        <v>311</v>
      </c>
      <c r="N455" s="83" t="s">
        <v>311</v>
      </c>
      <c r="O455" s="84" t="s">
        <v>311</v>
      </c>
      <c r="P455" s="83" t="s">
        <v>311</v>
      </c>
      <c r="Q455" s="83" t="s">
        <v>311</v>
      </c>
      <c r="R455" s="83" t="s">
        <v>311</v>
      </c>
      <c r="S455" s="86" t="s">
        <v>311</v>
      </c>
      <c r="T455" s="83" t="s">
        <v>311</v>
      </c>
      <c r="U455" s="83" t="s">
        <v>311</v>
      </c>
      <c r="V455" s="83" t="s">
        <v>311</v>
      </c>
      <c r="W455" s="86" t="s">
        <v>311</v>
      </c>
      <c r="X455" s="86" t="s">
        <v>311</v>
      </c>
      <c r="Y455" s="90" t="str">
        <f>IF(tbl_main[[#This Row],[ИНН организации]]="","",IF(ISERROR(VLOOKUP(tbl_main[[#This Row],[ИНН организации]],tbl_inn[],3,FALSE)),"Проверьте ИНН",VLOOKUP(tbl_main[[#This Row],[ИНН организации]],tbl_inn[],3,FALSE)))</f>
        <v/>
      </c>
      <c r="Z455" s="90" t="str">
        <f>IF(ISERROR(VLOOKUP(tbl_main[[#This Row],[ИНН организации]],tbl_inn[],4,FALSE)),"",VLOOKUP(tbl_main[[#This Row],[ИНН организации]],tbl_inn[],4,FALSE))</f>
        <v/>
      </c>
      <c r="AA455" s="90" t="str">
        <f>IF(ISERROR(VLOOKUP(tbl_main[[#This Row],[ИНН организации]],tbl_inn[],8,FALSE)),"",VLOOKUP(tbl_main[[#This Row],[ИНН организации]],tbl_inn[],8,FALSE))</f>
        <v/>
      </c>
      <c r="AB455" s="83" t="s">
        <v>311</v>
      </c>
      <c r="AC455" s="83" t="s">
        <v>311</v>
      </c>
      <c r="AD455" s="83" t="s">
        <v>311</v>
      </c>
      <c r="AE455" s="83" t="s">
        <v>311</v>
      </c>
      <c r="AF455" s="83" t="s">
        <v>311</v>
      </c>
      <c r="AG455" s="83" t="s">
        <v>311</v>
      </c>
      <c r="AH455" s="83" t="s">
        <v>311</v>
      </c>
      <c r="AI455" s="83" t="s">
        <v>311</v>
      </c>
      <c r="AJ455" s="83" t="s">
        <v>311</v>
      </c>
      <c r="AK455" s="83" t="s">
        <v>311</v>
      </c>
      <c r="AL455" s="83" t="s">
        <v>311</v>
      </c>
      <c r="AM455" s="83" t="s">
        <v>311</v>
      </c>
      <c r="AN455" s="83" t="s">
        <v>311</v>
      </c>
    </row>
    <row r="456" spans="1:40" x14ac:dyDescent="0.25">
      <c r="A456" s="81">
        <f t="shared" si="6"/>
        <v>447</v>
      </c>
      <c r="B456" s="82" t="str">
        <f>IF(tbl_main[[#This Row],[ТИП]]="","",IF(tbl_main[[#This Row],[Серия и номер]]="","",tbl_main[[#This Row],[ТИП]]&amp;"-"&amp;RIGHT(tbl_main[[#This Row],[Серия и номер]],6)))</f>
        <v/>
      </c>
      <c r="C456" s="83" t="s">
        <v>311</v>
      </c>
      <c r="D456" s="83" t="s">
        <v>311</v>
      </c>
      <c r="E456" s="83" t="s">
        <v>311</v>
      </c>
      <c r="F456" s="83" t="s">
        <v>311</v>
      </c>
      <c r="G456" s="83" t="s">
        <v>311</v>
      </c>
      <c r="H456" s="83" t="s">
        <v>311</v>
      </c>
      <c r="I456" s="83" t="s">
        <v>311</v>
      </c>
      <c r="J456" s="83" t="s">
        <v>311</v>
      </c>
      <c r="K456" s="84" t="s">
        <v>311</v>
      </c>
      <c r="L456" s="83" t="s">
        <v>311</v>
      </c>
      <c r="M456" s="85" t="s">
        <v>311</v>
      </c>
      <c r="N456" s="83" t="s">
        <v>311</v>
      </c>
      <c r="O456" s="84" t="s">
        <v>311</v>
      </c>
      <c r="P456" s="83" t="s">
        <v>311</v>
      </c>
      <c r="Q456" s="83" t="s">
        <v>311</v>
      </c>
      <c r="R456" s="83" t="s">
        <v>311</v>
      </c>
      <c r="S456" s="86" t="s">
        <v>311</v>
      </c>
      <c r="T456" s="83" t="s">
        <v>311</v>
      </c>
      <c r="U456" s="83" t="s">
        <v>311</v>
      </c>
      <c r="V456" s="83" t="s">
        <v>311</v>
      </c>
      <c r="W456" s="86" t="s">
        <v>311</v>
      </c>
      <c r="X456" s="86" t="s">
        <v>311</v>
      </c>
      <c r="Y456" s="90" t="str">
        <f>IF(tbl_main[[#This Row],[ИНН организации]]="","",IF(ISERROR(VLOOKUP(tbl_main[[#This Row],[ИНН организации]],tbl_inn[],3,FALSE)),"Проверьте ИНН",VLOOKUP(tbl_main[[#This Row],[ИНН организации]],tbl_inn[],3,FALSE)))</f>
        <v/>
      </c>
      <c r="Z456" s="90" t="str">
        <f>IF(ISERROR(VLOOKUP(tbl_main[[#This Row],[ИНН организации]],tbl_inn[],4,FALSE)),"",VLOOKUP(tbl_main[[#This Row],[ИНН организации]],tbl_inn[],4,FALSE))</f>
        <v/>
      </c>
      <c r="AA456" s="90" t="str">
        <f>IF(ISERROR(VLOOKUP(tbl_main[[#This Row],[ИНН организации]],tbl_inn[],8,FALSE)),"",VLOOKUP(tbl_main[[#This Row],[ИНН организации]],tbl_inn[],8,FALSE))</f>
        <v/>
      </c>
      <c r="AB456" s="83" t="s">
        <v>311</v>
      </c>
      <c r="AC456" s="83" t="s">
        <v>311</v>
      </c>
      <c r="AD456" s="83" t="s">
        <v>311</v>
      </c>
      <c r="AE456" s="83" t="s">
        <v>311</v>
      </c>
      <c r="AF456" s="83" t="s">
        <v>311</v>
      </c>
      <c r="AG456" s="83" t="s">
        <v>311</v>
      </c>
      <c r="AH456" s="83" t="s">
        <v>311</v>
      </c>
      <c r="AI456" s="83" t="s">
        <v>311</v>
      </c>
      <c r="AJ456" s="83" t="s">
        <v>311</v>
      </c>
      <c r="AK456" s="83" t="s">
        <v>311</v>
      </c>
      <c r="AL456" s="83" t="s">
        <v>311</v>
      </c>
      <c r="AM456" s="83" t="s">
        <v>311</v>
      </c>
      <c r="AN456" s="83" t="s">
        <v>311</v>
      </c>
    </row>
    <row r="457" spans="1:40" x14ac:dyDescent="0.25">
      <c r="A457" s="81">
        <f t="shared" si="6"/>
        <v>448</v>
      </c>
      <c r="B457" s="82" t="str">
        <f>IF(tbl_main[[#This Row],[ТИП]]="","",IF(tbl_main[[#This Row],[Серия и номер]]="","",tbl_main[[#This Row],[ТИП]]&amp;"-"&amp;RIGHT(tbl_main[[#This Row],[Серия и номер]],6)))</f>
        <v/>
      </c>
      <c r="C457" s="83" t="s">
        <v>311</v>
      </c>
      <c r="D457" s="83" t="s">
        <v>311</v>
      </c>
      <c r="E457" s="83" t="s">
        <v>311</v>
      </c>
      <c r="F457" s="83" t="s">
        <v>311</v>
      </c>
      <c r="G457" s="83" t="s">
        <v>311</v>
      </c>
      <c r="H457" s="83" t="s">
        <v>311</v>
      </c>
      <c r="I457" s="83" t="s">
        <v>311</v>
      </c>
      <c r="J457" s="83" t="s">
        <v>311</v>
      </c>
      <c r="K457" s="84" t="s">
        <v>311</v>
      </c>
      <c r="L457" s="83" t="s">
        <v>311</v>
      </c>
      <c r="M457" s="85" t="s">
        <v>311</v>
      </c>
      <c r="N457" s="83" t="s">
        <v>311</v>
      </c>
      <c r="O457" s="84" t="s">
        <v>311</v>
      </c>
      <c r="P457" s="83" t="s">
        <v>311</v>
      </c>
      <c r="Q457" s="83" t="s">
        <v>311</v>
      </c>
      <c r="R457" s="83" t="s">
        <v>311</v>
      </c>
      <c r="S457" s="86" t="s">
        <v>311</v>
      </c>
      <c r="T457" s="83" t="s">
        <v>311</v>
      </c>
      <c r="U457" s="83" t="s">
        <v>311</v>
      </c>
      <c r="V457" s="83" t="s">
        <v>311</v>
      </c>
      <c r="W457" s="86" t="s">
        <v>311</v>
      </c>
      <c r="X457" s="86" t="s">
        <v>311</v>
      </c>
      <c r="Y457" s="90" t="str">
        <f>IF(tbl_main[[#This Row],[ИНН организации]]="","",IF(ISERROR(VLOOKUP(tbl_main[[#This Row],[ИНН организации]],tbl_inn[],3,FALSE)),"Проверьте ИНН",VLOOKUP(tbl_main[[#This Row],[ИНН организации]],tbl_inn[],3,FALSE)))</f>
        <v/>
      </c>
      <c r="Z457" s="90" t="str">
        <f>IF(ISERROR(VLOOKUP(tbl_main[[#This Row],[ИНН организации]],tbl_inn[],4,FALSE)),"",VLOOKUP(tbl_main[[#This Row],[ИНН организации]],tbl_inn[],4,FALSE))</f>
        <v/>
      </c>
      <c r="AA457" s="90" t="str">
        <f>IF(ISERROR(VLOOKUP(tbl_main[[#This Row],[ИНН организации]],tbl_inn[],8,FALSE)),"",VLOOKUP(tbl_main[[#This Row],[ИНН организации]],tbl_inn[],8,FALSE))</f>
        <v/>
      </c>
      <c r="AB457" s="83" t="s">
        <v>311</v>
      </c>
      <c r="AC457" s="83" t="s">
        <v>311</v>
      </c>
      <c r="AD457" s="83" t="s">
        <v>311</v>
      </c>
      <c r="AE457" s="83" t="s">
        <v>311</v>
      </c>
      <c r="AF457" s="83" t="s">
        <v>311</v>
      </c>
      <c r="AG457" s="83" t="s">
        <v>311</v>
      </c>
      <c r="AH457" s="83" t="s">
        <v>311</v>
      </c>
      <c r="AI457" s="83" t="s">
        <v>311</v>
      </c>
      <c r="AJ457" s="83" t="s">
        <v>311</v>
      </c>
      <c r="AK457" s="83" t="s">
        <v>311</v>
      </c>
      <c r="AL457" s="83" t="s">
        <v>311</v>
      </c>
      <c r="AM457" s="83" t="s">
        <v>311</v>
      </c>
      <c r="AN457" s="83" t="s">
        <v>311</v>
      </c>
    </row>
    <row r="458" spans="1:40" x14ac:dyDescent="0.25">
      <c r="A458" s="81">
        <f t="shared" si="6"/>
        <v>449</v>
      </c>
      <c r="B458" s="82" t="str">
        <f>IF(tbl_main[[#This Row],[ТИП]]="","",IF(tbl_main[[#This Row],[Серия и номер]]="","",tbl_main[[#This Row],[ТИП]]&amp;"-"&amp;RIGHT(tbl_main[[#This Row],[Серия и номер]],6)))</f>
        <v/>
      </c>
      <c r="C458" s="83" t="s">
        <v>311</v>
      </c>
      <c r="D458" s="83" t="s">
        <v>311</v>
      </c>
      <c r="E458" s="83" t="s">
        <v>311</v>
      </c>
      <c r="F458" s="83" t="s">
        <v>311</v>
      </c>
      <c r="G458" s="83" t="s">
        <v>311</v>
      </c>
      <c r="H458" s="83" t="s">
        <v>311</v>
      </c>
      <c r="I458" s="83" t="s">
        <v>311</v>
      </c>
      <c r="J458" s="83" t="s">
        <v>311</v>
      </c>
      <c r="K458" s="84" t="s">
        <v>311</v>
      </c>
      <c r="L458" s="83" t="s">
        <v>311</v>
      </c>
      <c r="M458" s="85" t="s">
        <v>311</v>
      </c>
      <c r="N458" s="83" t="s">
        <v>311</v>
      </c>
      <c r="O458" s="84" t="s">
        <v>311</v>
      </c>
      <c r="P458" s="83" t="s">
        <v>311</v>
      </c>
      <c r="Q458" s="83" t="s">
        <v>311</v>
      </c>
      <c r="R458" s="83" t="s">
        <v>311</v>
      </c>
      <c r="S458" s="86" t="s">
        <v>311</v>
      </c>
      <c r="T458" s="83" t="s">
        <v>311</v>
      </c>
      <c r="U458" s="83" t="s">
        <v>311</v>
      </c>
      <c r="V458" s="83" t="s">
        <v>311</v>
      </c>
      <c r="W458" s="86" t="s">
        <v>311</v>
      </c>
      <c r="X458" s="86" t="s">
        <v>311</v>
      </c>
      <c r="Y458" s="90" t="str">
        <f>IF(tbl_main[[#This Row],[ИНН организации]]="","",IF(ISERROR(VLOOKUP(tbl_main[[#This Row],[ИНН организации]],tbl_inn[],3,FALSE)),"Проверьте ИНН",VLOOKUP(tbl_main[[#This Row],[ИНН организации]],tbl_inn[],3,FALSE)))</f>
        <v/>
      </c>
      <c r="Z458" s="90" t="str">
        <f>IF(ISERROR(VLOOKUP(tbl_main[[#This Row],[ИНН организации]],tbl_inn[],4,FALSE)),"",VLOOKUP(tbl_main[[#This Row],[ИНН организации]],tbl_inn[],4,FALSE))</f>
        <v/>
      </c>
      <c r="AA458" s="90" t="str">
        <f>IF(ISERROR(VLOOKUP(tbl_main[[#This Row],[ИНН организации]],tbl_inn[],8,FALSE)),"",VLOOKUP(tbl_main[[#This Row],[ИНН организации]],tbl_inn[],8,FALSE))</f>
        <v/>
      </c>
      <c r="AB458" s="83" t="s">
        <v>311</v>
      </c>
      <c r="AC458" s="83" t="s">
        <v>311</v>
      </c>
      <c r="AD458" s="83" t="s">
        <v>311</v>
      </c>
      <c r="AE458" s="83" t="s">
        <v>311</v>
      </c>
      <c r="AF458" s="83" t="s">
        <v>311</v>
      </c>
      <c r="AG458" s="83" t="s">
        <v>311</v>
      </c>
      <c r="AH458" s="83" t="s">
        <v>311</v>
      </c>
      <c r="AI458" s="83" t="s">
        <v>311</v>
      </c>
      <c r="AJ458" s="83" t="s">
        <v>311</v>
      </c>
      <c r="AK458" s="83" t="s">
        <v>311</v>
      </c>
      <c r="AL458" s="83" t="s">
        <v>311</v>
      </c>
      <c r="AM458" s="83" t="s">
        <v>311</v>
      </c>
      <c r="AN458" s="83" t="s">
        <v>311</v>
      </c>
    </row>
    <row r="459" spans="1:40" x14ac:dyDescent="0.25">
      <c r="A459" s="81">
        <f t="shared" ref="A459:A522" si="7">ROW()-9</f>
        <v>450</v>
      </c>
      <c r="B459" s="82" t="str">
        <f>IF(tbl_main[[#This Row],[ТИП]]="","",IF(tbl_main[[#This Row],[Серия и номер]]="","",tbl_main[[#This Row],[ТИП]]&amp;"-"&amp;RIGHT(tbl_main[[#This Row],[Серия и номер]],6)))</f>
        <v/>
      </c>
      <c r="C459" s="83" t="s">
        <v>311</v>
      </c>
      <c r="D459" s="83" t="s">
        <v>311</v>
      </c>
      <c r="E459" s="83" t="s">
        <v>311</v>
      </c>
      <c r="F459" s="83" t="s">
        <v>311</v>
      </c>
      <c r="G459" s="83" t="s">
        <v>311</v>
      </c>
      <c r="H459" s="83" t="s">
        <v>311</v>
      </c>
      <c r="I459" s="83" t="s">
        <v>311</v>
      </c>
      <c r="J459" s="83" t="s">
        <v>311</v>
      </c>
      <c r="K459" s="84" t="s">
        <v>311</v>
      </c>
      <c r="L459" s="83" t="s">
        <v>311</v>
      </c>
      <c r="M459" s="85" t="s">
        <v>311</v>
      </c>
      <c r="N459" s="83" t="s">
        <v>311</v>
      </c>
      <c r="O459" s="84" t="s">
        <v>311</v>
      </c>
      <c r="P459" s="83" t="s">
        <v>311</v>
      </c>
      <c r="Q459" s="83" t="s">
        <v>311</v>
      </c>
      <c r="R459" s="83" t="s">
        <v>311</v>
      </c>
      <c r="S459" s="86" t="s">
        <v>311</v>
      </c>
      <c r="T459" s="83" t="s">
        <v>311</v>
      </c>
      <c r="U459" s="83" t="s">
        <v>311</v>
      </c>
      <c r="V459" s="83" t="s">
        <v>311</v>
      </c>
      <c r="W459" s="86" t="s">
        <v>311</v>
      </c>
      <c r="X459" s="86" t="s">
        <v>311</v>
      </c>
      <c r="Y459" s="90" t="str">
        <f>IF(tbl_main[[#This Row],[ИНН организации]]="","",IF(ISERROR(VLOOKUP(tbl_main[[#This Row],[ИНН организации]],tbl_inn[],3,FALSE)),"Проверьте ИНН",VLOOKUP(tbl_main[[#This Row],[ИНН организации]],tbl_inn[],3,FALSE)))</f>
        <v/>
      </c>
      <c r="Z459" s="90" t="str">
        <f>IF(ISERROR(VLOOKUP(tbl_main[[#This Row],[ИНН организации]],tbl_inn[],4,FALSE)),"",VLOOKUP(tbl_main[[#This Row],[ИНН организации]],tbl_inn[],4,FALSE))</f>
        <v/>
      </c>
      <c r="AA459" s="90" t="str">
        <f>IF(ISERROR(VLOOKUP(tbl_main[[#This Row],[ИНН организации]],tbl_inn[],8,FALSE)),"",VLOOKUP(tbl_main[[#This Row],[ИНН организации]],tbl_inn[],8,FALSE))</f>
        <v/>
      </c>
      <c r="AB459" s="83" t="s">
        <v>311</v>
      </c>
      <c r="AC459" s="83" t="s">
        <v>311</v>
      </c>
      <c r="AD459" s="83" t="s">
        <v>311</v>
      </c>
      <c r="AE459" s="83" t="s">
        <v>311</v>
      </c>
      <c r="AF459" s="83" t="s">
        <v>311</v>
      </c>
      <c r="AG459" s="83" t="s">
        <v>311</v>
      </c>
      <c r="AH459" s="83" t="s">
        <v>311</v>
      </c>
      <c r="AI459" s="83" t="s">
        <v>311</v>
      </c>
      <c r="AJ459" s="83" t="s">
        <v>311</v>
      </c>
      <c r="AK459" s="83" t="s">
        <v>311</v>
      </c>
      <c r="AL459" s="83" t="s">
        <v>311</v>
      </c>
      <c r="AM459" s="83" t="s">
        <v>311</v>
      </c>
      <c r="AN459" s="83" t="s">
        <v>311</v>
      </c>
    </row>
    <row r="460" spans="1:40" x14ac:dyDescent="0.25">
      <c r="A460" s="81">
        <f t="shared" si="7"/>
        <v>451</v>
      </c>
      <c r="B460" s="82" t="str">
        <f>IF(tbl_main[[#This Row],[ТИП]]="","",IF(tbl_main[[#This Row],[Серия и номер]]="","",tbl_main[[#This Row],[ТИП]]&amp;"-"&amp;RIGHT(tbl_main[[#This Row],[Серия и номер]],6)))</f>
        <v/>
      </c>
      <c r="C460" s="83" t="s">
        <v>311</v>
      </c>
      <c r="D460" s="83" t="s">
        <v>311</v>
      </c>
      <c r="E460" s="83" t="s">
        <v>311</v>
      </c>
      <c r="F460" s="83" t="s">
        <v>311</v>
      </c>
      <c r="G460" s="83" t="s">
        <v>311</v>
      </c>
      <c r="H460" s="83" t="s">
        <v>311</v>
      </c>
      <c r="I460" s="83" t="s">
        <v>311</v>
      </c>
      <c r="J460" s="83" t="s">
        <v>311</v>
      </c>
      <c r="K460" s="84" t="s">
        <v>311</v>
      </c>
      <c r="L460" s="83" t="s">
        <v>311</v>
      </c>
      <c r="M460" s="85" t="s">
        <v>311</v>
      </c>
      <c r="N460" s="83" t="s">
        <v>311</v>
      </c>
      <c r="O460" s="84" t="s">
        <v>311</v>
      </c>
      <c r="P460" s="83" t="s">
        <v>311</v>
      </c>
      <c r="Q460" s="83" t="s">
        <v>311</v>
      </c>
      <c r="R460" s="83" t="s">
        <v>311</v>
      </c>
      <c r="S460" s="86" t="s">
        <v>311</v>
      </c>
      <c r="T460" s="83" t="s">
        <v>311</v>
      </c>
      <c r="U460" s="83" t="s">
        <v>311</v>
      </c>
      <c r="V460" s="83" t="s">
        <v>311</v>
      </c>
      <c r="W460" s="86" t="s">
        <v>311</v>
      </c>
      <c r="X460" s="86" t="s">
        <v>311</v>
      </c>
      <c r="Y460" s="90" t="str">
        <f>IF(tbl_main[[#This Row],[ИНН организации]]="","",IF(ISERROR(VLOOKUP(tbl_main[[#This Row],[ИНН организации]],tbl_inn[],3,FALSE)),"Проверьте ИНН",VLOOKUP(tbl_main[[#This Row],[ИНН организации]],tbl_inn[],3,FALSE)))</f>
        <v/>
      </c>
      <c r="Z460" s="90" t="str">
        <f>IF(ISERROR(VLOOKUP(tbl_main[[#This Row],[ИНН организации]],tbl_inn[],4,FALSE)),"",VLOOKUP(tbl_main[[#This Row],[ИНН организации]],tbl_inn[],4,FALSE))</f>
        <v/>
      </c>
      <c r="AA460" s="90" t="str">
        <f>IF(ISERROR(VLOOKUP(tbl_main[[#This Row],[ИНН организации]],tbl_inn[],8,FALSE)),"",VLOOKUP(tbl_main[[#This Row],[ИНН организации]],tbl_inn[],8,FALSE))</f>
        <v/>
      </c>
      <c r="AB460" s="83" t="s">
        <v>311</v>
      </c>
      <c r="AC460" s="83" t="s">
        <v>311</v>
      </c>
      <c r="AD460" s="83" t="s">
        <v>311</v>
      </c>
      <c r="AE460" s="83" t="s">
        <v>311</v>
      </c>
      <c r="AF460" s="83" t="s">
        <v>311</v>
      </c>
      <c r="AG460" s="83" t="s">
        <v>311</v>
      </c>
      <c r="AH460" s="83" t="s">
        <v>311</v>
      </c>
      <c r="AI460" s="83" t="s">
        <v>311</v>
      </c>
      <c r="AJ460" s="83" t="s">
        <v>311</v>
      </c>
      <c r="AK460" s="83" t="s">
        <v>311</v>
      </c>
      <c r="AL460" s="83" t="s">
        <v>311</v>
      </c>
      <c r="AM460" s="83" t="s">
        <v>311</v>
      </c>
      <c r="AN460" s="83" t="s">
        <v>311</v>
      </c>
    </row>
    <row r="461" spans="1:40" x14ac:dyDescent="0.25">
      <c r="A461" s="81">
        <f t="shared" si="7"/>
        <v>452</v>
      </c>
      <c r="B461" s="82" t="str">
        <f>IF(tbl_main[[#This Row],[ТИП]]="","",IF(tbl_main[[#This Row],[Серия и номер]]="","",tbl_main[[#This Row],[ТИП]]&amp;"-"&amp;RIGHT(tbl_main[[#This Row],[Серия и номер]],6)))</f>
        <v/>
      </c>
      <c r="C461" s="83" t="s">
        <v>311</v>
      </c>
      <c r="D461" s="83" t="s">
        <v>311</v>
      </c>
      <c r="E461" s="83" t="s">
        <v>311</v>
      </c>
      <c r="F461" s="83" t="s">
        <v>311</v>
      </c>
      <c r="G461" s="83" t="s">
        <v>311</v>
      </c>
      <c r="H461" s="83" t="s">
        <v>311</v>
      </c>
      <c r="I461" s="83" t="s">
        <v>311</v>
      </c>
      <c r="J461" s="83" t="s">
        <v>311</v>
      </c>
      <c r="K461" s="84" t="s">
        <v>311</v>
      </c>
      <c r="L461" s="83" t="s">
        <v>311</v>
      </c>
      <c r="M461" s="85" t="s">
        <v>311</v>
      </c>
      <c r="N461" s="83" t="s">
        <v>311</v>
      </c>
      <c r="O461" s="84" t="s">
        <v>311</v>
      </c>
      <c r="P461" s="83" t="s">
        <v>311</v>
      </c>
      <c r="Q461" s="83" t="s">
        <v>311</v>
      </c>
      <c r="R461" s="83" t="s">
        <v>311</v>
      </c>
      <c r="S461" s="86" t="s">
        <v>311</v>
      </c>
      <c r="T461" s="83" t="s">
        <v>311</v>
      </c>
      <c r="U461" s="83" t="s">
        <v>311</v>
      </c>
      <c r="V461" s="83" t="s">
        <v>311</v>
      </c>
      <c r="W461" s="86" t="s">
        <v>311</v>
      </c>
      <c r="X461" s="86" t="s">
        <v>311</v>
      </c>
      <c r="Y461" s="90" t="str">
        <f>IF(tbl_main[[#This Row],[ИНН организации]]="","",IF(ISERROR(VLOOKUP(tbl_main[[#This Row],[ИНН организации]],tbl_inn[],3,FALSE)),"Проверьте ИНН",VLOOKUP(tbl_main[[#This Row],[ИНН организации]],tbl_inn[],3,FALSE)))</f>
        <v/>
      </c>
      <c r="Z461" s="90" t="str">
        <f>IF(ISERROR(VLOOKUP(tbl_main[[#This Row],[ИНН организации]],tbl_inn[],4,FALSE)),"",VLOOKUP(tbl_main[[#This Row],[ИНН организации]],tbl_inn[],4,FALSE))</f>
        <v/>
      </c>
      <c r="AA461" s="90" t="str">
        <f>IF(ISERROR(VLOOKUP(tbl_main[[#This Row],[ИНН организации]],tbl_inn[],8,FALSE)),"",VLOOKUP(tbl_main[[#This Row],[ИНН организации]],tbl_inn[],8,FALSE))</f>
        <v/>
      </c>
      <c r="AB461" s="83" t="s">
        <v>311</v>
      </c>
      <c r="AC461" s="83" t="s">
        <v>311</v>
      </c>
      <c r="AD461" s="83" t="s">
        <v>311</v>
      </c>
      <c r="AE461" s="83" t="s">
        <v>311</v>
      </c>
      <c r="AF461" s="83" t="s">
        <v>311</v>
      </c>
      <c r="AG461" s="83" t="s">
        <v>311</v>
      </c>
      <c r="AH461" s="83" t="s">
        <v>311</v>
      </c>
      <c r="AI461" s="83" t="s">
        <v>311</v>
      </c>
      <c r="AJ461" s="83" t="s">
        <v>311</v>
      </c>
      <c r="AK461" s="83" t="s">
        <v>311</v>
      </c>
      <c r="AL461" s="83" t="s">
        <v>311</v>
      </c>
      <c r="AM461" s="83" t="s">
        <v>311</v>
      </c>
      <c r="AN461" s="83" t="s">
        <v>311</v>
      </c>
    </row>
    <row r="462" spans="1:40" x14ac:dyDescent="0.25">
      <c r="A462" s="81">
        <f t="shared" si="7"/>
        <v>453</v>
      </c>
      <c r="B462" s="82" t="str">
        <f>IF(tbl_main[[#This Row],[ТИП]]="","",IF(tbl_main[[#This Row],[Серия и номер]]="","",tbl_main[[#This Row],[ТИП]]&amp;"-"&amp;RIGHT(tbl_main[[#This Row],[Серия и номер]],6)))</f>
        <v/>
      </c>
      <c r="C462" s="83" t="s">
        <v>311</v>
      </c>
      <c r="D462" s="83" t="s">
        <v>311</v>
      </c>
      <c r="E462" s="83" t="s">
        <v>311</v>
      </c>
      <c r="F462" s="83" t="s">
        <v>311</v>
      </c>
      <c r="G462" s="83" t="s">
        <v>311</v>
      </c>
      <c r="H462" s="83" t="s">
        <v>311</v>
      </c>
      <c r="I462" s="83" t="s">
        <v>311</v>
      </c>
      <c r="J462" s="83" t="s">
        <v>311</v>
      </c>
      <c r="K462" s="84" t="s">
        <v>311</v>
      </c>
      <c r="L462" s="83" t="s">
        <v>311</v>
      </c>
      <c r="M462" s="85" t="s">
        <v>311</v>
      </c>
      <c r="N462" s="83" t="s">
        <v>311</v>
      </c>
      <c r="O462" s="84" t="s">
        <v>311</v>
      </c>
      <c r="P462" s="83" t="s">
        <v>311</v>
      </c>
      <c r="Q462" s="83" t="s">
        <v>311</v>
      </c>
      <c r="R462" s="83" t="s">
        <v>311</v>
      </c>
      <c r="S462" s="86" t="s">
        <v>311</v>
      </c>
      <c r="T462" s="83" t="s">
        <v>311</v>
      </c>
      <c r="U462" s="83" t="s">
        <v>311</v>
      </c>
      <c r="V462" s="83" t="s">
        <v>311</v>
      </c>
      <c r="W462" s="86" t="s">
        <v>311</v>
      </c>
      <c r="X462" s="86" t="s">
        <v>311</v>
      </c>
      <c r="Y462" s="90" t="str">
        <f>IF(tbl_main[[#This Row],[ИНН организации]]="","",IF(ISERROR(VLOOKUP(tbl_main[[#This Row],[ИНН организации]],tbl_inn[],3,FALSE)),"Проверьте ИНН",VLOOKUP(tbl_main[[#This Row],[ИНН организации]],tbl_inn[],3,FALSE)))</f>
        <v/>
      </c>
      <c r="Z462" s="90" t="str">
        <f>IF(ISERROR(VLOOKUP(tbl_main[[#This Row],[ИНН организации]],tbl_inn[],4,FALSE)),"",VLOOKUP(tbl_main[[#This Row],[ИНН организации]],tbl_inn[],4,FALSE))</f>
        <v/>
      </c>
      <c r="AA462" s="90" t="str">
        <f>IF(ISERROR(VLOOKUP(tbl_main[[#This Row],[ИНН организации]],tbl_inn[],8,FALSE)),"",VLOOKUP(tbl_main[[#This Row],[ИНН организации]],tbl_inn[],8,FALSE))</f>
        <v/>
      </c>
      <c r="AB462" s="83" t="s">
        <v>311</v>
      </c>
      <c r="AC462" s="83" t="s">
        <v>311</v>
      </c>
      <c r="AD462" s="83" t="s">
        <v>311</v>
      </c>
      <c r="AE462" s="83" t="s">
        <v>311</v>
      </c>
      <c r="AF462" s="83" t="s">
        <v>311</v>
      </c>
      <c r="AG462" s="83" t="s">
        <v>311</v>
      </c>
      <c r="AH462" s="83" t="s">
        <v>311</v>
      </c>
      <c r="AI462" s="83" t="s">
        <v>311</v>
      </c>
      <c r="AJ462" s="83" t="s">
        <v>311</v>
      </c>
      <c r="AK462" s="83" t="s">
        <v>311</v>
      </c>
      <c r="AL462" s="83" t="s">
        <v>311</v>
      </c>
      <c r="AM462" s="83" t="s">
        <v>311</v>
      </c>
      <c r="AN462" s="83" t="s">
        <v>311</v>
      </c>
    </row>
    <row r="463" spans="1:40" x14ac:dyDescent="0.25">
      <c r="A463" s="81">
        <f t="shared" si="7"/>
        <v>454</v>
      </c>
      <c r="B463" s="82" t="str">
        <f>IF(tbl_main[[#This Row],[ТИП]]="","",IF(tbl_main[[#This Row],[Серия и номер]]="","",tbl_main[[#This Row],[ТИП]]&amp;"-"&amp;RIGHT(tbl_main[[#This Row],[Серия и номер]],6)))</f>
        <v/>
      </c>
      <c r="C463" s="83" t="s">
        <v>311</v>
      </c>
      <c r="D463" s="83" t="s">
        <v>311</v>
      </c>
      <c r="E463" s="83" t="s">
        <v>311</v>
      </c>
      <c r="F463" s="83" t="s">
        <v>311</v>
      </c>
      <c r="G463" s="83" t="s">
        <v>311</v>
      </c>
      <c r="H463" s="83" t="s">
        <v>311</v>
      </c>
      <c r="I463" s="83" t="s">
        <v>311</v>
      </c>
      <c r="J463" s="83" t="s">
        <v>311</v>
      </c>
      <c r="K463" s="84" t="s">
        <v>311</v>
      </c>
      <c r="L463" s="83" t="s">
        <v>311</v>
      </c>
      <c r="M463" s="85" t="s">
        <v>311</v>
      </c>
      <c r="N463" s="83" t="s">
        <v>311</v>
      </c>
      <c r="O463" s="84" t="s">
        <v>311</v>
      </c>
      <c r="P463" s="83" t="s">
        <v>311</v>
      </c>
      <c r="Q463" s="83" t="s">
        <v>311</v>
      </c>
      <c r="R463" s="83" t="s">
        <v>311</v>
      </c>
      <c r="S463" s="86" t="s">
        <v>311</v>
      </c>
      <c r="T463" s="83" t="s">
        <v>311</v>
      </c>
      <c r="U463" s="83" t="s">
        <v>311</v>
      </c>
      <c r="V463" s="83" t="s">
        <v>311</v>
      </c>
      <c r="W463" s="86" t="s">
        <v>311</v>
      </c>
      <c r="X463" s="86" t="s">
        <v>311</v>
      </c>
      <c r="Y463" s="90" t="str">
        <f>IF(tbl_main[[#This Row],[ИНН организации]]="","",IF(ISERROR(VLOOKUP(tbl_main[[#This Row],[ИНН организации]],tbl_inn[],3,FALSE)),"Проверьте ИНН",VLOOKUP(tbl_main[[#This Row],[ИНН организации]],tbl_inn[],3,FALSE)))</f>
        <v/>
      </c>
      <c r="Z463" s="90" t="str">
        <f>IF(ISERROR(VLOOKUP(tbl_main[[#This Row],[ИНН организации]],tbl_inn[],4,FALSE)),"",VLOOKUP(tbl_main[[#This Row],[ИНН организации]],tbl_inn[],4,FALSE))</f>
        <v/>
      </c>
      <c r="AA463" s="90" t="str">
        <f>IF(ISERROR(VLOOKUP(tbl_main[[#This Row],[ИНН организации]],tbl_inn[],8,FALSE)),"",VLOOKUP(tbl_main[[#This Row],[ИНН организации]],tbl_inn[],8,FALSE))</f>
        <v/>
      </c>
      <c r="AB463" s="83" t="s">
        <v>311</v>
      </c>
      <c r="AC463" s="83" t="s">
        <v>311</v>
      </c>
      <c r="AD463" s="83" t="s">
        <v>311</v>
      </c>
      <c r="AE463" s="83" t="s">
        <v>311</v>
      </c>
      <c r="AF463" s="83" t="s">
        <v>311</v>
      </c>
      <c r="AG463" s="83" t="s">
        <v>311</v>
      </c>
      <c r="AH463" s="83" t="s">
        <v>311</v>
      </c>
      <c r="AI463" s="83" t="s">
        <v>311</v>
      </c>
      <c r="AJ463" s="83" t="s">
        <v>311</v>
      </c>
      <c r="AK463" s="83" t="s">
        <v>311</v>
      </c>
      <c r="AL463" s="83" t="s">
        <v>311</v>
      </c>
      <c r="AM463" s="83" t="s">
        <v>311</v>
      </c>
      <c r="AN463" s="83" t="s">
        <v>311</v>
      </c>
    </row>
    <row r="464" spans="1:40" x14ac:dyDescent="0.25">
      <c r="A464" s="81">
        <f t="shared" si="7"/>
        <v>455</v>
      </c>
      <c r="B464" s="82" t="str">
        <f>IF(tbl_main[[#This Row],[ТИП]]="","",IF(tbl_main[[#This Row],[Серия и номер]]="","",tbl_main[[#This Row],[ТИП]]&amp;"-"&amp;RIGHT(tbl_main[[#This Row],[Серия и номер]],6)))</f>
        <v/>
      </c>
      <c r="C464" s="83" t="s">
        <v>311</v>
      </c>
      <c r="D464" s="83" t="s">
        <v>311</v>
      </c>
      <c r="E464" s="83" t="s">
        <v>311</v>
      </c>
      <c r="F464" s="83" t="s">
        <v>311</v>
      </c>
      <c r="G464" s="83" t="s">
        <v>311</v>
      </c>
      <c r="H464" s="83" t="s">
        <v>311</v>
      </c>
      <c r="I464" s="83" t="s">
        <v>311</v>
      </c>
      <c r="J464" s="83" t="s">
        <v>311</v>
      </c>
      <c r="K464" s="84" t="s">
        <v>311</v>
      </c>
      <c r="L464" s="83" t="s">
        <v>311</v>
      </c>
      <c r="M464" s="85" t="s">
        <v>311</v>
      </c>
      <c r="N464" s="83" t="s">
        <v>311</v>
      </c>
      <c r="O464" s="84" t="s">
        <v>311</v>
      </c>
      <c r="P464" s="83" t="s">
        <v>311</v>
      </c>
      <c r="Q464" s="83" t="s">
        <v>311</v>
      </c>
      <c r="R464" s="83" t="s">
        <v>311</v>
      </c>
      <c r="S464" s="86" t="s">
        <v>311</v>
      </c>
      <c r="T464" s="83" t="s">
        <v>311</v>
      </c>
      <c r="U464" s="83" t="s">
        <v>311</v>
      </c>
      <c r="V464" s="83" t="s">
        <v>311</v>
      </c>
      <c r="W464" s="86" t="s">
        <v>311</v>
      </c>
      <c r="X464" s="86" t="s">
        <v>311</v>
      </c>
      <c r="Y464" s="90" t="str">
        <f>IF(tbl_main[[#This Row],[ИНН организации]]="","",IF(ISERROR(VLOOKUP(tbl_main[[#This Row],[ИНН организации]],tbl_inn[],3,FALSE)),"Проверьте ИНН",VLOOKUP(tbl_main[[#This Row],[ИНН организации]],tbl_inn[],3,FALSE)))</f>
        <v/>
      </c>
      <c r="Z464" s="90" t="str">
        <f>IF(ISERROR(VLOOKUP(tbl_main[[#This Row],[ИНН организации]],tbl_inn[],4,FALSE)),"",VLOOKUP(tbl_main[[#This Row],[ИНН организации]],tbl_inn[],4,FALSE))</f>
        <v/>
      </c>
      <c r="AA464" s="90" t="str">
        <f>IF(ISERROR(VLOOKUP(tbl_main[[#This Row],[ИНН организации]],tbl_inn[],8,FALSE)),"",VLOOKUP(tbl_main[[#This Row],[ИНН организации]],tbl_inn[],8,FALSE))</f>
        <v/>
      </c>
      <c r="AB464" s="83" t="s">
        <v>311</v>
      </c>
      <c r="AC464" s="83" t="s">
        <v>311</v>
      </c>
      <c r="AD464" s="83" t="s">
        <v>311</v>
      </c>
      <c r="AE464" s="83" t="s">
        <v>311</v>
      </c>
      <c r="AF464" s="83" t="s">
        <v>311</v>
      </c>
      <c r="AG464" s="83" t="s">
        <v>311</v>
      </c>
      <c r="AH464" s="83" t="s">
        <v>311</v>
      </c>
      <c r="AI464" s="83" t="s">
        <v>311</v>
      </c>
      <c r="AJ464" s="83" t="s">
        <v>311</v>
      </c>
      <c r="AK464" s="83" t="s">
        <v>311</v>
      </c>
      <c r="AL464" s="83" t="s">
        <v>311</v>
      </c>
      <c r="AM464" s="83" t="s">
        <v>311</v>
      </c>
      <c r="AN464" s="83" t="s">
        <v>311</v>
      </c>
    </row>
    <row r="465" spans="1:40" x14ac:dyDescent="0.25">
      <c r="A465" s="81">
        <f t="shared" si="7"/>
        <v>456</v>
      </c>
      <c r="B465" s="82" t="str">
        <f>IF(tbl_main[[#This Row],[ТИП]]="","",IF(tbl_main[[#This Row],[Серия и номер]]="","",tbl_main[[#This Row],[ТИП]]&amp;"-"&amp;RIGHT(tbl_main[[#This Row],[Серия и номер]],6)))</f>
        <v/>
      </c>
      <c r="C465" s="83" t="s">
        <v>311</v>
      </c>
      <c r="D465" s="83" t="s">
        <v>311</v>
      </c>
      <c r="E465" s="83" t="s">
        <v>311</v>
      </c>
      <c r="F465" s="83" t="s">
        <v>311</v>
      </c>
      <c r="G465" s="83" t="s">
        <v>311</v>
      </c>
      <c r="H465" s="83" t="s">
        <v>311</v>
      </c>
      <c r="I465" s="83" t="s">
        <v>311</v>
      </c>
      <c r="J465" s="83" t="s">
        <v>311</v>
      </c>
      <c r="K465" s="84" t="s">
        <v>311</v>
      </c>
      <c r="L465" s="83" t="s">
        <v>311</v>
      </c>
      <c r="M465" s="85" t="s">
        <v>311</v>
      </c>
      <c r="N465" s="83" t="s">
        <v>311</v>
      </c>
      <c r="O465" s="84" t="s">
        <v>311</v>
      </c>
      <c r="P465" s="83" t="s">
        <v>311</v>
      </c>
      <c r="Q465" s="83" t="s">
        <v>311</v>
      </c>
      <c r="R465" s="83" t="s">
        <v>311</v>
      </c>
      <c r="S465" s="86" t="s">
        <v>311</v>
      </c>
      <c r="T465" s="83" t="s">
        <v>311</v>
      </c>
      <c r="U465" s="83" t="s">
        <v>311</v>
      </c>
      <c r="V465" s="83" t="s">
        <v>311</v>
      </c>
      <c r="W465" s="86" t="s">
        <v>311</v>
      </c>
      <c r="X465" s="86" t="s">
        <v>311</v>
      </c>
      <c r="Y465" s="90" t="str">
        <f>IF(tbl_main[[#This Row],[ИНН организации]]="","",IF(ISERROR(VLOOKUP(tbl_main[[#This Row],[ИНН организации]],tbl_inn[],3,FALSE)),"Проверьте ИНН",VLOOKUP(tbl_main[[#This Row],[ИНН организации]],tbl_inn[],3,FALSE)))</f>
        <v/>
      </c>
      <c r="Z465" s="90" t="str">
        <f>IF(ISERROR(VLOOKUP(tbl_main[[#This Row],[ИНН организации]],tbl_inn[],4,FALSE)),"",VLOOKUP(tbl_main[[#This Row],[ИНН организации]],tbl_inn[],4,FALSE))</f>
        <v/>
      </c>
      <c r="AA465" s="90" t="str">
        <f>IF(ISERROR(VLOOKUP(tbl_main[[#This Row],[ИНН организации]],tbl_inn[],8,FALSE)),"",VLOOKUP(tbl_main[[#This Row],[ИНН организации]],tbl_inn[],8,FALSE))</f>
        <v/>
      </c>
      <c r="AB465" s="83" t="s">
        <v>311</v>
      </c>
      <c r="AC465" s="83" t="s">
        <v>311</v>
      </c>
      <c r="AD465" s="83" t="s">
        <v>311</v>
      </c>
      <c r="AE465" s="83" t="s">
        <v>311</v>
      </c>
      <c r="AF465" s="83" t="s">
        <v>311</v>
      </c>
      <c r="AG465" s="83" t="s">
        <v>311</v>
      </c>
      <c r="AH465" s="83" t="s">
        <v>311</v>
      </c>
      <c r="AI465" s="83" t="s">
        <v>311</v>
      </c>
      <c r="AJ465" s="83" t="s">
        <v>311</v>
      </c>
      <c r="AK465" s="83" t="s">
        <v>311</v>
      </c>
      <c r="AL465" s="83" t="s">
        <v>311</v>
      </c>
      <c r="AM465" s="83" t="s">
        <v>311</v>
      </c>
      <c r="AN465" s="83" t="s">
        <v>311</v>
      </c>
    </row>
    <row r="466" spans="1:40" x14ac:dyDescent="0.25">
      <c r="A466" s="81">
        <f t="shared" si="7"/>
        <v>457</v>
      </c>
      <c r="B466" s="82" t="str">
        <f>IF(tbl_main[[#This Row],[ТИП]]="","",IF(tbl_main[[#This Row],[Серия и номер]]="","",tbl_main[[#This Row],[ТИП]]&amp;"-"&amp;RIGHT(tbl_main[[#This Row],[Серия и номер]],6)))</f>
        <v/>
      </c>
      <c r="C466" s="83" t="s">
        <v>311</v>
      </c>
      <c r="D466" s="83" t="s">
        <v>311</v>
      </c>
      <c r="E466" s="83" t="s">
        <v>311</v>
      </c>
      <c r="F466" s="83" t="s">
        <v>311</v>
      </c>
      <c r="G466" s="83" t="s">
        <v>311</v>
      </c>
      <c r="H466" s="83" t="s">
        <v>311</v>
      </c>
      <c r="I466" s="83" t="s">
        <v>311</v>
      </c>
      <c r="J466" s="83" t="s">
        <v>311</v>
      </c>
      <c r="K466" s="84" t="s">
        <v>311</v>
      </c>
      <c r="L466" s="83" t="s">
        <v>311</v>
      </c>
      <c r="M466" s="85" t="s">
        <v>311</v>
      </c>
      <c r="N466" s="83" t="s">
        <v>311</v>
      </c>
      <c r="O466" s="84" t="s">
        <v>311</v>
      </c>
      <c r="P466" s="83" t="s">
        <v>311</v>
      </c>
      <c r="Q466" s="83" t="s">
        <v>311</v>
      </c>
      <c r="R466" s="83" t="s">
        <v>311</v>
      </c>
      <c r="S466" s="86" t="s">
        <v>311</v>
      </c>
      <c r="T466" s="83" t="s">
        <v>311</v>
      </c>
      <c r="U466" s="83" t="s">
        <v>311</v>
      </c>
      <c r="V466" s="83" t="s">
        <v>311</v>
      </c>
      <c r="W466" s="86" t="s">
        <v>311</v>
      </c>
      <c r="X466" s="86" t="s">
        <v>311</v>
      </c>
      <c r="Y466" s="90" t="str">
        <f>IF(tbl_main[[#This Row],[ИНН организации]]="","",IF(ISERROR(VLOOKUP(tbl_main[[#This Row],[ИНН организации]],tbl_inn[],3,FALSE)),"Проверьте ИНН",VLOOKUP(tbl_main[[#This Row],[ИНН организации]],tbl_inn[],3,FALSE)))</f>
        <v/>
      </c>
      <c r="Z466" s="90" t="str">
        <f>IF(ISERROR(VLOOKUP(tbl_main[[#This Row],[ИНН организации]],tbl_inn[],4,FALSE)),"",VLOOKUP(tbl_main[[#This Row],[ИНН организации]],tbl_inn[],4,FALSE))</f>
        <v/>
      </c>
      <c r="AA466" s="90" t="str">
        <f>IF(ISERROR(VLOOKUP(tbl_main[[#This Row],[ИНН организации]],tbl_inn[],8,FALSE)),"",VLOOKUP(tbl_main[[#This Row],[ИНН организации]],tbl_inn[],8,FALSE))</f>
        <v/>
      </c>
      <c r="AB466" s="83" t="s">
        <v>311</v>
      </c>
      <c r="AC466" s="83" t="s">
        <v>311</v>
      </c>
      <c r="AD466" s="83" t="s">
        <v>311</v>
      </c>
      <c r="AE466" s="83" t="s">
        <v>311</v>
      </c>
      <c r="AF466" s="83" t="s">
        <v>311</v>
      </c>
      <c r="AG466" s="83" t="s">
        <v>311</v>
      </c>
      <c r="AH466" s="83" t="s">
        <v>311</v>
      </c>
      <c r="AI466" s="83" t="s">
        <v>311</v>
      </c>
      <c r="AJ466" s="83" t="s">
        <v>311</v>
      </c>
      <c r="AK466" s="83" t="s">
        <v>311</v>
      </c>
      <c r="AL466" s="83" t="s">
        <v>311</v>
      </c>
      <c r="AM466" s="83" t="s">
        <v>311</v>
      </c>
      <c r="AN466" s="83" t="s">
        <v>311</v>
      </c>
    </row>
    <row r="467" spans="1:40" x14ac:dyDescent="0.25">
      <c r="A467" s="81">
        <f t="shared" si="7"/>
        <v>458</v>
      </c>
      <c r="B467" s="82" t="str">
        <f>IF(tbl_main[[#This Row],[ТИП]]="","",IF(tbl_main[[#This Row],[Серия и номер]]="","",tbl_main[[#This Row],[ТИП]]&amp;"-"&amp;RIGHT(tbl_main[[#This Row],[Серия и номер]],6)))</f>
        <v/>
      </c>
      <c r="C467" s="83" t="s">
        <v>311</v>
      </c>
      <c r="D467" s="83" t="s">
        <v>311</v>
      </c>
      <c r="E467" s="83" t="s">
        <v>311</v>
      </c>
      <c r="F467" s="83" t="s">
        <v>311</v>
      </c>
      <c r="G467" s="83" t="s">
        <v>311</v>
      </c>
      <c r="H467" s="83" t="s">
        <v>311</v>
      </c>
      <c r="I467" s="83" t="s">
        <v>311</v>
      </c>
      <c r="J467" s="83" t="s">
        <v>311</v>
      </c>
      <c r="K467" s="84" t="s">
        <v>311</v>
      </c>
      <c r="L467" s="83" t="s">
        <v>311</v>
      </c>
      <c r="M467" s="85" t="s">
        <v>311</v>
      </c>
      <c r="N467" s="83" t="s">
        <v>311</v>
      </c>
      <c r="O467" s="84" t="s">
        <v>311</v>
      </c>
      <c r="P467" s="83" t="s">
        <v>311</v>
      </c>
      <c r="Q467" s="83" t="s">
        <v>311</v>
      </c>
      <c r="R467" s="83" t="s">
        <v>311</v>
      </c>
      <c r="S467" s="86" t="s">
        <v>311</v>
      </c>
      <c r="T467" s="83" t="s">
        <v>311</v>
      </c>
      <c r="U467" s="83" t="s">
        <v>311</v>
      </c>
      <c r="V467" s="83" t="s">
        <v>311</v>
      </c>
      <c r="W467" s="86" t="s">
        <v>311</v>
      </c>
      <c r="X467" s="86" t="s">
        <v>311</v>
      </c>
      <c r="Y467" s="90" t="str">
        <f>IF(tbl_main[[#This Row],[ИНН организации]]="","",IF(ISERROR(VLOOKUP(tbl_main[[#This Row],[ИНН организации]],tbl_inn[],3,FALSE)),"Проверьте ИНН",VLOOKUP(tbl_main[[#This Row],[ИНН организации]],tbl_inn[],3,FALSE)))</f>
        <v/>
      </c>
      <c r="Z467" s="90" t="str">
        <f>IF(ISERROR(VLOOKUP(tbl_main[[#This Row],[ИНН организации]],tbl_inn[],4,FALSE)),"",VLOOKUP(tbl_main[[#This Row],[ИНН организации]],tbl_inn[],4,FALSE))</f>
        <v/>
      </c>
      <c r="AA467" s="90" t="str">
        <f>IF(ISERROR(VLOOKUP(tbl_main[[#This Row],[ИНН организации]],tbl_inn[],8,FALSE)),"",VLOOKUP(tbl_main[[#This Row],[ИНН организации]],tbl_inn[],8,FALSE))</f>
        <v/>
      </c>
      <c r="AB467" s="83" t="s">
        <v>311</v>
      </c>
      <c r="AC467" s="83" t="s">
        <v>311</v>
      </c>
      <c r="AD467" s="83" t="s">
        <v>311</v>
      </c>
      <c r="AE467" s="83" t="s">
        <v>311</v>
      </c>
      <c r="AF467" s="83" t="s">
        <v>311</v>
      </c>
      <c r="AG467" s="83" t="s">
        <v>311</v>
      </c>
      <c r="AH467" s="83" t="s">
        <v>311</v>
      </c>
      <c r="AI467" s="83" t="s">
        <v>311</v>
      </c>
      <c r="AJ467" s="83" t="s">
        <v>311</v>
      </c>
      <c r="AK467" s="83" t="s">
        <v>311</v>
      </c>
      <c r="AL467" s="83" t="s">
        <v>311</v>
      </c>
      <c r="AM467" s="83" t="s">
        <v>311</v>
      </c>
      <c r="AN467" s="83" t="s">
        <v>311</v>
      </c>
    </row>
    <row r="468" spans="1:40" x14ac:dyDescent="0.25">
      <c r="A468" s="81">
        <f t="shared" si="7"/>
        <v>459</v>
      </c>
      <c r="B468" s="82" t="str">
        <f>IF(tbl_main[[#This Row],[ТИП]]="","",IF(tbl_main[[#This Row],[Серия и номер]]="","",tbl_main[[#This Row],[ТИП]]&amp;"-"&amp;RIGHT(tbl_main[[#This Row],[Серия и номер]],6)))</f>
        <v/>
      </c>
      <c r="C468" s="83" t="s">
        <v>311</v>
      </c>
      <c r="D468" s="83" t="s">
        <v>311</v>
      </c>
      <c r="E468" s="83" t="s">
        <v>311</v>
      </c>
      <c r="F468" s="83" t="s">
        <v>311</v>
      </c>
      <c r="G468" s="83" t="s">
        <v>311</v>
      </c>
      <c r="H468" s="83" t="s">
        <v>311</v>
      </c>
      <c r="I468" s="83" t="s">
        <v>311</v>
      </c>
      <c r="J468" s="83" t="s">
        <v>311</v>
      </c>
      <c r="K468" s="84" t="s">
        <v>311</v>
      </c>
      <c r="L468" s="83" t="s">
        <v>311</v>
      </c>
      <c r="M468" s="85" t="s">
        <v>311</v>
      </c>
      <c r="N468" s="83" t="s">
        <v>311</v>
      </c>
      <c r="O468" s="84" t="s">
        <v>311</v>
      </c>
      <c r="P468" s="83" t="s">
        <v>311</v>
      </c>
      <c r="Q468" s="83" t="s">
        <v>311</v>
      </c>
      <c r="R468" s="83" t="s">
        <v>311</v>
      </c>
      <c r="S468" s="86" t="s">
        <v>311</v>
      </c>
      <c r="T468" s="83" t="s">
        <v>311</v>
      </c>
      <c r="U468" s="83" t="s">
        <v>311</v>
      </c>
      <c r="V468" s="83" t="s">
        <v>311</v>
      </c>
      <c r="W468" s="86" t="s">
        <v>311</v>
      </c>
      <c r="X468" s="86" t="s">
        <v>311</v>
      </c>
      <c r="Y468" s="90" t="str">
        <f>IF(tbl_main[[#This Row],[ИНН организации]]="","",IF(ISERROR(VLOOKUP(tbl_main[[#This Row],[ИНН организации]],tbl_inn[],3,FALSE)),"Проверьте ИНН",VLOOKUP(tbl_main[[#This Row],[ИНН организации]],tbl_inn[],3,FALSE)))</f>
        <v/>
      </c>
      <c r="Z468" s="90" t="str">
        <f>IF(ISERROR(VLOOKUP(tbl_main[[#This Row],[ИНН организации]],tbl_inn[],4,FALSE)),"",VLOOKUP(tbl_main[[#This Row],[ИНН организации]],tbl_inn[],4,FALSE))</f>
        <v/>
      </c>
      <c r="AA468" s="90" t="str">
        <f>IF(ISERROR(VLOOKUP(tbl_main[[#This Row],[ИНН организации]],tbl_inn[],8,FALSE)),"",VLOOKUP(tbl_main[[#This Row],[ИНН организации]],tbl_inn[],8,FALSE))</f>
        <v/>
      </c>
      <c r="AB468" s="83" t="s">
        <v>311</v>
      </c>
      <c r="AC468" s="83" t="s">
        <v>311</v>
      </c>
      <c r="AD468" s="83" t="s">
        <v>311</v>
      </c>
      <c r="AE468" s="83" t="s">
        <v>311</v>
      </c>
      <c r="AF468" s="83" t="s">
        <v>311</v>
      </c>
      <c r="AG468" s="83" t="s">
        <v>311</v>
      </c>
      <c r="AH468" s="83" t="s">
        <v>311</v>
      </c>
      <c r="AI468" s="83" t="s">
        <v>311</v>
      </c>
      <c r="AJ468" s="83" t="s">
        <v>311</v>
      </c>
      <c r="AK468" s="83" t="s">
        <v>311</v>
      </c>
      <c r="AL468" s="83" t="s">
        <v>311</v>
      </c>
      <c r="AM468" s="83" t="s">
        <v>311</v>
      </c>
      <c r="AN468" s="83" t="s">
        <v>311</v>
      </c>
    </row>
    <row r="469" spans="1:40" x14ac:dyDescent="0.25">
      <c r="A469" s="81">
        <f t="shared" si="7"/>
        <v>460</v>
      </c>
      <c r="B469" s="82" t="str">
        <f>IF(tbl_main[[#This Row],[ТИП]]="","",IF(tbl_main[[#This Row],[Серия и номер]]="","",tbl_main[[#This Row],[ТИП]]&amp;"-"&amp;RIGHT(tbl_main[[#This Row],[Серия и номер]],6)))</f>
        <v/>
      </c>
      <c r="C469" s="83" t="s">
        <v>311</v>
      </c>
      <c r="D469" s="83" t="s">
        <v>311</v>
      </c>
      <c r="E469" s="83" t="s">
        <v>311</v>
      </c>
      <c r="F469" s="83" t="s">
        <v>311</v>
      </c>
      <c r="G469" s="83" t="s">
        <v>311</v>
      </c>
      <c r="H469" s="83" t="s">
        <v>311</v>
      </c>
      <c r="I469" s="83" t="s">
        <v>311</v>
      </c>
      <c r="J469" s="83" t="s">
        <v>311</v>
      </c>
      <c r="K469" s="84" t="s">
        <v>311</v>
      </c>
      <c r="L469" s="83" t="s">
        <v>311</v>
      </c>
      <c r="M469" s="85" t="s">
        <v>311</v>
      </c>
      <c r="N469" s="83" t="s">
        <v>311</v>
      </c>
      <c r="O469" s="84" t="s">
        <v>311</v>
      </c>
      <c r="P469" s="83" t="s">
        <v>311</v>
      </c>
      <c r="Q469" s="83" t="s">
        <v>311</v>
      </c>
      <c r="R469" s="83" t="s">
        <v>311</v>
      </c>
      <c r="S469" s="86" t="s">
        <v>311</v>
      </c>
      <c r="T469" s="83" t="s">
        <v>311</v>
      </c>
      <c r="U469" s="83" t="s">
        <v>311</v>
      </c>
      <c r="V469" s="83" t="s">
        <v>311</v>
      </c>
      <c r="W469" s="86" t="s">
        <v>311</v>
      </c>
      <c r="X469" s="86" t="s">
        <v>311</v>
      </c>
      <c r="Y469" s="90" t="str">
        <f>IF(tbl_main[[#This Row],[ИНН организации]]="","",IF(ISERROR(VLOOKUP(tbl_main[[#This Row],[ИНН организации]],tbl_inn[],3,FALSE)),"Проверьте ИНН",VLOOKUP(tbl_main[[#This Row],[ИНН организации]],tbl_inn[],3,FALSE)))</f>
        <v/>
      </c>
      <c r="Z469" s="90" t="str">
        <f>IF(ISERROR(VLOOKUP(tbl_main[[#This Row],[ИНН организации]],tbl_inn[],4,FALSE)),"",VLOOKUP(tbl_main[[#This Row],[ИНН организации]],tbl_inn[],4,FALSE))</f>
        <v/>
      </c>
      <c r="AA469" s="90" t="str">
        <f>IF(ISERROR(VLOOKUP(tbl_main[[#This Row],[ИНН организации]],tbl_inn[],8,FALSE)),"",VLOOKUP(tbl_main[[#This Row],[ИНН организации]],tbl_inn[],8,FALSE))</f>
        <v/>
      </c>
      <c r="AB469" s="83" t="s">
        <v>311</v>
      </c>
      <c r="AC469" s="83" t="s">
        <v>311</v>
      </c>
      <c r="AD469" s="83" t="s">
        <v>311</v>
      </c>
      <c r="AE469" s="83" t="s">
        <v>311</v>
      </c>
      <c r="AF469" s="83" t="s">
        <v>311</v>
      </c>
      <c r="AG469" s="83" t="s">
        <v>311</v>
      </c>
      <c r="AH469" s="83" t="s">
        <v>311</v>
      </c>
      <c r="AI469" s="83" t="s">
        <v>311</v>
      </c>
      <c r="AJ469" s="83" t="s">
        <v>311</v>
      </c>
      <c r="AK469" s="83" t="s">
        <v>311</v>
      </c>
      <c r="AL469" s="83" t="s">
        <v>311</v>
      </c>
      <c r="AM469" s="83" t="s">
        <v>311</v>
      </c>
      <c r="AN469" s="83" t="s">
        <v>311</v>
      </c>
    </row>
    <row r="470" spans="1:40" x14ac:dyDescent="0.25">
      <c r="A470" s="81">
        <f t="shared" si="7"/>
        <v>461</v>
      </c>
      <c r="B470" s="82" t="str">
        <f>IF(tbl_main[[#This Row],[ТИП]]="","",IF(tbl_main[[#This Row],[Серия и номер]]="","",tbl_main[[#This Row],[ТИП]]&amp;"-"&amp;RIGHT(tbl_main[[#This Row],[Серия и номер]],6)))</f>
        <v/>
      </c>
      <c r="C470" s="83" t="s">
        <v>311</v>
      </c>
      <c r="D470" s="83" t="s">
        <v>311</v>
      </c>
      <c r="E470" s="83" t="s">
        <v>311</v>
      </c>
      <c r="F470" s="83" t="s">
        <v>311</v>
      </c>
      <c r="G470" s="83" t="s">
        <v>311</v>
      </c>
      <c r="H470" s="83" t="s">
        <v>311</v>
      </c>
      <c r="I470" s="83" t="s">
        <v>311</v>
      </c>
      <c r="J470" s="83" t="s">
        <v>311</v>
      </c>
      <c r="K470" s="84" t="s">
        <v>311</v>
      </c>
      <c r="L470" s="83" t="s">
        <v>311</v>
      </c>
      <c r="M470" s="85" t="s">
        <v>311</v>
      </c>
      <c r="N470" s="83" t="s">
        <v>311</v>
      </c>
      <c r="O470" s="84" t="s">
        <v>311</v>
      </c>
      <c r="P470" s="83" t="s">
        <v>311</v>
      </c>
      <c r="Q470" s="83" t="s">
        <v>311</v>
      </c>
      <c r="R470" s="83" t="s">
        <v>311</v>
      </c>
      <c r="S470" s="86" t="s">
        <v>311</v>
      </c>
      <c r="T470" s="83" t="s">
        <v>311</v>
      </c>
      <c r="U470" s="83" t="s">
        <v>311</v>
      </c>
      <c r="V470" s="83" t="s">
        <v>311</v>
      </c>
      <c r="W470" s="86" t="s">
        <v>311</v>
      </c>
      <c r="X470" s="86" t="s">
        <v>311</v>
      </c>
      <c r="Y470" s="90" t="str">
        <f>IF(tbl_main[[#This Row],[ИНН организации]]="","",IF(ISERROR(VLOOKUP(tbl_main[[#This Row],[ИНН организации]],tbl_inn[],3,FALSE)),"Проверьте ИНН",VLOOKUP(tbl_main[[#This Row],[ИНН организации]],tbl_inn[],3,FALSE)))</f>
        <v/>
      </c>
      <c r="Z470" s="90" t="str">
        <f>IF(ISERROR(VLOOKUP(tbl_main[[#This Row],[ИНН организации]],tbl_inn[],4,FALSE)),"",VLOOKUP(tbl_main[[#This Row],[ИНН организации]],tbl_inn[],4,FALSE))</f>
        <v/>
      </c>
      <c r="AA470" s="90" t="str">
        <f>IF(ISERROR(VLOOKUP(tbl_main[[#This Row],[ИНН организации]],tbl_inn[],8,FALSE)),"",VLOOKUP(tbl_main[[#This Row],[ИНН организации]],tbl_inn[],8,FALSE))</f>
        <v/>
      </c>
      <c r="AB470" s="83" t="s">
        <v>311</v>
      </c>
      <c r="AC470" s="83" t="s">
        <v>311</v>
      </c>
      <c r="AD470" s="83" t="s">
        <v>311</v>
      </c>
      <c r="AE470" s="83" t="s">
        <v>311</v>
      </c>
      <c r="AF470" s="83" t="s">
        <v>311</v>
      </c>
      <c r="AG470" s="83" t="s">
        <v>311</v>
      </c>
      <c r="AH470" s="83" t="s">
        <v>311</v>
      </c>
      <c r="AI470" s="83" t="s">
        <v>311</v>
      </c>
      <c r="AJ470" s="83" t="s">
        <v>311</v>
      </c>
      <c r="AK470" s="83" t="s">
        <v>311</v>
      </c>
      <c r="AL470" s="83" t="s">
        <v>311</v>
      </c>
      <c r="AM470" s="83" t="s">
        <v>311</v>
      </c>
      <c r="AN470" s="83" t="s">
        <v>311</v>
      </c>
    </row>
    <row r="471" spans="1:40" x14ac:dyDescent="0.25">
      <c r="A471" s="81">
        <f t="shared" si="7"/>
        <v>462</v>
      </c>
      <c r="B471" s="82" t="str">
        <f>IF(tbl_main[[#This Row],[ТИП]]="","",IF(tbl_main[[#This Row],[Серия и номер]]="","",tbl_main[[#This Row],[ТИП]]&amp;"-"&amp;RIGHT(tbl_main[[#This Row],[Серия и номер]],6)))</f>
        <v/>
      </c>
      <c r="C471" s="83" t="s">
        <v>311</v>
      </c>
      <c r="D471" s="83" t="s">
        <v>311</v>
      </c>
      <c r="E471" s="83" t="s">
        <v>311</v>
      </c>
      <c r="F471" s="83" t="s">
        <v>311</v>
      </c>
      <c r="G471" s="83" t="s">
        <v>311</v>
      </c>
      <c r="H471" s="83" t="s">
        <v>311</v>
      </c>
      <c r="I471" s="83" t="s">
        <v>311</v>
      </c>
      <c r="J471" s="83" t="s">
        <v>311</v>
      </c>
      <c r="K471" s="84" t="s">
        <v>311</v>
      </c>
      <c r="L471" s="83" t="s">
        <v>311</v>
      </c>
      <c r="M471" s="85" t="s">
        <v>311</v>
      </c>
      <c r="N471" s="83" t="s">
        <v>311</v>
      </c>
      <c r="O471" s="84" t="s">
        <v>311</v>
      </c>
      <c r="P471" s="83" t="s">
        <v>311</v>
      </c>
      <c r="Q471" s="83" t="s">
        <v>311</v>
      </c>
      <c r="R471" s="83" t="s">
        <v>311</v>
      </c>
      <c r="S471" s="86" t="s">
        <v>311</v>
      </c>
      <c r="T471" s="83" t="s">
        <v>311</v>
      </c>
      <c r="U471" s="83" t="s">
        <v>311</v>
      </c>
      <c r="V471" s="83" t="s">
        <v>311</v>
      </c>
      <c r="W471" s="86" t="s">
        <v>311</v>
      </c>
      <c r="X471" s="86" t="s">
        <v>311</v>
      </c>
      <c r="Y471" s="90" t="str">
        <f>IF(tbl_main[[#This Row],[ИНН организации]]="","",IF(ISERROR(VLOOKUP(tbl_main[[#This Row],[ИНН организации]],tbl_inn[],3,FALSE)),"Проверьте ИНН",VLOOKUP(tbl_main[[#This Row],[ИНН организации]],tbl_inn[],3,FALSE)))</f>
        <v/>
      </c>
      <c r="Z471" s="90" t="str">
        <f>IF(ISERROR(VLOOKUP(tbl_main[[#This Row],[ИНН организации]],tbl_inn[],4,FALSE)),"",VLOOKUP(tbl_main[[#This Row],[ИНН организации]],tbl_inn[],4,FALSE))</f>
        <v/>
      </c>
      <c r="AA471" s="90" t="str">
        <f>IF(ISERROR(VLOOKUP(tbl_main[[#This Row],[ИНН организации]],tbl_inn[],8,FALSE)),"",VLOOKUP(tbl_main[[#This Row],[ИНН организации]],tbl_inn[],8,FALSE))</f>
        <v/>
      </c>
      <c r="AB471" s="83" t="s">
        <v>311</v>
      </c>
      <c r="AC471" s="83" t="s">
        <v>311</v>
      </c>
      <c r="AD471" s="83" t="s">
        <v>311</v>
      </c>
      <c r="AE471" s="83" t="s">
        <v>311</v>
      </c>
      <c r="AF471" s="83" t="s">
        <v>311</v>
      </c>
      <c r="AG471" s="83" t="s">
        <v>311</v>
      </c>
      <c r="AH471" s="83" t="s">
        <v>311</v>
      </c>
      <c r="AI471" s="83" t="s">
        <v>311</v>
      </c>
      <c r="AJ471" s="83" t="s">
        <v>311</v>
      </c>
      <c r="AK471" s="83" t="s">
        <v>311</v>
      </c>
      <c r="AL471" s="83" t="s">
        <v>311</v>
      </c>
      <c r="AM471" s="83" t="s">
        <v>311</v>
      </c>
      <c r="AN471" s="83" t="s">
        <v>311</v>
      </c>
    </row>
    <row r="472" spans="1:40" x14ac:dyDescent="0.25">
      <c r="A472" s="81">
        <f t="shared" si="7"/>
        <v>463</v>
      </c>
      <c r="B472" s="82" t="str">
        <f>IF(tbl_main[[#This Row],[ТИП]]="","",IF(tbl_main[[#This Row],[Серия и номер]]="","",tbl_main[[#This Row],[ТИП]]&amp;"-"&amp;RIGHT(tbl_main[[#This Row],[Серия и номер]],6)))</f>
        <v/>
      </c>
      <c r="C472" s="83" t="s">
        <v>311</v>
      </c>
      <c r="D472" s="83" t="s">
        <v>311</v>
      </c>
      <c r="E472" s="83" t="s">
        <v>311</v>
      </c>
      <c r="F472" s="83" t="s">
        <v>311</v>
      </c>
      <c r="G472" s="83" t="s">
        <v>311</v>
      </c>
      <c r="H472" s="83" t="s">
        <v>311</v>
      </c>
      <c r="I472" s="83" t="s">
        <v>311</v>
      </c>
      <c r="J472" s="83" t="s">
        <v>311</v>
      </c>
      <c r="K472" s="84" t="s">
        <v>311</v>
      </c>
      <c r="L472" s="83" t="s">
        <v>311</v>
      </c>
      <c r="M472" s="85" t="s">
        <v>311</v>
      </c>
      <c r="N472" s="83" t="s">
        <v>311</v>
      </c>
      <c r="O472" s="84" t="s">
        <v>311</v>
      </c>
      <c r="P472" s="83" t="s">
        <v>311</v>
      </c>
      <c r="Q472" s="83" t="s">
        <v>311</v>
      </c>
      <c r="R472" s="83" t="s">
        <v>311</v>
      </c>
      <c r="S472" s="86" t="s">
        <v>311</v>
      </c>
      <c r="T472" s="83" t="s">
        <v>311</v>
      </c>
      <c r="U472" s="83" t="s">
        <v>311</v>
      </c>
      <c r="V472" s="83" t="s">
        <v>311</v>
      </c>
      <c r="W472" s="86" t="s">
        <v>311</v>
      </c>
      <c r="X472" s="86" t="s">
        <v>311</v>
      </c>
      <c r="Y472" s="90" t="str">
        <f>IF(tbl_main[[#This Row],[ИНН организации]]="","",IF(ISERROR(VLOOKUP(tbl_main[[#This Row],[ИНН организации]],tbl_inn[],3,FALSE)),"Проверьте ИНН",VLOOKUP(tbl_main[[#This Row],[ИНН организации]],tbl_inn[],3,FALSE)))</f>
        <v/>
      </c>
      <c r="Z472" s="90" t="str">
        <f>IF(ISERROR(VLOOKUP(tbl_main[[#This Row],[ИНН организации]],tbl_inn[],4,FALSE)),"",VLOOKUP(tbl_main[[#This Row],[ИНН организации]],tbl_inn[],4,FALSE))</f>
        <v/>
      </c>
      <c r="AA472" s="90" t="str">
        <f>IF(ISERROR(VLOOKUP(tbl_main[[#This Row],[ИНН организации]],tbl_inn[],8,FALSE)),"",VLOOKUP(tbl_main[[#This Row],[ИНН организации]],tbl_inn[],8,FALSE))</f>
        <v/>
      </c>
      <c r="AB472" s="83" t="s">
        <v>311</v>
      </c>
      <c r="AC472" s="83" t="s">
        <v>311</v>
      </c>
      <c r="AD472" s="83" t="s">
        <v>311</v>
      </c>
      <c r="AE472" s="83" t="s">
        <v>311</v>
      </c>
      <c r="AF472" s="83" t="s">
        <v>311</v>
      </c>
      <c r="AG472" s="83" t="s">
        <v>311</v>
      </c>
      <c r="AH472" s="83" t="s">
        <v>311</v>
      </c>
      <c r="AI472" s="83" t="s">
        <v>311</v>
      </c>
      <c r="AJ472" s="83" t="s">
        <v>311</v>
      </c>
      <c r="AK472" s="83" t="s">
        <v>311</v>
      </c>
      <c r="AL472" s="83" t="s">
        <v>311</v>
      </c>
      <c r="AM472" s="83" t="s">
        <v>311</v>
      </c>
      <c r="AN472" s="83" t="s">
        <v>311</v>
      </c>
    </row>
    <row r="473" spans="1:40" x14ac:dyDescent="0.25">
      <c r="A473" s="81">
        <f t="shared" si="7"/>
        <v>464</v>
      </c>
      <c r="B473" s="82" t="str">
        <f>IF(tbl_main[[#This Row],[ТИП]]="","",IF(tbl_main[[#This Row],[Серия и номер]]="","",tbl_main[[#This Row],[ТИП]]&amp;"-"&amp;RIGHT(tbl_main[[#This Row],[Серия и номер]],6)))</f>
        <v/>
      </c>
      <c r="C473" s="83" t="s">
        <v>311</v>
      </c>
      <c r="D473" s="83" t="s">
        <v>311</v>
      </c>
      <c r="E473" s="83" t="s">
        <v>311</v>
      </c>
      <c r="F473" s="83" t="s">
        <v>311</v>
      </c>
      <c r="G473" s="83" t="s">
        <v>311</v>
      </c>
      <c r="H473" s="83" t="s">
        <v>311</v>
      </c>
      <c r="I473" s="83" t="s">
        <v>311</v>
      </c>
      <c r="J473" s="83" t="s">
        <v>311</v>
      </c>
      <c r="K473" s="84" t="s">
        <v>311</v>
      </c>
      <c r="L473" s="83" t="s">
        <v>311</v>
      </c>
      <c r="M473" s="85" t="s">
        <v>311</v>
      </c>
      <c r="N473" s="83" t="s">
        <v>311</v>
      </c>
      <c r="O473" s="84" t="s">
        <v>311</v>
      </c>
      <c r="P473" s="83" t="s">
        <v>311</v>
      </c>
      <c r="Q473" s="83" t="s">
        <v>311</v>
      </c>
      <c r="R473" s="83" t="s">
        <v>311</v>
      </c>
      <c r="S473" s="86" t="s">
        <v>311</v>
      </c>
      <c r="T473" s="83" t="s">
        <v>311</v>
      </c>
      <c r="U473" s="83" t="s">
        <v>311</v>
      </c>
      <c r="V473" s="83" t="s">
        <v>311</v>
      </c>
      <c r="W473" s="86" t="s">
        <v>311</v>
      </c>
      <c r="X473" s="86" t="s">
        <v>311</v>
      </c>
      <c r="Y473" s="90" t="str">
        <f>IF(tbl_main[[#This Row],[ИНН организации]]="","",IF(ISERROR(VLOOKUP(tbl_main[[#This Row],[ИНН организации]],tbl_inn[],3,FALSE)),"Проверьте ИНН",VLOOKUP(tbl_main[[#This Row],[ИНН организации]],tbl_inn[],3,FALSE)))</f>
        <v/>
      </c>
      <c r="Z473" s="90" t="str">
        <f>IF(ISERROR(VLOOKUP(tbl_main[[#This Row],[ИНН организации]],tbl_inn[],4,FALSE)),"",VLOOKUP(tbl_main[[#This Row],[ИНН организации]],tbl_inn[],4,FALSE))</f>
        <v/>
      </c>
      <c r="AA473" s="90" t="str">
        <f>IF(ISERROR(VLOOKUP(tbl_main[[#This Row],[ИНН организации]],tbl_inn[],8,FALSE)),"",VLOOKUP(tbl_main[[#This Row],[ИНН организации]],tbl_inn[],8,FALSE))</f>
        <v/>
      </c>
      <c r="AB473" s="83" t="s">
        <v>311</v>
      </c>
      <c r="AC473" s="83" t="s">
        <v>311</v>
      </c>
      <c r="AD473" s="83" t="s">
        <v>311</v>
      </c>
      <c r="AE473" s="83" t="s">
        <v>311</v>
      </c>
      <c r="AF473" s="83" t="s">
        <v>311</v>
      </c>
      <c r="AG473" s="83" t="s">
        <v>311</v>
      </c>
      <c r="AH473" s="83" t="s">
        <v>311</v>
      </c>
      <c r="AI473" s="83" t="s">
        <v>311</v>
      </c>
      <c r="AJ473" s="83" t="s">
        <v>311</v>
      </c>
      <c r="AK473" s="83" t="s">
        <v>311</v>
      </c>
      <c r="AL473" s="83" t="s">
        <v>311</v>
      </c>
      <c r="AM473" s="83" t="s">
        <v>311</v>
      </c>
      <c r="AN473" s="83" t="s">
        <v>311</v>
      </c>
    </row>
    <row r="474" spans="1:40" x14ac:dyDescent="0.25">
      <c r="A474" s="81">
        <f t="shared" si="7"/>
        <v>465</v>
      </c>
      <c r="B474" s="82" t="str">
        <f>IF(tbl_main[[#This Row],[ТИП]]="","",IF(tbl_main[[#This Row],[Серия и номер]]="","",tbl_main[[#This Row],[ТИП]]&amp;"-"&amp;RIGHT(tbl_main[[#This Row],[Серия и номер]],6)))</f>
        <v/>
      </c>
      <c r="C474" s="83" t="s">
        <v>311</v>
      </c>
      <c r="D474" s="83" t="s">
        <v>311</v>
      </c>
      <c r="E474" s="83" t="s">
        <v>311</v>
      </c>
      <c r="F474" s="83" t="s">
        <v>311</v>
      </c>
      <c r="G474" s="83" t="s">
        <v>311</v>
      </c>
      <c r="H474" s="83" t="s">
        <v>311</v>
      </c>
      <c r="I474" s="83" t="s">
        <v>311</v>
      </c>
      <c r="J474" s="83" t="s">
        <v>311</v>
      </c>
      <c r="K474" s="84" t="s">
        <v>311</v>
      </c>
      <c r="L474" s="83" t="s">
        <v>311</v>
      </c>
      <c r="M474" s="85" t="s">
        <v>311</v>
      </c>
      <c r="N474" s="83" t="s">
        <v>311</v>
      </c>
      <c r="O474" s="84" t="s">
        <v>311</v>
      </c>
      <c r="P474" s="83" t="s">
        <v>311</v>
      </c>
      <c r="Q474" s="83" t="s">
        <v>311</v>
      </c>
      <c r="R474" s="83" t="s">
        <v>311</v>
      </c>
      <c r="S474" s="86" t="s">
        <v>311</v>
      </c>
      <c r="T474" s="83" t="s">
        <v>311</v>
      </c>
      <c r="U474" s="83" t="s">
        <v>311</v>
      </c>
      <c r="V474" s="83" t="s">
        <v>311</v>
      </c>
      <c r="W474" s="86" t="s">
        <v>311</v>
      </c>
      <c r="X474" s="86" t="s">
        <v>311</v>
      </c>
      <c r="Y474" s="90" t="str">
        <f>IF(tbl_main[[#This Row],[ИНН организации]]="","",IF(ISERROR(VLOOKUP(tbl_main[[#This Row],[ИНН организации]],tbl_inn[],3,FALSE)),"Проверьте ИНН",VLOOKUP(tbl_main[[#This Row],[ИНН организации]],tbl_inn[],3,FALSE)))</f>
        <v/>
      </c>
      <c r="Z474" s="90" t="str">
        <f>IF(ISERROR(VLOOKUP(tbl_main[[#This Row],[ИНН организации]],tbl_inn[],4,FALSE)),"",VLOOKUP(tbl_main[[#This Row],[ИНН организации]],tbl_inn[],4,FALSE))</f>
        <v/>
      </c>
      <c r="AA474" s="90" t="str">
        <f>IF(ISERROR(VLOOKUP(tbl_main[[#This Row],[ИНН организации]],tbl_inn[],8,FALSE)),"",VLOOKUP(tbl_main[[#This Row],[ИНН организации]],tbl_inn[],8,FALSE))</f>
        <v/>
      </c>
      <c r="AB474" s="83" t="s">
        <v>311</v>
      </c>
      <c r="AC474" s="83" t="s">
        <v>311</v>
      </c>
      <c r="AD474" s="83" t="s">
        <v>311</v>
      </c>
      <c r="AE474" s="83" t="s">
        <v>311</v>
      </c>
      <c r="AF474" s="83" t="s">
        <v>311</v>
      </c>
      <c r="AG474" s="83" t="s">
        <v>311</v>
      </c>
      <c r="AH474" s="83" t="s">
        <v>311</v>
      </c>
      <c r="AI474" s="83" t="s">
        <v>311</v>
      </c>
      <c r="AJ474" s="83" t="s">
        <v>311</v>
      </c>
      <c r="AK474" s="83" t="s">
        <v>311</v>
      </c>
      <c r="AL474" s="83" t="s">
        <v>311</v>
      </c>
      <c r="AM474" s="83" t="s">
        <v>311</v>
      </c>
      <c r="AN474" s="83" t="s">
        <v>311</v>
      </c>
    </row>
    <row r="475" spans="1:40" x14ac:dyDescent="0.25">
      <c r="A475" s="81">
        <f t="shared" si="7"/>
        <v>466</v>
      </c>
      <c r="B475" s="82" t="str">
        <f>IF(tbl_main[[#This Row],[ТИП]]="","",IF(tbl_main[[#This Row],[Серия и номер]]="","",tbl_main[[#This Row],[ТИП]]&amp;"-"&amp;RIGHT(tbl_main[[#This Row],[Серия и номер]],6)))</f>
        <v/>
      </c>
      <c r="C475" s="83" t="s">
        <v>311</v>
      </c>
      <c r="D475" s="83" t="s">
        <v>311</v>
      </c>
      <c r="E475" s="83" t="s">
        <v>311</v>
      </c>
      <c r="F475" s="83" t="s">
        <v>311</v>
      </c>
      <c r="G475" s="83" t="s">
        <v>311</v>
      </c>
      <c r="H475" s="83" t="s">
        <v>311</v>
      </c>
      <c r="I475" s="83" t="s">
        <v>311</v>
      </c>
      <c r="J475" s="83" t="s">
        <v>311</v>
      </c>
      <c r="K475" s="84" t="s">
        <v>311</v>
      </c>
      <c r="L475" s="83" t="s">
        <v>311</v>
      </c>
      <c r="M475" s="85" t="s">
        <v>311</v>
      </c>
      <c r="N475" s="83" t="s">
        <v>311</v>
      </c>
      <c r="O475" s="84" t="s">
        <v>311</v>
      </c>
      <c r="P475" s="83" t="s">
        <v>311</v>
      </c>
      <c r="Q475" s="83" t="s">
        <v>311</v>
      </c>
      <c r="R475" s="83" t="s">
        <v>311</v>
      </c>
      <c r="S475" s="86" t="s">
        <v>311</v>
      </c>
      <c r="T475" s="83" t="s">
        <v>311</v>
      </c>
      <c r="U475" s="83" t="s">
        <v>311</v>
      </c>
      <c r="V475" s="83" t="s">
        <v>311</v>
      </c>
      <c r="W475" s="86" t="s">
        <v>311</v>
      </c>
      <c r="X475" s="86" t="s">
        <v>311</v>
      </c>
      <c r="Y475" s="90" t="str">
        <f>IF(tbl_main[[#This Row],[ИНН организации]]="","",IF(ISERROR(VLOOKUP(tbl_main[[#This Row],[ИНН организации]],tbl_inn[],3,FALSE)),"Проверьте ИНН",VLOOKUP(tbl_main[[#This Row],[ИНН организации]],tbl_inn[],3,FALSE)))</f>
        <v/>
      </c>
      <c r="Z475" s="90" t="str">
        <f>IF(ISERROR(VLOOKUP(tbl_main[[#This Row],[ИНН организации]],tbl_inn[],4,FALSE)),"",VLOOKUP(tbl_main[[#This Row],[ИНН организации]],tbl_inn[],4,FALSE))</f>
        <v/>
      </c>
      <c r="AA475" s="90" t="str">
        <f>IF(ISERROR(VLOOKUP(tbl_main[[#This Row],[ИНН организации]],tbl_inn[],8,FALSE)),"",VLOOKUP(tbl_main[[#This Row],[ИНН организации]],tbl_inn[],8,FALSE))</f>
        <v/>
      </c>
      <c r="AB475" s="83" t="s">
        <v>311</v>
      </c>
      <c r="AC475" s="83" t="s">
        <v>311</v>
      </c>
      <c r="AD475" s="83" t="s">
        <v>311</v>
      </c>
      <c r="AE475" s="83" t="s">
        <v>311</v>
      </c>
      <c r="AF475" s="83" t="s">
        <v>311</v>
      </c>
      <c r="AG475" s="83" t="s">
        <v>311</v>
      </c>
      <c r="AH475" s="83" t="s">
        <v>311</v>
      </c>
      <c r="AI475" s="83" t="s">
        <v>311</v>
      </c>
      <c r="AJ475" s="83" t="s">
        <v>311</v>
      </c>
      <c r="AK475" s="83" t="s">
        <v>311</v>
      </c>
      <c r="AL475" s="83" t="s">
        <v>311</v>
      </c>
      <c r="AM475" s="83" t="s">
        <v>311</v>
      </c>
      <c r="AN475" s="83" t="s">
        <v>311</v>
      </c>
    </row>
    <row r="476" spans="1:40" x14ac:dyDescent="0.25">
      <c r="A476" s="81">
        <f t="shared" si="7"/>
        <v>467</v>
      </c>
      <c r="B476" s="82" t="str">
        <f>IF(tbl_main[[#This Row],[ТИП]]="","",IF(tbl_main[[#This Row],[Серия и номер]]="","",tbl_main[[#This Row],[ТИП]]&amp;"-"&amp;RIGHT(tbl_main[[#This Row],[Серия и номер]],6)))</f>
        <v/>
      </c>
      <c r="C476" s="83" t="s">
        <v>311</v>
      </c>
      <c r="D476" s="83" t="s">
        <v>311</v>
      </c>
      <c r="E476" s="83" t="s">
        <v>311</v>
      </c>
      <c r="F476" s="83" t="s">
        <v>311</v>
      </c>
      <c r="G476" s="83" t="s">
        <v>311</v>
      </c>
      <c r="H476" s="83" t="s">
        <v>311</v>
      </c>
      <c r="I476" s="83" t="s">
        <v>311</v>
      </c>
      <c r="J476" s="83" t="s">
        <v>311</v>
      </c>
      <c r="K476" s="84" t="s">
        <v>311</v>
      </c>
      <c r="L476" s="83" t="s">
        <v>311</v>
      </c>
      <c r="M476" s="85" t="s">
        <v>311</v>
      </c>
      <c r="N476" s="83" t="s">
        <v>311</v>
      </c>
      <c r="O476" s="84" t="s">
        <v>311</v>
      </c>
      <c r="P476" s="83" t="s">
        <v>311</v>
      </c>
      <c r="Q476" s="83" t="s">
        <v>311</v>
      </c>
      <c r="R476" s="83" t="s">
        <v>311</v>
      </c>
      <c r="S476" s="86" t="s">
        <v>311</v>
      </c>
      <c r="T476" s="83" t="s">
        <v>311</v>
      </c>
      <c r="U476" s="83" t="s">
        <v>311</v>
      </c>
      <c r="V476" s="83" t="s">
        <v>311</v>
      </c>
      <c r="W476" s="86" t="s">
        <v>311</v>
      </c>
      <c r="X476" s="86" t="s">
        <v>311</v>
      </c>
      <c r="Y476" s="90" t="str">
        <f>IF(tbl_main[[#This Row],[ИНН организации]]="","",IF(ISERROR(VLOOKUP(tbl_main[[#This Row],[ИНН организации]],tbl_inn[],3,FALSE)),"Проверьте ИНН",VLOOKUP(tbl_main[[#This Row],[ИНН организации]],tbl_inn[],3,FALSE)))</f>
        <v/>
      </c>
      <c r="Z476" s="90" t="str">
        <f>IF(ISERROR(VLOOKUP(tbl_main[[#This Row],[ИНН организации]],tbl_inn[],4,FALSE)),"",VLOOKUP(tbl_main[[#This Row],[ИНН организации]],tbl_inn[],4,FALSE))</f>
        <v/>
      </c>
      <c r="AA476" s="90" t="str">
        <f>IF(ISERROR(VLOOKUP(tbl_main[[#This Row],[ИНН организации]],tbl_inn[],8,FALSE)),"",VLOOKUP(tbl_main[[#This Row],[ИНН организации]],tbl_inn[],8,FALSE))</f>
        <v/>
      </c>
      <c r="AB476" s="83" t="s">
        <v>311</v>
      </c>
      <c r="AC476" s="83" t="s">
        <v>311</v>
      </c>
      <c r="AD476" s="83" t="s">
        <v>311</v>
      </c>
      <c r="AE476" s="83" t="s">
        <v>311</v>
      </c>
      <c r="AF476" s="83" t="s">
        <v>311</v>
      </c>
      <c r="AG476" s="83" t="s">
        <v>311</v>
      </c>
      <c r="AH476" s="83" t="s">
        <v>311</v>
      </c>
      <c r="AI476" s="83" t="s">
        <v>311</v>
      </c>
      <c r="AJ476" s="83" t="s">
        <v>311</v>
      </c>
      <c r="AK476" s="83" t="s">
        <v>311</v>
      </c>
      <c r="AL476" s="83" t="s">
        <v>311</v>
      </c>
      <c r="AM476" s="83" t="s">
        <v>311</v>
      </c>
      <c r="AN476" s="83" t="s">
        <v>311</v>
      </c>
    </row>
    <row r="477" spans="1:40" x14ac:dyDescent="0.25">
      <c r="A477" s="81">
        <f t="shared" si="7"/>
        <v>468</v>
      </c>
      <c r="B477" s="82" t="str">
        <f>IF(tbl_main[[#This Row],[ТИП]]="","",IF(tbl_main[[#This Row],[Серия и номер]]="","",tbl_main[[#This Row],[ТИП]]&amp;"-"&amp;RIGHT(tbl_main[[#This Row],[Серия и номер]],6)))</f>
        <v/>
      </c>
      <c r="C477" s="83" t="s">
        <v>311</v>
      </c>
      <c r="D477" s="83" t="s">
        <v>311</v>
      </c>
      <c r="E477" s="83" t="s">
        <v>311</v>
      </c>
      <c r="F477" s="83" t="s">
        <v>311</v>
      </c>
      <c r="G477" s="83" t="s">
        <v>311</v>
      </c>
      <c r="H477" s="83" t="s">
        <v>311</v>
      </c>
      <c r="I477" s="83" t="s">
        <v>311</v>
      </c>
      <c r="J477" s="83" t="s">
        <v>311</v>
      </c>
      <c r="K477" s="84" t="s">
        <v>311</v>
      </c>
      <c r="L477" s="83" t="s">
        <v>311</v>
      </c>
      <c r="M477" s="85" t="s">
        <v>311</v>
      </c>
      <c r="N477" s="83" t="s">
        <v>311</v>
      </c>
      <c r="O477" s="84" t="s">
        <v>311</v>
      </c>
      <c r="P477" s="83" t="s">
        <v>311</v>
      </c>
      <c r="Q477" s="83" t="s">
        <v>311</v>
      </c>
      <c r="R477" s="83" t="s">
        <v>311</v>
      </c>
      <c r="S477" s="86" t="s">
        <v>311</v>
      </c>
      <c r="T477" s="83" t="s">
        <v>311</v>
      </c>
      <c r="U477" s="83" t="s">
        <v>311</v>
      </c>
      <c r="V477" s="83" t="s">
        <v>311</v>
      </c>
      <c r="W477" s="86" t="s">
        <v>311</v>
      </c>
      <c r="X477" s="86" t="s">
        <v>311</v>
      </c>
      <c r="Y477" s="90" t="str">
        <f>IF(tbl_main[[#This Row],[ИНН организации]]="","",IF(ISERROR(VLOOKUP(tbl_main[[#This Row],[ИНН организации]],tbl_inn[],3,FALSE)),"Проверьте ИНН",VLOOKUP(tbl_main[[#This Row],[ИНН организации]],tbl_inn[],3,FALSE)))</f>
        <v/>
      </c>
      <c r="Z477" s="90" t="str">
        <f>IF(ISERROR(VLOOKUP(tbl_main[[#This Row],[ИНН организации]],tbl_inn[],4,FALSE)),"",VLOOKUP(tbl_main[[#This Row],[ИНН организации]],tbl_inn[],4,FALSE))</f>
        <v/>
      </c>
      <c r="AA477" s="90" t="str">
        <f>IF(ISERROR(VLOOKUP(tbl_main[[#This Row],[ИНН организации]],tbl_inn[],8,FALSE)),"",VLOOKUP(tbl_main[[#This Row],[ИНН организации]],tbl_inn[],8,FALSE))</f>
        <v/>
      </c>
      <c r="AB477" s="83" t="s">
        <v>311</v>
      </c>
      <c r="AC477" s="83" t="s">
        <v>311</v>
      </c>
      <c r="AD477" s="83" t="s">
        <v>311</v>
      </c>
      <c r="AE477" s="83" t="s">
        <v>311</v>
      </c>
      <c r="AF477" s="83" t="s">
        <v>311</v>
      </c>
      <c r="AG477" s="83" t="s">
        <v>311</v>
      </c>
      <c r="AH477" s="83" t="s">
        <v>311</v>
      </c>
      <c r="AI477" s="83" t="s">
        <v>311</v>
      </c>
      <c r="AJ477" s="83" t="s">
        <v>311</v>
      </c>
      <c r="AK477" s="83" t="s">
        <v>311</v>
      </c>
      <c r="AL477" s="83" t="s">
        <v>311</v>
      </c>
      <c r="AM477" s="83" t="s">
        <v>311</v>
      </c>
      <c r="AN477" s="83" t="s">
        <v>311</v>
      </c>
    </row>
    <row r="478" spans="1:40" x14ac:dyDescent="0.25">
      <c r="A478" s="81">
        <f t="shared" si="7"/>
        <v>469</v>
      </c>
      <c r="B478" s="82" t="str">
        <f>IF(tbl_main[[#This Row],[ТИП]]="","",IF(tbl_main[[#This Row],[Серия и номер]]="","",tbl_main[[#This Row],[ТИП]]&amp;"-"&amp;RIGHT(tbl_main[[#This Row],[Серия и номер]],6)))</f>
        <v/>
      </c>
      <c r="C478" s="83" t="s">
        <v>311</v>
      </c>
      <c r="D478" s="83" t="s">
        <v>311</v>
      </c>
      <c r="E478" s="83" t="s">
        <v>311</v>
      </c>
      <c r="F478" s="83" t="s">
        <v>311</v>
      </c>
      <c r="G478" s="83" t="s">
        <v>311</v>
      </c>
      <c r="H478" s="83" t="s">
        <v>311</v>
      </c>
      <c r="I478" s="83" t="s">
        <v>311</v>
      </c>
      <c r="J478" s="83" t="s">
        <v>311</v>
      </c>
      <c r="K478" s="84" t="s">
        <v>311</v>
      </c>
      <c r="L478" s="83" t="s">
        <v>311</v>
      </c>
      <c r="M478" s="85" t="s">
        <v>311</v>
      </c>
      <c r="N478" s="83" t="s">
        <v>311</v>
      </c>
      <c r="O478" s="84" t="s">
        <v>311</v>
      </c>
      <c r="P478" s="83" t="s">
        <v>311</v>
      </c>
      <c r="Q478" s="83" t="s">
        <v>311</v>
      </c>
      <c r="R478" s="83" t="s">
        <v>311</v>
      </c>
      <c r="S478" s="86" t="s">
        <v>311</v>
      </c>
      <c r="T478" s="83" t="s">
        <v>311</v>
      </c>
      <c r="U478" s="83" t="s">
        <v>311</v>
      </c>
      <c r="V478" s="83" t="s">
        <v>311</v>
      </c>
      <c r="W478" s="86" t="s">
        <v>311</v>
      </c>
      <c r="X478" s="86" t="s">
        <v>311</v>
      </c>
      <c r="Y478" s="90" t="str">
        <f>IF(tbl_main[[#This Row],[ИНН организации]]="","",IF(ISERROR(VLOOKUP(tbl_main[[#This Row],[ИНН организации]],tbl_inn[],3,FALSE)),"Проверьте ИНН",VLOOKUP(tbl_main[[#This Row],[ИНН организации]],tbl_inn[],3,FALSE)))</f>
        <v/>
      </c>
      <c r="Z478" s="90" t="str">
        <f>IF(ISERROR(VLOOKUP(tbl_main[[#This Row],[ИНН организации]],tbl_inn[],4,FALSE)),"",VLOOKUP(tbl_main[[#This Row],[ИНН организации]],tbl_inn[],4,FALSE))</f>
        <v/>
      </c>
      <c r="AA478" s="90" t="str">
        <f>IF(ISERROR(VLOOKUP(tbl_main[[#This Row],[ИНН организации]],tbl_inn[],8,FALSE)),"",VLOOKUP(tbl_main[[#This Row],[ИНН организации]],tbl_inn[],8,FALSE))</f>
        <v/>
      </c>
      <c r="AB478" s="83" t="s">
        <v>311</v>
      </c>
      <c r="AC478" s="83" t="s">
        <v>311</v>
      </c>
      <c r="AD478" s="83" t="s">
        <v>311</v>
      </c>
      <c r="AE478" s="83" t="s">
        <v>311</v>
      </c>
      <c r="AF478" s="83" t="s">
        <v>311</v>
      </c>
      <c r="AG478" s="83" t="s">
        <v>311</v>
      </c>
      <c r="AH478" s="83" t="s">
        <v>311</v>
      </c>
      <c r="AI478" s="83" t="s">
        <v>311</v>
      </c>
      <c r="AJ478" s="83" t="s">
        <v>311</v>
      </c>
      <c r="AK478" s="83" t="s">
        <v>311</v>
      </c>
      <c r="AL478" s="83" t="s">
        <v>311</v>
      </c>
      <c r="AM478" s="83" t="s">
        <v>311</v>
      </c>
      <c r="AN478" s="83" t="s">
        <v>311</v>
      </c>
    </row>
    <row r="479" spans="1:40" x14ac:dyDescent="0.25">
      <c r="A479" s="81">
        <f t="shared" si="7"/>
        <v>470</v>
      </c>
      <c r="B479" s="82" t="str">
        <f>IF(tbl_main[[#This Row],[ТИП]]="","",IF(tbl_main[[#This Row],[Серия и номер]]="","",tbl_main[[#This Row],[ТИП]]&amp;"-"&amp;RIGHT(tbl_main[[#This Row],[Серия и номер]],6)))</f>
        <v/>
      </c>
      <c r="C479" s="83" t="s">
        <v>311</v>
      </c>
      <c r="D479" s="83" t="s">
        <v>311</v>
      </c>
      <c r="E479" s="83" t="s">
        <v>311</v>
      </c>
      <c r="F479" s="83" t="s">
        <v>311</v>
      </c>
      <c r="G479" s="83" t="s">
        <v>311</v>
      </c>
      <c r="H479" s="83" t="s">
        <v>311</v>
      </c>
      <c r="I479" s="83" t="s">
        <v>311</v>
      </c>
      <c r="J479" s="83" t="s">
        <v>311</v>
      </c>
      <c r="K479" s="84" t="s">
        <v>311</v>
      </c>
      <c r="L479" s="83" t="s">
        <v>311</v>
      </c>
      <c r="M479" s="85" t="s">
        <v>311</v>
      </c>
      <c r="N479" s="83" t="s">
        <v>311</v>
      </c>
      <c r="O479" s="84" t="s">
        <v>311</v>
      </c>
      <c r="P479" s="83" t="s">
        <v>311</v>
      </c>
      <c r="Q479" s="83" t="s">
        <v>311</v>
      </c>
      <c r="R479" s="83" t="s">
        <v>311</v>
      </c>
      <c r="S479" s="86" t="s">
        <v>311</v>
      </c>
      <c r="T479" s="83" t="s">
        <v>311</v>
      </c>
      <c r="U479" s="83" t="s">
        <v>311</v>
      </c>
      <c r="V479" s="83" t="s">
        <v>311</v>
      </c>
      <c r="W479" s="86" t="s">
        <v>311</v>
      </c>
      <c r="X479" s="86" t="s">
        <v>311</v>
      </c>
      <c r="Y479" s="90" t="str">
        <f>IF(tbl_main[[#This Row],[ИНН организации]]="","",IF(ISERROR(VLOOKUP(tbl_main[[#This Row],[ИНН организации]],tbl_inn[],3,FALSE)),"Проверьте ИНН",VLOOKUP(tbl_main[[#This Row],[ИНН организации]],tbl_inn[],3,FALSE)))</f>
        <v/>
      </c>
      <c r="Z479" s="90" t="str">
        <f>IF(ISERROR(VLOOKUP(tbl_main[[#This Row],[ИНН организации]],tbl_inn[],4,FALSE)),"",VLOOKUP(tbl_main[[#This Row],[ИНН организации]],tbl_inn[],4,FALSE))</f>
        <v/>
      </c>
      <c r="AA479" s="90" t="str">
        <f>IF(ISERROR(VLOOKUP(tbl_main[[#This Row],[ИНН организации]],tbl_inn[],8,FALSE)),"",VLOOKUP(tbl_main[[#This Row],[ИНН организации]],tbl_inn[],8,FALSE))</f>
        <v/>
      </c>
      <c r="AB479" s="83" t="s">
        <v>311</v>
      </c>
      <c r="AC479" s="83" t="s">
        <v>311</v>
      </c>
      <c r="AD479" s="83" t="s">
        <v>311</v>
      </c>
      <c r="AE479" s="83" t="s">
        <v>311</v>
      </c>
      <c r="AF479" s="83" t="s">
        <v>311</v>
      </c>
      <c r="AG479" s="83" t="s">
        <v>311</v>
      </c>
      <c r="AH479" s="83" t="s">
        <v>311</v>
      </c>
      <c r="AI479" s="83" t="s">
        <v>311</v>
      </c>
      <c r="AJ479" s="83" t="s">
        <v>311</v>
      </c>
      <c r="AK479" s="83" t="s">
        <v>311</v>
      </c>
      <c r="AL479" s="83" t="s">
        <v>311</v>
      </c>
      <c r="AM479" s="83" t="s">
        <v>311</v>
      </c>
      <c r="AN479" s="83" t="s">
        <v>311</v>
      </c>
    </row>
    <row r="480" spans="1:40" x14ac:dyDescent="0.25">
      <c r="A480" s="81">
        <f t="shared" si="7"/>
        <v>471</v>
      </c>
      <c r="B480" s="82" t="str">
        <f>IF(tbl_main[[#This Row],[ТИП]]="","",IF(tbl_main[[#This Row],[Серия и номер]]="","",tbl_main[[#This Row],[ТИП]]&amp;"-"&amp;RIGHT(tbl_main[[#This Row],[Серия и номер]],6)))</f>
        <v/>
      </c>
      <c r="C480" s="83" t="s">
        <v>311</v>
      </c>
      <c r="D480" s="83" t="s">
        <v>311</v>
      </c>
      <c r="E480" s="83" t="s">
        <v>311</v>
      </c>
      <c r="F480" s="83" t="s">
        <v>311</v>
      </c>
      <c r="G480" s="83" t="s">
        <v>311</v>
      </c>
      <c r="H480" s="83" t="s">
        <v>311</v>
      </c>
      <c r="I480" s="83" t="s">
        <v>311</v>
      </c>
      <c r="J480" s="83" t="s">
        <v>311</v>
      </c>
      <c r="K480" s="84" t="s">
        <v>311</v>
      </c>
      <c r="L480" s="83" t="s">
        <v>311</v>
      </c>
      <c r="M480" s="85" t="s">
        <v>311</v>
      </c>
      <c r="N480" s="83" t="s">
        <v>311</v>
      </c>
      <c r="O480" s="84" t="s">
        <v>311</v>
      </c>
      <c r="P480" s="83" t="s">
        <v>311</v>
      </c>
      <c r="Q480" s="83" t="s">
        <v>311</v>
      </c>
      <c r="R480" s="83" t="s">
        <v>311</v>
      </c>
      <c r="S480" s="86" t="s">
        <v>311</v>
      </c>
      <c r="T480" s="83" t="s">
        <v>311</v>
      </c>
      <c r="U480" s="83" t="s">
        <v>311</v>
      </c>
      <c r="V480" s="83" t="s">
        <v>311</v>
      </c>
      <c r="W480" s="86" t="s">
        <v>311</v>
      </c>
      <c r="X480" s="86" t="s">
        <v>311</v>
      </c>
      <c r="Y480" s="90" t="str">
        <f>IF(tbl_main[[#This Row],[ИНН организации]]="","",IF(ISERROR(VLOOKUP(tbl_main[[#This Row],[ИНН организации]],tbl_inn[],3,FALSE)),"Проверьте ИНН",VLOOKUP(tbl_main[[#This Row],[ИНН организации]],tbl_inn[],3,FALSE)))</f>
        <v/>
      </c>
      <c r="Z480" s="90" t="str">
        <f>IF(ISERROR(VLOOKUP(tbl_main[[#This Row],[ИНН организации]],tbl_inn[],4,FALSE)),"",VLOOKUP(tbl_main[[#This Row],[ИНН организации]],tbl_inn[],4,FALSE))</f>
        <v/>
      </c>
      <c r="AA480" s="90" t="str">
        <f>IF(ISERROR(VLOOKUP(tbl_main[[#This Row],[ИНН организации]],tbl_inn[],8,FALSE)),"",VLOOKUP(tbl_main[[#This Row],[ИНН организации]],tbl_inn[],8,FALSE))</f>
        <v/>
      </c>
      <c r="AB480" s="83" t="s">
        <v>311</v>
      </c>
      <c r="AC480" s="83" t="s">
        <v>311</v>
      </c>
      <c r="AD480" s="83" t="s">
        <v>311</v>
      </c>
      <c r="AE480" s="83" t="s">
        <v>311</v>
      </c>
      <c r="AF480" s="83" t="s">
        <v>311</v>
      </c>
      <c r="AG480" s="83" t="s">
        <v>311</v>
      </c>
      <c r="AH480" s="83" t="s">
        <v>311</v>
      </c>
      <c r="AI480" s="83" t="s">
        <v>311</v>
      </c>
      <c r="AJ480" s="83" t="s">
        <v>311</v>
      </c>
      <c r="AK480" s="83" t="s">
        <v>311</v>
      </c>
      <c r="AL480" s="83" t="s">
        <v>311</v>
      </c>
      <c r="AM480" s="83" t="s">
        <v>311</v>
      </c>
      <c r="AN480" s="83" t="s">
        <v>311</v>
      </c>
    </row>
    <row r="481" spans="1:40" x14ac:dyDescent="0.25">
      <c r="A481" s="81">
        <f t="shared" si="7"/>
        <v>472</v>
      </c>
      <c r="B481" s="82" t="str">
        <f>IF(tbl_main[[#This Row],[ТИП]]="","",IF(tbl_main[[#This Row],[Серия и номер]]="","",tbl_main[[#This Row],[ТИП]]&amp;"-"&amp;RIGHT(tbl_main[[#This Row],[Серия и номер]],6)))</f>
        <v/>
      </c>
      <c r="C481" s="83" t="s">
        <v>311</v>
      </c>
      <c r="D481" s="83" t="s">
        <v>311</v>
      </c>
      <c r="E481" s="83" t="s">
        <v>311</v>
      </c>
      <c r="F481" s="83" t="s">
        <v>311</v>
      </c>
      <c r="G481" s="83" t="s">
        <v>311</v>
      </c>
      <c r="H481" s="83" t="s">
        <v>311</v>
      </c>
      <c r="I481" s="83" t="s">
        <v>311</v>
      </c>
      <c r="J481" s="83" t="s">
        <v>311</v>
      </c>
      <c r="K481" s="84" t="s">
        <v>311</v>
      </c>
      <c r="L481" s="83" t="s">
        <v>311</v>
      </c>
      <c r="M481" s="85" t="s">
        <v>311</v>
      </c>
      <c r="N481" s="83" t="s">
        <v>311</v>
      </c>
      <c r="O481" s="84" t="s">
        <v>311</v>
      </c>
      <c r="P481" s="83" t="s">
        <v>311</v>
      </c>
      <c r="Q481" s="83" t="s">
        <v>311</v>
      </c>
      <c r="R481" s="83" t="s">
        <v>311</v>
      </c>
      <c r="S481" s="86" t="s">
        <v>311</v>
      </c>
      <c r="T481" s="83" t="s">
        <v>311</v>
      </c>
      <c r="U481" s="83" t="s">
        <v>311</v>
      </c>
      <c r="V481" s="83" t="s">
        <v>311</v>
      </c>
      <c r="W481" s="86" t="s">
        <v>311</v>
      </c>
      <c r="X481" s="86" t="s">
        <v>311</v>
      </c>
      <c r="Y481" s="90" t="str">
        <f>IF(tbl_main[[#This Row],[ИНН организации]]="","",IF(ISERROR(VLOOKUP(tbl_main[[#This Row],[ИНН организации]],tbl_inn[],3,FALSE)),"Проверьте ИНН",VLOOKUP(tbl_main[[#This Row],[ИНН организации]],tbl_inn[],3,FALSE)))</f>
        <v/>
      </c>
      <c r="Z481" s="90" t="str">
        <f>IF(ISERROR(VLOOKUP(tbl_main[[#This Row],[ИНН организации]],tbl_inn[],4,FALSE)),"",VLOOKUP(tbl_main[[#This Row],[ИНН организации]],tbl_inn[],4,FALSE))</f>
        <v/>
      </c>
      <c r="AA481" s="90" t="str">
        <f>IF(ISERROR(VLOOKUP(tbl_main[[#This Row],[ИНН организации]],tbl_inn[],8,FALSE)),"",VLOOKUP(tbl_main[[#This Row],[ИНН организации]],tbl_inn[],8,FALSE))</f>
        <v/>
      </c>
      <c r="AB481" s="83" t="s">
        <v>311</v>
      </c>
      <c r="AC481" s="83" t="s">
        <v>311</v>
      </c>
      <c r="AD481" s="83" t="s">
        <v>311</v>
      </c>
      <c r="AE481" s="83" t="s">
        <v>311</v>
      </c>
      <c r="AF481" s="83" t="s">
        <v>311</v>
      </c>
      <c r="AG481" s="83" t="s">
        <v>311</v>
      </c>
      <c r="AH481" s="83" t="s">
        <v>311</v>
      </c>
      <c r="AI481" s="83" t="s">
        <v>311</v>
      </c>
      <c r="AJ481" s="83" t="s">
        <v>311</v>
      </c>
      <c r="AK481" s="83" t="s">
        <v>311</v>
      </c>
      <c r="AL481" s="83" t="s">
        <v>311</v>
      </c>
      <c r="AM481" s="83" t="s">
        <v>311</v>
      </c>
      <c r="AN481" s="83" t="s">
        <v>311</v>
      </c>
    </row>
    <row r="482" spans="1:40" x14ac:dyDescent="0.25">
      <c r="A482" s="81">
        <f t="shared" si="7"/>
        <v>473</v>
      </c>
      <c r="B482" s="82" t="str">
        <f>IF(tbl_main[[#This Row],[ТИП]]="","",IF(tbl_main[[#This Row],[Серия и номер]]="","",tbl_main[[#This Row],[ТИП]]&amp;"-"&amp;RIGHT(tbl_main[[#This Row],[Серия и номер]],6)))</f>
        <v/>
      </c>
      <c r="C482" s="83" t="s">
        <v>311</v>
      </c>
      <c r="D482" s="83" t="s">
        <v>311</v>
      </c>
      <c r="E482" s="83" t="s">
        <v>311</v>
      </c>
      <c r="F482" s="83" t="s">
        <v>311</v>
      </c>
      <c r="G482" s="83" t="s">
        <v>311</v>
      </c>
      <c r="H482" s="83" t="s">
        <v>311</v>
      </c>
      <c r="I482" s="83" t="s">
        <v>311</v>
      </c>
      <c r="J482" s="83" t="s">
        <v>311</v>
      </c>
      <c r="K482" s="84" t="s">
        <v>311</v>
      </c>
      <c r="L482" s="83" t="s">
        <v>311</v>
      </c>
      <c r="M482" s="85" t="s">
        <v>311</v>
      </c>
      <c r="N482" s="83" t="s">
        <v>311</v>
      </c>
      <c r="O482" s="84" t="s">
        <v>311</v>
      </c>
      <c r="P482" s="83" t="s">
        <v>311</v>
      </c>
      <c r="Q482" s="83" t="s">
        <v>311</v>
      </c>
      <c r="R482" s="83" t="s">
        <v>311</v>
      </c>
      <c r="S482" s="86" t="s">
        <v>311</v>
      </c>
      <c r="T482" s="83" t="s">
        <v>311</v>
      </c>
      <c r="U482" s="83" t="s">
        <v>311</v>
      </c>
      <c r="V482" s="83" t="s">
        <v>311</v>
      </c>
      <c r="W482" s="86" t="s">
        <v>311</v>
      </c>
      <c r="X482" s="86" t="s">
        <v>311</v>
      </c>
      <c r="Y482" s="90" t="str">
        <f>IF(tbl_main[[#This Row],[ИНН организации]]="","",IF(ISERROR(VLOOKUP(tbl_main[[#This Row],[ИНН организации]],tbl_inn[],3,FALSE)),"Проверьте ИНН",VLOOKUP(tbl_main[[#This Row],[ИНН организации]],tbl_inn[],3,FALSE)))</f>
        <v/>
      </c>
      <c r="Z482" s="90" t="str">
        <f>IF(ISERROR(VLOOKUP(tbl_main[[#This Row],[ИНН организации]],tbl_inn[],4,FALSE)),"",VLOOKUP(tbl_main[[#This Row],[ИНН организации]],tbl_inn[],4,FALSE))</f>
        <v/>
      </c>
      <c r="AA482" s="90" t="str">
        <f>IF(ISERROR(VLOOKUP(tbl_main[[#This Row],[ИНН организации]],tbl_inn[],8,FALSE)),"",VLOOKUP(tbl_main[[#This Row],[ИНН организации]],tbl_inn[],8,FALSE))</f>
        <v/>
      </c>
      <c r="AB482" s="83" t="s">
        <v>311</v>
      </c>
      <c r="AC482" s="83" t="s">
        <v>311</v>
      </c>
      <c r="AD482" s="83" t="s">
        <v>311</v>
      </c>
      <c r="AE482" s="83" t="s">
        <v>311</v>
      </c>
      <c r="AF482" s="83" t="s">
        <v>311</v>
      </c>
      <c r="AG482" s="83" t="s">
        <v>311</v>
      </c>
      <c r="AH482" s="83" t="s">
        <v>311</v>
      </c>
      <c r="AI482" s="83" t="s">
        <v>311</v>
      </c>
      <c r="AJ482" s="83" t="s">
        <v>311</v>
      </c>
      <c r="AK482" s="83" t="s">
        <v>311</v>
      </c>
      <c r="AL482" s="83" t="s">
        <v>311</v>
      </c>
      <c r="AM482" s="83" t="s">
        <v>311</v>
      </c>
      <c r="AN482" s="83" t="s">
        <v>311</v>
      </c>
    </row>
    <row r="483" spans="1:40" x14ac:dyDescent="0.25">
      <c r="A483" s="81">
        <f t="shared" si="7"/>
        <v>474</v>
      </c>
      <c r="B483" s="82" t="str">
        <f>IF(tbl_main[[#This Row],[ТИП]]="","",IF(tbl_main[[#This Row],[Серия и номер]]="","",tbl_main[[#This Row],[ТИП]]&amp;"-"&amp;RIGHT(tbl_main[[#This Row],[Серия и номер]],6)))</f>
        <v/>
      </c>
      <c r="C483" s="83" t="s">
        <v>311</v>
      </c>
      <c r="D483" s="83" t="s">
        <v>311</v>
      </c>
      <c r="E483" s="83" t="s">
        <v>311</v>
      </c>
      <c r="F483" s="83" t="s">
        <v>311</v>
      </c>
      <c r="G483" s="83" t="s">
        <v>311</v>
      </c>
      <c r="H483" s="83" t="s">
        <v>311</v>
      </c>
      <c r="I483" s="83" t="s">
        <v>311</v>
      </c>
      <c r="J483" s="83" t="s">
        <v>311</v>
      </c>
      <c r="K483" s="84" t="s">
        <v>311</v>
      </c>
      <c r="L483" s="83" t="s">
        <v>311</v>
      </c>
      <c r="M483" s="85" t="s">
        <v>311</v>
      </c>
      <c r="N483" s="83" t="s">
        <v>311</v>
      </c>
      <c r="O483" s="84" t="s">
        <v>311</v>
      </c>
      <c r="P483" s="83" t="s">
        <v>311</v>
      </c>
      <c r="Q483" s="83" t="s">
        <v>311</v>
      </c>
      <c r="R483" s="83" t="s">
        <v>311</v>
      </c>
      <c r="S483" s="86" t="s">
        <v>311</v>
      </c>
      <c r="T483" s="83" t="s">
        <v>311</v>
      </c>
      <c r="U483" s="83" t="s">
        <v>311</v>
      </c>
      <c r="V483" s="83" t="s">
        <v>311</v>
      </c>
      <c r="W483" s="86" t="s">
        <v>311</v>
      </c>
      <c r="X483" s="86" t="s">
        <v>311</v>
      </c>
      <c r="Y483" s="90" t="str">
        <f>IF(tbl_main[[#This Row],[ИНН организации]]="","",IF(ISERROR(VLOOKUP(tbl_main[[#This Row],[ИНН организации]],tbl_inn[],3,FALSE)),"Проверьте ИНН",VLOOKUP(tbl_main[[#This Row],[ИНН организации]],tbl_inn[],3,FALSE)))</f>
        <v/>
      </c>
      <c r="Z483" s="90" t="str">
        <f>IF(ISERROR(VLOOKUP(tbl_main[[#This Row],[ИНН организации]],tbl_inn[],4,FALSE)),"",VLOOKUP(tbl_main[[#This Row],[ИНН организации]],tbl_inn[],4,FALSE))</f>
        <v/>
      </c>
      <c r="AA483" s="90" t="str">
        <f>IF(ISERROR(VLOOKUP(tbl_main[[#This Row],[ИНН организации]],tbl_inn[],8,FALSE)),"",VLOOKUP(tbl_main[[#This Row],[ИНН организации]],tbl_inn[],8,FALSE))</f>
        <v/>
      </c>
      <c r="AB483" s="83" t="s">
        <v>311</v>
      </c>
      <c r="AC483" s="83" t="s">
        <v>311</v>
      </c>
      <c r="AD483" s="83" t="s">
        <v>311</v>
      </c>
      <c r="AE483" s="83" t="s">
        <v>311</v>
      </c>
      <c r="AF483" s="83" t="s">
        <v>311</v>
      </c>
      <c r="AG483" s="83" t="s">
        <v>311</v>
      </c>
      <c r="AH483" s="83" t="s">
        <v>311</v>
      </c>
      <c r="AI483" s="83" t="s">
        <v>311</v>
      </c>
      <c r="AJ483" s="83" t="s">
        <v>311</v>
      </c>
      <c r="AK483" s="83" t="s">
        <v>311</v>
      </c>
      <c r="AL483" s="83" t="s">
        <v>311</v>
      </c>
      <c r="AM483" s="83" t="s">
        <v>311</v>
      </c>
      <c r="AN483" s="83" t="s">
        <v>311</v>
      </c>
    </row>
    <row r="484" spans="1:40" x14ac:dyDescent="0.25">
      <c r="A484" s="81">
        <f t="shared" si="7"/>
        <v>475</v>
      </c>
      <c r="B484" s="82" t="str">
        <f>IF(tbl_main[[#This Row],[ТИП]]="","",IF(tbl_main[[#This Row],[Серия и номер]]="","",tbl_main[[#This Row],[ТИП]]&amp;"-"&amp;RIGHT(tbl_main[[#This Row],[Серия и номер]],6)))</f>
        <v/>
      </c>
      <c r="C484" s="83" t="s">
        <v>311</v>
      </c>
      <c r="D484" s="83" t="s">
        <v>311</v>
      </c>
      <c r="E484" s="83" t="s">
        <v>311</v>
      </c>
      <c r="F484" s="83" t="s">
        <v>311</v>
      </c>
      <c r="G484" s="83" t="s">
        <v>311</v>
      </c>
      <c r="H484" s="83" t="s">
        <v>311</v>
      </c>
      <c r="I484" s="83" t="s">
        <v>311</v>
      </c>
      <c r="J484" s="83" t="s">
        <v>311</v>
      </c>
      <c r="K484" s="84" t="s">
        <v>311</v>
      </c>
      <c r="L484" s="83" t="s">
        <v>311</v>
      </c>
      <c r="M484" s="85" t="s">
        <v>311</v>
      </c>
      <c r="N484" s="83" t="s">
        <v>311</v>
      </c>
      <c r="O484" s="84" t="s">
        <v>311</v>
      </c>
      <c r="P484" s="83" t="s">
        <v>311</v>
      </c>
      <c r="Q484" s="83" t="s">
        <v>311</v>
      </c>
      <c r="R484" s="83" t="s">
        <v>311</v>
      </c>
      <c r="S484" s="86" t="s">
        <v>311</v>
      </c>
      <c r="T484" s="83" t="s">
        <v>311</v>
      </c>
      <c r="U484" s="83" t="s">
        <v>311</v>
      </c>
      <c r="V484" s="83" t="s">
        <v>311</v>
      </c>
      <c r="W484" s="86" t="s">
        <v>311</v>
      </c>
      <c r="X484" s="86" t="s">
        <v>311</v>
      </c>
      <c r="Y484" s="90" t="str">
        <f>IF(tbl_main[[#This Row],[ИНН организации]]="","",IF(ISERROR(VLOOKUP(tbl_main[[#This Row],[ИНН организации]],tbl_inn[],3,FALSE)),"Проверьте ИНН",VLOOKUP(tbl_main[[#This Row],[ИНН организации]],tbl_inn[],3,FALSE)))</f>
        <v/>
      </c>
      <c r="Z484" s="90" t="str">
        <f>IF(ISERROR(VLOOKUP(tbl_main[[#This Row],[ИНН организации]],tbl_inn[],4,FALSE)),"",VLOOKUP(tbl_main[[#This Row],[ИНН организации]],tbl_inn[],4,FALSE))</f>
        <v/>
      </c>
      <c r="AA484" s="90" t="str">
        <f>IF(ISERROR(VLOOKUP(tbl_main[[#This Row],[ИНН организации]],tbl_inn[],8,FALSE)),"",VLOOKUP(tbl_main[[#This Row],[ИНН организации]],tbl_inn[],8,FALSE))</f>
        <v/>
      </c>
      <c r="AB484" s="83" t="s">
        <v>311</v>
      </c>
      <c r="AC484" s="83" t="s">
        <v>311</v>
      </c>
      <c r="AD484" s="83" t="s">
        <v>311</v>
      </c>
      <c r="AE484" s="83" t="s">
        <v>311</v>
      </c>
      <c r="AF484" s="83" t="s">
        <v>311</v>
      </c>
      <c r="AG484" s="83" t="s">
        <v>311</v>
      </c>
      <c r="AH484" s="83" t="s">
        <v>311</v>
      </c>
      <c r="AI484" s="83" t="s">
        <v>311</v>
      </c>
      <c r="AJ484" s="83" t="s">
        <v>311</v>
      </c>
      <c r="AK484" s="83" t="s">
        <v>311</v>
      </c>
      <c r="AL484" s="83" t="s">
        <v>311</v>
      </c>
      <c r="AM484" s="83" t="s">
        <v>311</v>
      </c>
      <c r="AN484" s="83" t="s">
        <v>311</v>
      </c>
    </row>
    <row r="485" spans="1:40" x14ac:dyDescent="0.25">
      <c r="A485" s="81">
        <f t="shared" si="7"/>
        <v>476</v>
      </c>
      <c r="B485" s="82" t="str">
        <f>IF(tbl_main[[#This Row],[ТИП]]="","",IF(tbl_main[[#This Row],[Серия и номер]]="","",tbl_main[[#This Row],[ТИП]]&amp;"-"&amp;RIGHT(tbl_main[[#This Row],[Серия и номер]],6)))</f>
        <v/>
      </c>
      <c r="C485" s="83" t="s">
        <v>311</v>
      </c>
      <c r="D485" s="83" t="s">
        <v>311</v>
      </c>
      <c r="E485" s="83" t="s">
        <v>311</v>
      </c>
      <c r="F485" s="83" t="s">
        <v>311</v>
      </c>
      <c r="G485" s="83" t="s">
        <v>311</v>
      </c>
      <c r="H485" s="83" t="s">
        <v>311</v>
      </c>
      <c r="I485" s="83" t="s">
        <v>311</v>
      </c>
      <c r="J485" s="83" t="s">
        <v>311</v>
      </c>
      <c r="K485" s="84" t="s">
        <v>311</v>
      </c>
      <c r="L485" s="83" t="s">
        <v>311</v>
      </c>
      <c r="M485" s="85" t="s">
        <v>311</v>
      </c>
      <c r="N485" s="83" t="s">
        <v>311</v>
      </c>
      <c r="O485" s="84" t="s">
        <v>311</v>
      </c>
      <c r="P485" s="83" t="s">
        <v>311</v>
      </c>
      <c r="Q485" s="83" t="s">
        <v>311</v>
      </c>
      <c r="R485" s="83" t="s">
        <v>311</v>
      </c>
      <c r="S485" s="86" t="s">
        <v>311</v>
      </c>
      <c r="T485" s="83" t="s">
        <v>311</v>
      </c>
      <c r="U485" s="83" t="s">
        <v>311</v>
      </c>
      <c r="V485" s="83" t="s">
        <v>311</v>
      </c>
      <c r="W485" s="86" t="s">
        <v>311</v>
      </c>
      <c r="X485" s="86" t="s">
        <v>311</v>
      </c>
      <c r="Y485" s="90" t="str">
        <f>IF(tbl_main[[#This Row],[ИНН организации]]="","",IF(ISERROR(VLOOKUP(tbl_main[[#This Row],[ИНН организации]],tbl_inn[],3,FALSE)),"Проверьте ИНН",VLOOKUP(tbl_main[[#This Row],[ИНН организации]],tbl_inn[],3,FALSE)))</f>
        <v/>
      </c>
      <c r="Z485" s="90" t="str">
        <f>IF(ISERROR(VLOOKUP(tbl_main[[#This Row],[ИНН организации]],tbl_inn[],4,FALSE)),"",VLOOKUP(tbl_main[[#This Row],[ИНН организации]],tbl_inn[],4,FALSE))</f>
        <v/>
      </c>
      <c r="AA485" s="90" t="str">
        <f>IF(ISERROR(VLOOKUP(tbl_main[[#This Row],[ИНН организации]],tbl_inn[],8,FALSE)),"",VLOOKUP(tbl_main[[#This Row],[ИНН организации]],tbl_inn[],8,FALSE))</f>
        <v/>
      </c>
      <c r="AB485" s="83" t="s">
        <v>311</v>
      </c>
      <c r="AC485" s="83" t="s">
        <v>311</v>
      </c>
      <c r="AD485" s="83" t="s">
        <v>311</v>
      </c>
      <c r="AE485" s="83" t="s">
        <v>311</v>
      </c>
      <c r="AF485" s="83" t="s">
        <v>311</v>
      </c>
      <c r="AG485" s="83" t="s">
        <v>311</v>
      </c>
      <c r="AH485" s="83" t="s">
        <v>311</v>
      </c>
      <c r="AI485" s="83" t="s">
        <v>311</v>
      </c>
      <c r="AJ485" s="83" t="s">
        <v>311</v>
      </c>
      <c r="AK485" s="83" t="s">
        <v>311</v>
      </c>
      <c r="AL485" s="83" t="s">
        <v>311</v>
      </c>
      <c r="AM485" s="83" t="s">
        <v>311</v>
      </c>
      <c r="AN485" s="83" t="s">
        <v>311</v>
      </c>
    </row>
    <row r="486" spans="1:40" x14ac:dyDescent="0.25">
      <c r="A486" s="81">
        <f t="shared" si="7"/>
        <v>477</v>
      </c>
      <c r="B486" s="82" t="str">
        <f>IF(tbl_main[[#This Row],[ТИП]]="","",IF(tbl_main[[#This Row],[Серия и номер]]="","",tbl_main[[#This Row],[ТИП]]&amp;"-"&amp;RIGHT(tbl_main[[#This Row],[Серия и номер]],6)))</f>
        <v/>
      </c>
      <c r="C486" s="83" t="s">
        <v>311</v>
      </c>
      <c r="D486" s="83" t="s">
        <v>311</v>
      </c>
      <c r="E486" s="83" t="s">
        <v>311</v>
      </c>
      <c r="F486" s="83" t="s">
        <v>311</v>
      </c>
      <c r="G486" s="83" t="s">
        <v>311</v>
      </c>
      <c r="H486" s="83" t="s">
        <v>311</v>
      </c>
      <c r="I486" s="83" t="s">
        <v>311</v>
      </c>
      <c r="J486" s="83" t="s">
        <v>311</v>
      </c>
      <c r="K486" s="84" t="s">
        <v>311</v>
      </c>
      <c r="L486" s="83" t="s">
        <v>311</v>
      </c>
      <c r="M486" s="85" t="s">
        <v>311</v>
      </c>
      <c r="N486" s="83" t="s">
        <v>311</v>
      </c>
      <c r="O486" s="84" t="s">
        <v>311</v>
      </c>
      <c r="P486" s="83" t="s">
        <v>311</v>
      </c>
      <c r="Q486" s="83" t="s">
        <v>311</v>
      </c>
      <c r="R486" s="83" t="s">
        <v>311</v>
      </c>
      <c r="S486" s="86" t="s">
        <v>311</v>
      </c>
      <c r="T486" s="83" t="s">
        <v>311</v>
      </c>
      <c r="U486" s="83" t="s">
        <v>311</v>
      </c>
      <c r="V486" s="83" t="s">
        <v>311</v>
      </c>
      <c r="W486" s="86" t="s">
        <v>311</v>
      </c>
      <c r="X486" s="86" t="s">
        <v>311</v>
      </c>
      <c r="Y486" s="90" t="str">
        <f>IF(tbl_main[[#This Row],[ИНН организации]]="","",IF(ISERROR(VLOOKUP(tbl_main[[#This Row],[ИНН организации]],tbl_inn[],3,FALSE)),"Проверьте ИНН",VLOOKUP(tbl_main[[#This Row],[ИНН организации]],tbl_inn[],3,FALSE)))</f>
        <v/>
      </c>
      <c r="Z486" s="90" t="str">
        <f>IF(ISERROR(VLOOKUP(tbl_main[[#This Row],[ИНН организации]],tbl_inn[],4,FALSE)),"",VLOOKUP(tbl_main[[#This Row],[ИНН организации]],tbl_inn[],4,FALSE))</f>
        <v/>
      </c>
      <c r="AA486" s="90" t="str">
        <f>IF(ISERROR(VLOOKUP(tbl_main[[#This Row],[ИНН организации]],tbl_inn[],8,FALSE)),"",VLOOKUP(tbl_main[[#This Row],[ИНН организации]],tbl_inn[],8,FALSE))</f>
        <v/>
      </c>
      <c r="AB486" s="83" t="s">
        <v>311</v>
      </c>
      <c r="AC486" s="83" t="s">
        <v>311</v>
      </c>
      <c r="AD486" s="83" t="s">
        <v>311</v>
      </c>
      <c r="AE486" s="83" t="s">
        <v>311</v>
      </c>
      <c r="AF486" s="83" t="s">
        <v>311</v>
      </c>
      <c r="AG486" s="83" t="s">
        <v>311</v>
      </c>
      <c r="AH486" s="83" t="s">
        <v>311</v>
      </c>
      <c r="AI486" s="83" t="s">
        <v>311</v>
      </c>
      <c r="AJ486" s="83" t="s">
        <v>311</v>
      </c>
      <c r="AK486" s="83" t="s">
        <v>311</v>
      </c>
      <c r="AL486" s="83" t="s">
        <v>311</v>
      </c>
      <c r="AM486" s="83" t="s">
        <v>311</v>
      </c>
      <c r="AN486" s="83" t="s">
        <v>311</v>
      </c>
    </row>
    <row r="487" spans="1:40" x14ac:dyDescent="0.25">
      <c r="A487" s="81">
        <f t="shared" si="7"/>
        <v>478</v>
      </c>
      <c r="B487" s="82" t="str">
        <f>IF(tbl_main[[#This Row],[ТИП]]="","",IF(tbl_main[[#This Row],[Серия и номер]]="","",tbl_main[[#This Row],[ТИП]]&amp;"-"&amp;RIGHT(tbl_main[[#This Row],[Серия и номер]],6)))</f>
        <v/>
      </c>
      <c r="C487" s="83" t="s">
        <v>311</v>
      </c>
      <c r="D487" s="83" t="s">
        <v>311</v>
      </c>
      <c r="E487" s="83" t="s">
        <v>311</v>
      </c>
      <c r="F487" s="83" t="s">
        <v>311</v>
      </c>
      <c r="G487" s="83" t="s">
        <v>311</v>
      </c>
      <c r="H487" s="83" t="s">
        <v>311</v>
      </c>
      <c r="I487" s="83" t="s">
        <v>311</v>
      </c>
      <c r="J487" s="83" t="s">
        <v>311</v>
      </c>
      <c r="K487" s="84" t="s">
        <v>311</v>
      </c>
      <c r="L487" s="83" t="s">
        <v>311</v>
      </c>
      <c r="M487" s="85" t="s">
        <v>311</v>
      </c>
      <c r="N487" s="83" t="s">
        <v>311</v>
      </c>
      <c r="O487" s="84" t="s">
        <v>311</v>
      </c>
      <c r="P487" s="83" t="s">
        <v>311</v>
      </c>
      <c r="Q487" s="83" t="s">
        <v>311</v>
      </c>
      <c r="R487" s="83" t="s">
        <v>311</v>
      </c>
      <c r="S487" s="86" t="s">
        <v>311</v>
      </c>
      <c r="T487" s="83" t="s">
        <v>311</v>
      </c>
      <c r="U487" s="83" t="s">
        <v>311</v>
      </c>
      <c r="V487" s="83" t="s">
        <v>311</v>
      </c>
      <c r="W487" s="86" t="s">
        <v>311</v>
      </c>
      <c r="X487" s="86" t="s">
        <v>311</v>
      </c>
      <c r="Y487" s="90" t="str">
        <f>IF(tbl_main[[#This Row],[ИНН организации]]="","",IF(ISERROR(VLOOKUP(tbl_main[[#This Row],[ИНН организации]],tbl_inn[],3,FALSE)),"Проверьте ИНН",VLOOKUP(tbl_main[[#This Row],[ИНН организации]],tbl_inn[],3,FALSE)))</f>
        <v/>
      </c>
      <c r="Z487" s="90" t="str">
        <f>IF(ISERROR(VLOOKUP(tbl_main[[#This Row],[ИНН организации]],tbl_inn[],4,FALSE)),"",VLOOKUP(tbl_main[[#This Row],[ИНН организации]],tbl_inn[],4,FALSE))</f>
        <v/>
      </c>
      <c r="AA487" s="90" t="str">
        <f>IF(ISERROR(VLOOKUP(tbl_main[[#This Row],[ИНН организации]],tbl_inn[],8,FALSE)),"",VLOOKUP(tbl_main[[#This Row],[ИНН организации]],tbl_inn[],8,FALSE))</f>
        <v/>
      </c>
      <c r="AB487" s="83" t="s">
        <v>311</v>
      </c>
      <c r="AC487" s="83" t="s">
        <v>311</v>
      </c>
      <c r="AD487" s="83" t="s">
        <v>311</v>
      </c>
      <c r="AE487" s="83" t="s">
        <v>311</v>
      </c>
      <c r="AF487" s="83" t="s">
        <v>311</v>
      </c>
      <c r="AG487" s="83" t="s">
        <v>311</v>
      </c>
      <c r="AH487" s="83" t="s">
        <v>311</v>
      </c>
      <c r="AI487" s="83" t="s">
        <v>311</v>
      </c>
      <c r="AJ487" s="83" t="s">
        <v>311</v>
      </c>
      <c r="AK487" s="83" t="s">
        <v>311</v>
      </c>
      <c r="AL487" s="83" t="s">
        <v>311</v>
      </c>
      <c r="AM487" s="83" t="s">
        <v>311</v>
      </c>
      <c r="AN487" s="83" t="s">
        <v>311</v>
      </c>
    </row>
    <row r="488" spans="1:40" x14ac:dyDescent="0.25">
      <c r="A488" s="81">
        <f t="shared" si="7"/>
        <v>479</v>
      </c>
      <c r="B488" s="82" t="str">
        <f>IF(tbl_main[[#This Row],[ТИП]]="","",IF(tbl_main[[#This Row],[Серия и номер]]="","",tbl_main[[#This Row],[ТИП]]&amp;"-"&amp;RIGHT(tbl_main[[#This Row],[Серия и номер]],6)))</f>
        <v/>
      </c>
      <c r="C488" s="83" t="s">
        <v>311</v>
      </c>
      <c r="D488" s="83" t="s">
        <v>311</v>
      </c>
      <c r="E488" s="83" t="s">
        <v>311</v>
      </c>
      <c r="F488" s="83" t="s">
        <v>311</v>
      </c>
      <c r="G488" s="83" t="s">
        <v>311</v>
      </c>
      <c r="H488" s="83" t="s">
        <v>311</v>
      </c>
      <c r="I488" s="83" t="s">
        <v>311</v>
      </c>
      <c r="J488" s="83" t="s">
        <v>311</v>
      </c>
      <c r="K488" s="84" t="s">
        <v>311</v>
      </c>
      <c r="L488" s="83" t="s">
        <v>311</v>
      </c>
      <c r="M488" s="85" t="s">
        <v>311</v>
      </c>
      <c r="N488" s="83" t="s">
        <v>311</v>
      </c>
      <c r="O488" s="84" t="s">
        <v>311</v>
      </c>
      <c r="P488" s="83" t="s">
        <v>311</v>
      </c>
      <c r="Q488" s="83" t="s">
        <v>311</v>
      </c>
      <c r="R488" s="83" t="s">
        <v>311</v>
      </c>
      <c r="S488" s="86" t="s">
        <v>311</v>
      </c>
      <c r="T488" s="83" t="s">
        <v>311</v>
      </c>
      <c r="U488" s="83" t="s">
        <v>311</v>
      </c>
      <c r="V488" s="83" t="s">
        <v>311</v>
      </c>
      <c r="W488" s="86" t="s">
        <v>311</v>
      </c>
      <c r="X488" s="86" t="s">
        <v>311</v>
      </c>
      <c r="Y488" s="90" t="str">
        <f>IF(tbl_main[[#This Row],[ИНН организации]]="","",IF(ISERROR(VLOOKUP(tbl_main[[#This Row],[ИНН организации]],tbl_inn[],3,FALSE)),"Проверьте ИНН",VLOOKUP(tbl_main[[#This Row],[ИНН организации]],tbl_inn[],3,FALSE)))</f>
        <v/>
      </c>
      <c r="Z488" s="90" t="str">
        <f>IF(ISERROR(VLOOKUP(tbl_main[[#This Row],[ИНН организации]],tbl_inn[],4,FALSE)),"",VLOOKUP(tbl_main[[#This Row],[ИНН организации]],tbl_inn[],4,FALSE))</f>
        <v/>
      </c>
      <c r="AA488" s="90" t="str">
        <f>IF(ISERROR(VLOOKUP(tbl_main[[#This Row],[ИНН организации]],tbl_inn[],8,FALSE)),"",VLOOKUP(tbl_main[[#This Row],[ИНН организации]],tbl_inn[],8,FALSE))</f>
        <v/>
      </c>
      <c r="AB488" s="83" t="s">
        <v>311</v>
      </c>
      <c r="AC488" s="83" t="s">
        <v>311</v>
      </c>
      <c r="AD488" s="83" t="s">
        <v>311</v>
      </c>
      <c r="AE488" s="83" t="s">
        <v>311</v>
      </c>
      <c r="AF488" s="83" t="s">
        <v>311</v>
      </c>
      <c r="AG488" s="83" t="s">
        <v>311</v>
      </c>
      <c r="AH488" s="83" t="s">
        <v>311</v>
      </c>
      <c r="AI488" s="83" t="s">
        <v>311</v>
      </c>
      <c r="AJ488" s="83" t="s">
        <v>311</v>
      </c>
      <c r="AK488" s="83" t="s">
        <v>311</v>
      </c>
      <c r="AL488" s="83" t="s">
        <v>311</v>
      </c>
      <c r="AM488" s="83" t="s">
        <v>311</v>
      </c>
      <c r="AN488" s="83" t="s">
        <v>311</v>
      </c>
    </row>
    <row r="489" spans="1:40" x14ac:dyDescent="0.25">
      <c r="A489" s="81">
        <f t="shared" si="7"/>
        <v>480</v>
      </c>
      <c r="B489" s="82" t="str">
        <f>IF(tbl_main[[#This Row],[ТИП]]="","",IF(tbl_main[[#This Row],[Серия и номер]]="","",tbl_main[[#This Row],[ТИП]]&amp;"-"&amp;RIGHT(tbl_main[[#This Row],[Серия и номер]],6)))</f>
        <v/>
      </c>
      <c r="C489" s="83" t="s">
        <v>311</v>
      </c>
      <c r="D489" s="83" t="s">
        <v>311</v>
      </c>
      <c r="E489" s="83" t="s">
        <v>311</v>
      </c>
      <c r="F489" s="83" t="s">
        <v>311</v>
      </c>
      <c r="G489" s="83" t="s">
        <v>311</v>
      </c>
      <c r="H489" s="83" t="s">
        <v>311</v>
      </c>
      <c r="I489" s="83" t="s">
        <v>311</v>
      </c>
      <c r="J489" s="83" t="s">
        <v>311</v>
      </c>
      <c r="K489" s="84" t="s">
        <v>311</v>
      </c>
      <c r="L489" s="83" t="s">
        <v>311</v>
      </c>
      <c r="M489" s="85" t="s">
        <v>311</v>
      </c>
      <c r="N489" s="83" t="s">
        <v>311</v>
      </c>
      <c r="O489" s="84" t="s">
        <v>311</v>
      </c>
      <c r="P489" s="83" t="s">
        <v>311</v>
      </c>
      <c r="Q489" s="83" t="s">
        <v>311</v>
      </c>
      <c r="R489" s="83" t="s">
        <v>311</v>
      </c>
      <c r="S489" s="86" t="s">
        <v>311</v>
      </c>
      <c r="T489" s="83" t="s">
        <v>311</v>
      </c>
      <c r="U489" s="83" t="s">
        <v>311</v>
      </c>
      <c r="V489" s="83" t="s">
        <v>311</v>
      </c>
      <c r="W489" s="86" t="s">
        <v>311</v>
      </c>
      <c r="X489" s="86" t="s">
        <v>311</v>
      </c>
      <c r="Y489" s="90" t="str">
        <f>IF(tbl_main[[#This Row],[ИНН организации]]="","",IF(ISERROR(VLOOKUP(tbl_main[[#This Row],[ИНН организации]],tbl_inn[],3,FALSE)),"Проверьте ИНН",VLOOKUP(tbl_main[[#This Row],[ИНН организации]],tbl_inn[],3,FALSE)))</f>
        <v/>
      </c>
      <c r="Z489" s="90" t="str">
        <f>IF(ISERROR(VLOOKUP(tbl_main[[#This Row],[ИНН организации]],tbl_inn[],4,FALSE)),"",VLOOKUP(tbl_main[[#This Row],[ИНН организации]],tbl_inn[],4,FALSE))</f>
        <v/>
      </c>
      <c r="AA489" s="90" t="str">
        <f>IF(ISERROR(VLOOKUP(tbl_main[[#This Row],[ИНН организации]],tbl_inn[],8,FALSE)),"",VLOOKUP(tbl_main[[#This Row],[ИНН организации]],tbl_inn[],8,FALSE))</f>
        <v/>
      </c>
      <c r="AB489" s="83" t="s">
        <v>311</v>
      </c>
      <c r="AC489" s="83" t="s">
        <v>311</v>
      </c>
      <c r="AD489" s="83" t="s">
        <v>311</v>
      </c>
      <c r="AE489" s="83" t="s">
        <v>311</v>
      </c>
      <c r="AF489" s="83" t="s">
        <v>311</v>
      </c>
      <c r="AG489" s="83" t="s">
        <v>311</v>
      </c>
      <c r="AH489" s="83" t="s">
        <v>311</v>
      </c>
      <c r="AI489" s="83" t="s">
        <v>311</v>
      </c>
      <c r="AJ489" s="83" t="s">
        <v>311</v>
      </c>
      <c r="AK489" s="83" t="s">
        <v>311</v>
      </c>
      <c r="AL489" s="83" t="s">
        <v>311</v>
      </c>
      <c r="AM489" s="83" t="s">
        <v>311</v>
      </c>
      <c r="AN489" s="83" t="s">
        <v>311</v>
      </c>
    </row>
    <row r="490" spans="1:40" x14ac:dyDescent="0.25">
      <c r="A490" s="81">
        <f t="shared" si="7"/>
        <v>481</v>
      </c>
      <c r="B490" s="82" t="str">
        <f>IF(tbl_main[[#This Row],[ТИП]]="","",IF(tbl_main[[#This Row],[Серия и номер]]="","",tbl_main[[#This Row],[ТИП]]&amp;"-"&amp;RIGHT(tbl_main[[#This Row],[Серия и номер]],6)))</f>
        <v/>
      </c>
      <c r="C490" s="83" t="s">
        <v>311</v>
      </c>
      <c r="D490" s="83" t="s">
        <v>311</v>
      </c>
      <c r="E490" s="83" t="s">
        <v>311</v>
      </c>
      <c r="F490" s="83" t="s">
        <v>311</v>
      </c>
      <c r="G490" s="83" t="s">
        <v>311</v>
      </c>
      <c r="H490" s="83" t="s">
        <v>311</v>
      </c>
      <c r="I490" s="83" t="s">
        <v>311</v>
      </c>
      <c r="J490" s="83" t="s">
        <v>311</v>
      </c>
      <c r="K490" s="84" t="s">
        <v>311</v>
      </c>
      <c r="L490" s="83" t="s">
        <v>311</v>
      </c>
      <c r="M490" s="85" t="s">
        <v>311</v>
      </c>
      <c r="N490" s="83" t="s">
        <v>311</v>
      </c>
      <c r="O490" s="84" t="s">
        <v>311</v>
      </c>
      <c r="P490" s="83" t="s">
        <v>311</v>
      </c>
      <c r="Q490" s="83" t="s">
        <v>311</v>
      </c>
      <c r="R490" s="83" t="s">
        <v>311</v>
      </c>
      <c r="S490" s="86" t="s">
        <v>311</v>
      </c>
      <c r="T490" s="83" t="s">
        <v>311</v>
      </c>
      <c r="U490" s="83" t="s">
        <v>311</v>
      </c>
      <c r="V490" s="83" t="s">
        <v>311</v>
      </c>
      <c r="W490" s="86" t="s">
        <v>311</v>
      </c>
      <c r="X490" s="86" t="s">
        <v>311</v>
      </c>
      <c r="Y490" s="90" t="str">
        <f>IF(tbl_main[[#This Row],[ИНН организации]]="","",IF(ISERROR(VLOOKUP(tbl_main[[#This Row],[ИНН организации]],tbl_inn[],3,FALSE)),"Проверьте ИНН",VLOOKUP(tbl_main[[#This Row],[ИНН организации]],tbl_inn[],3,FALSE)))</f>
        <v/>
      </c>
      <c r="Z490" s="90" t="str">
        <f>IF(ISERROR(VLOOKUP(tbl_main[[#This Row],[ИНН организации]],tbl_inn[],4,FALSE)),"",VLOOKUP(tbl_main[[#This Row],[ИНН организации]],tbl_inn[],4,FALSE))</f>
        <v/>
      </c>
      <c r="AA490" s="90" t="str">
        <f>IF(ISERROR(VLOOKUP(tbl_main[[#This Row],[ИНН организации]],tbl_inn[],8,FALSE)),"",VLOOKUP(tbl_main[[#This Row],[ИНН организации]],tbl_inn[],8,FALSE))</f>
        <v/>
      </c>
      <c r="AB490" s="83" t="s">
        <v>311</v>
      </c>
      <c r="AC490" s="83" t="s">
        <v>311</v>
      </c>
      <c r="AD490" s="83" t="s">
        <v>311</v>
      </c>
      <c r="AE490" s="83" t="s">
        <v>311</v>
      </c>
      <c r="AF490" s="83" t="s">
        <v>311</v>
      </c>
      <c r="AG490" s="83" t="s">
        <v>311</v>
      </c>
      <c r="AH490" s="83" t="s">
        <v>311</v>
      </c>
      <c r="AI490" s="83" t="s">
        <v>311</v>
      </c>
      <c r="AJ490" s="83" t="s">
        <v>311</v>
      </c>
      <c r="AK490" s="83" t="s">
        <v>311</v>
      </c>
      <c r="AL490" s="83" t="s">
        <v>311</v>
      </c>
      <c r="AM490" s="83" t="s">
        <v>311</v>
      </c>
      <c r="AN490" s="83" t="s">
        <v>311</v>
      </c>
    </row>
    <row r="491" spans="1:40" x14ac:dyDescent="0.25">
      <c r="A491" s="81">
        <f t="shared" si="7"/>
        <v>482</v>
      </c>
      <c r="B491" s="82" t="str">
        <f>IF(tbl_main[[#This Row],[ТИП]]="","",IF(tbl_main[[#This Row],[Серия и номер]]="","",tbl_main[[#This Row],[ТИП]]&amp;"-"&amp;RIGHT(tbl_main[[#This Row],[Серия и номер]],6)))</f>
        <v/>
      </c>
      <c r="C491" s="83" t="s">
        <v>311</v>
      </c>
      <c r="D491" s="83" t="s">
        <v>311</v>
      </c>
      <c r="E491" s="83" t="s">
        <v>311</v>
      </c>
      <c r="F491" s="83" t="s">
        <v>311</v>
      </c>
      <c r="G491" s="83" t="s">
        <v>311</v>
      </c>
      <c r="H491" s="83" t="s">
        <v>311</v>
      </c>
      <c r="I491" s="83" t="s">
        <v>311</v>
      </c>
      <c r="J491" s="83" t="s">
        <v>311</v>
      </c>
      <c r="K491" s="84" t="s">
        <v>311</v>
      </c>
      <c r="L491" s="83" t="s">
        <v>311</v>
      </c>
      <c r="M491" s="85" t="s">
        <v>311</v>
      </c>
      <c r="N491" s="83" t="s">
        <v>311</v>
      </c>
      <c r="O491" s="84" t="s">
        <v>311</v>
      </c>
      <c r="P491" s="83" t="s">
        <v>311</v>
      </c>
      <c r="Q491" s="83" t="s">
        <v>311</v>
      </c>
      <c r="R491" s="83" t="s">
        <v>311</v>
      </c>
      <c r="S491" s="86" t="s">
        <v>311</v>
      </c>
      <c r="T491" s="83" t="s">
        <v>311</v>
      </c>
      <c r="U491" s="83" t="s">
        <v>311</v>
      </c>
      <c r="V491" s="83" t="s">
        <v>311</v>
      </c>
      <c r="W491" s="86" t="s">
        <v>311</v>
      </c>
      <c r="X491" s="86" t="s">
        <v>311</v>
      </c>
      <c r="Y491" s="90" t="str">
        <f>IF(tbl_main[[#This Row],[ИНН организации]]="","",IF(ISERROR(VLOOKUP(tbl_main[[#This Row],[ИНН организации]],tbl_inn[],3,FALSE)),"Проверьте ИНН",VLOOKUP(tbl_main[[#This Row],[ИНН организации]],tbl_inn[],3,FALSE)))</f>
        <v/>
      </c>
      <c r="Z491" s="90" t="str">
        <f>IF(ISERROR(VLOOKUP(tbl_main[[#This Row],[ИНН организации]],tbl_inn[],4,FALSE)),"",VLOOKUP(tbl_main[[#This Row],[ИНН организации]],tbl_inn[],4,FALSE))</f>
        <v/>
      </c>
      <c r="AA491" s="90" t="str">
        <f>IF(ISERROR(VLOOKUP(tbl_main[[#This Row],[ИНН организации]],tbl_inn[],8,FALSE)),"",VLOOKUP(tbl_main[[#This Row],[ИНН организации]],tbl_inn[],8,FALSE))</f>
        <v/>
      </c>
      <c r="AB491" s="83" t="s">
        <v>311</v>
      </c>
      <c r="AC491" s="83" t="s">
        <v>311</v>
      </c>
      <c r="AD491" s="83" t="s">
        <v>311</v>
      </c>
      <c r="AE491" s="83" t="s">
        <v>311</v>
      </c>
      <c r="AF491" s="83" t="s">
        <v>311</v>
      </c>
      <c r="AG491" s="83" t="s">
        <v>311</v>
      </c>
      <c r="AH491" s="83" t="s">
        <v>311</v>
      </c>
      <c r="AI491" s="83" t="s">
        <v>311</v>
      </c>
      <c r="AJ491" s="83" t="s">
        <v>311</v>
      </c>
      <c r="AK491" s="83" t="s">
        <v>311</v>
      </c>
      <c r="AL491" s="83" t="s">
        <v>311</v>
      </c>
      <c r="AM491" s="83" t="s">
        <v>311</v>
      </c>
      <c r="AN491" s="83" t="s">
        <v>311</v>
      </c>
    </row>
    <row r="492" spans="1:40" x14ac:dyDescent="0.25">
      <c r="A492" s="81">
        <f t="shared" si="7"/>
        <v>483</v>
      </c>
      <c r="B492" s="82" t="str">
        <f>IF(tbl_main[[#This Row],[ТИП]]="","",IF(tbl_main[[#This Row],[Серия и номер]]="","",tbl_main[[#This Row],[ТИП]]&amp;"-"&amp;RIGHT(tbl_main[[#This Row],[Серия и номер]],6)))</f>
        <v/>
      </c>
      <c r="C492" s="83" t="s">
        <v>311</v>
      </c>
      <c r="D492" s="83" t="s">
        <v>311</v>
      </c>
      <c r="E492" s="83" t="s">
        <v>311</v>
      </c>
      <c r="F492" s="83" t="s">
        <v>311</v>
      </c>
      <c r="G492" s="83" t="s">
        <v>311</v>
      </c>
      <c r="H492" s="83" t="s">
        <v>311</v>
      </c>
      <c r="I492" s="83" t="s">
        <v>311</v>
      </c>
      <c r="J492" s="83" t="s">
        <v>311</v>
      </c>
      <c r="K492" s="84" t="s">
        <v>311</v>
      </c>
      <c r="L492" s="83" t="s">
        <v>311</v>
      </c>
      <c r="M492" s="85" t="s">
        <v>311</v>
      </c>
      <c r="N492" s="83" t="s">
        <v>311</v>
      </c>
      <c r="O492" s="84" t="s">
        <v>311</v>
      </c>
      <c r="P492" s="83" t="s">
        <v>311</v>
      </c>
      <c r="Q492" s="83" t="s">
        <v>311</v>
      </c>
      <c r="R492" s="83" t="s">
        <v>311</v>
      </c>
      <c r="S492" s="86" t="s">
        <v>311</v>
      </c>
      <c r="T492" s="83" t="s">
        <v>311</v>
      </c>
      <c r="U492" s="83" t="s">
        <v>311</v>
      </c>
      <c r="V492" s="83" t="s">
        <v>311</v>
      </c>
      <c r="W492" s="86" t="s">
        <v>311</v>
      </c>
      <c r="X492" s="86" t="s">
        <v>311</v>
      </c>
      <c r="Y492" s="90" t="str">
        <f>IF(tbl_main[[#This Row],[ИНН организации]]="","",IF(ISERROR(VLOOKUP(tbl_main[[#This Row],[ИНН организации]],tbl_inn[],3,FALSE)),"Проверьте ИНН",VLOOKUP(tbl_main[[#This Row],[ИНН организации]],tbl_inn[],3,FALSE)))</f>
        <v/>
      </c>
      <c r="Z492" s="90" t="str">
        <f>IF(ISERROR(VLOOKUP(tbl_main[[#This Row],[ИНН организации]],tbl_inn[],4,FALSE)),"",VLOOKUP(tbl_main[[#This Row],[ИНН организации]],tbl_inn[],4,FALSE))</f>
        <v/>
      </c>
      <c r="AA492" s="90" t="str">
        <f>IF(ISERROR(VLOOKUP(tbl_main[[#This Row],[ИНН организации]],tbl_inn[],8,FALSE)),"",VLOOKUP(tbl_main[[#This Row],[ИНН организации]],tbl_inn[],8,FALSE))</f>
        <v/>
      </c>
      <c r="AB492" s="83" t="s">
        <v>311</v>
      </c>
      <c r="AC492" s="83" t="s">
        <v>311</v>
      </c>
      <c r="AD492" s="83" t="s">
        <v>311</v>
      </c>
      <c r="AE492" s="83" t="s">
        <v>311</v>
      </c>
      <c r="AF492" s="83" t="s">
        <v>311</v>
      </c>
      <c r="AG492" s="83" t="s">
        <v>311</v>
      </c>
      <c r="AH492" s="83" t="s">
        <v>311</v>
      </c>
      <c r="AI492" s="83" t="s">
        <v>311</v>
      </c>
      <c r="AJ492" s="83" t="s">
        <v>311</v>
      </c>
      <c r="AK492" s="83" t="s">
        <v>311</v>
      </c>
      <c r="AL492" s="83" t="s">
        <v>311</v>
      </c>
      <c r="AM492" s="83" t="s">
        <v>311</v>
      </c>
      <c r="AN492" s="83" t="s">
        <v>311</v>
      </c>
    </row>
    <row r="493" spans="1:40" x14ac:dyDescent="0.25">
      <c r="A493" s="81">
        <f t="shared" si="7"/>
        <v>484</v>
      </c>
      <c r="B493" s="82" t="str">
        <f>IF(tbl_main[[#This Row],[ТИП]]="","",IF(tbl_main[[#This Row],[Серия и номер]]="","",tbl_main[[#This Row],[ТИП]]&amp;"-"&amp;RIGHT(tbl_main[[#This Row],[Серия и номер]],6)))</f>
        <v/>
      </c>
      <c r="C493" s="83" t="s">
        <v>311</v>
      </c>
      <c r="D493" s="83" t="s">
        <v>311</v>
      </c>
      <c r="E493" s="83" t="s">
        <v>311</v>
      </c>
      <c r="F493" s="83" t="s">
        <v>311</v>
      </c>
      <c r="G493" s="83" t="s">
        <v>311</v>
      </c>
      <c r="H493" s="83" t="s">
        <v>311</v>
      </c>
      <c r="I493" s="83" t="s">
        <v>311</v>
      </c>
      <c r="J493" s="83" t="s">
        <v>311</v>
      </c>
      <c r="K493" s="84" t="s">
        <v>311</v>
      </c>
      <c r="L493" s="83" t="s">
        <v>311</v>
      </c>
      <c r="M493" s="85" t="s">
        <v>311</v>
      </c>
      <c r="N493" s="83" t="s">
        <v>311</v>
      </c>
      <c r="O493" s="84" t="s">
        <v>311</v>
      </c>
      <c r="P493" s="83" t="s">
        <v>311</v>
      </c>
      <c r="Q493" s="83" t="s">
        <v>311</v>
      </c>
      <c r="R493" s="83" t="s">
        <v>311</v>
      </c>
      <c r="S493" s="86" t="s">
        <v>311</v>
      </c>
      <c r="T493" s="83" t="s">
        <v>311</v>
      </c>
      <c r="U493" s="83" t="s">
        <v>311</v>
      </c>
      <c r="V493" s="83" t="s">
        <v>311</v>
      </c>
      <c r="W493" s="86" t="s">
        <v>311</v>
      </c>
      <c r="X493" s="86" t="s">
        <v>311</v>
      </c>
      <c r="Y493" s="90" t="str">
        <f>IF(tbl_main[[#This Row],[ИНН организации]]="","",IF(ISERROR(VLOOKUP(tbl_main[[#This Row],[ИНН организации]],tbl_inn[],3,FALSE)),"Проверьте ИНН",VLOOKUP(tbl_main[[#This Row],[ИНН организации]],tbl_inn[],3,FALSE)))</f>
        <v/>
      </c>
      <c r="Z493" s="90" t="str">
        <f>IF(ISERROR(VLOOKUP(tbl_main[[#This Row],[ИНН организации]],tbl_inn[],4,FALSE)),"",VLOOKUP(tbl_main[[#This Row],[ИНН организации]],tbl_inn[],4,FALSE))</f>
        <v/>
      </c>
      <c r="AA493" s="90" t="str">
        <f>IF(ISERROR(VLOOKUP(tbl_main[[#This Row],[ИНН организации]],tbl_inn[],8,FALSE)),"",VLOOKUP(tbl_main[[#This Row],[ИНН организации]],tbl_inn[],8,FALSE))</f>
        <v/>
      </c>
      <c r="AB493" s="83" t="s">
        <v>311</v>
      </c>
      <c r="AC493" s="83" t="s">
        <v>311</v>
      </c>
      <c r="AD493" s="83" t="s">
        <v>311</v>
      </c>
      <c r="AE493" s="83" t="s">
        <v>311</v>
      </c>
      <c r="AF493" s="83" t="s">
        <v>311</v>
      </c>
      <c r="AG493" s="83" t="s">
        <v>311</v>
      </c>
      <c r="AH493" s="83" t="s">
        <v>311</v>
      </c>
      <c r="AI493" s="83" t="s">
        <v>311</v>
      </c>
      <c r="AJ493" s="83" t="s">
        <v>311</v>
      </c>
      <c r="AK493" s="83" t="s">
        <v>311</v>
      </c>
      <c r="AL493" s="83" t="s">
        <v>311</v>
      </c>
      <c r="AM493" s="83" t="s">
        <v>311</v>
      </c>
      <c r="AN493" s="83" t="s">
        <v>311</v>
      </c>
    </row>
    <row r="494" spans="1:40" x14ac:dyDescent="0.25">
      <c r="A494" s="81">
        <f t="shared" si="7"/>
        <v>485</v>
      </c>
      <c r="B494" s="82" t="str">
        <f>IF(tbl_main[[#This Row],[ТИП]]="","",IF(tbl_main[[#This Row],[Серия и номер]]="","",tbl_main[[#This Row],[ТИП]]&amp;"-"&amp;RIGHT(tbl_main[[#This Row],[Серия и номер]],6)))</f>
        <v/>
      </c>
      <c r="C494" s="83" t="s">
        <v>311</v>
      </c>
      <c r="D494" s="83" t="s">
        <v>311</v>
      </c>
      <c r="E494" s="83" t="s">
        <v>311</v>
      </c>
      <c r="F494" s="83" t="s">
        <v>311</v>
      </c>
      <c r="G494" s="83" t="s">
        <v>311</v>
      </c>
      <c r="H494" s="83" t="s">
        <v>311</v>
      </c>
      <c r="I494" s="83" t="s">
        <v>311</v>
      </c>
      <c r="J494" s="83" t="s">
        <v>311</v>
      </c>
      <c r="K494" s="84" t="s">
        <v>311</v>
      </c>
      <c r="L494" s="83" t="s">
        <v>311</v>
      </c>
      <c r="M494" s="85" t="s">
        <v>311</v>
      </c>
      <c r="N494" s="83" t="s">
        <v>311</v>
      </c>
      <c r="O494" s="84" t="s">
        <v>311</v>
      </c>
      <c r="P494" s="83" t="s">
        <v>311</v>
      </c>
      <c r="Q494" s="83" t="s">
        <v>311</v>
      </c>
      <c r="R494" s="83" t="s">
        <v>311</v>
      </c>
      <c r="S494" s="86" t="s">
        <v>311</v>
      </c>
      <c r="T494" s="83" t="s">
        <v>311</v>
      </c>
      <c r="U494" s="83" t="s">
        <v>311</v>
      </c>
      <c r="V494" s="83" t="s">
        <v>311</v>
      </c>
      <c r="W494" s="86" t="s">
        <v>311</v>
      </c>
      <c r="X494" s="86" t="s">
        <v>311</v>
      </c>
      <c r="Y494" s="90" t="str">
        <f>IF(tbl_main[[#This Row],[ИНН организации]]="","",IF(ISERROR(VLOOKUP(tbl_main[[#This Row],[ИНН организации]],tbl_inn[],3,FALSE)),"Проверьте ИНН",VLOOKUP(tbl_main[[#This Row],[ИНН организации]],tbl_inn[],3,FALSE)))</f>
        <v/>
      </c>
      <c r="Z494" s="90" t="str">
        <f>IF(ISERROR(VLOOKUP(tbl_main[[#This Row],[ИНН организации]],tbl_inn[],4,FALSE)),"",VLOOKUP(tbl_main[[#This Row],[ИНН организации]],tbl_inn[],4,FALSE))</f>
        <v/>
      </c>
      <c r="AA494" s="90" t="str">
        <f>IF(ISERROR(VLOOKUP(tbl_main[[#This Row],[ИНН организации]],tbl_inn[],8,FALSE)),"",VLOOKUP(tbl_main[[#This Row],[ИНН организации]],tbl_inn[],8,FALSE))</f>
        <v/>
      </c>
      <c r="AB494" s="83" t="s">
        <v>311</v>
      </c>
      <c r="AC494" s="83" t="s">
        <v>311</v>
      </c>
      <c r="AD494" s="83" t="s">
        <v>311</v>
      </c>
      <c r="AE494" s="83" t="s">
        <v>311</v>
      </c>
      <c r="AF494" s="83" t="s">
        <v>311</v>
      </c>
      <c r="AG494" s="83" t="s">
        <v>311</v>
      </c>
      <c r="AH494" s="83" t="s">
        <v>311</v>
      </c>
      <c r="AI494" s="83" t="s">
        <v>311</v>
      </c>
      <c r="AJ494" s="83" t="s">
        <v>311</v>
      </c>
      <c r="AK494" s="83" t="s">
        <v>311</v>
      </c>
      <c r="AL494" s="83" t="s">
        <v>311</v>
      </c>
      <c r="AM494" s="83" t="s">
        <v>311</v>
      </c>
      <c r="AN494" s="83" t="s">
        <v>311</v>
      </c>
    </row>
    <row r="495" spans="1:40" x14ac:dyDescent="0.25">
      <c r="A495" s="81">
        <f t="shared" si="7"/>
        <v>486</v>
      </c>
      <c r="B495" s="82" t="str">
        <f>IF(tbl_main[[#This Row],[ТИП]]="","",IF(tbl_main[[#This Row],[Серия и номер]]="","",tbl_main[[#This Row],[ТИП]]&amp;"-"&amp;RIGHT(tbl_main[[#This Row],[Серия и номер]],6)))</f>
        <v/>
      </c>
      <c r="C495" s="83" t="s">
        <v>311</v>
      </c>
      <c r="D495" s="83" t="s">
        <v>311</v>
      </c>
      <c r="E495" s="83" t="s">
        <v>311</v>
      </c>
      <c r="F495" s="83" t="s">
        <v>311</v>
      </c>
      <c r="G495" s="83" t="s">
        <v>311</v>
      </c>
      <c r="H495" s="83" t="s">
        <v>311</v>
      </c>
      <c r="I495" s="83" t="s">
        <v>311</v>
      </c>
      <c r="J495" s="83" t="s">
        <v>311</v>
      </c>
      <c r="K495" s="84" t="s">
        <v>311</v>
      </c>
      <c r="L495" s="83" t="s">
        <v>311</v>
      </c>
      <c r="M495" s="85" t="s">
        <v>311</v>
      </c>
      <c r="N495" s="83" t="s">
        <v>311</v>
      </c>
      <c r="O495" s="84" t="s">
        <v>311</v>
      </c>
      <c r="P495" s="83" t="s">
        <v>311</v>
      </c>
      <c r="Q495" s="83" t="s">
        <v>311</v>
      </c>
      <c r="R495" s="83" t="s">
        <v>311</v>
      </c>
      <c r="S495" s="86" t="s">
        <v>311</v>
      </c>
      <c r="T495" s="83" t="s">
        <v>311</v>
      </c>
      <c r="U495" s="83" t="s">
        <v>311</v>
      </c>
      <c r="V495" s="83" t="s">
        <v>311</v>
      </c>
      <c r="W495" s="86" t="s">
        <v>311</v>
      </c>
      <c r="X495" s="86" t="s">
        <v>311</v>
      </c>
      <c r="Y495" s="90" t="str">
        <f>IF(tbl_main[[#This Row],[ИНН организации]]="","",IF(ISERROR(VLOOKUP(tbl_main[[#This Row],[ИНН организации]],tbl_inn[],3,FALSE)),"Проверьте ИНН",VLOOKUP(tbl_main[[#This Row],[ИНН организации]],tbl_inn[],3,FALSE)))</f>
        <v/>
      </c>
      <c r="Z495" s="90" t="str">
        <f>IF(ISERROR(VLOOKUP(tbl_main[[#This Row],[ИНН организации]],tbl_inn[],4,FALSE)),"",VLOOKUP(tbl_main[[#This Row],[ИНН организации]],tbl_inn[],4,FALSE))</f>
        <v/>
      </c>
      <c r="AA495" s="90" t="str">
        <f>IF(ISERROR(VLOOKUP(tbl_main[[#This Row],[ИНН организации]],tbl_inn[],8,FALSE)),"",VLOOKUP(tbl_main[[#This Row],[ИНН организации]],tbl_inn[],8,FALSE))</f>
        <v/>
      </c>
      <c r="AB495" s="83" t="s">
        <v>311</v>
      </c>
      <c r="AC495" s="83" t="s">
        <v>311</v>
      </c>
      <c r="AD495" s="83" t="s">
        <v>311</v>
      </c>
      <c r="AE495" s="83" t="s">
        <v>311</v>
      </c>
      <c r="AF495" s="83" t="s">
        <v>311</v>
      </c>
      <c r="AG495" s="83" t="s">
        <v>311</v>
      </c>
      <c r="AH495" s="83" t="s">
        <v>311</v>
      </c>
      <c r="AI495" s="83" t="s">
        <v>311</v>
      </c>
      <c r="AJ495" s="83" t="s">
        <v>311</v>
      </c>
      <c r="AK495" s="83" t="s">
        <v>311</v>
      </c>
      <c r="AL495" s="83" t="s">
        <v>311</v>
      </c>
      <c r="AM495" s="83" t="s">
        <v>311</v>
      </c>
      <c r="AN495" s="83" t="s">
        <v>311</v>
      </c>
    </row>
    <row r="496" spans="1:40" x14ac:dyDescent="0.25">
      <c r="A496" s="81">
        <f t="shared" si="7"/>
        <v>487</v>
      </c>
      <c r="B496" s="82" t="str">
        <f>IF(tbl_main[[#This Row],[ТИП]]="","",IF(tbl_main[[#This Row],[Серия и номер]]="","",tbl_main[[#This Row],[ТИП]]&amp;"-"&amp;RIGHT(tbl_main[[#This Row],[Серия и номер]],6)))</f>
        <v/>
      </c>
      <c r="C496" s="83" t="s">
        <v>311</v>
      </c>
      <c r="D496" s="83" t="s">
        <v>311</v>
      </c>
      <c r="E496" s="83" t="s">
        <v>311</v>
      </c>
      <c r="F496" s="83" t="s">
        <v>311</v>
      </c>
      <c r="G496" s="83" t="s">
        <v>311</v>
      </c>
      <c r="H496" s="83" t="s">
        <v>311</v>
      </c>
      <c r="I496" s="83" t="s">
        <v>311</v>
      </c>
      <c r="J496" s="83" t="s">
        <v>311</v>
      </c>
      <c r="K496" s="84" t="s">
        <v>311</v>
      </c>
      <c r="L496" s="83" t="s">
        <v>311</v>
      </c>
      <c r="M496" s="85" t="s">
        <v>311</v>
      </c>
      <c r="N496" s="83" t="s">
        <v>311</v>
      </c>
      <c r="O496" s="84" t="s">
        <v>311</v>
      </c>
      <c r="P496" s="83" t="s">
        <v>311</v>
      </c>
      <c r="Q496" s="83" t="s">
        <v>311</v>
      </c>
      <c r="R496" s="83" t="s">
        <v>311</v>
      </c>
      <c r="S496" s="86" t="s">
        <v>311</v>
      </c>
      <c r="T496" s="83" t="s">
        <v>311</v>
      </c>
      <c r="U496" s="83" t="s">
        <v>311</v>
      </c>
      <c r="V496" s="83" t="s">
        <v>311</v>
      </c>
      <c r="W496" s="86" t="s">
        <v>311</v>
      </c>
      <c r="X496" s="86" t="s">
        <v>311</v>
      </c>
      <c r="Y496" s="90" t="str">
        <f>IF(tbl_main[[#This Row],[ИНН организации]]="","",IF(ISERROR(VLOOKUP(tbl_main[[#This Row],[ИНН организации]],tbl_inn[],3,FALSE)),"Проверьте ИНН",VLOOKUP(tbl_main[[#This Row],[ИНН организации]],tbl_inn[],3,FALSE)))</f>
        <v/>
      </c>
      <c r="Z496" s="90" t="str">
        <f>IF(ISERROR(VLOOKUP(tbl_main[[#This Row],[ИНН организации]],tbl_inn[],4,FALSE)),"",VLOOKUP(tbl_main[[#This Row],[ИНН организации]],tbl_inn[],4,FALSE))</f>
        <v/>
      </c>
      <c r="AA496" s="90" t="str">
        <f>IF(ISERROR(VLOOKUP(tbl_main[[#This Row],[ИНН организации]],tbl_inn[],8,FALSE)),"",VLOOKUP(tbl_main[[#This Row],[ИНН организации]],tbl_inn[],8,FALSE))</f>
        <v/>
      </c>
      <c r="AB496" s="83" t="s">
        <v>311</v>
      </c>
      <c r="AC496" s="83" t="s">
        <v>311</v>
      </c>
      <c r="AD496" s="83" t="s">
        <v>311</v>
      </c>
      <c r="AE496" s="83" t="s">
        <v>311</v>
      </c>
      <c r="AF496" s="83" t="s">
        <v>311</v>
      </c>
      <c r="AG496" s="83" t="s">
        <v>311</v>
      </c>
      <c r="AH496" s="83" t="s">
        <v>311</v>
      </c>
      <c r="AI496" s="83" t="s">
        <v>311</v>
      </c>
      <c r="AJ496" s="83" t="s">
        <v>311</v>
      </c>
      <c r="AK496" s="83" t="s">
        <v>311</v>
      </c>
      <c r="AL496" s="83" t="s">
        <v>311</v>
      </c>
      <c r="AM496" s="83" t="s">
        <v>311</v>
      </c>
      <c r="AN496" s="83" t="s">
        <v>311</v>
      </c>
    </row>
    <row r="497" spans="1:40" x14ac:dyDescent="0.25">
      <c r="A497" s="81">
        <f t="shared" si="7"/>
        <v>488</v>
      </c>
      <c r="B497" s="82" t="str">
        <f>IF(tbl_main[[#This Row],[ТИП]]="","",IF(tbl_main[[#This Row],[Серия и номер]]="","",tbl_main[[#This Row],[ТИП]]&amp;"-"&amp;RIGHT(tbl_main[[#This Row],[Серия и номер]],6)))</f>
        <v/>
      </c>
      <c r="C497" s="83" t="s">
        <v>311</v>
      </c>
      <c r="D497" s="83" t="s">
        <v>311</v>
      </c>
      <c r="E497" s="83" t="s">
        <v>311</v>
      </c>
      <c r="F497" s="83" t="s">
        <v>311</v>
      </c>
      <c r="G497" s="83" t="s">
        <v>311</v>
      </c>
      <c r="H497" s="83" t="s">
        <v>311</v>
      </c>
      <c r="I497" s="83" t="s">
        <v>311</v>
      </c>
      <c r="J497" s="83" t="s">
        <v>311</v>
      </c>
      <c r="K497" s="84" t="s">
        <v>311</v>
      </c>
      <c r="L497" s="83" t="s">
        <v>311</v>
      </c>
      <c r="M497" s="85" t="s">
        <v>311</v>
      </c>
      <c r="N497" s="83" t="s">
        <v>311</v>
      </c>
      <c r="O497" s="84" t="s">
        <v>311</v>
      </c>
      <c r="P497" s="83" t="s">
        <v>311</v>
      </c>
      <c r="Q497" s="83" t="s">
        <v>311</v>
      </c>
      <c r="R497" s="83" t="s">
        <v>311</v>
      </c>
      <c r="S497" s="86" t="s">
        <v>311</v>
      </c>
      <c r="T497" s="83" t="s">
        <v>311</v>
      </c>
      <c r="U497" s="83" t="s">
        <v>311</v>
      </c>
      <c r="V497" s="83" t="s">
        <v>311</v>
      </c>
      <c r="W497" s="86" t="s">
        <v>311</v>
      </c>
      <c r="X497" s="86" t="s">
        <v>311</v>
      </c>
      <c r="Y497" s="90" t="str">
        <f>IF(tbl_main[[#This Row],[ИНН организации]]="","",IF(ISERROR(VLOOKUP(tbl_main[[#This Row],[ИНН организации]],tbl_inn[],3,FALSE)),"Проверьте ИНН",VLOOKUP(tbl_main[[#This Row],[ИНН организации]],tbl_inn[],3,FALSE)))</f>
        <v/>
      </c>
      <c r="Z497" s="90" t="str">
        <f>IF(ISERROR(VLOOKUP(tbl_main[[#This Row],[ИНН организации]],tbl_inn[],4,FALSE)),"",VLOOKUP(tbl_main[[#This Row],[ИНН организации]],tbl_inn[],4,FALSE))</f>
        <v/>
      </c>
      <c r="AA497" s="90" t="str">
        <f>IF(ISERROR(VLOOKUP(tbl_main[[#This Row],[ИНН организации]],tbl_inn[],8,FALSE)),"",VLOOKUP(tbl_main[[#This Row],[ИНН организации]],tbl_inn[],8,FALSE))</f>
        <v/>
      </c>
      <c r="AB497" s="83" t="s">
        <v>311</v>
      </c>
      <c r="AC497" s="83" t="s">
        <v>311</v>
      </c>
      <c r="AD497" s="83" t="s">
        <v>311</v>
      </c>
      <c r="AE497" s="83" t="s">
        <v>311</v>
      </c>
      <c r="AF497" s="83" t="s">
        <v>311</v>
      </c>
      <c r="AG497" s="83" t="s">
        <v>311</v>
      </c>
      <c r="AH497" s="83" t="s">
        <v>311</v>
      </c>
      <c r="AI497" s="83" t="s">
        <v>311</v>
      </c>
      <c r="AJ497" s="83" t="s">
        <v>311</v>
      </c>
      <c r="AK497" s="83" t="s">
        <v>311</v>
      </c>
      <c r="AL497" s="83" t="s">
        <v>311</v>
      </c>
      <c r="AM497" s="83" t="s">
        <v>311</v>
      </c>
      <c r="AN497" s="83" t="s">
        <v>311</v>
      </c>
    </row>
    <row r="498" spans="1:40" x14ac:dyDescent="0.25">
      <c r="A498" s="81">
        <f t="shared" si="7"/>
        <v>489</v>
      </c>
      <c r="B498" s="82" t="str">
        <f>IF(tbl_main[[#This Row],[ТИП]]="","",IF(tbl_main[[#This Row],[Серия и номер]]="","",tbl_main[[#This Row],[ТИП]]&amp;"-"&amp;RIGHT(tbl_main[[#This Row],[Серия и номер]],6)))</f>
        <v/>
      </c>
      <c r="C498" s="83" t="s">
        <v>311</v>
      </c>
      <c r="D498" s="83" t="s">
        <v>311</v>
      </c>
      <c r="E498" s="83" t="s">
        <v>311</v>
      </c>
      <c r="F498" s="83" t="s">
        <v>311</v>
      </c>
      <c r="G498" s="83" t="s">
        <v>311</v>
      </c>
      <c r="H498" s="83" t="s">
        <v>311</v>
      </c>
      <c r="I498" s="83" t="s">
        <v>311</v>
      </c>
      <c r="J498" s="83" t="s">
        <v>311</v>
      </c>
      <c r="K498" s="84" t="s">
        <v>311</v>
      </c>
      <c r="L498" s="83" t="s">
        <v>311</v>
      </c>
      <c r="M498" s="85" t="s">
        <v>311</v>
      </c>
      <c r="N498" s="83" t="s">
        <v>311</v>
      </c>
      <c r="O498" s="84" t="s">
        <v>311</v>
      </c>
      <c r="P498" s="83" t="s">
        <v>311</v>
      </c>
      <c r="Q498" s="83" t="s">
        <v>311</v>
      </c>
      <c r="R498" s="83" t="s">
        <v>311</v>
      </c>
      <c r="S498" s="86" t="s">
        <v>311</v>
      </c>
      <c r="T498" s="83" t="s">
        <v>311</v>
      </c>
      <c r="U498" s="83" t="s">
        <v>311</v>
      </c>
      <c r="V498" s="83" t="s">
        <v>311</v>
      </c>
      <c r="W498" s="86" t="s">
        <v>311</v>
      </c>
      <c r="X498" s="86" t="s">
        <v>311</v>
      </c>
      <c r="Y498" s="90" t="str">
        <f>IF(tbl_main[[#This Row],[ИНН организации]]="","",IF(ISERROR(VLOOKUP(tbl_main[[#This Row],[ИНН организации]],tbl_inn[],3,FALSE)),"Проверьте ИНН",VLOOKUP(tbl_main[[#This Row],[ИНН организации]],tbl_inn[],3,FALSE)))</f>
        <v/>
      </c>
      <c r="Z498" s="90" t="str">
        <f>IF(ISERROR(VLOOKUP(tbl_main[[#This Row],[ИНН организации]],tbl_inn[],4,FALSE)),"",VLOOKUP(tbl_main[[#This Row],[ИНН организации]],tbl_inn[],4,FALSE))</f>
        <v/>
      </c>
      <c r="AA498" s="90" t="str">
        <f>IF(ISERROR(VLOOKUP(tbl_main[[#This Row],[ИНН организации]],tbl_inn[],8,FALSE)),"",VLOOKUP(tbl_main[[#This Row],[ИНН организации]],tbl_inn[],8,FALSE))</f>
        <v/>
      </c>
      <c r="AB498" s="83" t="s">
        <v>311</v>
      </c>
      <c r="AC498" s="83" t="s">
        <v>311</v>
      </c>
      <c r="AD498" s="83" t="s">
        <v>311</v>
      </c>
      <c r="AE498" s="83" t="s">
        <v>311</v>
      </c>
      <c r="AF498" s="83" t="s">
        <v>311</v>
      </c>
      <c r="AG498" s="83" t="s">
        <v>311</v>
      </c>
      <c r="AH498" s="83" t="s">
        <v>311</v>
      </c>
      <c r="AI498" s="83" t="s">
        <v>311</v>
      </c>
      <c r="AJ498" s="83" t="s">
        <v>311</v>
      </c>
      <c r="AK498" s="83" t="s">
        <v>311</v>
      </c>
      <c r="AL498" s="83" t="s">
        <v>311</v>
      </c>
      <c r="AM498" s="83" t="s">
        <v>311</v>
      </c>
      <c r="AN498" s="83" t="s">
        <v>311</v>
      </c>
    </row>
    <row r="499" spans="1:40" x14ac:dyDescent="0.25">
      <c r="A499" s="81">
        <f t="shared" si="7"/>
        <v>490</v>
      </c>
      <c r="B499" s="82" t="str">
        <f>IF(tbl_main[[#This Row],[ТИП]]="","",IF(tbl_main[[#This Row],[Серия и номер]]="","",tbl_main[[#This Row],[ТИП]]&amp;"-"&amp;RIGHT(tbl_main[[#This Row],[Серия и номер]],6)))</f>
        <v/>
      </c>
      <c r="C499" s="83" t="s">
        <v>311</v>
      </c>
      <c r="D499" s="83" t="s">
        <v>311</v>
      </c>
      <c r="E499" s="83" t="s">
        <v>311</v>
      </c>
      <c r="F499" s="83" t="s">
        <v>311</v>
      </c>
      <c r="G499" s="83" t="s">
        <v>311</v>
      </c>
      <c r="H499" s="83" t="s">
        <v>311</v>
      </c>
      <c r="I499" s="83" t="s">
        <v>311</v>
      </c>
      <c r="J499" s="83" t="s">
        <v>311</v>
      </c>
      <c r="K499" s="84" t="s">
        <v>311</v>
      </c>
      <c r="L499" s="83" t="s">
        <v>311</v>
      </c>
      <c r="M499" s="85" t="s">
        <v>311</v>
      </c>
      <c r="N499" s="83" t="s">
        <v>311</v>
      </c>
      <c r="O499" s="84" t="s">
        <v>311</v>
      </c>
      <c r="P499" s="83" t="s">
        <v>311</v>
      </c>
      <c r="Q499" s="83" t="s">
        <v>311</v>
      </c>
      <c r="R499" s="83" t="s">
        <v>311</v>
      </c>
      <c r="S499" s="86" t="s">
        <v>311</v>
      </c>
      <c r="T499" s="83" t="s">
        <v>311</v>
      </c>
      <c r="U499" s="83" t="s">
        <v>311</v>
      </c>
      <c r="V499" s="83" t="s">
        <v>311</v>
      </c>
      <c r="W499" s="86" t="s">
        <v>311</v>
      </c>
      <c r="X499" s="86" t="s">
        <v>311</v>
      </c>
      <c r="Y499" s="90" t="str">
        <f>IF(tbl_main[[#This Row],[ИНН организации]]="","",IF(ISERROR(VLOOKUP(tbl_main[[#This Row],[ИНН организации]],tbl_inn[],3,FALSE)),"Проверьте ИНН",VLOOKUP(tbl_main[[#This Row],[ИНН организации]],tbl_inn[],3,FALSE)))</f>
        <v/>
      </c>
      <c r="Z499" s="90" t="str">
        <f>IF(ISERROR(VLOOKUP(tbl_main[[#This Row],[ИНН организации]],tbl_inn[],4,FALSE)),"",VLOOKUP(tbl_main[[#This Row],[ИНН организации]],tbl_inn[],4,FALSE))</f>
        <v/>
      </c>
      <c r="AA499" s="90" t="str">
        <f>IF(ISERROR(VLOOKUP(tbl_main[[#This Row],[ИНН организации]],tbl_inn[],8,FALSE)),"",VLOOKUP(tbl_main[[#This Row],[ИНН организации]],tbl_inn[],8,FALSE))</f>
        <v/>
      </c>
      <c r="AB499" s="83" t="s">
        <v>311</v>
      </c>
      <c r="AC499" s="83" t="s">
        <v>311</v>
      </c>
      <c r="AD499" s="83" t="s">
        <v>311</v>
      </c>
      <c r="AE499" s="83" t="s">
        <v>311</v>
      </c>
      <c r="AF499" s="83" t="s">
        <v>311</v>
      </c>
      <c r="AG499" s="83" t="s">
        <v>311</v>
      </c>
      <c r="AH499" s="83" t="s">
        <v>311</v>
      </c>
      <c r="AI499" s="83" t="s">
        <v>311</v>
      </c>
      <c r="AJ499" s="83" t="s">
        <v>311</v>
      </c>
      <c r="AK499" s="83" t="s">
        <v>311</v>
      </c>
      <c r="AL499" s="83" t="s">
        <v>311</v>
      </c>
      <c r="AM499" s="83" t="s">
        <v>311</v>
      </c>
      <c r="AN499" s="83" t="s">
        <v>311</v>
      </c>
    </row>
    <row r="500" spans="1:40" x14ac:dyDescent="0.25">
      <c r="A500" s="81">
        <f t="shared" si="7"/>
        <v>491</v>
      </c>
      <c r="B500" s="82" t="str">
        <f>IF(tbl_main[[#This Row],[ТИП]]="","",IF(tbl_main[[#This Row],[Серия и номер]]="","",tbl_main[[#This Row],[ТИП]]&amp;"-"&amp;RIGHT(tbl_main[[#This Row],[Серия и номер]],6)))</f>
        <v/>
      </c>
      <c r="C500" s="83" t="s">
        <v>311</v>
      </c>
      <c r="D500" s="83" t="s">
        <v>311</v>
      </c>
      <c r="E500" s="83" t="s">
        <v>311</v>
      </c>
      <c r="F500" s="83" t="s">
        <v>311</v>
      </c>
      <c r="G500" s="83" t="s">
        <v>311</v>
      </c>
      <c r="H500" s="83" t="s">
        <v>311</v>
      </c>
      <c r="I500" s="83" t="s">
        <v>311</v>
      </c>
      <c r="J500" s="83" t="s">
        <v>311</v>
      </c>
      <c r="K500" s="84" t="s">
        <v>311</v>
      </c>
      <c r="L500" s="83" t="s">
        <v>311</v>
      </c>
      <c r="M500" s="85" t="s">
        <v>311</v>
      </c>
      <c r="N500" s="83" t="s">
        <v>311</v>
      </c>
      <c r="O500" s="84" t="s">
        <v>311</v>
      </c>
      <c r="P500" s="83" t="s">
        <v>311</v>
      </c>
      <c r="Q500" s="83" t="s">
        <v>311</v>
      </c>
      <c r="R500" s="83" t="s">
        <v>311</v>
      </c>
      <c r="S500" s="86" t="s">
        <v>311</v>
      </c>
      <c r="T500" s="83" t="s">
        <v>311</v>
      </c>
      <c r="U500" s="83" t="s">
        <v>311</v>
      </c>
      <c r="V500" s="83" t="s">
        <v>311</v>
      </c>
      <c r="W500" s="86" t="s">
        <v>311</v>
      </c>
      <c r="X500" s="86" t="s">
        <v>311</v>
      </c>
      <c r="Y500" s="90" t="str">
        <f>IF(tbl_main[[#This Row],[ИНН организации]]="","",IF(ISERROR(VLOOKUP(tbl_main[[#This Row],[ИНН организации]],tbl_inn[],3,FALSE)),"Проверьте ИНН",VLOOKUP(tbl_main[[#This Row],[ИНН организации]],tbl_inn[],3,FALSE)))</f>
        <v/>
      </c>
      <c r="Z500" s="90" t="str">
        <f>IF(ISERROR(VLOOKUP(tbl_main[[#This Row],[ИНН организации]],tbl_inn[],4,FALSE)),"",VLOOKUP(tbl_main[[#This Row],[ИНН организации]],tbl_inn[],4,FALSE))</f>
        <v/>
      </c>
      <c r="AA500" s="90" t="str">
        <f>IF(ISERROR(VLOOKUP(tbl_main[[#This Row],[ИНН организации]],tbl_inn[],8,FALSE)),"",VLOOKUP(tbl_main[[#This Row],[ИНН организации]],tbl_inn[],8,FALSE))</f>
        <v/>
      </c>
      <c r="AB500" s="83" t="s">
        <v>311</v>
      </c>
      <c r="AC500" s="83" t="s">
        <v>311</v>
      </c>
      <c r="AD500" s="83" t="s">
        <v>311</v>
      </c>
      <c r="AE500" s="83" t="s">
        <v>311</v>
      </c>
      <c r="AF500" s="83" t="s">
        <v>311</v>
      </c>
      <c r="AG500" s="83" t="s">
        <v>311</v>
      </c>
      <c r="AH500" s="83" t="s">
        <v>311</v>
      </c>
      <c r="AI500" s="83" t="s">
        <v>311</v>
      </c>
      <c r="AJ500" s="83" t="s">
        <v>311</v>
      </c>
      <c r="AK500" s="83" t="s">
        <v>311</v>
      </c>
      <c r="AL500" s="83" t="s">
        <v>311</v>
      </c>
      <c r="AM500" s="83" t="s">
        <v>311</v>
      </c>
      <c r="AN500" s="83" t="s">
        <v>311</v>
      </c>
    </row>
    <row r="501" spans="1:40" x14ac:dyDescent="0.25">
      <c r="A501" s="81">
        <f t="shared" si="7"/>
        <v>492</v>
      </c>
      <c r="B501" s="82" t="str">
        <f>IF(tbl_main[[#This Row],[ТИП]]="","",IF(tbl_main[[#This Row],[Серия и номер]]="","",tbl_main[[#This Row],[ТИП]]&amp;"-"&amp;RIGHT(tbl_main[[#This Row],[Серия и номер]],6)))</f>
        <v/>
      </c>
      <c r="C501" s="83" t="s">
        <v>311</v>
      </c>
      <c r="D501" s="83" t="s">
        <v>311</v>
      </c>
      <c r="E501" s="83" t="s">
        <v>311</v>
      </c>
      <c r="F501" s="83" t="s">
        <v>311</v>
      </c>
      <c r="G501" s="83" t="s">
        <v>311</v>
      </c>
      <c r="H501" s="83" t="s">
        <v>311</v>
      </c>
      <c r="I501" s="83" t="s">
        <v>311</v>
      </c>
      <c r="J501" s="83" t="s">
        <v>311</v>
      </c>
      <c r="K501" s="84" t="s">
        <v>311</v>
      </c>
      <c r="L501" s="83" t="s">
        <v>311</v>
      </c>
      <c r="M501" s="85" t="s">
        <v>311</v>
      </c>
      <c r="N501" s="83" t="s">
        <v>311</v>
      </c>
      <c r="O501" s="84" t="s">
        <v>311</v>
      </c>
      <c r="P501" s="83" t="s">
        <v>311</v>
      </c>
      <c r="Q501" s="83" t="s">
        <v>311</v>
      </c>
      <c r="R501" s="83" t="s">
        <v>311</v>
      </c>
      <c r="S501" s="86" t="s">
        <v>311</v>
      </c>
      <c r="T501" s="83" t="s">
        <v>311</v>
      </c>
      <c r="U501" s="83" t="s">
        <v>311</v>
      </c>
      <c r="V501" s="83" t="s">
        <v>311</v>
      </c>
      <c r="W501" s="86" t="s">
        <v>311</v>
      </c>
      <c r="X501" s="86" t="s">
        <v>311</v>
      </c>
      <c r="Y501" s="90" t="str">
        <f>IF(tbl_main[[#This Row],[ИНН организации]]="","",IF(ISERROR(VLOOKUP(tbl_main[[#This Row],[ИНН организации]],tbl_inn[],3,FALSE)),"Проверьте ИНН",VLOOKUP(tbl_main[[#This Row],[ИНН организации]],tbl_inn[],3,FALSE)))</f>
        <v/>
      </c>
      <c r="Z501" s="90" t="str">
        <f>IF(ISERROR(VLOOKUP(tbl_main[[#This Row],[ИНН организации]],tbl_inn[],4,FALSE)),"",VLOOKUP(tbl_main[[#This Row],[ИНН организации]],tbl_inn[],4,FALSE))</f>
        <v/>
      </c>
      <c r="AA501" s="90" t="str">
        <f>IF(ISERROR(VLOOKUP(tbl_main[[#This Row],[ИНН организации]],tbl_inn[],8,FALSE)),"",VLOOKUP(tbl_main[[#This Row],[ИНН организации]],tbl_inn[],8,FALSE))</f>
        <v/>
      </c>
      <c r="AB501" s="83" t="s">
        <v>311</v>
      </c>
      <c r="AC501" s="83" t="s">
        <v>311</v>
      </c>
      <c r="AD501" s="83" t="s">
        <v>311</v>
      </c>
      <c r="AE501" s="83" t="s">
        <v>311</v>
      </c>
      <c r="AF501" s="83" t="s">
        <v>311</v>
      </c>
      <c r="AG501" s="83" t="s">
        <v>311</v>
      </c>
      <c r="AH501" s="83" t="s">
        <v>311</v>
      </c>
      <c r="AI501" s="83" t="s">
        <v>311</v>
      </c>
      <c r="AJ501" s="83" t="s">
        <v>311</v>
      </c>
      <c r="AK501" s="83" t="s">
        <v>311</v>
      </c>
      <c r="AL501" s="83" t="s">
        <v>311</v>
      </c>
      <c r="AM501" s="83" t="s">
        <v>311</v>
      </c>
      <c r="AN501" s="83" t="s">
        <v>311</v>
      </c>
    </row>
    <row r="502" spans="1:40" x14ac:dyDescent="0.25">
      <c r="A502" s="81">
        <f t="shared" si="7"/>
        <v>493</v>
      </c>
      <c r="B502" s="82" t="str">
        <f>IF(tbl_main[[#This Row],[ТИП]]="","",IF(tbl_main[[#This Row],[Серия и номер]]="","",tbl_main[[#This Row],[ТИП]]&amp;"-"&amp;RIGHT(tbl_main[[#This Row],[Серия и номер]],6)))</f>
        <v/>
      </c>
      <c r="C502" s="83" t="s">
        <v>311</v>
      </c>
      <c r="D502" s="83" t="s">
        <v>311</v>
      </c>
      <c r="E502" s="83" t="s">
        <v>311</v>
      </c>
      <c r="F502" s="83" t="s">
        <v>311</v>
      </c>
      <c r="G502" s="83" t="s">
        <v>311</v>
      </c>
      <c r="H502" s="83" t="s">
        <v>311</v>
      </c>
      <c r="I502" s="83" t="s">
        <v>311</v>
      </c>
      <c r="J502" s="83" t="s">
        <v>311</v>
      </c>
      <c r="K502" s="84" t="s">
        <v>311</v>
      </c>
      <c r="L502" s="83" t="s">
        <v>311</v>
      </c>
      <c r="M502" s="85" t="s">
        <v>311</v>
      </c>
      <c r="N502" s="83" t="s">
        <v>311</v>
      </c>
      <c r="O502" s="84" t="s">
        <v>311</v>
      </c>
      <c r="P502" s="83" t="s">
        <v>311</v>
      </c>
      <c r="Q502" s="83" t="s">
        <v>311</v>
      </c>
      <c r="R502" s="83" t="s">
        <v>311</v>
      </c>
      <c r="S502" s="86" t="s">
        <v>311</v>
      </c>
      <c r="T502" s="83" t="s">
        <v>311</v>
      </c>
      <c r="U502" s="83" t="s">
        <v>311</v>
      </c>
      <c r="V502" s="83" t="s">
        <v>311</v>
      </c>
      <c r="W502" s="86" t="s">
        <v>311</v>
      </c>
      <c r="X502" s="86" t="s">
        <v>311</v>
      </c>
      <c r="Y502" s="90" t="str">
        <f>IF(tbl_main[[#This Row],[ИНН организации]]="","",IF(ISERROR(VLOOKUP(tbl_main[[#This Row],[ИНН организации]],tbl_inn[],3,FALSE)),"Проверьте ИНН",VLOOKUP(tbl_main[[#This Row],[ИНН организации]],tbl_inn[],3,FALSE)))</f>
        <v/>
      </c>
      <c r="Z502" s="90" t="str">
        <f>IF(ISERROR(VLOOKUP(tbl_main[[#This Row],[ИНН организации]],tbl_inn[],4,FALSE)),"",VLOOKUP(tbl_main[[#This Row],[ИНН организации]],tbl_inn[],4,FALSE))</f>
        <v/>
      </c>
      <c r="AA502" s="90" t="str">
        <f>IF(ISERROR(VLOOKUP(tbl_main[[#This Row],[ИНН организации]],tbl_inn[],8,FALSE)),"",VLOOKUP(tbl_main[[#This Row],[ИНН организации]],tbl_inn[],8,FALSE))</f>
        <v/>
      </c>
      <c r="AB502" s="83" t="s">
        <v>311</v>
      </c>
      <c r="AC502" s="83" t="s">
        <v>311</v>
      </c>
      <c r="AD502" s="83" t="s">
        <v>311</v>
      </c>
      <c r="AE502" s="83" t="s">
        <v>311</v>
      </c>
      <c r="AF502" s="83" t="s">
        <v>311</v>
      </c>
      <c r="AG502" s="83" t="s">
        <v>311</v>
      </c>
      <c r="AH502" s="83" t="s">
        <v>311</v>
      </c>
      <c r="AI502" s="83" t="s">
        <v>311</v>
      </c>
      <c r="AJ502" s="83" t="s">
        <v>311</v>
      </c>
      <c r="AK502" s="83" t="s">
        <v>311</v>
      </c>
      <c r="AL502" s="83" t="s">
        <v>311</v>
      </c>
      <c r="AM502" s="83" t="s">
        <v>311</v>
      </c>
      <c r="AN502" s="83" t="s">
        <v>311</v>
      </c>
    </row>
    <row r="503" spans="1:40" x14ac:dyDescent="0.25">
      <c r="A503" s="81">
        <f t="shared" si="7"/>
        <v>494</v>
      </c>
      <c r="B503" s="82" t="str">
        <f>IF(tbl_main[[#This Row],[ТИП]]="","",IF(tbl_main[[#This Row],[Серия и номер]]="","",tbl_main[[#This Row],[ТИП]]&amp;"-"&amp;RIGHT(tbl_main[[#This Row],[Серия и номер]],6)))</f>
        <v/>
      </c>
      <c r="C503" s="83" t="s">
        <v>311</v>
      </c>
      <c r="D503" s="83" t="s">
        <v>311</v>
      </c>
      <c r="E503" s="83" t="s">
        <v>311</v>
      </c>
      <c r="F503" s="83" t="s">
        <v>311</v>
      </c>
      <c r="G503" s="83" t="s">
        <v>311</v>
      </c>
      <c r="H503" s="83" t="s">
        <v>311</v>
      </c>
      <c r="I503" s="83" t="s">
        <v>311</v>
      </c>
      <c r="J503" s="83" t="s">
        <v>311</v>
      </c>
      <c r="K503" s="84" t="s">
        <v>311</v>
      </c>
      <c r="L503" s="83" t="s">
        <v>311</v>
      </c>
      <c r="M503" s="85" t="s">
        <v>311</v>
      </c>
      <c r="N503" s="83" t="s">
        <v>311</v>
      </c>
      <c r="O503" s="84" t="s">
        <v>311</v>
      </c>
      <c r="P503" s="83" t="s">
        <v>311</v>
      </c>
      <c r="Q503" s="83" t="s">
        <v>311</v>
      </c>
      <c r="R503" s="83" t="s">
        <v>311</v>
      </c>
      <c r="S503" s="86" t="s">
        <v>311</v>
      </c>
      <c r="T503" s="83" t="s">
        <v>311</v>
      </c>
      <c r="U503" s="83" t="s">
        <v>311</v>
      </c>
      <c r="V503" s="83" t="s">
        <v>311</v>
      </c>
      <c r="W503" s="86" t="s">
        <v>311</v>
      </c>
      <c r="X503" s="86" t="s">
        <v>311</v>
      </c>
      <c r="Y503" s="90" t="str">
        <f>IF(tbl_main[[#This Row],[ИНН организации]]="","",IF(ISERROR(VLOOKUP(tbl_main[[#This Row],[ИНН организации]],tbl_inn[],3,FALSE)),"Проверьте ИНН",VLOOKUP(tbl_main[[#This Row],[ИНН организации]],tbl_inn[],3,FALSE)))</f>
        <v/>
      </c>
      <c r="Z503" s="90" t="str">
        <f>IF(ISERROR(VLOOKUP(tbl_main[[#This Row],[ИНН организации]],tbl_inn[],4,FALSE)),"",VLOOKUP(tbl_main[[#This Row],[ИНН организации]],tbl_inn[],4,FALSE))</f>
        <v/>
      </c>
      <c r="AA503" s="90" t="str">
        <f>IF(ISERROR(VLOOKUP(tbl_main[[#This Row],[ИНН организации]],tbl_inn[],8,FALSE)),"",VLOOKUP(tbl_main[[#This Row],[ИНН организации]],tbl_inn[],8,FALSE))</f>
        <v/>
      </c>
      <c r="AB503" s="83" t="s">
        <v>311</v>
      </c>
      <c r="AC503" s="83" t="s">
        <v>311</v>
      </c>
      <c r="AD503" s="83" t="s">
        <v>311</v>
      </c>
      <c r="AE503" s="83" t="s">
        <v>311</v>
      </c>
      <c r="AF503" s="83" t="s">
        <v>311</v>
      </c>
      <c r="AG503" s="83" t="s">
        <v>311</v>
      </c>
      <c r="AH503" s="83" t="s">
        <v>311</v>
      </c>
      <c r="AI503" s="83" t="s">
        <v>311</v>
      </c>
      <c r="AJ503" s="83" t="s">
        <v>311</v>
      </c>
      <c r="AK503" s="83" t="s">
        <v>311</v>
      </c>
      <c r="AL503" s="83" t="s">
        <v>311</v>
      </c>
      <c r="AM503" s="83" t="s">
        <v>311</v>
      </c>
      <c r="AN503" s="83" t="s">
        <v>311</v>
      </c>
    </row>
    <row r="504" spans="1:40" x14ac:dyDescent="0.25">
      <c r="A504" s="81">
        <f t="shared" si="7"/>
        <v>495</v>
      </c>
      <c r="B504" s="82" t="str">
        <f>IF(tbl_main[[#This Row],[ТИП]]="","",IF(tbl_main[[#This Row],[Серия и номер]]="","",tbl_main[[#This Row],[ТИП]]&amp;"-"&amp;RIGHT(tbl_main[[#This Row],[Серия и номер]],6)))</f>
        <v/>
      </c>
      <c r="C504" s="83" t="s">
        <v>311</v>
      </c>
      <c r="D504" s="83" t="s">
        <v>311</v>
      </c>
      <c r="E504" s="83" t="s">
        <v>311</v>
      </c>
      <c r="F504" s="83" t="s">
        <v>311</v>
      </c>
      <c r="G504" s="83" t="s">
        <v>311</v>
      </c>
      <c r="H504" s="83" t="s">
        <v>311</v>
      </c>
      <c r="I504" s="83" t="s">
        <v>311</v>
      </c>
      <c r="J504" s="83" t="s">
        <v>311</v>
      </c>
      <c r="K504" s="84" t="s">
        <v>311</v>
      </c>
      <c r="L504" s="83" t="s">
        <v>311</v>
      </c>
      <c r="M504" s="85" t="s">
        <v>311</v>
      </c>
      <c r="N504" s="83" t="s">
        <v>311</v>
      </c>
      <c r="O504" s="84" t="s">
        <v>311</v>
      </c>
      <c r="P504" s="83" t="s">
        <v>311</v>
      </c>
      <c r="Q504" s="83" t="s">
        <v>311</v>
      </c>
      <c r="R504" s="83" t="s">
        <v>311</v>
      </c>
      <c r="S504" s="86" t="s">
        <v>311</v>
      </c>
      <c r="T504" s="83" t="s">
        <v>311</v>
      </c>
      <c r="U504" s="83" t="s">
        <v>311</v>
      </c>
      <c r="V504" s="83" t="s">
        <v>311</v>
      </c>
      <c r="W504" s="86" t="s">
        <v>311</v>
      </c>
      <c r="X504" s="86" t="s">
        <v>311</v>
      </c>
      <c r="Y504" s="90" t="str">
        <f>IF(tbl_main[[#This Row],[ИНН организации]]="","",IF(ISERROR(VLOOKUP(tbl_main[[#This Row],[ИНН организации]],tbl_inn[],3,FALSE)),"Проверьте ИНН",VLOOKUP(tbl_main[[#This Row],[ИНН организации]],tbl_inn[],3,FALSE)))</f>
        <v/>
      </c>
      <c r="Z504" s="90" t="str">
        <f>IF(ISERROR(VLOOKUP(tbl_main[[#This Row],[ИНН организации]],tbl_inn[],4,FALSE)),"",VLOOKUP(tbl_main[[#This Row],[ИНН организации]],tbl_inn[],4,FALSE))</f>
        <v/>
      </c>
      <c r="AA504" s="90" t="str">
        <f>IF(ISERROR(VLOOKUP(tbl_main[[#This Row],[ИНН организации]],tbl_inn[],8,FALSE)),"",VLOOKUP(tbl_main[[#This Row],[ИНН организации]],tbl_inn[],8,FALSE))</f>
        <v/>
      </c>
      <c r="AB504" s="83" t="s">
        <v>311</v>
      </c>
      <c r="AC504" s="83" t="s">
        <v>311</v>
      </c>
      <c r="AD504" s="83" t="s">
        <v>311</v>
      </c>
      <c r="AE504" s="83" t="s">
        <v>311</v>
      </c>
      <c r="AF504" s="83" t="s">
        <v>311</v>
      </c>
      <c r="AG504" s="83" t="s">
        <v>311</v>
      </c>
      <c r="AH504" s="83" t="s">
        <v>311</v>
      </c>
      <c r="AI504" s="83" t="s">
        <v>311</v>
      </c>
      <c r="AJ504" s="83" t="s">
        <v>311</v>
      </c>
      <c r="AK504" s="83" t="s">
        <v>311</v>
      </c>
      <c r="AL504" s="83" t="s">
        <v>311</v>
      </c>
      <c r="AM504" s="83" t="s">
        <v>311</v>
      </c>
      <c r="AN504" s="83" t="s">
        <v>311</v>
      </c>
    </row>
    <row r="505" spans="1:40" x14ac:dyDescent="0.25">
      <c r="A505" s="81">
        <f t="shared" si="7"/>
        <v>496</v>
      </c>
      <c r="B505" s="82" t="str">
        <f>IF(tbl_main[[#This Row],[ТИП]]="","",IF(tbl_main[[#This Row],[Серия и номер]]="","",tbl_main[[#This Row],[ТИП]]&amp;"-"&amp;RIGHT(tbl_main[[#This Row],[Серия и номер]],6)))</f>
        <v/>
      </c>
      <c r="C505" s="83" t="s">
        <v>311</v>
      </c>
      <c r="D505" s="83" t="s">
        <v>311</v>
      </c>
      <c r="E505" s="83" t="s">
        <v>311</v>
      </c>
      <c r="F505" s="83" t="s">
        <v>311</v>
      </c>
      <c r="G505" s="83" t="s">
        <v>311</v>
      </c>
      <c r="H505" s="83" t="s">
        <v>311</v>
      </c>
      <c r="I505" s="83" t="s">
        <v>311</v>
      </c>
      <c r="J505" s="83" t="s">
        <v>311</v>
      </c>
      <c r="K505" s="84" t="s">
        <v>311</v>
      </c>
      <c r="L505" s="83" t="s">
        <v>311</v>
      </c>
      <c r="M505" s="85" t="s">
        <v>311</v>
      </c>
      <c r="N505" s="83" t="s">
        <v>311</v>
      </c>
      <c r="O505" s="84" t="s">
        <v>311</v>
      </c>
      <c r="P505" s="83" t="s">
        <v>311</v>
      </c>
      <c r="Q505" s="83" t="s">
        <v>311</v>
      </c>
      <c r="R505" s="83" t="s">
        <v>311</v>
      </c>
      <c r="S505" s="86" t="s">
        <v>311</v>
      </c>
      <c r="T505" s="83" t="s">
        <v>311</v>
      </c>
      <c r="U505" s="83" t="s">
        <v>311</v>
      </c>
      <c r="V505" s="83" t="s">
        <v>311</v>
      </c>
      <c r="W505" s="86" t="s">
        <v>311</v>
      </c>
      <c r="X505" s="86" t="s">
        <v>311</v>
      </c>
      <c r="Y505" s="90" t="str">
        <f>IF(tbl_main[[#This Row],[ИНН организации]]="","",IF(ISERROR(VLOOKUP(tbl_main[[#This Row],[ИНН организации]],tbl_inn[],3,FALSE)),"Проверьте ИНН",VLOOKUP(tbl_main[[#This Row],[ИНН организации]],tbl_inn[],3,FALSE)))</f>
        <v/>
      </c>
      <c r="Z505" s="90" t="str">
        <f>IF(ISERROR(VLOOKUP(tbl_main[[#This Row],[ИНН организации]],tbl_inn[],4,FALSE)),"",VLOOKUP(tbl_main[[#This Row],[ИНН организации]],tbl_inn[],4,FALSE))</f>
        <v/>
      </c>
      <c r="AA505" s="90" t="str">
        <f>IF(ISERROR(VLOOKUP(tbl_main[[#This Row],[ИНН организации]],tbl_inn[],8,FALSE)),"",VLOOKUP(tbl_main[[#This Row],[ИНН организации]],tbl_inn[],8,FALSE))</f>
        <v/>
      </c>
      <c r="AB505" s="83" t="s">
        <v>311</v>
      </c>
      <c r="AC505" s="83" t="s">
        <v>311</v>
      </c>
      <c r="AD505" s="83" t="s">
        <v>311</v>
      </c>
      <c r="AE505" s="83" t="s">
        <v>311</v>
      </c>
      <c r="AF505" s="83" t="s">
        <v>311</v>
      </c>
      <c r="AG505" s="83" t="s">
        <v>311</v>
      </c>
      <c r="AH505" s="83" t="s">
        <v>311</v>
      </c>
      <c r="AI505" s="83" t="s">
        <v>311</v>
      </c>
      <c r="AJ505" s="83" t="s">
        <v>311</v>
      </c>
      <c r="AK505" s="83" t="s">
        <v>311</v>
      </c>
      <c r="AL505" s="83" t="s">
        <v>311</v>
      </c>
      <c r="AM505" s="83" t="s">
        <v>311</v>
      </c>
      <c r="AN505" s="83" t="s">
        <v>311</v>
      </c>
    </row>
    <row r="506" spans="1:40" x14ac:dyDescent="0.25">
      <c r="A506" s="81">
        <f t="shared" si="7"/>
        <v>497</v>
      </c>
      <c r="B506" s="82" t="str">
        <f>IF(tbl_main[[#This Row],[ТИП]]="","",IF(tbl_main[[#This Row],[Серия и номер]]="","",tbl_main[[#This Row],[ТИП]]&amp;"-"&amp;RIGHT(tbl_main[[#This Row],[Серия и номер]],6)))</f>
        <v/>
      </c>
      <c r="C506" s="83" t="s">
        <v>311</v>
      </c>
      <c r="D506" s="83" t="s">
        <v>311</v>
      </c>
      <c r="E506" s="83" t="s">
        <v>311</v>
      </c>
      <c r="F506" s="83" t="s">
        <v>311</v>
      </c>
      <c r="G506" s="83" t="s">
        <v>311</v>
      </c>
      <c r="H506" s="83" t="s">
        <v>311</v>
      </c>
      <c r="I506" s="83" t="s">
        <v>311</v>
      </c>
      <c r="J506" s="83" t="s">
        <v>311</v>
      </c>
      <c r="K506" s="84" t="s">
        <v>311</v>
      </c>
      <c r="L506" s="83" t="s">
        <v>311</v>
      </c>
      <c r="M506" s="85" t="s">
        <v>311</v>
      </c>
      <c r="N506" s="83" t="s">
        <v>311</v>
      </c>
      <c r="O506" s="84" t="s">
        <v>311</v>
      </c>
      <c r="P506" s="83" t="s">
        <v>311</v>
      </c>
      <c r="Q506" s="83" t="s">
        <v>311</v>
      </c>
      <c r="R506" s="83" t="s">
        <v>311</v>
      </c>
      <c r="S506" s="86" t="s">
        <v>311</v>
      </c>
      <c r="T506" s="83" t="s">
        <v>311</v>
      </c>
      <c r="U506" s="83" t="s">
        <v>311</v>
      </c>
      <c r="V506" s="83" t="s">
        <v>311</v>
      </c>
      <c r="W506" s="86" t="s">
        <v>311</v>
      </c>
      <c r="X506" s="86" t="s">
        <v>311</v>
      </c>
      <c r="Y506" s="90" t="str">
        <f>IF(tbl_main[[#This Row],[ИНН организации]]="","",IF(ISERROR(VLOOKUP(tbl_main[[#This Row],[ИНН организации]],tbl_inn[],3,FALSE)),"Проверьте ИНН",VLOOKUP(tbl_main[[#This Row],[ИНН организации]],tbl_inn[],3,FALSE)))</f>
        <v/>
      </c>
      <c r="Z506" s="90" t="str">
        <f>IF(ISERROR(VLOOKUP(tbl_main[[#This Row],[ИНН организации]],tbl_inn[],4,FALSE)),"",VLOOKUP(tbl_main[[#This Row],[ИНН организации]],tbl_inn[],4,FALSE))</f>
        <v/>
      </c>
      <c r="AA506" s="90" t="str">
        <f>IF(ISERROR(VLOOKUP(tbl_main[[#This Row],[ИНН организации]],tbl_inn[],8,FALSE)),"",VLOOKUP(tbl_main[[#This Row],[ИНН организации]],tbl_inn[],8,FALSE))</f>
        <v/>
      </c>
      <c r="AB506" s="83" t="s">
        <v>311</v>
      </c>
      <c r="AC506" s="83" t="s">
        <v>311</v>
      </c>
      <c r="AD506" s="83" t="s">
        <v>311</v>
      </c>
      <c r="AE506" s="83" t="s">
        <v>311</v>
      </c>
      <c r="AF506" s="83" t="s">
        <v>311</v>
      </c>
      <c r="AG506" s="83" t="s">
        <v>311</v>
      </c>
      <c r="AH506" s="83" t="s">
        <v>311</v>
      </c>
      <c r="AI506" s="83" t="s">
        <v>311</v>
      </c>
      <c r="AJ506" s="83" t="s">
        <v>311</v>
      </c>
      <c r="AK506" s="83" t="s">
        <v>311</v>
      </c>
      <c r="AL506" s="83" t="s">
        <v>311</v>
      </c>
      <c r="AM506" s="83" t="s">
        <v>311</v>
      </c>
      <c r="AN506" s="83" t="s">
        <v>311</v>
      </c>
    </row>
    <row r="507" spans="1:40" x14ac:dyDescent="0.25">
      <c r="A507" s="81">
        <f t="shared" si="7"/>
        <v>498</v>
      </c>
      <c r="B507" s="82" t="str">
        <f>IF(tbl_main[[#This Row],[ТИП]]="","",IF(tbl_main[[#This Row],[Серия и номер]]="","",tbl_main[[#This Row],[ТИП]]&amp;"-"&amp;RIGHT(tbl_main[[#This Row],[Серия и номер]],6)))</f>
        <v/>
      </c>
      <c r="C507" s="83" t="s">
        <v>311</v>
      </c>
      <c r="D507" s="83" t="s">
        <v>311</v>
      </c>
      <c r="E507" s="83" t="s">
        <v>311</v>
      </c>
      <c r="F507" s="83" t="s">
        <v>311</v>
      </c>
      <c r="G507" s="83" t="s">
        <v>311</v>
      </c>
      <c r="H507" s="83" t="s">
        <v>311</v>
      </c>
      <c r="I507" s="83" t="s">
        <v>311</v>
      </c>
      <c r="J507" s="83" t="s">
        <v>311</v>
      </c>
      <c r="K507" s="84" t="s">
        <v>311</v>
      </c>
      <c r="L507" s="83" t="s">
        <v>311</v>
      </c>
      <c r="M507" s="85" t="s">
        <v>311</v>
      </c>
      <c r="N507" s="83" t="s">
        <v>311</v>
      </c>
      <c r="O507" s="84" t="s">
        <v>311</v>
      </c>
      <c r="P507" s="83" t="s">
        <v>311</v>
      </c>
      <c r="Q507" s="83" t="s">
        <v>311</v>
      </c>
      <c r="R507" s="83" t="s">
        <v>311</v>
      </c>
      <c r="S507" s="86" t="s">
        <v>311</v>
      </c>
      <c r="T507" s="83" t="s">
        <v>311</v>
      </c>
      <c r="U507" s="83" t="s">
        <v>311</v>
      </c>
      <c r="V507" s="83" t="s">
        <v>311</v>
      </c>
      <c r="W507" s="86" t="s">
        <v>311</v>
      </c>
      <c r="X507" s="86" t="s">
        <v>311</v>
      </c>
      <c r="Y507" s="90" t="str">
        <f>IF(tbl_main[[#This Row],[ИНН организации]]="","",IF(ISERROR(VLOOKUP(tbl_main[[#This Row],[ИНН организации]],tbl_inn[],3,FALSE)),"Проверьте ИНН",VLOOKUP(tbl_main[[#This Row],[ИНН организации]],tbl_inn[],3,FALSE)))</f>
        <v/>
      </c>
      <c r="Z507" s="90" t="str">
        <f>IF(ISERROR(VLOOKUP(tbl_main[[#This Row],[ИНН организации]],tbl_inn[],4,FALSE)),"",VLOOKUP(tbl_main[[#This Row],[ИНН организации]],tbl_inn[],4,FALSE))</f>
        <v/>
      </c>
      <c r="AA507" s="90" t="str">
        <f>IF(ISERROR(VLOOKUP(tbl_main[[#This Row],[ИНН организации]],tbl_inn[],8,FALSE)),"",VLOOKUP(tbl_main[[#This Row],[ИНН организации]],tbl_inn[],8,FALSE))</f>
        <v/>
      </c>
      <c r="AB507" s="83" t="s">
        <v>311</v>
      </c>
      <c r="AC507" s="83" t="s">
        <v>311</v>
      </c>
      <c r="AD507" s="83" t="s">
        <v>311</v>
      </c>
      <c r="AE507" s="83" t="s">
        <v>311</v>
      </c>
      <c r="AF507" s="83" t="s">
        <v>311</v>
      </c>
      <c r="AG507" s="83" t="s">
        <v>311</v>
      </c>
      <c r="AH507" s="83" t="s">
        <v>311</v>
      </c>
      <c r="AI507" s="83" t="s">
        <v>311</v>
      </c>
      <c r="AJ507" s="83" t="s">
        <v>311</v>
      </c>
      <c r="AK507" s="83" t="s">
        <v>311</v>
      </c>
      <c r="AL507" s="83" t="s">
        <v>311</v>
      </c>
      <c r="AM507" s="83" t="s">
        <v>311</v>
      </c>
      <c r="AN507" s="83" t="s">
        <v>311</v>
      </c>
    </row>
    <row r="508" spans="1:40" x14ac:dyDescent="0.25">
      <c r="A508" s="81">
        <f t="shared" si="7"/>
        <v>499</v>
      </c>
      <c r="B508" s="82" t="str">
        <f>IF(tbl_main[[#This Row],[ТИП]]="","",IF(tbl_main[[#This Row],[Серия и номер]]="","",tbl_main[[#This Row],[ТИП]]&amp;"-"&amp;RIGHT(tbl_main[[#This Row],[Серия и номер]],6)))</f>
        <v/>
      </c>
      <c r="C508" s="83" t="s">
        <v>311</v>
      </c>
      <c r="D508" s="83" t="s">
        <v>311</v>
      </c>
      <c r="E508" s="83" t="s">
        <v>311</v>
      </c>
      <c r="F508" s="83" t="s">
        <v>311</v>
      </c>
      <c r="G508" s="83" t="s">
        <v>311</v>
      </c>
      <c r="H508" s="83" t="s">
        <v>311</v>
      </c>
      <c r="I508" s="83" t="s">
        <v>311</v>
      </c>
      <c r="J508" s="83" t="s">
        <v>311</v>
      </c>
      <c r="K508" s="84" t="s">
        <v>311</v>
      </c>
      <c r="L508" s="83" t="s">
        <v>311</v>
      </c>
      <c r="M508" s="85" t="s">
        <v>311</v>
      </c>
      <c r="N508" s="83" t="s">
        <v>311</v>
      </c>
      <c r="O508" s="84" t="s">
        <v>311</v>
      </c>
      <c r="P508" s="83" t="s">
        <v>311</v>
      </c>
      <c r="Q508" s="83" t="s">
        <v>311</v>
      </c>
      <c r="R508" s="83" t="s">
        <v>311</v>
      </c>
      <c r="S508" s="86" t="s">
        <v>311</v>
      </c>
      <c r="T508" s="83" t="s">
        <v>311</v>
      </c>
      <c r="U508" s="83" t="s">
        <v>311</v>
      </c>
      <c r="V508" s="83" t="s">
        <v>311</v>
      </c>
      <c r="W508" s="86" t="s">
        <v>311</v>
      </c>
      <c r="X508" s="86" t="s">
        <v>311</v>
      </c>
      <c r="Y508" s="90" t="str">
        <f>IF(tbl_main[[#This Row],[ИНН организации]]="","",IF(ISERROR(VLOOKUP(tbl_main[[#This Row],[ИНН организации]],tbl_inn[],3,FALSE)),"Проверьте ИНН",VLOOKUP(tbl_main[[#This Row],[ИНН организации]],tbl_inn[],3,FALSE)))</f>
        <v/>
      </c>
      <c r="Z508" s="90" t="str">
        <f>IF(ISERROR(VLOOKUP(tbl_main[[#This Row],[ИНН организации]],tbl_inn[],4,FALSE)),"",VLOOKUP(tbl_main[[#This Row],[ИНН организации]],tbl_inn[],4,FALSE))</f>
        <v/>
      </c>
      <c r="AA508" s="90" t="str">
        <f>IF(ISERROR(VLOOKUP(tbl_main[[#This Row],[ИНН организации]],tbl_inn[],8,FALSE)),"",VLOOKUP(tbl_main[[#This Row],[ИНН организации]],tbl_inn[],8,FALSE))</f>
        <v/>
      </c>
      <c r="AB508" s="83" t="s">
        <v>311</v>
      </c>
      <c r="AC508" s="83" t="s">
        <v>311</v>
      </c>
      <c r="AD508" s="83" t="s">
        <v>311</v>
      </c>
      <c r="AE508" s="83" t="s">
        <v>311</v>
      </c>
      <c r="AF508" s="83" t="s">
        <v>311</v>
      </c>
      <c r="AG508" s="83" t="s">
        <v>311</v>
      </c>
      <c r="AH508" s="83" t="s">
        <v>311</v>
      </c>
      <c r="AI508" s="83" t="s">
        <v>311</v>
      </c>
      <c r="AJ508" s="83" t="s">
        <v>311</v>
      </c>
      <c r="AK508" s="83" t="s">
        <v>311</v>
      </c>
      <c r="AL508" s="83" t="s">
        <v>311</v>
      </c>
      <c r="AM508" s="83" t="s">
        <v>311</v>
      </c>
      <c r="AN508" s="83" t="s">
        <v>311</v>
      </c>
    </row>
    <row r="509" spans="1:40" x14ac:dyDescent="0.25">
      <c r="A509" s="81">
        <f t="shared" si="7"/>
        <v>500</v>
      </c>
      <c r="B509" s="82" t="str">
        <f>IF(tbl_main[[#This Row],[ТИП]]="","",IF(tbl_main[[#This Row],[Серия и номер]]="","",tbl_main[[#This Row],[ТИП]]&amp;"-"&amp;RIGHT(tbl_main[[#This Row],[Серия и номер]],6)))</f>
        <v/>
      </c>
      <c r="C509" s="83" t="s">
        <v>311</v>
      </c>
      <c r="D509" s="83" t="s">
        <v>311</v>
      </c>
      <c r="E509" s="83" t="s">
        <v>311</v>
      </c>
      <c r="F509" s="83" t="s">
        <v>311</v>
      </c>
      <c r="G509" s="83" t="s">
        <v>311</v>
      </c>
      <c r="H509" s="83" t="s">
        <v>311</v>
      </c>
      <c r="I509" s="83" t="s">
        <v>311</v>
      </c>
      <c r="J509" s="83" t="s">
        <v>311</v>
      </c>
      <c r="K509" s="84" t="s">
        <v>311</v>
      </c>
      <c r="L509" s="83" t="s">
        <v>311</v>
      </c>
      <c r="M509" s="85" t="s">
        <v>311</v>
      </c>
      <c r="N509" s="83" t="s">
        <v>311</v>
      </c>
      <c r="O509" s="84" t="s">
        <v>311</v>
      </c>
      <c r="P509" s="83" t="s">
        <v>311</v>
      </c>
      <c r="Q509" s="83" t="s">
        <v>311</v>
      </c>
      <c r="R509" s="83" t="s">
        <v>311</v>
      </c>
      <c r="S509" s="86" t="s">
        <v>311</v>
      </c>
      <c r="T509" s="83" t="s">
        <v>311</v>
      </c>
      <c r="U509" s="83" t="s">
        <v>311</v>
      </c>
      <c r="V509" s="83" t="s">
        <v>311</v>
      </c>
      <c r="W509" s="86" t="s">
        <v>311</v>
      </c>
      <c r="X509" s="86" t="s">
        <v>311</v>
      </c>
      <c r="Y509" s="90" t="str">
        <f>IF(tbl_main[[#This Row],[ИНН организации]]="","",IF(ISERROR(VLOOKUP(tbl_main[[#This Row],[ИНН организации]],tbl_inn[],3,FALSE)),"Проверьте ИНН",VLOOKUP(tbl_main[[#This Row],[ИНН организации]],tbl_inn[],3,FALSE)))</f>
        <v/>
      </c>
      <c r="Z509" s="90" t="str">
        <f>IF(ISERROR(VLOOKUP(tbl_main[[#This Row],[ИНН организации]],tbl_inn[],4,FALSE)),"",VLOOKUP(tbl_main[[#This Row],[ИНН организации]],tbl_inn[],4,FALSE))</f>
        <v/>
      </c>
      <c r="AA509" s="90" t="str">
        <f>IF(ISERROR(VLOOKUP(tbl_main[[#This Row],[ИНН организации]],tbl_inn[],8,FALSE)),"",VLOOKUP(tbl_main[[#This Row],[ИНН организации]],tbl_inn[],8,FALSE))</f>
        <v/>
      </c>
      <c r="AB509" s="83" t="s">
        <v>311</v>
      </c>
      <c r="AC509" s="83" t="s">
        <v>311</v>
      </c>
      <c r="AD509" s="83" t="s">
        <v>311</v>
      </c>
      <c r="AE509" s="83" t="s">
        <v>311</v>
      </c>
      <c r="AF509" s="83" t="s">
        <v>311</v>
      </c>
      <c r="AG509" s="83" t="s">
        <v>311</v>
      </c>
      <c r="AH509" s="83" t="s">
        <v>311</v>
      </c>
      <c r="AI509" s="83" t="s">
        <v>311</v>
      </c>
      <c r="AJ509" s="83" t="s">
        <v>311</v>
      </c>
      <c r="AK509" s="83" t="s">
        <v>311</v>
      </c>
      <c r="AL509" s="83" t="s">
        <v>311</v>
      </c>
      <c r="AM509" s="83" t="s">
        <v>311</v>
      </c>
      <c r="AN509" s="83" t="s">
        <v>311</v>
      </c>
    </row>
    <row r="510" spans="1:40" x14ac:dyDescent="0.25">
      <c r="A510" s="81">
        <f t="shared" si="7"/>
        <v>501</v>
      </c>
      <c r="B510" s="82" t="str">
        <f>IF(tbl_main[[#This Row],[ТИП]]="","",IF(tbl_main[[#This Row],[Серия и номер]]="","",tbl_main[[#This Row],[ТИП]]&amp;"-"&amp;RIGHT(tbl_main[[#This Row],[Серия и номер]],6)))</f>
        <v/>
      </c>
      <c r="C510" s="83" t="s">
        <v>311</v>
      </c>
      <c r="D510" s="83" t="s">
        <v>311</v>
      </c>
      <c r="E510" s="83" t="s">
        <v>311</v>
      </c>
      <c r="F510" s="83" t="s">
        <v>311</v>
      </c>
      <c r="G510" s="83" t="s">
        <v>311</v>
      </c>
      <c r="H510" s="83" t="s">
        <v>311</v>
      </c>
      <c r="I510" s="83" t="s">
        <v>311</v>
      </c>
      <c r="J510" s="83" t="s">
        <v>311</v>
      </c>
      <c r="K510" s="84" t="s">
        <v>311</v>
      </c>
      <c r="L510" s="83" t="s">
        <v>311</v>
      </c>
      <c r="M510" s="85" t="s">
        <v>311</v>
      </c>
      <c r="N510" s="83" t="s">
        <v>311</v>
      </c>
      <c r="O510" s="84" t="s">
        <v>311</v>
      </c>
      <c r="P510" s="83" t="s">
        <v>311</v>
      </c>
      <c r="Q510" s="83" t="s">
        <v>311</v>
      </c>
      <c r="R510" s="83" t="s">
        <v>311</v>
      </c>
      <c r="S510" s="86" t="s">
        <v>311</v>
      </c>
      <c r="T510" s="83" t="s">
        <v>311</v>
      </c>
      <c r="U510" s="83" t="s">
        <v>311</v>
      </c>
      <c r="V510" s="83" t="s">
        <v>311</v>
      </c>
      <c r="W510" s="86" t="s">
        <v>311</v>
      </c>
      <c r="X510" s="86" t="s">
        <v>311</v>
      </c>
      <c r="Y510" s="90" t="str">
        <f>IF(tbl_main[[#This Row],[ИНН организации]]="","",IF(ISERROR(VLOOKUP(tbl_main[[#This Row],[ИНН организации]],tbl_inn[],3,FALSE)),"Проверьте ИНН",VLOOKUP(tbl_main[[#This Row],[ИНН организации]],tbl_inn[],3,FALSE)))</f>
        <v/>
      </c>
      <c r="Z510" s="90" t="str">
        <f>IF(ISERROR(VLOOKUP(tbl_main[[#This Row],[ИНН организации]],tbl_inn[],4,FALSE)),"",VLOOKUP(tbl_main[[#This Row],[ИНН организации]],tbl_inn[],4,FALSE))</f>
        <v/>
      </c>
      <c r="AA510" s="90" t="str">
        <f>IF(ISERROR(VLOOKUP(tbl_main[[#This Row],[ИНН организации]],tbl_inn[],8,FALSE)),"",VLOOKUP(tbl_main[[#This Row],[ИНН организации]],tbl_inn[],8,FALSE))</f>
        <v/>
      </c>
      <c r="AB510" s="83" t="s">
        <v>311</v>
      </c>
      <c r="AC510" s="83" t="s">
        <v>311</v>
      </c>
      <c r="AD510" s="83" t="s">
        <v>311</v>
      </c>
      <c r="AE510" s="83" t="s">
        <v>311</v>
      </c>
      <c r="AF510" s="83" t="s">
        <v>311</v>
      </c>
      <c r="AG510" s="83" t="s">
        <v>311</v>
      </c>
      <c r="AH510" s="83" t="s">
        <v>311</v>
      </c>
      <c r="AI510" s="83" t="s">
        <v>311</v>
      </c>
      <c r="AJ510" s="83" t="s">
        <v>311</v>
      </c>
      <c r="AK510" s="83" t="s">
        <v>311</v>
      </c>
      <c r="AL510" s="83" t="s">
        <v>311</v>
      </c>
      <c r="AM510" s="83" t="s">
        <v>311</v>
      </c>
      <c r="AN510" s="83" t="s">
        <v>311</v>
      </c>
    </row>
    <row r="511" spans="1:40" x14ac:dyDescent="0.25">
      <c r="A511" s="81">
        <f t="shared" si="7"/>
        <v>502</v>
      </c>
      <c r="B511" s="82" t="str">
        <f>IF(tbl_main[[#This Row],[ТИП]]="","",IF(tbl_main[[#This Row],[Серия и номер]]="","",tbl_main[[#This Row],[ТИП]]&amp;"-"&amp;RIGHT(tbl_main[[#This Row],[Серия и номер]],6)))</f>
        <v/>
      </c>
      <c r="C511" s="83" t="s">
        <v>311</v>
      </c>
      <c r="D511" s="83" t="s">
        <v>311</v>
      </c>
      <c r="E511" s="83" t="s">
        <v>311</v>
      </c>
      <c r="F511" s="83" t="s">
        <v>311</v>
      </c>
      <c r="G511" s="83" t="s">
        <v>311</v>
      </c>
      <c r="H511" s="83" t="s">
        <v>311</v>
      </c>
      <c r="I511" s="83" t="s">
        <v>311</v>
      </c>
      <c r="J511" s="83" t="s">
        <v>311</v>
      </c>
      <c r="K511" s="84" t="s">
        <v>311</v>
      </c>
      <c r="L511" s="83" t="s">
        <v>311</v>
      </c>
      <c r="M511" s="85" t="s">
        <v>311</v>
      </c>
      <c r="N511" s="83" t="s">
        <v>311</v>
      </c>
      <c r="O511" s="84" t="s">
        <v>311</v>
      </c>
      <c r="P511" s="83" t="s">
        <v>311</v>
      </c>
      <c r="Q511" s="83" t="s">
        <v>311</v>
      </c>
      <c r="R511" s="83" t="s">
        <v>311</v>
      </c>
      <c r="S511" s="86" t="s">
        <v>311</v>
      </c>
      <c r="T511" s="83" t="s">
        <v>311</v>
      </c>
      <c r="U511" s="83" t="s">
        <v>311</v>
      </c>
      <c r="V511" s="83" t="s">
        <v>311</v>
      </c>
      <c r="W511" s="86" t="s">
        <v>311</v>
      </c>
      <c r="X511" s="86" t="s">
        <v>311</v>
      </c>
      <c r="Y511" s="90" t="str">
        <f>IF(tbl_main[[#This Row],[ИНН организации]]="","",IF(ISERROR(VLOOKUP(tbl_main[[#This Row],[ИНН организации]],tbl_inn[],3,FALSE)),"Проверьте ИНН",VLOOKUP(tbl_main[[#This Row],[ИНН организации]],tbl_inn[],3,FALSE)))</f>
        <v/>
      </c>
      <c r="Z511" s="90" t="str">
        <f>IF(ISERROR(VLOOKUP(tbl_main[[#This Row],[ИНН организации]],tbl_inn[],4,FALSE)),"",VLOOKUP(tbl_main[[#This Row],[ИНН организации]],tbl_inn[],4,FALSE))</f>
        <v/>
      </c>
      <c r="AA511" s="90" t="str">
        <f>IF(ISERROR(VLOOKUP(tbl_main[[#This Row],[ИНН организации]],tbl_inn[],8,FALSE)),"",VLOOKUP(tbl_main[[#This Row],[ИНН организации]],tbl_inn[],8,FALSE))</f>
        <v/>
      </c>
      <c r="AB511" s="83" t="s">
        <v>311</v>
      </c>
      <c r="AC511" s="83" t="s">
        <v>311</v>
      </c>
      <c r="AD511" s="83" t="s">
        <v>311</v>
      </c>
      <c r="AE511" s="83" t="s">
        <v>311</v>
      </c>
      <c r="AF511" s="83" t="s">
        <v>311</v>
      </c>
      <c r="AG511" s="83" t="s">
        <v>311</v>
      </c>
      <c r="AH511" s="83" t="s">
        <v>311</v>
      </c>
      <c r="AI511" s="83" t="s">
        <v>311</v>
      </c>
      <c r="AJ511" s="83" t="s">
        <v>311</v>
      </c>
      <c r="AK511" s="83" t="s">
        <v>311</v>
      </c>
      <c r="AL511" s="83" t="s">
        <v>311</v>
      </c>
      <c r="AM511" s="83" t="s">
        <v>311</v>
      </c>
      <c r="AN511" s="83" t="s">
        <v>311</v>
      </c>
    </row>
    <row r="512" spans="1:40" x14ac:dyDescent="0.25">
      <c r="A512" s="81">
        <f t="shared" si="7"/>
        <v>503</v>
      </c>
      <c r="B512" s="82" t="str">
        <f>IF(tbl_main[[#This Row],[ТИП]]="","",IF(tbl_main[[#This Row],[Серия и номер]]="","",tbl_main[[#This Row],[ТИП]]&amp;"-"&amp;RIGHT(tbl_main[[#This Row],[Серия и номер]],6)))</f>
        <v/>
      </c>
      <c r="C512" s="83" t="s">
        <v>311</v>
      </c>
      <c r="D512" s="83" t="s">
        <v>311</v>
      </c>
      <c r="E512" s="83" t="s">
        <v>311</v>
      </c>
      <c r="F512" s="83" t="s">
        <v>311</v>
      </c>
      <c r="G512" s="83" t="s">
        <v>311</v>
      </c>
      <c r="H512" s="83" t="s">
        <v>311</v>
      </c>
      <c r="I512" s="83" t="s">
        <v>311</v>
      </c>
      <c r="J512" s="83" t="s">
        <v>311</v>
      </c>
      <c r="K512" s="84" t="s">
        <v>311</v>
      </c>
      <c r="L512" s="83" t="s">
        <v>311</v>
      </c>
      <c r="M512" s="85" t="s">
        <v>311</v>
      </c>
      <c r="N512" s="83" t="s">
        <v>311</v>
      </c>
      <c r="O512" s="84" t="s">
        <v>311</v>
      </c>
      <c r="P512" s="83" t="s">
        <v>311</v>
      </c>
      <c r="Q512" s="83" t="s">
        <v>311</v>
      </c>
      <c r="R512" s="83" t="s">
        <v>311</v>
      </c>
      <c r="S512" s="86" t="s">
        <v>311</v>
      </c>
      <c r="T512" s="83" t="s">
        <v>311</v>
      </c>
      <c r="U512" s="83" t="s">
        <v>311</v>
      </c>
      <c r="V512" s="83" t="s">
        <v>311</v>
      </c>
      <c r="W512" s="86" t="s">
        <v>311</v>
      </c>
      <c r="X512" s="86" t="s">
        <v>311</v>
      </c>
      <c r="Y512" s="90" t="str">
        <f>IF(tbl_main[[#This Row],[ИНН организации]]="","",IF(ISERROR(VLOOKUP(tbl_main[[#This Row],[ИНН организации]],tbl_inn[],3,FALSE)),"Проверьте ИНН",VLOOKUP(tbl_main[[#This Row],[ИНН организации]],tbl_inn[],3,FALSE)))</f>
        <v/>
      </c>
      <c r="Z512" s="90" t="str">
        <f>IF(ISERROR(VLOOKUP(tbl_main[[#This Row],[ИНН организации]],tbl_inn[],4,FALSE)),"",VLOOKUP(tbl_main[[#This Row],[ИНН организации]],tbl_inn[],4,FALSE))</f>
        <v/>
      </c>
      <c r="AA512" s="90" t="str">
        <f>IF(ISERROR(VLOOKUP(tbl_main[[#This Row],[ИНН организации]],tbl_inn[],8,FALSE)),"",VLOOKUP(tbl_main[[#This Row],[ИНН организации]],tbl_inn[],8,FALSE))</f>
        <v/>
      </c>
      <c r="AB512" s="83" t="s">
        <v>311</v>
      </c>
      <c r="AC512" s="83" t="s">
        <v>311</v>
      </c>
      <c r="AD512" s="83" t="s">
        <v>311</v>
      </c>
      <c r="AE512" s="83" t="s">
        <v>311</v>
      </c>
      <c r="AF512" s="83" t="s">
        <v>311</v>
      </c>
      <c r="AG512" s="83" t="s">
        <v>311</v>
      </c>
      <c r="AH512" s="83" t="s">
        <v>311</v>
      </c>
      <c r="AI512" s="83" t="s">
        <v>311</v>
      </c>
      <c r="AJ512" s="83" t="s">
        <v>311</v>
      </c>
      <c r="AK512" s="83" t="s">
        <v>311</v>
      </c>
      <c r="AL512" s="83" t="s">
        <v>311</v>
      </c>
      <c r="AM512" s="83" t="s">
        <v>311</v>
      </c>
      <c r="AN512" s="83" t="s">
        <v>311</v>
      </c>
    </row>
    <row r="513" spans="1:40" x14ac:dyDescent="0.25">
      <c r="A513" s="81">
        <f t="shared" si="7"/>
        <v>504</v>
      </c>
      <c r="B513" s="82" t="str">
        <f>IF(tbl_main[[#This Row],[ТИП]]="","",IF(tbl_main[[#This Row],[Серия и номер]]="","",tbl_main[[#This Row],[ТИП]]&amp;"-"&amp;RIGHT(tbl_main[[#This Row],[Серия и номер]],6)))</f>
        <v/>
      </c>
      <c r="C513" s="83" t="s">
        <v>311</v>
      </c>
      <c r="D513" s="83" t="s">
        <v>311</v>
      </c>
      <c r="E513" s="83" t="s">
        <v>311</v>
      </c>
      <c r="F513" s="83" t="s">
        <v>311</v>
      </c>
      <c r="G513" s="83" t="s">
        <v>311</v>
      </c>
      <c r="H513" s="83" t="s">
        <v>311</v>
      </c>
      <c r="I513" s="83" t="s">
        <v>311</v>
      </c>
      <c r="J513" s="83" t="s">
        <v>311</v>
      </c>
      <c r="K513" s="84" t="s">
        <v>311</v>
      </c>
      <c r="L513" s="83" t="s">
        <v>311</v>
      </c>
      <c r="M513" s="85" t="s">
        <v>311</v>
      </c>
      <c r="N513" s="83" t="s">
        <v>311</v>
      </c>
      <c r="O513" s="84" t="s">
        <v>311</v>
      </c>
      <c r="P513" s="83" t="s">
        <v>311</v>
      </c>
      <c r="Q513" s="83" t="s">
        <v>311</v>
      </c>
      <c r="R513" s="83" t="s">
        <v>311</v>
      </c>
      <c r="S513" s="86" t="s">
        <v>311</v>
      </c>
      <c r="T513" s="83" t="s">
        <v>311</v>
      </c>
      <c r="U513" s="83" t="s">
        <v>311</v>
      </c>
      <c r="V513" s="83" t="s">
        <v>311</v>
      </c>
      <c r="W513" s="86" t="s">
        <v>311</v>
      </c>
      <c r="X513" s="86" t="s">
        <v>311</v>
      </c>
      <c r="Y513" s="90" t="str">
        <f>IF(tbl_main[[#This Row],[ИНН организации]]="","",IF(ISERROR(VLOOKUP(tbl_main[[#This Row],[ИНН организации]],tbl_inn[],3,FALSE)),"Проверьте ИНН",VLOOKUP(tbl_main[[#This Row],[ИНН организации]],tbl_inn[],3,FALSE)))</f>
        <v/>
      </c>
      <c r="Z513" s="90" t="str">
        <f>IF(ISERROR(VLOOKUP(tbl_main[[#This Row],[ИНН организации]],tbl_inn[],4,FALSE)),"",VLOOKUP(tbl_main[[#This Row],[ИНН организации]],tbl_inn[],4,FALSE))</f>
        <v/>
      </c>
      <c r="AA513" s="90" t="str">
        <f>IF(ISERROR(VLOOKUP(tbl_main[[#This Row],[ИНН организации]],tbl_inn[],8,FALSE)),"",VLOOKUP(tbl_main[[#This Row],[ИНН организации]],tbl_inn[],8,FALSE))</f>
        <v/>
      </c>
      <c r="AB513" s="83" t="s">
        <v>311</v>
      </c>
      <c r="AC513" s="83" t="s">
        <v>311</v>
      </c>
      <c r="AD513" s="83" t="s">
        <v>311</v>
      </c>
      <c r="AE513" s="83" t="s">
        <v>311</v>
      </c>
      <c r="AF513" s="83" t="s">
        <v>311</v>
      </c>
      <c r="AG513" s="83" t="s">
        <v>311</v>
      </c>
      <c r="AH513" s="83" t="s">
        <v>311</v>
      </c>
      <c r="AI513" s="83" t="s">
        <v>311</v>
      </c>
      <c r="AJ513" s="83" t="s">
        <v>311</v>
      </c>
      <c r="AK513" s="83" t="s">
        <v>311</v>
      </c>
      <c r="AL513" s="83" t="s">
        <v>311</v>
      </c>
      <c r="AM513" s="83" t="s">
        <v>311</v>
      </c>
      <c r="AN513" s="83" t="s">
        <v>311</v>
      </c>
    </row>
    <row r="514" spans="1:40" x14ac:dyDescent="0.25">
      <c r="A514" s="81">
        <f t="shared" si="7"/>
        <v>505</v>
      </c>
      <c r="B514" s="82" t="str">
        <f>IF(tbl_main[[#This Row],[ТИП]]="","",IF(tbl_main[[#This Row],[Серия и номер]]="","",tbl_main[[#This Row],[ТИП]]&amp;"-"&amp;RIGHT(tbl_main[[#This Row],[Серия и номер]],6)))</f>
        <v/>
      </c>
      <c r="C514" s="83" t="s">
        <v>311</v>
      </c>
      <c r="D514" s="83" t="s">
        <v>311</v>
      </c>
      <c r="E514" s="83" t="s">
        <v>311</v>
      </c>
      <c r="F514" s="83" t="s">
        <v>311</v>
      </c>
      <c r="G514" s="83" t="s">
        <v>311</v>
      </c>
      <c r="H514" s="83" t="s">
        <v>311</v>
      </c>
      <c r="I514" s="83" t="s">
        <v>311</v>
      </c>
      <c r="J514" s="83" t="s">
        <v>311</v>
      </c>
      <c r="K514" s="84" t="s">
        <v>311</v>
      </c>
      <c r="L514" s="83" t="s">
        <v>311</v>
      </c>
      <c r="M514" s="85" t="s">
        <v>311</v>
      </c>
      <c r="N514" s="83" t="s">
        <v>311</v>
      </c>
      <c r="O514" s="84" t="s">
        <v>311</v>
      </c>
      <c r="P514" s="83" t="s">
        <v>311</v>
      </c>
      <c r="Q514" s="83" t="s">
        <v>311</v>
      </c>
      <c r="R514" s="83" t="s">
        <v>311</v>
      </c>
      <c r="S514" s="86" t="s">
        <v>311</v>
      </c>
      <c r="T514" s="83" t="s">
        <v>311</v>
      </c>
      <c r="U514" s="83" t="s">
        <v>311</v>
      </c>
      <c r="V514" s="83" t="s">
        <v>311</v>
      </c>
      <c r="W514" s="86" t="s">
        <v>311</v>
      </c>
      <c r="X514" s="86" t="s">
        <v>311</v>
      </c>
      <c r="Y514" s="90" t="str">
        <f>IF(tbl_main[[#This Row],[ИНН организации]]="","",IF(ISERROR(VLOOKUP(tbl_main[[#This Row],[ИНН организации]],tbl_inn[],3,FALSE)),"Проверьте ИНН",VLOOKUP(tbl_main[[#This Row],[ИНН организации]],tbl_inn[],3,FALSE)))</f>
        <v/>
      </c>
      <c r="Z514" s="90" t="str">
        <f>IF(ISERROR(VLOOKUP(tbl_main[[#This Row],[ИНН организации]],tbl_inn[],4,FALSE)),"",VLOOKUP(tbl_main[[#This Row],[ИНН организации]],tbl_inn[],4,FALSE))</f>
        <v/>
      </c>
      <c r="AA514" s="90" t="str">
        <f>IF(ISERROR(VLOOKUP(tbl_main[[#This Row],[ИНН организации]],tbl_inn[],8,FALSE)),"",VLOOKUP(tbl_main[[#This Row],[ИНН организации]],tbl_inn[],8,FALSE))</f>
        <v/>
      </c>
      <c r="AB514" s="83" t="s">
        <v>311</v>
      </c>
      <c r="AC514" s="83" t="s">
        <v>311</v>
      </c>
      <c r="AD514" s="83" t="s">
        <v>311</v>
      </c>
      <c r="AE514" s="83" t="s">
        <v>311</v>
      </c>
      <c r="AF514" s="83" t="s">
        <v>311</v>
      </c>
      <c r="AG514" s="83" t="s">
        <v>311</v>
      </c>
      <c r="AH514" s="83" t="s">
        <v>311</v>
      </c>
      <c r="AI514" s="83" t="s">
        <v>311</v>
      </c>
      <c r="AJ514" s="83" t="s">
        <v>311</v>
      </c>
      <c r="AK514" s="83" t="s">
        <v>311</v>
      </c>
      <c r="AL514" s="83" t="s">
        <v>311</v>
      </c>
      <c r="AM514" s="83" t="s">
        <v>311</v>
      </c>
      <c r="AN514" s="83" t="s">
        <v>311</v>
      </c>
    </row>
    <row r="515" spans="1:40" x14ac:dyDescent="0.25">
      <c r="A515" s="81">
        <f t="shared" si="7"/>
        <v>506</v>
      </c>
      <c r="B515" s="82" t="str">
        <f>IF(tbl_main[[#This Row],[ТИП]]="","",IF(tbl_main[[#This Row],[Серия и номер]]="","",tbl_main[[#This Row],[ТИП]]&amp;"-"&amp;RIGHT(tbl_main[[#This Row],[Серия и номер]],6)))</f>
        <v/>
      </c>
      <c r="C515" s="83" t="s">
        <v>311</v>
      </c>
      <c r="D515" s="83" t="s">
        <v>311</v>
      </c>
      <c r="E515" s="83" t="s">
        <v>311</v>
      </c>
      <c r="F515" s="83" t="s">
        <v>311</v>
      </c>
      <c r="G515" s="83" t="s">
        <v>311</v>
      </c>
      <c r="H515" s="83" t="s">
        <v>311</v>
      </c>
      <c r="I515" s="83" t="s">
        <v>311</v>
      </c>
      <c r="J515" s="83" t="s">
        <v>311</v>
      </c>
      <c r="K515" s="84" t="s">
        <v>311</v>
      </c>
      <c r="L515" s="83" t="s">
        <v>311</v>
      </c>
      <c r="M515" s="85" t="s">
        <v>311</v>
      </c>
      <c r="N515" s="83" t="s">
        <v>311</v>
      </c>
      <c r="O515" s="84" t="s">
        <v>311</v>
      </c>
      <c r="P515" s="83" t="s">
        <v>311</v>
      </c>
      <c r="Q515" s="83" t="s">
        <v>311</v>
      </c>
      <c r="R515" s="83" t="s">
        <v>311</v>
      </c>
      <c r="S515" s="86" t="s">
        <v>311</v>
      </c>
      <c r="T515" s="83" t="s">
        <v>311</v>
      </c>
      <c r="U515" s="83" t="s">
        <v>311</v>
      </c>
      <c r="V515" s="83" t="s">
        <v>311</v>
      </c>
      <c r="W515" s="86" t="s">
        <v>311</v>
      </c>
      <c r="X515" s="86" t="s">
        <v>311</v>
      </c>
      <c r="Y515" s="90" t="str">
        <f>IF(tbl_main[[#This Row],[ИНН организации]]="","",IF(ISERROR(VLOOKUP(tbl_main[[#This Row],[ИНН организации]],tbl_inn[],3,FALSE)),"Проверьте ИНН",VLOOKUP(tbl_main[[#This Row],[ИНН организации]],tbl_inn[],3,FALSE)))</f>
        <v/>
      </c>
      <c r="Z515" s="90" t="str">
        <f>IF(ISERROR(VLOOKUP(tbl_main[[#This Row],[ИНН организации]],tbl_inn[],4,FALSE)),"",VLOOKUP(tbl_main[[#This Row],[ИНН организации]],tbl_inn[],4,FALSE))</f>
        <v/>
      </c>
      <c r="AA515" s="90" t="str">
        <f>IF(ISERROR(VLOOKUP(tbl_main[[#This Row],[ИНН организации]],tbl_inn[],8,FALSE)),"",VLOOKUP(tbl_main[[#This Row],[ИНН организации]],tbl_inn[],8,FALSE))</f>
        <v/>
      </c>
      <c r="AB515" s="83" t="s">
        <v>311</v>
      </c>
      <c r="AC515" s="83" t="s">
        <v>311</v>
      </c>
      <c r="AD515" s="83" t="s">
        <v>311</v>
      </c>
      <c r="AE515" s="83" t="s">
        <v>311</v>
      </c>
      <c r="AF515" s="83" t="s">
        <v>311</v>
      </c>
      <c r="AG515" s="83" t="s">
        <v>311</v>
      </c>
      <c r="AH515" s="83" t="s">
        <v>311</v>
      </c>
      <c r="AI515" s="83" t="s">
        <v>311</v>
      </c>
      <c r="AJ515" s="83" t="s">
        <v>311</v>
      </c>
      <c r="AK515" s="83" t="s">
        <v>311</v>
      </c>
      <c r="AL515" s="83" t="s">
        <v>311</v>
      </c>
      <c r="AM515" s="83" t="s">
        <v>311</v>
      </c>
      <c r="AN515" s="83" t="s">
        <v>311</v>
      </c>
    </row>
    <row r="516" spans="1:40" x14ac:dyDescent="0.25">
      <c r="A516" s="81">
        <f t="shared" si="7"/>
        <v>507</v>
      </c>
      <c r="B516" s="82" t="str">
        <f>IF(tbl_main[[#This Row],[ТИП]]="","",IF(tbl_main[[#This Row],[Серия и номер]]="","",tbl_main[[#This Row],[ТИП]]&amp;"-"&amp;RIGHT(tbl_main[[#This Row],[Серия и номер]],6)))</f>
        <v/>
      </c>
      <c r="C516" s="83" t="s">
        <v>311</v>
      </c>
      <c r="D516" s="83" t="s">
        <v>311</v>
      </c>
      <c r="E516" s="83" t="s">
        <v>311</v>
      </c>
      <c r="F516" s="83" t="s">
        <v>311</v>
      </c>
      <c r="G516" s="83" t="s">
        <v>311</v>
      </c>
      <c r="H516" s="83" t="s">
        <v>311</v>
      </c>
      <c r="I516" s="83" t="s">
        <v>311</v>
      </c>
      <c r="J516" s="83" t="s">
        <v>311</v>
      </c>
      <c r="K516" s="84" t="s">
        <v>311</v>
      </c>
      <c r="L516" s="83" t="s">
        <v>311</v>
      </c>
      <c r="M516" s="85" t="s">
        <v>311</v>
      </c>
      <c r="N516" s="83" t="s">
        <v>311</v>
      </c>
      <c r="O516" s="84" t="s">
        <v>311</v>
      </c>
      <c r="P516" s="83" t="s">
        <v>311</v>
      </c>
      <c r="Q516" s="83" t="s">
        <v>311</v>
      </c>
      <c r="R516" s="83" t="s">
        <v>311</v>
      </c>
      <c r="S516" s="86" t="s">
        <v>311</v>
      </c>
      <c r="T516" s="83" t="s">
        <v>311</v>
      </c>
      <c r="U516" s="83" t="s">
        <v>311</v>
      </c>
      <c r="V516" s="83" t="s">
        <v>311</v>
      </c>
      <c r="W516" s="86" t="s">
        <v>311</v>
      </c>
      <c r="X516" s="86" t="s">
        <v>311</v>
      </c>
      <c r="Y516" s="90" t="str">
        <f>IF(tbl_main[[#This Row],[ИНН организации]]="","",IF(ISERROR(VLOOKUP(tbl_main[[#This Row],[ИНН организации]],tbl_inn[],3,FALSE)),"Проверьте ИНН",VLOOKUP(tbl_main[[#This Row],[ИНН организации]],tbl_inn[],3,FALSE)))</f>
        <v/>
      </c>
      <c r="Z516" s="90" t="str">
        <f>IF(ISERROR(VLOOKUP(tbl_main[[#This Row],[ИНН организации]],tbl_inn[],4,FALSE)),"",VLOOKUP(tbl_main[[#This Row],[ИНН организации]],tbl_inn[],4,FALSE))</f>
        <v/>
      </c>
      <c r="AA516" s="90" t="str">
        <f>IF(ISERROR(VLOOKUP(tbl_main[[#This Row],[ИНН организации]],tbl_inn[],8,FALSE)),"",VLOOKUP(tbl_main[[#This Row],[ИНН организации]],tbl_inn[],8,FALSE))</f>
        <v/>
      </c>
      <c r="AB516" s="83" t="s">
        <v>311</v>
      </c>
      <c r="AC516" s="83" t="s">
        <v>311</v>
      </c>
      <c r="AD516" s="83" t="s">
        <v>311</v>
      </c>
      <c r="AE516" s="83" t="s">
        <v>311</v>
      </c>
      <c r="AF516" s="83" t="s">
        <v>311</v>
      </c>
      <c r="AG516" s="83" t="s">
        <v>311</v>
      </c>
      <c r="AH516" s="83" t="s">
        <v>311</v>
      </c>
      <c r="AI516" s="83" t="s">
        <v>311</v>
      </c>
      <c r="AJ516" s="83" t="s">
        <v>311</v>
      </c>
      <c r="AK516" s="83" t="s">
        <v>311</v>
      </c>
      <c r="AL516" s="83" t="s">
        <v>311</v>
      </c>
      <c r="AM516" s="83" t="s">
        <v>311</v>
      </c>
      <c r="AN516" s="83" t="s">
        <v>311</v>
      </c>
    </row>
    <row r="517" spans="1:40" x14ac:dyDescent="0.25">
      <c r="A517" s="81">
        <f t="shared" si="7"/>
        <v>508</v>
      </c>
      <c r="B517" s="82" t="str">
        <f>IF(tbl_main[[#This Row],[ТИП]]="","",IF(tbl_main[[#This Row],[Серия и номер]]="","",tbl_main[[#This Row],[ТИП]]&amp;"-"&amp;RIGHT(tbl_main[[#This Row],[Серия и номер]],6)))</f>
        <v/>
      </c>
      <c r="C517" s="83" t="s">
        <v>311</v>
      </c>
      <c r="D517" s="83" t="s">
        <v>311</v>
      </c>
      <c r="E517" s="83" t="s">
        <v>311</v>
      </c>
      <c r="F517" s="83" t="s">
        <v>311</v>
      </c>
      <c r="G517" s="83" t="s">
        <v>311</v>
      </c>
      <c r="H517" s="83" t="s">
        <v>311</v>
      </c>
      <c r="I517" s="83" t="s">
        <v>311</v>
      </c>
      <c r="J517" s="83" t="s">
        <v>311</v>
      </c>
      <c r="K517" s="84" t="s">
        <v>311</v>
      </c>
      <c r="L517" s="83" t="s">
        <v>311</v>
      </c>
      <c r="M517" s="85" t="s">
        <v>311</v>
      </c>
      <c r="N517" s="83" t="s">
        <v>311</v>
      </c>
      <c r="O517" s="84" t="s">
        <v>311</v>
      </c>
      <c r="P517" s="83" t="s">
        <v>311</v>
      </c>
      <c r="Q517" s="83" t="s">
        <v>311</v>
      </c>
      <c r="R517" s="83" t="s">
        <v>311</v>
      </c>
      <c r="S517" s="86" t="s">
        <v>311</v>
      </c>
      <c r="T517" s="83" t="s">
        <v>311</v>
      </c>
      <c r="U517" s="83" t="s">
        <v>311</v>
      </c>
      <c r="V517" s="83" t="s">
        <v>311</v>
      </c>
      <c r="W517" s="86" t="s">
        <v>311</v>
      </c>
      <c r="X517" s="86" t="s">
        <v>311</v>
      </c>
      <c r="Y517" s="90" t="str">
        <f>IF(tbl_main[[#This Row],[ИНН организации]]="","",IF(ISERROR(VLOOKUP(tbl_main[[#This Row],[ИНН организации]],tbl_inn[],3,FALSE)),"Проверьте ИНН",VLOOKUP(tbl_main[[#This Row],[ИНН организации]],tbl_inn[],3,FALSE)))</f>
        <v/>
      </c>
      <c r="Z517" s="90" t="str">
        <f>IF(ISERROR(VLOOKUP(tbl_main[[#This Row],[ИНН организации]],tbl_inn[],4,FALSE)),"",VLOOKUP(tbl_main[[#This Row],[ИНН организации]],tbl_inn[],4,FALSE))</f>
        <v/>
      </c>
      <c r="AA517" s="90" t="str">
        <f>IF(ISERROR(VLOOKUP(tbl_main[[#This Row],[ИНН организации]],tbl_inn[],8,FALSE)),"",VLOOKUP(tbl_main[[#This Row],[ИНН организации]],tbl_inn[],8,FALSE))</f>
        <v/>
      </c>
      <c r="AB517" s="83" t="s">
        <v>311</v>
      </c>
      <c r="AC517" s="83" t="s">
        <v>311</v>
      </c>
      <c r="AD517" s="83" t="s">
        <v>311</v>
      </c>
      <c r="AE517" s="83" t="s">
        <v>311</v>
      </c>
      <c r="AF517" s="83" t="s">
        <v>311</v>
      </c>
      <c r="AG517" s="83" t="s">
        <v>311</v>
      </c>
      <c r="AH517" s="83" t="s">
        <v>311</v>
      </c>
      <c r="AI517" s="83" t="s">
        <v>311</v>
      </c>
      <c r="AJ517" s="83" t="s">
        <v>311</v>
      </c>
      <c r="AK517" s="83" t="s">
        <v>311</v>
      </c>
      <c r="AL517" s="83" t="s">
        <v>311</v>
      </c>
      <c r="AM517" s="83" t="s">
        <v>311</v>
      </c>
      <c r="AN517" s="83" t="s">
        <v>311</v>
      </c>
    </row>
    <row r="518" spans="1:40" x14ac:dyDescent="0.25">
      <c r="A518" s="81">
        <f t="shared" si="7"/>
        <v>509</v>
      </c>
      <c r="B518" s="82" t="str">
        <f>IF(tbl_main[[#This Row],[ТИП]]="","",IF(tbl_main[[#This Row],[Серия и номер]]="","",tbl_main[[#This Row],[ТИП]]&amp;"-"&amp;RIGHT(tbl_main[[#This Row],[Серия и номер]],6)))</f>
        <v/>
      </c>
      <c r="C518" s="83" t="s">
        <v>311</v>
      </c>
      <c r="D518" s="83" t="s">
        <v>311</v>
      </c>
      <c r="E518" s="83" t="s">
        <v>311</v>
      </c>
      <c r="F518" s="83" t="s">
        <v>311</v>
      </c>
      <c r="G518" s="83" t="s">
        <v>311</v>
      </c>
      <c r="H518" s="83" t="s">
        <v>311</v>
      </c>
      <c r="I518" s="83" t="s">
        <v>311</v>
      </c>
      <c r="J518" s="83" t="s">
        <v>311</v>
      </c>
      <c r="K518" s="84" t="s">
        <v>311</v>
      </c>
      <c r="L518" s="83" t="s">
        <v>311</v>
      </c>
      <c r="M518" s="85" t="s">
        <v>311</v>
      </c>
      <c r="N518" s="83" t="s">
        <v>311</v>
      </c>
      <c r="O518" s="84" t="s">
        <v>311</v>
      </c>
      <c r="P518" s="83" t="s">
        <v>311</v>
      </c>
      <c r="Q518" s="83" t="s">
        <v>311</v>
      </c>
      <c r="R518" s="83" t="s">
        <v>311</v>
      </c>
      <c r="S518" s="86" t="s">
        <v>311</v>
      </c>
      <c r="T518" s="83" t="s">
        <v>311</v>
      </c>
      <c r="U518" s="83" t="s">
        <v>311</v>
      </c>
      <c r="V518" s="83" t="s">
        <v>311</v>
      </c>
      <c r="W518" s="86" t="s">
        <v>311</v>
      </c>
      <c r="X518" s="86" t="s">
        <v>311</v>
      </c>
      <c r="Y518" s="90" t="str">
        <f>IF(tbl_main[[#This Row],[ИНН организации]]="","",IF(ISERROR(VLOOKUP(tbl_main[[#This Row],[ИНН организации]],tbl_inn[],3,FALSE)),"Проверьте ИНН",VLOOKUP(tbl_main[[#This Row],[ИНН организации]],tbl_inn[],3,FALSE)))</f>
        <v/>
      </c>
      <c r="Z518" s="90" t="str">
        <f>IF(ISERROR(VLOOKUP(tbl_main[[#This Row],[ИНН организации]],tbl_inn[],4,FALSE)),"",VLOOKUP(tbl_main[[#This Row],[ИНН организации]],tbl_inn[],4,FALSE))</f>
        <v/>
      </c>
      <c r="AA518" s="90" t="str">
        <f>IF(ISERROR(VLOOKUP(tbl_main[[#This Row],[ИНН организации]],tbl_inn[],8,FALSE)),"",VLOOKUP(tbl_main[[#This Row],[ИНН организации]],tbl_inn[],8,FALSE))</f>
        <v/>
      </c>
      <c r="AB518" s="83" t="s">
        <v>311</v>
      </c>
      <c r="AC518" s="83" t="s">
        <v>311</v>
      </c>
      <c r="AD518" s="83" t="s">
        <v>311</v>
      </c>
      <c r="AE518" s="83" t="s">
        <v>311</v>
      </c>
      <c r="AF518" s="83" t="s">
        <v>311</v>
      </c>
      <c r="AG518" s="83" t="s">
        <v>311</v>
      </c>
      <c r="AH518" s="83" t="s">
        <v>311</v>
      </c>
      <c r="AI518" s="83" t="s">
        <v>311</v>
      </c>
      <c r="AJ518" s="83" t="s">
        <v>311</v>
      </c>
      <c r="AK518" s="83" t="s">
        <v>311</v>
      </c>
      <c r="AL518" s="83" t="s">
        <v>311</v>
      </c>
      <c r="AM518" s="83" t="s">
        <v>311</v>
      </c>
      <c r="AN518" s="83" t="s">
        <v>311</v>
      </c>
    </row>
    <row r="519" spans="1:40" x14ac:dyDescent="0.25">
      <c r="A519" s="81">
        <f t="shared" si="7"/>
        <v>510</v>
      </c>
      <c r="B519" s="82" t="str">
        <f>IF(tbl_main[[#This Row],[ТИП]]="","",IF(tbl_main[[#This Row],[Серия и номер]]="","",tbl_main[[#This Row],[ТИП]]&amp;"-"&amp;RIGHT(tbl_main[[#This Row],[Серия и номер]],6)))</f>
        <v/>
      </c>
      <c r="C519" s="83" t="s">
        <v>311</v>
      </c>
      <c r="D519" s="83" t="s">
        <v>311</v>
      </c>
      <c r="E519" s="83" t="s">
        <v>311</v>
      </c>
      <c r="F519" s="83" t="s">
        <v>311</v>
      </c>
      <c r="G519" s="83" t="s">
        <v>311</v>
      </c>
      <c r="H519" s="83" t="s">
        <v>311</v>
      </c>
      <c r="I519" s="83" t="s">
        <v>311</v>
      </c>
      <c r="J519" s="83" t="s">
        <v>311</v>
      </c>
      <c r="K519" s="84" t="s">
        <v>311</v>
      </c>
      <c r="L519" s="83" t="s">
        <v>311</v>
      </c>
      <c r="M519" s="85" t="s">
        <v>311</v>
      </c>
      <c r="N519" s="83" t="s">
        <v>311</v>
      </c>
      <c r="O519" s="84" t="s">
        <v>311</v>
      </c>
      <c r="P519" s="83" t="s">
        <v>311</v>
      </c>
      <c r="Q519" s="83" t="s">
        <v>311</v>
      </c>
      <c r="R519" s="83" t="s">
        <v>311</v>
      </c>
      <c r="S519" s="86" t="s">
        <v>311</v>
      </c>
      <c r="T519" s="83" t="s">
        <v>311</v>
      </c>
      <c r="U519" s="83" t="s">
        <v>311</v>
      </c>
      <c r="V519" s="83" t="s">
        <v>311</v>
      </c>
      <c r="W519" s="86" t="s">
        <v>311</v>
      </c>
      <c r="X519" s="86" t="s">
        <v>311</v>
      </c>
      <c r="Y519" s="90" t="str">
        <f>IF(tbl_main[[#This Row],[ИНН организации]]="","",IF(ISERROR(VLOOKUP(tbl_main[[#This Row],[ИНН организации]],tbl_inn[],3,FALSE)),"Проверьте ИНН",VLOOKUP(tbl_main[[#This Row],[ИНН организации]],tbl_inn[],3,FALSE)))</f>
        <v/>
      </c>
      <c r="Z519" s="90" t="str">
        <f>IF(ISERROR(VLOOKUP(tbl_main[[#This Row],[ИНН организации]],tbl_inn[],4,FALSE)),"",VLOOKUP(tbl_main[[#This Row],[ИНН организации]],tbl_inn[],4,FALSE))</f>
        <v/>
      </c>
      <c r="AA519" s="90" t="str">
        <f>IF(ISERROR(VLOOKUP(tbl_main[[#This Row],[ИНН организации]],tbl_inn[],8,FALSE)),"",VLOOKUP(tbl_main[[#This Row],[ИНН организации]],tbl_inn[],8,FALSE))</f>
        <v/>
      </c>
      <c r="AB519" s="83" t="s">
        <v>311</v>
      </c>
      <c r="AC519" s="83" t="s">
        <v>311</v>
      </c>
      <c r="AD519" s="83" t="s">
        <v>311</v>
      </c>
      <c r="AE519" s="83" t="s">
        <v>311</v>
      </c>
      <c r="AF519" s="83" t="s">
        <v>311</v>
      </c>
      <c r="AG519" s="83" t="s">
        <v>311</v>
      </c>
      <c r="AH519" s="83" t="s">
        <v>311</v>
      </c>
      <c r="AI519" s="83" t="s">
        <v>311</v>
      </c>
      <c r="AJ519" s="83" t="s">
        <v>311</v>
      </c>
      <c r="AK519" s="83" t="s">
        <v>311</v>
      </c>
      <c r="AL519" s="83" t="s">
        <v>311</v>
      </c>
      <c r="AM519" s="83" t="s">
        <v>311</v>
      </c>
      <c r="AN519" s="83" t="s">
        <v>311</v>
      </c>
    </row>
    <row r="520" spans="1:40" x14ac:dyDescent="0.25">
      <c r="A520" s="81">
        <f t="shared" si="7"/>
        <v>511</v>
      </c>
      <c r="B520" s="82" t="str">
        <f>IF(tbl_main[[#This Row],[ТИП]]="","",IF(tbl_main[[#This Row],[Серия и номер]]="","",tbl_main[[#This Row],[ТИП]]&amp;"-"&amp;RIGHT(tbl_main[[#This Row],[Серия и номер]],6)))</f>
        <v/>
      </c>
      <c r="C520" s="83" t="s">
        <v>311</v>
      </c>
      <c r="D520" s="83" t="s">
        <v>311</v>
      </c>
      <c r="E520" s="83" t="s">
        <v>311</v>
      </c>
      <c r="F520" s="83" t="s">
        <v>311</v>
      </c>
      <c r="G520" s="83" t="s">
        <v>311</v>
      </c>
      <c r="H520" s="83" t="s">
        <v>311</v>
      </c>
      <c r="I520" s="83" t="s">
        <v>311</v>
      </c>
      <c r="J520" s="83" t="s">
        <v>311</v>
      </c>
      <c r="K520" s="84" t="s">
        <v>311</v>
      </c>
      <c r="L520" s="83" t="s">
        <v>311</v>
      </c>
      <c r="M520" s="85" t="s">
        <v>311</v>
      </c>
      <c r="N520" s="83" t="s">
        <v>311</v>
      </c>
      <c r="O520" s="84" t="s">
        <v>311</v>
      </c>
      <c r="P520" s="83" t="s">
        <v>311</v>
      </c>
      <c r="Q520" s="83" t="s">
        <v>311</v>
      </c>
      <c r="R520" s="83" t="s">
        <v>311</v>
      </c>
      <c r="S520" s="86" t="s">
        <v>311</v>
      </c>
      <c r="T520" s="83" t="s">
        <v>311</v>
      </c>
      <c r="U520" s="83" t="s">
        <v>311</v>
      </c>
      <c r="V520" s="83" t="s">
        <v>311</v>
      </c>
      <c r="W520" s="86" t="s">
        <v>311</v>
      </c>
      <c r="X520" s="86" t="s">
        <v>311</v>
      </c>
      <c r="Y520" s="90" t="str">
        <f>IF(tbl_main[[#This Row],[ИНН организации]]="","",IF(ISERROR(VLOOKUP(tbl_main[[#This Row],[ИНН организации]],tbl_inn[],3,FALSE)),"Проверьте ИНН",VLOOKUP(tbl_main[[#This Row],[ИНН организации]],tbl_inn[],3,FALSE)))</f>
        <v/>
      </c>
      <c r="Z520" s="90" t="str">
        <f>IF(ISERROR(VLOOKUP(tbl_main[[#This Row],[ИНН организации]],tbl_inn[],4,FALSE)),"",VLOOKUP(tbl_main[[#This Row],[ИНН организации]],tbl_inn[],4,FALSE))</f>
        <v/>
      </c>
      <c r="AA520" s="90" t="str">
        <f>IF(ISERROR(VLOOKUP(tbl_main[[#This Row],[ИНН организации]],tbl_inn[],8,FALSE)),"",VLOOKUP(tbl_main[[#This Row],[ИНН организации]],tbl_inn[],8,FALSE))</f>
        <v/>
      </c>
      <c r="AB520" s="83" t="s">
        <v>311</v>
      </c>
      <c r="AC520" s="83" t="s">
        <v>311</v>
      </c>
      <c r="AD520" s="83" t="s">
        <v>311</v>
      </c>
      <c r="AE520" s="83" t="s">
        <v>311</v>
      </c>
      <c r="AF520" s="83" t="s">
        <v>311</v>
      </c>
      <c r="AG520" s="83" t="s">
        <v>311</v>
      </c>
      <c r="AH520" s="83" t="s">
        <v>311</v>
      </c>
      <c r="AI520" s="83" t="s">
        <v>311</v>
      </c>
      <c r="AJ520" s="83" t="s">
        <v>311</v>
      </c>
      <c r="AK520" s="83" t="s">
        <v>311</v>
      </c>
      <c r="AL520" s="83" t="s">
        <v>311</v>
      </c>
      <c r="AM520" s="83" t="s">
        <v>311</v>
      </c>
      <c r="AN520" s="83" t="s">
        <v>311</v>
      </c>
    </row>
    <row r="521" spans="1:40" x14ac:dyDescent="0.25">
      <c r="A521" s="81">
        <f t="shared" si="7"/>
        <v>512</v>
      </c>
      <c r="B521" s="82" t="str">
        <f>IF(tbl_main[[#This Row],[ТИП]]="","",IF(tbl_main[[#This Row],[Серия и номер]]="","",tbl_main[[#This Row],[ТИП]]&amp;"-"&amp;RIGHT(tbl_main[[#This Row],[Серия и номер]],6)))</f>
        <v/>
      </c>
      <c r="C521" s="83" t="s">
        <v>311</v>
      </c>
      <c r="D521" s="83" t="s">
        <v>311</v>
      </c>
      <c r="E521" s="83" t="s">
        <v>311</v>
      </c>
      <c r="F521" s="83" t="s">
        <v>311</v>
      </c>
      <c r="G521" s="83" t="s">
        <v>311</v>
      </c>
      <c r="H521" s="83" t="s">
        <v>311</v>
      </c>
      <c r="I521" s="83" t="s">
        <v>311</v>
      </c>
      <c r="J521" s="83" t="s">
        <v>311</v>
      </c>
      <c r="K521" s="84" t="s">
        <v>311</v>
      </c>
      <c r="L521" s="83" t="s">
        <v>311</v>
      </c>
      <c r="M521" s="85" t="s">
        <v>311</v>
      </c>
      <c r="N521" s="83" t="s">
        <v>311</v>
      </c>
      <c r="O521" s="84" t="s">
        <v>311</v>
      </c>
      <c r="P521" s="83" t="s">
        <v>311</v>
      </c>
      <c r="Q521" s="83" t="s">
        <v>311</v>
      </c>
      <c r="R521" s="83" t="s">
        <v>311</v>
      </c>
      <c r="S521" s="86" t="s">
        <v>311</v>
      </c>
      <c r="T521" s="83" t="s">
        <v>311</v>
      </c>
      <c r="U521" s="83" t="s">
        <v>311</v>
      </c>
      <c r="V521" s="83" t="s">
        <v>311</v>
      </c>
      <c r="W521" s="86" t="s">
        <v>311</v>
      </c>
      <c r="X521" s="86" t="s">
        <v>311</v>
      </c>
      <c r="Y521" s="90" t="str">
        <f>IF(tbl_main[[#This Row],[ИНН организации]]="","",IF(ISERROR(VLOOKUP(tbl_main[[#This Row],[ИНН организации]],tbl_inn[],3,FALSE)),"Проверьте ИНН",VLOOKUP(tbl_main[[#This Row],[ИНН организации]],tbl_inn[],3,FALSE)))</f>
        <v/>
      </c>
      <c r="Z521" s="90" t="str">
        <f>IF(ISERROR(VLOOKUP(tbl_main[[#This Row],[ИНН организации]],tbl_inn[],4,FALSE)),"",VLOOKUP(tbl_main[[#This Row],[ИНН организации]],tbl_inn[],4,FALSE))</f>
        <v/>
      </c>
      <c r="AA521" s="90" t="str">
        <f>IF(ISERROR(VLOOKUP(tbl_main[[#This Row],[ИНН организации]],tbl_inn[],8,FALSE)),"",VLOOKUP(tbl_main[[#This Row],[ИНН организации]],tbl_inn[],8,FALSE))</f>
        <v/>
      </c>
      <c r="AB521" s="83" t="s">
        <v>311</v>
      </c>
      <c r="AC521" s="83" t="s">
        <v>311</v>
      </c>
      <c r="AD521" s="83" t="s">
        <v>311</v>
      </c>
      <c r="AE521" s="83" t="s">
        <v>311</v>
      </c>
      <c r="AF521" s="83" t="s">
        <v>311</v>
      </c>
      <c r="AG521" s="83" t="s">
        <v>311</v>
      </c>
      <c r="AH521" s="83" t="s">
        <v>311</v>
      </c>
      <c r="AI521" s="83" t="s">
        <v>311</v>
      </c>
      <c r="AJ521" s="83" t="s">
        <v>311</v>
      </c>
      <c r="AK521" s="83" t="s">
        <v>311</v>
      </c>
      <c r="AL521" s="83" t="s">
        <v>311</v>
      </c>
      <c r="AM521" s="83" t="s">
        <v>311</v>
      </c>
      <c r="AN521" s="83" t="s">
        <v>311</v>
      </c>
    </row>
    <row r="522" spans="1:40" x14ac:dyDescent="0.25">
      <c r="A522" s="81">
        <f t="shared" si="7"/>
        <v>513</v>
      </c>
      <c r="B522" s="82" t="str">
        <f>IF(tbl_main[[#This Row],[ТИП]]="","",IF(tbl_main[[#This Row],[Серия и номер]]="","",tbl_main[[#This Row],[ТИП]]&amp;"-"&amp;RIGHT(tbl_main[[#This Row],[Серия и номер]],6)))</f>
        <v/>
      </c>
      <c r="C522" s="83" t="s">
        <v>311</v>
      </c>
      <c r="D522" s="83" t="s">
        <v>311</v>
      </c>
      <c r="E522" s="83" t="s">
        <v>311</v>
      </c>
      <c r="F522" s="83" t="s">
        <v>311</v>
      </c>
      <c r="G522" s="83" t="s">
        <v>311</v>
      </c>
      <c r="H522" s="83" t="s">
        <v>311</v>
      </c>
      <c r="I522" s="83" t="s">
        <v>311</v>
      </c>
      <c r="J522" s="83" t="s">
        <v>311</v>
      </c>
      <c r="K522" s="84" t="s">
        <v>311</v>
      </c>
      <c r="L522" s="83" t="s">
        <v>311</v>
      </c>
      <c r="M522" s="85" t="s">
        <v>311</v>
      </c>
      <c r="N522" s="83" t="s">
        <v>311</v>
      </c>
      <c r="O522" s="84" t="s">
        <v>311</v>
      </c>
      <c r="P522" s="83" t="s">
        <v>311</v>
      </c>
      <c r="Q522" s="83" t="s">
        <v>311</v>
      </c>
      <c r="R522" s="83" t="s">
        <v>311</v>
      </c>
      <c r="S522" s="86" t="s">
        <v>311</v>
      </c>
      <c r="T522" s="83" t="s">
        <v>311</v>
      </c>
      <c r="U522" s="83" t="s">
        <v>311</v>
      </c>
      <c r="V522" s="83" t="s">
        <v>311</v>
      </c>
      <c r="W522" s="86" t="s">
        <v>311</v>
      </c>
      <c r="X522" s="86" t="s">
        <v>311</v>
      </c>
      <c r="Y522" s="90" t="str">
        <f>IF(tbl_main[[#This Row],[ИНН организации]]="","",IF(ISERROR(VLOOKUP(tbl_main[[#This Row],[ИНН организации]],tbl_inn[],3,FALSE)),"Проверьте ИНН",VLOOKUP(tbl_main[[#This Row],[ИНН организации]],tbl_inn[],3,FALSE)))</f>
        <v/>
      </c>
      <c r="Z522" s="90" t="str">
        <f>IF(ISERROR(VLOOKUP(tbl_main[[#This Row],[ИНН организации]],tbl_inn[],4,FALSE)),"",VLOOKUP(tbl_main[[#This Row],[ИНН организации]],tbl_inn[],4,FALSE))</f>
        <v/>
      </c>
      <c r="AA522" s="90" t="str">
        <f>IF(ISERROR(VLOOKUP(tbl_main[[#This Row],[ИНН организации]],tbl_inn[],8,FALSE)),"",VLOOKUP(tbl_main[[#This Row],[ИНН организации]],tbl_inn[],8,FALSE))</f>
        <v/>
      </c>
      <c r="AB522" s="83" t="s">
        <v>311</v>
      </c>
      <c r="AC522" s="83" t="s">
        <v>311</v>
      </c>
      <c r="AD522" s="83" t="s">
        <v>311</v>
      </c>
      <c r="AE522" s="83" t="s">
        <v>311</v>
      </c>
      <c r="AF522" s="83" t="s">
        <v>311</v>
      </c>
      <c r="AG522" s="83" t="s">
        <v>311</v>
      </c>
      <c r="AH522" s="83" t="s">
        <v>311</v>
      </c>
      <c r="AI522" s="83" t="s">
        <v>311</v>
      </c>
      <c r="AJ522" s="83" t="s">
        <v>311</v>
      </c>
      <c r="AK522" s="83" t="s">
        <v>311</v>
      </c>
      <c r="AL522" s="83" t="s">
        <v>311</v>
      </c>
      <c r="AM522" s="83" t="s">
        <v>311</v>
      </c>
      <c r="AN522" s="83" t="s">
        <v>311</v>
      </c>
    </row>
    <row r="523" spans="1:40" x14ac:dyDescent="0.25">
      <c r="A523" s="81">
        <f t="shared" ref="A523:A586" si="8">ROW()-9</f>
        <v>514</v>
      </c>
      <c r="B523" s="82" t="str">
        <f>IF(tbl_main[[#This Row],[ТИП]]="","",IF(tbl_main[[#This Row],[Серия и номер]]="","",tbl_main[[#This Row],[ТИП]]&amp;"-"&amp;RIGHT(tbl_main[[#This Row],[Серия и номер]],6)))</f>
        <v/>
      </c>
      <c r="C523" s="83" t="s">
        <v>311</v>
      </c>
      <c r="D523" s="83" t="s">
        <v>311</v>
      </c>
      <c r="E523" s="83" t="s">
        <v>311</v>
      </c>
      <c r="F523" s="83" t="s">
        <v>311</v>
      </c>
      <c r="G523" s="83" t="s">
        <v>311</v>
      </c>
      <c r="H523" s="83" t="s">
        <v>311</v>
      </c>
      <c r="I523" s="83" t="s">
        <v>311</v>
      </c>
      <c r="J523" s="83" t="s">
        <v>311</v>
      </c>
      <c r="K523" s="84" t="s">
        <v>311</v>
      </c>
      <c r="L523" s="83" t="s">
        <v>311</v>
      </c>
      <c r="M523" s="85" t="s">
        <v>311</v>
      </c>
      <c r="N523" s="83" t="s">
        <v>311</v>
      </c>
      <c r="O523" s="84" t="s">
        <v>311</v>
      </c>
      <c r="P523" s="83" t="s">
        <v>311</v>
      </c>
      <c r="Q523" s="83" t="s">
        <v>311</v>
      </c>
      <c r="R523" s="83" t="s">
        <v>311</v>
      </c>
      <c r="S523" s="86" t="s">
        <v>311</v>
      </c>
      <c r="T523" s="83" t="s">
        <v>311</v>
      </c>
      <c r="U523" s="83" t="s">
        <v>311</v>
      </c>
      <c r="V523" s="83" t="s">
        <v>311</v>
      </c>
      <c r="W523" s="86" t="s">
        <v>311</v>
      </c>
      <c r="X523" s="86" t="s">
        <v>311</v>
      </c>
      <c r="Y523" s="90" t="str">
        <f>IF(tbl_main[[#This Row],[ИНН организации]]="","",IF(ISERROR(VLOOKUP(tbl_main[[#This Row],[ИНН организации]],tbl_inn[],3,FALSE)),"Проверьте ИНН",VLOOKUP(tbl_main[[#This Row],[ИНН организации]],tbl_inn[],3,FALSE)))</f>
        <v/>
      </c>
      <c r="Z523" s="90" t="str">
        <f>IF(ISERROR(VLOOKUP(tbl_main[[#This Row],[ИНН организации]],tbl_inn[],4,FALSE)),"",VLOOKUP(tbl_main[[#This Row],[ИНН организации]],tbl_inn[],4,FALSE))</f>
        <v/>
      </c>
      <c r="AA523" s="90" t="str">
        <f>IF(ISERROR(VLOOKUP(tbl_main[[#This Row],[ИНН организации]],tbl_inn[],8,FALSE)),"",VLOOKUP(tbl_main[[#This Row],[ИНН организации]],tbl_inn[],8,FALSE))</f>
        <v/>
      </c>
      <c r="AB523" s="83" t="s">
        <v>311</v>
      </c>
      <c r="AC523" s="83" t="s">
        <v>311</v>
      </c>
      <c r="AD523" s="83" t="s">
        <v>311</v>
      </c>
      <c r="AE523" s="83" t="s">
        <v>311</v>
      </c>
      <c r="AF523" s="83" t="s">
        <v>311</v>
      </c>
      <c r="AG523" s="83" t="s">
        <v>311</v>
      </c>
      <c r="AH523" s="83" t="s">
        <v>311</v>
      </c>
      <c r="AI523" s="83" t="s">
        <v>311</v>
      </c>
      <c r="AJ523" s="83" t="s">
        <v>311</v>
      </c>
      <c r="AK523" s="83" t="s">
        <v>311</v>
      </c>
      <c r="AL523" s="83" t="s">
        <v>311</v>
      </c>
      <c r="AM523" s="83" t="s">
        <v>311</v>
      </c>
      <c r="AN523" s="83" t="s">
        <v>311</v>
      </c>
    </row>
    <row r="524" spans="1:40" x14ac:dyDescent="0.25">
      <c r="A524" s="81">
        <f t="shared" si="8"/>
        <v>515</v>
      </c>
      <c r="B524" s="82" t="str">
        <f>IF(tbl_main[[#This Row],[ТИП]]="","",IF(tbl_main[[#This Row],[Серия и номер]]="","",tbl_main[[#This Row],[ТИП]]&amp;"-"&amp;RIGHT(tbl_main[[#This Row],[Серия и номер]],6)))</f>
        <v/>
      </c>
      <c r="C524" s="83" t="s">
        <v>311</v>
      </c>
      <c r="D524" s="83" t="s">
        <v>311</v>
      </c>
      <c r="E524" s="83" t="s">
        <v>311</v>
      </c>
      <c r="F524" s="83" t="s">
        <v>311</v>
      </c>
      <c r="G524" s="83" t="s">
        <v>311</v>
      </c>
      <c r="H524" s="83" t="s">
        <v>311</v>
      </c>
      <c r="I524" s="83" t="s">
        <v>311</v>
      </c>
      <c r="J524" s="83" t="s">
        <v>311</v>
      </c>
      <c r="K524" s="84" t="s">
        <v>311</v>
      </c>
      <c r="L524" s="83" t="s">
        <v>311</v>
      </c>
      <c r="M524" s="85" t="s">
        <v>311</v>
      </c>
      <c r="N524" s="83" t="s">
        <v>311</v>
      </c>
      <c r="O524" s="84" t="s">
        <v>311</v>
      </c>
      <c r="P524" s="83" t="s">
        <v>311</v>
      </c>
      <c r="Q524" s="83" t="s">
        <v>311</v>
      </c>
      <c r="R524" s="83" t="s">
        <v>311</v>
      </c>
      <c r="S524" s="86" t="s">
        <v>311</v>
      </c>
      <c r="T524" s="83" t="s">
        <v>311</v>
      </c>
      <c r="U524" s="83" t="s">
        <v>311</v>
      </c>
      <c r="V524" s="83" t="s">
        <v>311</v>
      </c>
      <c r="W524" s="86" t="s">
        <v>311</v>
      </c>
      <c r="X524" s="86" t="s">
        <v>311</v>
      </c>
      <c r="Y524" s="90" t="str">
        <f>IF(tbl_main[[#This Row],[ИНН организации]]="","",IF(ISERROR(VLOOKUP(tbl_main[[#This Row],[ИНН организации]],tbl_inn[],3,FALSE)),"Проверьте ИНН",VLOOKUP(tbl_main[[#This Row],[ИНН организации]],tbl_inn[],3,FALSE)))</f>
        <v/>
      </c>
      <c r="Z524" s="90" t="str">
        <f>IF(ISERROR(VLOOKUP(tbl_main[[#This Row],[ИНН организации]],tbl_inn[],4,FALSE)),"",VLOOKUP(tbl_main[[#This Row],[ИНН организации]],tbl_inn[],4,FALSE))</f>
        <v/>
      </c>
      <c r="AA524" s="90" t="str">
        <f>IF(ISERROR(VLOOKUP(tbl_main[[#This Row],[ИНН организации]],tbl_inn[],8,FALSE)),"",VLOOKUP(tbl_main[[#This Row],[ИНН организации]],tbl_inn[],8,FALSE))</f>
        <v/>
      </c>
      <c r="AB524" s="83" t="s">
        <v>311</v>
      </c>
      <c r="AC524" s="83" t="s">
        <v>311</v>
      </c>
      <c r="AD524" s="83" t="s">
        <v>311</v>
      </c>
      <c r="AE524" s="83" t="s">
        <v>311</v>
      </c>
      <c r="AF524" s="83" t="s">
        <v>311</v>
      </c>
      <c r="AG524" s="83" t="s">
        <v>311</v>
      </c>
      <c r="AH524" s="83" t="s">
        <v>311</v>
      </c>
      <c r="AI524" s="83" t="s">
        <v>311</v>
      </c>
      <c r="AJ524" s="83" t="s">
        <v>311</v>
      </c>
      <c r="AK524" s="83" t="s">
        <v>311</v>
      </c>
      <c r="AL524" s="83" t="s">
        <v>311</v>
      </c>
      <c r="AM524" s="83" t="s">
        <v>311</v>
      </c>
      <c r="AN524" s="83" t="s">
        <v>311</v>
      </c>
    </row>
    <row r="525" spans="1:40" x14ac:dyDescent="0.25">
      <c r="A525" s="81">
        <f t="shared" si="8"/>
        <v>516</v>
      </c>
      <c r="B525" s="82" t="str">
        <f>IF(tbl_main[[#This Row],[ТИП]]="","",IF(tbl_main[[#This Row],[Серия и номер]]="","",tbl_main[[#This Row],[ТИП]]&amp;"-"&amp;RIGHT(tbl_main[[#This Row],[Серия и номер]],6)))</f>
        <v/>
      </c>
      <c r="C525" s="83" t="s">
        <v>311</v>
      </c>
      <c r="D525" s="83" t="s">
        <v>311</v>
      </c>
      <c r="E525" s="83" t="s">
        <v>311</v>
      </c>
      <c r="F525" s="83" t="s">
        <v>311</v>
      </c>
      <c r="G525" s="83" t="s">
        <v>311</v>
      </c>
      <c r="H525" s="83" t="s">
        <v>311</v>
      </c>
      <c r="I525" s="83" t="s">
        <v>311</v>
      </c>
      <c r="J525" s="83" t="s">
        <v>311</v>
      </c>
      <c r="K525" s="84" t="s">
        <v>311</v>
      </c>
      <c r="L525" s="83" t="s">
        <v>311</v>
      </c>
      <c r="M525" s="85" t="s">
        <v>311</v>
      </c>
      <c r="N525" s="83" t="s">
        <v>311</v>
      </c>
      <c r="O525" s="84" t="s">
        <v>311</v>
      </c>
      <c r="P525" s="83" t="s">
        <v>311</v>
      </c>
      <c r="Q525" s="83" t="s">
        <v>311</v>
      </c>
      <c r="R525" s="83" t="s">
        <v>311</v>
      </c>
      <c r="S525" s="86" t="s">
        <v>311</v>
      </c>
      <c r="T525" s="83" t="s">
        <v>311</v>
      </c>
      <c r="U525" s="83" t="s">
        <v>311</v>
      </c>
      <c r="V525" s="83" t="s">
        <v>311</v>
      </c>
      <c r="W525" s="86" t="s">
        <v>311</v>
      </c>
      <c r="X525" s="86" t="s">
        <v>311</v>
      </c>
      <c r="Y525" s="90" t="str">
        <f>IF(tbl_main[[#This Row],[ИНН организации]]="","",IF(ISERROR(VLOOKUP(tbl_main[[#This Row],[ИНН организации]],tbl_inn[],3,FALSE)),"Проверьте ИНН",VLOOKUP(tbl_main[[#This Row],[ИНН организации]],tbl_inn[],3,FALSE)))</f>
        <v/>
      </c>
      <c r="Z525" s="90" t="str">
        <f>IF(ISERROR(VLOOKUP(tbl_main[[#This Row],[ИНН организации]],tbl_inn[],4,FALSE)),"",VLOOKUP(tbl_main[[#This Row],[ИНН организации]],tbl_inn[],4,FALSE))</f>
        <v/>
      </c>
      <c r="AA525" s="90" t="str">
        <f>IF(ISERROR(VLOOKUP(tbl_main[[#This Row],[ИНН организации]],tbl_inn[],8,FALSE)),"",VLOOKUP(tbl_main[[#This Row],[ИНН организации]],tbl_inn[],8,FALSE))</f>
        <v/>
      </c>
      <c r="AB525" s="83" t="s">
        <v>311</v>
      </c>
      <c r="AC525" s="83" t="s">
        <v>311</v>
      </c>
      <c r="AD525" s="83" t="s">
        <v>311</v>
      </c>
      <c r="AE525" s="83" t="s">
        <v>311</v>
      </c>
      <c r="AF525" s="83" t="s">
        <v>311</v>
      </c>
      <c r="AG525" s="83" t="s">
        <v>311</v>
      </c>
      <c r="AH525" s="83" t="s">
        <v>311</v>
      </c>
      <c r="AI525" s="83" t="s">
        <v>311</v>
      </c>
      <c r="AJ525" s="83" t="s">
        <v>311</v>
      </c>
      <c r="AK525" s="83" t="s">
        <v>311</v>
      </c>
      <c r="AL525" s="83" t="s">
        <v>311</v>
      </c>
      <c r="AM525" s="83" t="s">
        <v>311</v>
      </c>
      <c r="AN525" s="83" t="s">
        <v>311</v>
      </c>
    </row>
    <row r="526" spans="1:40" x14ac:dyDescent="0.25">
      <c r="A526" s="81">
        <f t="shared" si="8"/>
        <v>517</v>
      </c>
      <c r="B526" s="82" t="str">
        <f>IF(tbl_main[[#This Row],[ТИП]]="","",IF(tbl_main[[#This Row],[Серия и номер]]="","",tbl_main[[#This Row],[ТИП]]&amp;"-"&amp;RIGHT(tbl_main[[#This Row],[Серия и номер]],6)))</f>
        <v/>
      </c>
      <c r="C526" s="83" t="s">
        <v>311</v>
      </c>
      <c r="D526" s="83" t="s">
        <v>311</v>
      </c>
      <c r="E526" s="83" t="s">
        <v>311</v>
      </c>
      <c r="F526" s="83" t="s">
        <v>311</v>
      </c>
      <c r="G526" s="83" t="s">
        <v>311</v>
      </c>
      <c r="H526" s="83" t="s">
        <v>311</v>
      </c>
      <c r="I526" s="83" t="s">
        <v>311</v>
      </c>
      <c r="J526" s="83" t="s">
        <v>311</v>
      </c>
      <c r="K526" s="84" t="s">
        <v>311</v>
      </c>
      <c r="L526" s="83" t="s">
        <v>311</v>
      </c>
      <c r="M526" s="85" t="s">
        <v>311</v>
      </c>
      <c r="N526" s="83" t="s">
        <v>311</v>
      </c>
      <c r="O526" s="84" t="s">
        <v>311</v>
      </c>
      <c r="P526" s="83" t="s">
        <v>311</v>
      </c>
      <c r="Q526" s="83" t="s">
        <v>311</v>
      </c>
      <c r="R526" s="83" t="s">
        <v>311</v>
      </c>
      <c r="S526" s="86" t="s">
        <v>311</v>
      </c>
      <c r="T526" s="83" t="s">
        <v>311</v>
      </c>
      <c r="U526" s="83" t="s">
        <v>311</v>
      </c>
      <c r="V526" s="83" t="s">
        <v>311</v>
      </c>
      <c r="W526" s="86" t="s">
        <v>311</v>
      </c>
      <c r="X526" s="86" t="s">
        <v>311</v>
      </c>
      <c r="Y526" s="90" t="str">
        <f>IF(tbl_main[[#This Row],[ИНН организации]]="","",IF(ISERROR(VLOOKUP(tbl_main[[#This Row],[ИНН организации]],tbl_inn[],3,FALSE)),"Проверьте ИНН",VLOOKUP(tbl_main[[#This Row],[ИНН организации]],tbl_inn[],3,FALSE)))</f>
        <v/>
      </c>
      <c r="Z526" s="90" t="str">
        <f>IF(ISERROR(VLOOKUP(tbl_main[[#This Row],[ИНН организации]],tbl_inn[],4,FALSE)),"",VLOOKUP(tbl_main[[#This Row],[ИНН организации]],tbl_inn[],4,FALSE))</f>
        <v/>
      </c>
      <c r="AA526" s="90" t="str">
        <f>IF(ISERROR(VLOOKUP(tbl_main[[#This Row],[ИНН организации]],tbl_inn[],8,FALSE)),"",VLOOKUP(tbl_main[[#This Row],[ИНН организации]],tbl_inn[],8,FALSE))</f>
        <v/>
      </c>
      <c r="AB526" s="83" t="s">
        <v>311</v>
      </c>
      <c r="AC526" s="83" t="s">
        <v>311</v>
      </c>
      <c r="AD526" s="83" t="s">
        <v>311</v>
      </c>
      <c r="AE526" s="83" t="s">
        <v>311</v>
      </c>
      <c r="AF526" s="83" t="s">
        <v>311</v>
      </c>
      <c r="AG526" s="83" t="s">
        <v>311</v>
      </c>
      <c r="AH526" s="83" t="s">
        <v>311</v>
      </c>
      <c r="AI526" s="83" t="s">
        <v>311</v>
      </c>
      <c r="AJ526" s="83" t="s">
        <v>311</v>
      </c>
      <c r="AK526" s="83" t="s">
        <v>311</v>
      </c>
      <c r="AL526" s="83" t="s">
        <v>311</v>
      </c>
      <c r="AM526" s="83" t="s">
        <v>311</v>
      </c>
      <c r="AN526" s="83" t="s">
        <v>311</v>
      </c>
    </row>
    <row r="527" spans="1:40" x14ac:dyDescent="0.25">
      <c r="A527" s="81">
        <f t="shared" si="8"/>
        <v>518</v>
      </c>
      <c r="B527" s="82" t="str">
        <f>IF(tbl_main[[#This Row],[ТИП]]="","",IF(tbl_main[[#This Row],[Серия и номер]]="","",tbl_main[[#This Row],[ТИП]]&amp;"-"&amp;RIGHT(tbl_main[[#This Row],[Серия и номер]],6)))</f>
        <v/>
      </c>
      <c r="C527" s="83" t="s">
        <v>311</v>
      </c>
      <c r="D527" s="83" t="s">
        <v>311</v>
      </c>
      <c r="E527" s="83" t="s">
        <v>311</v>
      </c>
      <c r="F527" s="83" t="s">
        <v>311</v>
      </c>
      <c r="G527" s="83" t="s">
        <v>311</v>
      </c>
      <c r="H527" s="83" t="s">
        <v>311</v>
      </c>
      <c r="I527" s="83" t="s">
        <v>311</v>
      </c>
      <c r="J527" s="83" t="s">
        <v>311</v>
      </c>
      <c r="K527" s="84" t="s">
        <v>311</v>
      </c>
      <c r="L527" s="83" t="s">
        <v>311</v>
      </c>
      <c r="M527" s="85" t="s">
        <v>311</v>
      </c>
      <c r="N527" s="83" t="s">
        <v>311</v>
      </c>
      <c r="O527" s="84" t="s">
        <v>311</v>
      </c>
      <c r="P527" s="83" t="s">
        <v>311</v>
      </c>
      <c r="Q527" s="83" t="s">
        <v>311</v>
      </c>
      <c r="R527" s="83" t="s">
        <v>311</v>
      </c>
      <c r="S527" s="86" t="s">
        <v>311</v>
      </c>
      <c r="T527" s="83" t="s">
        <v>311</v>
      </c>
      <c r="U527" s="83" t="s">
        <v>311</v>
      </c>
      <c r="V527" s="83" t="s">
        <v>311</v>
      </c>
      <c r="W527" s="86" t="s">
        <v>311</v>
      </c>
      <c r="X527" s="86" t="s">
        <v>311</v>
      </c>
      <c r="Y527" s="90" t="str">
        <f>IF(tbl_main[[#This Row],[ИНН организации]]="","",IF(ISERROR(VLOOKUP(tbl_main[[#This Row],[ИНН организации]],tbl_inn[],3,FALSE)),"Проверьте ИНН",VLOOKUP(tbl_main[[#This Row],[ИНН организации]],tbl_inn[],3,FALSE)))</f>
        <v/>
      </c>
      <c r="Z527" s="90" t="str">
        <f>IF(ISERROR(VLOOKUP(tbl_main[[#This Row],[ИНН организации]],tbl_inn[],4,FALSE)),"",VLOOKUP(tbl_main[[#This Row],[ИНН организации]],tbl_inn[],4,FALSE))</f>
        <v/>
      </c>
      <c r="AA527" s="90" t="str">
        <f>IF(ISERROR(VLOOKUP(tbl_main[[#This Row],[ИНН организации]],tbl_inn[],8,FALSE)),"",VLOOKUP(tbl_main[[#This Row],[ИНН организации]],tbl_inn[],8,FALSE))</f>
        <v/>
      </c>
      <c r="AB527" s="83" t="s">
        <v>311</v>
      </c>
      <c r="AC527" s="83" t="s">
        <v>311</v>
      </c>
      <c r="AD527" s="83" t="s">
        <v>311</v>
      </c>
      <c r="AE527" s="83" t="s">
        <v>311</v>
      </c>
      <c r="AF527" s="83" t="s">
        <v>311</v>
      </c>
      <c r="AG527" s="83" t="s">
        <v>311</v>
      </c>
      <c r="AH527" s="83" t="s">
        <v>311</v>
      </c>
      <c r="AI527" s="83" t="s">
        <v>311</v>
      </c>
      <c r="AJ527" s="83" t="s">
        <v>311</v>
      </c>
      <c r="AK527" s="83" t="s">
        <v>311</v>
      </c>
      <c r="AL527" s="83" t="s">
        <v>311</v>
      </c>
      <c r="AM527" s="83" t="s">
        <v>311</v>
      </c>
      <c r="AN527" s="83" t="s">
        <v>311</v>
      </c>
    </row>
    <row r="528" spans="1:40" x14ac:dyDescent="0.25">
      <c r="A528" s="81">
        <f t="shared" si="8"/>
        <v>519</v>
      </c>
      <c r="B528" s="82" t="str">
        <f>IF(tbl_main[[#This Row],[ТИП]]="","",IF(tbl_main[[#This Row],[Серия и номер]]="","",tbl_main[[#This Row],[ТИП]]&amp;"-"&amp;RIGHT(tbl_main[[#This Row],[Серия и номер]],6)))</f>
        <v/>
      </c>
      <c r="C528" s="83" t="s">
        <v>311</v>
      </c>
      <c r="D528" s="83" t="s">
        <v>311</v>
      </c>
      <c r="E528" s="83" t="s">
        <v>311</v>
      </c>
      <c r="F528" s="83" t="s">
        <v>311</v>
      </c>
      <c r="G528" s="83" t="s">
        <v>311</v>
      </c>
      <c r="H528" s="83" t="s">
        <v>311</v>
      </c>
      <c r="I528" s="83" t="s">
        <v>311</v>
      </c>
      <c r="J528" s="83" t="s">
        <v>311</v>
      </c>
      <c r="K528" s="84" t="s">
        <v>311</v>
      </c>
      <c r="L528" s="83" t="s">
        <v>311</v>
      </c>
      <c r="M528" s="85" t="s">
        <v>311</v>
      </c>
      <c r="N528" s="83" t="s">
        <v>311</v>
      </c>
      <c r="O528" s="84" t="s">
        <v>311</v>
      </c>
      <c r="P528" s="83" t="s">
        <v>311</v>
      </c>
      <c r="Q528" s="83" t="s">
        <v>311</v>
      </c>
      <c r="R528" s="83" t="s">
        <v>311</v>
      </c>
      <c r="S528" s="86" t="s">
        <v>311</v>
      </c>
      <c r="T528" s="83" t="s">
        <v>311</v>
      </c>
      <c r="U528" s="83" t="s">
        <v>311</v>
      </c>
      <c r="V528" s="83" t="s">
        <v>311</v>
      </c>
      <c r="W528" s="86" t="s">
        <v>311</v>
      </c>
      <c r="X528" s="86" t="s">
        <v>311</v>
      </c>
      <c r="Y528" s="90" t="str">
        <f>IF(tbl_main[[#This Row],[ИНН организации]]="","",IF(ISERROR(VLOOKUP(tbl_main[[#This Row],[ИНН организации]],tbl_inn[],3,FALSE)),"Проверьте ИНН",VLOOKUP(tbl_main[[#This Row],[ИНН организации]],tbl_inn[],3,FALSE)))</f>
        <v/>
      </c>
      <c r="Z528" s="90" t="str">
        <f>IF(ISERROR(VLOOKUP(tbl_main[[#This Row],[ИНН организации]],tbl_inn[],4,FALSE)),"",VLOOKUP(tbl_main[[#This Row],[ИНН организации]],tbl_inn[],4,FALSE))</f>
        <v/>
      </c>
      <c r="AA528" s="90" t="str">
        <f>IF(ISERROR(VLOOKUP(tbl_main[[#This Row],[ИНН организации]],tbl_inn[],8,FALSE)),"",VLOOKUP(tbl_main[[#This Row],[ИНН организации]],tbl_inn[],8,FALSE))</f>
        <v/>
      </c>
      <c r="AB528" s="83" t="s">
        <v>311</v>
      </c>
      <c r="AC528" s="83" t="s">
        <v>311</v>
      </c>
      <c r="AD528" s="83" t="s">
        <v>311</v>
      </c>
      <c r="AE528" s="83" t="s">
        <v>311</v>
      </c>
      <c r="AF528" s="83" t="s">
        <v>311</v>
      </c>
      <c r="AG528" s="83" t="s">
        <v>311</v>
      </c>
      <c r="AH528" s="83" t="s">
        <v>311</v>
      </c>
      <c r="AI528" s="83" t="s">
        <v>311</v>
      </c>
      <c r="AJ528" s="83" t="s">
        <v>311</v>
      </c>
      <c r="AK528" s="83" t="s">
        <v>311</v>
      </c>
      <c r="AL528" s="83" t="s">
        <v>311</v>
      </c>
      <c r="AM528" s="83" t="s">
        <v>311</v>
      </c>
      <c r="AN528" s="83" t="s">
        <v>311</v>
      </c>
    </row>
    <row r="529" spans="1:40" x14ac:dyDescent="0.25">
      <c r="A529" s="81">
        <f t="shared" si="8"/>
        <v>520</v>
      </c>
      <c r="B529" s="82" t="str">
        <f>IF(tbl_main[[#This Row],[ТИП]]="","",IF(tbl_main[[#This Row],[Серия и номер]]="","",tbl_main[[#This Row],[ТИП]]&amp;"-"&amp;RIGHT(tbl_main[[#This Row],[Серия и номер]],6)))</f>
        <v/>
      </c>
      <c r="C529" s="83" t="s">
        <v>311</v>
      </c>
      <c r="D529" s="83" t="s">
        <v>311</v>
      </c>
      <c r="E529" s="83" t="s">
        <v>311</v>
      </c>
      <c r="F529" s="83" t="s">
        <v>311</v>
      </c>
      <c r="G529" s="83" t="s">
        <v>311</v>
      </c>
      <c r="H529" s="83" t="s">
        <v>311</v>
      </c>
      <c r="I529" s="83" t="s">
        <v>311</v>
      </c>
      <c r="J529" s="83" t="s">
        <v>311</v>
      </c>
      <c r="K529" s="84" t="s">
        <v>311</v>
      </c>
      <c r="L529" s="83" t="s">
        <v>311</v>
      </c>
      <c r="M529" s="85" t="s">
        <v>311</v>
      </c>
      <c r="N529" s="83" t="s">
        <v>311</v>
      </c>
      <c r="O529" s="84" t="s">
        <v>311</v>
      </c>
      <c r="P529" s="83" t="s">
        <v>311</v>
      </c>
      <c r="Q529" s="83" t="s">
        <v>311</v>
      </c>
      <c r="R529" s="83" t="s">
        <v>311</v>
      </c>
      <c r="S529" s="86" t="s">
        <v>311</v>
      </c>
      <c r="T529" s="83" t="s">
        <v>311</v>
      </c>
      <c r="U529" s="83" t="s">
        <v>311</v>
      </c>
      <c r="V529" s="83" t="s">
        <v>311</v>
      </c>
      <c r="W529" s="86" t="s">
        <v>311</v>
      </c>
      <c r="X529" s="86" t="s">
        <v>311</v>
      </c>
      <c r="Y529" s="90" t="str">
        <f>IF(tbl_main[[#This Row],[ИНН организации]]="","",IF(ISERROR(VLOOKUP(tbl_main[[#This Row],[ИНН организации]],tbl_inn[],3,FALSE)),"Проверьте ИНН",VLOOKUP(tbl_main[[#This Row],[ИНН организации]],tbl_inn[],3,FALSE)))</f>
        <v/>
      </c>
      <c r="Z529" s="90" t="str">
        <f>IF(ISERROR(VLOOKUP(tbl_main[[#This Row],[ИНН организации]],tbl_inn[],4,FALSE)),"",VLOOKUP(tbl_main[[#This Row],[ИНН организации]],tbl_inn[],4,FALSE))</f>
        <v/>
      </c>
      <c r="AA529" s="90" t="str">
        <f>IF(ISERROR(VLOOKUP(tbl_main[[#This Row],[ИНН организации]],tbl_inn[],8,FALSE)),"",VLOOKUP(tbl_main[[#This Row],[ИНН организации]],tbl_inn[],8,FALSE))</f>
        <v/>
      </c>
      <c r="AB529" s="83" t="s">
        <v>311</v>
      </c>
      <c r="AC529" s="83" t="s">
        <v>311</v>
      </c>
      <c r="AD529" s="83" t="s">
        <v>311</v>
      </c>
      <c r="AE529" s="83" t="s">
        <v>311</v>
      </c>
      <c r="AF529" s="83" t="s">
        <v>311</v>
      </c>
      <c r="AG529" s="83" t="s">
        <v>311</v>
      </c>
      <c r="AH529" s="83" t="s">
        <v>311</v>
      </c>
      <c r="AI529" s="83" t="s">
        <v>311</v>
      </c>
      <c r="AJ529" s="83" t="s">
        <v>311</v>
      </c>
      <c r="AK529" s="83" t="s">
        <v>311</v>
      </c>
      <c r="AL529" s="83" t="s">
        <v>311</v>
      </c>
      <c r="AM529" s="83" t="s">
        <v>311</v>
      </c>
      <c r="AN529" s="83" t="s">
        <v>311</v>
      </c>
    </row>
    <row r="530" spans="1:40" x14ac:dyDescent="0.25">
      <c r="A530" s="81">
        <f t="shared" si="8"/>
        <v>521</v>
      </c>
      <c r="B530" s="82" t="str">
        <f>IF(tbl_main[[#This Row],[ТИП]]="","",IF(tbl_main[[#This Row],[Серия и номер]]="","",tbl_main[[#This Row],[ТИП]]&amp;"-"&amp;RIGHT(tbl_main[[#This Row],[Серия и номер]],6)))</f>
        <v/>
      </c>
      <c r="C530" s="83" t="s">
        <v>311</v>
      </c>
      <c r="D530" s="83" t="s">
        <v>311</v>
      </c>
      <c r="E530" s="83" t="s">
        <v>311</v>
      </c>
      <c r="F530" s="83" t="s">
        <v>311</v>
      </c>
      <c r="G530" s="83" t="s">
        <v>311</v>
      </c>
      <c r="H530" s="83" t="s">
        <v>311</v>
      </c>
      <c r="I530" s="83" t="s">
        <v>311</v>
      </c>
      <c r="J530" s="83" t="s">
        <v>311</v>
      </c>
      <c r="K530" s="84" t="s">
        <v>311</v>
      </c>
      <c r="L530" s="83" t="s">
        <v>311</v>
      </c>
      <c r="M530" s="85" t="s">
        <v>311</v>
      </c>
      <c r="N530" s="83" t="s">
        <v>311</v>
      </c>
      <c r="O530" s="84" t="s">
        <v>311</v>
      </c>
      <c r="P530" s="83" t="s">
        <v>311</v>
      </c>
      <c r="Q530" s="83" t="s">
        <v>311</v>
      </c>
      <c r="R530" s="83" t="s">
        <v>311</v>
      </c>
      <c r="S530" s="86" t="s">
        <v>311</v>
      </c>
      <c r="T530" s="83" t="s">
        <v>311</v>
      </c>
      <c r="U530" s="83" t="s">
        <v>311</v>
      </c>
      <c r="V530" s="83" t="s">
        <v>311</v>
      </c>
      <c r="W530" s="86" t="s">
        <v>311</v>
      </c>
      <c r="X530" s="86" t="s">
        <v>311</v>
      </c>
      <c r="Y530" s="90" t="str">
        <f>IF(tbl_main[[#This Row],[ИНН организации]]="","",IF(ISERROR(VLOOKUP(tbl_main[[#This Row],[ИНН организации]],tbl_inn[],3,FALSE)),"Проверьте ИНН",VLOOKUP(tbl_main[[#This Row],[ИНН организации]],tbl_inn[],3,FALSE)))</f>
        <v/>
      </c>
      <c r="Z530" s="90" t="str">
        <f>IF(ISERROR(VLOOKUP(tbl_main[[#This Row],[ИНН организации]],tbl_inn[],4,FALSE)),"",VLOOKUP(tbl_main[[#This Row],[ИНН организации]],tbl_inn[],4,FALSE))</f>
        <v/>
      </c>
      <c r="AA530" s="90" t="str">
        <f>IF(ISERROR(VLOOKUP(tbl_main[[#This Row],[ИНН организации]],tbl_inn[],8,FALSE)),"",VLOOKUP(tbl_main[[#This Row],[ИНН организации]],tbl_inn[],8,FALSE))</f>
        <v/>
      </c>
      <c r="AB530" s="83" t="s">
        <v>311</v>
      </c>
      <c r="AC530" s="83" t="s">
        <v>311</v>
      </c>
      <c r="AD530" s="83" t="s">
        <v>311</v>
      </c>
      <c r="AE530" s="83" t="s">
        <v>311</v>
      </c>
      <c r="AF530" s="83" t="s">
        <v>311</v>
      </c>
      <c r="AG530" s="83" t="s">
        <v>311</v>
      </c>
      <c r="AH530" s="83" t="s">
        <v>311</v>
      </c>
      <c r="AI530" s="83" t="s">
        <v>311</v>
      </c>
      <c r="AJ530" s="83" t="s">
        <v>311</v>
      </c>
      <c r="AK530" s="83" t="s">
        <v>311</v>
      </c>
      <c r="AL530" s="83" t="s">
        <v>311</v>
      </c>
      <c r="AM530" s="83" t="s">
        <v>311</v>
      </c>
      <c r="AN530" s="83" t="s">
        <v>311</v>
      </c>
    </row>
    <row r="531" spans="1:40" x14ac:dyDescent="0.25">
      <c r="A531" s="81">
        <f t="shared" si="8"/>
        <v>522</v>
      </c>
      <c r="B531" s="82" t="str">
        <f>IF(tbl_main[[#This Row],[ТИП]]="","",IF(tbl_main[[#This Row],[Серия и номер]]="","",tbl_main[[#This Row],[ТИП]]&amp;"-"&amp;RIGHT(tbl_main[[#This Row],[Серия и номер]],6)))</f>
        <v/>
      </c>
      <c r="C531" s="83" t="s">
        <v>311</v>
      </c>
      <c r="D531" s="83" t="s">
        <v>311</v>
      </c>
      <c r="E531" s="83" t="s">
        <v>311</v>
      </c>
      <c r="F531" s="83" t="s">
        <v>311</v>
      </c>
      <c r="G531" s="83" t="s">
        <v>311</v>
      </c>
      <c r="H531" s="83" t="s">
        <v>311</v>
      </c>
      <c r="I531" s="83" t="s">
        <v>311</v>
      </c>
      <c r="J531" s="83" t="s">
        <v>311</v>
      </c>
      <c r="K531" s="84" t="s">
        <v>311</v>
      </c>
      <c r="L531" s="83" t="s">
        <v>311</v>
      </c>
      <c r="M531" s="85" t="s">
        <v>311</v>
      </c>
      <c r="N531" s="83" t="s">
        <v>311</v>
      </c>
      <c r="O531" s="84" t="s">
        <v>311</v>
      </c>
      <c r="P531" s="83" t="s">
        <v>311</v>
      </c>
      <c r="Q531" s="83" t="s">
        <v>311</v>
      </c>
      <c r="R531" s="83" t="s">
        <v>311</v>
      </c>
      <c r="S531" s="86" t="s">
        <v>311</v>
      </c>
      <c r="T531" s="83" t="s">
        <v>311</v>
      </c>
      <c r="U531" s="83" t="s">
        <v>311</v>
      </c>
      <c r="V531" s="83" t="s">
        <v>311</v>
      </c>
      <c r="W531" s="86" t="s">
        <v>311</v>
      </c>
      <c r="X531" s="86" t="s">
        <v>311</v>
      </c>
      <c r="Y531" s="90" t="str">
        <f>IF(tbl_main[[#This Row],[ИНН организации]]="","",IF(ISERROR(VLOOKUP(tbl_main[[#This Row],[ИНН организации]],tbl_inn[],3,FALSE)),"Проверьте ИНН",VLOOKUP(tbl_main[[#This Row],[ИНН организации]],tbl_inn[],3,FALSE)))</f>
        <v/>
      </c>
      <c r="Z531" s="90" t="str">
        <f>IF(ISERROR(VLOOKUP(tbl_main[[#This Row],[ИНН организации]],tbl_inn[],4,FALSE)),"",VLOOKUP(tbl_main[[#This Row],[ИНН организации]],tbl_inn[],4,FALSE))</f>
        <v/>
      </c>
      <c r="AA531" s="90" t="str">
        <f>IF(ISERROR(VLOOKUP(tbl_main[[#This Row],[ИНН организации]],tbl_inn[],8,FALSE)),"",VLOOKUP(tbl_main[[#This Row],[ИНН организации]],tbl_inn[],8,FALSE))</f>
        <v/>
      </c>
      <c r="AB531" s="83" t="s">
        <v>311</v>
      </c>
      <c r="AC531" s="83" t="s">
        <v>311</v>
      </c>
      <c r="AD531" s="83" t="s">
        <v>311</v>
      </c>
      <c r="AE531" s="83" t="s">
        <v>311</v>
      </c>
      <c r="AF531" s="83" t="s">
        <v>311</v>
      </c>
      <c r="AG531" s="83" t="s">
        <v>311</v>
      </c>
      <c r="AH531" s="83" t="s">
        <v>311</v>
      </c>
      <c r="AI531" s="83" t="s">
        <v>311</v>
      </c>
      <c r="AJ531" s="83" t="s">
        <v>311</v>
      </c>
      <c r="AK531" s="83" t="s">
        <v>311</v>
      </c>
      <c r="AL531" s="83" t="s">
        <v>311</v>
      </c>
      <c r="AM531" s="83" t="s">
        <v>311</v>
      </c>
      <c r="AN531" s="83" t="s">
        <v>311</v>
      </c>
    </row>
    <row r="532" spans="1:40" x14ac:dyDescent="0.25">
      <c r="A532" s="81">
        <f t="shared" si="8"/>
        <v>523</v>
      </c>
      <c r="B532" s="82" t="str">
        <f>IF(tbl_main[[#This Row],[ТИП]]="","",IF(tbl_main[[#This Row],[Серия и номер]]="","",tbl_main[[#This Row],[ТИП]]&amp;"-"&amp;RIGHT(tbl_main[[#This Row],[Серия и номер]],6)))</f>
        <v/>
      </c>
      <c r="C532" s="83" t="s">
        <v>311</v>
      </c>
      <c r="D532" s="83" t="s">
        <v>311</v>
      </c>
      <c r="E532" s="83" t="s">
        <v>311</v>
      </c>
      <c r="F532" s="83" t="s">
        <v>311</v>
      </c>
      <c r="G532" s="83" t="s">
        <v>311</v>
      </c>
      <c r="H532" s="83" t="s">
        <v>311</v>
      </c>
      <c r="I532" s="83" t="s">
        <v>311</v>
      </c>
      <c r="J532" s="83" t="s">
        <v>311</v>
      </c>
      <c r="K532" s="84" t="s">
        <v>311</v>
      </c>
      <c r="L532" s="83" t="s">
        <v>311</v>
      </c>
      <c r="M532" s="85" t="s">
        <v>311</v>
      </c>
      <c r="N532" s="83" t="s">
        <v>311</v>
      </c>
      <c r="O532" s="84" t="s">
        <v>311</v>
      </c>
      <c r="P532" s="83" t="s">
        <v>311</v>
      </c>
      <c r="Q532" s="83" t="s">
        <v>311</v>
      </c>
      <c r="R532" s="83" t="s">
        <v>311</v>
      </c>
      <c r="S532" s="86" t="s">
        <v>311</v>
      </c>
      <c r="T532" s="83" t="s">
        <v>311</v>
      </c>
      <c r="U532" s="83" t="s">
        <v>311</v>
      </c>
      <c r="V532" s="83" t="s">
        <v>311</v>
      </c>
      <c r="W532" s="86" t="s">
        <v>311</v>
      </c>
      <c r="X532" s="86" t="s">
        <v>311</v>
      </c>
      <c r="Y532" s="90" t="str">
        <f>IF(tbl_main[[#This Row],[ИНН организации]]="","",IF(ISERROR(VLOOKUP(tbl_main[[#This Row],[ИНН организации]],tbl_inn[],3,FALSE)),"Проверьте ИНН",VLOOKUP(tbl_main[[#This Row],[ИНН организации]],tbl_inn[],3,FALSE)))</f>
        <v/>
      </c>
      <c r="Z532" s="90" t="str">
        <f>IF(ISERROR(VLOOKUP(tbl_main[[#This Row],[ИНН организации]],tbl_inn[],4,FALSE)),"",VLOOKUP(tbl_main[[#This Row],[ИНН организации]],tbl_inn[],4,FALSE))</f>
        <v/>
      </c>
      <c r="AA532" s="90" t="str">
        <f>IF(ISERROR(VLOOKUP(tbl_main[[#This Row],[ИНН организации]],tbl_inn[],8,FALSE)),"",VLOOKUP(tbl_main[[#This Row],[ИНН организации]],tbl_inn[],8,FALSE))</f>
        <v/>
      </c>
      <c r="AB532" s="83" t="s">
        <v>311</v>
      </c>
      <c r="AC532" s="83" t="s">
        <v>311</v>
      </c>
      <c r="AD532" s="83" t="s">
        <v>311</v>
      </c>
      <c r="AE532" s="83" t="s">
        <v>311</v>
      </c>
      <c r="AF532" s="83" t="s">
        <v>311</v>
      </c>
      <c r="AG532" s="83" t="s">
        <v>311</v>
      </c>
      <c r="AH532" s="83" t="s">
        <v>311</v>
      </c>
      <c r="AI532" s="83" t="s">
        <v>311</v>
      </c>
      <c r="AJ532" s="83" t="s">
        <v>311</v>
      </c>
      <c r="AK532" s="83" t="s">
        <v>311</v>
      </c>
      <c r="AL532" s="83" t="s">
        <v>311</v>
      </c>
      <c r="AM532" s="83" t="s">
        <v>311</v>
      </c>
      <c r="AN532" s="83" t="s">
        <v>311</v>
      </c>
    </row>
    <row r="533" spans="1:40" x14ac:dyDescent="0.25">
      <c r="A533" s="81">
        <f t="shared" si="8"/>
        <v>524</v>
      </c>
      <c r="B533" s="82" t="str">
        <f>IF(tbl_main[[#This Row],[ТИП]]="","",IF(tbl_main[[#This Row],[Серия и номер]]="","",tbl_main[[#This Row],[ТИП]]&amp;"-"&amp;RIGHT(tbl_main[[#This Row],[Серия и номер]],6)))</f>
        <v/>
      </c>
      <c r="C533" s="83" t="s">
        <v>311</v>
      </c>
      <c r="D533" s="83" t="s">
        <v>311</v>
      </c>
      <c r="E533" s="83" t="s">
        <v>311</v>
      </c>
      <c r="F533" s="83" t="s">
        <v>311</v>
      </c>
      <c r="G533" s="83" t="s">
        <v>311</v>
      </c>
      <c r="H533" s="83" t="s">
        <v>311</v>
      </c>
      <c r="I533" s="83" t="s">
        <v>311</v>
      </c>
      <c r="J533" s="83" t="s">
        <v>311</v>
      </c>
      <c r="K533" s="84" t="s">
        <v>311</v>
      </c>
      <c r="L533" s="83" t="s">
        <v>311</v>
      </c>
      <c r="M533" s="85" t="s">
        <v>311</v>
      </c>
      <c r="N533" s="83" t="s">
        <v>311</v>
      </c>
      <c r="O533" s="84" t="s">
        <v>311</v>
      </c>
      <c r="P533" s="83" t="s">
        <v>311</v>
      </c>
      <c r="Q533" s="83" t="s">
        <v>311</v>
      </c>
      <c r="R533" s="83" t="s">
        <v>311</v>
      </c>
      <c r="S533" s="86" t="s">
        <v>311</v>
      </c>
      <c r="T533" s="83" t="s">
        <v>311</v>
      </c>
      <c r="U533" s="83" t="s">
        <v>311</v>
      </c>
      <c r="V533" s="83" t="s">
        <v>311</v>
      </c>
      <c r="W533" s="86" t="s">
        <v>311</v>
      </c>
      <c r="X533" s="86" t="s">
        <v>311</v>
      </c>
      <c r="Y533" s="90" t="str">
        <f>IF(tbl_main[[#This Row],[ИНН организации]]="","",IF(ISERROR(VLOOKUP(tbl_main[[#This Row],[ИНН организации]],tbl_inn[],3,FALSE)),"Проверьте ИНН",VLOOKUP(tbl_main[[#This Row],[ИНН организации]],tbl_inn[],3,FALSE)))</f>
        <v/>
      </c>
      <c r="Z533" s="90" t="str">
        <f>IF(ISERROR(VLOOKUP(tbl_main[[#This Row],[ИНН организации]],tbl_inn[],4,FALSE)),"",VLOOKUP(tbl_main[[#This Row],[ИНН организации]],tbl_inn[],4,FALSE))</f>
        <v/>
      </c>
      <c r="AA533" s="90" t="str">
        <f>IF(ISERROR(VLOOKUP(tbl_main[[#This Row],[ИНН организации]],tbl_inn[],8,FALSE)),"",VLOOKUP(tbl_main[[#This Row],[ИНН организации]],tbl_inn[],8,FALSE))</f>
        <v/>
      </c>
      <c r="AB533" s="83" t="s">
        <v>311</v>
      </c>
      <c r="AC533" s="83" t="s">
        <v>311</v>
      </c>
      <c r="AD533" s="83" t="s">
        <v>311</v>
      </c>
      <c r="AE533" s="83" t="s">
        <v>311</v>
      </c>
      <c r="AF533" s="83" t="s">
        <v>311</v>
      </c>
      <c r="AG533" s="83" t="s">
        <v>311</v>
      </c>
      <c r="AH533" s="83" t="s">
        <v>311</v>
      </c>
      <c r="AI533" s="83" t="s">
        <v>311</v>
      </c>
      <c r="AJ533" s="83" t="s">
        <v>311</v>
      </c>
      <c r="AK533" s="83" t="s">
        <v>311</v>
      </c>
      <c r="AL533" s="83" t="s">
        <v>311</v>
      </c>
      <c r="AM533" s="83" t="s">
        <v>311</v>
      </c>
      <c r="AN533" s="83" t="s">
        <v>311</v>
      </c>
    </row>
    <row r="534" spans="1:40" x14ac:dyDescent="0.25">
      <c r="A534" s="81">
        <f t="shared" si="8"/>
        <v>525</v>
      </c>
      <c r="B534" s="82" t="str">
        <f>IF(tbl_main[[#This Row],[ТИП]]="","",IF(tbl_main[[#This Row],[Серия и номер]]="","",tbl_main[[#This Row],[ТИП]]&amp;"-"&amp;RIGHT(tbl_main[[#This Row],[Серия и номер]],6)))</f>
        <v/>
      </c>
      <c r="C534" s="83" t="s">
        <v>311</v>
      </c>
      <c r="D534" s="83" t="s">
        <v>311</v>
      </c>
      <c r="E534" s="83" t="s">
        <v>311</v>
      </c>
      <c r="F534" s="83" t="s">
        <v>311</v>
      </c>
      <c r="G534" s="83" t="s">
        <v>311</v>
      </c>
      <c r="H534" s="83" t="s">
        <v>311</v>
      </c>
      <c r="I534" s="83" t="s">
        <v>311</v>
      </c>
      <c r="J534" s="83" t="s">
        <v>311</v>
      </c>
      <c r="K534" s="84" t="s">
        <v>311</v>
      </c>
      <c r="L534" s="83" t="s">
        <v>311</v>
      </c>
      <c r="M534" s="85" t="s">
        <v>311</v>
      </c>
      <c r="N534" s="83" t="s">
        <v>311</v>
      </c>
      <c r="O534" s="84" t="s">
        <v>311</v>
      </c>
      <c r="P534" s="83" t="s">
        <v>311</v>
      </c>
      <c r="Q534" s="83" t="s">
        <v>311</v>
      </c>
      <c r="R534" s="83" t="s">
        <v>311</v>
      </c>
      <c r="S534" s="86" t="s">
        <v>311</v>
      </c>
      <c r="T534" s="83" t="s">
        <v>311</v>
      </c>
      <c r="U534" s="83" t="s">
        <v>311</v>
      </c>
      <c r="V534" s="83" t="s">
        <v>311</v>
      </c>
      <c r="W534" s="86" t="s">
        <v>311</v>
      </c>
      <c r="X534" s="86" t="s">
        <v>311</v>
      </c>
      <c r="Y534" s="90" t="str">
        <f>IF(tbl_main[[#This Row],[ИНН организации]]="","",IF(ISERROR(VLOOKUP(tbl_main[[#This Row],[ИНН организации]],tbl_inn[],3,FALSE)),"Проверьте ИНН",VLOOKUP(tbl_main[[#This Row],[ИНН организации]],tbl_inn[],3,FALSE)))</f>
        <v/>
      </c>
      <c r="Z534" s="90" t="str">
        <f>IF(ISERROR(VLOOKUP(tbl_main[[#This Row],[ИНН организации]],tbl_inn[],4,FALSE)),"",VLOOKUP(tbl_main[[#This Row],[ИНН организации]],tbl_inn[],4,FALSE))</f>
        <v/>
      </c>
      <c r="AA534" s="90" t="str">
        <f>IF(ISERROR(VLOOKUP(tbl_main[[#This Row],[ИНН организации]],tbl_inn[],8,FALSE)),"",VLOOKUP(tbl_main[[#This Row],[ИНН организации]],tbl_inn[],8,FALSE))</f>
        <v/>
      </c>
      <c r="AB534" s="83" t="s">
        <v>311</v>
      </c>
      <c r="AC534" s="83" t="s">
        <v>311</v>
      </c>
      <c r="AD534" s="83" t="s">
        <v>311</v>
      </c>
      <c r="AE534" s="83" t="s">
        <v>311</v>
      </c>
      <c r="AF534" s="83" t="s">
        <v>311</v>
      </c>
      <c r="AG534" s="83" t="s">
        <v>311</v>
      </c>
      <c r="AH534" s="83" t="s">
        <v>311</v>
      </c>
      <c r="AI534" s="83" t="s">
        <v>311</v>
      </c>
      <c r="AJ534" s="83" t="s">
        <v>311</v>
      </c>
      <c r="AK534" s="83" t="s">
        <v>311</v>
      </c>
      <c r="AL534" s="83" t="s">
        <v>311</v>
      </c>
      <c r="AM534" s="83" t="s">
        <v>311</v>
      </c>
      <c r="AN534" s="83" t="s">
        <v>311</v>
      </c>
    </row>
    <row r="535" spans="1:40" x14ac:dyDescent="0.25">
      <c r="A535" s="81">
        <f t="shared" si="8"/>
        <v>526</v>
      </c>
      <c r="B535" s="82" t="str">
        <f>IF(tbl_main[[#This Row],[ТИП]]="","",IF(tbl_main[[#This Row],[Серия и номер]]="","",tbl_main[[#This Row],[ТИП]]&amp;"-"&amp;RIGHT(tbl_main[[#This Row],[Серия и номер]],6)))</f>
        <v/>
      </c>
      <c r="C535" s="83" t="s">
        <v>311</v>
      </c>
      <c r="D535" s="83" t="s">
        <v>311</v>
      </c>
      <c r="E535" s="83" t="s">
        <v>311</v>
      </c>
      <c r="F535" s="83" t="s">
        <v>311</v>
      </c>
      <c r="G535" s="83" t="s">
        <v>311</v>
      </c>
      <c r="H535" s="83" t="s">
        <v>311</v>
      </c>
      <c r="I535" s="83" t="s">
        <v>311</v>
      </c>
      <c r="J535" s="83" t="s">
        <v>311</v>
      </c>
      <c r="K535" s="84" t="s">
        <v>311</v>
      </c>
      <c r="L535" s="83" t="s">
        <v>311</v>
      </c>
      <c r="M535" s="85" t="s">
        <v>311</v>
      </c>
      <c r="N535" s="83" t="s">
        <v>311</v>
      </c>
      <c r="O535" s="84" t="s">
        <v>311</v>
      </c>
      <c r="P535" s="83" t="s">
        <v>311</v>
      </c>
      <c r="Q535" s="83" t="s">
        <v>311</v>
      </c>
      <c r="R535" s="83" t="s">
        <v>311</v>
      </c>
      <c r="S535" s="86" t="s">
        <v>311</v>
      </c>
      <c r="T535" s="83" t="s">
        <v>311</v>
      </c>
      <c r="U535" s="83" t="s">
        <v>311</v>
      </c>
      <c r="V535" s="83" t="s">
        <v>311</v>
      </c>
      <c r="W535" s="86" t="s">
        <v>311</v>
      </c>
      <c r="X535" s="86" t="s">
        <v>311</v>
      </c>
      <c r="Y535" s="90" t="str">
        <f>IF(tbl_main[[#This Row],[ИНН организации]]="","",IF(ISERROR(VLOOKUP(tbl_main[[#This Row],[ИНН организации]],tbl_inn[],3,FALSE)),"Проверьте ИНН",VLOOKUP(tbl_main[[#This Row],[ИНН организации]],tbl_inn[],3,FALSE)))</f>
        <v/>
      </c>
      <c r="Z535" s="90" t="str">
        <f>IF(ISERROR(VLOOKUP(tbl_main[[#This Row],[ИНН организации]],tbl_inn[],4,FALSE)),"",VLOOKUP(tbl_main[[#This Row],[ИНН организации]],tbl_inn[],4,FALSE))</f>
        <v/>
      </c>
      <c r="AA535" s="90" t="str">
        <f>IF(ISERROR(VLOOKUP(tbl_main[[#This Row],[ИНН организации]],tbl_inn[],8,FALSE)),"",VLOOKUP(tbl_main[[#This Row],[ИНН организации]],tbl_inn[],8,FALSE))</f>
        <v/>
      </c>
      <c r="AB535" s="83" t="s">
        <v>311</v>
      </c>
      <c r="AC535" s="83" t="s">
        <v>311</v>
      </c>
      <c r="AD535" s="83" t="s">
        <v>311</v>
      </c>
      <c r="AE535" s="83" t="s">
        <v>311</v>
      </c>
      <c r="AF535" s="83" t="s">
        <v>311</v>
      </c>
      <c r="AG535" s="83" t="s">
        <v>311</v>
      </c>
      <c r="AH535" s="83" t="s">
        <v>311</v>
      </c>
      <c r="AI535" s="83" t="s">
        <v>311</v>
      </c>
      <c r="AJ535" s="83" t="s">
        <v>311</v>
      </c>
      <c r="AK535" s="83" t="s">
        <v>311</v>
      </c>
      <c r="AL535" s="83" t="s">
        <v>311</v>
      </c>
      <c r="AM535" s="83" t="s">
        <v>311</v>
      </c>
      <c r="AN535" s="83" t="s">
        <v>311</v>
      </c>
    </row>
    <row r="536" spans="1:40" x14ac:dyDescent="0.25">
      <c r="A536" s="81">
        <f t="shared" si="8"/>
        <v>527</v>
      </c>
      <c r="B536" s="82" t="str">
        <f>IF(tbl_main[[#This Row],[ТИП]]="","",IF(tbl_main[[#This Row],[Серия и номер]]="","",tbl_main[[#This Row],[ТИП]]&amp;"-"&amp;RIGHT(tbl_main[[#This Row],[Серия и номер]],6)))</f>
        <v/>
      </c>
      <c r="C536" s="83" t="s">
        <v>311</v>
      </c>
      <c r="D536" s="83" t="s">
        <v>311</v>
      </c>
      <c r="E536" s="83" t="s">
        <v>311</v>
      </c>
      <c r="F536" s="83" t="s">
        <v>311</v>
      </c>
      <c r="G536" s="83" t="s">
        <v>311</v>
      </c>
      <c r="H536" s="83" t="s">
        <v>311</v>
      </c>
      <c r="I536" s="83" t="s">
        <v>311</v>
      </c>
      <c r="J536" s="83" t="s">
        <v>311</v>
      </c>
      <c r="K536" s="84" t="s">
        <v>311</v>
      </c>
      <c r="L536" s="83" t="s">
        <v>311</v>
      </c>
      <c r="M536" s="85" t="s">
        <v>311</v>
      </c>
      <c r="N536" s="83" t="s">
        <v>311</v>
      </c>
      <c r="O536" s="84" t="s">
        <v>311</v>
      </c>
      <c r="P536" s="83" t="s">
        <v>311</v>
      </c>
      <c r="Q536" s="83" t="s">
        <v>311</v>
      </c>
      <c r="R536" s="83" t="s">
        <v>311</v>
      </c>
      <c r="S536" s="86" t="s">
        <v>311</v>
      </c>
      <c r="T536" s="83" t="s">
        <v>311</v>
      </c>
      <c r="U536" s="83" t="s">
        <v>311</v>
      </c>
      <c r="V536" s="83" t="s">
        <v>311</v>
      </c>
      <c r="W536" s="86" t="s">
        <v>311</v>
      </c>
      <c r="X536" s="86" t="s">
        <v>311</v>
      </c>
      <c r="Y536" s="90" t="str">
        <f>IF(tbl_main[[#This Row],[ИНН организации]]="","",IF(ISERROR(VLOOKUP(tbl_main[[#This Row],[ИНН организации]],tbl_inn[],3,FALSE)),"Проверьте ИНН",VLOOKUP(tbl_main[[#This Row],[ИНН организации]],tbl_inn[],3,FALSE)))</f>
        <v/>
      </c>
      <c r="Z536" s="90" t="str">
        <f>IF(ISERROR(VLOOKUP(tbl_main[[#This Row],[ИНН организации]],tbl_inn[],4,FALSE)),"",VLOOKUP(tbl_main[[#This Row],[ИНН организации]],tbl_inn[],4,FALSE))</f>
        <v/>
      </c>
      <c r="AA536" s="90" t="str">
        <f>IF(ISERROR(VLOOKUP(tbl_main[[#This Row],[ИНН организации]],tbl_inn[],8,FALSE)),"",VLOOKUP(tbl_main[[#This Row],[ИНН организации]],tbl_inn[],8,FALSE))</f>
        <v/>
      </c>
      <c r="AB536" s="83" t="s">
        <v>311</v>
      </c>
      <c r="AC536" s="83" t="s">
        <v>311</v>
      </c>
      <c r="AD536" s="83" t="s">
        <v>311</v>
      </c>
      <c r="AE536" s="83" t="s">
        <v>311</v>
      </c>
      <c r="AF536" s="83" t="s">
        <v>311</v>
      </c>
      <c r="AG536" s="83" t="s">
        <v>311</v>
      </c>
      <c r="AH536" s="83" t="s">
        <v>311</v>
      </c>
      <c r="AI536" s="83" t="s">
        <v>311</v>
      </c>
      <c r="AJ536" s="83" t="s">
        <v>311</v>
      </c>
      <c r="AK536" s="83" t="s">
        <v>311</v>
      </c>
      <c r="AL536" s="83" t="s">
        <v>311</v>
      </c>
      <c r="AM536" s="83" t="s">
        <v>311</v>
      </c>
      <c r="AN536" s="83" t="s">
        <v>311</v>
      </c>
    </row>
    <row r="537" spans="1:40" x14ac:dyDescent="0.25">
      <c r="A537" s="81">
        <f t="shared" si="8"/>
        <v>528</v>
      </c>
      <c r="B537" s="82" t="str">
        <f>IF(tbl_main[[#This Row],[ТИП]]="","",IF(tbl_main[[#This Row],[Серия и номер]]="","",tbl_main[[#This Row],[ТИП]]&amp;"-"&amp;RIGHT(tbl_main[[#This Row],[Серия и номер]],6)))</f>
        <v/>
      </c>
      <c r="C537" s="83" t="s">
        <v>311</v>
      </c>
      <c r="D537" s="83" t="s">
        <v>311</v>
      </c>
      <c r="E537" s="83" t="s">
        <v>311</v>
      </c>
      <c r="F537" s="83" t="s">
        <v>311</v>
      </c>
      <c r="G537" s="83" t="s">
        <v>311</v>
      </c>
      <c r="H537" s="83" t="s">
        <v>311</v>
      </c>
      <c r="I537" s="83" t="s">
        <v>311</v>
      </c>
      <c r="J537" s="83" t="s">
        <v>311</v>
      </c>
      <c r="K537" s="84" t="s">
        <v>311</v>
      </c>
      <c r="L537" s="83" t="s">
        <v>311</v>
      </c>
      <c r="M537" s="85" t="s">
        <v>311</v>
      </c>
      <c r="N537" s="83" t="s">
        <v>311</v>
      </c>
      <c r="O537" s="84" t="s">
        <v>311</v>
      </c>
      <c r="P537" s="83" t="s">
        <v>311</v>
      </c>
      <c r="Q537" s="83" t="s">
        <v>311</v>
      </c>
      <c r="R537" s="83" t="s">
        <v>311</v>
      </c>
      <c r="S537" s="86" t="s">
        <v>311</v>
      </c>
      <c r="T537" s="83" t="s">
        <v>311</v>
      </c>
      <c r="U537" s="83" t="s">
        <v>311</v>
      </c>
      <c r="V537" s="83" t="s">
        <v>311</v>
      </c>
      <c r="W537" s="86" t="s">
        <v>311</v>
      </c>
      <c r="X537" s="86" t="s">
        <v>311</v>
      </c>
      <c r="Y537" s="90" t="str">
        <f>IF(tbl_main[[#This Row],[ИНН организации]]="","",IF(ISERROR(VLOOKUP(tbl_main[[#This Row],[ИНН организации]],tbl_inn[],3,FALSE)),"Проверьте ИНН",VLOOKUP(tbl_main[[#This Row],[ИНН организации]],tbl_inn[],3,FALSE)))</f>
        <v/>
      </c>
      <c r="Z537" s="90" t="str">
        <f>IF(ISERROR(VLOOKUP(tbl_main[[#This Row],[ИНН организации]],tbl_inn[],4,FALSE)),"",VLOOKUP(tbl_main[[#This Row],[ИНН организации]],tbl_inn[],4,FALSE))</f>
        <v/>
      </c>
      <c r="AA537" s="90" t="str">
        <f>IF(ISERROR(VLOOKUP(tbl_main[[#This Row],[ИНН организации]],tbl_inn[],8,FALSE)),"",VLOOKUP(tbl_main[[#This Row],[ИНН организации]],tbl_inn[],8,FALSE))</f>
        <v/>
      </c>
      <c r="AB537" s="83" t="s">
        <v>311</v>
      </c>
      <c r="AC537" s="83" t="s">
        <v>311</v>
      </c>
      <c r="AD537" s="83" t="s">
        <v>311</v>
      </c>
      <c r="AE537" s="83" t="s">
        <v>311</v>
      </c>
      <c r="AF537" s="83" t="s">
        <v>311</v>
      </c>
      <c r="AG537" s="83" t="s">
        <v>311</v>
      </c>
      <c r="AH537" s="83" t="s">
        <v>311</v>
      </c>
      <c r="AI537" s="83" t="s">
        <v>311</v>
      </c>
      <c r="AJ537" s="83" t="s">
        <v>311</v>
      </c>
      <c r="AK537" s="83" t="s">
        <v>311</v>
      </c>
      <c r="AL537" s="83" t="s">
        <v>311</v>
      </c>
      <c r="AM537" s="83" t="s">
        <v>311</v>
      </c>
      <c r="AN537" s="83" t="s">
        <v>311</v>
      </c>
    </row>
    <row r="538" spans="1:40" x14ac:dyDescent="0.25">
      <c r="A538" s="81">
        <f t="shared" si="8"/>
        <v>529</v>
      </c>
      <c r="B538" s="82" t="str">
        <f>IF(tbl_main[[#This Row],[ТИП]]="","",IF(tbl_main[[#This Row],[Серия и номер]]="","",tbl_main[[#This Row],[ТИП]]&amp;"-"&amp;RIGHT(tbl_main[[#This Row],[Серия и номер]],6)))</f>
        <v/>
      </c>
      <c r="C538" s="83" t="s">
        <v>311</v>
      </c>
      <c r="D538" s="83" t="s">
        <v>311</v>
      </c>
      <c r="E538" s="83" t="s">
        <v>311</v>
      </c>
      <c r="F538" s="83" t="s">
        <v>311</v>
      </c>
      <c r="G538" s="83" t="s">
        <v>311</v>
      </c>
      <c r="H538" s="83" t="s">
        <v>311</v>
      </c>
      <c r="I538" s="83" t="s">
        <v>311</v>
      </c>
      <c r="J538" s="83" t="s">
        <v>311</v>
      </c>
      <c r="K538" s="84" t="s">
        <v>311</v>
      </c>
      <c r="L538" s="83" t="s">
        <v>311</v>
      </c>
      <c r="M538" s="85" t="s">
        <v>311</v>
      </c>
      <c r="N538" s="83" t="s">
        <v>311</v>
      </c>
      <c r="O538" s="84" t="s">
        <v>311</v>
      </c>
      <c r="P538" s="83" t="s">
        <v>311</v>
      </c>
      <c r="Q538" s="83" t="s">
        <v>311</v>
      </c>
      <c r="R538" s="83" t="s">
        <v>311</v>
      </c>
      <c r="S538" s="86" t="s">
        <v>311</v>
      </c>
      <c r="T538" s="83" t="s">
        <v>311</v>
      </c>
      <c r="U538" s="83" t="s">
        <v>311</v>
      </c>
      <c r="V538" s="83" t="s">
        <v>311</v>
      </c>
      <c r="W538" s="86" t="s">
        <v>311</v>
      </c>
      <c r="X538" s="86" t="s">
        <v>311</v>
      </c>
      <c r="Y538" s="90" t="str">
        <f>IF(tbl_main[[#This Row],[ИНН организации]]="","",IF(ISERROR(VLOOKUP(tbl_main[[#This Row],[ИНН организации]],tbl_inn[],3,FALSE)),"Проверьте ИНН",VLOOKUP(tbl_main[[#This Row],[ИНН организации]],tbl_inn[],3,FALSE)))</f>
        <v/>
      </c>
      <c r="Z538" s="90" t="str">
        <f>IF(ISERROR(VLOOKUP(tbl_main[[#This Row],[ИНН организации]],tbl_inn[],4,FALSE)),"",VLOOKUP(tbl_main[[#This Row],[ИНН организации]],tbl_inn[],4,FALSE))</f>
        <v/>
      </c>
      <c r="AA538" s="90" t="str">
        <f>IF(ISERROR(VLOOKUP(tbl_main[[#This Row],[ИНН организации]],tbl_inn[],8,FALSE)),"",VLOOKUP(tbl_main[[#This Row],[ИНН организации]],tbl_inn[],8,FALSE))</f>
        <v/>
      </c>
      <c r="AB538" s="83" t="s">
        <v>311</v>
      </c>
      <c r="AC538" s="83" t="s">
        <v>311</v>
      </c>
      <c r="AD538" s="83" t="s">
        <v>311</v>
      </c>
      <c r="AE538" s="83" t="s">
        <v>311</v>
      </c>
      <c r="AF538" s="83" t="s">
        <v>311</v>
      </c>
      <c r="AG538" s="83" t="s">
        <v>311</v>
      </c>
      <c r="AH538" s="83" t="s">
        <v>311</v>
      </c>
      <c r="AI538" s="83" t="s">
        <v>311</v>
      </c>
      <c r="AJ538" s="83" t="s">
        <v>311</v>
      </c>
      <c r="AK538" s="83" t="s">
        <v>311</v>
      </c>
      <c r="AL538" s="83" t="s">
        <v>311</v>
      </c>
      <c r="AM538" s="83" t="s">
        <v>311</v>
      </c>
      <c r="AN538" s="83" t="s">
        <v>311</v>
      </c>
    </row>
    <row r="539" spans="1:40" x14ac:dyDescent="0.25">
      <c r="A539" s="81">
        <f t="shared" si="8"/>
        <v>530</v>
      </c>
      <c r="B539" s="82" t="str">
        <f>IF(tbl_main[[#This Row],[ТИП]]="","",IF(tbl_main[[#This Row],[Серия и номер]]="","",tbl_main[[#This Row],[ТИП]]&amp;"-"&amp;RIGHT(tbl_main[[#This Row],[Серия и номер]],6)))</f>
        <v/>
      </c>
      <c r="C539" s="83" t="s">
        <v>311</v>
      </c>
      <c r="D539" s="83" t="s">
        <v>311</v>
      </c>
      <c r="E539" s="83" t="s">
        <v>311</v>
      </c>
      <c r="F539" s="83" t="s">
        <v>311</v>
      </c>
      <c r="G539" s="83" t="s">
        <v>311</v>
      </c>
      <c r="H539" s="83" t="s">
        <v>311</v>
      </c>
      <c r="I539" s="83" t="s">
        <v>311</v>
      </c>
      <c r="J539" s="83" t="s">
        <v>311</v>
      </c>
      <c r="K539" s="84" t="s">
        <v>311</v>
      </c>
      <c r="L539" s="83" t="s">
        <v>311</v>
      </c>
      <c r="M539" s="85" t="s">
        <v>311</v>
      </c>
      <c r="N539" s="83" t="s">
        <v>311</v>
      </c>
      <c r="O539" s="84" t="s">
        <v>311</v>
      </c>
      <c r="P539" s="83" t="s">
        <v>311</v>
      </c>
      <c r="Q539" s="83" t="s">
        <v>311</v>
      </c>
      <c r="R539" s="83" t="s">
        <v>311</v>
      </c>
      <c r="S539" s="86" t="s">
        <v>311</v>
      </c>
      <c r="T539" s="83" t="s">
        <v>311</v>
      </c>
      <c r="U539" s="83" t="s">
        <v>311</v>
      </c>
      <c r="V539" s="83" t="s">
        <v>311</v>
      </c>
      <c r="W539" s="86" t="s">
        <v>311</v>
      </c>
      <c r="X539" s="86" t="s">
        <v>311</v>
      </c>
      <c r="Y539" s="90" t="str">
        <f>IF(tbl_main[[#This Row],[ИНН организации]]="","",IF(ISERROR(VLOOKUP(tbl_main[[#This Row],[ИНН организации]],tbl_inn[],3,FALSE)),"Проверьте ИНН",VLOOKUP(tbl_main[[#This Row],[ИНН организации]],tbl_inn[],3,FALSE)))</f>
        <v/>
      </c>
      <c r="Z539" s="90" t="str">
        <f>IF(ISERROR(VLOOKUP(tbl_main[[#This Row],[ИНН организации]],tbl_inn[],4,FALSE)),"",VLOOKUP(tbl_main[[#This Row],[ИНН организации]],tbl_inn[],4,FALSE))</f>
        <v/>
      </c>
      <c r="AA539" s="90" t="str">
        <f>IF(ISERROR(VLOOKUP(tbl_main[[#This Row],[ИНН организации]],tbl_inn[],8,FALSE)),"",VLOOKUP(tbl_main[[#This Row],[ИНН организации]],tbl_inn[],8,FALSE))</f>
        <v/>
      </c>
      <c r="AB539" s="83" t="s">
        <v>311</v>
      </c>
      <c r="AC539" s="83" t="s">
        <v>311</v>
      </c>
      <c r="AD539" s="83" t="s">
        <v>311</v>
      </c>
      <c r="AE539" s="83" t="s">
        <v>311</v>
      </c>
      <c r="AF539" s="83" t="s">
        <v>311</v>
      </c>
      <c r="AG539" s="83" t="s">
        <v>311</v>
      </c>
      <c r="AH539" s="83" t="s">
        <v>311</v>
      </c>
      <c r="AI539" s="83" t="s">
        <v>311</v>
      </c>
      <c r="AJ539" s="83" t="s">
        <v>311</v>
      </c>
      <c r="AK539" s="83" t="s">
        <v>311</v>
      </c>
      <c r="AL539" s="83" t="s">
        <v>311</v>
      </c>
      <c r="AM539" s="83" t="s">
        <v>311</v>
      </c>
      <c r="AN539" s="83" t="s">
        <v>311</v>
      </c>
    </row>
    <row r="540" spans="1:40" x14ac:dyDescent="0.25">
      <c r="A540" s="81">
        <f t="shared" si="8"/>
        <v>531</v>
      </c>
      <c r="B540" s="82" t="str">
        <f>IF(tbl_main[[#This Row],[ТИП]]="","",IF(tbl_main[[#This Row],[Серия и номер]]="","",tbl_main[[#This Row],[ТИП]]&amp;"-"&amp;RIGHT(tbl_main[[#This Row],[Серия и номер]],6)))</f>
        <v/>
      </c>
      <c r="C540" s="83" t="s">
        <v>311</v>
      </c>
      <c r="D540" s="83" t="s">
        <v>311</v>
      </c>
      <c r="E540" s="83" t="s">
        <v>311</v>
      </c>
      <c r="F540" s="83" t="s">
        <v>311</v>
      </c>
      <c r="G540" s="83" t="s">
        <v>311</v>
      </c>
      <c r="H540" s="83" t="s">
        <v>311</v>
      </c>
      <c r="I540" s="83" t="s">
        <v>311</v>
      </c>
      <c r="J540" s="83" t="s">
        <v>311</v>
      </c>
      <c r="K540" s="84" t="s">
        <v>311</v>
      </c>
      <c r="L540" s="83" t="s">
        <v>311</v>
      </c>
      <c r="M540" s="85" t="s">
        <v>311</v>
      </c>
      <c r="N540" s="83" t="s">
        <v>311</v>
      </c>
      <c r="O540" s="84" t="s">
        <v>311</v>
      </c>
      <c r="P540" s="83" t="s">
        <v>311</v>
      </c>
      <c r="Q540" s="83" t="s">
        <v>311</v>
      </c>
      <c r="R540" s="83" t="s">
        <v>311</v>
      </c>
      <c r="S540" s="86" t="s">
        <v>311</v>
      </c>
      <c r="T540" s="83" t="s">
        <v>311</v>
      </c>
      <c r="U540" s="83" t="s">
        <v>311</v>
      </c>
      <c r="V540" s="83" t="s">
        <v>311</v>
      </c>
      <c r="W540" s="86" t="s">
        <v>311</v>
      </c>
      <c r="X540" s="86" t="s">
        <v>311</v>
      </c>
      <c r="Y540" s="90" t="str">
        <f>IF(tbl_main[[#This Row],[ИНН организации]]="","",IF(ISERROR(VLOOKUP(tbl_main[[#This Row],[ИНН организации]],tbl_inn[],3,FALSE)),"Проверьте ИНН",VLOOKUP(tbl_main[[#This Row],[ИНН организации]],tbl_inn[],3,FALSE)))</f>
        <v/>
      </c>
      <c r="Z540" s="90" t="str">
        <f>IF(ISERROR(VLOOKUP(tbl_main[[#This Row],[ИНН организации]],tbl_inn[],4,FALSE)),"",VLOOKUP(tbl_main[[#This Row],[ИНН организации]],tbl_inn[],4,FALSE))</f>
        <v/>
      </c>
      <c r="AA540" s="90" t="str">
        <f>IF(ISERROR(VLOOKUP(tbl_main[[#This Row],[ИНН организации]],tbl_inn[],8,FALSE)),"",VLOOKUP(tbl_main[[#This Row],[ИНН организации]],tbl_inn[],8,FALSE))</f>
        <v/>
      </c>
      <c r="AB540" s="83" t="s">
        <v>311</v>
      </c>
      <c r="AC540" s="83" t="s">
        <v>311</v>
      </c>
      <c r="AD540" s="83" t="s">
        <v>311</v>
      </c>
      <c r="AE540" s="83" t="s">
        <v>311</v>
      </c>
      <c r="AF540" s="83" t="s">
        <v>311</v>
      </c>
      <c r="AG540" s="83" t="s">
        <v>311</v>
      </c>
      <c r="AH540" s="83" t="s">
        <v>311</v>
      </c>
      <c r="AI540" s="83" t="s">
        <v>311</v>
      </c>
      <c r="AJ540" s="83" t="s">
        <v>311</v>
      </c>
      <c r="AK540" s="83" t="s">
        <v>311</v>
      </c>
      <c r="AL540" s="83" t="s">
        <v>311</v>
      </c>
      <c r="AM540" s="83" t="s">
        <v>311</v>
      </c>
      <c r="AN540" s="83" t="s">
        <v>311</v>
      </c>
    </row>
    <row r="541" spans="1:40" x14ac:dyDescent="0.25">
      <c r="A541" s="81">
        <f t="shared" si="8"/>
        <v>532</v>
      </c>
      <c r="B541" s="82" t="str">
        <f>IF(tbl_main[[#This Row],[ТИП]]="","",IF(tbl_main[[#This Row],[Серия и номер]]="","",tbl_main[[#This Row],[ТИП]]&amp;"-"&amp;RIGHT(tbl_main[[#This Row],[Серия и номер]],6)))</f>
        <v/>
      </c>
      <c r="C541" s="83" t="s">
        <v>311</v>
      </c>
      <c r="D541" s="83" t="s">
        <v>311</v>
      </c>
      <c r="E541" s="83" t="s">
        <v>311</v>
      </c>
      <c r="F541" s="83" t="s">
        <v>311</v>
      </c>
      <c r="G541" s="83" t="s">
        <v>311</v>
      </c>
      <c r="H541" s="83" t="s">
        <v>311</v>
      </c>
      <c r="I541" s="83" t="s">
        <v>311</v>
      </c>
      <c r="J541" s="83" t="s">
        <v>311</v>
      </c>
      <c r="K541" s="84" t="s">
        <v>311</v>
      </c>
      <c r="L541" s="83" t="s">
        <v>311</v>
      </c>
      <c r="M541" s="85" t="s">
        <v>311</v>
      </c>
      <c r="N541" s="83" t="s">
        <v>311</v>
      </c>
      <c r="O541" s="84" t="s">
        <v>311</v>
      </c>
      <c r="P541" s="83" t="s">
        <v>311</v>
      </c>
      <c r="Q541" s="83" t="s">
        <v>311</v>
      </c>
      <c r="R541" s="83" t="s">
        <v>311</v>
      </c>
      <c r="S541" s="86" t="s">
        <v>311</v>
      </c>
      <c r="T541" s="83" t="s">
        <v>311</v>
      </c>
      <c r="U541" s="83" t="s">
        <v>311</v>
      </c>
      <c r="V541" s="83" t="s">
        <v>311</v>
      </c>
      <c r="W541" s="86" t="s">
        <v>311</v>
      </c>
      <c r="X541" s="86" t="s">
        <v>311</v>
      </c>
      <c r="Y541" s="90" t="str">
        <f>IF(tbl_main[[#This Row],[ИНН организации]]="","",IF(ISERROR(VLOOKUP(tbl_main[[#This Row],[ИНН организации]],tbl_inn[],3,FALSE)),"Проверьте ИНН",VLOOKUP(tbl_main[[#This Row],[ИНН организации]],tbl_inn[],3,FALSE)))</f>
        <v/>
      </c>
      <c r="Z541" s="90" t="str">
        <f>IF(ISERROR(VLOOKUP(tbl_main[[#This Row],[ИНН организации]],tbl_inn[],4,FALSE)),"",VLOOKUP(tbl_main[[#This Row],[ИНН организации]],tbl_inn[],4,FALSE))</f>
        <v/>
      </c>
      <c r="AA541" s="90" t="str">
        <f>IF(ISERROR(VLOOKUP(tbl_main[[#This Row],[ИНН организации]],tbl_inn[],8,FALSE)),"",VLOOKUP(tbl_main[[#This Row],[ИНН организации]],tbl_inn[],8,FALSE))</f>
        <v/>
      </c>
      <c r="AB541" s="83" t="s">
        <v>311</v>
      </c>
      <c r="AC541" s="83" t="s">
        <v>311</v>
      </c>
      <c r="AD541" s="83" t="s">
        <v>311</v>
      </c>
      <c r="AE541" s="83" t="s">
        <v>311</v>
      </c>
      <c r="AF541" s="83" t="s">
        <v>311</v>
      </c>
      <c r="AG541" s="83" t="s">
        <v>311</v>
      </c>
      <c r="AH541" s="83" t="s">
        <v>311</v>
      </c>
      <c r="AI541" s="83" t="s">
        <v>311</v>
      </c>
      <c r="AJ541" s="83" t="s">
        <v>311</v>
      </c>
      <c r="AK541" s="83" t="s">
        <v>311</v>
      </c>
      <c r="AL541" s="83" t="s">
        <v>311</v>
      </c>
      <c r="AM541" s="83" t="s">
        <v>311</v>
      </c>
      <c r="AN541" s="83" t="s">
        <v>311</v>
      </c>
    </row>
    <row r="542" spans="1:40" x14ac:dyDescent="0.25">
      <c r="A542" s="81">
        <f t="shared" si="8"/>
        <v>533</v>
      </c>
      <c r="B542" s="82" t="str">
        <f>IF(tbl_main[[#This Row],[ТИП]]="","",IF(tbl_main[[#This Row],[Серия и номер]]="","",tbl_main[[#This Row],[ТИП]]&amp;"-"&amp;RIGHT(tbl_main[[#This Row],[Серия и номер]],6)))</f>
        <v/>
      </c>
      <c r="C542" s="83" t="s">
        <v>311</v>
      </c>
      <c r="D542" s="83" t="s">
        <v>311</v>
      </c>
      <c r="E542" s="83" t="s">
        <v>311</v>
      </c>
      <c r="F542" s="83" t="s">
        <v>311</v>
      </c>
      <c r="G542" s="83" t="s">
        <v>311</v>
      </c>
      <c r="H542" s="83" t="s">
        <v>311</v>
      </c>
      <c r="I542" s="83" t="s">
        <v>311</v>
      </c>
      <c r="J542" s="83" t="s">
        <v>311</v>
      </c>
      <c r="K542" s="84" t="s">
        <v>311</v>
      </c>
      <c r="L542" s="83" t="s">
        <v>311</v>
      </c>
      <c r="M542" s="85" t="s">
        <v>311</v>
      </c>
      <c r="N542" s="83" t="s">
        <v>311</v>
      </c>
      <c r="O542" s="84" t="s">
        <v>311</v>
      </c>
      <c r="P542" s="83" t="s">
        <v>311</v>
      </c>
      <c r="Q542" s="83" t="s">
        <v>311</v>
      </c>
      <c r="R542" s="83" t="s">
        <v>311</v>
      </c>
      <c r="S542" s="86" t="s">
        <v>311</v>
      </c>
      <c r="T542" s="83" t="s">
        <v>311</v>
      </c>
      <c r="U542" s="83" t="s">
        <v>311</v>
      </c>
      <c r="V542" s="83" t="s">
        <v>311</v>
      </c>
      <c r="W542" s="86" t="s">
        <v>311</v>
      </c>
      <c r="X542" s="86" t="s">
        <v>311</v>
      </c>
      <c r="Y542" s="90" t="str">
        <f>IF(tbl_main[[#This Row],[ИНН организации]]="","",IF(ISERROR(VLOOKUP(tbl_main[[#This Row],[ИНН организации]],tbl_inn[],3,FALSE)),"Проверьте ИНН",VLOOKUP(tbl_main[[#This Row],[ИНН организации]],tbl_inn[],3,FALSE)))</f>
        <v/>
      </c>
      <c r="Z542" s="90" t="str">
        <f>IF(ISERROR(VLOOKUP(tbl_main[[#This Row],[ИНН организации]],tbl_inn[],4,FALSE)),"",VLOOKUP(tbl_main[[#This Row],[ИНН организации]],tbl_inn[],4,FALSE))</f>
        <v/>
      </c>
      <c r="AA542" s="90" t="str">
        <f>IF(ISERROR(VLOOKUP(tbl_main[[#This Row],[ИНН организации]],tbl_inn[],8,FALSE)),"",VLOOKUP(tbl_main[[#This Row],[ИНН организации]],tbl_inn[],8,FALSE))</f>
        <v/>
      </c>
      <c r="AB542" s="83" t="s">
        <v>311</v>
      </c>
      <c r="AC542" s="83" t="s">
        <v>311</v>
      </c>
      <c r="AD542" s="83" t="s">
        <v>311</v>
      </c>
      <c r="AE542" s="83" t="s">
        <v>311</v>
      </c>
      <c r="AF542" s="83" t="s">
        <v>311</v>
      </c>
      <c r="AG542" s="83" t="s">
        <v>311</v>
      </c>
      <c r="AH542" s="83" t="s">
        <v>311</v>
      </c>
      <c r="AI542" s="83" t="s">
        <v>311</v>
      </c>
      <c r="AJ542" s="83" t="s">
        <v>311</v>
      </c>
      <c r="AK542" s="83" t="s">
        <v>311</v>
      </c>
      <c r="AL542" s="83" t="s">
        <v>311</v>
      </c>
      <c r="AM542" s="83" t="s">
        <v>311</v>
      </c>
      <c r="AN542" s="83" t="s">
        <v>311</v>
      </c>
    </row>
    <row r="543" spans="1:40" x14ac:dyDescent="0.25">
      <c r="A543" s="81">
        <f t="shared" si="8"/>
        <v>534</v>
      </c>
      <c r="B543" s="82" t="str">
        <f>IF(tbl_main[[#This Row],[ТИП]]="","",IF(tbl_main[[#This Row],[Серия и номер]]="","",tbl_main[[#This Row],[ТИП]]&amp;"-"&amp;RIGHT(tbl_main[[#This Row],[Серия и номер]],6)))</f>
        <v/>
      </c>
      <c r="C543" s="83" t="s">
        <v>311</v>
      </c>
      <c r="D543" s="83" t="s">
        <v>311</v>
      </c>
      <c r="E543" s="83" t="s">
        <v>311</v>
      </c>
      <c r="F543" s="83" t="s">
        <v>311</v>
      </c>
      <c r="G543" s="83" t="s">
        <v>311</v>
      </c>
      <c r="H543" s="83" t="s">
        <v>311</v>
      </c>
      <c r="I543" s="83" t="s">
        <v>311</v>
      </c>
      <c r="J543" s="83" t="s">
        <v>311</v>
      </c>
      <c r="K543" s="84" t="s">
        <v>311</v>
      </c>
      <c r="L543" s="83" t="s">
        <v>311</v>
      </c>
      <c r="M543" s="85" t="s">
        <v>311</v>
      </c>
      <c r="N543" s="83" t="s">
        <v>311</v>
      </c>
      <c r="O543" s="84" t="s">
        <v>311</v>
      </c>
      <c r="P543" s="83" t="s">
        <v>311</v>
      </c>
      <c r="Q543" s="83" t="s">
        <v>311</v>
      </c>
      <c r="R543" s="83" t="s">
        <v>311</v>
      </c>
      <c r="S543" s="86" t="s">
        <v>311</v>
      </c>
      <c r="T543" s="83" t="s">
        <v>311</v>
      </c>
      <c r="U543" s="83" t="s">
        <v>311</v>
      </c>
      <c r="V543" s="83" t="s">
        <v>311</v>
      </c>
      <c r="W543" s="86" t="s">
        <v>311</v>
      </c>
      <c r="X543" s="86" t="s">
        <v>311</v>
      </c>
      <c r="Y543" s="90" t="str">
        <f>IF(tbl_main[[#This Row],[ИНН организации]]="","",IF(ISERROR(VLOOKUP(tbl_main[[#This Row],[ИНН организации]],tbl_inn[],3,FALSE)),"Проверьте ИНН",VLOOKUP(tbl_main[[#This Row],[ИНН организации]],tbl_inn[],3,FALSE)))</f>
        <v/>
      </c>
      <c r="Z543" s="90" t="str">
        <f>IF(ISERROR(VLOOKUP(tbl_main[[#This Row],[ИНН организации]],tbl_inn[],4,FALSE)),"",VLOOKUP(tbl_main[[#This Row],[ИНН организации]],tbl_inn[],4,FALSE))</f>
        <v/>
      </c>
      <c r="AA543" s="90" t="str">
        <f>IF(ISERROR(VLOOKUP(tbl_main[[#This Row],[ИНН организации]],tbl_inn[],8,FALSE)),"",VLOOKUP(tbl_main[[#This Row],[ИНН организации]],tbl_inn[],8,FALSE))</f>
        <v/>
      </c>
      <c r="AB543" s="83" t="s">
        <v>311</v>
      </c>
      <c r="AC543" s="83" t="s">
        <v>311</v>
      </c>
      <c r="AD543" s="83" t="s">
        <v>311</v>
      </c>
      <c r="AE543" s="83" t="s">
        <v>311</v>
      </c>
      <c r="AF543" s="83" t="s">
        <v>311</v>
      </c>
      <c r="AG543" s="83" t="s">
        <v>311</v>
      </c>
      <c r="AH543" s="83" t="s">
        <v>311</v>
      </c>
      <c r="AI543" s="83" t="s">
        <v>311</v>
      </c>
      <c r="AJ543" s="83" t="s">
        <v>311</v>
      </c>
      <c r="AK543" s="83" t="s">
        <v>311</v>
      </c>
      <c r="AL543" s="83" t="s">
        <v>311</v>
      </c>
      <c r="AM543" s="83" t="s">
        <v>311</v>
      </c>
      <c r="AN543" s="83" t="s">
        <v>311</v>
      </c>
    </row>
    <row r="544" spans="1:40" x14ac:dyDescent="0.25">
      <c r="A544" s="81">
        <f t="shared" si="8"/>
        <v>535</v>
      </c>
      <c r="B544" s="82" t="str">
        <f>IF(tbl_main[[#This Row],[ТИП]]="","",IF(tbl_main[[#This Row],[Серия и номер]]="","",tbl_main[[#This Row],[ТИП]]&amp;"-"&amp;RIGHT(tbl_main[[#This Row],[Серия и номер]],6)))</f>
        <v/>
      </c>
      <c r="C544" s="83" t="s">
        <v>311</v>
      </c>
      <c r="D544" s="83" t="s">
        <v>311</v>
      </c>
      <c r="E544" s="83" t="s">
        <v>311</v>
      </c>
      <c r="F544" s="83" t="s">
        <v>311</v>
      </c>
      <c r="G544" s="83" t="s">
        <v>311</v>
      </c>
      <c r="H544" s="83" t="s">
        <v>311</v>
      </c>
      <c r="I544" s="83" t="s">
        <v>311</v>
      </c>
      <c r="J544" s="83" t="s">
        <v>311</v>
      </c>
      <c r="K544" s="84" t="s">
        <v>311</v>
      </c>
      <c r="L544" s="83" t="s">
        <v>311</v>
      </c>
      <c r="M544" s="85" t="s">
        <v>311</v>
      </c>
      <c r="N544" s="83" t="s">
        <v>311</v>
      </c>
      <c r="O544" s="84" t="s">
        <v>311</v>
      </c>
      <c r="P544" s="83" t="s">
        <v>311</v>
      </c>
      <c r="Q544" s="83" t="s">
        <v>311</v>
      </c>
      <c r="R544" s="83" t="s">
        <v>311</v>
      </c>
      <c r="S544" s="86" t="s">
        <v>311</v>
      </c>
      <c r="T544" s="83" t="s">
        <v>311</v>
      </c>
      <c r="U544" s="83" t="s">
        <v>311</v>
      </c>
      <c r="V544" s="83" t="s">
        <v>311</v>
      </c>
      <c r="W544" s="86" t="s">
        <v>311</v>
      </c>
      <c r="X544" s="86" t="s">
        <v>311</v>
      </c>
      <c r="Y544" s="90" t="str">
        <f>IF(tbl_main[[#This Row],[ИНН организации]]="","",IF(ISERROR(VLOOKUP(tbl_main[[#This Row],[ИНН организации]],tbl_inn[],3,FALSE)),"Проверьте ИНН",VLOOKUP(tbl_main[[#This Row],[ИНН организации]],tbl_inn[],3,FALSE)))</f>
        <v/>
      </c>
      <c r="Z544" s="90" t="str">
        <f>IF(ISERROR(VLOOKUP(tbl_main[[#This Row],[ИНН организации]],tbl_inn[],4,FALSE)),"",VLOOKUP(tbl_main[[#This Row],[ИНН организации]],tbl_inn[],4,FALSE))</f>
        <v/>
      </c>
      <c r="AA544" s="90" t="str">
        <f>IF(ISERROR(VLOOKUP(tbl_main[[#This Row],[ИНН организации]],tbl_inn[],8,FALSE)),"",VLOOKUP(tbl_main[[#This Row],[ИНН организации]],tbl_inn[],8,FALSE))</f>
        <v/>
      </c>
      <c r="AB544" s="83" t="s">
        <v>311</v>
      </c>
      <c r="AC544" s="83" t="s">
        <v>311</v>
      </c>
      <c r="AD544" s="83" t="s">
        <v>311</v>
      </c>
      <c r="AE544" s="83" t="s">
        <v>311</v>
      </c>
      <c r="AF544" s="83" t="s">
        <v>311</v>
      </c>
      <c r="AG544" s="83" t="s">
        <v>311</v>
      </c>
      <c r="AH544" s="83" t="s">
        <v>311</v>
      </c>
      <c r="AI544" s="83" t="s">
        <v>311</v>
      </c>
      <c r="AJ544" s="83" t="s">
        <v>311</v>
      </c>
      <c r="AK544" s="83" t="s">
        <v>311</v>
      </c>
      <c r="AL544" s="83" t="s">
        <v>311</v>
      </c>
      <c r="AM544" s="83" t="s">
        <v>311</v>
      </c>
      <c r="AN544" s="83" t="s">
        <v>311</v>
      </c>
    </row>
    <row r="545" spans="1:40" x14ac:dyDescent="0.25">
      <c r="A545" s="81">
        <f t="shared" si="8"/>
        <v>536</v>
      </c>
      <c r="B545" s="82" t="str">
        <f>IF(tbl_main[[#This Row],[ТИП]]="","",IF(tbl_main[[#This Row],[Серия и номер]]="","",tbl_main[[#This Row],[ТИП]]&amp;"-"&amp;RIGHT(tbl_main[[#This Row],[Серия и номер]],6)))</f>
        <v/>
      </c>
      <c r="C545" s="83" t="s">
        <v>311</v>
      </c>
      <c r="D545" s="83" t="s">
        <v>311</v>
      </c>
      <c r="E545" s="83" t="s">
        <v>311</v>
      </c>
      <c r="F545" s="83" t="s">
        <v>311</v>
      </c>
      <c r="G545" s="83" t="s">
        <v>311</v>
      </c>
      <c r="H545" s="83" t="s">
        <v>311</v>
      </c>
      <c r="I545" s="83" t="s">
        <v>311</v>
      </c>
      <c r="J545" s="83" t="s">
        <v>311</v>
      </c>
      <c r="K545" s="84" t="s">
        <v>311</v>
      </c>
      <c r="L545" s="83" t="s">
        <v>311</v>
      </c>
      <c r="M545" s="85" t="s">
        <v>311</v>
      </c>
      <c r="N545" s="83" t="s">
        <v>311</v>
      </c>
      <c r="O545" s="84" t="s">
        <v>311</v>
      </c>
      <c r="P545" s="83" t="s">
        <v>311</v>
      </c>
      <c r="Q545" s="83" t="s">
        <v>311</v>
      </c>
      <c r="R545" s="83" t="s">
        <v>311</v>
      </c>
      <c r="S545" s="86" t="s">
        <v>311</v>
      </c>
      <c r="T545" s="83" t="s">
        <v>311</v>
      </c>
      <c r="U545" s="83" t="s">
        <v>311</v>
      </c>
      <c r="V545" s="83" t="s">
        <v>311</v>
      </c>
      <c r="W545" s="86" t="s">
        <v>311</v>
      </c>
      <c r="X545" s="86" t="s">
        <v>311</v>
      </c>
      <c r="Y545" s="90" t="str">
        <f>IF(tbl_main[[#This Row],[ИНН организации]]="","",IF(ISERROR(VLOOKUP(tbl_main[[#This Row],[ИНН организации]],tbl_inn[],3,FALSE)),"Проверьте ИНН",VLOOKUP(tbl_main[[#This Row],[ИНН организации]],tbl_inn[],3,FALSE)))</f>
        <v/>
      </c>
      <c r="Z545" s="90" t="str">
        <f>IF(ISERROR(VLOOKUP(tbl_main[[#This Row],[ИНН организации]],tbl_inn[],4,FALSE)),"",VLOOKUP(tbl_main[[#This Row],[ИНН организации]],tbl_inn[],4,FALSE))</f>
        <v/>
      </c>
      <c r="AA545" s="90" t="str">
        <f>IF(ISERROR(VLOOKUP(tbl_main[[#This Row],[ИНН организации]],tbl_inn[],8,FALSE)),"",VLOOKUP(tbl_main[[#This Row],[ИНН организации]],tbl_inn[],8,FALSE))</f>
        <v/>
      </c>
      <c r="AB545" s="83" t="s">
        <v>311</v>
      </c>
      <c r="AC545" s="83" t="s">
        <v>311</v>
      </c>
      <c r="AD545" s="83" t="s">
        <v>311</v>
      </c>
      <c r="AE545" s="83" t="s">
        <v>311</v>
      </c>
      <c r="AF545" s="83" t="s">
        <v>311</v>
      </c>
      <c r="AG545" s="83" t="s">
        <v>311</v>
      </c>
      <c r="AH545" s="83" t="s">
        <v>311</v>
      </c>
      <c r="AI545" s="83" t="s">
        <v>311</v>
      </c>
      <c r="AJ545" s="83" t="s">
        <v>311</v>
      </c>
      <c r="AK545" s="83" t="s">
        <v>311</v>
      </c>
      <c r="AL545" s="83" t="s">
        <v>311</v>
      </c>
      <c r="AM545" s="83" t="s">
        <v>311</v>
      </c>
      <c r="AN545" s="83" t="s">
        <v>311</v>
      </c>
    </row>
    <row r="546" spans="1:40" x14ac:dyDescent="0.25">
      <c r="A546" s="81">
        <f t="shared" si="8"/>
        <v>537</v>
      </c>
      <c r="B546" s="82" t="str">
        <f>IF(tbl_main[[#This Row],[ТИП]]="","",IF(tbl_main[[#This Row],[Серия и номер]]="","",tbl_main[[#This Row],[ТИП]]&amp;"-"&amp;RIGHT(tbl_main[[#This Row],[Серия и номер]],6)))</f>
        <v/>
      </c>
      <c r="C546" s="83" t="s">
        <v>311</v>
      </c>
      <c r="D546" s="83" t="s">
        <v>311</v>
      </c>
      <c r="E546" s="83" t="s">
        <v>311</v>
      </c>
      <c r="F546" s="83" t="s">
        <v>311</v>
      </c>
      <c r="G546" s="83" t="s">
        <v>311</v>
      </c>
      <c r="H546" s="83" t="s">
        <v>311</v>
      </c>
      <c r="I546" s="83" t="s">
        <v>311</v>
      </c>
      <c r="J546" s="83" t="s">
        <v>311</v>
      </c>
      <c r="K546" s="84" t="s">
        <v>311</v>
      </c>
      <c r="L546" s="83" t="s">
        <v>311</v>
      </c>
      <c r="M546" s="85" t="s">
        <v>311</v>
      </c>
      <c r="N546" s="83" t="s">
        <v>311</v>
      </c>
      <c r="O546" s="84" t="s">
        <v>311</v>
      </c>
      <c r="P546" s="83" t="s">
        <v>311</v>
      </c>
      <c r="Q546" s="83" t="s">
        <v>311</v>
      </c>
      <c r="R546" s="83" t="s">
        <v>311</v>
      </c>
      <c r="S546" s="86" t="s">
        <v>311</v>
      </c>
      <c r="T546" s="83" t="s">
        <v>311</v>
      </c>
      <c r="U546" s="83" t="s">
        <v>311</v>
      </c>
      <c r="V546" s="83" t="s">
        <v>311</v>
      </c>
      <c r="W546" s="86" t="s">
        <v>311</v>
      </c>
      <c r="X546" s="86" t="s">
        <v>311</v>
      </c>
      <c r="Y546" s="90" t="str">
        <f>IF(tbl_main[[#This Row],[ИНН организации]]="","",IF(ISERROR(VLOOKUP(tbl_main[[#This Row],[ИНН организации]],tbl_inn[],3,FALSE)),"Проверьте ИНН",VLOOKUP(tbl_main[[#This Row],[ИНН организации]],tbl_inn[],3,FALSE)))</f>
        <v/>
      </c>
      <c r="Z546" s="90" t="str">
        <f>IF(ISERROR(VLOOKUP(tbl_main[[#This Row],[ИНН организации]],tbl_inn[],4,FALSE)),"",VLOOKUP(tbl_main[[#This Row],[ИНН организации]],tbl_inn[],4,FALSE))</f>
        <v/>
      </c>
      <c r="AA546" s="90" t="str">
        <f>IF(ISERROR(VLOOKUP(tbl_main[[#This Row],[ИНН организации]],tbl_inn[],8,FALSE)),"",VLOOKUP(tbl_main[[#This Row],[ИНН организации]],tbl_inn[],8,FALSE))</f>
        <v/>
      </c>
      <c r="AB546" s="83" t="s">
        <v>311</v>
      </c>
      <c r="AC546" s="83" t="s">
        <v>311</v>
      </c>
      <c r="AD546" s="83" t="s">
        <v>311</v>
      </c>
      <c r="AE546" s="83" t="s">
        <v>311</v>
      </c>
      <c r="AF546" s="83" t="s">
        <v>311</v>
      </c>
      <c r="AG546" s="83" t="s">
        <v>311</v>
      </c>
      <c r="AH546" s="83" t="s">
        <v>311</v>
      </c>
      <c r="AI546" s="83" t="s">
        <v>311</v>
      </c>
      <c r="AJ546" s="83" t="s">
        <v>311</v>
      </c>
      <c r="AK546" s="83" t="s">
        <v>311</v>
      </c>
      <c r="AL546" s="83" t="s">
        <v>311</v>
      </c>
      <c r="AM546" s="83" t="s">
        <v>311</v>
      </c>
      <c r="AN546" s="83" t="s">
        <v>311</v>
      </c>
    </row>
    <row r="547" spans="1:40" x14ac:dyDescent="0.25">
      <c r="A547" s="81">
        <f t="shared" si="8"/>
        <v>538</v>
      </c>
      <c r="B547" s="82" t="str">
        <f>IF(tbl_main[[#This Row],[ТИП]]="","",IF(tbl_main[[#This Row],[Серия и номер]]="","",tbl_main[[#This Row],[ТИП]]&amp;"-"&amp;RIGHT(tbl_main[[#This Row],[Серия и номер]],6)))</f>
        <v/>
      </c>
      <c r="C547" s="83" t="s">
        <v>311</v>
      </c>
      <c r="D547" s="83" t="s">
        <v>311</v>
      </c>
      <c r="E547" s="83" t="s">
        <v>311</v>
      </c>
      <c r="F547" s="83" t="s">
        <v>311</v>
      </c>
      <c r="G547" s="83" t="s">
        <v>311</v>
      </c>
      <c r="H547" s="83" t="s">
        <v>311</v>
      </c>
      <c r="I547" s="83" t="s">
        <v>311</v>
      </c>
      <c r="J547" s="83" t="s">
        <v>311</v>
      </c>
      <c r="K547" s="84" t="s">
        <v>311</v>
      </c>
      <c r="L547" s="83" t="s">
        <v>311</v>
      </c>
      <c r="M547" s="85" t="s">
        <v>311</v>
      </c>
      <c r="N547" s="83" t="s">
        <v>311</v>
      </c>
      <c r="O547" s="84" t="s">
        <v>311</v>
      </c>
      <c r="P547" s="83" t="s">
        <v>311</v>
      </c>
      <c r="Q547" s="83" t="s">
        <v>311</v>
      </c>
      <c r="R547" s="83" t="s">
        <v>311</v>
      </c>
      <c r="S547" s="86" t="s">
        <v>311</v>
      </c>
      <c r="T547" s="83" t="s">
        <v>311</v>
      </c>
      <c r="U547" s="83" t="s">
        <v>311</v>
      </c>
      <c r="V547" s="83" t="s">
        <v>311</v>
      </c>
      <c r="W547" s="86" t="s">
        <v>311</v>
      </c>
      <c r="X547" s="86" t="s">
        <v>311</v>
      </c>
      <c r="Y547" s="90" t="str">
        <f>IF(tbl_main[[#This Row],[ИНН организации]]="","",IF(ISERROR(VLOOKUP(tbl_main[[#This Row],[ИНН организации]],tbl_inn[],3,FALSE)),"Проверьте ИНН",VLOOKUP(tbl_main[[#This Row],[ИНН организации]],tbl_inn[],3,FALSE)))</f>
        <v/>
      </c>
      <c r="Z547" s="90" t="str">
        <f>IF(ISERROR(VLOOKUP(tbl_main[[#This Row],[ИНН организации]],tbl_inn[],4,FALSE)),"",VLOOKUP(tbl_main[[#This Row],[ИНН организации]],tbl_inn[],4,FALSE))</f>
        <v/>
      </c>
      <c r="AA547" s="90" t="str">
        <f>IF(ISERROR(VLOOKUP(tbl_main[[#This Row],[ИНН организации]],tbl_inn[],8,FALSE)),"",VLOOKUP(tbl_main[[#This Row],[ИНН организации]],tbl_inn[],8,FALSE))</f>
        <v/>
      </c>
      <c r="AB547" s="83" t="s">
        <v>311</v>
      </c>
      <c r="AC547" s="83" t="s">
        <v>311</v>
      </c>
      <c r="AD547" s="83" t="s">
        <v>311</v>
      </c>
      <c r="AE547" s="83" t="s">
        <v>311</v>
      </c>
      <c r="AF547" s="83" t="s">
        <v>311</v>
      </c>
      <c r="AG547" s="83" t="s">
        <v>311</v>
      </c>
      <c r="AH547" s="83" t="s">
        <v>311</v>
      </c>
      <c r="AI547" s="83" t="s">
        <v>311</v>
      </c>
      <c r="AJ547" s="83" t="s">
        <v>311</v>
      </c>
      <c r="AK547" s="83" t="s">
        <v>311</v>
      </c>
      <c r="AL547" s="83" t="s">
        <v>311</v>
      </c>
      <c r="AM547" s="83" t="s">
        <v>311</v>
      </c>
      <c r="AN547" s="83" t="s">
        <v>311</v>
      </c>
    </row>
    <row r="548" spans="1:40" x14ac:dyDescent="0.25">
      <c r="A548" s="81">
        <f t="shared" si="8"/>
        <v>539</v>
      </c>
      <c r="B548" s="82" t="str">
        <f>IF(tbl_main[[#This Row],[ТИП]]="","",IF(tbl_main[[#This Row],[Серия и номер]]="","",tbl_main[[#This Row],[ТИП]]&amp;"-"&amp;RIGHT(tbl_main[[#This Row],[Серия и номер]],6)))</f>
        <v/>
      </c>
      <c r="C548" s="83" t="s">
        <v>311</v>
      </c>
      <c r="D548" s="83" t="s">
        <v>311</v>
      </c>
      <c r="E548" s="83" t="s">
        <v>311</v>
      </c>
      <c r="F548" s="83" t="s">
        <v>311</v>
      </c>
      <c r="G548" s="83" t="s">
        <v>311</v>
      </c>
      <c r="H548" s="83" t="s">
        <v>311</v>
      </c>
      <c r="I548" s="83" t="s">
        <v>311</v>
      </c>
      <c r="J548" s="83" t="s">
        <v>311</v>
      </c>
      <c r="K548" s="84" t="s">
        <v>311</v>
      </c>
      <c r="L548" s="83" t="s">
        <v>311</v>
      </c>
      <c r="M548" s="85" t="s">
        <v>311</v>
      </c>
      <c r="N548" s="83" t="s">
        <v>311</v>
      </c>
      <c r="O548" s="84" t="s">
        <v>311</v>
      </c>
      <c r="P548" s="83" t="s">
        <v>311</v>
      </c>
      <c r="Q548" s="83" t="s">
        <v>311</v>
      </c>
      <c r="R548" s="83" t="s">
        <v>311</v>
      </c>
      <c r="S548" s="86" t="s">
        <v>311</v>
      </c>
      <c r="T548" s="83" t="s">
        <v>311</v>
      </c>
      <c r="U548" s="83" t="s">
        <v>311</v>
      </c>
      <c r="V548" s="83" t="s">
        <v>311</v>
      </c>
      <c r="W548" s="86" t="s">
        <v>311</v>
      </c>
      <c r="X548" s="86" t="s">
        <v>311</v>
      </c>
      <c r="Y548" s="90" t="str">
        <f>IF(tbl_main[[#This Row],[ИНН организации]]="","",IF(ISERROR(VLOOKUP(tbl_main[[#This Row],[ИНН организации]],tbl_inn[],3,FALSE)),"Проверьте ИНН",VLOOKUP(tbl_main[[#This Row],[ИНН организации]],tbl_inn[],3,FALSE)))</f>
        <v/>
      </c>
      <c r="Z548" s="90" t="str">
        <f>IF(ISERROR(VLOOKUP(tbl_main[[#This Row],[ИНН организации]],tbl_inn[],4,FALSE)),"",VLOOKUP(tbl_main[[#This Row],[ИНН организации]],tbl_inn[],4,FALSE))</f>
        <v/>
      </c>
      <c r="AA548" s="90" t="str">
        <f>IF(ISERROR(VLOOKUP(tbl_main[[#This Row],[ИНН организации]],tbl_inn[],8,FALSE)),"",VLOOKUP(tbl_main[[#This Row],[ИНН организации]],tbl_inn[],8,FALSE))</f>
        <v/>
      </c>
      <c r="AB548" s="83" t="s">
        <v>311</v>
      </c>
      <c r="AC548" s="83" t="s">
        <v>311</v>
      </c>
      <c r="AD548" s="83" t="s">
        <v>311</v>
      </c>
      <c r="AE548" s="83" t="s">
        <v>311</v>
      </c>
      <c r="AF548" s="83" t="s">
        <v>311</v>
      </c>
      <c r="AG548" s="83" t="s">
        <v>311</v>
      </c>
      <c r="AH548" s="83" t="s">
        <v>311</v>
      </c>
      <c r="AI548" s="83" t="s">
        <v>311</v>
      </c>
      <c r="AJ548" s="83" t="s">
        <v>311</v>
      </c>
      <c r="AK548" s="83" t="s">
        <v>311</v>
      </c>
      <c r="AL548" s="83" t="s">
        <v>311</v>
      </c>
      <c r="AM548" s="83" t="s">
        <v>311</v>
      </c>
      <c r="AN548" s="83" t="s">
        <v>311</v>
      </c>
    </row>
    <row r="549" spans="1:40" x14ac:dyDescent="0.25">
      <c r="A549" s="81">
        <f t="shared" si="8"/>
        <v>540</v>
      </c>
      <c r="B549" s="82" t="str">
        <f>IF(tbl_main[[#This Row],[ТИП]]="","",IF(tbl_main[[#This Row],[Серия и номер]]="","",tbl_main[[#This Row],[ТИП]]&amp;"-"&amp;RIGHT(tbl_main[[#This Row],[Серия и номер]],6)))</f>
        <v/>
      </c>
      <c r="C549" s="83" t="s">
        <v>311</v>
      </c>
      <c r="D549" s="83" t="s">
        <v>311</v>
      </c>
      <c r="E549" s="83" t="s">
        <v>311</v>
      </c>
      <c r="F549" s="83" t="s">
        <v>311</v>
      </c>
      <c r="G549" s="83" t="s">
        <v>311</v>
      </c>
      <c r="H549" s="83" t="s">
        <v>311</v>
      </c>
      <c r="I549" s="83" t="s">
        <v>311</v>
      </c>
      <c r="J549" s="83" t="s">
        <v>311</v>
      </c>
      <c r="K549" s="84" t="s">
        <v>311</v>
      </c>
      <c r="L549" s="83" t="s">
        <v>311</v>
      </c>
      <c r="M549" s="85" t="s">
        <v>311</v>
      </c>
      <c r="N549" s="83" t="s">
        <v>311</v>
      </c>
      <c r="O549" s="84" t="s">
        <v>311</v>
      </c>
      <c r="P549" s="83" t="s">
        <v>311</v>
      </c>
      <c r="Q549" s="83" t="s">
        <v>311</v>
      </c>
      <c r="R549" s="83" t="s">
        <v>311</v>
      </c>
      <c r="S549" s="86" t="s">
        <v>311</v>
      </c>
      <c r="T549" s="83" t="s">
        <v>311</v>
      </c>
      <c r="U549" s="83" t="s">
        <v>311</v>
      </c>
      <c r="V549" s="83" t="s">
        <v>311</v>
      </c>
      <c r="W549" s="86" t="s">
        <v>311</v>
      </c>
      <c r="X549" s="86" t="s">
        <v>311</v>
      </c>
      <c r="Y549" s="90" t="str">
        <f>IF(tbl_main[[#This Row],[ИНН организации]]="","",IF(ISERROR(VLOOKUP(tbl_main[[#This Row],[ИНН организации]],tbl_inn[],3,FALSE)),"Проверьте ИНН",VLOOKUP(tbl_main[[#This Row],[ИНН организации]],tbl_inn[],3,FALSE)))</f>
        <v/>
      </c>
      <c r="Z549" s="90" t="str">
        <f>IF(ISERROR(VLOOKUP(tbl_main[[#This Row],[ИНН организации]],tbl_inn[],4,FALSE)),"",VLOOKUP(tbl_main[[#This Row],[ИНН организации]],tbl_inn[],4,FALSE))</f>
        <v/>
      </c>
      <c r="AA549" s="90" t="str">
        <f>IF(ISERROR(VLOOKUP(tbl_main[[#This Row],[ИНН организации]],tbl_inn[],8,FALSE)),"",VLOOKUP(tbl_main[[#This Row],[ИНН организации]],tbl_inn[],8,FALSE))</f>
        <v/>
      </c>
      <c r="AB549" s="83" t="s">
        <v>311</v>
      </c>
      <c r="AC549" s="83" t="s">
        <v>311</v>
      </c>
      <c r="AD549" s="83" t="s">
        <v>311</v>
      </c>
      <c r="AE549" s="83" t="s">
        <v>311</v>
      </c>
      <c r="AF549" s="83" t="s">
        <v>311</v>
      </c>
      <c r="AG549" s="83" t="s">
        <v>311</v>
      </c>
      <c r="AH549" s="83" t="s">
        <v>311</v>
      </c>
      <c r="AI549" s="83" t="s">
        <v>311</v>
      </c>
      <c r="AJ549" s="83" t="s">
        <v>311</v>
      </c>
      <c r="AK549" s="83" t="s">
        <v>311</v>
      </c>
      <c r="AL549" s="83" t="s">
        <v>311</v>
      </c>
      <c r="AM549" s="83" t="s">
        <v>311</v>
      </c>
      <c r="AN549" s="83" t="s">
        <v>311</v>
      </c>
    </row>
    <row r="550" spans="1:40" x14ac:dyDescent="0.25">
      <c r="A550" s="81">
        <f t="shared" si="8"/>
        <v>541</v>
      </c>
      <c r="B550" s="82" t="str">
        <f>IF(tbl_main[[#This Row],[ТИП]]="","",IF(tbl_main[[#This Row],[Серия и номер]]="","",tbl_main[[#This Row],[ТИП]]&amp;"-"&amp;RIGHT(tbl_main[[#This Row],[Серия и номер]],6)))</f>
        <v/>
      </c>
      <c r="C550" s="83" t="s">
        <v>311</v>
      </c>
      <c r="D550" s="83" t="s">
        <v>311</v>
      </c>
      <c r="E550" s="83" t="s">
        <v>311</v>
      </c>
      <c r="F550" s="83" t="s">
        <v>311</v>
      </c>
      <c r="G550" s="83" t="s">
        <v>311</v>
      </c>
      <c r="H550" s="83" t="s">
        <v>311</v>
      </c>
      <c r="I550" s="83" t="s">
        <v>311</v>
      </c>
      <c r="J550" s="83" t="s">
        <v>311</v>
      </c>
      <c r="K550" s="84" t="s">
        <v>311</v>
      </c>
      <c r="L550" s="83" t="s">
        <v>311</v>
      </c>
      <c r="M550" s="85" t="s">
        <v>311</v>
      </c>
      <c r="N550" s="83" t="s">
        <v>311</v>
      </c>
      <c r="O550" s="84" t="s">
        <v>311</v>
      </c>
      <c r="P550" s="83" t="s">
        <v>311</v>
      </c>
      <c r="Q550" s="83" t="s">
        <v>311</v>
      </c>
      <c r="R550" s="83" t="s">
        <v>311</v>
      </c>
      <c r="S550" s="86" t="s">
        <v>311</v>
      </c>
      <c r="T550" s="83" t="s">
        <v>311</v>
      </c>
      <c r="U550" s="83" t="s">
        <v>311</v>
      </c>
      <c r="V550" s="83" t="s">
        <v>311</v>
      </c>
      <c r="W550" s="86" t="s">
        <v>311</v>
      </c>
      <c r="X550" s="86" t="s">
        <v>311</v>
      </c>
      <c r="Y550" s="90" t="str">
        <f>IF(tbl_main[[#This Row],[ИНН организации]]="","",IF(ISERROR(VLOOKUP(tbl_main[[#This Row],[ИНН организации]],tbl_inn[],3,FALSE)),"Проверьте ИНН",VLOOKUP(tbl_main[[#This Row],[ИНН организации]],tbl_inn[],3,FALSE)))</f>
        <v/>
      </c>
      <c r="Z550" s="90" t="str">
        <f>IF(ISERROR(VLOOKUP(tbl_main[[#This Row],[ИНН организации]],tbl_inn[],4,FALSE)),"",VLOOKUP(tbl_main[[#This Row],[ИНН организации]],tbl_inn[],4,FALSE))</f>
        <v/>
      </c>
      <c r="AA550" s="90" t="str">
        <f>IF(ISERROR(VLOOKUP(tbl_main[[#This Row],[ИНН организации]],tbl_inn[],8,FALSE)),"",VLOOKUP(tbl_main[[#This Row],[ИНН организации]],tbl_inn[],8,FALSE))</f>
        <v/>
      </c>
      <c r="AB550" s="83" t="s">
        <v>311</v>
      </c>
      <c r="AC550" s="83" t="s">
        <v>311</v>
      </c>
      <c r="AD550" s="83" t="s">
        <v>311</v>
      </c>
      <c r="AE550" s="83" t="s">
        <v>311</v>
      </c>
      <c r="AF550" s="83" t="s">
        <v>311</v>
      </c>
      <c r="AG550" s="83" t="s">
        <v>311</v>
      </c>
      <c r="AH550" s="83" t="s">
        <v>311</v>
      </c>
      <c r="AI550" s="83" t="s">
        <v>311</v>
      </c>
      <c r="AJ550" s="83" t="s">
        <v>311</v>
      </c>
      <c r="AK550" s="83" t="s">
        <v>311</v>
      </c>
      <c r="AL550" s="83" t="s">
        <v>311</v>
      </c>
      <c r="AM550" s="83" t="s">
        <v>311</v>
      </c>
      <c r="AN550" s="83" t="s">
        <v>311</v>
      </c>
    </row>
    <row r="551" spans="1:40" x14ac:dyDescent="0.25">
      <c r="A551" s="81">
        <f t="shared" si="8"/>
        <v>542</v>
      </c>
      <c r="B551" s="82" t="str">
        <f>IF(tbl_main[[#This Row],[ТИП]]="","",IF(tbl_main[[#This Row],[Серия и номер]]="","",tbl_main[[#This Row],[ТИП]]&amp;"-"&amp;RIGHT(tbl_main[[#This Row],[Серия и номер]],6)))</f>
        <v/>
      </c>
      <c r="C551" s="83" t="s">
        <v>311</v>
      </c>
      <c r="D551" s="83" t="s">
        <v>311</v>
      </c>
      <c r="E551" s="83" t="s">
        <v>311</v>
      </c>
      <c r="F551" s="83" t="s">
        <v>311</v>
      </c>
      <c r="G551" s="83" t="s">
        <v>311</v>
      </c>
      <c r="H551" s="83" t="s">
        <v>311</v>
      </c>
      <c r="I551" s="83" t="s">
        <v>311</v>
      </c>
      <c r="J551" s="83" t="s">
        <v>311</v>
      </c>
      <c r="K551" s="84" t="s">
        <v>311</v>
      </c>
      <c r="L551" s="83" t="s">
        <v>311</v>
      </c>
      <c r="M551" s="85" t="s">
        <v>311</v>
      </c>
      <c r="N551" s="83" t="s">
        <v>311</v>
      </c>
      <c r="O551" s="84" t="s">
        <v>311</v>
      </c>
      <c r="P551" s="83" t="s">
        <v>311</v>
      </c>
      <c r="Q551" s="83" t="s">
        <v>311</v>
      </c>
      <c r="R551" s="83" t="s">
        <v>311</v>
      </c>
      <c r="S551" s="86" t="s">
        <v>311</v>
      </c>
      <c r="T551" s="83" t="s">
        <v>311</v>
      </c>
      <c r="U551" s="83" t="s">
        <v>311</v>
      </c>
      <c r="V551" s="83" t="s">
        <v>311</v>
      </c>
      <c r="W551" s="86" t="s">
        <v>311</v>
      </c>
      <c r="X551" s="86" t="s">
        <v>311</v>
      </c>
      <c r="Y551" s="90" t="str">
        <f>IF(tbl_main[[#This Row],[ИНН организации]]="","",IF(ISERROR(VLOOKUP(tbl_main[[#This Row],[ИНН организации]],tbl_inn[],3,FALSE)),"Проверьте ИНН",VLOOKUP(tbl_main[[#This Row],[ИНН организации]],tbl_inn[],3,FALSE)))</f>
        <v/>
      </c>
      <c r="Z551" s="90" t="str">
        <f>IF(ISERROR(VLOOKUP(tbl_main[[#This Row],[ИНН организации]],tbl_inn[],4,FALSE)),"",VLOOKUP(tbl_main[[#This Row],[ИНН организации]],tbl_inn[],4,FALSE))</f>
        <v/>
      </c>
      <c r="AA551" s="90" t="str">
        <f>IF(ISERROR(VLOOKUP(tbl_main[[#This Row],[ИНН организации]],tbl_inn[],8,FALSE)),"",VLOOKUP(tbl_main[[#This Row],[ИНН организации]],tbl_inn[],8,FALSE))</f>
        <v/>
      </c>
      <c r="AB551" s="83" t="s">
        <v>311</v>
      </c>
      <c r="AC551" s="83" t="s">
        <v>311</v>
      </c>
      <c r="AD551" s="83" t="s">
        <v>311</v>
      </c>
      <c r="AE551" s="83" t="s">
        <v>311</v>
      </c>
      <c r="AF551" s="83" t="s">
        <v>311</v>
      </c>
      <c r="AG551" s="83" t="s">
        <v>311</v>
      </c>
      <c r="AH551" s="83" t="s">
        <v>311</v>
      </c>
      <c r="AI551" s="83" t="s">
        <v>311</v>
      </c>
      <c r="AJ551" s="83" t="s">
        <v>311</v>
      </c>
      <c r="AK551" s="83" t="s">
        <v>311</v>
      </c>
      <c r="AL551" s="83" t="s">
        <v>311</v>
      </c>
      <c r="AM551" s="83" t="s">
        <v>311</v>
      </c>
      <c r="AN551" s="83" t="s">
        <v>311</v>
      </c>
    </row>
    <row r="552" spans="1:40" x14ac:dyDescent="0.25">
      <c r="A552" s="81">
        <f t="shared" si="8"/>
        <v>543</v>
      </c>
      <c r="B552" s="82" t="str">
        <f>IF(tbl_main[[#This Row],[ТИП]]="","",IF(tbl_main[[#This Row],[Серия и номер]]="","",tbl_main[[#This Row],[ТИП]]&amp;"-"&amp;RIGHT(tbl_main[[#This Row],[Серия и номер]],6)))</f>
        <v/>
      </c>
      <c r="C552" s="83" t="s">
        <v>311</v>
      </c>
      <c r="D552" s="83" t="s">
        <v>311</v>
      </c>
      <c r="E552" s="83" t="s">
        <v>311</v>
      </c>
      <c r="F552" s="83" t="s">
        <v>311</v>
      </c>
      <c r="G552" s="83" t="s">
        <v>311</v>
      </c>
      <c r="H552" s="83" t="s">
        <v>311</v>
      </c>
      <c r="I552" s="83" t="s">
        <v>311</v>
      </c>
      <c r="J552" s="83" t="s">
        <v>311</v>
      </c>
      <c r="K552" s="84" t="s">
        <v>311</v>
      </c>
      <c r="L552" s="83" t="s">
        <v>311</v>
      </c>
      <c r="M552" s="85" t="s">
        <v>311</v>
      </c>
      <c r="N552" s="83" t="s">
        <v>311</v>
      </c>
      <c r="O552" s="84" t="s">
        <v>311</v>
      </c>
      <c r="P552" s="83" t="s">
        <v>311</v>
      </c>
      <c r="Q552" s="83" t="s">
        <v>311</v>
      </c>
      <c r="R552" s="83" t="s">
        <v>311</v>
      </c>
      <c r="S552" s="86" t="s">
        <v>311</v>
      </c>
      <c r="T552" s="83" t="s">
        <v>311</v>
      </c>
      <c r="U552" s="83" t="s">
        <v>311</v>
      </c>
      <c r="V552" s="83" t="s">
        <v>311</v>
      </c>
      <c r="W552" s="86" t="s">
        <v>311</v>
      </c>
      <c r="X552" s="86" t="s">
        <v>311</v>
      </c>
      <c r="Y552" s="90" t="str">
        <f>IF(tbl_main[[#This Row],[ИНН организации]]="","",IF(ISERROR(VLOOKUP(tbl_main[[#This Row],[ИНН организации]],tbl_inn[],3,FALSE)),"Проверьте ИНН",VLOOKUP(tbl_main[[#This Row],[ИНН организации]],tbl_inn[],3,FALSE)))</f>
        <v/>
      </c>
      <c r="Z552" s="90" t="str">
        <f>IF(ISERROR(VLOOKUP(tbl_main[[#This Row],[ИНН организации]],tbl_inn[],4,FALSE)),"",VLOOKUP(tbl_main[[#This Row],[ИНН организации]],tbl_inn[],4,FALSE))</f>
        <v/>
      </c>
      <c r="AA552" s="90" t="str">
        <f>IF(ISERROR(VLOOKUP(tbl_main[[#This Row],[ИНН организации]],tbl_inn[],8,FALSE)),"",VLOOKUP(tbl_main[[#This Row],[ИНН организации]],tbl_inn[],8,FALSE))</f>
        <v/>
      </c>
      <c r="AB552" s="83" t="s">
        <v>311</v>
      </c>
      <c r="AC552" s="83" t="s">
        <v>311</v>
      </c>
      <c r="AD552" s="83" t="s">
        <v>311</v>
      </c>
      <c r="AE552" s="83" t="s">
        <v>311</v>
      </c>
      <c r="AF552" s="83" t="s">
        <v>311</v>
      </c>
      <c r="AG552" s="83" t="s">
        <v>311</v>
      </c>
      <c r="AH552" s="83" t="s">
        <v>311</v>
      </c>
      <c r="AI552" s="83" t="s">
        <v>311</v>
      </c>
      <c r="AJ552" s="83" t="s">
        <v>311</v>
      </c>
      <c r="AK552" s="83" t="s">
        <v>311</v>
      </c>
      <c r="AL552" s="83" t="s">
        <v>311</v>
      </c>
      <c r="AM552" s="83" t="s">
        <v>311</v>
      </c>
      <c r="AN552" s="83" t="s">
        <v>311</v>
      </c>
    </row>
    <row r="553" spans="1:40" x14ac:dyDescent="0.25">
      <c r="A553" s="81">
        <f t="shared" si="8"/>
        <v>544</v>
      </c>
      <c r="B553" s="82" t="str">
        <f>IF(tbl_main[[#This Row],[ТИП]]="","",IF(tbl_main[[#This Row],[Серия и номер]]="","",tbl_main[[#This Row],[ТИП]]&amp;"-"&amp;RIGHT(tbl_main[[#This Row],[Серия и номер]],6)))</f>
        <v/>
      </c>
      <c r="C553" s="83" t="s">
        <v>311</v>
      </c>
      <c r="D553" s="83" t="s">
        <v>311</v>
      </c>
      <c r="E553" s="83" t="s">
        <v>311</v>
      </c>
      <c r="F553" s="83" t="s">
        <v>311</v>
      </c>
      <c r="G553" s="83" t="s">
        <v>311</v>
      </c>
      <c r="H553" s="83" t="s">
        <v>311</v>
      </c>
      <c r="I553" s="83" t="s">
        <v>311</v>
      </c>
      <c r="J553" s="83" t="s">
        <v>311</v>
      </c>
      <c r="K553" s="84" t="s">
        <v>311</v>
      </c>
      <c r="L553" s="83" t="s">
        <v>311</v>
      </c>
      <c r="M553" s="85" t="s">
        <v>311</v>
      </c>
      <c r="N553" s="83" t="s">
        <v>311</v>
      </c>
      <c r="O553" s="84" t="s">
        <v>311</v>
      </c>
      <c r="P553" s="83" t="s">
        <v>311</v>
      </c>
      <c r="Q553" s="83" t="s">
        <v>311</v>
      </c>
      <c r="R553" s="83" t="s">
        <v>311</v>
      </c>
      <c r="S553" s="86" t="s">
        <v>311</v>
      </c>
      <c r="T553" s="83" t="s">
        <v>311</v>
      </c>
      <c r="U553" s="83" t="s">
        <v>311</v>
      </c>
      <c r="V553" s="83" t="s">
        <v>311</v>
      </c>
      <c r="W553" s="86" t="s">
        <v>311</v>
      </c>
      <c r="X553" s="86" t="s">
        <v>311</v>
      </c>
      <c r="Y553" s="90" t="str">
        <f>IF(tbl_main[[#This Row],[ИНН организации]]="","",IF(ISERROR(VLOOKUP(tbl_main[[#This Row],[ИНН организации]],tbl_inn[],3,FALSE)),"Проверьте ИНН",VLOOKUP(tbl_main[[#This Row],[ИНН организации]],tbl_inn[],3,FALSE)))</f>
        <v/>
      </c>
      <c r="Z553" s="90" t="str">
        <f>IF(ISERROR(VLOOKUP(tbl_main[[#This Row],[ИНН организации]],tbl_inn[],4,FALSE)),"",VLOOKUP(tbl_main[[#This Row],[ИНН организации]],tbl_inn[],4,FALSE))</f>
        <v/>
      </c>
      <c r="AA553" s="90" t="str">
        <f>IF(ISERROR(VLOOKUP(tbl_main[[#This Row],[ИНН организации]],tbl_inn[],8,FALSE)),"",VLOOKUP(tbl_main[[#This Row],[ИНН организации]],tbl_inn[],8,FALSE))</f>
        <v/>
      </c>
      <c r="AB553" s="83" t="s">
        <v>311</v>
      </c>
      <c r="AC553" s="83" t="s">
        <v>311</v>
      </c>
      <c r="AD553" s="83" t="s">
        <v>311</v>
      </c>
      <c r="AE553" s="83" t="s">
        <v>311</v>
      </c>
      <c r="AF553" s="83" t="s">
        <v>311</v>
      </c>
      <c r="AG553" s="83" t="s">
        <v>311</v>
      </c>
      <c r="AH553" s="83" t="s">
        <v>311</v>
      </c>
      <c r="AI553" s="83" t="s">
        <v>311</v>
      </c>
      <c r="AJ553" s="83" t="s">
        <v>311</v>
      </c>
      <c r="AK553" s="83" t="s">
        <v>311</v>
      </c>
      <c r="AL553" s="83" t="s">
        <v>311</v>
      </c>
      <c r="AM553" s="83" t="s">
        <v>311</v>
      </c>
      <c r="AN553" s="83" t="s">
        <v>311</v>
      </c>
    </row>
    <row r="554" spans="1:40" x14ac:dyDescent="0.25">
      <c r="A554" s="81">
        <f t="shared" si="8"/>
        <v>545</v>
      </c>
      <c r="B554" s="82" t="str">
        <f>IF(tbl_main[[#This Row],[ТИП]]="","",IF(tbl_main[[#This Row],[Серия и номер]]="","",tbl_main[[#This Row],[ТИП]]&amp;"-"&amp;RIGHT(tbl_main[[#This Row],[Серия и номер]],6)))</f>
        <v/>
      </c>
      <c r="C554" s="83" t="s">
        <v>311</v>
      </c>
      <c r="D554" s="83" t="s">
        <v>311</v>
      </c>
      <c r="E554" s="83" t="s">
        <v>311</v>
      </c>
      <c r="F554" s="83" t="s">
        <v>311</v>
      </c>
      <c r="G554" s="83" t="s">
        <v>311</v>
      </c>
      <c r="H554" s="83" t="s">
        <v>311</v>
      </c>
      <c r="I554" s="83" t="s">
        <v>311</v>
      </c>
      <c r="J554" s="83" t="s">
        <v>311</v>
      </c>
      <c r="K554" s="84" t="s">
        <v>311</v>
      </c>
      <c r="L554" s="83" t="s">
        <v>311</v>
      </c>
      <c r="M554" s="85" t="s">
        <v>311</v>
      </c>
      <c r="N554" s="83" t="s">
        <v>311</v>
      </c>
      <c r="O554" s="84" t="s">
        <v>311</v>
      </c>
      <c r="P554" s="83" t="s">
        <v>311</v>
      </c>
      <c r="Q554" s="83" t="s">
        <v>311</v>
      </c>
      <c r="R554" s="83" t="s">
        <v>311</v>
      </c>
      <c r="S554" s="86" t="s">
        <v>311</v>
      </c>
      <c r="T554" s="83" t="s">
        <v>311</v>
      </c>
      <c r="U554" s="83" t="s">
        <v>311</v>
      </c>
      <c r="V554" s="83" t="s">
        <v>311</v>
      </c>
      <c r="W554" s="86" t="s">
        <v>311</v>
      </c>
      <c r="X554" s="86" t="s">
        <v>311</v>
      </c>
      <c r="Y554" s="90" t="str">
        <f>IF(tbl_main[[#This Row],[ИНН организации]]="","",IF(ISERROR(VLOOKUP(tbl_main[[#This Row],[ИНН организации]],tbl_inn[],3,FALSE)),"Проверьте ИНН",VLOOKUP(tbl_main[[#This Row],[ИНН организации]],tbl_inn[],3,FALSE)))</f>
        <v/>
      </c>
      <c r="Z554" s="90" t="str">
        <f>IF(ISERROR(VLOOKUP(tbl_main[[#This Row],[ИНН организации]],tbl_inn[],4,FALSE)),"",VLOOKUP(tbl_main[[#This Row],[ИНН организации]],tbl_inn[],4,FALSE))</f>
        <v/>
      </c>
      <c r="AA554" s="90" t="str">
        <f>IF(ISERROR(VLOOKUP(tbl_main[[#This Row],[ИНН организации]],tbl_inn[],8,FALSE)),"",VLOOKUP(tbl_main[[#This Row],[ИНН организации]],tbl_inn[],8,FALSE))</f>
        <v/>
      </c>
      <c r="AB554" s="83" t="s">
        <v>311</v>
      </c>
      <c r="AC554" s="83" t="s">
        <v>311</v>
      </c>
      <c r="AD554" s="83" t="s">
        <v>311</v>
      </c>
      <c r="AE554" s="83" t="s">
        <v>311</v>
      </c>
      <c r="AF554" s="83" t="s">
        <v>311</v>
      </c>
      <c r="AG554" s="83" t="s">
        <v>311</v>
      </c>
      <c r="AH554" s="83" t="s">
        <v>311</v>
      </c>
      <c r="AI554" s="83" t="s">
        <v>311</v>
      </c>
      <c r="AJ554" s="83" t="s">
        <v>311</v>
      </c>
      <c r="AK554" s="83" t="s">
        <v>311</v>
      </c>
      <c r="AL554" s="83" t="s">
        <v>311</v>
      </c>
      <c r="AM554" s="83" t="s">
        <v>311</v>
      </c>
      <c r="AN554" s="83" t="s">
        <v>311</v>
      </c>
    </row>
    <row r="555" spans="1:40" x14ac:dyDescent="0.25">
      <c r="A555" s="81">
        <f t="shared" si="8"/>
        <v>546</v>
      </c>
      <c r="B555" s="82" t="str">
        <f>IF(tbl_main[[#This Row],[ТИП]]="","",IF(tbl_main[[#This Row],[Серия и номер]]="","",tbl_main[[#This Row],[ТИП]]&amp;"-"&amp;RIGHT(tbl_main[[#This Row],[Серия и номер]],6)))</f>
        <v/>
      </c>
      <c r="C555" s="83" t="s">
        <v>311</v>
      </c>
      <c r="D555" s="83" t="s">
        <v>311</v>
      </c>
      <c r="E555" s="83" t="s">
        <v>311</v>
      </c>
      <c r="F555" s="83" t="s">
        <v>311</v>
      </c>
      <c r="G555" s="83" t="s">
        <v>311</v>
      </c>
      <c r="H555" s="83" t="s">
        <v>311</v>
      </c>
      <c r="I555" s="83" t="s">
        <v>311</v>
      </c>
      <c r="J555" s="83" t="s">
        <v>311</v>
      </c>
      <c r="K555" s="84" t="s">
        <v>311</v>
      </c>
      <c r="L555" s="83" t="s">
        <v>311</v>
      </c>
      <c r="M555" s="85" t="s">
        <v>311</v>
      </c>
      <c r="N555" s="83" t="s">
        <v>311</v>
      </c>
      <c r="O555" s="84" t="s">
        <v>311</v>
      </c>
      <c r="P555" s="83" t="s">
        <v>311</v>
      </c>
      <c r="Q555" s="83" t="s">
        <v>311</v>
      </c>
      <c r="R555" s="83" t="s">
        <v>311</v>
      </c>
      <c r="S555" s="86" t="s">
        <v>311</v>
      </c>
      <c r="T555" s="83" t="s">
        <v>311</v>
      </c>
      <c r="U555" s="83" t="s">
        <v>311</v>
      </c>
      <c r="V555" s="83" t="s">
        <v>311</v>
      </c>
      <c r="W555" s="86" t="s">
        <v>311</v>
      </c>
      <c r="X555" s="86" t="s">
        <v>311</v>
      </c>
      <c r="Y555" s="90" t="str">
        <f>IF(tbl_main[[#This Row],[ИНН организации]]="","",IF(ISERROR(VLOOKUP(tbl_main[[#This Row],[ИНН организации]],tbl_inn[],3,FALSE)),"Проверьте ИНН",VLOOKUP(tbl_main[[#This Row],[ИНН организации]],tbl_inn[],3,FALSE)))</f>
        <v/>
      </c>
      <c r="Z555" s="90" t="str">
        <f>IF(ISERROR(VLOOKUP(tbl_main[[#This Row],[ИНН организации]],tbl_inn[],4,FALSE)),"",VLOOKUP(tbl_main[[#This Row],[ИНН организации]],tbl_inn[],4,FALSE))</f>
        <v/>
      </c>
      <c r="AA555" s="90" t="str">
        <f>IF(ISERROR(VLOOKUP(tbl_main[[#This Row],[ИНН организации]],tbl_inn[],8,FALSE)),"",VLOOKUP(tbl_main[[#This Row],[ИНН организации]],tbl_inn[],8,FALSE))</f>
        <v/>
      </c>
      <c r="AB555" s="83" t="s">
        <v>311</v>
      </c>
      <c r="AC555" s="83" t="s">
        <v>311</v>
      </c>
      <c r="AD555" s="83" t="s">
        <v>311</v>
      </c>
      <c r="AE555" s="83" t="s">
        <v>311</v>
      </c>
      <c r="AF555" s="83" t="s">
        <v>311</v>
      </c>
      <c r="AG555" s="83" t="s">
        <v>311</v>
      </c>
      <c r="AH555" s="83" t="s">
        <v>311</v>
      </c>
      <c r="AI555" s="83" t="s">
        <v>311</v>
      </c>
      <c r="AJ555" s="83" t="s">
        <v>311</v>
      </c>
      <c r="AK555" s="83" t="s">
        <v>311</v>
      </c>
      <c r="AL555" s="83" t="s">
        <v>311</v>
      </c>
      <c r="AM555" s="83" t="s">
        <v>311</v>
      </c>
      <c r="AN555" s="83" t="s">
        <v>311</v>
      </c>
    </row>
    <row r="556" spans="1:40" x14ac:dyDescent="0.25">
      <c r="A556" s="81">
        <f t="shared" si="8"/>
        <v>547</v>
      </c>
      <c r="B556" s="82" t="str">
        <f>IF(tbl_main[[#This Row],[ТИП]]="","",IF(tbl_main[[#This Row],[Серия и номер]]="","",tbl_main[[#This Row],[ТИП]]&amp;"-"&amp;RIGHT(tbl_main[[#This Row],[Серия и номер]],6)))</f>
        <v/>
      </c>
      <c r="C556" s="83" t="s">
        <v>311</v>
      </c>
      <c r="D556" s="83" t="s">
        <v>311</v>
      </c>
      <c r="E556" s="83" t="s">
        <v>311</v>
      </c>
      <c r="F556" s="83" t="s">
        <v>311</v>
      </c>
      <c r="G556" s="83" t="s">
        <v>311</v>
      </c>
      <c r="H556" s="83" t="s">
        <v>311</v>
      </c>
      <c r="I556" s="83" t="s">
        <v>311</v>
      </c>
      <c r="J556" s="83" t="s">
        <v>311</v>
      </c>
      <c r="K556" s="84" t="s">
        <v>311</v>
      </c>
      <c r="L556" s="83" t="s">
        <v>311</v>
      </c>
      <c r="M556" s="85" t="s">
        <v>311</v>
      </c>
      <c r="N556" s="83" t="s">
        <v>311</v>
      </c>
      <c r="O556" s="84" t="s">
        <v>311</v>
      </c>
      <c r="P556" s="83" t="s">
        <v>311</v>
      </c>
      <c r="Q556" s="83" t="s">
        <v>311</v>
      </c>
      <c r="R556" s="83" t="s">
        <v>311</v>
      </c>
      <c r="S556" s="86" t="s">
        <v>311</v>
      </c>
      <c r="T556" s="83" t="s">
        <v>311</v>
      </c>
      <c r="U556" s="83" t="s">
        <v>311</v>
      </c>
      <c r="V556" s="83" t="s">
        <v>311</v>
      </c>
      <c r="W556" s="86" t="s">
        <v>311</v>
      </c>
      <c r="X556" s="86" t="s">
        <v>311</v>
      </c>
      <c r="Y556" s="90" t="str">
        <f>IF(tbl_main[[#This Row],[ИНН организации]]="","",IF(ISERROR(VLOOKUP(tbl_main[[#This Row],[ИНН организации]],tbl_inn[],3,FALSE)),"Проверьте ИНН",VLOOKUP(tbl_main[[#This Row],[ИНН организации]],tbl_inn[],3,FALSE)))</f>
        <v/>
      </c>
      <c r="Z556" s="90" t="str">
        <f>IF(ISERROR(VLOOKUP(tbl_main[[#This Row],[ИНН организации]],tbl_inn[],4,FALSE)),"",VLOOKUP(tbl_main[[#This Row],[ИНН организации]],tbl_inn[],4,FALSE))</f>
        <v/>
      </c>
      <c r="AA556" s="90" t="str">
        <f>IF(ISERROR(VLOOKUP(tbl_main[[#This Row],[ИНН организации]],tbl_inn[],8,FALSE)),"",VLOOKUP(tbl_main[[#This Row],[ИНН организации]],tbl_inn[],8,FALSE))</f>
        <v/>
      </c>
      <c r="AB556" s="83" t="s">
        <v>311</v>
      </c>
      <c r="AC556" s="83" t="s">
        <v>311</v>
      </c>
      <c r="AD556" s="83" t="s">
        <v>311</v>
      </c>
      <c r="AE556" s="83" t="s">
        <v>311</v>
      </c>
      <c r="AF556" s="83" t="s">
        <v>311</v>
      </c>
      <c r="AG556" s="83" t="s">
        <v>311</v>
      </c>
      <c r="AH556" s="83" t="s">
        <v>311</v>
      </c>
      <c r="AI556" s="83" t="s">
        <v>311</v>
      </c>
      <c r="AJ556" s="83" t="s">
        <v>311</v>
      </c>
      <c r="AK556" s="83" t="s">
        <v>311</v>
      </c>
      <c r="AL556" s="83" t="s">
        <v>311</v>
      </c>
      <c r="AM556" s="83" t="s">
        <v>311</v>
      </c>
      <c r="AN556" s="83" t="s">
        <v>311</v>
      </c>
    </row>
    <row r="557" spans="1:40" x14ac:dyDescent="0.25">
      <c r="A557" s="81">
        <f t="shared" si="8"/>
        <v>548</v>
      </c>
      <c r="B557" s="82" t="str">
        <f>IF(tbl_main[[#This Row],[ТИП]]="","",IF(tbl_main[[#This Row],[Серия и номер]]="","",tbl_main[[#This Row],[ТИП]]&amp;"-"&amp;RIGHT(tbl_main[[#This Row],[Серия и номер]],6)))</f>
        <v/>
      </c>
      <c r="C557" s="83" t="s">
        <v>311</v>
      </c>
      <c r="D557" s="83" t="s">
        <v>311</v>
      </c>
      <c r="E557" s="83" t="s">
        <v>311</v>
      </c>
      <c r="F557" s="83" t="s">
        <v>311</v>
      </c>
      <c r="G557" s="83" t="s">
        <v>311</v>
      </c>
      <c r="H557" s="83" t="s">
        <v>311</v>
      </c>
      <c r="I557" s="83" t="s">
        <v>311</v>
      </c>
      <c r="J557" s="83" t="s">
        <v>311</v>
      </c>
      <c r="K557" s="84" t="s">
        <v>311</v>
      </c>
      <c r="L557" s="83" t="s">
        <v>311</v>
      </c>
      <c r="M557" s="85" t="s">
        <v>311</v>
      </c>
      <c r="N557" s="83" t="s">
        <v>311</v>
      </c>
      <c r="O557" s="84" t="s">
        <v>311</v>
      </c>
      <c r="P557" s="83" t="s">
        <v>311</v>
      </c>
      <c r="Q557" s="83" t="s">
        <v>311</v>
      </c>
      <c r="R557" s="83" t="s">
        <v>311</v>
      </c>
      <c r="S557" s="86" t="s">
        <v>311</v>
      </c>
      <c r="T557" s="83" t="s">
        <v>311</v>
      </c>
      <c r="U557" s="83" t="s">
        <v>311</v>
      </c>
      <c r="V557" s="83" t="s">
        <v>311</v>
      </c>
      <c r="W557" s="86" t="s">
        <v>311</v>
      </c>
      <c r="X557" s="86" t="s">
        <v>311</v>
      </c>
      <c r="Y557" s="90" t="str">
        <f>IF(tbl_main[[#This Row],[ИНН организации]]="","",IF(ISERROR(VLOOKUP(tbl_main[[#This Row],[ИНН организации]],tbl_inn[],3,FALSE)),"Проверьте ИНН",VLOOKUP(tbl_main[[#This Row],[ИНН организации]],tbl_inn[],3,FALSE)))</f>
        <v/>
      </c>
      <c r="Z557" s="90" t="str">
        <f>IF(ISERROR(VLOOKUP(tbl_main[[#This Row],[ИНН организации]],tbl_inn[],4,FALSE)),"",VLOOKUP(tbl_main[[#This Row],[ИНН организации]],tbl_inn[],4,FALSE))</f>
        <v/>
      </c>
      <c r="AA557" s="90" t="str">
        <f>IF(ISERROR(VLOOKUP(tbl_main[[#This Row],[ИНН организации]],tbl_inn[],8,FALSE)),"",VLOOKUP(tbl_main[[#This Row],[ИНН организации]],tbl_inn[],8,FALSE))</f>
        <v/>
      </c>
      <c r="AB557" s="83" t="s">
        <v>311</v>
      </c>
      <c r="AC557" s="83" t="s">
        <v>311</v>
      </c>
      <c r="AD557" s="83" t="s">
        <v>311</v>
      </c>
      <c r="AE557" s="83" t="s">
        <v>311</v>
      </c>
      <c r="AF557" s="83" t="s">
        <v>311</v>
      </c>
      <c r="AG557" s="83" t="s">
        <v>311</v>
      </c>
      <c r="AH557" s="83" t="s">
        <v>311</v>
      </c>
      <c r="AI557" s="83" t="s">
        <v>311</v>
      </c>
      <c r="AJ557" s="83" t="s">
        <v>311</v>
      </c>
      <c r="AK557" s="83" t="s">
        <v>311</v>
      </c>
      <c r="AL557" s="83" t="s">
        <v>311</v>
      </c>
      <c r="AM557" s="83" t="s">
        <v>311</v>
      </c>
      <c r="AN557" s="83" t="s">
        <v>311</v>
      </c>
    </row>
    <row r="558" spans="1:40" x14ac:dyDescent="0.25">
      <c r="A558" s="81">
        <f t="shared" si="8"/>
        <v>549</v>
      </c>
      <c r="B558" s="82" t="str">
        <f>IF(tbl_main[[#This Row],[ТИП]]="","",IF(tbl_main[[#This Row],[Серия и номер]]="","",tbl_main[[#This Row],[ТИП]]&amp;"-"&amp;RIGHT(tbl_main[[#This Row],[Серия и номер]],6)))</f>
        <v/>
      </c>
      <c r="C558" s="83" t="s">
        <v>311</v>
      </c>
      <c r="D558" s="83" t="s">
        <v>311</v>
      </c>
      <c r="E558" s="83" t="s">
        <v>311</v>
      </c>
      <c r="F558" s="83" t="s">
        <v>311</v>
      </c>
      <c r="G558" s="83" t="s">
        <v>311</v>
      </c>
      <c r="H558" s="83" t="s">
        <v>311</v>
      </c>
      <c r="I558" s="83" t="s">
        <v>311</v>
      </c>
      <c r="J558" s="83" t="s">
        <v>311</v>
      </c>
      <c r="K558" s="84" t="s">
        <v>311</v>
      </c>
      <c r="L558" s="83" t="s">
        <v>311</v>
      </c>
      <c r="M558" s="85" t="s">
        <v>311</v>
      </c>
      <c r="N558" s="83" t="s">
        <v>311</v>
      </c>
      <c r="O558" s="84" t="s">
        <v>311</v>
      </c>
      <c r="P558" s="83" t="s">
        <v>311</v>
      </c>
      <c r="Q558" s="83" t="s">
        <v>311</v>
      </c>
      <c r="R558" s="83" t="s">
        <v>311</v>
      </c>
      <c r="S558" s="86" t="s">
        <v>311</v>
      </c>
      <c r="T558" s="83" t="s">
        <v>311</v>
      </c>
      <c r="U558" s="83" t="s">
        <v>311</v>
      </c>
      <c r="V558" s="83" t="s">
        <v>311</v>
      </c>
      <c r="W558" s="86" t="s">
        <v>311</v>
      </c>
      <c r="X558" s="86" t="s">
        <v>311</v>
      </c>
      <c r="Y558" s="90" t="str">
        <f>IF(tbl_main[[#This Row],[ИНН организации]]="","",IF(ISERROR(VLOOKUP(tbl_main[[#This Row],[ИНН организации]],tbl_inn[],3,FALSE)),"Проверьте ИНН",VLOOKUP(tbl_main[[#This Row],[ИНН организации]],tbl_inn[],3,FALSE)))</f>
        <v/>
      </c>
      <c r="Z558" s="90" t="str">
        <f>IF(ISERROR(VLOOKUP(tbl_main[[#This Row],[ИНН организации]],tbl_inn[],4,FALSE)),"",VLOOKUP(tbl_main[[#This Row],[ИНН организации]],tbl_inn[],4,FALSE))</f>
        <v/>
      </c>
      <c r="AA558" s="90" t="str">
        <f>IF(ISERROR(VLOOKUP(tbl_main[[#This Row],[ИНН организации]],tbl_inn[],8,FALSE)),"",VLOOKUP(tbl_main[[#This Row],[ИНН организации]],tbl_inn[],8,FALSE))</f>
        <v/>
      </c>
      <c r="AB558" s="83" t="s">
        <v>311</v>
      </c>
      <c r="AC558" s="83" t="s">
        <v>311</v>
      </c>
      <c r="AD558" s="83" t="s">
        <v>311</v>
      </c>
      <c r="AE558" s="83" t="s">
        <v>311</v>
      </c>
      <c r="AF558" s="83" t="s">
        <v>311</v>
      </c>
      <c r="AG558" s="83" t="s">
        <v>311</v>
      </c>
      <c r="AH558" s="83" t="s">
        <v>311</v>
      </c>
      <c r="AI558" s="83" t="s">
        <v>311</v>
      </c>
      <c r="AJ558" s="83" t="s">
        <v>311</v>
      </c>
      <c r="AK558" s="83" t="s">
        <v>311</v>
      </c>
      <c r="AL558" s="83" t="s">
        <v>311</v>
      </c>
      <c r="AM558" s="83" t="s">
        <v>311</v>
      </c>
      <c r="AN558" s="83" t="s">
        <v>311</v>
      </c>
    </row>
    <row r="559" spans="1:40" x14ac:dyDescent="0.25">
      <c r="A559" s="81">
        <f t="shared" si="8"/>
        <v>550</v>
      </c>
      <c r="B559" s="82" t="str">
        <f>IF(tbl_main[[#This Row],[ТИП]]="","",IF(tbl_main[[#This Row],[Серия и номер]]="","",tbl_main[[#This Row],[ТИП]]&amp;"-"&amp;RIGHT(tbl_main[[#This Row],[Серия и номер]],6)))</f>
        <v/>
      </c>
      <c r="C559" s="83" t="s">
        <v>311</v>
      </c>
      <c r="D559" s="83" t="s">
        <v>311</v>
      </c>
      <c r="E559" s="83" t="s">
        <v>311</v>
      </c>
      <c r="F559" s="83" t="s">
        <v>311</v>
      </c>
      <c r="G559" s="83" t="s">
        <v>311</v>
      </c>
      <c r="H559" s="83" t="s">
        <v>311</v>
      </c>
      <c r="I559" s="83" t="s">
        <v>311</v>
      </c>
      <c r="J559" s="83" t="s">
        <v>311</v>
      </c>
      <c r="K559" s="84" t="s">
        <v>311</v>
      </c>
      <c r="L559" s="83" t="s">
        <v>311</v>
      </c>
      <c r="M559" s="85" t="s">
        <v>311</v>
      </c>
      <c r="N559" s="83" t="s">
        <v>311</v>
      </c>
      <c r="O559" s="84" t="s">
        <v>311</v>
      </c>
      <c r="P559" s="83" t="s">
        <v>311</v>
      </c>
      <c r="Q559" s="83" t="s">
        <v>311</v>
      </c>
      <c r="R559" s="83" t="s">
        <v>311</v>
      </c>
      <c r="S559" s="86" t="s">
        <v>311</v>
      </c>
      <c r="T559" s="83" t="s">
        <v>311</v>
      </c>
      <c r="U559" s="83" t="s">
        <v>311</v>
      </c>
      <c r="V559" s="83" t="s">
        <v>311</v>
      </c>
      <c r="W559" s="86" t="s">
        <v>311</v>
      </c>
      <c r="X559" s="86" t="s">
        <v>311</v>
      </c>
      <c r="Y559" s="90" t="str">
        <f>IF(tbl_main[[#This Row],[ИНН организации]]="","",IF(ISERROR(VLOOKUP(tbl_main[[#This Row],[ИНН организации]],tbl_inn[],3,FALSE)),"Проверьте ИНН",VLOOKUP(tbl_main[[#This Row],[ИНН организации]],tbl_inn[],3,FALSE)))</f>
        <v/>
      </c>
      <c r="Z559" s="90" t="str">
        <f>IF(ISERROR(VLOOKUP(tbl_main[[#This Row],[ИНН организации]],tbl_inn[],4,FALSE)),"",VLOOKUP(tbl_main[[#This Row],[ИНН организации]],tbl_inn[],4,FALSE))</f>
        <v/>
      </c>
      <c r="AA559" s="90" t="str">
        <f>IF(ISERROR(VLOOKUP(tbl_main[[#This Row],[ИНН организации]],tbl_inn[],8,FALSE)),"",VLOOKUP(tbl_main[[#This Row],[ИНН организации]],tbl_inn[],8,FALSE))</f>
        <v/>
      </c>
      <c r="AB559" s="83" t="s">
        <v>311</v>
      </c>
      <c r="AC559" s="83" t="s">
        <v>311</v>
      </c>
      <c r="AD559" s="83" t="s">
        <v>311</v>
      </c>
      <c r="AE559" s="83" t="s">
        <v>311</v>
      </c>
      <c r="AF559" s="83" t="s">
        <v>311</v>
      </c>
      <c r="AG559" s="83" t="s">
        <v>311</v>
      </c>
      <c r="AH559" s="83" t="s">
        <v>311</v>
      </c>
      <c r="AI559" s="83" t="s">
        <v>311</v>
      </c>
      <c r="AJ559" s="83" t="s">
        <v>311</v>
      </c>
      <c r="AK559" s="83" t="s">
        <v>311</v>
      </c>
      <c r="AL559" s="83" t="s">
        <v>311</v>
      </c>
      <c r="AM559" s="83" t="s">
        <v>311</v>
      </c>
      <c r="AN559" s="83" t="s">
        <v>311</v>
      </c>
    </row>
    <row r="560" spans="1:40" x14ac:dyDescent="0.25">
      <c r="A560" s="81">
        <f t="shared" si="8"/>
        <v>551</v>
      </c>
      <c r="B560" s="82" t="str">
        <f>IF(tbl_main[[#This Row],[ТИП]]="","",IF(tbl_main[[#This Row],[Серия и номер]]="","",tbl_main[[#This Row],[ТИП]]&amp;"-"&amp;RIGHT(tbl_main[[#This Row],[Серия и номер]],6)))</f>
        <v/>
      </c>
      <c r="C560" s="83" t="s">
        <v>311</v>
      </c>
      <c r="D560" s="83" t="s">
        <v>311</v>
      </c>
      <c r="E560" s="83" t="s">
        <v>311</v>
      </c>
      <c r="F560" s="83" t="s">
        <v>311</v>
      </c>
      <c r="G560" s="83" t="s">
        <v>311</v>
      </c>
      <c r="H560" s="83" t="s">
        <v>311</v>
      </c>
      <c r="I560" s="83" t="s">
        <v>311</v>
      </c>
      <c r="J560" s="83" t="s">
        <v>311</v>
      </c>
      <c r="K560" s="84" t="s">
        <v>311</v>
      </c>
      <c r="L560" s="83" t="s">
        <v>311</v>
      </c>
      <c r="M560" s="85" t="s">
        <v>311</v>
      </c>
      <c r="N560" s="83" t="s">
        <v>311</v>
      </c>
      <c r="O560" s="84" t="s">
        <v>311</v>
      </c>
      <c r="P560" s="83" t="s">
        <v>311</v>
      </c>
      <c r="Q560" s="83" t="s">
        <v>311</v>
      </c>
      <c r="R560" s="83" t="s">
        <v>311</v>
      </c>
      <c r="S560" s="86" t="s">
        <v>311</v>
      </c>
      <c r="T560" s="83" t="s">
        <v>311</v>
      </c>
      <c r="U560" s="83" t="s">
        <v>311</v>
      </c>
      <c r="V560" s="83" t="s">
        <v>311</v>
      </c>
      <c r="W560" s="86" t="s">
        <v>311</v>
      </c>
      <c r="X560" s="86" t="s">
        <v>311</v>
      </c>
      <c r="Y560" s="90" t="str">
        <f>IF(tbl_main[[#This Row],[ИНН организации]]="","",IF(ISERROR(VLOOKUP(tbl_main[[#This Row],[ИНН организации]],tbl_inn[],3,FALSE)),"Проверьте ИНН",VLOOKUP(tbl_main[[#This Row],[ИНН организации]],tbl_inn[],3,FALSE)))</f>
        <v/>
      </c>
      <c r="Z560" s="90" t="str">
        <f>IF(ISERROR(VLOOKUP(tbl_main[[#This Row],[ИНН организации]],tbl_inn[],4,FALSE)),"",VLOOKUP(tbl_main[[#This Row],[ИНН организации]],tbl_inn[],4,FALSE))</f>
        <v/>
      </c>
      <c r="AA560" s="90" t="str">
        <f>IF(ISERROR(VLOOKUP(tbl_main[[#This Row],[ИНН организации]],tbl_inn[],8,FALSE)),"",VLOOKUP(tbl_main[[#This Row],[ИНН организации]],tbl_inn[],8,FALSE))</f>
        <v/>
      </c>
      <c r="AB560" s="83" t="s">
        <v>311</v>
      </c>
      <c r="AC560" s="83" t="s">
        <v>311</v>
      </c>
      <c r="AD560" s="83" t="s">
        <v>311</v>
      </c>
      <c r="AE560" s="83" t="s">
        <v>311</v>
      </c>
      <c r="AF560" s="83" t="s">
        <v>311</v>
      </c>
      <c r="AG560" s="83" t="s">
        <v>311</v>
      </c>
      <c r="AH560" s="83" t="s">
        <v>311</v>
      </c>
      <c r="AI560" s="83" t="s">
        <v>311</v>
      </c>
      <c r="AJ560" s="83" t="s">
        <v>311</v>
      </c>
      <c r="AK560" s="83" t="s">
        <v>311</v>
      </c>
      <c r="AL560" s="83" t="s">
        <v>311</v>
      </c>
      <c r="AM560" s="83" t="s">
        <v>311</v>
      </c>
      <c r="AN560" s="83" t="s">
        <v>311</v>
      </c>
    </row>
    <row r="561" spans="1:40" x14ac:dyDescent="0.25">
      <c r="A561" s="81">
        <f t="shared" si="8"/>
        <v>552</v>
      </c>
      <c r="B561" s="82" t="str">
        <f>IF(tbl_main[[#This Row],[ТИП]]="","",IF(tbl_main[[#This Row],[Серия и номер]]="","",tbl_main[[#This Row],[ТИП]]&amp;"-"&amp;RIGHT(tbl_main[[#This Row],[Серия и номер]],6)))</f>
        <v/>
      </c>
      <c r="C561" s="83" t="s">
        <v>311</v>
      </c>
      <c r="D561" s="83" t="s">
        <v>311</v>
      </c>
      <c r="E561" s="83" t="s">
        <v>311</v>
      </c>
      <c r="F561" s="83" t="s">
        <v>311</v>
      </c>
      <c r="G561" s="83" t="s">
        <v>311</v>
      </c>
      <c r="H561" s="83" t="s">
        <v>311</v>
      </c>
      <c r="I561" s="83" t="s">
        <v>311</v>
      </c>
      <c r="J561" s="83" t="s">
        <v>311</v>
      </c>
      <c r="K561" s="84" t="s">
        <v>311</v>
      </c>
      <c r="L561" s="83" t="s">
        <v>311</v>
      </c>
      <c r="M561" s="85" t="s">
        <v>311</v>
      </c>
      <c r="N561" s="83" t="s">
        <v>311</v>
      </c>
      <c r="O561" s="84" t="s">
        <v>311</v>
      </c>
      <c r="P561" s="83" t="s">
        <v>311</v>
      </c>
      <c r="Q561" s="83" t="s">
        <v>311</v>
      </c>
      <c r="R561" s="83" t="s">
        <v>311</v>
      </c>
      <c r="S561" s="86" t="s">
        <v>311</v>
      </c>
      <c r="T561" s="83" t="s">
        <v>311</v>
      </c>
      <c r="U561" s="83" t="s">
        <v>311</v>
      </c>
      <c r="V561" s="83" t="s">
        <v>311</v>
      </c>
      <c r="W561" s="86" t="s">
        <v>311</v>
      </c>
      <c r="X561" s="86" t="s">
        <v>311</v>
      </c>
      <c r="Y561" s="90" t="str">
        <f>IF(tbl_main[[#This Row],[ИНН организации]]="","",IF(ISERROR(VLOOKUP(tbl_main[[#This Row],[ИНН организации]],tbl_inn[],3,FALSE)),"Проверьте ИНН",VLOOKUP(tbl_main[[#This Row],[ИНН организации]],tbl_inn[],3,FALSE)))</f>
        <v/>
      </c>
      <c r="Z561" s="90" t="str">
        <f>IF(ISERROR(VLOOKUP(tbl_main[[#This Row],[ИНН организации]],tbl_inn[],4,FALSE)),"",VLOOKUP(tbl_main[[#This Row],[ИНН организации]],tbl_inn[],4,FALSE))</f>
        <v/>
      </c>
      <c r="AA561" s="90" t="str">
        <f>IF(ISERROR(VLOOKUP(tbl_main[[#This Row],[ИНН организации]],tbl_inn[],8,FALSE)),"",VLOOKUP(tbl_main[[#This Row],[ИНН организации]],tbl_inn[],8,FALSE))</f>
        <v/>
      </c>
      <c r="AB561" s="83" t="s">
        <v>311</v>
      </c>
      <c r="AC561" s="83" t="s">
        <v>311</v>
      </c>
      <c r="AD561" s="83" t="s">
        <v>311</v>
      </c>
      <c r="AE561" s="83" t="s">
        <v>311</v>
      </c>
      <c r="AF561" s="83" t="s">
        <v>311</v>
      </c>
      <c r="AG561" s="83" t="s">
        <v>311</v>
      </c>
      <c r="AH561" s="83" t="s">
        <v>311</v>
      </c>
      <c r="AI561" s="83" t="s">
        <v>311</v>
      </c>
      <c r="AJ561" s="83" t="s">
        <v>311</v>
      </c>
      <c r="AK561" s="83" t="s">
        <v>311</v>
      </c>
      <c r="AL561" s="83" t="s">
        <v>311</v>
      </c>
      <c r="AM561" s="83" t="s">
        <v>311</v>
      </c>
      <c r="AN561" s="83" t="s">
        <v>311</v>
      </c>
    </row>
    <row r="562" spans="1:40" x14ac:dyDescent="0.25">
      <c r="A562" s="81">
        <f t="shared" si="8"/>
        <v>553</v>
      </c>
      <c r="B562" s="82" t="str">
        <f>IF(tbl_main[[#This Row],[ТИП]]="","",IF(tbl_main[[#This Row],[Серия и номер]]="","",tbl_main[[#This Row],[ТИП]]&amp;"-"&amp;RIGHT(tbl_main[[#This Row],[Серия и номер]],6)))</f>
        <v/>
      </c>
      <c r="C562" s="83" t="s">
        <v>311</v>
      </c>
      <c r="D562" s="83" t="s">
        <v>311</v>
      </c>
      <c r="E562" s="83" t="s">
        <v>311</v>
      </c>
      <c r="F562" s="83" t="s">
        <v>311</v>
      </c>
      <c r="G562" s="83" t="s">
        <v>311</v>
      </c>
      <c r="H562" s="83" t="s">
        <v>311</v>
      </c>
      <c r="I562" s="83" t="s">
        <v>311</v>
      </c>
      <c r="J562" s="83" t="s">
        <v>311</v>
      </c>
      <c r="K562" s="84" t="s">
        <v>311</v>
      </c>
      <c r="L562" s="83" t="s">
        <v>311</v>
      </c>
      <c r="M562" s="85" t="s">
        <v>311</v>
      </c>
      <c r="N562" s="83" t="s">
        <v>311</v>
      </c>
      <c r="O562" s="84" t="s">
        <v>311</v>
      </c>
      <c r="P562" s="83" t="s">
        <v>311</v>
      </c>
      <c r="Q562" s="83" t="s">
        <v>311</v>
      </c>
      <c r="R562" s="83" t="s">
        <v>311</v>
      </c>
      <c r="S562" s="86" t="s">
        <v>311</v>
      </c>
      <c r="T562" s="83" t="s">
        <v>311</v>
      </c>
      <c r="U562" s="83" t="s">
        <v>311</v>
      </c>
      <c r="V562" s="83" t="s">
        <v>311</v>
      </c>
      <c r="W562" s="86" t="s">
        <v>311</v>
      </c>
      <c r="X562" s="86" t="s">
        <v>311</v>
      </c>
      <c r="Y562" s="90" t="str">
        <f>IF(tbl_main[[#This Row],[ИНН организации]]="","",IF(ISERROR(VLOOKUP(tbl_main[[#This Row],[ИНН организации]],tbl_inn[],3,FALSE)),"Проверьте ИНН",VLOOKUP(tbl_main[[#This Row],[ИНН организации]],tbl_inn[],3,FALSE)))</f>
        <v/>
      </c>
      <c r="Z562" s="90" t="str">
        <f>IF(ISERROR(VLOOKUP(tbl_main[[#This Row],[ИНН организации]],tbl_inn[],4,FALSE)),"",VLOOKUP(tbl_main[[#This Row],[ИНН организации]],tbl_inn[],4,FALSE))</f>
        <v/>
      </c>
      <c r="AA562" s="90" t="str">
        <f>IF(ISERROR(VLOOKUP(tbl_main[[#This Row],[ИНН организации]],tbl_inn[],8,FALSE)),"",VLOOKUP(tbl_main[[#This Row],[ИНН организации]],tbl_inn[],8,FALSE))</f>
        <v/>
      </c>
      <c r="AB562" s="83" t="s">
        <v>311</v>
      </c>
      <c r="AC562" s="83" t="s">
        <v>311</v>
      </c>
      <c r="AD562" s="83" t="s">
        <v>311</v>
      </c>
      <c r="AE562" s="83" t="s">
        <v>311</v>
      </c>
      <c r="AF562" s="83" t="s">
        <v>311</v>
      </c>
      <c r="AG562" s="83" t="s">
        <v>311</v>
      </c>
      <c r="AH562" s="83" t="s">
        <v>311</v>
      </c>
      <c r="AI562" s="83" t="s">
        <v>311</v>
      </c>
      <c r="AJ562" s="83" t="s">
        <v>311</v>
      </c>
      <c r="AK562" s="83" t="s">
        <v>311</v>
      </c>
      <c r="AL562" s="83" t="s">
        <v>311</v>
      </c>
      <c r="AM562" s="83" t="s">
        <v>311</v>
      </c>
      <c r="AN562" s="83" t="s">
        <v>311</v>
      </c>
    </row>
    <row r="563" spans="1:40" x14ac:dyDescent="0.25">
      <c r="A563" s="81">
        <f t="shared" si="8"/>
        <v>554</v>
      </c>
      <c r="B563" s="82" t="str">
        <f>IF(tbl_main[[#This Row],[ТИП]]="","",IF(tbl_main[[#This Row],[Серия и номер]]="","",tbl_main[[#This Row],[ТИП]]&amp;"-"&amp;RIGHT(tbl_main[[#This Row],[Серия и номер]],6)))</f>
        <v/>
      </c>
      <c r="C563" s="83" t="s">
        <v>311</v>
      </c>
      <c r="D563" s="83" t="s">
        <v>311</v>
      </c>
      <c r="E563" s="83" t="s">
        <v>311</v>
      </c>
      <c r="F563" s="83" t="s">
        <v>311</v>
      </c>
      <c r="G563" s="83" t="s">
        <v>311</v>
      </c>
      <c r="H563" s="83" t="s">
        <v>311</v>
      </c>
      <c r="I563" s="83" t="s">
        <v>311</v>
      </c>
      <c r="J563" s="83" t="s">
        <v>311</v>
      </c>
      <c r="K563" s="84" t="s">
        <v>311</v>
      </c>
      <c r="L563" s="83" t="s">
        <v>311</v>
      </c>
      <c r="M563" s="85" t="s">
        <v>311</v>
      </c>
      <c r="N563" s="83" t="s">
        <v>311</v>
      </c>
      <c r="O563" s="84" t="s">
        <v>311</v>
      </c>
      <c r="P563" s="83" t="s">
        <v>311</v>
      </c>
      <c r="Q563" s="83" t="s">
        <v>311</v>
      </c>
      <c r="R563" s="83" t="s">
        <v>311</v>
      </c>
      <c r="S563" s="86" t="s">
        <v>311</v>
      </c>
      <c r="T563" s="83" t="s">
        <v>311</v>
      </c>
      <c r="U563" s="83" t="s">
        <v>311</v>
      </c>
      <c r="V563" s="83" t="s">
        <v>311</v>
      </c>
      <c r="W563" s="86" t="s">
        <v>311</v>
      </c>
      <c r="X563" s="86" t="s">
        <v>311</v>
      </c>
      <c r="Y563" s="90" t="str">
        <f>IF(tbl_main[[#This Row],[ИНН организации]]="","",IF(ISERROR(VLOOKUP(tbl_main[[#This Row],[ИНН организации]],tbl_inn[],3,FALSE)),"Проверьте ИНН",VLOOKUP(tbl_main[[#This Row],[ИНН организации]],tbl_inn[],3,FALSE)))</f>
        <v/>
      </c>
      <c r="Z563" s="90" t="str">
        <f>IF(ISERROR(VLOOKUP(tbl_main[[#This Row],[ИНН организации]],tbl_inn[],4,FALSE)),"",VLOOKUP(tbl_main[[#This Row],[ИНН организации]],tbl_inn[],4,FALSE))</f>
        <v/>
      </c>
      <c r="AA563" s="90" t="str">
        <f>IF(ISERROR(VLOOKUP(tbl_main[[#This Row],[ИНН организации]],tbl_inn[],8,FALSE)),"",VLOOKUP(tbl_main[[#This Row],[ИНН организации]],tbl_inn[],8,FALSE))</f>
        <v/>
      </c>
      <c r="AB563" s="83" t="s">
        <v>311</v>
      </c>
      <c r="AC563" s="83" t="s">
        <v>311</v>
      </c>
      <c r="AD563" s="83" t="s">
        <v>311</v>
      </c>
      <c r="AE563" s="83" t="s">
        <v>311</v>
      </c>
      <c r="AF563" s="83" t="s">
        <v>311</v>
      </c>
      <c r="AG563" s="83" t="s">
        <v>311</v>
      </c>
      <c r="AH563" s="83" t="s">
        <v>311</v>
      </c>
      <c r="AI563" s="83" t="s">
        <v>311</v>
      </c>
      <c r="AJ563" s="83" t="s">
        <v>311</v>
      </c>
      <c r="AK563" s="83" t="s">
        <v>311</v>
      </c>
      <c r="AL563" s="83" t="s">
        <v>311</v>
      </c>
      <c r="AM563" s="83" t="s">
        <v>311</v>
      </c>
      <c r="AN563" s="83" t="s">
        <v>311</v>
      </c>
    </row>
    <row r="564" spans="1:40" x14ac:dyDescent="0.25">
      <c r="A564" s="81">
        <f t="shared" si="8"/>
        <v>555</v>
      </c>
      <c r="B564" s="82" t="str">
        <f>IF(tbl_main[[#This Row],[ТИП]]="","",IF(tbl_main[[#This Row],[Серия и номер]]="","",tbl_main[[#This Row],[ТИП]]&amp;"-"&amp;RIGHT(tbl_main[[#This Row],[Серия и номер]],6)))</f>
        <v/>
      </c>
      <c r="C564" s="83" t="s">
        <v>311</v>
      </c>
      <c r="D564" s="83" t="s">
        <v>311</v>
      </c>
      <c r="E564" s="83" t="s">
        <v>311</v>
      </c>
      <c r="F564" s="83" t="s">
        <v>311</v>
      </c>
      <c r="G564" s="83" t="s">
        <v>311</v>
      </c>
      <c r="H564" s="83" t="s">
        <v>311</v>
      </c>
      <c r="I564" s="83" t="s">
        <v>311</v>
      </c>
      <c r="J564" s="83" t="s">
        <v>311</v>
      </c>
      <c r="K564" s="84" t="s">
        <v>311</v>
      </c>
      <c r="L564" s="83" t="s">
        <v>311</v>
      </c>
      <c r="M564" s="85" t="s">
        <v>311</v>
      </c>
      <c r="N564" s="83" t="s">
        <v>311</v>
      </c>
      <c r="O564" s="84" t="s">
        <v>311</v>
      </c>
      <c r="P564" s="83" t="s">
        <v>311</v>
      </c>
      <c r="Q564" s="83" t="s">
        <v>311</v>
      </c>
      <c r="R564" s="83" t="s">
        <v>311</v>
      </c>
      <c r="S564" s="86" t="s">
        <v>311</v>
      </c>
      <c r="T564" s="83" t="s">
        <v>311</v>
      </c>
      <c r="U564" s="83" t="s">
        <v>311</v>
      </c>
      <c r="V564" s="83" t="s">
        <v>311</v>
      </c>
      <c r="W564" s="86" t="s">
        <v>311</v>
      </c>
      <c r="X564" s="86" t="s">
        <v>311</v>
      </c>
      <c r="Y564" s="90" t="str">
        <f>IF(tbl_main[[#This Row],[ИНН организации]]="","",IF(ISERROR(VLOOKUP(tbl_main[[#This Row],[ИНН организации]],tbl_inn[],3,FALSE)),"Проверьте ИНН",VLOOKUP(tbl_main[[#This Row],[ИНН организации]],tbl_inn[],3,FALSE)))</f>
        <v/>
      </c>
      <c r="Z564" s="90" t="str">
        <f>IF(ISERROR(VLOOKUP(tbl_main[[#This Row],[ИНН организации]],tbl_inn[],4,FALSE)),"",VLOOKUP(tbl_main[[#This Row],[ИНН организации]],tbl_inn[],4,FALSE))</f>
        <v/>
      </c>
      <c r="AA564" s="90" t="str">
        <f>IF(ISERROR(VLOOKUP(tbl_main[[#This Row],[ИНН организации]],tbl_inn[],8,FALSE)),"",VLOOKUP(tbl_main[[#This Row],[ИНН организации]],tbl_inn[],8,FALSE))</f>
        <v/>
      </c>
      <c r="AB564" s="83" t="s">
        <v>311</v>
      </c>
      <c r="AC564" s="83" t="s">
        <v>311</v>
      </c>
      <c r="AD564" s="83" t="s">
        <v>311</v>
      </c>
      <c r="AE564" s="83" t="s">
        <v>311</v>
      </c>
      <c r="AF564" s="83" t="s">
        <v>311</v>
      </c>
      <c r="AG564" s="83" t="s">
        <v>311</v>
      </c>
      <c r="AH564" s="83" t="s">
        <v>311</v>
      </c>
      <c r="AI564" s="83" t="s">
        <v>311</v>
      </c>
      <c r="AJ564" s="83" t="s">
        <v>311</v>
      </c>
      <c r="AK564" s="83" t="s">
        <v>311</v>
      </c>
      <c r="AL564" s="83" t="s">
        <v>311</v>
      </c>
      <c r="AM564" s="83" t="s">
        <v>311</v>
      </c>
      <c r="AN564" s="83" t="s">
        <v>311</v>
      </c>
    </row>
    <row r="565" spans="1:40" x14ac:dyDescent="0.25">
      <c r="A565" s="81">
        <f t="shared" si="8"/>
        <v>556</v>
      </c>
      <c r="B565" s="82" t="str">
        <f>IF(tbl_main[[#This Row],[ТИП]]="","",IF(tbl_main[[#This Row],[Серия и номер]]="","",tbl_main[[#This Row],[ТИП]]&amp;"-"&amp;RIGHT(tbl_main[[#This Row],[Серия и номер]],6)))</f>
        <v/>
      </c>
      <c r="C565" s="83" t="s">
        <v>311</v>
      </c>
      <c r="D565" s="83" t="s">
        <v>311</v>
      </c>
      <c r="E565" s="83" t="s">
        <v>311</v>
      </c>
      <c r="F565" s="83" t="s">
        <v>311</v>
      </c>
      <c r="G565" s="83" t="s">
        <v>311</v>
      </c>
      <c r="H565" s="83" t="s">
        <v>311</v>
      </c>
      <c r="I565" s="83" t="s">
        <v>311</v>
      </c>
      <c r="J565" s="83" t="s">
        <v>311</v>
      </c>
      <c r="K565" s="84" t="s">
        <v>311</v>
      </c>
      <c r="L565" s="83" t="s">
        <v>311</v>
      </c>
      <c r="M565" s="85" t="s">
        <v>311</v>
      </c>
      <c r="N565" s="83" t="s">
        <v>311</v>
      </c>
      <c r="O565" s="84" t="s">
        <v>311</v>
      </c>
      <c r="P565" s="83" t="s">
        <v>311</v>
      </c>
      <c r="Q565" s="83" t="s">
        <v>311</v>
      </c>
      <c r="R565" s="83" t="s">
        <v>311</v>
      </c>
      <c r="S565" s="86" t="s">
        <v>311</v>
      </c>
      <c r="T565" s="83" t="s">
        <v>311</v>
      </c>
      <c r="U565" s="83" t="s">
        <v>311</v>
      </c>
      <c r="V565" s="83" t="s">
        <v>311</v>
      </c>
      <c r="W565" s="86" t="s">
        <v>311</v>
      </c>
      <c r="X565" s="86" t="s">
        <v>311</v>
      </c>
      <c r="Y565" s="90" t="str">
        <f>IF(tbl_main[[#This Row],[ИНН организации]]="","",IF(ISERROR(VLOOKUP(tbl_main[[#This Row],[ИНН организации]],tbl_inn[],3,FALSE)),"Проверьте ИНН",VLOOKUP(tbl_main[[#This Row],[ИНН организации]],tbl_inn[],3,FALSE)))</f>
        <v/>
      </c>
      <c r="Z565" s="90" t="str">
        <f>IF(ISERROR(VLOOKUP(tbl_main[[#This Row],[ИНН организации]],tbl_inn[],4,FALSE)),"",VLOOKUP(tbl_main[[#This Row],[ИНН организации]],tbl_inn[],4,FALSE))</f>
        <v/>
      </c>
      <c r="AA565" s="90" t="str">
        <f>IF(ISERROR(VLOOKUP(tbl_main[[#This Row],[ИНН организации]],tbl_inn[],8,FALSE)),"",VLOOKUP(tbl_main[[#This Row],[ИНН организации]],tbl_inn[],8,FALSE))</f>
        <v/>
      </c>
      <c r="AB565" s="83" t="s">
        <v>311</v>
      </c>
      <c r="AC565" s="83" t="s">
        <v>311</v>
      </c>
      <c r="AD565" s="83" t="s">
        <v>311</v>
      </c>
      <c r="AE565" s="83" t="s">
        <v>311</v>
      </c>
      <c r="AF565" s="83" t="s">
        <v>311</v>
      </c>
      <c r="AG565" s="83" t="s">
        <v>311</v>
      </c>
      <c r="AH565" s="83" t="s">
        <v>311</v>
      </c>
      <c r="AI565" s="83" t="s">
        <v>311</v>
      </c>
      <c r="AJ565" s="83" t="s">
        <v>311</v>
      </c>
      <c r="AK565" s="83" t="s">
        <v>311</v>
      </c>
      <c r="AL565" s="83" t="s">
        <v>311</v>
      </c>
      <c r="AM565" s="83" t="s">
        <v>311</v>
      </c>
      <c r="AN565" s="83" t="s">
        <v>311</v>
      </c>
    </row>
    <row r="566" spans="1:40" x14ac:dyDescent="0.25">
      <c r="A566" s="81">
        <f t="shared" si="8"/>
        <v>557</v>
      </c>
      <c r="B566" s="82" t="str">
        <f>IF(tbl_main[[#This Row],[ТИП]]="","",IF(tbl_main[[#This Row],[Серия и номер]]="","",tbl_main[[#This Row],[ТИП]]&amp;"-"&amp;RIGHT(tbl_main[[#This Row],[Серия и номер]],6)))</f>
        <v/>
      </c>
      <c r="C566" s="83" t="s">
        <v>311</v>
      </c>
      <c r="D566" s="83" t="s">
        <v>311</v>
      </c>
      <c r="E566" s="83" t="s">
        <v>311</v>
      </c>
      <c r="F566" s="83" t="s">
        <v>311</v>
      </c>
      <c r="G566" s="83" t="s">
        <v>311</v>
      </c>
      <c r="H566" s="83" t="s">
        <v>311</v>
      </c>
      <c r="I566" s="83" t="s">
        <v>311</v>
      </c>
      <c r="J566" s="83" t="s">
        <v>311</v>
      </c>
      <c r="K566" s="84" t="s">
        <v>311</v>
      </c>
      <c r="L566" s="83" t="s">
        <v>311</v>
      </c>
      <c r="M566" s="85" t="s">
        <v>311</v>
      </c>
      <c r="N566" s="83" t="s">
        <v>311</v>
      </c>
      <c r="O566" s="84" t="s">
        <v>311</v>
      </c>
      <c r="P566" s="83" t="s">
        <v>311</v>
      </c>
      <c r="Q566" s="83" t="s">
        <v>311</v>
      </c>
      <c r="R566" s="83" t="s">
        <v>311</v>
      </c>
      <c r="S566" s="86" t="s">
        <v>311</v>
      </c>
      <c r="T566" s="83" t="s">
        <v>311</v>
      </c>
      <c r="U566" s="83" t="s">
        <v>311</v>
      </c>
      <c r="V566" s="83" t="s">
        <v>311</v>
      </c>
      <c r="W566" s="86" t="s">
        <v>311</v>
      </c>
      <c r="X566" s="86" t="s">
        <v>311</v>
      </c>
      <c r="Y566" s="90" t="str">
        <f>IF(tbl_main[[#This Row],[ИНН организации]]="","",IF(ISERROR(VLOOKUP(tbl_main[[#This Row],[ИНН организации]],tbl_inn[],3,FALSE)),"Проверьте ИНН",VLOOKUP(tbl_main[[#This Row],[ИНН организации]],tbl_inn[],3,FALSE)))</f>
        <v/>
      </c>
      <c r="Z566" s="90" t="str">
        <f>IF(ISERROR(VLOOKUP(tbl_main[[#This Row],[ИНН организации]],tbl_inn[],4,FALSE)),"",VLOOKUP(tbl_main[[#This Row],[ИНН организации]],tbl_inn[],4,FALSE))</f>
        <v/>
      </c>
      <c r="AA566" s="90" t="str">
        <f>IF(ISERROR(VLOOKUP(tbl_main[[#This Row],[ИНН организации]],tbl_inn[],8,FALSE)),"",VLOOKUP(tbl_main[[#This Row],[ИНН организации]],tbl_inn[],8,FALSE))</f>
        <v/>
      </c>
      <c r="AB566" s="83" t="s">
        <v>311</v>
      </c>
      <c r="AC566" s="83" t="s">
        <v>311</v>
      </c>
      <c r="AD566" s="83" t="s">
        <v>311</v>
      </c>
      <c r="AE566" s="83" t="s">
        <v>311</v>
      </c>
      <c r="AF566" s="83" t="s">
        <v>311</v>
      </c>
      <c r="AG566" s="83" t="s">
        <v>311</v>
      </c>
      <c r="AH566" s="83" t="s">
        <v>311</v>
      </c>
      <c r="AI566" s="83" t="s">
        <v>311</v>
      </c>
      <c r="AJ566" s="83" t="s">
        <v>311</v>
      </c>
      <c r="AK566" s="83" t="s">
        <v>311</v>
      </c>
      <c r="AL566" s="83" t="s">
        <v>311</v>
      </c>
      <c r="AM566" s="83" t="s">
        <v>311</v>
      </c>
      <c r="AN566" s="83" t="s">
        <v>311</v>
      </c>
    </row>
    <row r="567" spans="1:40" x14ac:dyDescent="0.25">
      <c r="A567" s="81">
        <f t="shared" si="8"/>
        <v>558</v>
      </c>
      <c r="B567" s="82" t="str">
        <f>IF(tbl_main[[#This Row],[ТИП]]="","",IF(tbl_main[[#This Row],[Серия и номер]]="","",tbl_main[[#This Row],[ТИП]]&amp;"-"&amp;RIGHT(tbl_main[[#This Row],[Серия и номер]],6)))</f>
        <v/>
      </c>
      <c r="C567" s="83" t="s">
        <v>311</v>
      </c>
      <c r="D567" s="83" t="s">
        <v>311</v>
      </c>
      <c r="E567" s="83" t="s">
        <v>311</v>
      </c>
      <c r="F567" s="83" t="s">
        <v>311</v>
      </c>
      <c r="G567" s="83" t="s">
        <v>311</v>
      </c>
      <c r="H567" s="83" t="s">
        <v>311</v>
      </c>
      <c r="I567" s="83" t="s">
        <v>311</v>
      </c>
      <c r="J567" s="83" t="s">
        <v>311</v>
      </c>
      <c r="K567" s="84" t="s">
        <v>311</v>
      </c>
      <c r="L567" s="83" t="s">
        <v>311</v>
      </c>
      <c r="M567" s="85" t="s">
        <v>311</v>
      </c>
      <c r="N567" s="83" t="s">
        <v>311</v>
      </c>
      <c r="O567" s="84" t="s">
        <v>311</v>
      </c>
      <c r="P567" s="83" t="s">
        <v>311</v>
      </c>
      <c r="Q567" s="83" t="s">
        <v>311</v>
      </c>
      <c r="R567" s="83" t="s">
        <v>311</v>
      </c>
      <c r="S567" s="86" t="s">
        <v>311</v>
      </c>
      <c r="T567" s="83" t="s">
        <v>311</v>
      </c>
      <c r="U567" s="83" t="s">
        <v>311</v>
      </c>
      <c r="V567" s="83" t="s">
        <v>311</v>
      </c>
      <c r="W567" s="86" t="s">
        <v>311</v>
      </c>
      <c r="X567" s="86" t="s">
        <v>311</v>
      </c>
      <c r="Y567" s="90" t="str">
        <f>IF(tbl_main[[#This Row],[ИНН организации]]="","",IF(ISERROR(VLOOKUP(tbl_main[[#This Row],[ИНН организации]],tbl_inn[],3,FALSE)),"Проверьте ИНН",VLOOKUP(tbl_main[[#This Row],[ИНН организации]],tbl_inn[],3,FALSE)))</f>
        <v/>
      </c>
      <c r="Z567" s="90" t="str">
        <f>IF(ISERROR(VLOOKUP(tbl_main[[#This Row],[ИНН организации]],tbl_inn[],4,FALSE)),"",VLOOKUP(tbl_main[[#This Row],[ИНН организации]],tbl_inn[],4,FALSE))</f>
        <v/>
      </c>
      <c r="AA567" s="90" t="str">
        <f>IF(ISERROR(VLOOKUP(tbl_main[[#This Row],[ИНН организации]],tbl_inn[],8,FALSE)),"",VLOOKUP(tbl_main[[#This Row],[ИНН организации]],tbl_inn[],8,FALSE))</f>
        <v/>
      </c>
      <c r="AB567" s="83" t="s">
        <v>311</v>
      </c>
      <c r="AC567" s="83" t="s">
        <v>311</v>
      </c>
      <c r="AD567" s="83" t="s">
        <v>311</v>
      </c>
      <c r="AE567" s="83" t="s">
        <v>311</v>
      </c>
      <c r="AF567" s="83" t="s">
        <v>311</v>
      </c>
      <c r="AG567" s="83" t="s">
        <v>311</v>
      </c>
      <c r="AH567" s="83" t="s">
        <v>311</v>
      </c>
      <c r="AI567" s="83" t="s">
        <v>311</v>
      </c>
      <c r="AJ567" s="83" t="s">
        <v>311</v>
      </c>
      <c r="AK567" s="83" t="s">
        <v>311</v>
      </c>
      <c r="AL567" s="83" t="s">
        <v>311</v>
      </c>
      <c r="AM567" s="83" t="s">
        <v>311</v>
      </c>
      <c r="AN567" s="83" t="s">
        <v>311</v>
      </c>
    </row>
    <row r="568" spans="1:40" x14ac:dyDescent="0.25">
      <c r="A568" s="81">
        <f t="shared" si="8"/>
        <v>559</v>
      </c>
      <c r="B568" s="82" t="str">
        <f>IF(tbl_main[[#This Row],[ТИП]]="","",IF(tbl_main[[#This Row],[Серия и номер]]="","",tbl_main[[#This Row],[ТИП]]&amp;"-"&amp;RIGHT(tbl_main[[#This Row],[Серия и номер]],6)))</f>
        <v/>
      </c>
      <c r="C568" s="83" t="s">
        <v>311</v>
      </c>
      <c r="D568" s="83" t="s">
        <v>311</v>
      </c>
      <c r="E568" s="83" t="s">
        <v>311</v>
      </c>
      <c r="F568" s="83" t="s">
        <v>311</v>
      </c>
      <c r="G568" s="83" t="s">
        <v>311</v>
      </c>
      <c r="H568" s="83" t="s">
        <v>311</v>
      </c>
      <c r="I568" s="83" t="s">
        <v>311</v>
      </c>
      <c r="J568" s="83" t="s">
        <v>311</v>
      </c>
      <c r="K568" s="84" t="s">
        <v>311</v>
      </c>
      <c r="L568" s="83" t="s">
        <v>311</v>
      </c>
      <c r="M568" s="85" t="s">
        <v>311</v>
      </c>
      <c r="N568" s="83" t="s">
        <v>311</v>
      </c>
      <c r="O568" s="84" t="s">
        <v>311</v>
      </c>
      <c r="P568" s="83" t="s">
        <v>311</v>
      </c>
      <c r="Q568" s="83" t="s">
        <v>311</v>
      </c>
      <c r="R568" s="83" t="s">
        <v>311</v>
      </c>
      <c r="S568" s="86" t="s">
        <v>311</v>
      </c>
      <c r="T568" s="83" t="s">
        <v>311</v>
      </c>
      <c r="U568" s="83" t="s">
        <v>311</v>
      </c>
      <c r="V568" s="83" t="s">
        <v>311</v>
      </c>
      <c r="W568" s="86" t="s">
        <v>311</v>
      </c>
      <c r="X568" s="86" t="s">
        <v>311</v>
      </c>
      <c r="Y568" s="90" t="str">
        <f>IF(tbl_main[[#This Row],[ИНН организации]]="","",IF(ISERROR(VLOOKUP(tbl_main[[#This Row],[ИНН организации]],tbl_inn[],3,FALSE)),"Проверьте ИНН",VLOOKUP(tbl_main[[#This Row],[ИНН организации]],tbl_inn[],3,FALSE)))</f>
        <v/>
      </c>
      <c r="Z568" s="90" t="str">
        <f>IF(ISERROR(VLOOKUP(tbl_main[[#This Row],[ИНН организации]],tbl_inn[],4,FALSE)),"",VLOOKUP(tbl_main[[#This Row],[ИНН организации]],tbl_inn[],4,FALSE))</f>
        <v/>
      </c>
      <c r="AA568" s="90" t="str">
        <f>IF(ISERROR(VLOOKUP(tbl_main[[#This Row],[ИНН организации]],tbl_inn[],8,FALSE)),"",VLOOKUP(tbl_main[[#This Row],[ИНН организации]],tbl_inn[],8,FALSE))</f>
        <v/>
      </c>
      <c r="AB568" s="83" t="s">
        <v>311</v>
      </c>
      <c r="AC568" s="83" t="s">
        <v>311</v>
      </c>
      <c r="AD568" s="83" t="s">
        <v>311</v>
      </c>
      <c r="AE568" s="83" t="s">
        <v>311</v>
      </c>
      <c r="AF568" s="83" t="s">
        <v>311</v>
      </c>
      <c r="AG568" s="83" t="s">
        <v>311</v>
      </c>
      <c r="AH568" s="83" t="s">
        <v>311</v>
      </c>
      <c r="AI568" s="83" t="s">
        <v>311</v>
      </c>
      <c r="AJ568" s="83" t="s">
        <v>311</v>
      </c>
      <c r="AK568" s="83" t="s">
        <v>311</v>
      </c>
      <c r="AL568" s="83" t="s">
        <v>311</v>
      </c>
      <c r="AM568" s="83" t="s">
        <v>311</v>
      </c>
      <c r="AN568" s="83" t="s">
        <v>311</v>
      </c>
    </row>
    <row r="569" spans="1:40" x14ac:dyDescent="0.25">
      <c r="A569" s="81">
        <f t="shared" si="8"/>
        <v>560</v>
      </c>
      <c r="B569" s="82" t="str">
        <f>IF(tbl_main[[#This Row],[ТИП]]="","",IF(tbl_main[[#This Row],[Серия и номер]]="","",tbl_main[[#This Row],[ТИП]]&amp;"-"&amp;RIGHT(tbl_main[[#This Row],[Серия и номер]],6)))</f>
        <v/>
      </c>
      <c r="C569" s="83" t="s">
        <v>311</v>
      </c>
      <c r="D569" s="83" t="s">
        <v>311</v>
      </c>
      <c r="E569" s="83" t="s">
        <v>311</v>
      </c>
      <c r="F569" s="83" t="s">
        <v>311</v>
      </c>
      <c r="G569" s="83" t="s">
        <v>311</v>
      </c>
      <c r="H569" s="83" t="s">
        <v>311</v>
      </c>
      <c r="I569" s="83" t="s">
        <v>311</v>
      </c>
      <c r="J569" s="83" t="s">
        <v>311</v>
      </c>
      <c r="K569" s="84" t="s">
        <v>311</v>
      </c>
      <c r="L569" s="83" t="s">
        <v>311</v>
      </c>
      <c r="M569" s="85" t="s">
        <v>311</v>
      </c>
      <c r="N569" s="83" t="s">
        <v>311</v>
      </c>
      <c r="O569" s="84" t="s">
        <v>311</v>
      </c>
      <c r="P569" s="83" t="s">
        <v>311</v>
      </c>
      <c r="Q569" s="83" t="s">
        <v>311</v>
      </c>
      <c r="R569" s="83" t="s">
        <v>311</v>
      </c>
      <c r="S569" s="86" t="s">
        <v>311</v>
      </c>
      <c r="T569" s="83" t="s">
        <v>311</v>
      </c>
      <c r="U569" s="83" t="s">
        <v>311</v>
      </c>
      <c r="V569" s="83" t="s">
        <v>311</v>
      </c>
      <c r="W569" s="86" t="s">
        <v>311</v>
      </c>
      <c r="X569" s="86" t="s">
        <v>311</v>
      </c>
      <c r="Y569" s="90" t="str">
        <f>IF(tbl_main[[#This Row],[ИНН организации]]="","",IF(ISERROR(VLOOKUP(tbl_main[[#This Row],[ИНН организации]],tbl_inn[],3,FALSE)),"Проверьте ИНН",VLOOKUP(tbl_main[[#This Row],[ИНН организации]],tbl_inn[],3,FALSE)))</f>
        <v/>
      </c>
      <c r="Z569" s="90" t="str">
        <f>IF(ISERROR(VLOOKUP(tbl_main[[#This Row],[ИНН организации]],tbl_inn[],4,FALSE)),"",VLOOKUP(tbl_main[[#This Row],[ИНН организации]],tbl_inn[],4,FALSE))</f>
        <v/>
      </c>
      <c r="AA569" s="90" t="str">
        <f>IF(ISERROR(VLOOKUP(tbl_main[[#This Row],[ИНН организации]],tbl_inn[],8,FALSE)),"",VLOOKUP(tbl_main[[#This Row],[ИНН организации]],tbl_inn[],8,FALSE))</f>
        <v/>
      </c>
      <c r="AB569" s="83" t="s">
        <v>311</v>
      </c>
      <c r="AC569" s="83" t="s">
        <v>311</v>
      </c>
      <c r="AD569" s="83" t="s">
        <v>311</v>
      </c>
      <c r="AE569" s="83" t="s">
        <v>311</v>
      </c>
      <c r="AF569" s="83" t="s">
        <v>311</v>
      </c>
      <c r="AG569" s="83" t="s">
        <v>311</v>
      </c>
      <c r="AH569" s="83" t="s">
        <v>311</v>
      </c>
      <c r="AI569" s="83" t="s">
        <v>311</v>
      </c>
      <c r="AJ569" s="83" t="s">
        <v>311</v>
      </c>
      <c r="AK569" s="83" t="s">
        <v>311</v>
      </c>
      <c r="AL569" s="83" t="s">
        <v>311</v>
      </c>
      <c r="AM569" s="83" t="s">
        <v>311</v>
      </c>
      <c r="AN569" s="83" t="s">
        <v>311</v>
      </c>
    </row>
    <row r="570" spans="1:40" x14ac:dyDescent="0.25">
      <c r="A570" s="81">
        <f t="shared" si="8"/>
        <v>561</v>
      </c>
      <c r="B570" s="82" t="str">
        <f>IF(tbl_main[[#This Row],[ТИП]]="","",IF(tbl_main[[#This Row],[Серия и номер]]="","",tbl_main[[#This Row],[ТИП]]&amp;"-"&amp;RIGHT(tbl_main[[#This Row],[Серия и номер]],6)))</f>
        <v/>
      </c>
      <c r="C570" s="83" t="s">
        <v>311</v>
      </c>
      <c r="D570" s="83" t="s">
        <v>311</v>
      </c>
      <c r="E570" s="83" t="s">
        <v>311</v>
      </c>
      <c r="F570" s="83" t="s">
        <v>311</v>
      </c>
      <c r="G570" s="83" t="s">
        <v>311</v>
      </c>
      <c r="H570" s="83" t="s">
        <v>311</v>
      </c>
      <c r="I570" s="83" t="s">
        <v>311</v>
      </c>
      <c r="J570" s="83" t="s">
        <v>311</v>
      </c>
      <c r="K570" s="84" t="s">
        <v>311</v>
      </c>
      <c r="L570" s="83" t="s">
        <v>311</v>
      </c>
      <c r="M570" s="85" t="s">
        <v>311</v>
      </c>
      <c r="N570" s="83" t="s">
        <v>311</v>
      </c>
      <c r="O570" s="84" t="s">
        <v>311</v>
      </c>
      <c r="P570" s="83" t="s">
        <v>311</v>
      </c>
      <c r="Q570" s="83" t="s">
        <v>311</v>
      </c>
      <c r="R570" s="83" t="s">
        <v>311</v>
      </c>
      <c r="S570" s="86" t="s">
        <v>311</v>
      </c>
      <c r="T570" s="83" t="s">
        <v>311</v>
      </c>
      <c r="U570" s="83" t="s">
        <v>311</v>
      </c>
      <c r="V570" s="83" t="s">
        <v>311</v>
      </c>
      <c r="W570" s="86" t="s">
        <v>311</v>
      </c>
      <c r="X570" s="86" t="s">
        <v>311</v>
      </c>
      <c r="Y570" s="90" t="str">
        <f>IF(tbl_main[[#This Row],[ИНН организации]]="","",IF(ISERROR(VLOOKUP(tbl_main[[#This Row],[ИНН организации]],tbl_inn[],3,FALSE)),"Проверьте ИНН",VLOOKUP(tbl_main[[#This Row],[ИНН организации]],tbl_inn[],3,FALSE)))</f>
        <v/>
      </c>
      <c r="Z570" s="90" t="str">
        <f>IF(ISERROR(VLOOKUP(tbl_main[[#This Row],[ИНН организации]],tbl_inn[],4,FALSE)),"",VLOOKUP(tbl_main[[#This Row],[ИНН организации]],tbl_inn[],4,FALSE))</f>
        <v/>
      </c>
      <c r="AA570" s="90" t="str">
        <f>IF(ISERROR(VLOOKUP(tbl_main[[#This Row],[ИНН организации]],tbl_inn[],8,FALSE)),"",VLOOKUP(tbl_main[[#This Row],[ИНН организации]],tbl_inn[],8,FALSE))</f>
        <v/>
      </c>
      <c r="AB570" s="83" t="s">
        <v>311</v>
      </c>
      <c r="AC570" s="83" t="s">
        <v>311</v>
      </c>
      <c r="AD570" s="83" t="s">
        <v>311</v>
      </c>
      <c r="AE570" s="83" t="s">
        <v>311</v>
      </c>
      <c r="AF570" s="83" t="s">
        <v>311</v>
      </c>
      <c r="AG570" s="83" t="s">
        <v>311</v>
      </c>
      <c r="AH570" s="83" t="s">
        <v>311</v>
      </c>
      <c r="AI570" s="83" t="s">
        <v>311</v>
      </c>
      <c r="AJ570" s="83" t="s">
        <v>311</v>
      </c>
      <c r="AK570" s="83" t="s">
        <v>311</v>
      </c>
      <c r="AL570" s="83" t="s">
        <v>311</v>
      </c>
      <c r="AM570" s="83" t="s">
        <v>311</v>
      </c>
      <c r="AN570" s="83" t="s">
        <v>311</v>
      </c>
    </row>
    <row r="571" spans="1:40" x14ac:dyDescent="0.25">
      <c r="A571" s="81">
        <f t="shared" si="8"/>
        <v>562</v>
      </c>
      <c r="B571" s="82" t="str">
        <f>IF(tbl_main[[#This Row],[ТИП]]="","",IF(tbl_main[[#This Row],[Серия и номер]]="","",tbl_main[[#This Row],[ТИП]]&amp;"-"&amp;RIGHT(tbl_main[[#This Row],[Серия и номер]],6)))</f>
        <v/>
      </c>
      <c r="C571" s="83" t="s">
        <v>311</v>
      </c>
      <c r="D571" s="83" t="s">
        <v>311</v>
      </c>
      <c r="E571" s="83" t="s">
        <v>311</v>
      </c>
      <c r="F571" s="83" t="s">
        <v>311</v>
      </c>
      <c r="G571" s="83" t="s">
        <v>311</v>
      </c>
      <c r="H571" s="83" t="s">
        <v>311</v>
      </c>
      <c r="I571" s="83" t="s">
        <v>311</v>
      </c>
      <c r="J571" s="83" t="s">
        <v>311</v>
      </c>
      <c r="K571" s="84" t="s">
        <v>311</v>
      </c>
      <c r="L571" s="83" t="s">
        <v>311</v>
      </c>
      <c r="M571" s="85" t="s">
        <v>311</v>
      </c>
      <c r="N571" s="83" t="s">
        <v>311</v>
      </c>
      <c r="O571" s="84" t="s">
        <v>311</v>
      </c>
      <c r="P571" s="83" t="s">
        <v>311</v>
      </c>
      <c r="Q571" s="83" t="s">
        <v>311</v>
      </c>
      <c r="R571" s="83" t="s">
        <v>311</v>
      </c>
      <c r="S571" s="86" t="s">
        <v>311</v>
      </c>
      <c r="T571" s="83" t="s">
        <v>311</v>
      </c>
      <c r="U571" s="83" t="s">
        <v>311</v>
      </c>
      <c r="V571" s="83" t="s">
        <v>311</v>
      </c>
      <c r="W571" s="86" t="s">
        <v>311</v>
      </c>
      <c r="X571" s="86" t="s">
        <v>311</v>
      </c>
      <c r="Y571" s="90" t="str">
        <f>IF(tbl_main[[#This Row],[ИНН организации]]="","",IF(ISERROR(VLOOKUP(tbl_main[[#This Row],[ИНН организации]],tbl_inn[],3,FALSE)),"Проверьте ИНН",VLOOKUP(tbl_main[[#This Row],[ИНН организации]],tbl_inn[],3,FALSE)))</f>
        <v/>
      </c>
      <c r="Z571" s="90" t="str">
        <f>IF(ISERROR(VLOOKUP(tbl_main[[#This Row],[ИНН организации]],tbl_inn[],4,FALSE)),"",VLOOKUP(tbl_main[[#This Row],[ИНН организации]],tbl_inn[],4,FALSE))</f>
        <v/>
      </c>
      <c r="AA571" s="90" t="str">
        <f>IF(ISERROR(VLOOKUP(tbl_main[[#This Row],[ИНН организации]],tbl_inn[],8,FALSE)),"",VLOOKUP(tbl_main[[#This Row],[ИНН организации]],tbl_inn[],8,FALSE))</f>
        <v/>
      </c>
      <c r="AB571" s="83" t="s">
        <v>311</v>
      </c>
      <c r="AC571" s="83" t="s">
        <v>311</v>
      </c>
      <c r="AD571" s="83" t="s">
        <v>311</v>
      </c>
      <c r="AE571" s="83" t="s">
        <v>311</v>
      </c>
      <c r="AF571" s="83" t="s">
        <v>311</v>
      </c>
      <c r="AG571" s="83" t="s">
        <v>311</v>
      </c>
      <c r="AH571" s="83" t="s">
        <v>311</v>
      </c>
      <c r="AI571" s="83" t="s">
        <v>311</v>
      </c>
      <c r="AJ571" s="83" t="s">
        <v>311</v>
      </c>
      <c r="AK571" s="83" t="s">
        <v>311</v>
      </c>
      <c r="AL571" s="83" t="s">
        <v>311</v>
      </c>
      <c r="AM571" s="83" t="s">
        <v>311</v>
      </c>
      <c r="AN571" s="83" t="s">
        <v>311</v>
      </c>
    </row>
    <row r="572" spans="1:40" x14ac:dyDescent="0.25">
      <c r="A572" s="81">
        <f t="shared" si="8"/>
        <v>563</v>
      </c>
      <c r="B572" s="82" t="str">
        <f>IF(tbl_main[[#This Row],[ТИП]]="","",IF(tbl_main[[#This Row],[Серия и номер]]="","",tbl_main[[#This Row],[ТИП]]&amp;"-"&amp;RIGHT(tbl_main[[#This Row],[Серия и номер]],6)))</f>
        <v/>
      </c>
      <c r="C572" s="83" t="s">
        <v>311</v>
      </c>
      <c r="D572" s="83" t="s">
        <v>311</v>
      </c>
      <c r="E572" s="83" t="s">
        <v>311</v>
      </c>
      <c r="F572" s="83" t="s">
        <v>311</v>
      </c>
      <c r="G572" s="83" t="s">
        <v>311</v>
      </c>
      <c r="H572" s="83" t="s">
        <v>311</v>
      </c>
      <c r="I572" s="83" t="s">
        <v>311</v>
      </c>
      <c r="J572" s="83" t="s">
        <v>311</v>
      </c>
      <c r="K572" s="84" t="s">
        <v>311</v>
      </c>
      <c r="L572" s="83" t="s">
        <v>311</v>
      </c>
      <c r="M572" s="85" t="s">
        <v>311</v>
      </c>
      <c r="N572" s="83" t="s">
        <v>311</v>
      </c>
      <c r="O572" s="84" t="s">
        <v>311</v>
      </c>
      <c r="P572" s="83" t="s">
        <v>311</v>
      </c>
      <c r="Q572" s="83" t="s">
        <v>311</v>
      </c>
      <c r="R572" s="83" t="s">
        <v>311</v>
      </c>
      <c r="S572" s="86" t="s">
        <v>311</v>
      </c>
      <c r="T572" s="83" t="s">
        <v>311</v>
      </c>
      <c r="U572" s="83" t="s">
        <v>311</v>
      </c>
      <c r="V572" s="83" t="s">
        <v>311</v>
      </c>
      <c r="W572" s="86" t="s">
        <v>311</v>
      </c>
      <c r="X572" s="86" t="s">
        <v>311</v>
      </c>
      <c r="Y572" s="90" t="str">
        <f>IF(tbl_main[[#This Row],[ИНН организации]]="","",IF(ISERROR(VLOOKUP(tbl_main[[#This Row],[ИНН организации]],tbl_inn[],3,FALSE)),"Проверьте ИНН",VLOOKUP(tbl_main[[#This Row],[ИНН организации]],tbl_inn[],3,FALSE)))</f>
        <v/>
      </c>
      <c r="Z572" s="90" t="str">
        <f>IF(ISERROR(VLOOKUP(tbl_main[[#This Row],[ИНН организации]],tbl_inn[],4,FALSE)),"",VLOOKUP(tbl_main[[#This Row],[ИНН организации]],tbl_inn[],4,FALSE))</f>
        <v/>
      </c>
      <c r="AA572" s="90" t="str">
        <f>IF(ISERROR(VLOOKUP(tbl_main[[#This Row],[ИНН организации]],tbl_inn[],8,FALSE)),"",VLOOKUP(tbl_main[[#This Row],[ИНН организации]],tbl_inn[],8,FALSE))</f>
        <v/>
      </c>
      <c r="AB572" s="83" t="s">
        <v>311</v>
      </c>
      <c r="AC572" s="83" t="s">
        <v>311</v>
      </c>
      <c r="AD572" s="83" t="s">
        <v>311</v>
      </c>
      <c r="AE572" s="83" t="s">
        <v>311</v>
      </c>
      <c r="AF572" s="83" t="s">
        <v>311</v>
      </c>
      <c r="AG572" s="83" t="s">
        <v>311</v>
      </c>
      <c r="AH572" s="83" t="s">
        <v>311</v>
      </c>
      <c r="AI572" s="83" t="s">
        <v>311</v>
      </c>
      <c r="AJ572" s="83" t="s">
        <v>311</v>
      </c>
      <c r="AK572" s="83" t="s">
        <v>311</v>
      </c>
      <c r="AL572" s="83" t="s">
        <v>311</v>
      </c>
      <c r="AM572" s="83" t="s">
        <v>311</v>
      </c>
      <c r="AN572" s="83" t="s">
        <v>311</v>
      </c>
    </row>
    <row r="573" spans="1:40" x14ac:dyDescent="0.25">
      <c r="A573" s="81">
        <f t="shared" si="8"/>
        <v>564</v>
      </c>
      <c r="B573" s="82" t="str">
        <f>IF(tbl_main[[#This Row],[ТИП]]="","",IF(tbl_main[[#This Row],[Серия и номер]]="","",tbl_main[[#This Row],[ТИП]]&amp;"-"&amp;RIGHT(tbl_main[[#This Row],[Серия и номер]],6)))</f>
        <v/>
      </c>
      <c r="C573" s="83" t="s">
        <v>311</v>
      </c>
      <c r="D573" s="83" t="s">
        <v>311</v>
      </c>
      <c r="E573" s="83" t="s">
        <v>311</v>
      </c>
      <c r="F573" s="83" t="s">
        <v>311</v>
      </c>
      <c r="G573" s="83" t="s">
        <v>311</v>
      </c>
      <c r="H573" s="83" t="s">
        <v>311</v>
      </c>
      <c r="I573" s="83" t="s">
        <v>311</v>
      </c>
      <c r="J573" s="83" t="s">
        <v>311</v>
      </c>
      <c r="K573" s="84" t="s">
        <v>311</v>
      </c>
      <c r="L573" s="83" t="s">
        <v>311</v>
      </c>
      <c r="M573" s="85" t="s">
        <v>311</v>
      </c>
      <c r="N573" s="83" t="s">
        <v>311</v>
      </c>
      <c r="O573" s="84" t="s">
        <v>311</v>
      </c>
      <c r="P573" s="83" t="s">
        <v>311</v>
      </c>
      <c r="Q573" s="83" t="s">
        <v>311</v>
      </c>
      <c r="R573" s="83" t="s">
        <v>311</v>
      </c>
      <c r="S573" s="86" t="s">
        <v>311</v>
      </c>
      <c r="T573" s="83" t="s">
        <v>311</v>
      </c>
      <c r="U573" s="83" t="s">
        <v>311</v>
      </c>
      <c r="V573" s="83" t="s">
        <v>311</v>
      </c>
      <c r="W573" s="86" t="s">
        <v>311</v>
      </c>
      <c r="X573" s="86" t="s">
        <v>311</v>
      </c>
      <c r="Y573" s="90" t="str">
        <f>IF(tbl_main[[#This Row],[ИНН организации]]="","",IF(ISERROR(VLOOKUP(tbl_main[[#This Row],[ИНН организации]],tbl_inn[],3,FALSE)),"Проверьте ИНН",VLOOKUP(tbl_main[[#This Row],[ИНН организации]],tbl_inn[],3,FALSE)))</f>
        <v/>
      </c>
      <c r="Z573" s="90" t="str">
        <f>IF(ISERROR(VLOOKUP(tbl_main[[#This Row],[ИНН организации]],tbl_inn[],4,FALSE)),"",VLOOKUP(tbl_main[[#This Row],[ИНН организации]],tbl_inn[],4,FALSE))</f>
        <v/>
      </c>
      <c r="AA573" s="90" t="str">
        <f>IF(ISERROR(VLOOKUP(tbl_main[[#This Row],[ИНН организации]],tbl_inn[],8,FALSE)),"",VLOOKUP(tbl_main[[#This Row],[ИНН организации]],tbl_inn[],8,FALSE))</f>
        <v/>
      </c>
      <c r="AB573" s="83" t="s">
        <v>311</v>
      </c>
      <c r="AC573" s="83" t="s">
        <v>311</v>
      </c>
      <c r="AD573" s="83" t="s">
        <v>311</v>
      </c>
      <c r="AE573" s="83" t="s">
        <v>311</v>
      </c>
      <c r="AF573" s="83" t="s">
        <v>311</v>
      </c>
      <c r="AG573" s="83" t="s">
        <v>311</v>
      </c>
      <c r="AH573" s="83" t="s">
        <v>311</v>
      </c>
      <c r="AI573" s="83" t="s">
        <v>311</v>
      </c>
      <c r="AJ573" s="83" t="s">
        <v>311</v>
      </c>
      <c r="AK573" s="83" t="s">
        <v>311</v>
      </c>
      <c r="AL573" s="83" t="s">
        <v>311</v>
      </c>
      <c r="AM573" s="83" t="s">
        <v>311</v>
      </c>
      <c r="AN573" s="83" t="s">
        <v>311</v>
      </c>
    </row>
    <row r="574" spans="1:40" x14ac:dyDescent="0.25">
      <c r="A574" s="81">
        <f t="shared" si="8"/>
        <v>565</v>
      </c>
      <c r="B574" s="82" t="str">
        <f>IF(tbl_main[[#This Row],[ТИП]]="","",IF(tbl_main[[#This Row],[Серия и номер]]="","",tbl_main[[#This Row],[ТИП]]&amp;"-"&amp;RIGHT(tbl_main[[#This Row],[Серия и номер]],6)))</f>
        <v/>
      </c>
      <c r="C574" s="83" t="s">
        <v>311</v>
      </c>
      <c r="D574" s="83" t="s">
        <v>311</v>
      </c>
      <c r="E574" s="83" t="s">
        <v>311</v>
      </c>
      <c r="F574" s="83" t="s">
        <v>311</v>
      </c>
      <c r="G574" s="83" t="s">
        <v>311</v>
      </c>
      <c r="H574" s="83" t="s">
        <v>311</v>
      </c>
      <c r="I574" s="83" t="s">
        <v>311</v>
      </c>
      <c r="J574" s="83" t="s">
        <v>311</v>
      </c>
      <c r="K574" s="84" t="s">
        <v>311</v>
      </c>
      <c r="L574" s="83" t="s">
        <v>311</v>
      </c>
      <c r="M574" s="85" t="s">
        <v>311</v>
      </c>
      <c r="N574" s="83" t="s">
        <v>311</v>
      </c>
      <c r="O574" s="84" t="s">
        <v>311</v>
      </c>
      <c r="P574" s="83" t="s">
        <v>311</v>
      </c>
      <c r="Q574" s="83" t="s">
        <v>311</v>
      </c>
      <c r="R574" s="83" t="s">
        <v>311</v>
      </c>
      <c r="S574" s="86" t="s">
        <v>311</v>
      </c>
      <c r="T574" s="83" t="s">
        <v>311</v>
      </c>
      <c r="U574" s="83" t="s">
        <v>311</v>
      </c>
      <c r="V574" s="83" t="s">
        <v>311</v>
      </c>
      <c r="W574" s="86" t="s">
        <v>311</v>
      </c>
      <c r="X574" s="86" t="s">
        <v>311</v>
      </c>
      <c r="Y574" s="90" t="str">
        <f>IF(tbl_main[[#This Row],[ИНН организации]]="","",IF(ISERROR(VLOOKUP(tbl_main[[#This Row],[ИНН организации]],tbl_inn[],3,FALSE)),"Проверьте ИНН",VLOOKUP(tbl_main[[#This Row],[ИНН организации]],tbl_inn[],3,FALSE)))</f>
        <v/>
      </c>
      <c r="Z574" s="90" t="str">
        <f>IF(ISERROR(VLOOKUP(tbl_main[[#This Row],[ИНН организации]],tbl_inn[],4,FALSE)),"",VLOOKUP(tbl_main[[#This Row],[ИНН организации]],tbl_inn[],4,FALSE))</f>
        <v/>
      </c>
      <c r="AA574" s="90" t="str">
        <f>IF(ISERROR(VLOOKUP(tbl_main[[#This Row],[ИНН организации]],tbl_inn[],8,FALSE)),"",VLOOKUP(tbl_main[[#This Row],[ИНН организации]],tbl_inn[],8,FALSE))</f>
        <v/>
      </c>
      <c r="AB574" s="83" t="s">
        <v>311</v>
      </c>
      <c r="AC574" s="83" t="s">
        <v>311</v>
      </c>
      <c r="AD574" s="83" t="s">
        <v>311</v>
      </c>
      <c r="AE574" s="83" t="s">
        <v>311</v>
      </c>
      <c r="AF574" s="83" t="s">
        <v>311</v>
      </c>
      <c r="AG574" s="83" t="s">
        <v>311</v>
      </c>
      <c r="AH574" s="83" t="s">
        <v>311</v>
      </c>
      <c r="AI574" s="83" t="s">
        <v>311</v>
      </c>
      <c r="AJ574" s="83" t="s">
        <v>311</v>
      </c>
      <c r="AK574" s="83" t="s">
        <v>311</v>
      </c>
      <c r="AL574" s="83" t="s">
        <v>311</v>
      </c>
      <c r="AM574" s="83" t="s">
        <v>311</v>
      </c>
      <c r="AN574" s="83" t="s">
        <v>311</v>
      </c>
    </row>
    <row r="575" spans="1:40" x14ac:dyDescent="0.25">
      <c r="A575" s="81">
        <f t="shared" si="8"/>
        <v>566</v>
      </c>
      <c r="B575" s="82" t="str">
        <f>IF(tbl_main[[#This Row],[ТИП]]="","",IF(tbl_main[[#This Row],[Серия и номер]]="","",tbl_main[[#This Row],[ТИП]]&amp;"-"&amp;RIGHT(tbl_main[[#This Row],[Серия и номер]],6)))</f>
        <v/>
      </c>
      <c r="C575" s="83" t="s">
        <v>311</v>
      </c>
      <c r="D575" s="83" t="s">
        <v>311</v>
      </c>
      <c r="E575" s="83" t="s">
        <v>311</v>
      </c>
      <c r="F575" s="83" t="s">
        <v>311</v>
      </c>
      <c r="G575" s="83" t="s">
        <v>311</v>
      </c>
      <c r="H575" s="83" t="s">
        <v>311</v>
      </c>
      <c r="I575" s="83" t="s">
        <v>311</v>
      </c>
      <c r="J575" s="83" t="s">
        <v>311</v>
      </c>
      <c r="K575" s="84" t="s">
        <v>311</v>
      </c>
      <c r="L575" s="83" t="s">
        <v>311</v>
      </c>
      <c r="M575" s="85" t="s">
        <v>311</v>
      </c>
      <c r="N575" s="83" t="s">
        <v>311</v>
      </c>
      <c r="O575" s="84" t="s">
        <v>311</v>
      </c>
      <c r="P575" s="83" t="s">
        <v>311</v>
      </c>
      <c r="Q575" s="83" t="s">
        <v>311</v>
      </c>
      <c r="R575" s="83" t="s">
        <v>311</v>
      </c>
      <c r="S575" s="86" t="s">
        <v>311</v>
      </c>
      <c r="T575" s="83" t="s">
        <v>311</v>
      </c>
      <c r="U575" s="83" t="s">
        <v>311</v>
      </c>
      <c r="V575" s="83" t="s">
        <v>311</v>
      </c>
      <c r="W575" s="86" t="s">
        <v>311</v>
      </c>
      <c r="X575" s="86" t="s">
        <v>311</v>
      </c>
      <c r="Y575" s="90" t="str">
        <f>IF(tbl_main[[#This Row],[ИНН организации]]="","",IF(ISERROR(VLOOKUP(tbl_main[[#This Row],[ИНН организации]],tbl_inn[],3,FALSE)),"Проверьте ИНН",VLOOKUP(tbl_main[[#This Row],[ИНН организации]],tbl_inn[],3,FALSE)))</f>
        <v/>
      </c>
      <c r="Z575" s="90" t="str">
        <f>IF(ISERROR(VLOOKUP(tbl_main[[#This Row],[ИНН организации]],tbl_inn[],4,FALSE)),"",VLOOKUP(tbl_main[[#This Row],[ИНН организации]],tbl_inn[],4,FALSE))</f>
        <v/>
      </c>
      <c r="AA575" s="90" t="str">
        <f>IF(ISERROR(VLOOKUP(tbl_main[[#This Row],[ИНН организации]],tbl_inn[],8,FALSE)),"",VLOOKUP(tbl_main[[#This Row],[ИНН организации]],tbl_inn[],8,FALSE))</f>
        <v/>
      </c>
      <c r="AB575" s="83" t="s">
        <v>311</v>
      </c>
      <c r="AC575" s="83" t="s">
        <v>311</v>
      </c>
      <c r="AD575" s="83" t="s">
        <v>311</v>
      </c>
      <c r="AE575" s="83" t="s">
        <v>311</v>
      </c>
      <c r="AF575" s="83" t="s">
        <v>311</v>
      </c>
      <c r="AG575" s="83" t="s">
        <v>311</v>
      </c>
      <c r="AH575" s="83" t="s">
        <v>311</v>
      </c>
      <c r="AI575" s="83" t="s">
        <v>311</v>
      </c>
      <c r="AJ575" s="83" t="s">
        <v>311</v>
      </c>
      <c r="AK575" s="83" t="s">
        <v>311</v>
      </c>
      <c r="AL575" s="83" t="s">
        <v>311</v>
      </c>
      <c r="AM575" s="83" t="s">
        <v>311</v>
      </c>
      <c r="AN575" s="83" t="s">
        <v>311</v>
      </c>
    </row>
    <row r="576" spans="1:40" x14ac:dyDescent="0.25">
      <c r="A576" s="81">
        <f t="shared" si="8"/>
        <v>567</v>
      </c>
      <c r="B576" s="82" t="str">
        <f>IF(tbl_main[[#This Row],[ТИП]]="","",IF(tbl_main[[#This Row],[Серия и номер]]="","",tbl_main[[#This Row],[ТИП]]&amp;"-"&amp;RIGHT(tbl_main[[#This Row],[Серия и номер]],6)))</f>
        <v/>
      </c>
      <c r="C576" s="83" t="s">
        <v>311</v>
      </c>
      <c r="D576" s="83" t="s">
        <v>311</v>
      </c>
      <c r="E576" s="83" t="s">
        <v>311</v>
      </c>
      <c r="F576" s="83" t="s">
        <v>311</v>
      </c>
      <c r="G576" s="83" t="s">
        <v>311</v>
      </c>
      <c r="H576" s="83" t="s">
        <v>311</v>
      </c>
      <c r="I576" s="83" t="s">
        <v>311</v>
      </c>
      <c r="J576" s="83" t="s">
        <v>311</v>
      </c>
      <c r="K576" s="84" t="s">
        <v>311</v>
      </c>
      <c r="L576" s="83" t="s">
        <v>311</v>
      </c>
      <c r="M576" s="85" t="s">
        <v>311</v>
      </c>
      <c r="N576" s="83" t="s">
        <v>311</v>
      </c>
      <c r="O576" s="84" t="s">
        <v>311</v>
      </c>
      <c r="P576" s="83" t="s">
        <v>311</v>
      </c>
      <c r="Q576" s="83" t="s">
        <v>311</v>
      </c>
      <c r="R576" s="83" t="s">
        <v>311</v>
      </c>
      <c r="S576" s="86" t="s">
        <v>311</v>
      </c>
      <c r="T576" s="83" t="s">
        <v>311</v>
      </c>
      <c r="U576" s="83" t="s">
        <v>311</v>
      </c>
      <c r="V576" s="83" t="s">
        <v>311</v>
      </c>
      <c r="W576" s="86" t="s">
        <v>311</v>
      </c>
      <c r="X576" s="86" t="s">
        <v>311</v>
      </c>
      <c r="Y576" s="90" t="str">
        <f>IF(tbl_main[[#This Row],[ИНН организации]]="","",IF(ISERROR(VLOOKUP(tbl_main[[#This Row],[ИНН организации]],tbl_inn[],3,FALSE)),"Проверьте ИНН",VLOOKUP(tbl_main[[#This Row],[ИНН организации]],tbl_inn[],3,FALSE)))</f>
        <v/>
      </c>
      <c r="Z576" s="90" t="str">
        <f>IF(ISERROR(VLOOKUP(tbl_main[[#This Row],[ИНН организации]],tbl_inn[],4,FALSE)),"",VLOOKUP(tbl_main[[#This Row],[ИНН организации]],tbl_inn[],4,FALSE))</f>
        <v/>
      </c>
      <c r="AA576" s="90" t="str">
        <f>IF(ISERROR(VLOOKUP(tbl_main[[#This Row],[ИНН организации]],tbl_inn[],8,FALSE)),"",VLOOKUP(tbl_main[[#This Row],[ИНН организации]],tbl_inn[],8,FALSE))</f>
        <v/>
      </c>
      <c r="AB576" s="83" t="s">
        <v>311</v>
      </c>
      <c r="AC576" s="83" t="s">
        <v>311</v>
      </c>
      <c r="AD576" s="83" t="s">
        <v>311</v>
      </c>
      <c r="AE576" s="83" t="s">
        <v>311</v>
      </c>
      <c r="AF576" s="83" t="s">
        <v>311</v>
      </c>
      <c r="AG576" s="83" t="s">
        <v>311</v>
      </c>
      <c r="AH576" s="83" t="s">
        <v>311</v>
      </c>
      <c r="AI576" s="83" t="s">
        <v>311</v>
      </c>
      <c r="AJ576" s="83" t="s">
        <v>311</v>
      </c>
      <c r="AK576" s="83" t="s">
        <v>311</v>
      </c>
      <c r="AL576" s="83" t="s">
        <v>311</v>
      </c>
      <c r="AM576" s="83" t="s">
        <v>311</v>
      </c>
      <c r="AN576" s="83" t="s">
        <v>311</v>
      </c>
    </row>
    <row r="577" spans="1:40" x14ac:dyDescent="0.25">
      <c r="A577" s="81">
        <f t="shared" si="8"/>
        <v>568</v>
      </c>
      <c r="B577" s="82" t="str">
        <f>IF(tbl_main[[#This Row],[ТИП]]="","",IF(tbl_main[[#This Row],[Серия и номер]]="","",tbl_main[[#This Row],[ТИП]]&amp;"-"&amp;RIGHT(tbl_main[[#This Row],[Серия и номер]],6)))</f>
        <v/>
      </c>
      <c r="C577" s="83" t="s">
        <v>311</v>
      </c>
      <c r="D577" s="83" t="s">
        <v>311</v>
      </c>
      <c r="E577" s="83" t="s">
        <v>311</v>
      </c>
      <c r="F577" s="83" t="s">
        <v>311</v>
      </c>
      <c r="G577" s="83" t="s">
        <v>311</v>
      </c>
      <c r="H577" s="83" t="s">
        <v>311</v>
      </c>
      <c r="I577" s="83" t="s">
        <v>311</v>
      </c>
      <c r="J577" s="83" t="s">
        <v>311</v>
      </c>
      <c r="K577" s="84" t="s">
        <v>311</v>
      </c>
      <c r="L577" s="83" t="s">
        <v>311</v>
      </c>
      <c r="M577" s="85" t="s">
        <v>311</v>
      </c>
      <c r="N577" s="83" t="s">
        <v>311</v>
      </c>
      <c r="O577" s="84" t="s">
        <v>311</v>
      </c>
      <c r="P577" s="83" t="s">
        <v>311</v>
      </c>
      <c r="Q577" s="83" t="s">
        <v>311</v>
      </c>
      <c r="R577" s="83" t="s">
        <v>311</v>
      </c>
      <c r="S577" s="86" t="s">
        <v>311</v>
      </c>
      <c r="T577" s="83" t="s">
        <v>311</v>
      </c>
      <c r="U577" s="83" t="s">
        <v>311</v>
      </c>
      <c r="V577" s="83" t="s">
        <v>311</v>
      </c>
      <c r="W577" s="86" t="s">
        <v>311</v>
      </c>
      <c r="X577" s="86" t="s">
        <v>311</v>
      </c>
      <c r="Y577" s="90" t="str">
        <f>IF(tbl_main[[#This Row],[ИНН организации]]="","",IF(ISERROR(VLOOKUP(tbl_main[[#This Row],[ИНН организации]],tbl_inn[],3,FALSE)),"Проверьте ИНН",VLOOKUP(tbl_main[[#This Row],[ИНН организации]],tbl_inn[],3,FALSE)))</f>
        <v/>
      </c>
      <c r="Z577" s="90" t="str">
        <f>IF(ISERROR(VLOOKUP(tbl_main[[#This Row],[ИНН организации]],tbl_inn[],4,FALSE)),"",VLOOKUP(tbl_main[[#This Row],[ИНН организации]],tbl_inn[],4,FALSE))</f>
        <v/>
      </c>
      <c r="AA577" s="90" t="str">
        <f>IF(ISERROR(VLOOKUP(tbl_main[[#This Row],[ИНН организации]],tbl_inn[],8,FALSE)),"",VLOOKUP(tbl_main[[#This Row],[ИНН организации]],tbl_inn[],8,FALSE))</f>
        <v/>
      </c>
      <c r="AB577" s="83" t="s">
        <v>311</v>
      </c>
      <c r="AC577" s="83" t="s">
        <v>311</v>
      </c>
      <c r="AD577" s="83" t="s">
        <v>311</v>
      </c>
      <c r="AE577" s="83" t="s">
        <v>311</v>
      </c>
      <c r="AF577" s="83" t="s">
        <v>311</v>
      </c>
      <c r="AG577" s="83" t="s">
        <v>311</v>
      </c>
      <c r="AH577" s="83" t="s">
        <v>311</v>
      </c>
      <c r="AI577" s="83" t="s">
        <v>311</v>
      </c>
      <c r="AJ577" s="83" t="s">
        <v>311</v>
      </c>
      <c r="AK577" s="83" t="s">
        <v>311</v>
      </c>
      <c r="AL577" s="83" t="s">
        <v>311</v>
      </c>
      <c r="AM577" s="83" t="s">
        <v>311</v>
      </c>
      <c r="AN577" s="83" t="s">
        <v>311</v>
      </c>
    </row>
    <row r="578" spans="1:40" x14ac:dyDescent="0.25">
      <c r="A578" s="81">
        <f t="shared" si="8"/>
        <v>569</v>
      </c>
      <c r="B578" s="82" t="str">
        <f>IF(tbl_main[[#This Row],[ТИП]]="","",IF(tbl_main[[#This Row],[Серия и номер]]="","",tbl_main[[#This Row],[ТИП]]&amp;"-"&amp;RIGHT(tbl_main[[#This Row],[Серия и номер]],6)))</f>
        <v/>
      </c>
      <c r="C578" s="83" t="s">
        <v>311</v>
      </c>
      <c r="D578" s="83" t="s">
        <v>311</v>
      </c>
      <c r="E578" s="83" t="s">
        <v>311</v>
      </c>
      <c r="F578" s="83" t="s">
        <v>311</v>
      </c>
      <c r="G578" s="83" t="s">
        <v>311</v>
      </c>
      <c r="H578" s="83" t="s">
        <v>311</v>
      </c>
      <c r="I578" s="83" t="s">
        <v>311</v>
      </c>
      <c r="J578" s="83" t="s">
        <v>311</v>
      </c>
      <c r="K578" s="84" t="s">
        <v>311</v>
      </c>
      <c r="L578" s="83" t="s">
        <v>311</v>
      </c>
      <c r="M578" s="85" t="s">
        <v>311</v>
      </c>
      <c r="N578" s="83" t="s">
        <v>311</v>
      </c>
      <c r="O578" s="84" t="s">
        <v>311</v>
      </c>
      <c r="P578" s="83" t="s">
        <v>311</v>
      </c>
      <c r="Q578" s="83" t="s">
        <v>311</v>
      </c>
      <c r="R578" s="83" t="s">
        <v>311</v>
      </c>
      <c r="S578" s="86" t="s">
        <v>311</v>
      </c>
      <c r="T578" s="83" t="s">
        <v>311</v>
      </c>
      <c r="U578" s="83" t="s">
        <v>311</v>
      </c>
      <c r="V578" s="83" t="s">
        <v>311</v>
      </c>
      <c r="W578" s="86" t="s">
        <v>311</v>
      </c>
      <c r="X578" s="86" t="s">
        <v>311</v>
      </c>
      <c r="Y578" s="90" t="str">
        <f>IF(tbl_main[[#This Row],[ИНН организации]]="","",IF(ISERROR(VLOOKUP(tbl_main[[#This Row],[ИНН организации]],tbl_inn[],3,FALSE)),"Проверьте ИНН",VLOOKUP(tbl_main[[#This Row],[ИНН организации]],tbl_inn[],3,FALSE)))</f>
        <v/>
      </c>
      <c r="Z578" s="90" t="str">
        <f>IF(ISERROR(VLOOKUP(tbl_main[[#This Row],[ИНН организации]],tbl_inn[],4,FALSE)),"",VLOOKUP(tbl_main[[#This Row],[ИНН организации]],tbl_inn[],4,FALSE))</f>
        <v/>
      </c>
      <c r="AA578" s="90" t="str">
        <f>IF(ISERROR(VLOOKUP(tbl_main[[#This Row],[ИНН организации]],tbl_inn[],8,FALSE)),"",VLOOKUP(tbl_main[[#This Row],[ИНН организации]],tbl_inn[],8,FALSE))</f>
        <v/>
      </c>
      <c r="AB578" s="83" t="s">
        <v>311</v>
      </c>
      <c r="AC578" s="83" t="s">
        <v>311</v>
      </c>
      <c r="AD578" s="83" t="s">
        <v>311</v>
      </c>
      <c r="AE578" s="83" t="s">
        <v>311</v>
      </c>
      <c r="AF578" s="83" t="s">
        <v>311</v>
      </c>
      <c r="AG578" s="83" t="s">
        <v>311</v>
      </c>
      <c r="AH578" s="83" t="s">
        <v>311</v>
      </c>
      <c r="AI578" s="83" t="s">
        <v>311</v>
      </c>
      <c r="AJ578" s="83" t="s">
        <v>311</v>
      </c>
      <c r="AK578" s="83" t="s">
        <v>311</v>
      </c>
      <c r="AL578" s="83" t="s">
        <v>311</v>
      </c>
      <c r="AM578" s="83" t="s">
        <v>311</v>
      </c>
      <c r="AN578" s="83" t="s">
        <v>311</v>
      </c>
    </row>
    <row r="579" spans="1:40" x14ac:dyDescent="0.25">
      <c r="A579" s="81">
        <f t="shared" si="8"/>
        <v>570</v>
      </c>
      <c r="B579" s="82" t="str">
        <f>IF(tbl_main[[#This Row],[ТИП]]="","",IF(tbl_main[[#This Row],[Серия и номер]]="","",tbl_main[[#This Row],[ТИП]]&amp;"-"&amp;RIGHT(tbl_main[[#This Row],[Серия и номер]],6)))</f>
        <v/>
      </c>
      <c r="C579" s="83" t="s">
        <v>311</v>
      </c>
      <c r="D579" s="83" t="s">
        <v>311</v>
      </c>
      <c r="E579" s="83" t="s">
        <v>311</v>
      </c>
      <c r="F579" s="83" t="s">
        <v>311</v>
      </c>
      <c r="G579" s="83" t="s">
        <v>311</v>
      </c>
      <c r="H579" s="83" t="s">
        <v>311</v>
      </c>
      <c r="I579" s="83" t="s">
        <v>311</v>
      </c>
      <c r="J579" s="83" t="s">
        <v>311</v>
      </c>
      <c r="K579" s="84" t="s">
        <v>311</v>
      </c>
      <c r="L579" s="83" t="s">
        <v>311</v>
      </c>
      <c r="M579" s="85" t="s">
        <v>311</v>
      </c>
      <c r="N579" s="83" t="s">
        <v>311</v>
      </c>
      <c r="O579" s="84" t="s">
        <v>311</v>
      </c>
      <c r="P579" s="83" t="s">
        <v>311</v>
      </c>
      <c r="Q579" s="83" t="s">
        <v>311</v>
      </c>
      <c r="R579" s="83" t="s">
        <v>311</v>
      </c>
      <c r="S579" s="86" t="s">
        <v>311</v>
      </c>
      <c r="T579" s="83" t="s">
        <v>311</v>
      </c>
      <c r="U579" s="83" t="s">
        <v>311</v>
      </c>
      <c r="V579" s="83" t="s">
        <v>311</v>
      </c>
      <c r="W579" s="86" t="s">
        <v>311</v>
      </c>
      <c r="X579" s="86" t="s">
        <v>311</v>
      </c>
      <c r="Y579" s="90" t="str">
        <f>IF(tbl_main[[#This Row],[ИНН организации]]="","",IF(ISERROR(VLOOKUP(tbl_main[[#This Row],[ИНН организации]],tbl_inn[],3,FALSE)),"Проверьте ИНН",VLOOKUP(tbl_main[[#This Row],[ИНН организации]],tbl_inn[],3,FALSE)))</f>
        <v/>
      </c>
      <c r="Z579" s="90" t="str">
        <f>IF(ISERROR(VLOOKUP(tbl_main[[#This Row],[ИНН организации]],tbl_inn[],4,FALSE)),"",VLOOKUP(tbl_main[[#This Row],[ИНН организации]],tbl_inn[],4,FALSE))</f>
        <v/>
      </c>
      <c r="AA579" s="90" t="str">
        <f>IF(ISERROR(VLOOKUP(tbl_main[[#This Row],[ИНН организации]],tbl_inn[],8,FALSE)),"",VLOOKUP(tbl_main[[#This Row],[ИНН организации]],tbl_inn[],8,FALSE))</f>
        <v/>
      </c>
      <c r="AB579" s="83" t="s">
        <v>311</v>
      </c>
      <c r="AC579" s="83" t="s">
        <v>311</v>
      </c>
      <c r="AD579" s="83" t="s">
        <v>311</v>
      </c>
      <c r="AE579" s="83" t="s">
        <v>311</v>
      </c>
      <c r="AF579" s="83" t="s">
        <v>311</v>
      </c>
      <c r="AG579" s="83" t="s">
        <v>311</v>
      </c>
      <c r="AH579" s="83" t="s">
        <v>311</v>
      </c>
      <c r="AI579" s="83" t="s">
        <v>311</v>
      </c>
      <c r="AJ579" s="83" t="s">
        <v>311</v>
      </c>
      <c r="AK579" s="83" t="s">
        <v>311</v>
      </c>
      <c r="AL579" s="83" t="s">
        <v>311</v>
      </c>
      <c r="AM579" s="83" t="s">
        <v>311</v>
      </c>
      <c r="AN579" s="83" t="s">
        <v>311</v>
      </c>
    </row>
    <row r="580" spans="1:40" x14ac:dyDescent="0.25">
      <c r="A580" s="81">
        <f t="shared" si="8"/>
        <v>571</v>
      </c>
      <c r="B580" s="82" t="str">
        <f>IF(tbl_main[[#This Row],[ТИП]]="","",IF(tbl_main[[#This Row],[Серия и номер]]="","",tbl_main[[#This Row],[ТИП]]&amp;"-"&amp;RIGHT(tbl_main[[#This Row],[Серия и номер]],6)))</f>
        <v/>
      </c>
      <c r="C580" s="83" t="s">
        <v>311</v>
      </c>
      <c r="D580" s="83" t="s">
        <v>311</v>
      </c>
      <c r="E580" s="83" t="s">
        <v>311</v>
      </c>
      <c r="F580" s="83" t="s">
        <v>311</v>
      </c>
      <c r="G580" s="83" t="s">
        <v>311</v>
      </c>
      <c r="H580" s="83" t="s">
        <v>311</v>
      </c>
      <c r="I580" s="83" t="s">
        <v>311</v>
      </c>
      <c r="J580" s="83" t="s">
        <v>311</v>
      </c>
      <c r="K580" s="84" t="s">
        <v>311</v>
      </c>
      <c r="L580" s="83" t="s">
        <v>311</v>
      </c>
      <c r="M580" s="85" t="s">
        <v>311</v>
      </c>
      <c r="N580" s="83" t="s">
        <v>311</v>
      </c>
      <c r="O580" s="84" t="s">
        <v>311</v>
      </c>
      <c r="P580" s="83" t="s">
        <v>311</v>
      </c>
      <c r="Q580" s="83" t="s">
        <v>311</v>
      </c>
      <c r="R580" s="83" t="s">
        <v>311</v>
      </c>
      <c r="S580" s="86" t="s">
        <v>311</v>
      </c>
      <c r="T580" s="83" t="s">
        <v>311</v>
      </c>
      <c r="U580" s="83" t="s">
        <v>311</v>
      </c>
      <c r="V580" s="83" t="s">
        <v>311</v>
      </c>
      <c r="W580" s="86" t="s">
        <v>311</v>
      </c>
      <c r="X580" s="86" t="s">
        <v>311</v>
      </c>
      <c r="Y580" s="90" t="str">
        <f>IF(tbl_main[[#This Row],[ИНН организации]]="","",IF(ISERROR(VLOOKUP(tbl_main[[#This Row],[ИНН организации]],tbl_inn[],3,FALSE)),"Проверьте ИНН",VLOOKUP(tbl_main[[#This Row],[ИНН организации]],tbl_inn[],3,FALSE)))</f>
        <v/>
      </c>
      <c r="Z580" s="90" t="str">
        <f>IF(ISERROR(VLOOKUP(tbl_main[[#This Row],[ИНН организации]],tbl_inn[],4,FALSE)),"",VLOOKUP(tbl_main[[#This Row],[ИНН организации]],tbl_inn[],4,FALSE))</f>
        <v/>
      </c>
      <c r="AA580" s="90" t="str">
        <f>IF(ISERROR(VLOOKUP(tbl_main[[#This Row],[ИНН организации]],tbl_inn[],8,FALSE)),"",VLOOKUP(tbl_main[[#This Row],[ИНН организации]],tbl_inn[],8,FALSE))</f>
        <v/>
      </c>
      <c r="AB580" s="83" t="s">
        <v>311</v>
      </c>
      <c r="AC580" s="83" t="s">
        <v>311</v>
      </c>
      <c r="AD580" s="83" t="s">
        <v>311</v>
      </c>
      <c r="AE580" s="83" t="s">
        <v>311</v>
      </c>
      <c r="AF580" s="83" t="s">
        <v>311</v>
      </c>
      <c r="AG580" s="83" t="s">
        <v>311</v>
      </c>
      <c r="AH580" s="83" t="s">
        <v>311</v>
      </c>
      <c r="AI580" s="83" t="s">
        <v>311</v>
      </c>
      <c r="AJ580" s="83" t="s">
        <v>311</v>
      </c>
      <c r="AK580" s="83" t="s">
        <v>311</v>
      </c>
      <c r="AL580" s="83" t="s">
        <v>311</v>
      </c>
      <c r="AM580" s="83" t="s">
        <v>311</v>
      </c>
      <c r="AN580" s="83" t="s">
        <v>311</v>
      </c>
    </row>
    <row r="581" spans="1:40" x14ac:dyDescent="0.25">
      <c r="A581" s="81">
        <f t="shared" si="8"/>
        <v>572</v>
      </c>
      <c r="B581" s="82" t="str">
        <f>IF(tbl_main[[#This Row],[ТИП]]="","",IF(tbl_main[[#This Row],[Серия и номер]]="","",tbl_main[[#This Row],[ТИП]]&amp;"-"&amp;RIGHT(tbl_main[[#This Row],[Серия и номер]],6)))</f>
        <v/>
      </c>
      <c r="C581" s="83" t="s">
        <v>311</v>
      </c>
      <c r="D581" s="83" t="s">
        <v>311</v>
      </c>
      <c r="E581" s="83" t="s">
        <v>311</v>
      </c>
      <c r="F581" s="83" t="s">
        <v>311</v>
      </c>
      <c r="G581" s="83" t="s">
        <v>311</v>
      </c>
      <c r="H581" s="83" t="s">
        <v>311</v>
      </c>
      <c r="I581" s="83" t="s">
        <v>311</v>
      </c>
      <c r="J581" s="83" t="s">
        <v>311</v>
      </c>
      <c r="K581" s="84" t="s">
        <v>311</v>
      </c>
      <c r="L581" s="83" t="s">
        <v>311</v>
      </c>
      <c r="M581" s="85" t="s">
        <v>311</v>
      </c>
      <c r="N581" s="83" t="s">
        <v>311</v>
      </c>
      <c r="O581" s="84" t="s">
        <v>311</v>
      </c>
      <c r="P581" s="83" t="s">
        <v>311</v>
      </c>
      <c r="Q581" s="83" t="s">
        <v>311</v>
      </c>
      <c r="R581" s="83" t="s">
        <v>311</v>
      </c>
      <c r="S581" s="86" t="s">
        <v>311</v>
      </c>
      <c r="T581" s="83" t="s">
        <v>311</v>
      </c>
      <c r="U581" s="83" t="s">
        <v>311</v>
      </c>
      <c r="V581" s="83" t="s">
        <v>311</v>
      </c>
      <c r="W581" s="86" t="s">
        <v>311</v>
      </c>
      <c r="X581" s="86" t="s">
        <v>311</v>
      </c>
      <c r="Y581" s="90" t="str">
        <f>IF(tbl_main[[#This Row],[ИНН организации]]="","",IF(ISERROR(VLOOKUP(tbl_main[[#This Row],[ИНН организации]],tbl_inn[],3,FALSE)),"Проверьте ИНН",VLOOKUP(tbl_main[[#This Row],[ИНН организации]],tbl_inn[],3,FALSE)))</f>
        <v/>
      </c>
      <c r="Z581" s="90" t="str">
        <f>IF(ISERROR(VLOOKUP(tbl_main[[#This Row],[ИНН организации]],tbl_inn[],4,FALSE)),"",VLOOKUP(tbl_main[[#This Row],[ИНН организации]],tbl_inn[],4,FALSE))</f>
        <v/>
      </c>
      <c r="AA581" s="90" t="str">
        <f>IF(ISERROR(VLOOKUP(tbl_main[[#This Row],[ИНН организации]],tbl_inn[],8,FALSE)),"",VLOOKUP(tbl_main[[#This Row],[ИНН организации]],tbl_inn[],8,FALSE))</f>
        <v/>
      </c>
      <c r="AB581" s="83" t="s">
        <v>311</v>
      </c>
      <c r="AC581" s="83" t="s">
        <v>311</v>
      </c>
      <c r="AD581" s="83" t="s">
        <v>311</v>
      </c>
      <c r="AE581" s="83" t="s">
        <v>311</v>
      </c>
      <c r="AF581" s="83" t="s">
        <v>311</v>
      </c>
      <c r="AG581" s="83" t="s">
        <v>311</v>
      </c>
      <c r="AH581" s="83" t="s">
        <v>311</v>
      </c>
      <c r="AI581" s="83" t="s">
        <v>311</v>
      </c>
      <c r="AJ581" s="83" t="s">
        <v>311</v>
      </c>
      <c r="AK581" s="83" t="s">
        <v>311</v>
      </c>
      <c r="AL581" s="83" t="s">
        <v>311</v>
      </c>
      <c r="AM581" s="83" t="s">
        <v>311</v>
      </c>
      <c r="AN581" s="83" t="s">
        <v>311</v>
      </c>
    </row>
    <row r="582" spans="1:40" x14ac:dyDescent="0.25">
      <c r="A582" s="81">
        <f t="shared" si="8"/>
        <v>573</v>
      </c>
      <c r="B582" s="82" t="str">
        <f>IF(tbl_main[[#This Row],[ТИП]]="","",IF(tbl_main[[#This Row],[Серия и номер]]="","",tbl_main[[#This Row],[ТИП]]&amp;"-"&amp;RIGHT(tbl_main[[#This Row],[Серия и номер]],6)))</f>
        <v/>
      </c>
      <c r="C582" s="83" t="s">
        <v>311</v>
      </c>
      <c r="D582" s="83" t="s">
        <v>311</v>
      </c>
      <c r="E582" s="83" t="s">
        <v>311</v>
      </c>
      <c r="F582" s="83" t="s">
        <v>311</v>
      </c>
      <c r="G582" s="83" t="s">
        <v>311</v>
      </c>
      <c r="H582" s="83" t="s">
        <v>311</v>
      </c>
      <c r="I582" s="83" t="s">
        <v>311</v>
      </c>
      <c r="J582" s="83" t="s">
        <v>311</v>
      </c>
      <c r="K582" s="84" t="s">
        <v>311</v>
      </c>
      <c r="L582" s="83" t="s">
        <v>311</v>
      </c>
      <c r="M582" s="85" t="s">
        <v>311</v>
      </c>
      <c r="N582" s="83" t="s">
        <v>311</v>
      </c>
      <c r="O582" s="84" t="s">
        <v>311</v>
      </c>
      <c r="P582" s="83" t="s">
        <v>311</v>
      </c>
      <c r="Q582" s="83" t="s">
        <v>311</v>
      </c>
      <c r="R582" s="83" t="s">
        <v>311</v>
      </c>
      <c r="S582" s="86" t="s">
        <v>311</v>
      </c>
      <c r="T582" s="83" t="s">
        <v>311</v>
      </c>
      <c r="U582" s="83" t="s">
        <v>311</v>
      </c>
      <c r="V582" s="83" t="s">
        <v>311</v>
      </c>
      <c r="W582" s="86" t="s">
        <v>311</v>
      </c>
      <c r="X582" s="86" t="s">
        <v>311</v>
      </c>
      <c r="Y582" s="90" t="str">
        <f>IF(tbl_main[[#This Row],[ИНН организации]]="","",IF(ISERROR(VLOOKUP(tbl_main[[#This Row],[ИНН организации]],tbl_inn[],3,FALSE)),"Проверьте ИНН",VLOOKUP(tbl_main[[#This Row],[ИНН организации]],tbl_inn[],3,FALSE)))</f>
        <v/>
      </c>
      <c r="Z582" s="90" t="str">
        <f>IF(ISERROR(VLOOKUP(tbl_main[[#This Row],[ИНН организации]],tbl_inn[],4,FALSE)),"",VLOOKUP(tbl_main[[#This Row],[ИНН организации]],tbl_inn[],4,FALSE))</f>
        <v/>
      </c>
      <c r="AA582" s="90" t="str">
        <f>IF(ISERROR(VLOOKUP(tbl_main[[#This Row],[ИНН организации]],tbl_inn[],8,FALSE)),"",VLOOKUP(tbl_main[[#This Row],[ИНН организации]],tbl_inn[],8,FALSE))</f>
        <v/>
      </c>
      <c r="AB582" s="83" t="s">
        <v>311</v>
      </c>
      <c r="AC582" s="83" t="s">
        <v>311</v>
      </c>
      <c r="AD582" s="83" t="s">
        <v>311</v>
      </c>
      <c r="AE582" s="83" t="s">
        <v>311</v>
      </c>
      <c r="AF582" s="83" t="s">
        <v>311</v>
      </c>
      <c r="AG582" s="83" t="s">
        <v>311</v>
      </c>
      <c r="AH582" s="83" t="s">
        <v>311</v>
      </c>
      <c r="AI582" s="83" t="s">
        <v>311</v>
      </c>
      <c r="AJ582" s="83" t="s">
        <v>311</v>
      </c>
      <c r="AK582" s="83" t="s">
        <v>311</v>
      </c>
      <c r="AL582" s="83" t="s">
        <v>311</v>
      </c>
      <c r="AM582" s="83" t="s">
        <v>311</v>
      </c>
      <c r="AN582" s="83" t="s">
        <v>311</v>
      </c>
    </row>
    <row r="583" spans="1:40" x14ac:dyDescent="0.25">
      <c r="A583" s="81">
        <f t="shared" si="8"/>
        <v>574</v>
      </c>
      <c r="B583" s="82" t="str">
        <f>IF(tbl_main[[#This Row],[ТИП]]="","",IF(tbl_main[[#This Row],[Серия и номер]]="","",tbl_main[[#This Row],[ТИП]]&amp;"-"&amp;RIGHT(tbl_main[[#This Row],[Серия и номер]],6)))</f>
        <v/>
      </c>
      <c r="C583" s="83" t="s">
        <v>311</v>
      </c>
      <c r="D583" s="83" t="s">
        <v>311</v>
      </c>
      <c r="E583" s="83" t="s">
        <v>311</v>
      </c>
      <c r="F583" s="83" t="s">
        <v>311</v>
      </c>
      <c r="G583" s="83" t="s">
        <v>311</v>
      </c>
      <c r="H583" s="83" t="s">
        <v>311</v>
      </c>
      <c r="I583" s="83" t="s">
        <v>311</v>
      </c>
      <c r="J583" s="83" t="s">
        <v>311</v>
      </c>
      <c r="K583" s="84" t="s">
        <v>311</v>
      </c>
      <c r="L583" s="83" t="s">
        <v>311</v>
      </c>
      <c r="M583" s="85" t="s">
        <v>311</v>
      </c>
      <c r="N583" s="83" t="s">
        <v>311</v>
      </c>
      <c r="O583" s="84" t="s">
        <v>311</v>
      </c>
      <c r="P583" s="83" t="s">
        <v>311</v>
      </c>
      <c r="Q583" s="83" t="s">
        <v>311</v>
      </c>
      <c r="R583" s="83" t="s">
        <v>311</v>
      </c>
      <c r="S583" s="86" t="s">
        <v>311</v>
      </c>
      <c r="T583" s="83" t="s">
        <v>311</v>
      </c>
      <c r="U583" s="83" t="s">
        <v>311</v>
      </c>
      <c r="V583" s="83" t="s">
        <v>311</v>
      </c>
      <c r="W583" s="86" t="s">
        <v>311</v>
      </c>
      <c r="X583" s="86" t="s">
        <v>311</v>
      </c>
      <c r="Y583" s="90" t="str">
        <f>IF(tbl_main[[#This Row],[ИНН организации]]="","",IF(ISERROR(VLOOKUP(tbl_main[[#This Row],[ИНН организации]],tbl_inn[],3,FALSE)),"Проверьте ИНН",VLOOKUP(tbl_main[[#This Row],[ИНН организации]],tbl_inn[],3,FALSE)))</f>
        <v/>
      </c>
      <c r="Z583" s="90" t="str">
        <f>IF(ISERROR(VLOOKUP(tbl_main[[#This Row],[ИНН организации]],tbl_inn[],4,FALSE)),"",VLOOKUP(tbl_main[[#This Row],[ИНН организации]],tbl_inn[],4,FALSE))</f>
        <v/>
      </c>
      <c r="AA583" s="90" t="str">
        <f>IF(ISERROR(VLOOKUP(tbl_main[[#This Row],[ИНН организации]],tbl_inn[],8,FALSE)),"",VLOOKUP(tbl_main[[#This Row],[ИНН организации]],tbl_inn[],8,FALSE))</f>
        <v/>
      </c>
      <c r="AB583" s="83" t="s">
        <v>311</v>
      </c>
      <c r="AC583" s="83" t="s">
        <v>311</v>
      </c>
      <c r="AD583" s="83" t="s">
        <v>311</v>
      </c>
      <c r="AE583" s="83" t="s">
        <v>311</v>
      </c>
      <c r="AF583" s="83" t="s">
        <v>311</v>
      </c>
      <c r="AG583" s="83" t="s">
        <v>311</v>
      </c>
      <c r="AH583" s="83" t="s">
        <v>311</v>
      </c>
      <c r="AI583" s="83" t="s">
        <v>311</v>
      </c>
      <c r="AJ583" s="83" t="s">
        <v>311</v>
      </c>
      <c r="AK583" s="83" t="s">
        <v>311</v>
      </c>
      <c r="AL583" s="83" t="s">
        <v>311</v>
      </c>
      <c r="AM583" s="83" t="s">
        <v>311</v>
      </c>
      <c r="AN583" s="83" t="s">
        <v>311</v>
      </c>
    </row>
    <row r="584" spans="1:40" x14ac:dyDescent="0.25">
      <c r="A584" s="81">
        <f t="shared" si="8"/>
        <v>575</v>
      </c>
      <c r="B584" s="82" t="str">
        <f>IF(tbl_main[[#This Row],[ТИП]]="","",IF(tbl_main[[#This Row],[Серия и номер]]="","",tbl_main[[#This Row],[ТИП]]&amp;"-"&amp;RIGHT(tbl_main[[#This Row],[Серия и номер]],6)))</f>
        <v/>
      </c>
      <c r="C584" s="83" t="s">
        <v>311</v>
      </c>
      <c r="D584" s="83" t="s">
        <v>311</v>
      </c>
      <c r="E584" s="83" t="s">
        <v>311</v>
      </c>
      <c r="F584" s="83" t="s">
        <v>311</v>
      </c>
      <c r="G584" s="83" t="s">
        <v>311</v>
      </c>
      <c r="H584" s="83" t="s">
        <v>311</v>
      </c>
      <c r="I584" s="83" t="s">
        <v>311</v>
      </c>
      <c r="J584" s="83" t="s">
        <v>311</v>
      </c>
      <c r="K584" s="84" t="s">
        <v>311</v>
      </c>
      <c r="L584" s="83" t="s">
        <v>311</v>
      </c>
      <c r="M584" s="85" t="s">
        <v>311</v>
      </c>
      <c r="N584" s="83" t="s">
        <v>311</v>
      </c>
      <c r="O584" s="84" t="s">
        <v>311</v>
      </c>
      <c r="P584" s="83" t="s">
        <v>311</v>
      </c>
      <c r="Q584" s="83" t="s">
        <v>311</v>
      </c>
      <c r="R584" s="83" t="s">
        <v>311</v>
      </c>
      <c r="S584" s="86" t="s">
        <v>311</v>
      </c>
      <c r="T584" s="83" t="s">
        <v>311</v>
      </c>
      <c r="U584" s="83" t="s">
        <v>311</v>
      </c>
      <c r="V584" s="83" t="s">
        <v>311</v>
      </c>
      <c r="W584" s="86" t="s">
        <v>311</v>
      </c>
      <c r="X584" s="86" t="s">
        <v>311</v>
      </c>
      <c r="Y584" s="90" t="str">
        <f>IF(tbl_main[[#This Row],[ИНН организации]]="","",IF(ISERROR(VLOOKUP(tbl_main[[#This Row],[ИНН организации]],tbl_inn[],3,FALSE)),"Проверьте ИНН",VLOOKUP(tbl_main[[#This Row],[ИНН организации]],tbl_inn[],3,FALSE)))</f>
        <v/>
      </c>
      <c r="Z584" s="90" t="str">
        <f>IF(ISERROR(VLOOKUP(tbl_main[[#This Row],[ИНН организации]],tbl_inn[],4,FALSE)),"",VLOOKUP(tbl_main[[#This Row],[ИНН организации]],tbl_inn[],4,FALSE))</f>
        <v/>
      </c>
      <c r="AA584" s="90" t="str">
        <f>IF(ISERROR(VLOOKUP(tbl_main[[#This Row],[ИНН организации]],tbl_inn[],8,FALSE)),"",VLOOKUP(tbl_main[[#This Row],[ИНН организации]],tbl_inn[],8,FALSE))</f>
        <v/>
      </c>
      <c r="AB584" s="83" t="s">
        <v>311</v>
      </c>
      <c r="AC584" s="83" t="s">
        <v>311</v>
      </c>
      <c r="AD584" s="83" t="s">
        <v>311</v>
      </c>
      <c r="AE584" s="83" t="s">
        <v>311</v>
      </c>
      <c r="AF584" s="83" t="s">
        <v>311</v>
      </c>
      <c r="AG584" s="83" t="s">
        <v>311</v>
      </c>
      <c r="AH584" s="83" t="s">
        <v>311</v>
      </c>
      <c r="AI584" s="83" t="s">
        <v>311</v>
      </c>
      <c r="AJ584" s="83" t="s">
        <v>311</v>
      </c>
      <c r="AK584" s="83" t="s">
        <v>311</v>
      </c>
      <c r="AL584" s="83" t="s">
        <v>311</v>
      </c>
      <c r="AM584" s="83" t="s">
        <v>311</v>
      </c>
      <c r="AN584" s="83" t="s">
        <v>311</v>
      </c>
    </row>
    <row r="585" spans="1:40" x14ac:dyDescent="0.25">
      <c r="A585" s="81">
        <f t="shared" si="8"/>
        <v>576</v>
      </c>
      <c r="B585" s="82" t="str">
        <f>IF(tbl_main[[#This Row],[ТИП]]="","",IF(tbl_main[[#This Row],[Серия и номер]]="","",tbl_main[[#This Row],[ТИП]]&amp;"-"&amp;RIGHT(tbl_main[[#This Row],[Серия и номер]],6)))</f>
        <v/>
      </c>
      <c r="C585" s="83" t="s">
        <v>311</v>
      </c>
      <c r="D585" s="83" t="s">
        <v>311</v>
      </c>
      <c r="E585" s="83" t="s">
        <v>311</v>
      </c>
      <c r="F585" s="83" t="s">
        <v>311</v>
      </c>
      <c r="G585" s="83" t="s">
        <v>311</v>
      </c>
      <c r="H585" s="83" t="s">
        <v>311</v>
      </c>
      <c r="I585" s="83" t="s">
        <v>311</v>
      </c>
      <c r="J585" s="83" t="s">
        <v>311</v>
      </c>
      <c r="K585" s="84" t="s">
        <v>311</v>
      </c>
      <c r="L585" s="83" t="s">
        <v>311</v>
      </c>
      <c r="M585" s="85" t="s">
        <v>311</v>
      </c>
      <c r="N585" s="83" t="s">
        <v>311</v>
      </c>
      <c r="O585" s="84" t="s">
        <v>311</v>
      </c>
      <c r="P585" s="83" t="s">
        <v>311</v>
      </c>
      <c r="Q585" s="83" t="s">
        <v>311</v>
      </c>
      <c r="R585" s="83" t="s">
        <v>311</v>
      </c>
      <c r="S585" s="86" t="s">
        <v>311</v>
      </c>
      <c r="T585" s="83" t="s">
        <v>311</v>
      </c>
      <c r="U585" s="83" t="s">
        <v>311</v>
      </c>
      <c r="V585" s="83" t="s">
        <v>311</v>
      </c>
      <c r="W585" s="86" t="s">
        <v>311</v>
      </c>
      <c r="X585" s="86" t="s">
        <v>311</v>
      </c>
      <c r="Y585" s="90" t="str">
        <f>IF(tbl_main[[#This Row],[ИНН организации]]="","",IF(ISERROR(VLOOKUP(tbl_main[[#This Row],[ИНН организации]],tbl_inn[],3,FALSE)),"Проверьте ИНН",VLOOKUP(tbl_main[[#This Row],[ИНН организации]],tbl_inn[],3,FALSE)))</f>
        <v/>
      </c>
      <c r="Z585" s="90" t="str">
        <f>IF(ISERROR(VLOOKUP(tbl_main[[#This Row],[ИНН организации]],tbl_inn[],4,FALSE)),"",VLOOKUP(tbl_main[[#This Row],[ИНН организации]],tbl_inn[],4,FALSE))</f>
        <v/>
      </c>
      <c r="AA585" s="90" t="str">
        <f>IF(ISERROR(VLOOKUP(tbl_main[[#This Row],[ИНН организации]],tbl_inn[],8,FALSE)),"",VLOOKUP(tbl_main[[#This Row],[ИНН организации]],tbl_inn[],8,FALSE))</f>
        <v/>
      </c>
      <c r="AB585" s="83" t="s">
        <v>311</v>
      </c>
      <c r="AC585" s="83" t="s">
        <v>311</v>
      </c>
      <c r="AD585" s="83" t="s">
        <v>311</v>
      </c>
      <c r="AE585" s="83" t="s">
        <v>311</v>
      </c>
      <c r="AF585" s="83" t="s">
        <v>311</v>
      </c>
      <c r="AG585" s="83" t="s">
        <v>311</v>
      </c>
      <c r="AH585" s="83" t="s">
        <v>311</v>
      </c>
      <c r="AI585" s="83" t="s">
        <v>311</v>
      </c>
      <c r="AJ585" s="83" t="s">
        <v>311</v>
      </c>
      <c r="AK585" s="83" t="s">
        <v>311</v>
      </c>
      <c r="AL585" s="83" t="s">
        <v>311</v>
      </c>
      <c r="AM585" s="83" t="s">
        <v>311</v>
      </c>
      <c r="AN585" s="83" t="s">
        <v>311</v>
      </c>
    </row>
    <row r="586" spans="1:40" x14ac:dyDescent="0.25">
      <c r="A586" s="81">
        <f t="shared" si="8"/>
        <v>577</v>
      </c>
      <c r="B586" s="82" t="str">
        <f>IF(tbl_main[[#This Row],[ТИП]]="","",IF(tbl_main[[#This Row],[Серия и номер]]="","",tbl_main[[#This Row],[ТИП]]&amp;"-"&amp;RIGHT(tbl_main[[#This Row],[Серия и номер]],6)))</f>
        <v/>
      </c>
      <c r="C586" s="83" t="s">
        <v>311</v>
      </c>
      <c r="D586" s="83" t="s">
        <v>311</v>
      </c>
      <c r="E586" s="83" t="s">
        <v>311</v>
      </c>
      <c r="F586" s="83" t="s">
        <v>311</v>
      </c>
      <c r="G586" s="83" t="s">
        <v>311</v>
      </c>
      <c r="H586" s="83" t="s">
        <v>311</v>
      </c>
      <c r="I586" s="83" t="s">
        <v>311</v>
      </c>
      <c r="J586" s="83" t="s">
        <v>311</v>
      </c>
      <c r="K586" s="84" t="s">
        <v>311</v>
      </c>
      <c r="L586" s="83" t="s">
        <v>311</v>
      </c>
      <c r="M586" s="85" t="s">
        <v>311</v>
      </c>
      <c r="N586" s="83" t="s">
        <v>311</v>
      </c>
      <c r="O586" s="84" t="s">
        <v>311</v>
      </c>
      <c r="P586" s="83" t="s">
        <v>311</v>
      </c>
      <c r="Q586" s="83" t="s">
        <v>311</v>
      </c>
      <c r="R586" s="83" t="s">
        <v>311</v>
      </c>
      <c r="S586" s="86" t="s">
        <v>311</v>
      </c>
      <c r="T586" s="83" t="s">
        <v>311</v>
      </c>
      <c r="U586" s="83" t="s">
        <v>311</v>
      </c>
      <c r="V586" s="83" t="s">
        <v>311</v>
      </c>
      <c r="W586" s="86" t="s">
        <v>311</v>
      </c>
      <c r="X586" s="86" t="s">
        <v>311</v>
      </c>
      <c r="Y586" s="90" t="str">
        <f>IF(tbl_main[[#This Row],[ИНН организации]]="","",IF(ISERROR(VLOOKUP(tbl_main[[#This Row],[ИНН организации]],tbl_inn[],3,FALSE)),"Проверьте ИНН",VLOOKUP(tbl_main[[#This Row],[ИНН организации]],tbl_inn[],3,FALSE)))</f>
        <v/>
      </c>
      <c r="Z586" s="90" t="str">
        <f>IF(ISERROR(VLOOKUP(tbl_main[[#This Row],[ИНН организации]],tbl_inn[],4,FALSE)),"",VLOOKUP(tbl_main[[#This Row],[ИНН организации]],tbl_inn[],4,FALSE))</f>
        <v/>
      </c>
      <c r="AA586" s="90" t="str">
        <f>IF(ISERROR(VLOOKUP(tbl_main[[#This Row],[ИНН организации]],tbl_inn[],8,FALSE)),"",VLOOKUP(tbl_main[[#This Row],[ИНН организации]],tbl_inn[],8,FALSE))</f>
        <v/>
      </c>
      <c r="AB586" s="83" t="s">
        <v>311</v>
      </c>
      <c r="AC586" s="83" t="s">
        <v>311</v>
      </c>
      <c r="AD586" s="83" t="s">
        <v>311</v>
      </c>
      <c r="AE586" s="83" t="s">
        <v>311</v>
      </c>
      <c r="AF586" s="83" t="s">
        <v>311</v>
      </c>
      <c r="AG586" s="83" t="s">
        <v>311</v>
      </c>
      <c r="AH586" s="83" t="s">
        <v>311</v>
      </c>
      <c r="AI586" s="83" t="s">
        <v>311</v>
      </c>
      <c r="AJ586" s="83" t="s">
        <v>311</v>
      </c>
      <c r="AK586" s="83" t="s">
        <v>311</v>
      </c>
      <c r="AL586" s="83" t="s">
        <v>311</v>
      </c>
      <c r="AM586" s="83" t="s">
        <v>311</v>
      </c>
      <c r="AN586" s="83" t="s">
        <v>311</v>
      </c>
    </row>
    <row r="587" spans="1:40" x14ac:dyDescent="0.25">
      <c r="A587" s="81">
        <f t="shared" ref="A587:A650" si="9">ROW()-9</f>
        <v>578</v>
      </c>
      <c r="B587" s="82" t="str">
        <f>IF(tbl_main[[#This Row],[ТИП]]="","",IF(tbl_main[[#This Row],[Серия и номер]]="","",tbl_main[[#This Row],[ТИП]]&amp;"-"&amp;RIGHT(tbl_main[[#This Row],[Серия и номер]],6)))</f>
        <v/>
      </c>
      <c r="C587" s="83" t="s">
        <v>311</v>
      </c>
      <c r="D587" s="83" t="s">
        <v>311</v>
      </c>
      <c r="E587" s="83" t="s">
        <v>311</v>
      </c>
      <c r="F587" s="83" t="s">
        <v>311</v>
      </c>
      <c r="G587" s="83" t="s">
        <v>311</v>
      </c>
      <c r="H587" s="83" t="s">
        <v>311</v>
      </c>
      <c r="I587" s="83" t="s">
        <v>311</v>
      </c>
      <c r="J587" s="83" t="s">
        <v>311</v>
      </c>
      <c r="K587" s="84" t="s">
        <v>311</v>
      </c>
      <c r="L587" s="83" t="s">
        <v>311</v>
      </c>
      <c r="M587" s="85" t="s">
        <v>311</v>
      </c>
      <c r="N587" s="83" t="s">
        <v>311</v>
      </c>
      <c r="O587" s="84" t="s">
        <v>311</v>
      </c>
      <c r="P587" s="83" t="s">
        <v>311</v>
      </c>
      <c r="Q587" s="83" t="s">
        <v>311</v>
      </c>
      <c r="R587" s="83" t="s">
        <v>311</v>
      </c>
      <c r="S587" s="86" t="s">
        <v>311</v>
      </c>
      <c r="T587" s="83" t="s">
        <v>311</v>
      </c>
      <c r="U587" s="83" t="s">
        <v>311</v>
      </c>
      <c r="V587" s="83" t="s">
        <v>311</v>
      </c>
      <c r="W587" s="86" t="s">
        <v>311</v>
      </c>
      <c r="X587" s="86" t="s">
        <v>311</v>
      </c>
      <c r="Y587" s="90" t="str">
        <f>IF(tbl_main[[#This Row],[ИНН организации]]="","",IF(ISERROR(VLOOKUP(tbl_main[[#This Row],[ИНН организации]],tbl_inn[],3,FALSE)),"Проверьте ИНН",VLOOKUP(tbl_main[[#This Row],[ИНН организации]],tbl_inn[],3,FALSE)))</f>
        <v/>
      </c>
      <c r="Z587" s="90" t="str">
        <f>IF(ISERROR(VLOOKUP(tbl_main[[#This Row],[ИНН организации]],tbl_inn[],4,FALSE)),"",VLOOKUP(tbl_main[[#This Row],[ИНН организации]],tbl_inn[],4,FALSE))</f>
        <v/>
      </c>
      <c r="AA587" s="90" t="str">
        <f>IF(ISERROR(VLOOKUP(tbl_main[[#This Row],[ИНН организации]],tbl_inn[],8,FALSE)),"",VLOOKUP(tbl_main[[#This Row],[ИНН организации]],tbl_inn[],8,FALSE))</f>
        <v/>
      </c>
      <c r="AB587" s="83" t="s">
        <v>311</v>
      </c>
      <c r="AC587" s="83" t="s">
        <v>311</v>
      </c>
      <c r="AD587" s="83" t="s">
        <v>311</v>
      </c>
      <c r="AE587" s="83" t="s">
        <v>311</v>
      </c>
      <c r="AF587" s="83" t="s">
        <v>311</v>
      </c>
      <c r="AG587" s="83" t="s">
        <v>311</v>
      </c>
      <c r="AH587" s="83" t="s">
        <v>311</v>
      </c>
      <c r="AI587" s="83" t="s">
        <v>311</v>
      </c>
      <c r="AJ587" s="83" t="s">
        <v>311</v>
      </c>
      <c r="AK587" s="83" t="s">
        <v>311</v>
      </c>
      <c r="AL587" s="83" t="s">
        <v>311</v>
      </c>
      <c r="AM587" s="83" t="s">
        <v>311</v>
      </c>
      <c r="AN587" s="83" t="s">
        <v>311</v>
      </c>
    </row>
    <row r="588" spans="1:40" x14ac:dyDescent="0.25">
      <c r="A588" s="81">
        <f t="shared" si="9"/>
        <v>579</v>
      </c>
      <c r="B588" s="82" t="str">
        <f>IF(tbl_main[[#This Row],[ТИП]]="","",IF(tbl_main[[#This Row],[Серия и номер]]="","",tbl_main[[#This Row],[ТИП]]&amp;"-"&amp;RIGHT(tbl_main[[#This Row],[Серия и номер]],6)))</f>
        <v/>
      </c>
      <c r="C588" s="83" t="s">
        <v>311</v>
      </c>
      <c r="D588" s="83" t="s">
        <v>311</v>
      </c>
      <c r="E588" s="83" t="s">
        <v>311</v>
      </c>
      <c r="F588" s="83" t="s">
        <v>311</v>
      </c>
      <c r="G588" s="83" t="s">
        <v>311</v>
      </c>
      <c r="H588" s="83" t="s">
        <v>311</v>
      </c>
      <c r="I588" s="83" t="s">
        <v>311</v>
      </c>
      <c r="J588" s="83" t="s">
        <v>311</v>
      </c>
      <c r="K588" s="84" t="s">
        <v>311</v>
      </c>
      <c r="L588" s="83" t="s">
        <v>311</v>
      </c>
      <c r="M588" s="85" t="s">
        <v>311</v>
      </c>
      <c r="N588" s="83" t="s">
        <v>311</v>
      </c>
      <c r="O588" s="84" t="s">
        <v>311</v>
      </c>
      <c r="P588" s="83" t="s">
        <v>311</v>
      </c>
      <c r="Q588" s="83" t="s">
        <v>311</v>
      </c>
      <c r="R588" s="83" t="s">
        <v>311</v>
      </c>
      <c r="S588" s="86" t="s">
        <v>311</v>
      </c>
      <c r="T588" s="83" t="s">
        <v>311</v>
      </c>
      <c r="U588" s="83" t="s">
        <v>311</v>
      </c>
      <c r="V588" s="83" t="s">
        <v>311</v>
      </c>
      <c r="W588" s="86" t="s">
        <v>311</v>
      </c>
      <c r="X588" s="86" t="s">
        <v>311</v>
      </c>
      <c r="Y588" s="90" t="str">
        <f>IF(tbl_main[[#This Row],[ИНН организации]]="","",IF(ISERROR(VLOOKUP(tbl_main[[#This Row],[ИНН организации]],tbl_inn[],3,FALSE)),"Проверьте ИНН",VLOOKUP(tbl_main[[#This Row],[ИНН организации]],tbl_inn[],3,FALSE)))</f>
        <v/>
      </c>
      <c r="Z588" s="90" t="str">
        <f>IF(ISERROR(VLOOKUP(tbl_main[[#This Row],[ИНН организации]],tbl_inn[],4,FALSE)),"",VLOOKUP(tbl_main[[#This Row],[ИНН организации]],tbl_inn[],4,FALSE))</f>
        <v/>
      </c>
      <c r="AA588" s="90" t="str">
        <f>IF(ISERROR(VLOOKUP(tbl_main[[#This Row],[ИНН организации]],tbl_inn[],8,FALSE)),"",VLOOKUP(tbl_main[[#This Row],[ИНН организации]],tbl_inn[],8,FALSE))</f>
        <v/>
      </c>
      <c r="AB588" s="83" t="s">
        <v>311</v>
      </c>
      <c r="AC588" s="83" t="s">
        <v>311</v>
      </c>
      <c r="AD588" s="83" t="s">
        <v>311</v>
      </c>
      <c r="AE588" s="83" t="s">
        <v>311</v>
      </c>
      <c r="AF588" s="83" t="s">
        <v>311</v>
      </c>
      <c r="AG588" s="83" t="s">
        <v>311</v>
      </c>
      <c r="AH588" s="83" t="s">
        <v>311</v>
      </c>
      <c r="AI588" s="83" t="s">
        <v>311</v>
      </c>
      <c r="AJ588" s="83" t="s">
        <v>311</v>
      </c>
      <c r="AK588" s="83" t="s">
        <v>311</v>
      </c>
      <c r="AL588" s="83" t="s">
        <v>311</v>
      </c>
      <c r="AM588" s="83" t="s">
        <v>311</v>
      </c>
      <c r="AN588" s="83" t="s">
        <v>311</v>
      </c>
    </row>
    <row r="589" spans="1:40" x14ac:dyDescent="0.25">
      <c r="A589" s="81">
        <f t="shared" si="9"/>
        <v>580</v>
      </c>
      <c r="B589" s="82" t="str">
        <f>IF(tbl_main[[#This Row],[ТИП]]="","",IF(tbl_main[[#This Row],[Серия и номер]]="","",tbl_main[[#This Row],[ТИП]]&amp;"-"&amp;RIGHT(tbl_main[[#This Row],[Серия и номер]],6)))</f>
        <v/>
      </c>
      <c r="C589" s="83" t="s">
        <v>311</v>
      </c>
      <c r="D589" s="83" t="s">
        <v>311</v>
      </c>
      <c r="E589" s="83" t="s">
        <v>311</v>
      </c>
      <c r="F589" s="83" t="s">
        <v>311</v>
      </c>
      <c r="G589" s="83" t="s">
        <v>311</v>
      </c>
      <c r="H589" s="83" t="s">
        <v>311</v>
      </c>
      <c r="I589" s="83" t="s">
        <v>311</v>
      </c>
      <c r="J589" s="83" t="s">
        <v>311</v>
      </c>
      <c r="K589" s="84" t="s">
        <v>311</v>
      </c>
      <c r="L589" s="83" t="s">
        <v>311</v>
      </c>
      <c r="M589" s="85" t="s">
        <v>311</v>
      </c>
      <c r="N589" s="83" t="s">
        <v>311</v>
      </c>
      <c r="O589" s="84" t="s">
        <v>311</v>
      </c>
      <c r="P589" s="83" t="s">
        <v>311</v>
      </c>
      <c r="Q589" s="83" t="s">
        <v>311</v>
      </c>
      <c r="R589" s="83" t="s">
        <v>311</v>
      </c>
      <c r="S589" s="86" t="s">
        <v>311</v>
      </c>
      <c r="T589" s="83" t="s">
        <v>311</v>
      </c>
      <c r="U589" s="83" t="s">
        <v>311</v>
      </c>
      <c r="V589" s="83" t="s">
        <v>311</v>
      </c>
      <c r="W589" s="86" t="s">
        <v>311</v>
      </c>
      <c r="X589" s="86" t="s">
        <v>311</v>
      </c>
      <c r="Y589" s="90" t="str">
        <f>IF(tbl_main[[#This Row],[ИНН организации]]="","",IF(ISERROR(VLOOKUP(tbl_main[[#This Row],[ИНН организации]],tbl_inn[],3,FALSE)),"Проверьте ИНН",VLOOKUP(tbl_main[[#This Row],[ИНН организации]],tbl_inn[],3,FALSE)))</f>
        <v/>
      </c>
      <c r="Z589" s="90" t="str">
        <f>IF(ISERROR(VLOOKUP(tbl_main[[#This Row],[ИНН организации]],tbl_inn[],4,FALSE)),"",VLOOKUP(tbl_main[[#This Row],[ИНН организации]],tbl_inn[],4,FALSE))</f>
        <v/>
      </c>
      <c r="AA589" s="90" t="str">
        <f>IF(ISERROR(VLOOKUP(tbl_main[[#This Row],[ИНН организации]],tbl_inn[],8,FALSE)),"",VLOOKUP(tbl_main[[#This Row],[ИНН организации]],tbl_inn[],8,FALSE))</f>
        <v/>
      </c>
      <c r="AB589" s="83" t="s">
        <v>311</v>
      </c>
      <c r="AC589" s="83" t="s">
        <v>311</v>
      </c>
      <c r="AD589" s="83" t="s">
        <v>311</v>
      </c>
      <c r="AE589" s="83" t="s">
        <v>311</v>
      </c>
      <c r="AF589" s="83" t="s">
        <v>311</v>
      </c>
      <c r="AG589" s="83" t="s">
        <v>311</v>
      </c>
      <c r="AH589" s="83" t="s">
        <v>311</v>
      </c>
      <c r="AI589" s="83" t="s">
        <v>311</v>
      </c>
      <c r="AJ589" s="83" t="s">
        <v>311</v>
      </c>
      <c r="AK589" s="83" t="s">
        <v>311</v>
      </c>
      <c r="AL589" s="83" t="s">
        <v>311</v>
      </c>
      <c r="AM589" s="83" t="s">
        <v>311</v>
      </c>
      <c r="AN589" s="83" t="s">
        <v>311</v>
      </c>
    </row>
    <row r="590" spans="1:40" x14ac:dyDescent="0.25">
      <c r="A590" s="81">
        <f t="shared" si="9"/>
        <v>581</v>
      </c>
      <c r="B590" s="82" t="str">
        <f>IF(tbl_main[[#This Row],[ТИП]]="","",IF(tbl_main[[#This Row],[Серия и номер]]="","",tbl_main[[#This Row],[ТИП]]&amp;"-"&amp;RIGHT(tbl_main[[#This Row],[Серия и номер]],6)))</f>
        <v/>
      </c>
      <c r="C590" s="83" t="s">
        <v>311</v>
      </c>
      <c r="D590" s="83" t="s">
        <v>311</v>
      </c>
      <c r="E590" s="83" t="s">
        <v>311</v>
      </c>
      <c r="F590" s="83" t="s">
        <v>311</v>
      </c>
      <c r="G590" s="83" t="s">
        <v>311</v>
      </c>
      <c r="H590" s="83" t="s">
        <v>311</v>
      </c>
      <c r="I590" s="83" t="s">
        <v>311</v>
      </c>
      <c r="J590" s="83" t="s">
        <v>311</v>
      </c>
      <c r="K590" s="84" t="s">
        <v>311</v>
      </c>
      <c r="L590" s="83" t="s">
        <v>311</v>
      </c>
      <c r="M590" s="85" t="s">
        <v>311</v>
      </c>
      <c r="N590" s="83" t="s">
        <v>311</v>
      </c>
      <c r="O590" s="84" t="s">
        <v>311</v>
      </c>
      <c r="P590" s="83" t="s">
        <v>311</v>
      </c>
      <c r="Q590" s="83" t="s">
        <v>311</v>
      </c>
      <c r="R590" s="83" t="s">
        <v>311</v>
      </c>
      <c r="S590" s="86" t="s">
        <v>311</v>
      </c>
      <c r="T590" s="83" t="s">
        <v>311</v>
      </c>
      <c r="U590" s="83" t="s">
        <v>311</v>
      </c>
      <c r="V590" s="83" t="s">
        <v>311</v>
      </c>
      <c r="W590" s="86" t="s">
        <v>311</v>
      </c>
      <c r="X590" s="86" t="s">
        <v>311</v>
      </c>
      <c r="Y590" s="90" t="str">
        <f>IF(tbl_main[[#This Row],[ИНН организации]]="","",IF(ISERROR(VLOOKUP(tbl_main[[#This Row],[ИНН организации]],tbl_inn[],3,FALSE)),"Проверьте ИНН",VLOOKUP(tbl_main[[#This Row],[ИНН организации]],tbl_inn[],3,FALSE)))</f>
        <v/>
      </c>
      <c r="Z590" s="90" t="str">
        <f>IF(ISERROR(VLOOKUP(tbl_main[[#This Row],[ИНН организации]],tbl_inn[],4,FALSE)),"",VLOOKUP(tbl_main[[#This Row],[ИНН организации]],tbl_inn[],4,FALSE))</f>
        <v/>
      </c>
      <c r="AA590" s="90" t="str">
        <f>IF(ISERROR(VLOOKUP(tbl_main[[#This Row],[ИНН организации]],tbl_inn[],8,FALSE)),"",VLOOKUP(tbl_main[[#This Row],[ИНН организации]],tbl_inn[],8,FALSE))</f>
        <v/>
      </c>
      <c r="AB590" s="83" t="s">
        <v>311</v>
      </c>
      <c r="AC590" s="83" t="s">
        <v>311</v>
      </c>
      <c r="AD590" s="83" t="s">
        <v>311</v>
      </c>
      <c r="AE590" s="83" t="s">
        <v>311</v>
      </c>
      <c r="AF590" s="83" t="s">
        <v>311</v>
      </c>
      <c r="AG590" s="83" t="s">
        <v>311</v>
      </c>
      <c r="AH590" s="83" t="s">
        <v>311</v>
      </c>
      <c r="AI590" s="83" t="s">
        <v>311</v>
      </c>
      <c r="AJ590" s="83" t="s">
        <v>311</v>
      </c>
      <c r="AK590" s="83" t="s">
        <v>311</v>
      </c>
      <c r="AL590" s="83" t="s">
        <v>311</v>
      </c>
      <c r="AM590" s="83" t="s">
        <v>311</v>
      </c>
      <c r="AN590" s="83" t="s">
        <v>311</v>
      </c>
    </row>
    <row r="591" spans="1:40" x14ac:dyDescent="0.25">
      <c r="A591" s="81">
        <f t="shared" si="9"/>
        <v>582</v>
      </c>
      <c r="B591" s="82" t="str">
        <f>IF(tbl_main[[#This Row],[ТИП]]="","",IF(tbl_main[[#This Row],[Серия и номер]]="","",tbl_main[[#This Row],[ТИП]]&amp;"-"&amp;RIGHT(tbl_main[[#This Row],[Серия и номер]],6)))</f>
        <v/>
      </c>
      <c r="C591" s="83" t="s">
        <v>311</v>
      </c>
      <c r="D591" s="83" t="s">
        <v>311</v>
      </c>
      <c r="E591" s="83" t="s">
        <v>311</v>
      </c>
      <c r="F591" s="83" t="s">
        <v>311</v>
      </c>
      <c r="G591" s="83" t="s">
        <v>311</v>
      </c>
      <c r="H591" s="83" t="s">
        <v>311</v>
      </c>
      <c r="I591" s="83" t="s">
        <v>311</v>
      </c>
      <c r="J591" s="83" t="s">
        <v>311</v>
      </c>
      <c r="K591" s="84" t="s">
        <v>311</v>
      </c>
      <c r="L591" s="83" t="s">
        <v>311</v>
      </c>
      <c r="M591" s="85" t="s">
        <v>311</v>
      </c>
      <c r="N591" s="83" t="s">
        <v>311</v>
      </c>
      <c r="O591" s="84" t="s">
        <v>311</v>
      </c>
      <c r="P591" s="83" t="s">
        <v>311</v>
      </c>
      <c r="Q591" s="83" t="s">
        <v>311</v>
      </c>
      <c r="R591" s="83" t="s">
        <v>311</v>
      </c>
      <c r="S591" s="86" t="s">
        <v>311</v>
      </c>
      <c r="T591" s="83" t="s">
        <v>311</v>
      </c>
      <c r="U591" s="83" t="s">
        <v>311</v>
      </c>
      <c r="V591" s="83" t="s">
        <v>311</v>
      </c>
      <c r="W591" s="86" t="s">
        <v>311</v>
      </c>
      <c r="X591" s="86" t="s">
        <v>311</v>
      </c>
      <c r="Y591" s="90" t="str">
        <f>IF(tbl_main[[#This Row],[ИНН организации]]="","",IF(ISERROR(VLOOKUP(tbl_main[[#This Row],[ИНН организации]],tbl_inn[],3,FALSE)),"Проверьте ИНН",VLOOKUP(tbl_main[[#This Row],[ИНН организации]],tbl_inn[],3,FALSE)))</f>
        <v/>
      </c>
      <c r="Z591" s="90" t="str">
        <f>IF(ISERROR(VLOOKUP(tbl_main[[#This Row],[ИНН организации]],tbl_inn[],4,FALSE)),"",VLOOKUP(tbl_main[[#This Row],[ИНН организации]],tbl_inn[],4,FALSE))</f>
        <v/>
      </c>
      <c r="AA591" s="90" t="str">
        <f>IF(ISERROR(VLOOKUP(tbl_main[[#This Row],[ИНН организации]],tbl_inn[],8,FALSE)),"",VLOOKUP(tbl_main[[#This Row],[ИНН организации]],tbl_inn[],8,FALSE))</f>
        <v/>
      </c>
      <c r="AB591" s="83" t="s">
        <v>311</v>
      </c>
      <c r="AC591" s="83" t="s">
        <v>311</v>
      </c>
      <c r="AD591" s="83" t="s">
        <v>311</v>
      </c>
      <c r="AE591" s="83" t="s">
        <v>311</v>
      </c>
      <c r="AF591" s="83" t="s">
        <v>311</v>
      </c>
      <c r="AG591" s="83" t="s">
        <v>311</v>
      </c>
      <c r="AH591" s="83" t="s">
        <v>311</v>
      </c>
      <c r="AI591" s="83" t="s">
        <v>311</v>
      </c>
      <c r="AJ591" s="83" t="s">
        <v>311</v>
      </c>
      <c r="AK591" s="83" t="s">
        <v>311</v>
      </c>
      <c r="AL591" s="83" t="s">
        <v>311</v>
      </c>
      <c r="AM591" s="83" t="s">
        <v>311</v>
      </c>
      <c r="AN591" s="83" t="s">
        <v>311</v>
      </c>
    </row>
    <row r="592" spans="1:40" x14ac:dyDescent="0.25">
      <c r="A592" s="81">
        <f t="shared" si="9"/>
        <v>583</v>
      </c>
      <c r="B592" s="82" t="str">
        <f>IF(tbl_main[[#This Row],[ТИП]]="","",IF(tbl_main[[#This Row],[Серия и номер]]="","",tbl_main[[#This Row],[ТИП]]&amp;"-"&amp;RIGHT(tbl_main[[#This Row],[Серия и номер]],6)))</f>
        <v/>
      </c>
      <c r="C592" s="83" t="s">
        <v>311</v>
      </c>
      <c r="D592" s="83" t="s">
        <v>311</v>
      </c>
      <c r="E592" s="83" t="s">
        <v>311</v>
      </c>
      <c r="F592" s="83" t="s">
        <v>311</v>
      </c>
      <c r="G592" s="83" t="s">
        <v>311</v>
      </c>
      <c r="H592" s="83" t="s">
        <v>311</v>
      </c>
      <c r="I592" s="83" t="s">
        <v>311</v>
      </c>
      <c r="J592" s="83" t="s">
        <v>311</v>
      </c>
      <c r="K592" s="84" t="s">
        <v>311</v>
      </c>
      <c r="L592" s="83" t="s">
        <v>311</v>
      </c>
      <c r="M592" s="85" t="s">
        <v>311</v>
      </c>
      <c r="N592" s="83" t="s">
        <v>311</v>
      </c>
      <c r="O592" s="84" t="s">
        <v>311</v>
      </c>
      <c r="P592" s="83" t="s">
        <v>311</v>
      </c>
      <c r="Q592" s="83" t="s">
        <v>311</v>
      </c>
      <c r="R592" s="83" t="s">
        <v>311</v>
      </c>
      <c r="S592" s="86" t="s">
        <v>311</v>
      </c>
      <c r="T592" s="83" t="s">
        <v>311</v>
      </c>
      <c r="U592" s="83" t="s">
        <v>311</v>
      </c>
      <c r="V592" s="83" t="s">
        <v>311</v>
      </c>
      <c r="W592" s="86" t="s">
        <v>311</v>
      </c>
      <c r="X592" s="86" t="s">
        <v>311</v>
      </c>
      <c r="Y592" s="90" t="str">
        <f>IF(tbl_main[[#This Row],[ИНН организации]]="","",IF(ISERROR(VLOOKUP(tbl_main[[#This Row],[ИНН организации]],tbl_inn[],3,FALSE)),"Проверьте ИНН",VLOOKUP(tbl_main[[#This Row],[ИНН организации]],tbl_inn[],3,FALSE)))</f>
        <v/>
      </c>
      <c r="Z592" s="90" t="str">
        <f>IF(ISERROR(VLOOKUP(tbl_main[[#This Row],[ИНН организации]],tbl_inn[],4,FALSE)),"",VLOOKUP(tbl_main[[#This Row],[ИНН организации]],tbl_inn[],4,FALSE))</f>
        <v/>
      </c>
      <c r="AA592" s="90" t="str">
        <f>IF(ISERROR(VLOOKUP(tbl_main[[#This Row],[ИНН организации]],tbl_inn[],8,FALSE)),"",VLOOKUP(tbl_main[[#This Row],[ИНН организации]],tbl_inn[],8,FALSE))</f>
        <v/>
      </c>
      <c r="AB592" s="83" t="s">
        <v>311</v>
      </c>
      <c r="AC592" s="83" t="s">
        <v>311</v>
      </c>
      <c r="AD592" s="83" t="s">
        <v>311</v>
      </c>
      <c r="AE592" s="83" t="s">
        <v>311</v>
      </c>
      <c r="AF592" s="83" t="s">
        <v>311</v>
      </c>
      <c r="AG592" s="83" t="s">
        <v>311</v>
      </c>
      <c r="AH592" s="83" t="s">
        <v>311</v>
      </c>
      <c r="AI592" s="83" t="s">
        <v>311</v>
      </c>
      <c r="AJ592" s="83" t="s">
        <v>311</v>
      </c>
      <c r="AK592" s="83" t="s">
        <v>311</v>
      </c>
      <c r="AL592" s="83" t="s">
        <v>311</v>
      </c>
      <c r="AM592" s="83" t="s">
        <v>311</v>
      </c>
      <c r="AN592" s="83" t="s">
        <v>311</v>
      </c>
    </row>
    <row r="593" spans="1:40" x14ac:dyDescent="0.25">
      <c r="A593" s="81">
        <f t="shared" si="9"/>
        <v>584</v>
      </c>
      <c r="B593" s="82" t="str">
        <f>IF(tbl_main[[#This Row],[ТИП]]="","",IF(tbl_main[[#This Row],[Серия и номер]]="","",tbl_main[[#This Row],[ТИП]]&amp;"-"&amp;RIGHT(tbl_main[[#This Row],[Серия и номер]],6)))</f>
        <v/>
      </c>
      <c r="C593" s="83" t="s">
        <v>311</v>
      </c>
      <c r="D593" s="83" t="s">
        <v>311</v>
      </c>
      <c r="E593" s="83" t="s">
        <v>311</v>
      </c>
      <c r="F593" s="83" t="s">
        <v>311</v>
      </c>
      <c r="G593" s="83" t="s">
        <v>311</v>
      </c>
      <c r="H593" s="83" t="s">
        <v>311</v>
      </c>
      <c r="I593" s="83" t="s">
        <v>311</v>
      </c>
      <c r="J593" s="83" t="s">
        <v>311</v>
      </c>
      <c r="K593" s="84" t="s">
        <v>311</v>
      </c>
      <c r="L593" s="83" t="s">
        <v>311</v>
      </c>
      <c r="M593" s="85" t="s">
        <v>311</v>
      </c>
      <c r="N593" s="83" t="s">
        <v>311</v>
      </c>
      <c r="O593" s="84" t="s">
        <v>311</v>
      </c>
      <c r="P593" s="83" t="s">
        <v>311</v>
      </c>
      <c r="Q593" s="83" t="s">
        <v>311</v>
      </c>
      <c r="R593" s="83" t="s">
        <v>311</v>
      </c>
      <c r="S593" s="86" t="s">
        <v>311</v>
      </c>
      <c r="T593" s="83" t="s">
        <v>311</v>
      </c>
      <c r="U593" s="83" t="s">
        <v>311</v>
      </c>
      <c r="V593" s="83" t="s">
        <v>311</v>
      </c>
      <c r="W593" s="86" t="s">
        <v>311</v>
      </c>
      <c r="X593" s="86" t="s">
        <v>311</v>
      </c>
      <c r="Y593" s="90" t="str">
        <f>IF(tbl_main[[#This Row],[ИНН организации]]="","",IF(ISERROR(VLOOKUP(tbl_main[[#This Row],[ИНН организации]],tbl_inn[],3,FALSE)),"Проверьте ИНН",VLOOKUP(tbl_main[[#This Row],[ИНН организации]],tbl_inn[],3,FALSE)))</f>
        <v/>
      </c>
      <c r="Z593" s="90" t="str">
        <f>IF(ISERROR(VLOOKUP(tbl_main[[#This Row],[ИНН организации]],tbl_inn[],4,FALSE)),"",VLOOKUP(tbl_main[[#This Row],[ИНН организации]],tbl_inn[],4,FALSE))</f>
        <v/>
      </c>
      <c r="AA593" s="90" t="str">
        <f>IF(ISERROR(VLOOKUP(tbl_main[[#This Row],[ИНН организации]],tbl_inn[],8,FALSE)),"",VLOOKUP(tbl_main[[#This Row],[ИНН организации]],tbl_inn[],8,FALSE))</f>
        <v/>
      </c>
      <c r="AB593" s="83" t="s">
        <v>311</v>
      </c>
      <c r="AC593" s="83" t="s">
        <v>311</v>
      </c>
      <c r="AD593" s="83" t="s">
        <v>311</v>
      </c>
      <c r="AE593" s="83" t="s">
        <v>311</v>
      </c>
      <c r="AF593" s="83" t="s">
        <v>311</v>
      </c>
      <c r="AG593" s="83" t="s">
        <v>311</v>
      </c>
      <c r="AH593" s="83" t="s">
        <v>311</v>
      </c>
      <c r="AI593" s="83" t="s">
        <v>311</v>
      </c>
      <c r="AJ593" s="83" t="s">
        <v>311</v>
      </c>
      <c r="AK593" s="83" t="s">
        <v>311</v>
      </c>
      <c r="AL593" s="83" t="s">
        <v>311</v>
      </c>
      <c r="AM593" s="83" t="s">
        <v>311</v>
      </c>
      <c r="AN593" s="83" t="s">
        <v>311</v>
      </c>
    </row>
    <row r="594" spans="1:40" x14ac:dyDescent="0.25">
      <c r="A594" s="81">
        <f t="shared" si="9"/>
        <v>585</v>
      </c>
      <c r="B594" s="82" t="str">
        <f>IF(tbl_main[[#This Row],[ТИП]]="","",IF(tbl_main[[#This Row],[Серия и номер]]="","",tbl_main[[#This Row],[ТИП]]&amp;"-"&amp;RIGHT(tbl_main[[#This Row],[Серия и номер]],6)))</f>
        <v/>
      </c>
      <c r="C594" s="83" t="s">
        <v>311</v>
      </c>
      <c r="D594" s="83" t="s">
        <v>311</v>
      </c>
      <c r="E594" s="83" t="s">
        <v>311</v>
      </c>
      <c r="F594" s="83" t="s">
        <v>311</v>
      </c>
      <c r="G594" s="83" t="s">
        <v>311</v>
      </c>
      <c r="H594" s="83" t="s">
        <v>311</v>
      </c>
      <c r="I594" s="83" t="s">
        <v>311</v>
      </c>
      <c r="J594" s="83" t="s">
        <v>311</v>
      </c>
      <c r="K594" s="84" t="s">
        <v>311</v>
      </c>
      <c r="L594" s="83" t="s">
        <v>311</v>
      </c>
      <c r="M594" s="85" t="s">
        <v>311</v>
      </c>
      <c r="N594" s="83" t="s">
        <v>311</v>
      </c>
      <c r="O594" s="84" t="s">
        <v>311</v>
      </c>
      <c r="P594" s="83" t="s">
        <v>311</v>
      </c>
      <c r="Q594" s="83" t="s">
        <v>311</v>
      </c>
      <c r="R594" s="83" t="s">
        <v>311</v>
      </c>
      <c r="S594" s="86" t="s">
        <v>311</v>
      </c>
      <c r="T594" s="83" t="s">
        <v>311</v>
      </c>
      <c r="U594" s="83" t="s">
        <v>311</v>
      </c>
      <c r="V594" s="83" t="s">
        <v>311</v>
      </c>
      <c r="W594" s="86" t="s">
        <v>311</v>
      </c>
      <c r="X594" s="86" t="s">
        <v>311</v>
      </c>
      <c r="Y594" s="90" t="str">
        <f>IF(tbl_main[[#This Row],[ИНН организации]]="","",IF(ISERROR(VLOOKUP(tbl_main[[#This Row],[ИНН организации]],tbl_inn[],3,FALSE)),"Проверьте ИНН",VLOOKUP(tbl_main[[#This Row],[ИНН организации]],tbl_inn[],3,FALSE)))</f>
        <v/>
      </c>
      <c r="Z594" s="90" t="str">
        <f>IF(ISERROR(VLOOKUP(tbl_main[[#This Row],[ИНН организации]],tbl_inn[],4,FALSE)),"",VLOOKUP(tbl_main[[#This Row],[ИНН организации]],tbl_inn[],4,FALSE))</f>
        <v/>
      </c>
      <c r="AA594" s="90" t="str">
        <f>IF(ISERROR(VLOOKUP(tbl_main[[#This Row],[ИНН организации]],tbl_inn[],8,FALSE)),"",VLOOKUP(tbl_main[[#This Row],[ИНН организации]],tbl_inn[],8,FALSE))</f>
        <v/>
      </c>
      <c r="AB594" s="83" t="s">
        <v>311</v>
      </c>
      <c r="AC594" s="83" t="s">
        <v>311</v>
      </c>
      <c r="AD594" s="83" t="s">
        <v>311</v>
      </c>
      <c r="AE594" s="83" t="s">
        <v>311</v>
      </c>
      <c r="AF594" s="83" t="s">
        <v>311</v>
      </c>
      <c r="AG594" s="83" t="s">
        <v>311</v>
      </c>
      <c r="AH594" s="83" t="s">
        <v>311</v>
      </c>
      <c r="AI594" s="83" t="s">
        <v>311</v>
      </c>
      <c r="AJ594" s="83" t="s">
        <v>311</v>
      </c>
      <c r="AK594" s="83" t="s">
        <v>311</v>
      </c>
      <c r="AL594" s="83" t="s">
        <v>311</v>
      </c>
      <c r="AM594" s="83" t="s">
        <v>311</v>
      </c>
      <c r="AN594" s="83" t="s">
        <v>311</v>
      </c>
    </row>
    <row r="595" spans="1:40" x14ac:dyDescent="0.25">
      <c r="A595" s="81">
        <f t="shared" si="9"/>
        <v>586</v>
      </c>
      <c r="B595" s="82" t="str">
        <f>IF(tbl_main[[#This Row],[ТИП]]="","",IF(tbl_main[[#This Row],[Серия и номер]]="","",tbl_main[[#This Row],[ТИП]]&amp;"-"&amp;RIGHT(tbl_main[[#This Row],[Серия и номер]],6)))</f>
        <v/>
      </c>
      <c r="C595" s="83" t="s">
        <v>311</v>
      </c>
      <c r="D595" s="83" t="s">
        <v>311</v>
      </c>
      <c r="E595" s="83" t="s">
        <v>311</v>
      </c>
      <c r="F595" s="83" t="s">
        <v>311</v>
      </c>
      <c r="G595" s="83" t="s">
        <v>311</v>
      </c>
      <c r="H595" s="83" t="s">
        <v>311</v>
      </c>
      <c r="I595" s="83" t="s">
        <v>311</v>
      </c>
      <c r="J595" s="83" t="s">
        <v>311</v>
      </c>
      <c r="K595" s="84" t="s">
        <v>311</v>
      </c>
      <c r="L595" s="83" t="s">
        <v>311</v>
      </c>
      <c r="M595" s="85" t="s">
        <v>311</v>
      </c>
      <c r="N595" s="83" t="s">
        <v>311</v>
      </c>
      <c r="O595" s="84" t="s">
        <v>311</v>
      </c>
      <c r="P595" s="83" t="s">
        <v>311</v>
      </c>
      <c r="Q595" s="83" t="s">
        <v>311</v>
      </c>
      <c r="R595" s="83" t="s">
        <v>311</v>
      </c>
      <c r="S595" s="86" t="s">
        <v>311</v>
      </c>
      <c r="T595" s="83" t="s">
        <v>311</v>
      </c>
      <c r="U595" s="83" t="s">
        <v>311</v>
      </c>
      <c r="V595" s="83" t="s">
        <v>311</v>
      </c>
      <c r="W595" s="86" t="s">
        <v>311</v>
      </c>
      <c r="X595" s="86" t="s">
        <v>311</v>
      </c>
      <c r="Y595" s="90" t="str">
        <f>IF(tbl_main[[#This Row],[ИНН организации]]="","",IF(ISERROR(VLOOKUP(tbl_main[[#This Row],[ИНН организации]],tbl_inn[],3,FALSE)),"Проверьте ИНН",VLOOKUP(tbl_main[[#This Row],[ИНН организации]],tbl_inn[],3,FALSE)))</f>
        <v/>
      </c>
      <c r="Z595" s="90" t="str">
        <f>IF(ISERROR(VLOOKUP(tbl_main[[#This Row],[ИНН организации]],tbl_inn[],4,FALSE)),"",VLOOKUP(tbl_main[[#This Row],[ИНН организации]],tbl_inn[],4,FALSE))</f>
        <v/>
      </c>
      <c r="AA595" s="90" t="str">
        <f>IF(ISERROR(VLOOKUP(tbl_main[[#This Row],[ИНН организации]],tbl_inn[],8,FALSE)),"",VLOOKUP(tbl_main[[#This Row],[ИНН организации]],tbl_inn[],8,FALSE))</f>
        <v/>
      </c>
      <c r="AB595" s="83" t="s">
        <v>311</v>
      </c>
      <c r="AC595" s="83" t="s">
        <v>311</v>
      </c>
      <c r="AD595" s="83" t="s">
        <v>311</v>
      </c>
      <c r="AE595" s="83" t="s">
        <v>311</v>
      </c>
      <c r="AF595" s="83" t="s">
        <v>311</v>
      </c>
      <c r="AG595" s="83" t="s">
        <v>311</v>
      </c>
      <c r="AH595" s="83" t="s">
        <v>311</v>
      </c>
      <c r="AI595" s="83" t="s">
        <v>311</v>
      </c>
      <c r="AJ595" s="83" t="s">
        <v>311</v>
      </c>
      <c r="AK595" s="83" t="s">
        <v>311</v>
      </c>
      <c r="AL595" s="83" t="s">
        <v>311</v>
      </c>
      <c r="AM595" s="83" t="s">
        <v>311</v>
      </c>
      <c r="AN595" s="83" t="s">
        <v>311</v>
      </c>
    </row>
    <row r="596" spans="1:40" x14ac:dyDescent="0.25">
      <c r="A596" s="81">
        <f t="shared" si="9"/>
        <v>587</v>
      </c>
      <c r="B596" s="82" t="str">
        <f>IF(tbl_main[[#This Row],[ТИП]]="","",IF(tbl_main[[#This Row],[Серия и номер]]="","",tbl_main[[#This Row],[ТИП]]&amp;"-"&amp;RIGHT(tbl_main[[#This Row],[Серия и номер]],6)))</f>
        <v/>
      </c>
      <c r="C596" s="83" t="s">
        <v>311</v>
      </c>
      <c r="D596" s="83" t="s">
        <v>311</v>
      </c>
      <c r="E596" s="83" t="s">
        <v>311</v>
      </c>
      <c r="F596" s="83" t="s">
        <v>311</v>
      </c>
      <c r="G596" s="83" t="s">
        <v>311</v>
      </c>
      <c r="H596" s="83" t="s">
        <v>311</v>
      </c>
      <c r="I596" s="83" t="s">
        <v>311</v>
      </c>
      <c r="J596" s="83" t="s">
        <v>311</v>
      </c>
      <c r="K596" s="84" t="s">
        <v>311</v>
      </c>
      <c r="L596" s="83" t="s">
        <v>311</v>
      </c>
      <c r="M596" s="85" t="s">
        <v>311</v>
      </c>
      <c r="N596" s="83" t="s">
        <v>311</v>
      </c>
      <c r="O596" s="84" t="s">
        <v>311</v>
      </c>
      <c r="P596" s="83" t="s">
        <v>311</v>
      </c>
      <c r="Q596" s="83" t="s">
        <v>311</v>
      </c>
      <c r="R596" s="83" t="s">
        <v>311</v>
      </c>
      <c r="S596" s="86" t="s">
        <v>311</v>
      </c>
      <c r="T596" s="83" t="s">
        <v>311</v>
      </c>
      <c r="U596" s="83" t="s">
        <v>311</v>
      </c>
      <c r="V596" s="83" t="s">
        <v>311</v>
      </c>
      <c r="W596" s="86" t="s">
        <v>311</v>
      </c>
      <c r="X596" s="86" t="s">
        <v>311</v>
      </c>
      <c r="Y596" s="90" t="str">
        <f>IF(tbl_main[[#This Row],[ИНН организации]]="","",IF(ISERROR(VLOOKUP(tbl_main[[#This Row],[ИНН организации]],tbl_inn[],3,FALSE)),"Проверьте ИНН",VLOOKUP(tbl_main[[#This Row],[ИНН организации]],tbl_inn[],3,FALSE)))</f>
        <v/>
      </c>
      <c r="Z596" s="90" t="str">
        <f>IF(ISERROR(VLOOKUP(tbl_main[[#This Row],[ИНН организации]],tbl_inn[],4,FALSE)),"",VLOOKUP(tbl_main[[#This Row],[ИНН организации]],tbl_inn[],4,FALSE))</f>
        <v/>
      </c>
      <c r="AA596" s="90" t="str">
        <f>IF(ISERROR(VLOOKUP(tbl_main[[#This Row],[ИНН организации]],tbl_inn[],8,FALSE)),"",VLOOKUP(tbl_main[[#This Row],[ИНН организации]],tbl_inn[],8,FALSE))</f>
        <v/>
      </c>
      <c r="AB596" s="83" t="s">
        <v>311</v>
      </c>
      <c r="AC596" s="83" t="s">
        <v>311</v>
      </c>
      <c r="AD596" s="83" t="s">
        <v>311</v>
      </c>
      <c r="AE596" s="83" t="s">
        <v>311</v>
      </c>
      <c r="AF596" s="83" t="s">
        <v>311</v>
      </c>
      <c r="AG596" s="83" t="s">
        <v>311</v>
      </c>
      <c r="AH596" s="83" t="s">
        <v>311</v>
      </c>
      <c r="AI596" s="83" t="s">
        <v>311</v>
      </c>
      <c r="AJ596" s="83" t="s">
        <v>311</v>
      </c>
      <c r="AK596" s="83" t="s">
        <v>311</v>
      </c>
      <c r="AL596" s="83" t="s">
        <v>311</v>
      </c>
      <c r="AM596" s="83" t="s">
        <v>311</v>
      </c>
      <c r="AN596" s="83" t="s">
        <v>311</v>
      </c>
    </row>
    <row r="597" spans="1:40" x14ac:dyDescent="0.25">
      <c r="A597" s="81">
        <f t="shared" si="9"/>
        <v>588</v>
      </c>
      <c r="B597" s="82" t="str">
        <f>IF(tbl_main[[#This Row],[ТИП]]="","",IF(tbl_main[[#This Row],[Серия и номер]]="","",tbl_main[[#This Row],[ТИП]]&amp;"-"&amp;RIGHT(tbl_main[[#This Row],[Серия и номер]],6)))</f>
        <v/>
      </c>
      <c r="C597" s="83" t="s">
        <v>311</v>
      </c>
      <c r="D597" s="83" t="s">
        <v>311</v>
      </c>
      <c r="E597" s="83" t="s">
        <v>311</v>
      </c>
      <c r="F597" s="83" t="s">
        <v>311</v>
      </c>
      <c r="G597" s="83" t="s">
        <v>311</v>
      </c>
      <c r="H597" s="83" t="s">
        <v>311</v>
      </c>
      <c r="I597" s="83" t="s">
        <v>311</v>
      </c>
      <c r="J597" s="83" t="s">
        <v>311</v>
      </c>
      <c r="K597" s="84" t="s">
        <v>311</v>
      </c>
      <c r="L597" s="83" t="s">
        <v>311</v>
      </c>
      <c r="M597" s="85" t="s">
        <v>311</v>
      </c>
      <c r="N597" s="83" t="s">
        <v>311</v>
      </c>
      <c r="O597" s="84" t="s">
        <v>311</v>
      </c>
      <c r="P597" s="83" t="s">
        <v>311</v>
      </c>
      <c r="Q597" s="83" t="s">
        <v>311</v>
      </c>
      <c r="R597" s="83" t="s">
        <v>311</v>
      </c>
      <c r="S597" s="86" t="s">
        <v>311</v>
      </c>
      <c r="T597" s="83" t="s">
        <v>311</v>
      </c>
      <c r="U597" s="83" t="s">
        <v>311</v>
      </c>
      <c r="V597" s="83" t="s">
        <v>311</v>
      </c>
      <c r="W597" s="86" t="s">
        <v>311</v>
      </c>
      <c r="X597" s="86" t="s">
        <v>311</v>
      </c>
      <c r="Y597" s="90" t="str">
        <f>IF(tbl_main[[#This Row],[ИНН организации]]="","",IF(ISERROR(VLOOKUP(tbl_main[[#This Row],[ИНН организации]],tbl_inn[],3,FALSE)),"Проверьте ИНН",VLOOKUP(tbl_main[[#This Row],[ИНН организации]],tbl_inn[],3,FALSE)))</f>
        <v/>
      </c>
      <c r="Z597" s="90" t="str">
        <f>IF(ISERROR(VLOOKUP(tbl_main[[#This Row],[ИНН организации]],tbl_inn[],4,FALSE)),"",VLOOKUP(tbl_main[[#This Row],[ИНН организации]],tbl_inn[],4,FALSE))</f>
        <v/>
      </c>
      <c r="AA597" s="90" t="str">
        <f>IF(ISERROR(VLOOKUP(tbl_main[[#This Row],[ИНН организации]],tbl_inn[],8,FALSE)),"",VLOOKUP(tbl_main[[#This Row],[ИНН организации]],tbl_inn[],8,FALSE))</f>
        <v/>
      </c>
      <c r="AB597" s="83" t="s">
        <v>311</v>
      </c>
      <c r="AC597" s="83" t="s">
        <v>311</v>
      </c>
      <c r="AD597" s="83" t="s">
        <v>311</v>
      </c>
      <c r="AE597" s="83" t="s">
        <v>311</v>
      </c>
      <c r="AF597" s="83" t="s">
        <v>311</v>
      </c>
      <c r="AG597" s="83" t="s">
        <v>311</v>
      </c>
      <c r="AH597" s="83" t="s">
        <v>311</v>
      </c>
      <c r="AI597" s="83" t="s">
        <v>311</v>
      </c>
      <c r="AJ597" s="83" t="s">
        <v>311</v>
      </c>
      <c r="AK597" s="83" t="s">
        <v>311</v>
      </c>
      <c r="AL597" s="83" t="s">
        <v>311</v>
      </c>
      <c r="AM597" s="83" t="s">
        <v>311</v>
      </c>
      <c r="AN597" s="83" t="s">
        <v>311</v>
      </c>
    </row>
    <row r="598" spans="1:40" x14ac:dyDescent="0.25">
      <c r="A598" s="81">
        <f t="shared" si="9"/>
        <v>589</v>
      </c>
      <c r="B598" s="82" t="str">
        <f>IF(tbl_main[[#This Row],[ТИП]]="","",IF(tbl_main[[#This Row],[Серия и номер]]="","",tbl_main[[#This Row],[ТИП]]&amp;"-"&amp;RIGHT(tbl_main[[#This Row],[Серия и номер]],6)))</f>
        <v/>
      </c>
      <c r="C598" s="83" t="s">
        <v>311</v>
      </c>
      <c r="D598" s="83" t="s">
        <v>311</v>
      </c>
      <c r="E598" s="83" t="s">
        <v>311</v>
      </c>
      <c r="F598" s="83" t="s">
        <v>311</v>
      </c>
      <c r="G598" s="83" t="s">
        <v>311</v>
      </c>
      <c r="H598" s="83" t="s">
        <v>311</v>
      </c>
      <c r="I598" s="83" t="s">
        <v>311</v>
      </c>
      <c r="J598" s="83" t="s">
        <v>311</v>
      </c>
      <c r="K598" s="84" t="s">
        <v>311</v>
      </c>
      <c r="L598" s="83" t="s">
        <v>311</v>
      </c>
      <c r="M598" s="85" t="s">
        <v>311</v>
      </c>
      <c r="N598" s="83" t="s">
        <v>311</v>
      </c>
      <c r="O598" s="84" t="s">
        <v>311</v>
      </c>
      <c r="P598" s="83" t="s">
        <v>311</v>
      </c>
      <c r="Q598" s="83" t="s">
        <v>311</v>
      </c>
      <c r="R598" s="83" t="s">
        <v>311</v>
      </c>
      <c r="S598" s="86" t="s">
        <v>311</v>
      </c>
      <c r="T598" s="83" t="s">
        <v>311</v>
      </c>
      <c r="U598" s="83" t="s">
        <v>311</v>
      </c>
      <c r="V598" s="83" t="s">
        <v>311</v>
      </c>
      <c r="W598" s="86" t="s">
        <v>311</v>
      </c>
      <c r="X598" s="86" t="s">
        <v>311</v>
      </c>
      <c r="Y598" s="90" t="str">
        <f>IF(tbl_main[[#This Row],[ИНН организации]]="","",IF(ISERROR(VLOOKUP(tbl_main[[#This Row],[ИНН организации]],tbl_inn[],3,FALSE)),"Проверьте ИНН",VLOOKUP(tbl_main[[#This Row],[ИНН организации]],tbl_inn[],3,FALSE)))</f>
        <v/>
      </c>
      <c r="Z598" s="90" t="str">
        <f>IF(ISERROR(VLOOKUP(tbl_main[[#This Row],[ИНН организации]],tbl_inn[],4,FALSE)),"",VLOOKUP(tbl_main[[#This Row],[ИНН организации]],tbl_inn[],4,FALSE))</f>
        <v/>
      </c>
      <c r="AA598" s="90" t="str">
        <f>IF(ISERROR(VLOOKUP(tbl_main[[#This Row],[ИНН организации]],tbl_inn[],8,FALSE)),"",VLOOKUP(tbl_main[[#This Row],[ИНН организации]],tbl_inn[],8,FALSE))</f>
        <v/>
      </c>
      <c r="AB598" s="83" t="s">
        <v>311</v>
      </c>
      <c r="AC598" s="83" t="s">
        <v>311</v>
      </c>
      <c r="AD598" s="83" t="s">
        <v>311</v>
      </c>
      <c r="AE598" s="83" t="s">
        <v>311</v>
      </c>
      <c r="AF598" s="83" t="s">
        <v>311</v>
      </c>
      <c r="AG598" s="83" t="s">
        <v>311</v>
      </c>
      <c r="AH598" s="83" t="s">
        <v>311</v>
      </c>
      <c r="AI598" s="83" t="s">
        <v>311</v>
      </c>
      <c r="AJ598" s="83" t="s">
        <v>311</v>
      </c>
      <c r="AK598" s="83" t="s">
        <v>311</v>
      </c>
      <c r="AL598" s="83" t="s">
        <v>311</v>
      </c>
      <c r="AM598" s="83" t="s">
        <v>311</v>
      </c>
      <c r="AN598" s="83" t="s">
        <v>311</v>
      </c>
    </row>
    <row r="599" spans="1:40" x14ac:dyDescent="0.25">
      <c r="A599" s="81">
        <f t="shared" si="9"/>
        <v>590</v>
      </c>
      <c r="B599" s="82" t="str">
        <f>IF(tbl_main[[#This Row],[ТИП]]="","",IF(tbl_main[[#This Row],[Серия и номер]]="","",tbl_main[[#This Row],[ТИП]]&amp;"-"&amp;RIGHT(tbl_main[[#This Row],[Серия и номер]],6)))</f>
        <v/>
      </c>
      <c r="C599" s="83" t="s">
        <v>311</v>
      </c>
      <c r="D599" s="83" t="s">
        <v>311</v>
      </c>
      <c r="E599" s="83" t="s">
        <v>311</v>
      </c>
      <c r="F599" s="83" t="s">
        <v>311</v>
      </c>
      <c r="G599" s="83" t="s">
        <v>311</v>
      </c>
      <c r="H599" s="83" t="s">
        <v>311</v>
      </c>
      <c r="I599" s="83" t="s">
        <v>311</v>
      </c>
      <c r="J599" s="83" t="s">
        <v>311</v>
      </c>
      <c r="K599" s="84" t="s">
        <v>311</v>
      </c>
      <c r="L599" s="83" t="s">
        <v>311</v>
      </c>
      <c r="M599" s="85" t="s">
        <v>311</v>
      </c>
      <c r="N599" s="83" t="s">
        <v>311</v>
      </c>
      <c r="O599" s="84" t="s">
        <v>311</v>
      </c>
      <c r="P599" s="83" t="s">
        <v>311</v>
      </c>
      <c r="Q599" s="83" t="s">
        <v>311</v>
      </c>
      <c r="R599" s="83" t="s">
        <v>311</v>
      </c>
      <c r="S599" s="86" t="s">
        <v>311</v>
      </c>
      <c r="T599" s="83" t="s">
        <v>311</v>
      </c>
      <c r="U599" s="83" t="s">
        <v>311</v>
      </c>
      <c r="V599" s="83" t="s">
        <v>311</v>
      </c>
      <c r="W599" s="86" t="s">
        <v>311</v>
      </c>
      <c r="X599" s="86" t="s">
        <v>311</v>
      </c>
      <c r="Y599" s="90" t="str">
        <f>IF(tbl_main[[#This Row],[ИНН организации]]="","",IF(ISERROR(VLOOKUP(tbl_main[[#This Row],[ИНН организации]],tbl_inn[],3,FALSE)),"Проверьте ИНН",VLOOKUP(tbl_main[[#This Row],[ИНН организации]],tbl_inn[],3,FALSE)))</f>
        <v/>
      </c>
      <c r="Z599" s="90" t="str">
        <f>IF(ISERROR(VLOOKUP(tbl_main[[#This Row],[ИНН организации]],tbl_inn[],4,FALSE)),"",VLOOKUP(tbl_main[[#This Row],[ИНН организации]],tbl_inn[],4,FALSE))</f>
        <v/>
      </c>
      <c r="AA599" s="90" t="str">
        <f>IF(ISERROR(VLOOKUP(tbl_main[[#This Row],[ИНН организации]],tbl_inn[],8,FALSE)),"",VLOOKUP(tbl_main[[#This Row],[ИНН организации]],tbl_inn[],8,FALSE))</f>
        <v/>
      </c>
      <c r="AB599" s="83" t="s">
        <v>311</v>
      </c>
      <c r="AC599" s="83" t="s">
        <v>311</v>
      </c>
      <c r="AD599" s="83" t="s">
        <v>311</v>
      </c>
      <c r="AE599" s="83" t="s">
        <v>311</v>
      </c>
      <c r="AF599" s="83" t="s">
        <v>311</v>
      </c>
      <c r="AG599" s="83" t="s">
        <v>311</v>
      </c>
      <c r="AH599" s="83" t="s">
        <v>311</v>
      </c>
      <c r="AI599" s="83" t="s">
        <v>311</v>
      </c>
      <c r="AJ599" s="83" t="s">
        <v>311</v>
      </c>
      <c r="AK599" s="83" t="s">
        <v>311</v>
      </c>
      <c r="AL599" s="83" t="s">
        <v>311</v>
      </c>
      <c r="AM599" s="83" t="s">
        <v>311</v>
      </c>
      <c r="AN599" s="83" t="s">
        <v>311</v>
      </c>
    </row>
    <row r="600" spans="1:40" x14ac:dyDescent="0.25">
      <c r="A600" s="81">
        <f t="shared" si="9"/>
        <v>591</v>
      </c>
      <c r="B600" s="82" t="str">
        <f>IF(tbl_main[[#This Row],[ТИП]]="","",IF(tbl_main[[#This Row],[Серия и номер]]="","",tbl_main[[#This Row],[ТИП]]&amp;"-"&amp;RIGHT(tbl_main[[#This Row],[Серия и номер]],6)))</f>
        <v/>
      </c>
      <c r="C600" s="83" t="s">
        <v>311</v>
      </c>
      <c r="D600" s="83" t="s">
        <v>311</v>
      </c>
      <c r="E600" s="83" t="s">
        <v>311</v>
      </c>
      <c r="F600" s="83" t="s">
        <v>311</v>
      </c>
      <c r="G600" s="83" t="s">
        <v>311</v>
      </c>
      <c r="H600" s="83" t="s">
        <v>311</v>
      </c>
      <c r="I600" s="83" t="s">
        <v>311</v>
      </c>
      <c r="J600" s="83" t="s">
        <v>311</v>
      </c>
      <c r="K600" s="84" t="s">
        <v>311</v>
      </c>
      <c r="L600" s="83" t="s">
        <v>311</v>
      </c>
      <c r="M600" s="85" t="s">
        <v>311</v>
      </c>
      <c r="N600" s="83" t="s">
        <v>311</v>
      </c>
      <c r="O600" s="84" t="s">
        <v>311</v>
      </c>
      <c r="P600" s="83" t="s">
        <v>311</v>
      </c>
      <c r="Q600" s="83" t="s">
        <v>311</v>
      </c>
      <c r="R600" s="83" t="s">
        <v>311</v>
      </c>
      <c r="S600" s="86" t="s">
        <v>311</v>
      </c>
      <c r="T600" s="83" t="s">
        <v>311</v>
      </c>
      <c r="U600" s="83" t="s">
        <v>311</v>
      </c>
      <c r="V600" s="83" t="s">
        <v>311</v>
      </c>
      <c r="W600" s="86" t="s">
        <v>311</v>
      </c>
      <c r="X600" s="86" t="s">
        <v>311</v>
      </c>
      <c r="Y600" s="90" t="str">
        <f>IF(tbl_main[[#This Row],[ИНН организации]]="","",IF(ISERROR(VLOOKUP(tbl_main[[#This Row],[ИНН организации]],tbl_inn[],3,FALSE)),"Проверьте ИНН",VLOOKUP(tbl_main[[#This Row],[ИНН организации]],tbl_inn[],3,FALSE)))</f>
        <v/>
      </c>
      <c r="Z600" s="90" t="str">
        <f>IF(ISERROR(VLOOKUP(tbl_main[[#This Row],[ИНН организации]],tbl_inn[],4,FALSE)),"",VLOOKUP(tbl_main[[#This Row],[ИНН организации]],tbl_inn[],4,FALSE))</f>
        <v/>
      </c>
      <c r="AA600" s="90" t="str">
        <f>IF(ISERROR(VLOOKUP(tbl_main[[#This Row],[ИНН организации]],tbl_inn[],8,FALSE)),"",VLOOKUP(tbl_main[[#This Row],[ИНН организации]],tbl_inn[],8,FALSE))</f>
        <v/>
      </c>
      <c r="AB600" s="83" t="s">
        <v>311</v>
      </c>
      <c r="AC600" s="83" t="s">
        <v>311</v>
      </c>
      <c r="AD600" s="83" t="s">
        <v>311</v>
      </c>
      <c r="AE600" s="83" t="s">
        <v>311</v>
      </c>
      <c r="AF600" s="83" t="s">
        <v>311</v>
      </c>
      <c r="AG600" s="83" t="s">
        <v>311</v>
      </c>
      <c r="AH600" s="83" t="s">
        <v>311</v>
      </c>
      <c r="AI600" s="83" t="s">
        <v>311</v>
      </c>
      <c r="AJ600" s="83" t="s">
        <v>311</v>
      </c>
      <c r="AK600" s="83" t="s">
        <v>311</v>
      </c>
      <c r="AL600" s="83" t="s">
        <v>311</v>
      </c>
      <c r="AM600" s="83" t="s">
        <v>311</v>
      </c>
      <c r="AN600" s="83" t="s">
        <v>311</v>
      </c>
    </row>
    <row r="601" spans="1:40" x14ac:dyDescent="0.25">
      <c r="A601" s="81">
        <f t="shared" si="9"/>
        <v>592</v>
      </c>
      <c r="B601" s="82" t="str">
        <f>IF(tbl_main[[#This Row],[ТИП]]="","",IF(tbl_main[[#This Row],[Серия и номер]]="","",tbl_main[[#This Row],[ТИП]]&amp;"-"&amp;RIGHT(tbl_main[[#This Row],[Серия и номер]],6)))</f>
        <v/>
      </c>
      <c r="C601" s="83" t="s">
        <v>311</v>
      </c>
      <c r="D601" s="83" t="s">
        <v>311</v>
      </c>
      <c r="E601" s="83" t="s">
        <v>311</v>
      </c>
      <c r="F601" s="83" t="s">
        <v>311</v>
      </c>
      <c r="G601" s="83" t="s">
        <v>311</v>
      </c>
      <c r="H601" s="83" t="s">
        <v>311</v>
      </c>
      <c r="I601" s="83" t="s">
        <v>311</v>
      </c>
      <c r="J601" s="83" t="s">
        <v>311</v>
      </c>
      <c r="K601" s="84" t="s">
        <v>311</v>
      </c>
      <c r="L601" s="83" t="s">
        <v>311</v>
      </c>
      <c r="M601" s="85" t="s">
        <v>311</v>
      </c>
      <c r="N601" s="83" t="s">
        <v>311</v>
      </c>
      <c r="O601" s="84" t="s">
        <v>311</v>
      </c>
      <c r="P601" s="83" t="s">
        <v>311</v>
      </c>
      <c r="Q601" s="83" t="s">
        <v>311</v>
      </c>
      <c r="R601" s="83" t="s">
        <v>311</v>
      </c>
      <c r="S601" s="86" t="s">
        <v>311</v>
      </c>
      <c r="T601" s="83" t="s">
        <v>311</v>
      </c>
      <c r="U601" s="83" t="s">
        <v>311</v>
      </c>
      <c r="V601" s="83" t="s">
        <v>311</v>
      </c>
      <c r="W601" s="86" t="s">
        <v>311</v>
      </c>
      <c r="X601" s="86" t="s">
        <v>311</v>
      </c>
      <c r="Y601" s="90" t="str">
        <f>IF(tbl_main[[#This Row],[ИНН организации]]="","",IF(ISERROR(VLOOKUP(tbl_main[[#This Row],[ИНН организации]],tbl_inn[],3,FALSE)),"Проверьте ИНН",VLOOKUP(tbl_main[[#This Row],[ИНН организации]],tbl_inn[],3,FALSE)))</f>
        <v/>
      </c>
      <c r="Z601" s="90" t="str">
        <f>IF(ISERROR(VLOOKUP(tbl_main[[#This Row],[ИНН организации]],tbl_inn[],4,FALSE)),"",VLOOKUP(tbl_main[[#This Row],[ИНН организации]],tbl_inn[],4,FALSE))</f>
        <v/>
      </c>
      <c r="AA601" s="90" t="str">
        <f>IF(ISERROR(VLOOKUP(tbl_main[[#This Row],[ИНН организации]],tbl_inn[],8,FALSE)),"",VLOOKUP(tbl_main[[#This Row],[ИНН организации]],tbl_inn[],8,FALSE))</f>
        <v/>
      </c>
      <c r="AB601" s="83" t="s">
        <v>311</v>
      </c>
      <c r="AC601" s="83" t="s">
        <v>311</v>
      </c>
      <c r="AD601" s="83" t="s">
        <v>311</v>
      </c>
      <c r="AE601" s="83" t="s">
        <v>311</v>
      </c>
      <c r="AF601" s="83" t="s">
        <v>311</v>
      </c>
      <c r="AG601" s="83" t="s">
        <v>311</v>
      </c>
      <c r="AH601" s="83" t="s">
        <v>311</v>
      </c>
      <c r="AI601" s="83" t="s">
        <v>311</v>
      </c>
      <c r="AJ601" s="83" t="s">
        <v>311</v>
      </c>
      <c r="AK601" s="83" t="s">
        <v>311</v>
      </c>
      <c r="AL601" s="83" t="s">
        <v>311</v>
      </c>
      <c r="AM601" s="83" t="s">
        <v>311</v>
      </c>
      <c r="AN601" s="83" t="s">
        <v>311</v>
      </c>
    </row>
    <row r="602" spans="1:40" x14ac:dyDescent="0.25">
      <c r="A602" s="81">
        <f t="shared" si="9"/>
        <v>593</v>
      </c>
      <c r="B602" s="82" t="str">
        <f>IF(tbl_main[[#This Row],[ТИП]]="","",IF(tbl_main[[#This Row],[Серия и номер]]="","",tbl_main[[#This Row],[ТИП]]&amp;"-"&amp;RIGHT(tbl_main[[#This Row],[Серия и номер]],6)))</f>
        <v/>
      </c>
      <c r="C602" s="83" t="s">
        <v>311</v>
      </c>
      <c r="D602" s="83" t="s">
        <v>311</v>
      </c>
      <c r="E602" s="83" t="s">
        <v>311</v>
      </c>
      <c r="F602" s="83" t="s">
        <v>311</v>
      </c>
      <c r="G602" s="83" t="s">
        <v>311</v>
      </c>
      <c r="H602" s="83" t="s">
        <v>311</v>
      </c>
      <c r="I602" s="83" t="s">
        <v>311</v>
      </c>
      <c r="J602" s="83" t="s">
        <v>311</v>
      </c>
      <c r="K602" s="84" t="s">
        <v>311</v>
      </c>
      <c r="L602" s="83" t="s">
        <v>311</v>
      </c>
      <c r="M602" s="85" t="s">
        <v>311</v>
      </c>
      <c r="N602" s="83" t="s">
        <v>311</v>
      </c>
      <c r="O602" s="84" t="s">
        <v>311</v>
      </c>
      <c r="P602" s="83" t="s">
        <v>311</v>
      </c>
      <c r="Q602" s="83" t="s">
        <v>311</v>
      </c>
      <c r="R602" s="83" t="s">
        <v>311</v>
      </c>
      <c r="S602" s="86" t="s">
        <v>311</v>
      </c>
      <c r="T602" s="83" t="s">
        <v>311</v>
      </c>
      <c r="U602" s="83" t="s">
        <v>311</v>
      </c>
      <c r="V602" s="83" t="s">
        <v>311</v>
      </c>
      <c r="W602" s="86" t="s">
        <v>311</v>
      </c>
      <c r="X602" s="86" t="s">
        <v>311</v>
      </c>
      <c r="Y602" s="90" t="str">
        <f>IF(tbl_main[[#This Row],[ИНН организации]]="","",IF(ISERROR(VLOOKUP(tbl_main[[#This Row],[ИНН организации]],tbl_inn[],3,FALSE)),"Проверьте ИНН",VLOOKUP(tbl_main[[#This Row],[ИНН организации]],tbl_inn[],3,FALSE)))</f>
        <v/>
      </c>
      <c r="Z602" s="90" t="str">
        <f>IF(ISERROR(VLOOKUP(tbl_main[[#This Row],[ИНН организации]],tbl_inn[],4,FALSE)),"",VLOOKUP(tbl_main[[#This Row],[ИНН организации]],tbl_inn[],4,FALSE))</f>
        <v/>
      </c>
      <c r="AA602" s="90" t="str">
        <f>IF(ISERROR(VLOOKUP(tbl_main[[#This Row],[ИНН организации]],tbl_inn[],8,FALSE)),"",VLOOKUP(tbl_main[[#This Row],[ИНН организации]],tbl_inn[],8,FALSE))</f>
        <v/>
      </c>
      <c r="AB602" s="83" t="s">
        <v>311</v>
      </c>
      <c r="AC602" s="83" t="s">
        <v>311</v>
      </c>
      <c r="AD602" s="83" t="s">
        <v>311</v>
      </c>
      <c r="AE602" s="83" t="s">
        <v>311</v>
      </c>
      <c r="AF602" s="83" t="s">
        <v>311</v>
      </c>
      <c r="AG602" s="83" t="s">
        <v>311</v>
      </c>
      <c r="AH602" s="83" t="s">
        <v>311</v>
      </c>
      <c r="AI602" s="83" t="s">
        <v>311</v>
      </c>
      <c r="AJ602" s="83" t="s">
        <v>311</v>
      </c>
      <c r="AK602" s="83" t="s">
        <v>311</v>
      </c>
      <c r="AL602" s="83" t="s">
        <v>311</v>
      </c>
      <c r="AM602" s="83" t="s">
        <v>311</v>
      </c>
      <c r="AN602" s="83" t="s">
        <v>311</v>
      </c>
    </row>
    <row r="603" spans="1:40" x14ac:dyDescent="0.25">
      <c r="A603" s="81">
        <f t="shared" si="9"/>
        <v>594</v>
      </c>
      <c r="B603" s="82" t="str">
        <f>IF(tbl_main[[#This Row],[ТИП]]="","",IF(tbl_main[[#This Row],[Серия и номер]]="","",tbl_main[[#This Row],[ТИП]]&amp;"-"&amp;RIGHT(tbl_main[[#This Row],[Серия и номер]],6)))</f>
        <v/>
      </c>
      <c r="C603" s="83" t="s">
        <v>311</v>
      </c>
      <c r="D603" s="83" t="s">
        <v>311</v>
      </c>
      <c r="E603" s="83" t="s">
        <v>311</v>
      </c>
      <c r="F603" s="83" t="s">
        <v>311</v>
      </c>
      <c r="G603" s="83" t="s">
        <v>311</v>
      </c>
      <c r="H603" s="83" t="s">
        <v>311</v>
      </c>
      <c r="I603" s="83" t="s">
        <v>311</v>
      </c>
      <c r="J603" s="83" t="s">
        <v>311</v>
      </c>
      <c r="K603" s="84" t="s">
        <v>311</v>
      </c>
      <c r="L603" s="83" t="s">
        <v>311</v>
      </c>
      <c r="M603" s="85" t="s">
        <v>311</v>
      </c>
      <c r="N603" s="83" t="s">
        <v>311</v>
      </c>
      <c r="O603" s="84" t="s">
        <v>311</v>
      </c>
      <c r="P603" s="83" t="s">
        <v>311</v>
      </c>
      <c r="Q603" s="83" t="s">
        <v>311</v>
      </c>
      <c r="R603" s="83" t="s">
        <v>311</v>
      </c>
      <c r="S603" s="86" t="s">
        <v>311</v>
      </c>
      <c r="T603" s="83" t="s">
        <v>311</v>
      </c>
      <c r="U603" s="83" t="s">
        <v>311</v>
      </c>
      <c r="V603" s="83" t="s">
        <v>311</v>
      </c>
      <c r="W603" s="86" t="s">
        <v>311</v>
      </c>
      <c r="X603" s="86" t="s">
        <v>311</v>
      </c>
      <c r="Y603" s="90" t="str">
        <f>IF(tbl_main[[#This Row],[ИНН организации]]="","",IF(ISERROR(VLOOKUP(tbl_main[[#This Row],[ИНН организации]],tbl_inn[],3,FALSE)),"Проверьте ИНН",VLOOKUP(tbl_main[[#This Row],[ИНН организации]],tbl_inn[],3,FALSE)))</f>
        <v/>
      </c>
      <c r="Z603" s="90" t="str">
        <f>IF(ISERROR(VLOOKUP(tbl_main[[#This Row],[ИНН организации]],tbl_inn[],4,FALSE)),"",VLOOKUP(tbl_main[[#This Row],[ИНН организации]],tbl_inn[],4,FALSE))</f>
        <v/>
      </c>
      <c r="AA603" s="90" t="str">
        <f>IF(ISERROR(VLOOKUP(tbl_main[[#This Row],[ИНН организации]],tbl_inn[],8,FALSE)),"",VLOOKUP(tbl_main[[#This Row],[ИНН организации]],tbl_inn[],8,FALSE))</f>
        <v/>
      </c>
      <c r="AB603" s="83" t="s">
        <v>311</v>
      </c>
      <c r="AC603" s="83" t="s">
        <v>311</v>
      </c>
      <c r="AD603" s="83" t="s">
        <v>311</v>
      </c>
      <c r="AE603" s="83" t="s">
        <v>311</v>
      </c>
      <c r="AF603" s="83" t="s">
        <v>311</v>
      </c>
      <c r="AG603" s="83" t="s">
        <v>311</v>
      </c>
      <c r="AH603" s="83" t="s">
        <v>311</v>
      </c>
      <c r="AI603" s="83" t="s">
        <v>311</v>
      </c>
      <c r="AJ603" s="83" t="s">
        <v>311</v>
      </c>
      <c r="AK603" s="83" t="s">
        <v>311</v>
      </c>
      <c r="AL603" s="83" t="s">
        <v>311</v>
      </c>
      <c r="AM603" s="83" t="s">
        <v>311</v>
      </c>
      <c r="AN603" s="83" t="s">
        <v>311</v>
      </c>
    </row>
    <row r="604" spans="1:40" x14ac:dyDescent="0.25">
      <c r="A604" s="81">
        <f t="shared" si="9"/>
        <v>595</v>
      </c>
      <c r="B604" s="82" t="str">
        <f>IF(tbl_main[[#This Row],[ТИП]]="","",IF(tbl_main[[#This Row],[Серия и номер]]="","",tbl_main[[#This Row],[ТИП]]&amp;"-"&amp;RIGHT(tbl_main[[#This Row],[Серия и номер]],6)))</f>
        <v/>
      </c>
      <c r="C604" s="83" t="s">
        <v>311</v>
      </c>
      <c r="D604" s="83" t="s">
        <v>311</v>
      </c>
      <c r="E604" s="83" t="s">
        <v>311</v>
      </c>
      <c r="F604" s="83" t="s">
        <v>311</v>
      </c>
      <c r="G604" s="83" t="s">
        <v>311</v>
      </c>
      <c r="H604" s="83" t="s">
        <v>311</v>
      </c>
      <c r="I604" s="83" t="s">
        <v>311</v>
      </c>
      <c r="J604" s="83" t="s">
        <v>311</v>
      </c>
      <c r="K604" s="84" t="s">
        <v>311</v>
      </c>
      <c r="L604" s="83" t="s">
        <v>311</v>
      </c>
      <c r="M604" s="85" t="s">
        <v>311</v>
      </c>
      <c r="N604" s="83" t="s">
        <v>311</v>
      </c>
      <c r="O604" s="84" t="s">
        <v>311</v>
      </c>
      <c r="P604" s="83" t="s">
        <v>311</v>
      </c>
      <c r="Q604" s="83" t="s">
        <v>311</v>
      </c>
      <c r="R604" s="83" t="s">
        <v>311</v>
      </c>
      <c r="S604" s="86" t="s">
        <v>311</v>
      </c>
      <c r="T604" s="83" t="s">
        <v>311</v>
      </c>
      <c r="U604" s="83" t="s">
        <v>311</v>
      </c>
      <c r="V604" s="83" t="s">
        <v>311</v>
      </c>
      <c r="W604" s="86" t="s">
        <v>311</v>
      </c>
      <c r="X604" s="86" t="s">
        <v>311</v>
      </c>
      <c r="Y604" s="90" t="str">
        <f>IF(tbl_main[[#This Row],[ИНН организации]]="","",IF(ISERROR(VLOOKUP(tbl_main[[#This Row],[ИНН организации]],tbl_inn[],3,FALSE)),"Проверьте ИНН",VLOOKUP(tbl_main[[#This Row],[ИНН организации]],tbl_inn[],3,FALSE)))</f>
        <v/>
      </c>
      <c r="Z604" s="90" t="str">
        <f>IF(ISERROR(VLOOKUP(tbl_main[[#This Row],[ИНН организации]],tbl_inn[],4,FALSE)),"",VLOOKUP(tbl_main[[#This Row],[ИНН организации]],tbl_inn[],4,FALSE))</f>
        <v/>
      </c>
      <c r="AA604" s="90" t="str">
        <f>IF(ISERROR(VLOOKUP(tbl_main[[#This Row],[ИНН организации]],tbl_inn[],8,FALSE)),"",VLOOKUP(tbl_main[[#This Row],[ИНН организации]],tbl_inn[],8,FALSE))</f>
        <v/>
      </c>
      <c r="AB604" s="83" t="s">
        <v>311</v>
      </c>
      <c r="AC604" s="83" t="s">
        <v>311</v>
      </c>
      <c r="AD604" s="83" t="s">
        <v>311</v>
      </c>
      <c r="AE604" s="83" t="s">
        <v>311</v>
      </c>
      <c r="AF604" s="83" t="s">
        <v>311</v>
      </c>
      <c r="AG604" s="83" t="s">
        <v>311</v>
      </c>
      <c r="AH604" s="83" t="s">
        <v>311</v>
      </c>
      <c r="AI604" s="83" t="s">
        <v>311</v>
      </c>
      <c r="AJ604" s="83" t="s">
        <v>311</v>
      </c>
      <c r="AK604" s="83" t="s">
        <v>311</v>
      </c>
      <c r="AL604" s="83" t="s">
        <v>311</v>
      </c>
      <c r="AM604" s="83" t="s">
        <v>311</v>
      </c>
      <c r="AN604" s="83" t="s">
        <v>311</v>
      </c>
    </row>
    <row r="605" spans="1:40" x14ac:dyDescent="0.25">
      <c r="A605" s="81">
        <f t="shared" si="9"/>
        <v>596</v>
      </c>
      <c r="B605" s="82" t="str">
        <f>IF(tbl_main[[#This Row],[ТИП]]="","",IF(tbl_main[[#This Row],[Серия и номер]]="","",tbl_main[[#This Row],[ТИП]]&amp;"-"&amp;RIGHT(tbl_main[[#This Row],[Серия и номер]],6)))</f>
        <v/>
      </c>
      <c r="C605" s="83" t="s">
        <v>311</v>
      </c>
      <c r="D605" s="83" t="s">
        <v>311</v>
      </c>
      <c r="E605" s="83" t="s">
        <v>311</v>
      </c>
      <c r="F605" s="83" t="s">
        <v>311</v>
      </c>
      <c r="G605" s="83" t="s">
        <v>311</v>
      </c>
      <c r="H605" s="83" t="s">
        <v>311</v>
      </c>
      <c r="I605" s="83" t="s">
        <v>311</v>
      </c>
      <c r="J605" s="83" t="s">
        <v>311</v>
      </c>
      <c r="K605" s="84" t="s">
        <v>311</v>
      </c>
      <c r="L605" s="83" t="s">
        <v>311</v>
      </c>
      <c r="M605" s="85" t="s">
        <v>311</v>
      </c>
      <c r="N605" s="83" t="s">
        <v>311</v>
      </c>
      <c r="O605" s="84" t="s">
        <v>311</v>
      </c>
      <c r="P605" s="83" t="s">
        <v>311</v>
      </c>
      <c r="Q605" s="83" t="s">
        <v>311</v>
      </c>
      <c r="R605" s="83" t="s">
        <v>311</v>
      </c>
      <c r="S605" s="86" t="s">
        <v>311</v>
      </c>
      <c r="T605" s="83" t="s">
        <v>311</v>
      </c>
      <c r="U605" s="83" t="s">
        <v>311</v>
      </c>
      <c r="V605" s="83" t="s">
        <v>311</v>
      </c>
      <c r="W605" s="86" t="s">
        <v>311</v>
      </c>
      <c r="X605" s="86" t="s">
        <v>311</v>
      </c>
      <c r="Y605" s="90" t="str">
        <f>IF(tbl_main[[#This Row],[ИНН организации]]="","",IF(ISERROR(VLOOKUP(tbl_main[[#This Row],[ИНН организации]],tbl_inn[],3,FALSE)),"Проверьте ИНН",VLOOKUP(tbl_main[[#This Row],[ИНН организации]],tbl_inn[],3,FALSE)))</f>
        <v/>
      </c>
      <c r="Z605" s="90" t="str">
        <f>IF(ISERROR(VLOOKUP(tbl_main[[#This Row],[ИНН организации]],tbl_inn[],4,FALSE)),"",VLOOKUP(tbl_main[[#This Row],[ИНН организации]],tbl_inn[],4,FALSE))</f>
        <v/>
      </c>
      <c r="AA605" s="90" t="str">
        <f>IF(ISERROR(VLOOKUP(tbl_main[[#This Row],[ИНН организации]],tbl_inn[],8,FALSE)),"",VLOOKUP(tbl_main[[#This Row],[ИНН организации]],tbl_inn[],8,FALSE))</f>
        <v/>
      </c>
      <c r="AB605" s="83" t="s">
        <v>311</v>
      </c>
      <c r="AC605" s="83" t="s">
        <v>311</v>
      </c>
      <c r="AD605" s="83" t="s">
        <v>311</v>
      </c>
      <c r="AE605" s="83" t="s">
        <v>311</v>
      </c>
      <c r="AF605" s="83" t="s">
        <v>311</v>
      </c>
      <c r="AG605" s="83" t="s">
        <v>311</v>
      </c>
      <c r="AH605" s="83" t="s">
        <v>311</v>
      </c>
      <c r="AI605" s="83" t="s">
        <v>311</v>
      </c>
      <c r="AJ605" s="83" t="s">
        <v>311</v>
      </c>
      <c r="AK605" s="83" t="s">
        <v>311</v>
      </c>
      <c r="AL605" s="83" t="s">
        <v>311</v>
      </c>
      <c r="AM605" s="83" t="s">
        <v>311</v>
      </c>
      <c r="AN605" s="83" t="s">
        <v>311</v>
      </c>
    </row>
    <row r="606" spans="1:40" x14ac:dyDescent="0.25">
      <c r="A606" s="81">
        <f t="shared" si="9"/>
        <v>597</v>
      </c>
      <c r="B606" s="82" t="str">
        <f>IF(tbl_main[[#This Row],[ТИП]]="","",IF(tbl_main[[#This Row],[Серия и номер]]="","",tbl_main[[#This Row],[ТИП]]&amp;"-"&amp;RIGHT(tbl_main[[#This Row],[Серия и номер]],6)))</f>
        <v/>
      </c>
      <c r="C606" s="83" t="s">
        <v>311</v>
      </c>
      <c r="D606" s="83" t="s">
        <v>311</v>
      </c>
      <c r="E606" s="83" t="s">
        <v>311</v>
      </c>
      <c r="F606" s="83" t="s">
        <v>311</v>
      </c>
      <c r="G606" s="83" t="s">
        <v>311</v>
      </c>
      <c r="H606" s="83" t="s">
        <v>311</v>
      </c>
      <c r="I606" s="83" t="s">
        <v>311</v>
      </c>
      <c r="J606" s="83" t="s">
        <v>311</v>
      </c>
      <c r="K606" s="84" t="s">
        <v>311</v>
      </c>
      <c r="L606" s="83" t="s">
        <v>311</v>
      </c>
      <c r="M606" s="85" t="s">
        <v>311</v>
      </c>
      <c r="N606" s="83" t="s">
        <v>311</v>
      </c>
      <c r="O606" s="84" t="s">
        <v>311</v>
      </c>
      <c r="P606" s="83" t="s">
        <v>311</v>
      </c>
      <c r="Q606" s="83" t="s">
        <v>311</v>
      </c>
      <c r="R606" s="83" t="s">
        <v>311</v>
      </c>
      <c r="S606" s="86" t="s">
        <v>311</v>
      </c>
      <c r="T606" s="83" t="s">
        <v>311</v>
      </c>
      <c r="U606" s="83" t="s">
        <v>311</v>
      </c>
      <c r="V606" s="83" t="s">
        <v>311</v>
      </c>
      <c r="W606" s="86" t="s">
        <v>311</v>
      </c>
      <c r="X606" s="86" t="s">
        <v>311</v>
      </c>
      <c r="Y606" s="90" t="str">
        <f>IF(tbl_main[[#This Row],[ИНН организации]]="","",IF(ISERROR(VLOOKUP(tbl_main[[#This Row],[ИНН организации]],tbl_inn[],3,FALSE)),"Проверьте ИНН",VLOOKUP(tbl_main[[#This Row],[ИНН организации]],tbl_inn[],3,FALSE)))</f>
        <v/>
      </c>
      <c r="Z606" s="90" t="str">
        <f>IF(ISERROR(VLOOKUP(tbl_main[[#This Row],[ИНН организации]],tbl_inn[],4,FALSE)),"",VLOOKUP(tbl_main[[#This Row],[ИНН организации]],tbl_inn[],4,FALSE))</f>
        <v/>
      </c>
      <c r="AA606" s="90" t="str">
        <f>IF(ISERROR(VLOOKUP(tbl_main[[#This Row],[ИНН организации]],tbl_inn[],8,FALSE)),"",VLOOKUP(tbl_main[[#This Row],[ИНН организации]],tbl_inn[],8,FALSE))</f>
        <v/>
      </c>
      <c r="AB606" s="83" t="s">
        <v>311</v>
      </c>
      <c r="AC606" s="83" t="s">
        <v>311</v>
      </c>
      <c r="AD606" s="83" t="s">
        <v>311</v>
      </c>
      <c r="AE606" s="83" t="s">
        <v>311</v>
      </c>
      <c r="AF606" s="83" t="s">
        <v>311</v>
      </c>
      <c r="AG606" s="83" t="s">
        <v>311</v>
      </c>
      <c r="AH606" s="83" t="s">
        <v>311</v>
      </c>
      <c r="AI606" s="83" t="s">
        <v>311</v>
      </c>
      <c r="AJ606" s="83" t="s">
        <v>311</v>
      </c>
      <c r="AK606" s="83" t="s">
        <v>311</v>
      </c>
      <c r="AL606" s="83" t="s">
        <v>311</v>
      </c>
      <c r="AM606" s="83" t="s">
        <v>311</v>
      </c>
      <c r="AN606" s="83" t="s">
        <v>311</v>
      </c>
    </row>
    <row r="607" spans="1:40" x14ac:dyDescent="0.25">
      <c r="A607" s="81">
        <f t="shared" si="9"/>
        <v>598</v>
      </c>
      <c r="B607" s="82" t="str">
        <f>IF(tbl_main[[#This Row],[ТИП]]="","",IF(tbl_main[[#This Row],[Серия и номер]]="","",tbl_main[[#This Row],[ТИП]]&amp;"-"&amp;RIGHT(tbl_main[[#This Row],[Серия и номер]],6)))</f>
        <v/>
      </c>
      <c r="C607" s="83" t="s">
        <v>311</v>
      </c>
      <c r="D607" s="83" t="s">
        <v>311</v>
      </c>
      <c r="E607" s="83" t="s">
        <v>311</v>
      </c>
      <c r="F607" s="83" t="s">
        <v>311</v>
      </c>
      <c r="G607" s="83" t="s">
        <v>311</v>
      </c>
      <c r="H607" s="83" t="s">
        <v>311</v>
      </c>
      <c r="I607" s="83" t="s">
        <v>311</v>
      </c>
      <c r="J607" s="83" t="s">
        <v>311</v>
      </c>
      <c r="K607" s="84" t="s">
        <v>311</v>
      </c>
      <c r="L607" s="83" t="s">
        <v>311</v>
      </c>
      <c r="M607" s="85" t="s">
        <v>311</v>
      </c>
      <c r="N607" s="83" t="s">
        <v>311</v>
      </c>
      <c r="O607" s="84" t="s">
        <v>311</v>
      </c>
      <c r="P607" s="83" t="s">
        <v>311</v>
      </c>
      <c r="Q607" s="83" t="s">
        <v>311</v>
      </c>
      <c r="R607" s="83" t="s">
        <v>311</v>
      </c>
      <c r="S607" s="86" t="s">
        <v>311</v>
      </c>
      <c r="T607" s="83" t="s">
        <v>311</v>
      </c>
      <c r="U607" s="83" t="s">
        <v>311</v>
      </c>
      <c r="V607" s="83" t="s">
        <v>311</v>
      </c>
      <c r="W607" s="86" t="s">
        <v>311</v>
      </c>
      <c r="X607" s="86" t="s">
        <v>311</v>
      </c>
      <c r="Y607" s="90" t="str">
        <f>IF(tbl_main[[#This Row],[ИНН организации]]="","",IF(ISERROR(VLOOKUP(tbl_main[[#This Row],[ИНН организации]],tbl_inn[],3,FALSE)),"Проверьте ИНН",VLOOKUP(tbl_main[[#This Row],[ИНН организации]],tbl_inn[],3,FALSE)))</f>
        <v/>
      </c>
      <c r="Z607" s="90" t="str">
        <f>IF(ISERROR(VLOOKUP(tbl_main[[#This Row],[ИНН организации]],tbl_inn[],4,FALSE)),"",VLOOKUP(tbl_main[[#This Row],[ИНН организации]],tbl_inn[],4,FALSE))</f>
        <v/>
      </c>
      <c r="AA607" s="90" t="str">
        <f>IF(ISERROR(VLOOKUP(tbl_main[[#This Row],[ИНН организации]],tbl_inn[],8,FALSE)),"",VLOOKUP(tbl_main[[#This Row],[ИНН организации]],tbl_inn[],8,FALSE))</f>
        <v/>
      </c>
      <c r="AB607" s="83" t="s">
        <v>311</v>
      </c>
      <c r="AC607" s="83" t="s">
        <v>311</v>
      </c>
      <c r="AD607" s="83" t="s">
        <v>311</v>
      </c>
      <c r="AE607" s="83" t="s">
        <v>311</v>
      </c>
      <c r="AF607" s="83" t="s">
        <v>311</v>
      </c>
      <c r="AG607" s="83" t="s">
        <v>311</v>
      </c>
      <c r="AH607" s="83" t="s">
        <v>311</v>
      </c>
      <c r="AI607" s="83" t="s">
        <v>311</v>
      </c>
      <c r="AJ607" s="83" t="s">
        <v>311</v>
      </c>
      <c r="AK607" s="83" t="s">
        <v>311</v>
      </c>
      <c r="AL607" s="83" t="s">
        <v>311</v>
      </c>
      <c r="AM607" s="83" t="s">
        <v>311</v>
      </c>
      <c r="AN607" s="83" t="s">
        <v>311</v>
      </c>
    </row>
    <row r="608" spans="1:40" x14ac:dyDescent="0.25">
      <c r="A608" s="81">
        <f t="shared" si="9"/>
        <v>599</v>
      </c>
      <c r="B608" s="82" t="str">
        <f>IF(tbl_main[[#This Row],[ТИП]]="","",IF(tbl_main[[#This Row],[Серия и номер]]="","",tbl_main[[#This Row],[ТИП]]&amp;"-"&amp;RIGHT(tbl_main[[#This Row],[Серия и номер]],6)))</f>
        <v/>
      </c>
      <c r="C608" s="83" t="s">
        <v>311</v>
      </c>
      <c r="D608" s="83" t="s">
        <v>311</v>
      </c>
      <c r="E608" s="83" t="s">
        <v>311</v>
      </c>
      <c r="F608" s="83" t="s">
        <v>311</v>
      </c>
      <c r="G608" s="83" t="s">
        <v>311</v>
      </c>
      <c r="H608" s="83" t="s">
        <v>311</v>
      </c>
      <c r="I608" s="83" t="s">
        <v>311</v>
      </c>
      <c r="J608" s="83" t="s">
        <v>311</v>
      </c>
      <c r="K608" s="84" t="s">
        <v>311</v>
      </c>
      <c r="L608" s="83" t="s">
        <v>311</v>
      </c>
      <c r="M608" s="85" t="s">
        <v>311</v>
      </c>
      <c r="N608" s="83" t="s">
        <v>311</v>
      </c>
      <c r="O608" s="84" t="s">
        <v>311</v>
      </c>
      <c r="P608" s="83" t="s">
        <v>311</v>
      </c>
      <c r="Q608" s="83" t="s">
        <v>311</v>
      </c>
      <c r="R608" s="83" t="s">
        <v>311</v>
      </c>
      <c r="S608" s="86" t="s">
        <v>311</v>
      </c>
      <c r="T608" s="83" t="s">
        <v>311</v>
      </c>
      <c r="U608" s="83" t="s">
        <v>311</v>
      </c>
      <c r="V608" s="83" t="s">
        <v>311</v>
      </c>
      <c r="W608" s="86" t="s">
        <v>311</v>
      </c>
      <c r="X608" s="86" t="s">
        <v>311</v>
      </c>
      <c r="Y608" s="90" t="str">
        <f>IF(tbl_main[[#This Row],[ИНН организации]]="","",IF(ISERROR(VLOOKUP(tbl_main[[#This Row],[ИНН организации]],tbl_inn[],3,FALSE)),"Проверьте ИНН",VLOOKUP(tbl_main[[#This Row],[ИНН организации]],tbl_inn[],3,FALSE)))</f>
        <v/>
      </c>
      <c r="Z608" s="90" t="str">
        <f>IF(ISERROR(VLOOKUP(tbl_main[[#This Row],[ИНН организации]],tbl_inn[],4,FALSE)),"",VLOOKUP(tbl_main[[#This Row],[ИНН организации]],tbl_inn[],4,FALSE))</f>
        <v/>
      </c>
      <c r="AA608" s="90" t="str">
        <f>IF(ISERROR(VLOOKUP(tbl_main[[#This Row],[ИНН организации]],tbl_inn[],8,FALSE)),"",VLOOKUP(tbl_main[[#This Row],[ИНН организации]],tbl_inn[],8,FALSE))</f>
        <v/>
      </c>
      <c r="AB608" s="83" t="s">
        <v>311</v>
      </c>
      <c r="AC608" s="83" t="s">
        <v>311</v>
      </c>
      <c r="AD608" s="83" t="s">
        <v>311</v>
      </c>
      <c r="AE608" s="83" t="s">
        <v>311</v>
      </c>
      <c r="AF608" s="83" t="s">
        <v>311</v>
      </c>
      <c r="AG608" s="83" t="s">
        <v>311</v>
      </c>
      <c r="AH608" s="83" t="s">
        <v>311</v>
      </c>
      <c r="AI608" s="83" t="s">
        <v>311</v>
      </c>
      <c r="AJ608" s="83" t="s">
        <v>311</v>
      </c>
      <c r="AK608" s="83" t="s">
        <v>311</v>
      </c>
      <c r="AL608" s="83" t="s">
        <v>311</v>
      </c>
      <c r="AM608" s="83" t="s">
        <v>311</v>
      </c>
      <c r="AN608" s="83" t="s">
        <v>311</v>
      </c>
    </row>
    <row r="609" spans="1:40" x14ac:dyDescent="0.25">
      <c r="A609" s="81">
        <f t="shared" si="9"/>
        <v>600</v>
      </c>
      <c r="B609" s="82" t="str">
        <f>IF(tbl_main[[#This Row],[ТИП]]="","",IF(tbl_main[[#This Row],[Серия и номер]]="","",tbl_main[[#This Row],[ТИП]]&amp;"-"&amp;RIGHT(tbl_main[[#This Row],[Серия и номер]],6)))</f>
        <v/>
      </c>
      <c r="C609" s="83" t="s">
        <v>311</v>
      </c>
      <c r="D609" s="83" t="s">
        <v>311</v>
      </c>
      <c r="E609" s="83" t="s">
        <v>311</v>
      </c>
      <c r="F609" s="83" t="s">
        <v>311</v>
      </c>
      <c r="G609" s="83" t="s">
        <v>311</v>
      </c>
      <c r="H609" s="83" t="s">
        <v>311</v>
      </c>
      <c r="I609" s="83" t="s">
        <v>311</v>
      </c>
      <c r="J609" s="83" t="s">
        <v>311</v>
      </c>
      <c r="K609" s="84" t="s">
        <v>311</v>
      </c>
      <c r="L609" s="83" t="s">
        <v>311</v>
      </c>
      <c r="M609" s="85" t="s">
        <v>311</v>
      </c>
      <c r="N609" s="83" t="s">
        <v>311</v>
      </c>
      <c r="O609" s="84" t="s">
        <v>311</v>
      </c>
      <c r="P609" s="83" t="s">
        <v>311</v>
      </c>
      <c r="Q609" s="83" t="s">
        <v>311</v>
      </c>
      <c r="R609" s="83" t="s">
        <v>311</v>
      </c>
      <c r="S609" s="86" t="s">
        <v>311</v>
      </c>
      <c r="T609" s="83" t="s">
        <v>311</v>
      </c>
      <c r="U609" s="83" t="s">
        <v>311</v>
      </c>
      <c r="V609" s="83" t="s">
        <v>311</v>
      </c>
      <c r="W609" s="86" t="s">
        <v>311</v>
      </c>
      <c r="X609" s="86" t="s">
        <v>311</v>
      </c>
      <c r="Y609" s="90" t="str">
        <f>IF(tbl_main[[#This Row],[ИНН организации]]="","",IF(ISERROR(VLOOKUP(tbl_main[[#This Row],[ИНН организации]],tbl_inn[],3,FALSE)),"Проверьте ИНН",VLOOKUP(tbl_main[[#This Row],[ИНН организации]],tbl_inn[],3,FALSE)))</f>
        <v/>
      </c>
      <c r="Z609" s="90" t="str">
        <f>IF(ISERROR(VLOOKUP(tbl_main[[#This Row],[ИНН организации]],tbl_inn[],4,FALSE)),"",VLOOKUP(tbl_main[[#This Row],[ИНН организации]],tbl_inn[],4,FALSE))</f>
        <v/>
      </c>
      <c r="AA609" s="90" t="str">
        <f>IF(ISERROR(VLOOKUP(tbl_main[[#This Row],[ИНН организации]],tbl_inn[],8,FALSE)),"",VLOOKUP(tbl_main[[#This Row],[ИНН организации]],tbl_inn[],8,FALSE))</f>
        <v/>
      </c>
      <c r="AB609" s="83" t="s">
        <v>311</v>
      </c>
      <c r="AC609" s="83" t="s">
        <v>311</v>
      </c>
      <c r="AD609" s="83" t="s">
        <v>311</v>
      </c>
      <c r="AE609" s="83" t="s">
        <v>311</v>
      </c>
      <c r="AF609" s="83" t="s">
        <v>311</v>
      </c>
      <c r="AG609" s="83" t="s">
        <v>311</v>
      </c>
      <c r="AH609" s="83" t="s">
        <v>311</v>
      </c>
      <c r="AI609" s="83" t="s">
        <v>311</v>
      </c>
      <c r="AJ609" s="83" t="s">
        <v>311</v>
      </c>
      <c r="AK609" s="83" t="s">
        <v>311</v>
      </c>
      <c r="AL609" s="83" t="s">
        <v>311</v>
      </c>
      <c r="AM609" s="83" t="s">
        <v>311</v>
      </c>
      <c r="AN609" s="83" t="s">
        <v>311</v>
      </c>
    </row>
    <row r="610" spans="1:40" x14ac:dyDescent="0.25">
      <c r="A610" s="81">
        <f t="shared" si="9"/>
        <v>601</v>
      </c>
      <c r="B610" s="82" t="str">
        <f>IF(tbl_main[[#This Row],[ТИП]]="","",IF(tbl_main[[#This Row],[Серия и номер]]="","",tbl_main[[#This Row],[ТИП]]&amp;"-"&amp;RIGHT(tbl_main[[#This Row],[Серия и номер]],6)))</f>
        <v/>
      </c>
      <c r="C610" s="83" t="s">
        <v>311</v>
      </c>
      <c r="D610" s="83" t="s">
        <v>311</v>
      </c>
      <c r="E610" s="83" t="s">
        <v>311</v>
      </c>
      <c r="F610" s="83" t="s">
        <v>311</v>
      </c>
      <c r="G610" s="83" t="s">
        <v>311</v>
      </c>
      <c r="H610" s="83" t="s">
        <v>311</v>
      </c>
      <c r="I610" s="83" t="s">
        <v>311</v>
      </c>
      <c r="J610" s="83" t="s">
        <v>311</v>
      </c>
      <c r="K610" s="84" t="s">
        <v>311</v>
      </c>
      <c r="L610" s="83" t="s">
        <v>311</v>
      </c>
      <c r="M610" s="85" t="s">
        <v>311</v>
      </c>
      <c r="N610" s="83" t="s">
        <v>311</v>
      </c>
      <c r="O610" s="84" t="s">
        <v>311</v>
      </c>
      <c r="P610" s="83" t="s">
        <v>311</v>
      </c>
      <c r="Q610" s="83" t="s">
        <v>311</v>
      </c>
      <c r="R610" s="83" t="s">
        <v>311</v>
      </c>
      <c r="S610" s="86" t="s">
        <v>311</v>
      </c>
      <c r="T610" s="83" t="s">
        <v>311</v>
      </c>
      <c r="U610" s="83" t="s">
        <v>311</v>
      </c>
      <c r="V610" s="83" t="s">
        <v>311</v>
      </c>
      <c r="W610" s="86" t="s">
        <v>311</v>
      </c>
      <c r="X610" s="86" t="s">
        <v>311</v>
      </c>
      <c r="Y610" s="90" t="str">
        <f>IF(tbl_main[[#This Row],[ИНН организации]]="","",IF(ISERROR(VLOOKUP(tbl_main[[#This Row],[ИНН организации]],tbl_inn[],3,FALSE)),"Проверьте ИНН",VLOOKUP(tbl_main[[#This Row],[ИНН организации]],tbl_inn[],3,FALSE)))</f>
        <v/>
      </c>
      <c r="Z610" s="90" t="str">
        <f>IF(ISERROR(VLOOKUP(tbl_main[[#This Row],[ИНН организации]],tbl_inn[],4,FALSE)),"",VLOOKUP(tbl_main[[#This Row],[ИНН организации]],tbl_inn[],4,FALSE))</f>
        <v/>
      </c>
      <c r="AA610" s="90" t="str">
        <f>IF(ISERROR(VLOOKUP(tbl_main[[#This Row],[ИНН организации]],tbl_inn[],8,FALSE)),"",VLOOKUP(tbl_main[[#This Row],[ИНН организации]],tbl_inn[],8,FALSE))</f>
        <v/>
      </c>
      <c r="AB610" s="83" t="s">
        <v>311</v>
      </c>
      <c r="AC610" s="83" t="s">
        <v>311</v>
      </c>
      <c r="AD610" s="83" t="s">
        <v>311</v>
      </c>
      <c r="AE610" s="83" t="s">
        <v>311</v>
      </c>
      <c r="AF610" s="83" t="s">
        <v>311</v>
      </c>
      <c r="AG610" s="83" t="s">
        <v>311</v>
      </c>
      <c r="AH610" s="83" t="s">
        <v>311</v>
      </c>
      <c r="AI610" s="83" t="s">
        <v>311</v>
      </c>
      <c r="AJ610" s="83" t="s">
        <v>311</v>
      </c>
      <c r="AK610" s="83" t="s">
        <v>311</v>
      </c>
      <c r="AL610" s="83" t="s">
        <v>311</v>
      </c>
      <c r="AM610" s="83" t="s">
        <v>311</v>
      </c>
      <c r="AN610" s="83" t="s">
        <v>311</v>
      </c>
    </row>
    <row r="611" spans="1:40" x14ac:dyDescent="0.25">
      <c r="A611" s="81">
        <f t="shared" si="9"/>
        <v>602</v>
      </c>
      <c r="B611" s="82" t="str">
        <f>IF(tbl_main[[#This Row],[ТИП]]="","",IF(tbl_main[[#This Row],[Серия и номер]]="","",tbl_main[[#This Row],[ТИП]]&amp;"-"&amp;RIGHT(tbl_main[[#This Row],[Серия и номер]],6)))</f>
        <v/>
      </c>
      <c r="C611" s="83" t="s">
        <v>311</v>
      </c>
      <c r="D611" s="83" t="s">
        <v>311</v>
      </c>
      <c r="E611" s="83" t="s">
        <v>311</v>
      </c>
      <c r="F611" s="83" t="s">
        <v>311</v>
      </c>
      <c r="G611" s="83" t="s">
        <v>311</v>
      </c>
      <c r="H611" s="83" t="s">
        <v>311</v>
      </c>
      <c r="I611" s="83" t="s">
        <v>311</v>
      </c>
      <c r="J611" s="83" t="s">
        <v>311</v>
      </c>
      <c r="K611" s="84" t="s">
        <v>311</v>
      </c>
      <c r="L611" s="83" t="s">
        <v>311</v>
      </c>
      <c r="M611" s="85" t="s">
        <v>311</v>
      </c>
      <c r="N611" s="83" t="s">
        <v>311</v>
      </c>
      <c r="O611" s="84" t="s">
        <v>311</v>
      </c>
      <c r="P611" s="83" t="s">
        <v>311</v>
      </c>
      <c r="Q611" s="83" t="s">
        <v>311</v>
      </c>
      <c r="R611" s="83" t="s">
        <v>311</v>
      </c>
      <c r="S611" s="86" t="s">
        <v>311</v>
      </c>
      <c r="T611" s="83" t="s">
        <v>311</v>
      </c>
      <c r="U611" s="83" t="s">
        <v>311</v>
      </c>
      <c r="V611" s="83" t="s">
        <v>311</v>
      </c>
      <c r="W611" s="86" t="s">
        <v>311</v>
      </c>
      <c r="X611" s="86" t="s">
        <v>311</v>
      </c>
      <c r="Y611" s="90" t="str">
        <f>IF(tbl_main[[#This Row],[ИНН организации]]="","",IF(ISERROR(VLOOKUP(tbl_main[[#This Row],[ИНН организации]],tbl_inn[],3,FALSE)),"Проверьте ИНН",VLOOKUP(tbl_main[[#This Row],[ИНН организации]],tbl_inn[],3,FALSE)))</f>
        <v/>
      </c>
      <c r="Z611" s="90" t="str">
        <f>IF(ISERROR(VLOOKUP(tbl_main[[#This Row],[ИНН организации]],tbl_inn[],4,FALSE)),"",VLOOKUP(tbl_main[[#This Row],[ИНН организации]],tbl_inn[],4,FALSE))</f>
        <v/>
      </c>
      <c r="AA611" s="90" t="str">
        <f>IF(ISERROR(VLOOKUP(tbl_main[[#This Row],[ИНН организации]],tbl_inn[],8,FALSE)),"",VLOOKUP(tbl_main[[#This Row],[ИНН организации]],tbl_inn[],8,FALSE))</f>
        <v/>
      </c>
      <c r="AB611" s="83" t="s">
        <v>311</v>
      </c>
      <c r="AC611" s="83" t="s">
        <v>311</v>
      </c>
      <c r="AD611" s="83" t="s">
        <v>311</v>
      </c>
      <c r="AE611" s="83" t="s">
        <v>311</v>
      </c>
      <c r="AF611" s="83" t="s">
        <v>311</v>
      </c>
      <c r="AG611" s="83" t="s">
        <v>311</v>
      </c>
      <c r="AH611" s="83" t="s">
        <v>311</v>
      </c>
      <c r="AI611" s="83" t="s">
        <v>311</v>
      </c>
      <c r="AJ611" s="83" t="s">
        <v>311</v>
      </c>
      <c r="AK611" s="83" t="s">
        <v>311</v>
      </c>
      <c r="AL611" s="83" t="s">
        <v>311</v>
      </c>
      <c r="AM611" s="83" t="s">
        <v>311</v>
      </c>
      <c r="AN611" s="83" t="s">
        <v>311</v>
      </c>
    </row>
    <row r="612" spans="1:40" x14ac:dyDescent="0.25">
      <c r="A612" s="81">
        <f t="shared" si="9"/>
        <v>603</v>
      </c>
      <c r="B612" s="82" t="str">
        <f>IF(tbl_main[[#This Row],[ТИП]]="","",IF(tbl_main[[#This Row],[Серия и номер]]="","",tbl_main[[#This Row],[ТИП]]&amp;"-"&amp;RIGHT(tbl_main[[#This Row],[Серия и номер]],6)))</f>
        <v/>
      </c>
      <c r="C612" s="83" t="s">
        <v>311</v>
      </c>
      <c r="D612" s="83" t="s">
        <v>311</v>
      </c>
      <c r="E612" s="83" t="s">
        <v>311</v>
      </c>
      <c r="F612" s="83" t="s">
        <v>311</v>
      </c>
      <c r="G612" s="83" t="s">
        <v>311</v>
      </c>
      <c r="H612" s="83" t="s">
        <v>311</v>
      </c>
      <c r="I612" s="83" t="s">
        <v>311</v>
      </c>
      <c r="J612" s="83" t="s">
        <v>311</v>
      </c>
      <c r="K612" s="84" t="s">
        <v>311</v>
      </c>
      <c r="L612" s="83" t="s">
        <v>311</v>
      </c>
      <c r="M612" s="85" t="s">
        <v>311</v>
      </c>
      <c r="N612" s="83" t="s">
        <v>311</v>
      </c>
      <c r="O612" s="84" t="s">
        <v>311</v>
      </c>
      <c r="P612" s="83" t="s">
        <v>311</v>
      </c>
      <c r="Q612" s="83" t="s">
        <v>311</v>
      </c>
      <c r="R612" s="83" t="s">
        <v>311</v>
      </c>
      <c r="S612" s="86" t="s">
        <v>311</v>
      </c>
      <c r="T612" s="83" t="s">
        <v>311</v>
      </c>
      <c r="U612" s="83" t="s">
        <v>311</v>
      </c>
      <c r="V612" s="83" t="s">
        <v>311</v>
      </c>
      <c r="W612" s="86" t="s">
        <v>311</v>
      </c>
      <c r="X612" s="86" t="s">
        <v>311</v>
      </c>
      <c r="Y612" s="90" t="str">
        <f>IF(tbl_main[[#This Row],[ИНН организации]]="","",IF(ISERROR(VLOOKUP(tbl_main[[#This Row],[ИНН организации]],tbl_inn[],3,FALSE)),"Проверьте ИНН",VLOOKUP(tbl_main[[#This Row],[ИНН организации]],tbl_inn[],3,FALSE)))</f>
        <v/>
      </c>
      <c r="Z612" s="90" t="str">
        <f>IF(ISERROR(VLOOKUP(tbl_main[[#This Row],[ИНН организации]],tbl_inn[],4,FALSE)),"",VLOOKUP(tbl_main[[#This Row],[ИНН организации]],tbl_inn[],4,FALSE))</f>
        <v/>
      </c>
      <c r="AA612" s="90" t="str">
        <f>IF(ISERROR(VLOOKUP(tbl_main[[#This Row],[ИНН организации]],tbl_inn[],8,FALSE)),"",VLOOKUP(tbl_main[[#This Row],[ИНН организации]],tbl_inn[],8,FALSE))</f>
        <v/>
      </c>
      <c r="AB612" s="83" t="s">
        <v>311</v>
      </c>
      <c r="AC612" s="83" t="s">
        <v>311</v>
      </c>
      <c r="AD612" s="83" t="s">
        <v>311</v>
      </c>
      <c r="AE612" s="83" t="s">
        <v>311</v>
      </c>
      <c r="AF612" s="83" t="s">
        <v>311</v>
      </c>
      <c r="AG612" s="83" t="s">
        <v>311</v>
      </c>
      <c r="AH612" s="83" t="s">
        <v>311</v>
      </c>
      <c r="AI612" s="83" t="s">
        <v>311</v>
      </c>
      <c r="AJ612" s="83" t="s">
        <v>311</v>
      </c>
      <c r="AK612" s="83" t="s">
        <v>311</v>
      </c>
      <c r="AL612" s="83" t="s">
        <v>311</v>
      </c>
      <c r="AM612" s="83" t="s">
        <v>311</v>
      </c>
      <c r="AN612" s="83" t="s">
        <v>311</v>
      </c>
    </row>
    <row r="613" spans="1:40" x14ac:dyDescent="0.25">
      <c r="A613" s="81">
        <f t="shared" si="9"/>
        <v>604</v>
      </c>
      <c r="B613" s="82" t="str">
        <f>IF(tbl_main[[#This Row],[ТИП]]="","",IF(tbl_main[[#This Row],[Серия и номер]]="","",tbl_main[[#This Row],[ТИП]]&amp;"-"&amp;RIGHT(tbl_main[[#This Row],[Серия и номер]],6)))</f>
        <v/>
      </c>
      <c r="C613" s="83" t="s">
        <v>311</v>
      </c>
      <c r="D613" s="83" t="s">
        <v>311</v>
      </c>
      <c r="E613" s="83" t="s">
        <v>311</v>
      </c>
      <c r="F613" s="83" t="s">
        <v>311</v>
      </c>
      <c r="G613" s="83" t="s">
        <v>311</v>
      </c>
      <c r="H613" s="83" t="s">
        <v>311</v>
      </c>
      <c r="I613" s="83" t="s">
        <v>311</v>
      </c>
      <c r="J613" s="83" t="s">
        <v>311</v>
      </c>
      <c r="K613" s="84" t="s">
        <v>311</v>
      </c>
      <c r="L613" s="83" t="s">
        <v>311</v>
      </c>
      <c r="M613" s="85" t="s">
        <v>311</v>
      </c>
      <c r="N613" s="83" t="s">
        <v>311</v>
      </c>
      <c r="O613" s="84" t="s">
        <v>311</v>
      </c>
      <c r="P613" s="83" t="s">
        <v>311</v>
      </c>
      <c r="Q613" s="83" t="s">
        <v>311</v>
      </c>
      <c r="R613" s="83" t="s">
        <v>311</v>
      </c>
      <c r="S613" s="86" t="s">
        <v>311</v>
      </c>
      <c r="T613" s="83" t="s">
        <v>311</v>
      </c>
      <c r="U613" s="83" t="s">
        <v>311</v>
      </c>
      <c r="V613" s="83" t="s">
        <v>311</v>
      </c>
      <c r="W613" s="86" t="s">
        <v>311</v>
      </c>
      <c r="X613" s="86" t="s">
        <v>311</v>
      </c>
      <c r="Y613" s="90" t="str">
        <f>IF(tbl_main[[#This Row],[ИНН организации]]="","",IF(ISERROR(VLOOKUP(tbl_main[[#This Row],[ИНН организации]],tbl_inn[],3,FALSE)),"Проверьте ИНН",VLOOKUP(tbl_main[[#This Row],[ИНН организации]],tbl_inn[],3,FALSE)))</f>
        <v/>
      </c>
      <c r="Z613" s="90" t="str">
        <f>IF(ISERROR(VLOOKUP(tbl_main[[#This Row],[ИНН организации]],tbl_inn[],4,FALSE)),"",VLOOKUP(tbl_main[[#This Row],[ИНН организации]],tbl_inn[],4,FALSE))</f>
        <v/>
      </c>
      <c r="AA613" s="90" t="str">
        <f>IF(ISERROR(VLOOKUP(tbl_main[[#This Row],[ИНН организации]],tbl_inn[],8,FALSE)),"",VLOOKUP(tbl_main[[#This Row],[ИНН организации]],tbl_inn[],8,FALSE))</f>
        <v/>
      </c>
      <c r="AB613" s="83" t="s">
        <v>311</v>
      </c>
      <c r="AC613" s="83" t="s">
        <v>311</v>
      </c>
      <c r="AD613" s="83" t="s">
        <v>311</v>
      </c>
      <c r="AE613" s="83" t="s">
        <v>311</v>
      </c>
      <c r="AF613" s="83" t="s">
        <v>311</v>
      </c>
      <c r="AG613" s="83" t="s">
        <v>311</v>
      </c>
      <c r="AH613" s="83" t="s">
        <v>311</v>
      </c>
      <c r="AI613" s="83" t="s">
        <v>311</v>
      </c>
      <c r="AJ613" s="83" t="s">
        <v>311</v>
      </c>
      <c r="AK613" s="83" t="s">
        <v>311</v>
      </c>
      <c r="AL613" s="83" t="s">
        <v>311</v>
      </c>
      <c r="AM613" s="83" t="s">
        <v>311</v>
      </c>
      <c r="AN613" s="83" t="s">
        <v>311</v>
      </c>
    </row>
    <row r="614" spans="1:40" x14ac:dyDescent="0.25">
      <c r="A614" s="81">
        <f t="shared" si="9"/>
        <v>605</v>
      </c>
      <c r="B614" s="82" t="str">
        <f>IF(tbl_main[[#This Row],[ТИП]]="","",IF(tbl_main[[#This Row],[Серия и номер]]="","",tbl_main[[#This Row],[ТИП]]&amp;"-"&amp;RIGHT(tbl_main[[#This Row],[Серия и номер]],6)))</f>
        <v/>
      </c>
      <c r="C614" s="83" t="s">
        <v>311</v>
      </c>
      <c r="D614" s="83" t="s">
        <v>311</v>
      </c>
      <c r="E614" s="83" t="s">
        <v>311</v>
      </c>
      <c r="F614" s="83" t="s">
        <v>311</v>
      </c>
      <c r="G614" s="83" t="s">
        <v>311</v>
      </c>
      <c r="H614" s="83" t="s">
        <v>311</v>
      </c>
      <c r="I614" s="83" t="s">
        <v>311</v>
      </c>
      <c r="J614" s="83" t="s">
        <v>311</v>
      </c>
      <c r="K614" s="84" t="s">
        <v>311</v>
      </c>
      <c r="L614" s="83" t="s">
        <v>311</v>
      </c>
      <c r="M614" s="85" t="s">
        <v>311</v>
      </c>
      <c r="N614" s="83" t="s">
        <v>311</v>
      </c>
      <c r="O614" s="84" t="s">
        <v>311</v>
      </c>
      <c r="P614" s="83" t="s">
        <v>311</v>
      </c>
      <c r="Q614" s="83" t="s">
        <v>311</v>
      </c>
      <c r="R614" s="83" t="s">
        <v>311</v>
      </c>
      <c r="S614" s="86" t="s">
        <v>311</v>
      </c>
      <c r="T614" s="83" t="s">
        <v>311</v>
      </c>
      <c r="U614" s="83" t="s">
        <v>311</v>
      </c>
      <c r="V614" s="83" t="s">
        <v>311</v>
      </c>
      <c r="W614" s="86" t="s">
        <v>311</v>
      </c>
      <c r="X614" s="86" t="s">
        <v>311</v>
      </c>
      <c r="Y614" s="90" t="str">
        <f>IF(tbl_main[[#This Row],[ИНН организации]]="","",IF(ISERROR(VLOOKUP(tbl_main[[#This Row],[ИНН организации]],tbl_inn[],3,FALSE)),"Проверьте ИНН",VLOOKUP(tbl_main[[#This Row],[ИНН организации]],tbl_inn[],3,FALSE)))</f>
        <v/>
      </c>
      <c r="Z614" s="90" t="str">
        <f>IF(ISERROR(VLOOKUP(tbl_main[[#This Row],[ИНН организации]],tbl_inn[],4,FALSE)),"",VLOOKUP(tbl_main[[#This Row],[ИНН организации]],tbl_inn[],4,FALSE))</f>
        <v/>
      </c>
      <c r="AA614" s="90" t="str">
        <f>IF(ISERROR(VLOOKUP(tbl_main[[#This Row],[ИНН организации]],tbl_inn[],8,FALSE)),"",VLOOKUP(tbl_main[[#This Row],[ИНН организации]],tbl_inn[],8,FALSE))</f>
        <v/>
      </c>
      <c r="AB614" s="83" t="s">
        <v>311</v>
      </c>
      <c r="AC614" s="83" t="s">
        <v>311</v>
      </c>
      <c r="AD614" s="83" t="s">
        <v>311</v>
      </c>
      <c r="AE614" s="83" t="s">
        <v>311</v>
      </c>
      <c r="AF614" s="83" t="s">
        <v>311</v>
      </c>
      <c r="AG614" s="83" t="s">
        <v>311</v>
      </c>
      <c r="AH614" s="83" t="s">
        <v>311</v>
      </c>
      <c r="AI614" s="83" t="s">
        <v>311</v>
      </c>
      <c r="AJ614" s="83" t="s">
        <v>311</v>
      </c>
      <c r="AK614" s="83" t="s">
        <v>311</v>
      </c>
      <c r="AL614" s="83" t="s">
        <v>311</v>
      </c>
      <c r="AM614" s="83" t="s">
        <v>311</v>
      </c>
      <c r="AN614" s="83" t="s">
        <v>311</v>
      </c>
    </row>
    <row r="615" spans="1:40" x14ac:dyDescent="0.25">
      <c r="A615" s="81">
        <f t="shared" si="9"/>
        <v>606</v>
      </c>
      <c r="B615" s="82" t="str">
        <f>IF(tbl_main[[#This Row],[ТИП]]="","",IF(tbl_main[[#This Row],[Серия и номер]]="","",tbl_main[[#This Row],[ТИП]]&amp;"-"&amp;RIGHT(tbl_main[[#This Row],[Серия и номер]],6)))</f>
        <v/>
      </c>
      <c r="C615" s="83" t="s">
        <v>311</v>
      </c>
      <c r="D615" s="83" t="s">
        <v>311</v>
      </c>
      <c r="E615" s="83" t="s">
        <v>311</v>
      </c>
      <c r="F615" s="83" t="s">
        <v>311</v>
      </c>
      <c r="G615" s="83" t="s">
        <v>311</v>
      </c>
      <c r="H615" s="83" t="s">
        <v>311</v>
      </c>
      <c r="I615" s="83" t="s">
        <v>311</v>
      </c>
      <c r="J615" s="83" t="s">
        <v>311</v>
      </c>
      <c r="K615" s="84" t="s">
        <v>311</v>
      </c>
      <c r="L615" s="83" t="s">
        <v>311</v>
      </c>
      <c r="M615" s="85" t="s">
        <v>311</v>
      </c>
      <c r="N615" s="83" t="s">
        <v>311</v>
      </c>
      <c r="O615" s="84" t="s">
        <v>311</v>
      </c>
      <c r="P615" s="83" t="s">
        <v>311</v>
      </c>
      <c r="Q615" s="83" t="s">
        <v>311</v>
      </c>
      <c r="R615" s="83" t="s">
        <v>311</v>
      </c>
      <c r="S615" s="86" t="s">
        <v>311</v>
      </c>
      <c r="T615" s="83" t="s">
        <v>311</v>
      </c>
      <c r="U615" s="83" t="s">
        <v>311</v>
      </c>
      <c r="V615" s="83" t="s">
        <v>311</v>
      </c>
      <c r="W615" s="86" t="s">
        <v>311</v>
      </c>
      <c r="X615" s="86" t="s">
        <v>311</v>
      </c>
      <c r="Y615" s="90" t="str">
        <f>IF(tbl_main[[#This Row],[ИНН организации]]="","",IF(ISERROR(VLOOKUP(tbl_main[[#This Row],[ИНН организации]],tbl_inn[],3,FALSE)),"Проверьте ИНН",VLOOKUP(tbl_main[[#This Row],[ИНН организации]],tbl_inn[],3,FALSE)))</f>
        <v/>
      </c>
      <c r="Z615" s="90" t="str">
        <f>IF(ISERROR(VLOOKUP(tbl_main[[#This Row],[ИНН организации]],tbl_inn[],4,FALSE)),"",VLOOKUP(tbl_main[[#This Row],[ИНН организации]],tbl_inn[],4,FALSE))</f>
        <v/>
      </c>
      <c r="AA615" s="90" t="str">
        <f>IF(ISERROR(VLOOKUP(tbl_main[[#This Row],[ИНН организации]],tbl_inn[],8,FALSE)),"",VLOOKUP(tbl_main[[#This Row],[ИНН организации]],tbl_inn[],8,FALSE))</f>
        <v/>
      </c>
      <c r="AB615" s="83" t="s">
        <v>311</v>
      </c>
      <c r="AC615" s="83" t="s">
        <v>311</v>
      </c>
      <c r="AD615" s="83" t="s">
        <v>311</v>
      </c>
      <c r="AE615" s="83" t="s">
        <v>311</v>
      </c>
      <c r="AF615" s="83" t="s">
        <v>311</v>
      </c>
      <c r="AG615" s="83" t="s">
        <v>311</v>
      </c>
      <c r="AH615" s="83" t="s">
        <v>311</v>
      </c>
      <c r="AI615" s="83" t="s">
        <v>311</v>
      </c>
      <c r="AJ615" s="83" t="s">
        <v>311</v>
      </c>
      <c r="AK615" s="83" t="s">
        <v>311</v>
      </c>
      <c r="AL615" s="83" t="s">
        <v>311</v>
      </c>
      <c r="AM615" s="83" t="s">
        <v>311</v>
      </c>
      <c r="AN615" s="83" t="s">
        <v>311</v>
      </c>
    </row>
    <row r="616" spans="1:40" x14ac:dyDescent="0.25">
      <c r="A616" s="81">
        <f t="shared" si="9"/>
        <v>607</v>
      </c>
      <c r="B616" s="82" t="str">
        <f>IF(tbl_main[[#This Row],[ТИП]]="","",IF(tbl_main[[#This Row],[Серия и номер]]="","",tbl_main[[#This Row],[ТИП]]&amp;"-"&amp;RIGHT(tbl_main[[#This Row],[Серия и номер]],6)))</f>
        <v/>
      </c>
      <c r="C616" s="83" t="s">
        <v>311</v>
      </c>
      <c r="D616" s="83" t="s">
        <v>311</v>
      </c>
      <c r="E616" s="83" t="s">
        <v>311</v>
      </c>
      <c r="F616" s="83" t="s">
        <v>311</v>
      </c>
      <c r="G616" s="83" t="s">
        <v>311</v>
      </c>
      <c r="H616" s="83" t="s">
        <v>311</v>
      </c>
      <c r="I616" s="83" t="s">
        <v>311</v>
      </c>
      <c r="J616" s="83" t="s">
        <v>311</v>
      </c>
      <c r="K616" s="84" t="s">
        <v>311</v>
      </c>
      <c r="L616" s="83" t="s">
        <v>311</v>
      </c>
      <c r="M616" s="85" t="s">
        <v>311</v>
      </c>
      <c r="N616" s="83" t="s">
        <v>311</v>
      </c>
      <c r="O616" s="84" t="s">
        <v>311</v>
      </c>
      <c r="P616" s="83" t="s">
        <v>311</v>
      </c>
      <c r="Q616" s="83" t="s">
        <v>311</v>
      </c>
      <c r="R616" s="83" t="s">
        <v>311</v>
      </c>
      <c r="S616" s="86" t="s">
        <v>311</v>
      </c>
      <c r="T616" s="83" t="s">
        <v>311</v>
      </c>
      <c r="U616" s="83" t="s">
        <v>311</v>
      </c>
      <c r="V616" s="83" t="s">
        <v>311</v>
      </c>
      <c r="W616" s="86" t="s">
        <v>311</v>
      </c>
      <c r="X616" s="86" t="s">
        <v>311</v>
      </c>
      <c r="Y616" s="90" t="str">
        <f>IF(tbl_main[[#This Row],[ИНН организации]]="","",IF(ISERROR(VLOOKUP(tbl_main[[#This Row],[ИНН организации]],tbl_inn[],3,FALSE)),"Проверьте ИНН",VLOOKUP(tbl_main[[#This Row],[ИНН организации]],tbl_inn[],3,FALSE)))</f>
        <v/>
      </c>
      <c r="Z616" s="90" t="str">
        <f>IF(ISERROR(VLOOKUP(tbl_main[[#This Row],[ИНН организации]],tbl_inn[],4,FALSE)),"",VLOOKUP(tbl_main[[#This Row],[ИНН организации]],tbl_inn[],4,FALSE))</f>
        <v/>
      </c>
      <c r="AA616" s="90" t="str">
        <f>IF(ISERROR(VLOOKUP(tbl_main[[#This Row],[ИНН организации]],tbl_inn[],8,FALSE)),"",VLOOKUP(tbl_main[[#This Row],[ИНН организации]],tbl_inn[],8,FALSE))</f>
        <v/>
      </c>
      <c r="AB616" s="83" t="s">
        <v>311</v>
      </c>
      <c r="AC616" s="83" t="s">
        <v>311</v>
      </c>
      <c r="AD616" s="83" t="s">
        <v>311</v>
      </c>
      <c r="AE616" s="83" t="s">
        <v>311</v>
      </c>
      <c r="AF616" s="83" t="s">
        <v>311</v>
      </c>
      <c r="AG616" s="83" t="s">
        <v>311</v>
      </c>
      <c r="AH616" s="83" t="s">
        <v>311</v>
      </c>
      <c r="AI616" s="83" t="s">
        <v>311</v>
      </c>
      <c r="AJ616" s="83" t="s">
        <v>311</v>
      </c>
      <c r="AK616" s="83" t="s">
        <v>311</v>
      </c>
      <c r="AL616" s="83" t="s">
        <v>311</v>
      </c>
      <c r="AM616" s="83" t="s">
        <v>311</v>
      </c>
      <c r="AN616" s="83" t="s">
        <v>311</v>
      </c>
    </row>
    <row r="617" spans="1:40" x14ac:dyDescent="0.25">
      <c r="A617" s="81">
        <f t="shared" si="9"/>
        <v>608</v>
      </c>
      <c r="B617" s="82" t="str">
        <f>IF(tbl_main[[#This Row],[ТИП]]="","",IF(tbl_main[[#This Row],[Серия и номер]]="","",tbl_main[[#This Row],[ТИП]]&amp;"-"&amp;RIGHT(tbl_main[[#This Row],[Серия и номер]],6)))</f>
        <v/>
      </c>
      <c r="C617" s="83" t="s">
        <v>311</v>
      </c>
      <c r="D617" s="83" t="s">
        <v>311</v>
      </c>
      <c r="E617" s="83" t="s">
        <v>311</v>
      </c>
      <c r="F617" s="83" t="s">
        <v>311</v>
      </c>
      <c r="G617" s="83" t="s">
        <v>311</v>
      </c>
      <c r="H617" s="83" t="s">
        <v>311</v>
      </c>
      <c r="I617" s="83" t="s">
        <v>311</v>
      </c>
      <c r="J617" s="83" t="s">
        <v>311</v>
      </c>
      <c r="K617" s="84" t="s">
        <v>311</v>
      </c>
      <c r="L617" s="83" t="s">
        <v>311</v>
      </c>
      <c r="M617" s="85" t="s">
        <v>311</v>
      </c>
      <c r="N617" s="83" t="s">
        <v>311</v>
      </c>
      <c r="O617" s="84" t="s">
        <v>311</v>
      </c>
      <c r="P617" s="83" t="s">
        <v>311</v>
      </c>
      <c r="Q617" s="83" t="s">
        <v>311</v>
      </c>
      <c r="R617" s="83" t="s">
        <v>311</v>
      </c>
      <c r="S617" s="86" t="s">
        <v>311</v>
      </c>
      <c r="T617" s="83" t="s">
        <v>311</v>
      </c>
      <c r="U617" s="83" t="s">
        <v>311</v>
      </c>
      <c r="V617" s="83" t="s">
        <v>311</v>
      </c>
      <c r="W617" s="86" t="s">
        <v>311</v>
      </c>
      <c r="X617" s="86" t="s">
        <v>311</v>
      </c>
      <c r="Y617" s="90" t="str">
        <f>IF(tbl_main[[#This Row],[ИНН организации]]="","",IF(ISERROR(VLOOKUP(tbl_main[[#This Row],[ИНН организации]],tbl_inn[],3,FALSE)),"Проверьте ИНН",VLOOKUP(tbl_main[[#This Row],[ИНН организации]],tbl_inn[],3,FALSE)))</f>
        <v/>
      </c>
      <c r="Z617" s="90" t="str">
        <f>IF(ISERROR(VLOOKUP(tbl_main[[#This Row],[ИНН организации]],tbl_inn[],4,FALSE)),"",VLOOKUP(tbl_main[[#This Row],[ИНН организации]],tbl_inn[],4,FALSE))</f>
        <v/>
      </c>
      <c r="AA617" s="90" t="str">
        <f>IF(ISERROR(VLOOKUP(tbl_main[[#This Row],[ИНН организации]],tbl_inn[],8,FALSE)),"",VLOOKUP(tbl_main[[#This Row],[ИНН организации]],tbl_inn[],8,FALSE))</f>
        <v/>
      </c>
      <c r="AB617" s="83" t="s">
        <v>311</v>
      </c>
      <c r="AC617" s="83" t="s">
        <v>311</v>
      </c>
      <c r="AD617" s="83" t="s">
        <v>311</v>
      </c>
      <c r="AE617" s="83" t="s">
        <v>311</v>
      </c>
      <c r="AF617" s="83" t="s">
        <v>311</v>
      </c>
      <c r="AG617" s="83" t="s">
        <v>311</v>
      </c>
      <c r="AH617" s="83" t="s">
        <v>311</v>
      </c>
      <c r="AI617" s="83" t="s">
        <v>311</v>
      </c>
      <c r="AJ617" s="83" t="s">
        <v>311</v>
      </c>
      <c r="AK617" s="83" t="s">
        <v>311</v>
      </c>
      <c r="AL617" s="83" t="s">
        <v>311</v>
      </c>
      <c r="AM617" s="83" t="s">
        <v>311</v>
      </c>
      <c r="AN617" s="83" t="s">
        <v>311</v>
      </c>
    </row>
    <row r="618" spans="1:40" x14ac:dyDescent="0.25">
      <c r="A618" s="81">
        <f t="shared" si="9"/>
        <v>609</v>
      </c>
      <c r="B618" s="82" t="str">
        <f>IF(tbl_main[[#This Row],[ТИП]]="","",IF(tbl_main[[#This Row],[Серия и номер]]="","",tbl_main[[#This Row],[ТИП]]&amp;"-"&amp;RIGHT(tbl_main[[#This Row],[Серия и номер]],6)))</f>
        <v/>
      </c>
      <c r="C618" s="83" t="s">
        <v>311</v>
      </c>
      <c r="D618" s="83" t="s">
        <v>311</v>
      </c>
      <c r="E618" s="83" t="s">
        <v>311</v>
      </c>
      <c r="F618" s="83" t="s">
        <v>311</v>
      </c>
      <c r="G618" s="83" t="s">
        <v>311</v>
      </c>
      <c r="H618" s="83" t="s">
        <v>311</v>
      </c>
      <c r="I618" s="83" t="s">
        <v>311</v>
      </c>
      <c r="J618" s="83" t="s">
        <v>311</v>
      </c>
      <c r="K618" s="84" t="s">
        <v>311</v>
      </c>
      <c r="L618" s="83" t="s">
        <v>311</v>
      </c>
      <c r="M618" s="85" t="s">
        <v>311</v>
      </c>
      <c r="N618" s="83" t="s">
        <v>311</v>
      </c>
      <c r="O618" s="84" t="s">
        <v>311</v>
      </c>
      <c r="P618" s="83" t="s">
        <v>311</v>
      </c>
      <c r="Q618" s="83" t="s">
        <v>311</v>
      </c>
      <c r="R618" s="83" t="s">
        <v>311</v>
      </c>
      <c r="S618" s="86" t="s">
        <v>311</v>
      </c>
      <c r="T618" s="83" t="s">
        <v>311</v>
      </c>
      <c r="U618" s="83" t="s">
        <v>311</v>
      </c>
      <c r="V618" s="83" t="s">
        <v>311</v>
      </c>
      <c r="W618" s="86" t="s">
        <v>311</v>
      </c>
      <c r="X618" s="86" t="s">
        <v>311</v>
      </c>
      <c r="Y618" s="90" t="str">
        <f>IF(tbl_main[[#This Row],[ИНН организации]]="","",IF(ISERROR(VLOOKUP(tbl_main[[#This Row],[ИНН организации]],tbl_inn[],3,FALSE)),"Проверьте ИНН",VLOOKUP(tbl_main[[#This Row],[ИНН организации]],tbl_inn[],3,FALSE)))</f>
        <v/>
      </c>
      <c r="Z618" s="90" t="str">
        <f>IF(ISERROR(VLOOKUP(tbl_main[[#This Row],[ИНН организации]],tbl_inn[],4,FALSE)),"",VLOOKUP(tbl_main[[#This Row],[ИНН организации]],tbl_inn[],4,FALSE))</f>
        <v/>
      </c>
      <c r="AA618" s="90" t="str">
        <f>IF(ISERROR(VLOOKUP(tbl_main[[#This Row],[ИНН организации]],tbl_inn[],8,FALSE)),"",VLOOKUP(tbl_main[[#This Row],[ИНН организации]],tbl_inn[],8,FALSE))</f>
        <v/>
      </c>
      <c r="AB618" s="83" t="s">
        <v>311</v>
      </c>
      <c r="AC618" s="83" t="s">
        <v>311</v>
      </c>
      <c r="AD618" s="83" t="s">
        <v>311</v>
      </c>
      <c r="AE618" s="83" t="s">
        <v>311</v>
      </c>
      <c r="AF618" s="83" t="s">
        <v>311</v>
      </c>
      <c r="AG618" s="83" t="s">
        <v>311</v>
      </c>
      <c r="AH618" s="83" t="s">
        <v>311</v>
      </c>
      <c r="AI618" s="83" t="s">
        <v>311</v>
      </c>
      <c r="AJ618" s="83" t="s">
        <v>311</v>
      </c>
      <c r="AK618" s="83" t="s">
        <v>311</v>
      </c>
      <c r="AL618" s="83" t="s">
        <v>311</v>
      </c>
      <c r="AM618" s="83" t="s">
        <v>311</v>
      </c>
      <c r="AN618" s="83" t="s">
        <v>311</v>
      </c>
    </row>
    <row r="619" spans="1:40" x14ac:dyDescent="0.25">
      <c r="A619" s="81">
        <f t="shared" si="9"/>
        <v>610</v>
      </c>
      <c r="B619" s="82" t="str">
        <f>IF(tbl_main[[#This Row],[ТИП]]="","",IF(tbl_main[[#This Row],[Серия и номер]]="","",tbl_main[[#This Row],[ТИП]]&amp;"-"&amp;RIGHT(tbl_main[[#This Row],[Серия и номер]],6)))</f>
        <v/>
      </c>
      <c r="C619" s="83" t="s">
        <v>311</v>
      </c>
      <c r="D619" s="83" t="s">
        <v>311</v>
      </c>
      <c r="E619" s="83" t="s">
        <v>311</v>
      </c>
      <c r="F619" s="83" t="s">
        <v>311</v>
      </c>
      <c r="G619" s="83" t="s">
        <v>311</v>
      </c>
      <c r="H619" s="83" t="s">
        <v>311</v>
      </c>
      <c r="I619" s="83" t="s">
        <v>311</v>
      </c>
      <c r="J619" s="83" t="s">
        <v>311</v>
      </c>
      <c r="K619" s="84" t="s">
        <v>311</v>
      </c>
      <c r="L619" s="83" t="s">
        <v>311</v>
      </c>
      <c r="M619" s="85" t="s">
        <v>311</v>
      </c>
      <c r="N619" s="83" t="s">
        <v>311</v>
      </c>
      <c r="O619" s="84" t="s">
        <v>311</v>
      </c>
      <c r="P619" s="83" t="s">
        <v>311</v>
      </c>
      <c r="Q619" s="83" t="s">
        <v>311</v>
      </c>
      <c r="R619" s="83" t="s">
        <v>311</v>
      </c>
      <c r="S619" s="86" t="s">
        <v>311</v>
      </c>
      <c r="T619" s="83" t="s">
        <v>311</v>
      </c>
      <c r="U619" s="83" t="s">
        <v>311</v>
      </c>
      <c r="V619" s="83" t="s">
        <v>311</v>
      </c>
      <c r="W619" s="86" t="s">
        <v>311</v>
      </c>
      <c r="X619" s="86" t="s">
        <v>311</v>
      </c>
      <c r="Y619" s="90" t="str">
        <f>IF(tbl_main[[#This Row],[ИНН организации]]="","",IF(ISERROR(VLOOKUP(tbl_main[[#This Row],[ИНН организации]],tbl_inn[],3,FALSE)),"Проверьте ИНН",VLOOKUP(tbl_main[[#This Row],[ИНН организации]],tbl_inn[],3,FALSE)))</f>
        <v/>
      </c>
      <c r="Z619" s="90" t="str">
        <f>IF(ISERROR(VLOOKUP(tbl_main[[#This Row],[ИНН организации]],tbl_inn[],4,FALSE)),"",VLOOKUP(tbl_main[[#This Row],[ИНН организации]],tbl_inn[],4,FALSE))</f>
        <v/>
      </c>
      <c r="AA619" s="90" t="str">
        <f>IF(ISERROR(VLOOKUP(tbl_main[[#This Row],[ИНН организации]],tbl_inn[],8,FALSE)),"",VLOOKUP(tbl_main[[#This Row],[ИНН организации]],tbl_inn[],8,FALSE))</f>
        <v/>
      </c>
      <c r="AB619" s="83" t="s">
        <v>311</v>
      </c>
      <c r="AC619" s="83" t="s">
        <v>311</v>
      </c>
      <c r="AD619" s="83" t="s">
        <v>311</v>
      </c>
      <c r="AE619" s="83" t="s">
        <v>311</v>
      </c>
      <c r="AF619" s="83" t="s">
        <v>311</v>
      </c>
      <c r="AG619" s="83" t="s">
        <v>311</v>
      </c>
      <c r="AH619" s="83" t="s">
        <v>311</v>
      </c>
      <c r="AI619" s="83" t="s">
        <v>311</v>
      </c>
      <c r="AJ619" s="83" t="s">
        <v>311</v>
      </c>
      <c r="AK619" s="83" t="s">
        <v>311</v>
      </c>
      <c r="AL619" s="83" t="s">
        <v>311</v>
      </c>
      <c r="AM619" s="83" t="s">
        <v>311</v>
      </c>
      <c r="AN619" s="83" t="s">
        <v>311</v>
      </c>
    </row>
    <row r="620" spans="1:40" x14ac:dyDescent="0.25">
      <c r="A620" s="81">
        <f t="shared" si="9"/>
        <v>611</v>
      </c>
      <c r="B620" s="82" t="str">
        <f>IF(tbl_main[[#This Row],[ТИП]]="","",IF(tbl_main[[#This Row],[Серия и номер]]="","",tbl_main[[#This Row],[ТИП]]&amp;"-"&amp;RIGHT(tbl_main[[#This Row],[Серия и номер]],6)))</f>
        <v/>
      </c>
      <c r="C620" s="83" t="s">
        <v>311</v>
      </c>
      <c r="D620" s="83" t="s">
        <v>311</v>
      </c>
      <c r="E620" s="83" t="s">
        <v>311</v>
      </c>
      <c r="F620" s="83" t="s">
        <v>311</v>
      </c>
      <c r="G620" s="83" t="s">
        <v>311</v>
      </c>
      <c r="H620" s="83" t="s">
        <v>311</v>
      </c>
      <c r="I620" s="83" t="s">
        <v>311</v>
      </c>
      <c r="J620" s="83" t="s">
        <v>311</v>
      </c>
      <c r="K620" s="84" t="s">
        <v>311</v>
      </c>
      <c r="L620" s="83" t="s">
        <v>311</v>
      </c>
      <c r="M620" s="85" t="s">
        <v>311</v>
      </c>
      <c r="N620" s="83" t="s">
        <v>311</v>
      </c>
      <c r="O620" s="84" t="s">
        <v>311</v>
      </c>
      <c r="P620" s="83" t="s">
        <v>311</v>
      </c>
      <c r="Q620" s="83" t="s">
        <v>311</v>
      </c>
      <c r="R620" s="83" t="s">
        <v>311</v>
      </c>
      <c r="S620" s="86" t="s">
        <v>311</v>
      </c>
      <c r="T620" s="83" t="s">
        <v>311</v>
      </c>
      <c r="U620" s="83" t="s">
        <v>311</v>
      </c>
      <c r="V620" s="83" t="s">
        <v>311</v>
      </c>
      <c r="W620" s="86" t="s">
        <v>311</v>
      </c>
      <c r="X620" s="86" t="s">
        <v>311</v>
      </c>
      <c r="Y620" s="90" t="str">
        <f>IF(tbl_main[[#This Row],[ИНН организации]]="","",IF(ISERROR(VLOOKUP(tbl_main[[#This Row],[ИНН организации]],tbl_inn[],3,FALSE)),"Проверьте ИНН",VLOOKUP(tbl_main[[#This Row],[ИНН организации]],tbl_inn[],3,FALSE)))</f>
        <v/>
      </c>
      <c r="Z620" s="90" t="str">
        <f>IF(ISERROR(VLOOKUP(tbl_main[[#This Row],[ИНН организации]],tbl_inn[],4,FALSE)),"",VLOOKUP(tbl_main[[#This Row],[ИНН организации]],tbl_inn[],4,FALSE))</f>
        <v/>
      </c>
      <c r="AA620" s="90" t="str">
        <f>IF(ISERROR(VLOOKUP(tbl_main[[#This Row],[ИНН организации]],tbl_inn[],8,FALSE)),"",VLOOKUP(tbl_main[[#This Row],[ИНН организации]],tbl_inn[],8,FALSE))</f>
        <v/>
      </c>
      <c r="AB620" s="83" t="s">
        <v>311</v>
      </c>
      <c r="AC620" s="83" t="s">
        <v>311</v>
      </c>
      <c r="AD620" s="83" t="s">
        <v>311</v>
      </c>
      <c r="AE620" s="83" t="s">
        <v>311</v>
      </c>
      <c r="AF620" s="83" t="s">
        <v>311</v>
      </c>
      <c r="AG620" s="83" t="s">
        <v>311</v>
      </c>
      <c r="AH620" s="83" t="s">
        <v>311</v>
      </c>
      <c r="AI620" s="83" t="s">
        <v>311</v>
      </c>
      <c r="AJ620" s="83" t="s">
        <v>311</v>
      </c>
      <c r="AK620" s="83" t="s">
        <v>311</v>
      </c>
      <c r="AL620" s="83" t="s">
        <v>311</v>
      </c>
      <c r="AM620" s="83" t="s">
        <v>311</v>
      </c>
      <c r="AN620" s="83" t="s">
        <v>311</v>
      </c>
    </row>
    <row r="621" spans="1:40" x14ac:dyDescent="0.25">
      <c r="A621" s="81">
        <f t="shared" si="9"/>
        <v>612</v>
      </c>
      <c r="B621" s="82" t="str">
        <f>IF(tbl_main[[#This Row],[ТИП]]="","",IF(tbl_main[[#This Row],[Серия и номер]]="","",tbl_main[[#This Row],[ТИП]]&amp;"-"&amp;RIGHT(tbl_main[[#This Row],[Серия и номер]],6)))</f>
        <v/>
      </c>
      <c r="C621" s="83" t="s">
        <v>311</v>
      </c>
      <c r="D621" s="83" t="s">
        <v>311</v>
      </c>
      <c r="E621" s="83" t="s">
        <v>311</v>
      </c>
      <c r="F621" s="83" t="s">
        <v>311</v>
      </c>
      <c r="G621" s="83" t="s">
        <v>311</v>
      </c>
      <c r="H621" s="83" t="s">
        <v>311</v>
      </c>
      <c r="I621" s="83" t="s">
        <v>311</v>
      </c>
      <c r="J621" s="83" t="s">
        <v>311</v>
      </c>
      <c r="K621" s="84" t="s">
        <v>311</v>
      </c>
      <c r="L621" s="83" t="s">
        <v>311</v>
      </c>
      <c r="M621" s="85" t="s">
        <v>311</v>
      </c>
      <c r="N621" s="83" t="s">
        <v>311</v>
      </c>
      <c r="O621" s="84" t="s">
        <v>311</v>
      </c>
      <c r="P621" s="83" t="s">
        <v>311</v>
      </c>
      <c r="Q621" s="83" t="s">
        <v>311</v>
      </c>
      <c r="R621" s="83" t="s">
        <v>311</v>
      </c>
      <c r="S621" s="86" t="s">
        <v>311</v>
      </c>
      <c r="T621" s="83" t="s">
        <v>311</v>
      </c>
      <c r="U621" s="83" t="s">
        <v>311</v>
      </c>
      <c r="V621" s="83" t="s">
        <v>311</v>
      </c>
      <c r="W621" s="86" t="s">
        <v>311</v>
      </c>
      <c r="X621" s="86" t="s">
        <v>311</v>
      </c>
      <c r="Y621" s="90" t="str">
        <f>IF(tbl_main[[#This Row],[ИНН организации]]="","",IF(ISERROR(VLOOKUP(tbl_main[[#This Row],[ИНН организации]],tbl_inn[],3,FALSE)),"Проверьте ИНН",VLOOKUP(tbl_main[[#This Row],[ИНН организации]],tbl_inn[],3,FALSE)))</f>
        <v/>
      </c>
      <c r="Z621" s="90" t="str">
        <f>IF(ISERROR(VLOOKUP(tbl_main[[#This Row],[ИНН организации]],tbl_inn[],4,FALSE)),"",VLOOKUP(tbl_main[[#This Row],[ИНН организации]],tbl_inn[],4,FALSE))</f>
        <v/>
      </c>
      <c r="AA621" s="90" t="str">
        <f>IF(ISERROR(VLOOKUP(tbl_main[[#This Row],[ИНН организации]],tbl_inn[],8,FALSE)),"",VLOOKUP(tbl_main[[#This Row],[ИНН организации]],tbl_inn[],8,FALSE))</f>
        <v/>
      </c>
      <c r="AB621" s="83" t="s">
        <v>311</v>
      </c>
      <c r="AC621" s="83" t="s">
        <v>311</v>
      </c>
      <c r="AD621" s="83" t="s">
        <v>311</v>
      </c>
      <c r="AE621" s="83" t="s">
        <v>311</v>
      </c>
      <c r="AF621" s="83" t="s">
        <v>311</v>
      </c>
      <c r="AG621" s="83" t="s">
        <v>311</v>
      </c>
      <c r="AH621" s="83" t="s">
        <v>311</v>
      </c>
      <c r="AI621" s="83" t="s">
        <v>311</v>
      </c>
      <c r="AJ621" s="83" t="s">
        <v>311</v>
      </c>
      <c r="AK621" s="83" t="s">
        <v>311</v>
      </c>
      <c r="AL621" s="83" t="s">
        <v>311</v>
      </c>
      <c r="AM621" s="83" t="s">
        <v>311</v>
      </c>
      <c r="AN621" s="83" t="s">
        <v>311</v>
      </c>
    </row>
    <row r="622" spans="1:40" x14ac:dyDescent="0.25">
      <c r="A622" s="81">
        <f t="shared" si="9"/>
        <v>613</v>
      </c>
      <c r="B622" s="82" t="str">
        <f>IF(tbl_main[[#This Row],[ТИП]]="","",IF(tbl_main[[#This Row],[Серия и номер]]="","",tbl_main[[#This Row],[ТИП]]&amp;"-"&amp;RIGHT(tbl_main[[#This Row],[Серия и номер]],6)))</f>
        <v/>
      </c>
      <c r="C622" s="83" t="s">
        <v>311</v>
      </c>
      <c r="D622" s="83" t="s">
        <v>311</v>
      </c>
      <c r="E622" s="83" t="s">
        <v>311</v>
      </c>
      <c r="F622" s="83" t="s">
        <v>311</v>
      </c>
      <c r="G622" s="83" t="s">
        <v>311</v>
      </c>
      <c r="H622" s="83" t="s">
        <v>311</v>
      </c>
      <c r="I622" s="83" t="s">
        <v>311</v>
      </c>
      <c r="J622" s="83" t="s">
        <v>311</v>
      </c>
      <c r="K622" s="84" t="s">
        <v>311</v>
      </c>
      <c r="L622" s="83" t="s">
        <v>311</v>
      </c>
      <c r="M622" s="85" t="s">
        <v>311</v>
      </c>
      <c r="N622" s="83" t="s">
        <v>311</v>
      </c>
      <c r="O622" s="84" t="s">
        <v>311</v>
      </c>
      <c r="P622" s="83" t="s">
        <v>311</v>
      </c>
      <c r="Q622" s="83" t="s">
        <v>311</v>
      </c>
      <c r="R622" s="83" t="s">
        <v>311</v>
      </c>
      <c r="S622" s="86" t="s">
        <v>311</v>
      </c>
      <c r="T622" s="83" t="s">
        <v>311</v>
      </c>
      <c r="U622" s="83" t="s">
        <v>311</v>
      </c>
      <c r="V622" s="83" t="s">
        <v>311</v>
      </c>
      <c r="W622" s="86" t="s">
        <v>311</v>
      </c>
      <c r="X622" s="86" t="s">
        <v>311</v>
      </c>
      <c r="Y622" s="90" t="str">
        <f>IF(tbl_main[[#This Row],[ИНН организации]]="","",IF(ISERROR(VLOOKUP(tbl_main[[#This Row],[ИНН организации]],tbl_inn[],3,FALSE)),"Проверьте ИНН",VLOOKUP(tbl_main[[#This Row],[ИНН организации]],tbl_inn[],3,FALSE)))</f>
        <v/>
      </c>
      <c r="Z622" s="90" t="str">
        <f>IF(ISERROR(VLOOKUP(tbl_main[[#This Row],[ИНН организации]],tbl_inn[],4,FALSE)),"",VLOOKUP(tbl_main[[#This Row],[ИНН организации]],tbl_inn[],4,FALSE))</f>
        <v/>
      </c>
      <c r="AA622" s="90" t="str">
        <f>IF(ISERROR(VLOOKUP(tbl_main[[#This Row],[ИНН организации]],tbl_inn[],8,FALSE)),"",VLOOKUP(tbl_main[[#This Row],[ИНН организации]],tbl_inn[],8,FALSE))</f>
        <v/>
      </c>
      <c r="AB622" s="83" t="s">
        <v>311</v>
      </c>
      <c r="AC622" s="83" t="s">
        <v>311</v>
      </c>
      <c r="AD622" s="83" t="s">
        <v>311</v>
      </c>
      <c r="AE622" s="83" t="s">
        <v>311</v>
      </c>
      <c r="AF622" s="83" t="s">
        <v>311</v>
      </c>
      <c r="AG622" s="83" t="s">
        <v>311</v>
      </c>
      <c r="AH622" s="83" t="s">
        <v>311</v>
      </c>
      <c r="AI622" s="83" t="s">
        <v>311</v>
      </c>
      <c r="AJ622" s="83" t="s">
        <v>311</v>
      </c>
      <c r="AK622" s="83" t="s">
        <v>311</v>
      </c>
      <c r="AL622" s="83" t="s">
        <v>311</v>
      </c>
      <c r="AM622" s="83" t="s">
        <v>311</v>
      </c>
      <c r="AN622" s="83" t="s">
        <v>311</v>
      </c>
    </row>
    <row r="623" spans="1:40" x14ac:dyDescent="0.25">
      <c r="A623" s="81">
        <f t="shared" si="9"/>
        <v>614</v>
      </c>
      <c r="B623" s="82" t="str">
        <f>IF(tbl_main[[#This Row],[ТИП]]="","",IF(tbl_main[[#This Row],[Серия и номер]]="","",tbl_main[[#This Row],[ТИП]]&amp;"-"&amp;RIGHT(tbl_main[[#This Row],[Серия и номер]],6)))</f>
        <v/>
      </c>
      <c r="C623" s="83" t="s">
        <v>311</v>
      </c>
      <c r="D623" s="83" t="s">
        <v>311</v>
      </c>
      <c r="E623" s="83" t="s">
        <v>311</v>
      </c>
      <c r="F623" s="83" t="s">
        <v>311</v>
      </c>
      <c r="G623" s="83" t="s">
        <v>311</v>
      </c>
      <c r="H623" s="83" t="s">
        <v>311</v>
      </c>
      <c r="I623" s="83" t="s">
        <v>311</v>
      </c>
      <c r="J623" s="83" t="s">
        <v>311</v>
      </c>
      <c r="K623" s="84" t="s">
        <v>311</v>
      </c>
      <c r="L623" s="83" t="s">
        <v>311</v>
      </c>
      <c r="M623" s="85" t="s">
        <v>311</v>
      </c>
      <c r="N623" s="83" t="s">
        <v>311</v>
      </c>
      <c r="O623" s="84" t="s">
        <v>311</v>
      </c>
      <c r="P623" s="83" t="s">
        <v>311</v>
      </c>
      <c r="Q623" s="83" t="s">
        <v>311</v>
      </c>
      <c r="R623" s="83" t="s">
        <v>311</v>
      </c>
      <c r="S623" s="86" t="s">
        <v>311</v>
      </c>
      <c r="T623" s="83" t="s">
        <v>311</v>
      </c>
      <c r="U623" s="83" t="s">
        <v>311</v>
      </c>
      <c r="V623" s="83" t="s">
        <v>311</v>
      </c>
      <c r="W623" s="86" t="s">
        <v>311</v>
      </c>
      <c r="X623" s="86" t="s">
        <v>311</v>
      </c>
      <c r="Y623" s="90" t="str">
        <f>IF(tbl_main[[#This Row],[ИНН организации]]="","",IF(ISERROR(VLOOKUP(tbl_main[[#This Row],[ИНН организации]],tbl_inn[],3,FALSE)),"Проверьте ИНН",VLOOKUP(tbl_main[[#This Row],[ИНН организации]],tbl_inn[],3,FALSE)))</f>
        <v/>
      </c>
      <c r="Z623" s="90" t="str">
        <f>IF(ISERROR(VLOOKUP(tbl_main[[#This Row],[ИНН организации]],tbl_inn[],4,FALSE)),"",VLOOKUP(tbl_main[[#This Row],[ИНН организации]],tbl_inn[],4,FALSE))</f>
        <v/>
      </c>
      <c r="AA623" s="90" t="str">
        <f>IF(ISERROR(VLOOKUP(tbl_main[[#This Row],[ИНН организации]],tbl_inn[],8,FALSE)),"",VLOOKUP(tbl_main[[#This Row],[ИНН организации]],tbl_inn[],8,FALSE))</f>
        <v/>
      </c>
      <c r="AB623" s="83" t="s">
        <v>311</v>
      </c>
      <c r="AC623" s="83" t="s">
        <v>311</v>
      </c>
      <c r="AD623" s="83" t="s">
        <v>311</v>
      </c>
      <c r="AE623" s="83" t="s">
        <v>311</v>
      </c>
      <c r="AF623" s="83" t="s">
        <v>311</v>
      </c>
      <c r="AG623" s="83" t="s">
        <v>311</v>
      </c>
      <c r="AH623" s="83" t="s">
        <v>311</v>
      </c>
      <c r="AI623" s="83" t="s">
        <v>311</v>
      </c>
      <c r="AJ623" s="83" t="s">
        <v>311</v>
      </c>
      <c r="AK623" s="83" t="s">
        <v>311</v>
      </c>
      <c r="AL623" s="83" t="s">
        <v>311</v>
      </c>
      <c r="AM623" s="83" t="s">
        <v>311</v>
      </c>
      <c r="AN623" s="83" t="s">
        <v>311</v>
      </c>
    </row>
    <row r="624" spans="1:40" x14ac:dyDescent="0.25">
      <c r="A624" s="81">
        <f t="shared" si="9"/>
        <v>615</v>
      </c>
      <c r="B624" s="82" t="str">
        <f>IF(tbl_main[[#This Row],[ТИП]]="","",IF(tbl_main[[#This Row],[Серия и номер]]="","",tbl_main[[#This Row],[ТИП]]&amp;"-"&amp;RIGHT(tbl_main[[#This Row],[Серия и номер]],6)))</f>
        <v/>
      </c>
      <c r="C624" s="83" t="s">
        <v>311</v>
      </c>
      <c r="D624" s="83" t="s">
        <v>311</v>
      </c>
      <c r="E624" s="83" t="s">
        <v>311</v>
      </c>
      <c r="F624" s="83" t="s">
        <v>311</v>
      </c>
      <c r="G624" s="83" t="s">
        <v>311</v>
      </c>
      <c r="H624" s="83" t="s">
        <v>311</v>
      </c>
      <c r="I624" s="83" t="s">
        <v>311</v>
      </c>
      <c r="J624" s="83" t="s">
        <v>311</v>
      </c>
      <c r="K624" s="84" t="s">
        <v>311</v>
      </c>
      <c r="L624" s="83" t="s">
        <v>311</v>
      </c>
      <c r="M624" s="85" t="s">
        <v>311</v>
      </c>
      <c r="N624" s="83" t="s">
        <v>311</v>
      </c>
      <c r="O624" s="84" t="s">
        <v>311</v>
      </c>
      <c r="P624" s="83" t="s">
        <v>311</v>
      </c>
      <c r="Q624" s="83" t="s">
        <v>311</v>
      </c>
      <c r="R624" s="83" t="s">
        <v>311</v>
      </c>
      <c r="S624" s="86" t="s">
        <v>311</v>
      </c>
      <c r="T624" s="83" t="s">
        <v>311</v>
      </c>
      <c r="U624" s="83" t="s">
        <v>311</v>
      </c>
      <c r="V624" s="83" t="s">
        <v>311</v>
      </c>
      <c r="W624" s="86" t="s">
        <v>311</v>
      </c>
      <c r="X624" s="86" t="s">
        <v>311</v>
      </c>
      <c r="Y624" s="90" t="str">
        <f>IF(tbl_main[[#This Row],[ИНН организации]]="","",IF(ISERROR(VLOOKUP(tbl_main[[#This Row],[ИНН организации]],tbl_inn[],3,FALSE)),"Проверьте ИНН",VLOOKUP(tbl_main[[#This Row],[ИНН организации]],tbl_inn[],3,FALSE)))</f>
        <v/>
      </c>
      <c r="Z624" s="90" t="str">
        <f>IF(ISERROR(VLOOKUP(tbl_main[[#This Row],[ИНН организации]],tbl_inn[],4,FALSE)),"",VLOOKUP(tbl_main[[#This Row],[ИНН организации]],tbl_inn[],4,FALSE))</f>
        <v/>
      </c>
      <c r="AA624" s="90" t="str">
        <f>IF(ISERROR(VLOOKUP(tbl_main[[#This Row],[ИНН организации]],tbl_inn[],8,FALSE)),"",VLOOKUP(tbl_main[[#This Row],[ИНН организации]],tbl_inn[],8,FALSE))</f>
        <v/>
      </c>
      <c r="AB624" s="83" t="s">
        <v>311</v>
      </c>
      <c r="AC624" s="83" t="s">
        <v>311</v>
      </c>
      <c r="AD624" s="83" t="s">
        <v>311</v>
      </c>
      <c r="AE624" s="83" t="s">
        <v>311</v>
      </c>
      <c r="AF624" s="83" t="s">
        <v>311</v>
      </c>
      <c r="AG624" s="83" t="s">
        <v>311</v>
      </c>
      <c r="AH624" s="83" t="s">
        <v>311</v>
      </c>
      <c r="AI624" s="83" t="s">
        <v>311</v>
      </c>
      <c r="AJ624" s="83" t="s">
        <v>311</v>
      </c>
      <c r="AK624" s="83" t="s">
        <v>311</v>
      </c>
      <c r="AL624" s="83" t="s">
        <v>311</v>
      </c>
      <c r="AM624" s="83" t="s">
        <v>311</v>
      </c>
      <c r="AN624" s="83" t="s">
        <v>311</v>
      </c>
    </row>
    <row r="625" spans="1:40" x14ac:dyDescent="0.25">
      <c r="A625" s="81">
        <f t="shared" si="9"/>
        <v>616</v>
      </c>
      <c r="B625" s="82" t="str">
        <f>IF(tbl_main[[#This Row],[ТИП]]="","",IF(tbl_main[[#This Row],[Серия и номер]]="","",tbl_main[[#This Row],[ТИП]]&amp;"-"&amp;RIGHT(tbl_main[[#This Row],[Серия и номер]],6)))</f>
        <v/>
      </c>
      <c r="C625" s="83" t="s">
        <v>311</v>
      </c>
      <c r="D625" s="83" t="s">
        <v>311</v>
      </c>
      <c r="E625" s="83" t="s">
        <v>311</v>
      </c>
      <c r="F625" s="83" t="s">
        <v>311</v>
      </c>
      <c r="G625" s="83" t="s">
        <v>311</v>
      </c>
      <c r="H625" s="83" t="s">
        <v>311</v>
      </c>
      <c r="I625" s="83" t="s">
        <v>311</v>
      </c>
      <c r="J625" s="83" t="s">
        <v>311</v>
      </c>
      <c r="K625" s="84" t="s">
        <v>311</v>
      </c>
      <c r="L625" s="83" t="s">
        <v>311</v>
      </c>
      <c r="M625" s="85" t="s">
        <v>311</v>
      </c>
      <c r="N625" s="83" t="s">
        <v>311</v>
      </c>
      <c r="O625" s="84" t="s">
        <v>311</v>
      </c>
      <c r="P625" s="83" t="s">
        <v>311</v>
      </c>
      <c r="Q625" s="83" t="s">
        <v>311</v>
      </c>
      <c r="R625" s="83" t="s">
        <v>311</v>
      </c>
      <c r="S625" s="86" t="s">
        <v>311</v>
      </c>
      <c r="T625" s="83" t="s">
        <v>311</v>
      </c>
      <c r="U625" s="83" t="s">
        <v>311</v>
      </c>
      <c r="V625" s="83" t="s">
        <v>311</v>
      </c>
      <c r="W625" s="86" t="s">
        <v>311</v>
      </c>
      <c r="X625" s="86" t="s">
        <v>311</v>
      </c>
      <c r="Y625" s="90" t="str">
        <f>IF(tbl_main[[#This Row],[ИНН организации]]="","",IF(ISERROR(VLOOKUP(tbl_main[[#This Row],[ИНН организации]],tbl_inn[],3,FALSE)),"Проверьте ИНН",VLOOKUP(tbl_main[[#This Row],[ИНН организации]],tbl_inn[],3,FALSE)))</f>
        <v/>
      </c>
      <c r="Z625" s="90" t="str">
        <f>IF(ISERROR(VLOOKUP(tbl_main[[#This Row],[ИНН организации]],tbl_inn[],4,FALSE)),"",VLOOKUP(tbl_main[[#This Row],[ИНН организации]],tbl_inn[],4,FALSE))</f>
        <v/>
      </c>
      <c r="AA625" s="90" t="str">
        <f>IF(ISERROR(VLOOKUP(tbl_main[[#This Row],[ИНН организации]],tbl_inn[],8,FALSE)),"",VLOOKUP(tbl_main[[#This Row],[ИНН организации]],tbl_inn[],8,FALSE))</f>
        <v/>
      </c>
      <c r="AB625" s="83" t="s">
        <v>311</v>
      </c>
      <c r="AC625" s="83" t="s">
        <v>311</v>
      </c>
      <c r="AD625" s="83" t="s">
        <v>311</v>
      </c>
      <c r="AE625" s="83" t="s">
        <v>311</v>
      </c>
      <c r="AF625" s="83" t="s">
        <v>311</v>
      </c>
      <c r="AG625" s="83" t="s">
        <v>311</v>
      </c>
      <c r="AH625" s="83" t="s">
        <v>311</v>
      </c>
      <c r="AI625" s="83" t="s">
        <v>311</v>
      </c>
      <c r="AJ625" s="83" t="s">
        <v>311</v>
      </c>
      <c r="AK625" s="83" t="s">
        <v>311</v>
      </c>
      <c r="AL625" s="83" t="s">
        <v>311</v>
      </c>
      <c r="AM625" s="83" t="s">
        <v>311</v>
      </c>
      <c r="AN625" s="83" t="s">
        <v>311</v>
      </c>
    </row>
    <row r="626" spans="1:40" x14ac:dyDescent="0.25">
      <c r="A626" s="81">
        <f t="shared" si="9"/>
        <v>617</v>
      </c>
      <c r="B626" s="82" t="str">
        <f>IF(tbl_main[[#This Row],[ТИП]]="","",IF(tbl_main[[#This Row],[Серия и номер]]="","",tbl_main[[#This Row],[ТИП]]&amp;"-"&amp;RIGHT(tbl_main[[#This Row],[Серия и номер]],6)))</f>
        <v/>
      </c>
      <c r="C626" s="83" t="s">
        <v>311</v>
      </c>
      <c r="D626" s="83" t="s">
        <v>311</v>
      </c>
      <c r="E626" s="83" t="s">
        <v>311</v>
      </c>
      <c r="F626" s="83" t="s">
        <v>311</v>
      </c>
      <c r="G626" s="83" t="s">
        <v>311</v>
      </c>
      <c r="H626" s="83" t="s">
        <v>311</v>
      </c>
      <c r="I626" s="83" t="s">
        <v>311</v>
      </c>
      <c r="J626" s="83" t="s">
        <v>311</v>
      </c>
      <c r="K626" s="84" t="s">
        <v>311</v>
      </c>
      <c r="L626" s="83" t="s">
        <v>311</v>
      </c>
      <c r="M626" s="85" t="s">
        <v>311</v>
      </c>
      <c r="N626" s="83" t="s">
        <v>311</v>
      </c>
      <c r="O626" s="84" t="s">
        <v>311</v>
      </c>
      <c r="P626" s="83" t="s">
        <v>311</v>
      </c>
      <c r="Q626" s="83" t="s">
        <v>311</v>
      </c>
      <c r="R626" s="83" t="s">
        <v>311</v>
      </c>
      <c r="S626" s="86" t="s">
        <v>311</v>
      </c>
      <c r="T626" s="83" t="s">
        <v>311</v>
      </c>
      <c r="U626" s="83" t="s">
        <v>311</v>
      </c>
      <c r="V626" s="83" t="s">
        <v>311</v>
      </c>
      <c r="W626" s="86" t="s">
        <v>311</v>
      </c>
      <c r="X626" s="86" t="s">
        <v>311</v>
      </c>
      <c r="Y626" s="90" t="str">
        <f>IF(tbl_main[[#This Row],[ИНН организации]]="","",IF(ISERROR(VLOOKUP(tbl_main[[#This Row],[ИНН организации]],tbl_inn[],3,FALSE)),"Проверьте ИНН",VLOOKUP(tbl_main[[#This Row],[ИНН организации]],tbl_inn[],3,FALSE)))</f>
        <v/>
      </c>
      <c r="Z626" s="90" t="str">
        <f>IF(ISERROR(VLOOKUP(tbl_main[[#This Row],[ИНН организации]],tbl_inn[],4,FALSE)),"",VLOOKUP(tbl_main[[#This Row],[ИНН организации]],tbl_inn[],4,FALSE))</f>
        <v/>
      </c>
      <c r="AA626" s="90" t="str">
        <f>IF(ISERROR(VLOOKUP(tbl_main[[#This Row],[ИНН организации]],tbl_inn[],8,FALSE)),"",VLOOKUP(tbl_main[[#This Row],[ИНН организации]],tbl_inn[],8,FALSE))</f>
        <v/>
      </c>
      <c r="AB626" s="83" t="s">
        <v>311</v>
      </c>
      <c r="AC626" s="83" t="s">
        <v>311</v>
      </c>
      <c r="AD626" s="83" t="s">
        <v>311</v>
      </c>
      <c r="AE626" s="83" t="s">
        <v>311</v>
      </c>
      <c r="AF626" s="83" t="s">
        <v>311</v>
      </c>
      <c r="AG626" s="83" t="s">
        <v>311</v>
      </c>
      <c r="AH626" s="83" t="s">
        <v>311</v>
      </c>
      <c r="AI626" s="83" t="s">
        <v>311</v>
      </c>
      <c r="AJ626" s="83" t="s">
        <v>311</v>
      </c>
      <c r="AK626" s="83" t="s">
        <v>311</v>
      </c>
      <c r="AL626" s="83" t="s">
        <v>311</v>
      </c>
      <c r="AM626" s="83" t="s">
        <v>311</v>
      </c>
      <c r="AN626" s="83" t="s">
        <v>311</v>
      </c>
    </row>
    <row r="627" spans="1:40" x14ac:dyDescent="0.25">
      <c r="A627" s="81">
        <f t="shared" si="9"/>
        <v>618</v>
      </c>
      <c r="B627" s="82" t="str">
        <f>IF(tbl_main[[#This Row],[ТИП]]="","",IF(tbl_main[[#This Row],[Серия и номер]]="","",tbl_main[[#This Row],[ТИП]]&amp;"-"&amp;RIGHT(tbl_main[[#This Row],[Серия и номер]],6)))</f>
        <v/>
      </c>
      <c r="C627" s="83" t="s">
        <v>311</v>
      </c>
      <c r="D627" s="83" t="s">
        <v>311</v>
      </c>
      <c r="E627" s="83" t="s">
        <v>311</v>
      </c>
      <c r="F627" s="83" t="s">
        <v>311</v>
      </c>
      <c r="G627" s="83" t="s">
        <v>311</v>
      </c>
      <c r="H627" s="83" t="s">
        <v>311</v>
      </c>
      <c r="I627" s="83" t="s">
        <v>311</v>
      </c>
      <c r="J627" s="83" t="s">
        <v>311</v>
      </c>
      <c r="K627" s="84" t="s">
        <v>311</v>
      </c>
      <c r="L627" s="83" t="s">
        <v>311</v>
      </c>
      <c r="M627" s="85" t="s">
        <v>311</v>
      </c>
      <c r="N627" s="83" t="s">
        <v>311</v>
      </c>
      <c r="O627" s="84" t="s">
        <v>311</v>
      </c>
      <c r="P627" s="83" t="s">
        <v>311</v>
      </c>
      <c r="Q627" s="83" t="s">
        <v>311</v>
      </c>
      <c r="R627" s="83" t="s">
        <v>311</v>
      </c>
      <c r="S627" s="86" t="s">
        <v>311</v>
      </c>
      <c r="T627" s="83" t="s">
        <v>311</v>
      </c>
      <c r="U627" s="83" t="s">
        <v>311</v>
      </c>
      <c r="V627" s="83" t="s">
        <v>311</v>
      </c>
      <c r="W627" s="86" t="s">
        <v>311</v>
      </c>
      <c r="X627" s="86" t="s">
        <v>311</v>
      </c>
      <c r="Y627" s="90" t="str">
        <f>IF(tbl_main[[#This Row],[ИНН организации]]="","",IF(ISERROR(VLOOKUP(tbl_main[[#This Row],[ИНН организации]],tbl_inn[],3,FALSE)),"Проверьте ИНН",VLOOKUP(tbl_main[[#This Row],[ИНН организации]],tbl_inn[],3,FALSE)))</f>
        <v/>
      </c>
      <c r="Z627" s="90" t="str">
        <f>IF(ISERROR(VLOOKUP(tbl_main[[#This Row],[ИНН организации]],tbl_inn[],4,FALSE)),"",VLOOKUP(tbl_main[[#This Row],[ИНН организации]],tbl_inn[],4,FALSE))</f>
        <v/>
      </c>
      <c r="AA627" s="90" t="str">
        <f>IF(ISERROR(VLOOKUP(tbl_main[[#This Row],[ИНН организации]],tbl_inn[],8,FALSE)),"",VLOOKUP(tbl_main[[#This Row],[ИНН организации]],tbl_inn[],8,FALSE))</f>
        <v/>
      </c>
      <c r="AB627" s="83" t="s">
        <v>311</v>
      </c>
      <c r="AC627" s="83" t="s">
        <v>311</v>
      </c>
      <c r="AD627" s="83" t="s">
        <v>311</v>
      </c>
      <c r="AE627" s="83" t="s">
        <v>311</v>
      </c>
      <c r="AF627" s="83" t="s">
        <v>311</v>
      </c>
      <c r="AG627" s="83" t="s">
        <v>311</v>
      </c>
      <c r="AH627" s="83" t="s">
        <v>311</v>
      </c>
      <c r="AI627" s="83" t="s">
        <v>311</v>
      </c>
      <c r="AJ627" s="83" t="s">
        <v>311</v>
      </c>
      <c r="AK627" s="83" t="s">
        <v>311</v>
      </c>
      <c r="AL627" s="83" t="s">
        <v>311</v>
      </c>
      <c r="AM627" s="83" t="s">
        <v>311</v>
      </c>
      <c r="AN627" s="83" t="s">
        <v>311</v>
      </c>
    </row>
    <row r="628" spans="1:40" x14ac:dyDescent="0.25">
      <c r="A628" s="81">
        <f t="shared" si="9"/>
        <v>619</v>
      </c>
      <c r="B628" s="82" t="str">
        <f>IF(tbl_main[[#This Row],[ТИП]]="","",IF(tbl_main[[#This Row],[Серия и номер]]="","",tbl_main[[#This Row],[ТИП]]&amp;"-"&amp;RIGHT(tbl_main[[#This Row],[Серия и номер]],6)))</f>
        <v/>
      </c>
      <c r="C628" s="83" t="s">
        <v>311</v>
      </c>
      <c r="D628" s="83" t="s">
        <v>311</v>
      </c>
      <c r="E628" s="83" t="s">
        <v>311</v>
      </c>
      <c r="F628" s="83" t="s">
        <v>311</v>
      </c>
      <c r="G628" s="83" t="s">
        <v>311</v>
      </c>
      <c r="H628" s="83" t="s">
        <v>311</v>
      </c>
      <c r="I628" s="83" t="s">
        <v>311</v>
      </c>
      <c r="J628" s="83" t="s">
        <v>311</v>
      </c>
      <c r="K628" s="84" t="s">
        <v>311</v>
      </c>
      <c r="L628" s="83" t="s">
        <v>311</v>
      </c>
      <c r="M628" s="85" t="s">
        <v>311</v>
      </c>
      <c r="N628" s="83" t="s">
        <v>311</v>
      </c>
      <c r="O628" s="84" t="s">
        <v>311</v>
      </c>
      <c r="P628" s="83" t="s">
        <v>311</v>
      </c>
      <c r="Q628" s="83" t="s">
        <v>311</v>
      </c>
      <c r="R628" s="83" t="s">
        <v>311</v>
      </c>
      <c r="S628" s="86" t="s">
        <v>311</v>
      </c>
      <c r="T628" s="83" t="s">
        <v>311</v>
      </c>
      <c r="U628" s="83" t="s">
        <v>311</v>
      </c>
      <c r="V628" s="83" t="s">
        <v>311</v>
      </c>
      <c r="W628" s="86" t="s">
        <v>311</v>
      </c>
      <c r="X628" s="86" t="s">
        <v>311</v>
      </c>
      <c r="Y628" s="90" t="str">
        <f>IF(tbl_main[[#This Row],[ИНН организации]]="","",IF(ISERROR(VLOOKUP(tbl_main[[#This Row],[ИНН организации]],tbl_inn[],3,FALSE)),"Проверьте ИНН",VLOOKUP(tbl_main[[#This Row],[ИНН организации]],tbl_inn[],3,FALSE)))</f>
        <v/>
      </c>
      <c r="Z628" s="90" t="str">
        <f>IF(ISERROR(VLOOKUP(tbl_main[[#This Row],[ИНН организации]],tbl_inn[],4,FALSE)),"",VLOOKUP(tbl_main[[#This Row],[ИНН организации]],tbl_inn[],4,FALSE))</f>
        <v/>
      </c>
      <c r="AA628" s="90" t="str">
        <f>IF(ISERROR(VLOOKUP(tbl_main[[#This Row],[ИНН организации]],tbl_inn[],8,FALSE)),"",VLOOKUP(tbl_main[[#This Row],[ИНН организации]],tbl_inn[],8,FALSE))</f>
        <v/>
      </c>
      <c r="AB628" s="83" t="s">
        <v>311</v>
      </c>
      <c r="AC628" s="83" t="s">
        <v>311</v>
      </c>
      <c r="AD628" s="83" t="s">
        <v>311</v>
      </c>
      <c r="AE628" s="83" t="s">
        <v>311</v>
      </c>
      <c r="AF628" s="83" t="s">
        <v>311</v>
      </c>
      <c r="AG628" s="83" t="s">
        <v>311</v>
      </c>
      <c r="AH628" s="83" t="s">
        <v>311</v>
      </c>
      <c r="AI628" s="83" t="s">
        <v>311</v>
      </c>
      <c r="AJ628" s="83" t="s">
        <v>311</v>
      </c>
      <c r="AK628" s="83" t="s">
        <v>311</v>
      </c>
      <c r="AL628" s="83" t="s">
        <v>311</v>
      </c>
      <c r="AM628" s="83" t="s">
        <v>311</v>
      </c>
      <c r="AN628" s="83" t="s">
        <v>311</v>
      </c>
    </row>
    <row r="629" spans="1:40" x14ac:dyDescent="0.25">
      <c r="A629" s="81">
        <f t="shared" si="9"/>
        <v>620</v>
      </c>
      <c r="B629" s="82" t="str">
        <f>IF(tbl_main[[#This Row],[ТИП]]="","",IF(tbl_main[[#This Row],[Серия и номер]]="","",tbl_main[[#This Row],[ТИП]]&amp;"-"&amp;RIGHT(tbl_main[[#This Row],[Серия и номер]],6)))</f>
        <v/>
      </c>
      <c r="C629" s="83" t="s">
        <v>311</v>
      </c>
      <c r="D629" s="83" t="s">
        <v>311</v>
      </c>
      <c r="E629" s="83" t="s">
        <v>311</v>
      </c>
      <c r="F629" s="83" t="s">
        <v>311</v>
      </c>
      <c r="G629" s="83" t="s">
        <v>311</v>
      </c>
      <c r="H629" s="83" t="s">
        <v>311</v>
      </c>
      <c r="I629" s="83" t="s">
        <v>311</v>
      </c>
      <c r="J629" s="83" t="s">
        <v>311</v>
      </c>
      <c r="K629" s="84" t="s">
        <v>311</v>
      </c>
      <c r="L629" s="83" t="s">
        <v>311</v>
      </c>
      <c r="M629" s="85" t="s">
        <v>311</v>
      </c>
      <c r="N629" s="83" t="s">
        <v>311</v>
      </c>
      <c r="O629" s="84" t="s">
        <v>311</v>
      </c>
      <c r="P629" s="83" t="s">
        <v>311</v>
      </c>
      <c r="Q629" s="83" t="s">
        <v>311</v>
      </c>
      <c r="R629" s="83" t="s">
        <v>311</v>
      </c>
      <c r="S629" s="86" t="s">
        <v>311</v>
      </c>
      <c r="T629" s="83" t="s">
        <v>311</v>
      </c>
      <c r="U629" s="83" t="s">
        <v>311</v>
      </c>
      <c r="V629" s="83" t="s">
        <v>311</v>
      </c>
      <c r="W629" s="86" t="s">
        <v>311</v>
      </c>
      <c r="X629" s="86" t="s">
        <v>311</v>
      </c>
      <c r="Y629" s="90" t="str">
        <f>IF(tbl_main[[#This Row],[ИНН организации]]="","",IF(ISERROR(VLOOKUP(tbl_main[[#This Row],[ИНН организации]],tbl_inn[],3,FALSE)),"Проверьте ИНН",VLOOKUP(tbl_main[[#This Row],[ИНН организации]],tbl_inn[],3,FALSE)))</f>
        <v/>
      </c>
      <c r="Z629" s="90" t="str">
        <f>IF(ISERROR(VLOOKUP(tbl_main[[#This Row],[ИНН организации]],tbl_inn[],4,FALSE)),"",VLOOKUP(tbl_main[[#This Row],[ИНН организации]],tbl_inn[],4,FALSE))</f>
        <v/>
      </c>
      <c r="AA629" s="90" t="str">
        <f>IF(ISERROR(VLOOKUP(tbl_main[[#This Row],[ИНН организации]],tbl_inn[],8,FALSE)),"",VLOOKUP(tbl_main[[#This Row],[ИНН организации]],tbl_inn[],8,FALSE))</f>
        <v/>
      </c>
      <c r="AB629" s="83" t="s">
        <v>311</v>
      </c>
      <c r="AC629" s="83" t="s">
        <v>311</v>
      </c>
      <c r="AD629" s="83" t="s">
        <v>311</v>
      </c>
      <c r="AE629" s="83" t="s">
        <v>311</v>
      </c>
      <c r="AF629" s="83" t="s">
        <v>311</v>
      </c>
      <c r="AG629" s="83" t="s">
        <v>311</v>
      </c>
      <c r="AH629" s="83" t="s">
        <v>311</v>
      </c>
      <c r="AI629" s="83" t="s">
        <v>311</v>
      </c>
      <c r="AJ629" s="83" t="s">
        <v>311</v>
      </c>
      <c r="AK629" s="83" t="s">
        <v>311</v>
      </c>
      <c r="AL629" s="83" t="s">
        <v>311</v>
      </c>
      <c r="AM629" s="83" t="s">
        <v>311</v>
      </c>
      <c r="AN629" s="83" t="s">
        <v>311</v>
      </c>
    </row>
    <row r="630" spans="1:40" x14ac:dyDescent="0.25">
      <c r="A630" s="81">
        <f t="shared" si="9"/>
        <v>621</v>
      </c>
      <c r="B630" s="82" t="str">
        <f>IF(tbl_main[[#This Row],[ТИП]]="","",IF(tbl_main[[#This Row],[Серия и номер]]="","",tbl_main[[#This Row],[ТИП]]&amp;"-"&amp;RIGHT(tbl_main[[#This Row],[Серия и номер]],6)))</f>
        <v/>
      </c>
      <c r="C630" s="83" t="s">
        <v>311</v>
      </c>
      <c r="D630" s="83" t="s">
        <v>311</v>
      </c>
      <c r="E630" s="83" t="s">
        <v>311</v>
      </c>
      <c r="F630" s="83" t="s">
        <v>311</v>
      </c>
      <c r="G630" s="83" t="s">
        <v>311</v>
      </c>
      <c r="H630" s="83" t="s">
        <v>311</v>
      </c>
      <c r="I630" s="83" t="s">
        <v>311</v>
      </c>
      <c r="J630" s="83" t="s">
        <v>311</v>
      </c>
      <c r="K630" s="84" t="s">
        <v>311</v>
      </c>
      <c r="L630" s="83" t="s">
        <v>311</v>
      </c>
      <c r="M630" s="85" t="s">
        <v>311</v>
      </c>
      <c r="N630" s="83" t="s">
        <v>311</v>
      </c>
      <c r="O630" s="84" t="s">
        <v>311</v>
      </c>
      <c r="P630" s="83" t="s">
        <v>311</v>
      </c>
      <c r="Q630" s="83" t="s">
        <v>311</v>
      </c>
      <c r="R630" s="83" t="s">
        <v>311</v>
      </c>
      <c r="S630" s="86" t="s">
        <v>311</v>
      </c>
      <c r="T630" s="83" t="s">
        <v>311</v>
      </c>
      <c r="U630" s="83" t="s">
        <v>311</v>
      </c>
      <c r="V630" s="83" t="s">
        <v>311</v>
      </c>
      <c r="W630" s="86" t="s">
        <v>311</v>
      </c>
      <c r="X630" s="86" t="s">
        <v>311</v>
      </c>
      <c r="Y630" s="90" t="str">
        <f>IF(tbl_main[[#This Row],[ИНН организации]]="","",IF(ISERROR(VLOOKUP(tbl_main[[#This Row],[ИНН организации]],tbl_inn[],3,FALSE)),"Проверьте ИНН",VLOOKUP(tbl_main[[#This Row],[ИНН организации]],tbl_inn[],3,FALSE)))</f>
        <v/>
      </c>
      <c r="Z630" s="90" t="str">
        <f>IF(ISERROR(VLOOKUP(tbl_main[[#This Row],[ИНН организации]],tbl_inn[],4,FALSE)),"",VLOOKUP(tbl_main[[#This Row],[ИНН организации]],tbl_inn[],4,FALSE))</f>
        <v/>
      </c>
      <c r="AA630" s="90" t="str">
        <f>IF(ISERROR(VLOOKUP(tbl_main[[#This Row],[ИНН организации]],tbl_inn[],8,FALSE)),"",VLOOKUP(tbl_main[[#This Row],[ИНН организации]],tbl_inn[],8,FALSE))</f>
        <v/>
      </c>
      <c r="AB630" s="83" t="s">
        <v>311</v>
      </c>
      <c r="AC630" s="83" t="s">
        <v>311</v>
      </c>
      <c r="AD630" s="83" t="s">
        <v>311</v>
      </c>
      <c r="AE630" s="83" t="s">
        <v>311</v>
      </c>
      <c r="AF630" s="83" t="s">
        <v>311</v>
      </c>
      <c r="AG630" s="83" t="s">
        <v>311</v>
      </c>
      <c r="AH630" s="83" t="s">
        <v>311</v>
      </c>
      <c r="AI630" s="83" t="s">
        <v>311</v>
      </c>
      <c r="AJ630" s="83" t="s">
        <v>311</v>
      </c>
      <c r="AK630" s="83" t="s">
        <v>311</v>
      </c>
      <c r="AL630" s="83" t="s">
        <v>311</v>
      </c>
      <c r="AM630" s="83" t="s">
        <v>311</v>
      </c>
      <c r="AN630" s="83" t="s">
        <v>311</v>
      </c>
    </row>
    <row r="631" spans="1:40" x14ac:dyDescent="0.25">
      <c r="A631" s="81">
        <f t="shared" si="9"/>
        <v>622</v>
      </c>
      <c r="B631" s="82" t="str">
        <f>IF(tbl_main[[#This Row],[ТИП]]="","",IF(tbl_main[[#This Row],[Серия и номер]]="","",tbl_main[[#This Row],[ТИП]]&amp;"-"&amp;RIGHT(tbl_main[[#This Row],[Серия и номер]],6)))</f>
        <v/>
      </c>
      <c r="C631" s="83" t="s">
        <v>311</v>
      </c>
      <c r="D631" s="83" t="s">
        <v>311</v>
      </c>
      <c r="E631" s="83" t="s">
        <v>311</v>
      </c>
      <c r="F631" s="83" t="s">
        <v>311</v>
      </c>
      <c r="G631" s="83" t="s">
        <v>311</v>
      </c>
      <c r="H631" s="83" t="s">
        <v>311</v>
      </c>
      <c r="I631" s="83" t="s">
        <v>311</v>
      </c>
      <c r="J631" s="83" t="s">
        <v>311</v>
      </c>
      <c r="K631" s="84" t="s">
        <v>311</v>
      </c>
      <c r="L631" s="83" t="s">
        <v>311</v>
      </c>
      <c r="M631" s="85" t="s">
        <v>311</v>
      </c>
      <c r="N631" s="83" t="s">
        <v>311</v>
      </c>
      <c r="O631" s="84" t="s">
        <v>311</v>
      </c>
      <c r="P631" s="83" t="s">
        <v>311</v>
      </c>
      <c r="Q631" s="83" t="s">
        <v>311</v>
      </c>
      <c r="R631" s="83" t="s">
        <v>311</v>
      </c>
      <c r="S631" s="86" t="s">
        <v>311</v>
      </c>
      <c r="T631" s="83" t="s">
        <v>311</v>
      </c>
      <c r="U631" s="83" t="s">
        <v>311</v>
      </c>
      <c r="V631" s="83" t="s">
        <v>311</v>
      </c>
      <c r="W631" s="86" t="s">
        <v>311</v>
      </c>
      <c r="X631" s="86" t="s">
        <v>311</v>
      </c>
      <c r="Y631" s="90" t="str">
        <f>IF(tbl_main[[#This Row],[ИНН организации]]="","",IF(ISERROR(VLOOKUP(tbl_main[[#This Row],[ИНН организации]],tbl_inn[],3,FALSE)),"Проверьте ИНН",VLOOKUP(tbl_main[[#This Row],[ИНН организации]],tbl_inn[],3,FALSE)))</f>
        <v/>
      </c>
      <c r="Z631" s="90" t="str">
        <f>IF(ISERROR(VLOOKUP(tbl_main[[#This Row],[ИНН организации]],tbl_inn[],4,FALSE)),"",VLOOKUP(tbl_main[[#This Row],[ИНН организации]],tbl_inn[],4,FALSE))</f>
        <v/>
      </c>
      <c r="AA631" s="90" t="str">
        <f>IF(ISERROR(VLOOKUP(tbl_main[[#This Row],[ИНН организации]],tbl_inn[],8,FALSE)),"",VLOOKUP(tbl_main[[#This Row],[ИНН организации]],tbl_inn[],8,FALSE))</f>
        <v/>
      </c>
      <c r="AB631" s="83" t="s">
        <v>311</v>
      </c>
      <c r="AC631" s="83" t="s">
        <v>311</v>
      </c>
      <c r="AD631" s="83" t="s">
        <v>311</v>
      </c>
      <c r="AE631" s="83" t="s">
        <v>311</v>
      </c>
      <c r="AF631" s="83" t="s">
        <v>311</v>
      </c>
      <c r="AG631" s="83" t="s">
        <v>311</v>
      </c>
      <c r="AH631" s="83" t="s">
        <v>311</v>
      </c>
      <c r="AI631" s="83" t="s">
        <v>311</v>
      </c>
      <c r="AJ631" s="83" t="s">
        <v>311</v>
      </c>
      <c r="AK631" s="83" t="s">
        <v>311</v>
      </c>
      <c r="AL631" s="83" t="s">
        <v>311</v>
      </c>
      <c r="AM631" s="83" t="s">
        <v>311</v>
      </c>
      <c r="AN631" s="83" t="s">
        <v>311</v>
      </c>
    </row>
    <row r="632" spans="1:40" x14ac:dyDescent="0.25">
      <c r="A632" s="81">
        <f t="shared" si="9"/>
        <v>623</v>
      </c>
      <c r="B632" s="82" t="str">
        <f>IF(tbl_main[[#This Row],[ТИП]]="","",IF(tbl_main[[#This Row],[Серия и номер]]="","",tbl_main[[#This Row],[ТИП]]&amp;"-"&amp;RIGHT(tbl_main[[#This Row],[Серия и номер]],6)))</f>
        <v/>
      </c>
      <c r="C632" s="83" t="s">
        <v>311</v>
      </c>
      <c r="D632" s="83" t="s">
        <v>311</v>
      </c>
      <c r="E632" s="83" t="s">
        <v>311</v>
      </c>
      <c r="F632" s="83" t="s">
        <v>311</v>
      </c>
      <c r="G632" s="83" t="s">
        <v>311</v>
      </c>
      <c r="H632" s="83" t="s">
        <v>311</v>
      </c>
      <c r="I632" s="83" t="s">
        <v>311</v>
      </c>
      <c r="J632" s="83" t="s">
        <v>311</v>
      </c>
      <c r="K632" s="84" t="s">
        <v>311</v>
      </c>
      <c r="L632" s="83" t="s">
        <v>311</v>
      </c>
      <c r="M632" s="85" t="s">
        <v>311</v>
      </c>
      <c r="N632" s="83" t="s">
        <v>311</v>
      </c>
      <c r="O632" s="84" t="s">
        <v>311</v>
      </c>
      <c r="P632" s="83" t="s">
        <v>311</v>
      </c>
      <c r="Q632" s="83" t="s">
        <v>311</v>
      </c>
      <c r="R632" s="83" t="s">
        <v>311</v>
      </c>
      <c r="S632" s="86" t="s">
        <v>311</v>
      </c>
      <c r="T632" s="83" t="s">
        <v>311</v>
      </c>
      <c r="U632" s="83" t="s">
        <v>311</v>
      </c>
      <c r="V632" s="83" t="s">
        <v>311</v>
      </c>
      <c r="W632" s="86" t="s">
        <v>311</v>
      </c>
      <c r="X632" s="86" t="s">
        <v>311</v>
      </c>
      <c r="Y632" s="90" t="str">
        <f>IF(tbl_main[[#This Row],[ИНН организации]]="","",IF(ISERROR(VLOOKUP(tbl_main[[#This Row],[ИНН организации]],tbl_inn[],3,FALSE)),"Проверьте ИНН",VLOOKUP(tbl_main[[#This Row],[ИНН организации]],tbl_inn[],3,FALSE)))</f>
        <v/>
      </c>
      <c r="Z632" s="90" t="str">
        <f>IF(ISERROR(VLOOKUP(tbl_main[[#This Row],[ИНН организации]],tbl_inn[],4,FALSE)),"",VLOOKUP(tbl_main[[#This Row],[ИНН организации]],tbl_inn[],4,FALSE))</f>
        <v/>
      </c>
      <c r="AA632" s="90" t="str">
        <f>IF(ISERROR(VLOOKUP(tbl_main[[#This Row],[ИНН организации]],tbl_inn[],8,FALSE)),"",VLOOKUP(tbl_main[[#This Row],[ИНН организации]],tbl_inn[],8,FALSE))</f>
        <v/>
      </c>
      <c r="AB632" s="83" t="s">
        <v>311</v>
      </c>
      <c r="AC632" s="83" t="s">
        <v>311</v>
      </c>
      <c r="AD632" s="83" t="s">
        <v>311</v>
      </c>
      <c r="AE632" s="83" t="s">
        <v>311</v>
      </c>
      <c r="AF632" s="83" t="s">
        <v>311</v>
      </c>
      <c r="AG632" s="83" t="s">
        <v>311</v>
      </c>
      <c r="AH632" s="83" t="s">
        <v>311</v>
      </c>
      <c r="AI632" s="83" t="s">
        <v>311</v>
      </c>
      <c r="AJ632" s="83" t="s">
        <v>311</v>
      </c>
      <c r="AK632" s="83" t="s">
        <v>311</v>
      </c>
      <c r="AL632" s="83" t="s">
        <v>311</v>
      </c>
      <c r="AM632" s="83" t="s">
        <v>311</v>
      </c>
      <c r="AN632" s="83" t="s">
        <v>311</v>
      </c>
    </row>
    <row r="633" spans="1:40" x14ac:dyDescent="0.25">
      <c r="A633" s="81">
        <f t="shared" si="9"/>
        <v>624</v>
      </c>
      <c r="B633" s="82" t="str">
        <f>IF(tbl_main[[#This Row],[ТИП]]="","",IF(tbl_main[[#This Row],[Серия и номер]]="","",tbl_main[[#This Row],[ТИП]]&amp;"-"&amp;RIGHT(tbl_main[[#This Row],[Серия и номер]],6)))</f>
        <v/>
      </c>
      <c r="C633" s="83" t="s">
        <v>311</v>
      </c>
      <c r="D633" s="83" t="s">
        <v>311</v>
      </c>
      <c r="E633" s="83" t="s">
        <v>311</v>
      </c>
      <c r="F633" s="83" t="s">
        <v>311</v>
      </c>
      <c r="G633" s="83" t="s">
        <v>311</v>
      </c>
      <c r="H633" s="83" t="s">
        <v>311</v>
      </c>
      <c r="I633" s="83" t="s">
        <v>311</v>
      </c>
      <c r="J633" s="83" t="s">
        <v>311</v>
      </c>
      <c r="K633" s="84" t="s">
        <v>311</v>
      </c>
      <c r="L633" s="83" t="s">
        <v>311</v>
      </c>
      <c r="M633" s="85" t="s">
        <v>311</v>
      </c>
      <c r="N633" s="83" t="s">
        <v>311</v>
      </c>
      <c r="O633" s="84" t="s">
        <v>311</v>
      </c>
      <c r="P633" s="83" t="s">
        <v>311</v>
      </c>
      <c r="Q633" s="83" t="s">
        <v>311</v>
      </c>
      <c r="R633" s="83" t="s">
        <v>311</v>
      </c>
      <c r="S633" s="86" t="s">
        <v>311</v>
      </c>
      <c r="T633" s="83" t="s">
        <v>311</v>
      </c>
      <c r="U633" s="83" t="s">
        <v>311</v>
      </c>
      <c r="V633" s="83" t="s">
        <v>311</v>
      </c>
      <c r="W633" s="86" t="s">
        <v>311</v>
      </c>
      <c r="X633" s="86" t="s">
        <v>311</v>
      </c>
      <c r="Y633" s="90" t="str">
        <f>IF(tbl_main[[#This Row],[ИНН организации]]="","",IF(ISERROR(VLOOKUP(tbl_main[[#This Row],[ИНН организации]],tbl_inn[],3,FALSE)),"Проверьте ИНН",VLOOKUP(tbl_main[[#This Row],[ИНН организации]],tbl_inn[],3,FALSE)))</f>
        <v/>
      </c>
      <c r="Z633" s="90" t="str">
        <f>IF(ISERROR(VLOOKUP(tbl_main[[#This Row],[ИНН организации]],tbl_inn[],4,FALSE)),"",VLOOKUP(tbl_main[[#This Row],[ИНН организации]],tbl_inn[],4,FALSE))</f>
        <v/>
      </c>
      <c r="AA633" s="90" t="str">
        <f>IF(ISERROR(VLOOKUP(tbl_main[[#This Row],[ИНН организации]],tbl_inn[],8,FALSE)),"",VLOOKUP(tbl_main[[#This Row],[ИНН организации]],tbl_inn[],8,FALSE))</f>
        <v/>
      </c>
      <c r="AB633" s="83" t="s">
        <v>311</v>
      </c>
      <c r="AC633" s="83" t="s">
        <v>311</v>
      </c>
      <c r="AD633" s="83" t="s">
        <v>311</v>
      </c>
      <c r="AE633" s="83" t="s">
        <v>311</v>
      </c>
      <c r="AF633" s="83" t="s">
        <v>311</v>
      </c>
      <c r="AG633" s="83" t="s">
        <v>311</v>
      </c>
      <c r="AH633" s="83" t="s">
        <v>311</v>
      </c>
      <c r="AI633" s="83" t="s">
        <v>311</v>
      </c>
      <c r="AJ633" s="83" t="s">
        <v>311</v>
      </c>
      <c r="AK633" s="83" t="s">
        <v>311</v>
      </c>
      <c r="AL633" s="83" t="s">
        <v>311</v>
      </c>
      <c r="AM633" s="83" t="s">
        <v>311</v>
      </c>
      <c r="AN633" s="83" t="s">
        <v>311</v>
      </c>
    </row>
    <row r="634" spans="1:40" x14ac:dyDescent="0.25">
      <c r="A634" s="81">
        <f t="shared" si="9"/>
        <v>625</v>
      </c>
      <c r="B634" s="82" t="str">
        <f>IF(tbl_main[[#This Row],[ТИП]]="","",IF(tbl_main[[#This Row],[Серия и номер]]="","",tbl_main[[#This Row],[ТИП]]&amp;"-"&amp;RIGHT(tbl_main[[#This Row],[Серия и номер]],6)))</f>
        <v/>
      </c>
      <c r="C634" s="83" t="s">
        <v>311</v>
      </c>
      <c r="D634" s="83" t="s">
        <v>311</v>
      </c>
      <c r="E634" s="83" t="s">
        <v>311</v>
      </c>
      <c r="F634" s="83" t="s">
        <v>311</v>
      </c>
      <c r="G634" s="83" t="s">
        <v>311</v>
      </c>
      <c r="H634" s="83" t="s">
        <v>311</v>
      </c>
      <c r="I634" s="83" t="s">
        <v>311</v>
      </c>
      <c r="J634" s="83" t="s">
        <v>311</v>
      </c>
      <c r="K634" s="84" t="s">
        <v>311</v>
      </c>
      <c r="L634" s="83" t="s">
        <v>311</v>
      </c>
      <c r="M634" s="85" t="s">
        <v>311</v>
      </c>
      <c r="N634" s="83" t="s">
        <v>311</v>
      </c>
      <c r="O634" s="84" t="s">
        <v>311</v>
      </c>
      <c r="P634" s="83" t="s">
        <v>311</v>
      </c>
      <c r="Q634" s="83" t="s">
        <v>311</v>
      </c>
      <c r="R634" s="83" t="s">
        <v>311</v>
      </c>
      <c r="S634" s="86" t="s">
        <v>311</v>
      </c>
      <c r="T634" s="83" t="s">
        <v>311</v>
      </c>
      <c r="U634" s="83" t="s">
        <v>311</v>
      </c>
      <c r="V634" s="83" t="s">
        <v>311</v>
      </c>
      <c r="W634" s="86" t="s">
        <v>311</v>
      </c>
      <c r="X634" s="86" t="s">
        <v>311</v>
      </c>
      <c r="Y634" s="90" t="str">
        <f>IF(tbl_main[[#This Row],[ИНН организации]]="","",IF(ISERROR(VLOOKUP(tbl_main[[#This Row],[ИНН организации]],tbl_inn[],3,FALSE)),"Проверьте ИНН",VLOOKUP(tbl_main[[#This Row],[ИНН организации]],tbl_inn[],3,FALSE)))</f>
        <v/>
      </c>
      <c r="Z634" s="90" t="str">
        <f>IF(ISERROR(VLOOKUP(tbl_main[[#This Row],[ИНН организации]],tbl_inn[],4,FALSE)),"",VLOOKUP(tbl_main[[#This Row],[ИНН организации]],tbl_inn[],4,FALSE))</f>
        <v/>
      </c>
      <c r="AA634" s="90" t="str">
        <f>IF(ISERROR(VLOOKUP(tbl_main[[#This Row],[ИНН организации]],tbl_inn[],8,FALSE)),"",VLOOKUP(tbl_main[[#This Row],[ИНН организации]],tbl_inn[],8,FALSE))</f>
        <v/>
      </c>
      <c r="AB634" s="83" t="s">
        <v>311</v>
      </c>
      <c r="AC634" s="83" t="s">
        <v>311</v>
      </c>
      <c r="AD634" s="83" t="s">
        <v>311</v>
      </c>
      <c r="AE634" s="83" t="s">
        <v>311</v>
      </c>
      <c r="AF634" s="83" t="s">
        <v>311</v>
      </c>
      <c r="AG634" s="83" t="s">
        <v>311</v>
      </c>
      <c r="AH634" s="83" t="s">
        <v>311</v>
      </c>
      <c r="AI634" s="83" t="s">
        <v>311</v>
      </c>
      <c r="AJ634" s="83" t="s">
        <v>311</v>
      </c>
      <c r="AK634" s="83" t="s">
        <v>311</v>
      </c>
      <c r="AL634" s="83" t="s">
        <v>311</v>
      </c>
      <c r="AM634" s="83" t="s">
        <v>311</v>
      </c>
      <c r="AN634" s="83" t="s">
        <v>311</v>
      </c>
    </row>
    <row r="635" spans="1:40" x14ac:dyDescent="0.25">
      <c r="A635" s="81">
        <f t="shared" si="9"/>
        <v>626</v>
      </c>
      <c r="B635" s="82" t="str">
        <f>IF(tbl_main[[#This Row],[ТИП]]="","",IF(tbl_main[[#This Row],[Серия и номер]]="","",tbl_main[[#This Row],[ТИП]]&amp;"-"&amp;RIGHT(tbl_main[[#This Row],[Серия и номер]],6)))</f>
        <v/>
      </c>
      <c r="C635" s="83" t="s">
        <v>311</v>
      </c>
      <c r="D635" s="83" t="s">
        <v>311</v>
      </c>
      <c r="E635" s="83" t="s">
        <v>311</v>
      </c>
      <c r="F635" s="83" t="s">
        <v>311</v>
      </c>
      <c r="G635" s="83" t="s">
        <v>311</v>
      </c>
      <c r="H635" s="83" t="s">
        <v>311</v>
      </c>
      <c r="I635" s="83" t="s">
        <v>311</v>
      </c>
      <c r="J635" s="83" t="s">
        <v>311</v>
      </c>
      <c r="K635" s="84" t="s">
        <v>311</v>
      </c>
      <c r="L635" s="83" t="s">
        <v>311</v>
      </c>
      <c r="M635" s="85" t="s">
        <v>311</v>
      </c>
      <c r="N635" s="83" t="s">
        <v>311</v>
      </c>
      <c r="O635" s="84" t="s">
        <v>311</v>
      </c>
      <c r="P635" s="83" t="s">
        <v>311</v>
      </c>
      <c r="Q635" s="83" t="s">
        <v>311</v>
      </c>
      <c r="R635" s="83" t="s">
        <v>311</v>
      </c>
      <c r="S635" s="86" t="s">
        <v>311</v>
      </c>
      <c r="T635" s="83" t="s">
        <v>311</v>
      </c>
      <c r="U635" s="83" t="s">
        <v>311</v>
      </c>
      <c r="V635" s="83" t="s">
        <v>311</v>
      </c>
      <c r="W635" s="86" t="s">
        <v>311</v>
      </c>
      <c r="X635" s="86" t="s">
        <v>311</v>
      </c>
      <c r="Y635" s="90" t="str">
        <f>IF(tbl_main[[#This Row],[ИНН организации]]="","",IF(ISERROR(VLOOKUP(tbl_main[[#This Row],[ИНН организации]],tbl_inn[],3,FALSE)),"Проверьте ИНН",VLOOKUP(tbl_main[[#This Row],[ИНН организации]],tbl_inn[],3,FALSE)))</f>
        <v/>
      </c>
      <c r="Z635" s="90" t="str">
        <f>IF(ISERROR(VLOOKUP(tbl_main[[#This Row],[ИНН организации]],tbl_inn[],4,FALSE)),"",VLOOKUP(tbl_main[[#This Row],[ИНН организации]],tbl_inn[],4,FALSE))</f>
        <v/>
      </c>
      <c r="AA635" s="90" t="str">
        <f>IF(ISERROR(VLOOKUP(tbl_main[[#This Row],[ИНН организации]],tbl_inn[],8,FALSE)),"",VLOOKUP(tbl_main[[#This Row],[ИНН организации]],tbl_inn[],8,FALSE))</f>
        <v/>
      </c>
      <c r="AB635" s="83" t="s">
        <v>311</v>
      </c>
      <c r="AC635" s="83" t="s">
        <v>311</v>
      </c>
      <c r="AD635" s="83" t="s">
        <v>311</v>
      </c>
      <c r="AE635" s="83" t="s">
        <v>311</v>
      </c>
      <c r="AF635" s="83" t="s">
        <v>311</v>
      </c>
      <c r="AG635" s="83" t="s">
        <v>311</v>
      </c>
      <c r="AH635" s="83" t="s">
        <v>311</v>
      </c>
      <c r="AI635" s="83" t="s">
        <v>311</v>
      </c>
      <c r="AJ635" s="83" t="s">
        <v>311</v>
      </c>
      <c r="AK635" s="83" t="s">
        <v>311</v>
      </c>
      <c r="AL635" s="83" t="s">
        <v>311</v>
      </c>
      <c r="AM635" s="83" t="s">
        <v>311</v>
      </c>
      <c r="AN635" s="83" t="s">
        <v>311</v>
      </c>
    </row>
    <row r="636" spans="1:40" x14ac:dyDescent="0.25">
      <c r="A636" s="81">
        <f t="shared" si="9"/>
        <v>627</v>
      </c>
      <c r="B636" s="82" t="str">
        <f>IF(tbl_main[[#This Row],[ТИП]]="","",IF(tbl_main[[#This Row],[Серия и номер]]="","",tbl_main[[#This Row],[ТИП]]&amp;"-"&amp;RIGHT(tbl_main[[#This Row],[Серия и номер]],6)))</f>
        <v/>
      </c>
      <c r="C636" s="83" t="s">
        <v>311</v>
      </c>
      <c r="D636" s="83" t="s">
        <v>311</v>
      </c>
      <c r="E636" s="83" t="s">
        <v>311</v>
      </c>
      <c r="F636" s="83" t="s">
        <v>311</v>
      </c>
      <c r="G636" s="83" t="s">
        <v>311</v>
      </c>
      <c r="H636" s="83" t="s">
        <v>311</v>
      </c>
      <c r="I636" s="83" t="s">
        <v>311</v>
      </c>
      <c r="J636" s="83" t="s">
        <v>311</v>
      </c>
      <c r="K636" s="84" t="s">
        <v>311</v>
      </c>
      <c r="L636" s="83" t="s">
        <v>311</v>
      </c>
      <c r="M636" s="85" t="s">
        <v>311</v>
      </c>
      <c r="N636" s="83" t="s">
        <v>311</v>
      </c>
      <c r="O636" s="84" t="s">
        <v>311</v>
      </c>
      <c r="P636" s="83" t="s">
        <v>311</v>
      </c>
      <c r="Q636" s="83" t="s">
        <v>311</v>
      </c>
      <c r="R636" s="83" t="s">
        <v>311</v>
      </c>
      <c r="S636" s="86" t="s">
        <v>311</v>
      </c>
      <c r="T636" s="83" t="s">
        <v>311</v>
      </c>
      <c r="U636" s="83" t="s">
        <v>311</v>
      </c>
      <c r="V636" s="83" t="s">
        <v>311</v>
      </c>
      <c r="W636" s="86" t="s">
        <v>311</v>
      </c>
      <c r="X636" s="86" t="s">
        <v>311</v>
      </c>
      <c r="Y636" s="90" t="str">
        <f>IF(tbl_main[[#This Row],[ИНН организации]]="","",IF(ISERROR(VLOOKUP(tbl_main[[#This Row],[ИНН организации]],tbl_inn[],3,FALSE)),"Проверьте ИНН",VLOOKUP(tbl_main[[#This Row],[ИНН организации]],tbl_inn[],3,FALSE)))</f>
        <v/>
      </c>
      <c r="Z636" s="90" t="str">
        <f>IF(ISERROR(VLOOKUP(tbl_main[[#This Row],[ИНН организации]],tbl_inn[],4,FALSE)),"",VLOOKUP(tbl_main[[#This Row],[ИНН организации]],tbl_inn[],4,FALSE))</f>
        <v/>
      </c>
      <c r="AA636" s="90" t="str">
        <f>IF(ISERROR(VLOOKUP(tbl_main[[#This Row],[ИНН организации]],tbl_inn[],8,FALSE)),"",VLOOKUP(tbl_main[[#This Row],[ИНН организации]],tbl_inn[],8,FALSE))</f>
        <v/>
      </c>
      <c r="AB636" s="83" t="s">
        <v>311</v>
      </c>
      <c r="AC636" s="83" t="s">
        <v>311</v>
      </c>
      <c r="AD636" s="83" t="s">
        <v>311</v>
      </c>
      <c r="AE636" s="83" t="s">
        <v>311</v>
      </c>
      <c r="AF636" s="83" t="s">
        <v>311</v>
      </c>
      <c r="AG636" s="83" t="s">
        <v>311</v>
      </c>
      <c r="AH636" s="83" t="s">
        <v>311</v>
      </c>
      <c r="AI636" s="83" t="s">
        <v>311</v>
      </c>
      <c r="AJ636" s="83" t="s">
        <v>311</v>
      </c>
      <c r="AK636" s="83" t="s">
        <v>311</v>
      </c>
      <c r="AL636" s="83" t="s">
        <v>311</v>
      </c>
      <c r="AM636" s="83" t="s">
        <v>311</v>
      </c>
      <c r="AN636" s="83" t="s">
        <v>311</v>
      </c>
    </row>
    <row r="637" spans="1:40" x14ac:dyDescent="0.25">
      <c r="A637" s="81">
        <f t="shared" si="9"/>
        <v>628</v>
      </c>
      <c r="B637" s="82" t="str">
        <f>IF(tbl_main[[#This Row],[ТИП]]="","",IF(tbl_main[[#This Row],[Серия и номер]]="","",tbl_main[[#This Row],[ТИП]]&amp;"-"&amp;RIGHT(tbl_main[[#This Row],[Серия и номер]],6)))</f>
        <v/>
      </c>
      <c r="C637" s="83" t="s">
        <v>311</v>
      </c>
      <c r="D637" s="83" t="s">
        <v>311</v>
      </c>
      <c r="E637" s="83" t="s">
        <v>311</v>
      </c>
      <c r="F637" s="83" t="s">
        <v>311</v>
      </c>
      <c r="G637" s="83" t="s">
        <v>311</v>
      </c>
      <c r="H637" s="83" t="s">
        <v>311</v>
      </c>
      <c r="I637" s="83" t="s">
        <v>311</v>
      </c>
      <c r="J637" s="83" t="s">
        <v>311</v>
      </c>
      <c r="K637" s="84" t="s">
        <v>311</v>
      </c>
      <c r="L637" s="83" t="s">
        <v>311</v>
      </c>
      <c r="M637" s="85" t="s">
        <v>311</v>
      </c>
      <c r="N637" s="83" t="s">
        <v>311</v>
      </c>
      <c r="O637" s="84" t="s">
        <v>311</v>
      </c>
      <c r="P637" s="83" t="s">
        <v>311</v>
      </c>
      <c r="Q637" s="83" t="s">
        <v>311</v>
      </c>
      <c r="R637" s="83" t="s">
        <v>311</v>
      </c>
      <c r="S637" s="86" t="s">
        <v>311</v>
      </c>
      <c r="T637" s="83" t="s">
        <v>311</v>
      </c>
      <c r="U637" s="83" t="s">
        <v>311</v>
      </c>
      <c r="V637" s="83" t="s">
        <v>311</v>
      </c>
      <c r="W637" s="86" t="s">
        <v>311</v>
      </c>
      <c r="X637" s="86" t="s">
        <v>311</v>
      </c>
      <c r="Y637" s="90" t="str">
        <f>IF(tbl_main[[#This Row],[ИНН организации]]="","",IF(ISERROR(VLOOKUP(tbl_main[[#This Row],[ИНН организации]],tbl_inn[],3,FALSE)),"Проверьте ИНН",VLOOKUP(tbl_main[[#This Row],[ИНН организации]],tbl_inn[],3,FALSE)))</f>
        <v/>
      </c>
      <c r="Z637" s="90" t="str">
        <f>IF(ISERROR(VLOOKUP(tbl_main[[#This Row],[ИНН организации]],tbl_inn[],4,FALSE)),"",VLOOKUP(tbl_main[[#This Row],[ИНН организации]],tbl_inn[],4,FALSE))</f>
        <v/>
      </c>
      <c r="AA637" s="90" t="str">
        <f>IF(ISERROR(VLOOKUP(tbl_main[[#This Row],[ИНН организации]],tbl_inn[],8,FALSE)),"",VLOOKUP(tbl_main[[#This Row],[ИНН организации]],tbl_inn[],8,FALSE))</f>
        <v/>
      </c>
      <c r="AB637" s="83" t="s">
        <v>311</v>
      </c>
      <c r="AC637" s="83" t="s">
        <v>311</v>
      </c>
      <c r="AD637" s="83" t="s">
        <v>311</v>
      </c>
      <c r="AE637" s="83" t="s">
        <v>311</v>
      </c>
      <c r="AF637" s="83" t="s">
        <v>311</v>
      </c>
      <c r="AG637" s="83" t="s">
        <v>311</v>
      </c>
      <c r="AH637" s="83" t="s">
        <v>311</v>
      </c>
      <c r="AI637" s="83" t="s">
        <v>311</v>
      </c>
      <c r="AJ637" s="83" t="s">
        <v>311</v>
      </c>
      <c r="AK637" s="83" t="s">
        <v>311</v>
      </c>
      <c r="AL637" s="83" t="s">
        <v>311</v>
      </c>
      <c r="AM637" s="83" t="s">
        <v>311</v>
      </c>
      <c r="AN637" s="83" t="s">
        <v>311</v>
      </c>
    </row>
    <row r="638" spans="1:40" x14ac:dyDescent="0.25">
      <c r="A638" s="81">
        <f t="shared" si="9"/>
        <v>629</v>
      </c>
      <c r="B638" s="82" t="str">
        <f>IF(tbl_main[[#This Row],[ТИП]]="","",IF(tbl_main[[#This Row],[Серия и номер]]="","",tbl_main[[#This Row],[ТИП]]&amp;"-"&amp;RIGHT(tbl_main[[#This Row],[Серия и номер]],6)))</f>
        <v/>
      </c>
      <c r="C638" s="83" t="s">
        <v>311</v>
      </c>
      <c r="D638" s="83" t="s">
        <v>311</v>
      </c>
      <c r="E638" s="83" t="s">
        <v>311</v>
      </c>
      <c r="F638" s="83" t="s">
        <v>311</v>
      </c>
      <c r="G638" s="83" t="s">
        <v>311</v>
      </c>
      <c r="H638" s="83" t="s">
        <v>311</v>
      </c>
      <c r="I638" s="83" t="s">
        <v>311</v>
      </c>
      <c r="J638" s="83" t="s">
        <v>311</v>
      </c>
      <c r="K638" s="84" t="s">
        <v>311</v>
      </c>
      <c r="L638" s="83" t="s">
        <v>311</v>
      </c>
      <c r="M638" s="85" t="s">
        <v>311</v>
      </c>
      <c r="N638" s="83" t="s">
        <v>311</v>
      </c>
      <c r="O638" s="84" t="s">
        <v>311</v>
      </c>
      <c r="P638" s="83" t="s">
        <v>311</v>
      </c>
      <c r="Q638" s="83" t="s">
        <v>311</v>
      </c>
      <c r="R638" s="83" t="s">
        <v>311</v>
      </c>
      <c r="S638" s="86" t="s">
        <v>311</v>
      </c>
      <c r="T638" s="83" t="s">
        <v>311</v>
      </c>
      <c r="U638" s="83" t="s">
        <v>311</v>
      </c>
      <c r="V638" s="83" t="s">
        <v>311</v>
      </c>
      <c r="W638" s="86" t="s">
        <v>311</v>
      </c>
      <c r="X638" s="86" t="s">
        <v>311</v>
      </c>
      <c r="Y638" s="90" t="str">
        <f>IF(tbl_main[[#This Row],[ИНН организации]]="","",IF(ISERROR(VLOOKUP(tbl_main[[#This Row],[ИНН организации]],tbl_inn[],3,FALSE)),"Проверьте ИНН",VLOOKUP(tbl_main[[#This Row],[ИНН организации]],tbl_inn[],3,FALSE)))</f>
        <v/>
      </c>
      <c r="Z638" s="90" t="str">
        <f>IF(ISERROR(VLOOKUP(tbl_main[[#This Row],[ИНН организации]],tbl_inn[],4,FALSE)),"",VLOOKUP(tbl_main[[#This Row],[ИНН организации]],tbl_inn[],4,FALSE))</f>
        <v/>
      </c>
      <c r="AA638" s="90" t="str">
        <f>IF(ISERROR(VLOOKUP(tbl_main[[#This Row],[ИНН организации]],tbl_inn[],8,FALSE)),"",VLOOKUP(tbl_main[[#This Row],[ИНН организации]],tbl_inn[],8,FALSE))</f>
        <v/>
      </c>
      <c r="AB638" s="83" t="s">
        <v>311</v>
      </c>
      <c r="AC638" s="83" t="s">
        <v>311</v>
      </c>
      <c r="AD638" s="83" t="s">
        <v>311</v>
      </c>
      <c r="AE638" s="83" t="s">
        <v>311</v>
      </c>
      <c r="AF638" s="83" t="s">
        <v>311</v>
      </c>
      <c r="AG638" s="83" t="s">
        <v>311</v>
      </c>
      <c r="AH638" s="83" t="s">
        <v>311</v>
      </c>
      <c r="AI638" s="83" t="s">
        <v>311</v>
      </c>
      <c r="AJ638" s="83" t="s">
        <v>311</v>
      </c>
      <c r="AK638" s="83" t="s">
        <v>311</v>
      </c>
      <c r="AL638" s="83" t="s">
        <v>311</v>
      </c>
      <c r="AM638" s="83" t="s">
        <v>311</v>
      </c>
      <c r="AN638" s="83" t="s">
        <v>311</v>
      </c>
    </row>
    <row r="639" spans="1:40" x14ac:dyDescent="0.25">
      <c r="A639" s="81">
        <f t="shared" si="9"/>
        <v>630</v>
      </c>
      <c r="B639" s="82" t="str">
        <f>IF(tbl_main[[#This Row],[ТИП]]="","",IF(tbl_main[[#This Row],[Серия и номер]]="","",tbl_main[[#This Row],[ТИП]]&amp;"-"&amp;RIGHT(tbl_main[[#This Row],[Серия и номер]],6)))</f>
        <v/>
      </c>
      <c r="C639" s="83" t="s">
        <v>311</v>
      </c>
      <c r="D639" s="83" t="s">
        <v>311</v>
      </c>
      <c r="E639" s="83" t="s">
        <v>311</v>
      </c>
      <c r="F639" s="83" t="s">
        <v>311</v>
      </c>
      <c r="G639" s="83" t="s">
        <v>311</v>
      </c>
      <c r="H639" s="83" t="s">
        <v>311</v>
      </c>
      <c r="I639" s="83" t="s">
        <v>311</v>
      </c>
      <c r="J639" s="83" t="s">
        <v>311</v>
      </c>
      <c r="K639" s="84" t="s">
        <v>311</v>
      </c>
      <c r="L639" s="83" t="s">
        <v>311</v>
      </c>
      <c r="M639" s="85" t="s">
        <v>311</v>
      </c>
      <c r="N639" s="83" t="s">
        <v>311</v>
      </c>
      <c r="O639" s="84" t="s">
        <v>311</v>
      </c>
      <c r="P639" s="83" t="s">
        <v>311</v>
      </c>
      <c r="Q639" s="83" t="s">
        <v>311</v>
      </c>
      <c r="R639" s="83" t="s">
        <v>311</v>
      </c>
      <c r="S639" s="86" t="s">
        <v>311</v>
      </c>
      <c r="T639" s="83" t="s">
        <v>311</v>
      </c>
      <c r="U639" s="83" t="s">
        <v>311</v>
      </c>
      <c r="V639" s="83" t="s">
        <v>311</v>
      </c>
      <c r="W639" s="86" t="s">
        <v>311</v>
      </c>
      <c r="X639" s="86" t="s">
        <v>311</v>
      </c>
      <c r="Y639" s="90" t="str">
        <f>IF(tbl_main[[#This Row],[ИНН организации]]="","",IF(ISERROR(VLOOKUP(tbl_main[[#This Row],[ИНН организации]],tbl_inn[],3,FALSE)),"Проверьте ИНН",VLOOKUP(tbl_main[[#This Row],[ИНН организации]],tbl_inn[],3,FALSE)))</f>
        <v/>
      </c>
      <c r="Z639" s="90" t="str">
        <f>IF(ISERROR(VLOOKUP(tbl_main[[#This Row],[ИНН организации]],tbl_inn[],4,FALSE)),"",VLOOKUP(tbl_main[[#This Row],[ИНН организации]],tbl_inn[],4,FALSE))</f>
        <v/>
      </c>
      <c r="AA639" s="90" t="str">
        <f>IF(ISERROR(VLOOKUP(tbl_main[[#This Row],[ИНН организации]],tbl_inn[],8,FALSE)),"",VLOOKUP(tbl_main[[#This Row],[ИНН организации]],tbl_inn[],8,FALSE))</f>
        <v/>
      </c>
      <c r="AB639" s="83" t="s">
        <v>311</v>
      </c>
      <c r="AC639" s="83" t="s">
        <v>311</v>
      </c>
      <c r="AD639" s="83" t="s">
        <v>311</v>
      </c>
      <c r="AE639" s="83" t="s">
        <v>311</v>
      </c>
      <c r="AF639" s="83" t="s">
        <v>311</v>
      </c>
      <c r="AG639" s="83" t="s">
        <v>311</v>
      </c>
      <c r="AH639" s="83" t="s">
        <v>311</v>
      </c>
      <c r="AI639" s="83" t="s">
        <v>311</v>
      </c>
      <c r="AJ639" s="83" t="s">
        <v>311</v>
      </c>
      <c r="AK639" s="83" t="s">
        <v>311</v>
      </c>
      <c r="AL639" s="83" t="s">
        <v>311</v>
      </c>
      <c r="AM639" s="83" t="s">
        <v>311</v>
      </c>
      <c r="AN639" s="83" t="s">
        <v>311</v>
      </c>
    </row>
    <row r="640" spans="1:40" x14ac:dyDescent="0.25">
      <c r="A640" s="81">
        <f t="shared" si="9"/>
        <v>631</v>
      </c>
      <c r="B640" s="82" t="str">
        <f>IF(tbl_main[[#This Row],[ТИП]]="","",IF(tbl_main[[#This Row],[Серия и номер]]="","",tbl_main[[#This Row],[ТИП]]&amp;"-"&amp;RIGHT(tbl_main[[#This Row],[Серия и номер]],6)))</f>
        <v/>
      </c>
      <c r="C640" s="83" t="s">
        <v>311</v>
      </c>
      <c r="D640" s="83" t="s">
        <v>311</v>
      </c>
      <c r="E640" s="83" t="s">
        <v>311</v>
      </c>
      <c r="F640" s="83" t="s">
        <v>311</v>
      </c>
      <c r="G640" s="83" t="s">
        <v>311</v>
      </c>
      <c r="H640" s="83" t="s">
        <v>311</v>
      </c>
      <c r="I640" s="83" t="s">
        <v>311</v>
      </c>
      <c r="J640" s="83" t="s">
        <v>311</v>
      </c>
      <c r="K640" s="84" t="s">
        <v>311</v>
      </c>
      <c r="L640" s="83" t="s">
        <v>311</v>
      </c>
      <c r="M640" s="85" t="s">
        <v>311</v>
      </c>
      <c r="N640" s="83" t="s">
        <v>311</v>
      </c>
      <c r="O640" s="84" t="s">
        <v>311</v>
      </c>
      <c r="P640" s="83" t="s">
        <v>311</v>
      </c>
      <c r="Q640" s="83" t="s">
        <v>311</v>
      </c>
      <c r="R640" s="83" t="s">
        <v>311</v>
      </c>
      <c r="S640" s="86" t="s">
        <v>311</v>
      </c>
      <c r="T640" s="83" t="s">
        <v>311</v>
      </c>
      <c r="U640" s="83" t="s">
        <v>311</v>
      </c>
      <c r="V640" s="83" t="s">
        <v>311</v>
      </c>
      <c r="W640" s="86" t="s">
        <v>311</v>
      </c>
      <c r="X640" s="86" t="s">
        <v>311</v>
      </c>
      <c r="Y640" s="90" t="str">
        <f>IF(tbl_main[[#This Row],[ИНН организации]]="","",IF(ISERROR(VLOOKUP(tbl_main[[#This Row],[ИНН организации]],tbl_inn[],3,FALSE)),"Проверьте ИНН",VLOOKUP(tbl_main[[#This Row],[ИНН организации]],tbl_inn[],3,FALSE)))</f>
        <v/>
      </c>
      <c r="Z640" s="90" t="str">
        <f>IF(ISERROR(VLOOKUP(tbl_main[[#This Row],[ИНН организации]],tbl_inn[],4,FALSE)),"",VLOOKUP(tbl_main[[#This Row],[ИНН организации]],tbl_inn[],4,FALSE))</f>
        <v/>
      </c>
      <c r="AA640" s="90" t="str">
        <f>IF(ISERROR(VLOOKUP(tbl_main[[#This Row],[ИНН организации]],tbl_inn[],8,FALSE)),"",VLOOKUP(tbl_main[[#This Row],[ИНН организации]],tbl_inn[],8,FALSE))</f>
        <v/>
      </c>
      <c r="AB640" s="83" t="s">
        <v>311</v>
      </c>
      <c r="AC640" s="83" t="s">
        <v>311</v>
      </c>
      <c r="AD640" s="83" t="s">
        <v>311</v>
      </c>
      <c r="AE640" s="83" t="s">
        <v>311</v>
      </c>
      <c r="AF640" s="83" t="s">
        <v>311</v>
      </c>
      <c r="AG640" s="83" t="s">
        <v>311</v>
      </c>
      <c r="AH640" s="83" t="s">
        <v>311</v>
      </c>
      <c r="AI640" s="83" t="s">
        <v>311</v>
      </c>
      <c r="AJ640" s="83" t="s">
        <v>311</v>
      </c>
      <c r="AK640" s="83" t="s">
        <v>311</v>
      </c>
      <c r="AL640" s="83" t="s">
        <v>311</v>
      </c>
      <c r="AM640" s="83" t="s">
        <v>311</v>
      </c>
      <c r="AN640" s="83" t="s">
        <v>311</v>
      </c>
    </row>
    <row r="641" spans="1:40" x14ac:dyDescent="0.25">
      <c r="A641" s="81">
        <f t="shared" si="9"/>
        <v>632</v>
      </c>
      <c r="B641" s="82" t="str">
        <f>IF(tbl_main[[#This Row],[ТИП]]="","",IF(tbl_main[[#This Row],[Серия и номер]]="","",tbl_main[[#This Row],[ТИП]]&amp;"-"&amp;RIGHT(tbl_main[[#This Row],[Серия и номер]],6)))</f>
        <v/>
      </c>
      <c r="C641" s="83" t="s">
        <v>311</v>
      </c>
      <c r="D641" s="83" t="s">
        <v>311</v>
      </c>
      <c r="E641" s="83" t="s">
        <v>311</v>
      </c>
      <c r="F641" s="83" t="s">
        <v>311</v>
      </c>
      <c r="G641" s="83" t="s">
        <v>311</v>
      </c>
      <c r="H641" s="83" t="s">
        <v>311</v>
      </c>
      <c r="I641" s="83" t="s">
        <v>311</v>
      </c>
      <c r="J641" s="83" t="s">
        <v>311</v>
      </c>
      <c r="K641" s="84" t="s">
        <v>311</v>
      </c>
      <c r="L641" s="83" t="s">
        <v>311</v>
      </c>
      <c r="M641" s="85" t="s">
        <v>311</v>
      </c>
      <c r="N641" s="83" t="s">
        <v>311</v>
      </c>
      <c r="O641" s="84" t="s">
        <v>311</v>
      </c>
      <c r="P641" s="83" t="s">
        <v>311</v>
      </c>
      <c r="Q641" s="83" t="s">
        <v>311</v>
      </c>
      <c r="R641" s="83" t="s">
        <v>311</v>
      </c>
      <c r="S641" s="86" t="s">
        <v>311</v>
      </c>
      <c r="T641" s="83" t="s">
        <v>311</v>
      </c>
      <c r="U641" s="83" t="s">
        <v>311</v>
      </c>
      <c r="V641" s="83" t="s">
        <v>311</v>
      </c>
      <c r="W641" s="86" t="s">
        <v>311</v>
      </c>
      <c r="X641" s="86" t="s">
        <v>311</v>
      </c>
      <c r="Y641" s="90" t="str">
        <f>IF(tbl_main[[#This Row],[ИНН организации]]="","",IF(ISERROR(VLOOKUP(tbl_main[[#This Row],[ИНН организации]],tbl_inn[],3,FALSE)),"Проверьте ИНН",VLOOKUP(tbl_main[[#This Row],[ИНН организации]],tbl_inn[],3,FALSE)))</f>
        <v/>
      </c>
      <c r="Z641" s="90" t="str">
        <f>IF(ISERROR(VLOOKUP(tbl_main[[#This Row],[ИНН организации]],tbl_inn[],4,FALSE)),"",VLOOKUP(tbl_main[[#This Row],[ИНН организации]],tbl_inn[],4,FALSE))</f>
        <v/>
      </c>
      <c r="AA641" s="90" t="str">
        <f>IF(ISERROR(VLOOKUP(tbl_main[[#This Row],[ИНН организации]],tbl_inn[],8,FALSE)),"",VLOOKUP(tbl_main[[#This Row],[ИНН организации]],tbl_inn[],8,FALSE))</f>
        <v/>
      </c>
      <c r="AB641" s="83" t="s">
        <v>311</v>
      </c>
      <c r="AC641" s="83" t="s">
        <v>311</v>
      </c>
      <c r="AD641" s="83" t="s">
        <v>311</v>
      </c>
      <c r="AE641" s="83" t="s">
        <v>311</v>
      </c>
      <c r="AF641" s="83" t="s">
        <v>311</v>
      </c>
      <c r="AG641" s="83" t="s">
        <v>311</v>
      </c>
      <c r="AH641" s="83" t="s">
        <v>311</v>
      </c>
      <c r="AI641" s="83" t="s">
        <v>311</v>
      </c>
      <c r="AJ641" s="83" t="s">
        <v>311</v>
      </c>
      <c r="AK641" s="83" t="s">
        <v>311</v>
      </c>
      <c r="AL641" s="83" t="s">
        <v>311</v>
      </c>
      <c r="AM641" s="83" t="s">
        <v>311</v>
      </c>
      <c r="AN641" s="83" t="s">
        <v>311</v>
      </c>
    </row>
    <row r="642" spans="1:40" x14ac:dyDescent="0.25">
      <c r="A642" s="81">
        <f t="shared" si="9"/>
        <v>633</v>
      </c>
      <c r="B642" s="82" t="str">
        <f>IF(tbl_main[[#This Row],[ТИП]]="","",IF(tbl_main[[#This Row],[Серия и номер]]="","",tbl_main[[#This Row],[ТИП]]&amp;"-"&amp;RIGHT(tbl_main[[#This Row],[Серия и номер]],6)))</f>
        <v/>
      </c>
      <c r="C642" s="83" t="s">
        <v>311</v>
      </c>
      <c r="D642" s="83" t="s">
        <v>311</v>
      </c>
      <c r="E642" s="83" t="s">
        <v>311</v>
      </c>
      <c r="F642" s="83" t="s">
        <v>311</v>
      </c>
      <c r="G642" s="83" t="s">
        <v>311</v>
      </c>
      <c r="H642" s="83" t="s">
        <v>311</v>
      </c>
      <c r="I642" s="83" t="s">
        <v>311</v>
      </c>
      <c r="J642" s="83" t="s">
        <v>311</v>
      </c>
      <c r="K642" s="84" t="s">
        <v>311</v>
      </c>
      <c r="L642" s="83" t="s">
        <v>311</v>
      </c>
      <c r="M642" s="85" t="s">
        <v>311</v>
      </c>
      <c r="N642" s="83" t="s">
        <v>311</v>
      </c>
      <c r="O642" s="84" t="s">
        <v>311</v>
      </c>
      <c r="P642" s="83" t="s">
        <v>311</v>
      </c>
      <c r="Q642" s="83" t="s">
        <v>311</v>
      </c>
      <c r="R642" s="83" t="s">
        <v>311</v>
      </c>
      <c r="S642" s="86" t="s">
        <v>311</v>
      </c>
      <c r="T642" s="83" t="s">
        <v>311</v>
      </c>
      <c r="U642" s="83" t="s">
        <v>311</v>
      </c>
      <c r="V642" s="83" t="s">
        <v>311</v>
      </c>
      <c r="W642" s="86" t="s">
        <v>311</v>
      </c>
      <c r="X642" s="86" t="s">
        <v>311</v>
      </c>
      <c r="Y642" s="90" t="str">
        <f>IF(tbl_main[[#This Row],[ИНН организации]]="","",IF(ISERROR(VLOOKUP(tbl_main[[#This Row],[ИНН организации]],tbl_inn[],3,FALSE)),"Проверьте ИНН",VLOOKUP(tbl_main[[#This Row],[ИНН организации]],tbl_inn[],3,FALSE)))</f>
        <v/>
      </c>
      <c r="Z642" s="90" t="str">
        <f>IF(ISERROR(VLOOKUP(tbl_main[[#This Row],[ИНН организации]],tbl_inn[],4,FALSE)),"",VLOOKUP(tbl_main[[#This Row],[ИНН организации]],tbl_inn[],4,FALSE))</f>
        <v/>
      </c>
      <c r="AA642" s="90" t="str">
        <f>IF(ISERROR(VLOOKUP(tbl_main[[#This Row],[ИНН организации]],tbl_inn[],8,FALSE)),"",VLOOKUP(tbl_main[[#This Row],[ИНН организации]],tbl_inn[],8,FALSE))</f>
        <v/>
      </c>
      <c r="AB642" s="83" t="s">
        <v>311</v>
      </c>
      <c r="AC642" s="83" t="s">
        <v>311</v>
      </c>
      <c r="AD642" s="83" t="s">
        <v>311</v>
      </c>
      <c r="AE642" s="83" t="s">
        <v>311</v>
      </c>
      <c r="AF642" s="83" t="s">
        <v>311</v>
      </c>
      <c r="AG642" s="83" t="s">
        <v>311</v>
      </c>
      <c r="AH642" s="83" t="s">
        <v>311</v>
      </c>
      <c r="AI642" s="83" t="s">
        <v>311</v>
      </c>
      <c r="AJ642" s="83" t="s">
        <v>311</v>
      </c>
      <c r="AK642" s="83" t="s">
        <v>311</v>
      </c>
      <c r="AL642" s="83" t="s">
        <v>311</v>
      </c>
      <c r="AM642" s="83" t="s">
        <v>311</v>
      </c>
      <c r="AN642" s="83" t="s">
        <v>311</v>
      </c>
    </row>
    <row r="643" spans="1:40" x14ac:dyDescent="0.25">
      <c r="A643" s="81">
        <f t="shared" si="9"/>
        <v>634</v>
      </c>
      <c r="B643" s="82" t="str">
        <f>IF(tbl_main[[#This Row],[ТИП]]="","",IF(tbl_main[[#This Row],[Серия и номер]]="","",tbl_main[[#This Row],[ТИП]]&amp;"-"&amp;RIGHT(tbl_main[[#This Row],[Серия и номер]],6)))</f>
        <v/>
      </c>
      <c r="C643" s="83" t="s">
        <v>311</v>
      </c>
      <c r="D643" s="83" t="s">
        <v>311</v>
      </c>
      <c r="E643" s="83" t="s">
        <v>311</v>
      </c>
      <c r="F643" s="83" t="s">
        <v>311</v>
      </c>
      <c r="G643" s="83" t="s">
        <v>311</v>
      </c>
      <c r="H643" s="83" t="s">
        <v>311</v>
      </c>
      <c r="I643" s="83" t="s">
        <v>311</v>
      </c>
      <c r="J643" s="83" t="s">
        <v>311</v>
      </c>
      <c r="K643" s="84" t="s">
        <v>311</v>
      </c>
      <c r="L643" s="83" t="s">
        <v>311</v>
      </c>
      <c r="M643" s="85" t="s">
        <v>311</v>
      </c>
      <c r="N643" s="83" t="s">
        <v>311</v>
      </c>
      <c r="O643" s="84" t="s">
        <v>311</v>
      </c>
      <c r="P643" s="83" t="s">
        <v>311</v>
      </c>
      <c r="Q643" s="83" t="s">
        <v>311</v>
      </c>
      <c r="R643" s="83" t="s">
        <v>311</v>
      </c>
      <c r="S643" s="86" t="s">
        <v>311</v>
      </c>
      <c r="T643" s="83" t="s">
        <v>311</v>
      </c>
      <c r="U643" s="83" t="s">
        <v>311</v>
      </c>
      <c r="V643" s="83" t="s">
        <v>311</v>
      </c>
      <c r="W643" s="86" t="s">
        <v>311</v>
      </c>
      <c r="X643" s="86" t="s">
        <v>311</v>
      </c>
      <c r="Y643" s="90" t="str">
        <f>IF(tbl_main[[#This Row],[ИНН организации]]="","",IF(ISERROR(VLOOKUP(tbl_main[[#This Row],[ИНН организации]],tbl_inn[],3,FALSE)),"Проверьте ИНН",VLOOKUP(tbl_main[[#This Row],[ИНН организации]],tbl_inn[],3,FALSE)))</f>
        <v/>
      </c>
      <c r="Z643" s="90" t="str">
        <f>IF(ISERROR(VLOOKUP(tbl_main[[#This Row],[ИНН организации]],tbl_inn[],4,FALSE)),"",VLOOKUP(tbl_main[[#This Row],[ИНН организации]],tbl_inn[],4,FALSE))</f>
        <v/>
      </c>
      <c r="AA643" s="90" t="str">
        <f>IF(ISERROR(VLOOKUP(tbl_main[[#This Row],[ИНН организации]],tbl_inn[],8,FALSE)),"",VLOOKUP(tbl_main[[#This Row],[ИНН организации]],tbl_inn[],8,FALSE))</f>
        <v/>
      </c>
      <c r="AB643" s="83" t="s">
        <v>311</v>
      </c>
      <c r="AC643" s="83" t="s">
        <v>311</v>
      </c>
      <c r="AD643" s="83" t="s">
        <v>311</v>
      </c>
      <c r="AE643" s="83" t="s">
        <v>311</v>
      </c>
      <c r="AF643" s="83" t="s">
        <v>311</v>
      </c>
      <c r="AG643" s="83" t="s">
        <v>311</v>
      </c>
      <c r="AH643" s="83" t="s">
        <v>311</v>
      </c>
      <c r="AI643" s="83" t="s">
        <v>311</v>
      </c>
      <c r="AJ643" s="83" t="s">
        <v>311</v>
      </c>
      <c r="AK643" s="83" t="s">
        <v>311</v>
      </c>
      <c r="AL643" s="83" t="s">
        <v>311</v>
      </c>
      <c r="AM643" s="83" t="s">
        <v>311</v>
      </c>
      <c r="AN643" s="83" t="s">
        <v>311</v>
      </c>
    </row>
    <row r="644" spans="1:40" x14ac:dyDescent="0.25">
      <c r="A644" s="81">
        <f t="shared" si="9"/>
        <v>635</v>
      </c>
      <c r="B644" s="82" t="str">
        <f>IF(tbl_main[[#This Row],[ТИП]]="","",IF(tbl_main[[#This Row],[Серия и номер]]="","",tbl_main[[#This Row],[ТИП]]&amp;"-"&amp;RIGHT(tbl_main[[#This Row],[Серия и номер]],6)))</f>
        <v/>
      </c>
      <c r="C644" s="83" t="s">
        <v>311</v>
      </c>
      <c r="D644" s="83" t="s">
        <v>311</v>
      </c>
      <c r="E644" s="83" t="s">
        <v>311</v>
      </c>
      <c r="F644" s="83" t="s">
        <v>311</v>
      </c>
      <c r="G644" s="83" t="s">
        <v>311</v>
      </c>
      <c r="H644" s="83" t="s">
        <v>311</v>
      </c>
      <c r="I644" s="83" t="s">
        <v>311</v>
      </c>
      <c r="J644" s="83" t="s">
        <v>311</v>
      </c>
      <c r="K644" s="84" t="s">
        <v>311</v>
      </c>
      <c r="L644" s="83" t="s">
        <v>311</v>
      </c>
      <c r="M644" s="85" t="s">
        <v>311</v>
      </c>
      <c r="N644" s="83" t="s">
        <v>311</v>
      </c>
      <c r="O644" s="84" t="s">
        <v>311</v>
      </c>
      <c r="P644" s="83" t="s">
        <v>311</v>
      </c>
      <c r="Q644" s="83" t="s">
        <v>311</v>
      </c>
      <c r="R644" s="83" t="s">
        <v>311</v>
      </c>
      <c r="S644" s="86" t="s">
        <v>311</v>
      </c>
      <c r="T644" s="83" t="s">
        <v>311</v>
      </c>
      <c r="U644" s="83" t="s">
        <v>311</v>
      </c>
      <c r="V644" s="83" t="s">
        <v>311</v>
      </c>
      <c r="W644" s="86" t="s">
        <v>311</v>
      </c>
      <c r="X644" s="86" t="s">
        <v>311</v>
      </c>
      <c r="Y644" s="90" t="str">
        <f>IF(tbl_main[[#This Row],[ИНН организации]]="","",IF(ISERROR(VLOOKUP(tbl_main[[#This Row],[ИНН организации]],tbl_inn[],3,FALSE)),"Проверьте ИНН",VLOOKUP(tbl_main[[#This Row],[ИНН организации]],tbl_inn[],3,FALSE)))</f>
        <v/>
      </c>
      <c r="Z644" s="90" t="str">
        <f>IF(ISERROR(VLOOKUP(tbl_main[[#This Row],[ИНН организации]],tbl_inn[],4,FALSE)),"",VLOOKUP(tbl_main[[#This Row],[ИНН организации]],tbl_inn[],4,FALSE))</f>
        <v/>
      </c>
      <c r="AA644" s="90" t="str">
        <f>IF(ISERROR(VLOOKUP(tbl_main[[#This Row],[ИНН организации]],tbl_inn[],8,FALSE)),"",VLOOKUP(tbl_main[[#This Row],[ИНН организации]],tbl_inn[],8,FALSE))</f>
        <v/>
      </c>
      <c r="AB644" s="83" t="s">
        <v>311</v>
      </c>
      <c r="AC644" s="83" t="s">
        <v>311</v>
      </c>
      <c r="AD644" s="83" t="s">
        <v>311</v>
      </c>
      <c r="AE644" s="83" t="s">
        <v>311</v>
      </c>
      <c r="AF644" s="83" t="s">
        <v>311</v>
      </c>
      <c r="AG644" s="83" t="s">
        <v>311</v>
      </c>
      <c r="AH644" s="83" t="s">
        <v>311</v>
      </c>
      <c r="AI644" s="83" t="s">
        <v>311</v>
      </c>
      <c r="AJ644" s="83" t="s">
        <v>311</v>
      </c>
      <c r="AK644" s="83" t="s">
        <v>311</v>
      </c>
      <c r="AL644" s="83" t="s">
        <v>311</v>
      </c>
      <c r="AM644" s="83" t="s">
        <v>311</v>
      </c>
      <c r="AN644" s="83" t="s">
        <v>311</v>
      </c>
    </row>
    <row r="645" spans="1:40" x14ac:dyDescent="0.25">
      <c r="A645" s="81">
        <f t="shared" si="9"/>
        <v>636</v>
      </c>
      <c r="B645" s="82" t="str">
        <f>IF(tbl_main[[#This Row],[ТИП]]="","",IF(tbl_main[[#This Row],[Серия и номер]]="","",tbl_main[[#This Row],[ТИП]]&amp;"-"&amp;RIGHT(tbl_main[[#This Row],[Серия и номер]],6)))</f>
        <v/>
      </c>
      <c r="C645" s="83" t="s">
        <v>311</v>
      </c>
      <c r="D645" s="83" t="s">
        <v>311</v>
      </c>
      <c r="E645" s="83" t="s">
        <v>311</v>
      </c>
      <c r="F645" s="83" t="s">
        <v>311</v>
      </c>
      <c r="G645" s="83" t="s">
        <v>311</v>
      </c>
      <c r="H645" s="83" t="s">
        <v>311</v>
      </c>
      <c r="I645" s="83" t="s">
        <v>311</v>
      </c>
      <c r="J645" s="83" t="s">
        <v>311</v>
      </c>
      <c r="K645" s="84" t="s">
        <v>311</v>
      </c>
      <c r="L645" s="83" t="s">
        <v>311</v>
      </c>
      <c r="M645" s="85" t="s">
        <v>311</v>
      </c>
      <c r="N645" s="83" t="s">
        <v>311</v>
      </c>
      <c r="O645" s="84" t="s">
        <v>311</v>
      </c>
      <c r="P645" s="83" t="s">
        <v>311</v>
      </c>
      <c r="Q645" s="83" t="s">
        <v>311</v>
      </c>
      <c r="R645" s="83" t="s">
        <v>311</v>
      </c>
      <c r="S645" s="86" t="s">
        <v>311</v>
      </c>
      <c r="T645" s="83" t="s">
        <v>311</v>
      </c>
      <c r="U645" s="83" t="s">
        <v>311</v>
      </c>
      <c r="V645" s="83" t="s">
        <v>311</v>
      </c>
      <c r="W645" s="86" t="s">
        <v>311</v>
      </c>
      <c r="X645" s="86" t="s">
        <v>311</v>
      </c>
      <c r="Y645" s="90" t="str">
        <f>IF(tbl_main[[#This Row],[ИНН организации]]="","",IF(ISERROR(VLOOKUP(tbl_main[[#This Row],[ИНН организации]],tbl_inn[],3,FALSE)),"Проверьте ИНН",VLOOKUP(tbl_main[[#This Row],[ИНН организации]],tbl_inn[],3,FALSE)))</f>
        <v/>
      </c>
      <c r="Z645" s="90" t="str">
        <f>IF(ISERROR(VLOOKUP(tbl_main[[#This Row],[ИНН организации]],tbl_inn[],4,FALSE)),"",VLOOKUP(tbl_main[[#This Row],[ИНН организации]],tbl_inn[],4,FALSE))</f>
        <v/>
      </c>
      <c r="AA645" s="90" t="str">
        <f>IF(ISERROR(VLOOKUP(tbl_main[[#This Row],[ИНН организации]],tbl_inn[],8,FALSE)),"",VLOOKUP(tbl_main[[#This Row],[ИНН организации]],tbl_inn[],8,FALSE))</f>
        <v/>
      </c>
      <c r="AB645" s="83" t="s">
        <v>311</v>
      </c>
      <c r="AC645" s="83" t="s">
        <v>311</v>
      </c>
      <c r="AD645" s="83" t="s">
        <v>311</v>
      </c>
      <c r="AE645" s="83" t="s">
        <v>311</v>
      </c>
      <c r="AF645" s="83" t="s">
        <v>311</v>
      </c>
      <c r="AG645" s="83" t="s">
        <v>311</v>
      </c>
      <c r="AH645" s="83" t="s">
        <v>311</v>
      </c>
      <c r="AI645" s="83" t="s">
        <v>311</v>
      </c>
      <c r="AJ645" s="83" t="s">
        <v>311</v>
      </c>
      <c r="AK645" s="83" t="s">
        <v>311</v>
      </c>
      <c r="AL645" s="83" t="s">
        <v>311</v>
      </c>
      <c r="AM645" s="83" t="s">
        <v>311</v>
      </c>
      <c r="AN645" s="83" t="s">
        <v>311</v>
      </c>
    </row>
    <row r="646" spans="1:40" x14ac:dyDescent="0.25">
      <c r="A646" s="81">
        <f t="shared" si="9"/>
        <v>637</v>
      </c>
      <c r="B646" s="82" t="str">
        <f>IF(tbl_main[[#This Row],[ТИП]]="","",IF(tbl_main[[#This Row],[Серия и номер]]="","",tbl_main[[#This Row],[ТИП]]&amp;"-"&amp;RIGHT(tbl_main[[#This Row],[Серия и номер]],6)))</f>
        <v/>
      </c>
      <c r="C646" s="83" t="s">
        <v>311</v>
      </c>
      <c r="D646" s="83" t="s">
        <v>311</v>
      </c>
      <c r="E646" s="83" t="s">
        <v>311</v>
      </c>
      <c r="F646" s="83" t="s">
        <v>311</v>
      </c>
      <c r="G646" s="83" t="s">
        <v>311</v>
      </c>
      <c r="H646" s="83" t="s">
        <v>311</v>
      </c>
      <c r="I646" s="83" t="s">
        <v>311</v>
      </c>
      <c r="J646" s="83" t="s">
        <v>311</v>
      </c>
      <c r="K646" s="84" t="s">
        <v>311</v>
      </c>
      <c r="L646" s="83" t="s">
        <v>311</v>
      </c>
      <c r="M646" s="85" t="s">
        <v>311</v>
      </c>
      <c r="N646" s="83" t="s">
        <v>311</v>
      </c>
      <c r="O646" s="84" t="s">
        <v>311</v>
      </c>
      <c r="P646" s="83" t="s">
        <v>311</v>
      </c>
      <c r="Q646" s="83" t="s">
        <v>311</v>
      </c>
      <c r="R646" s="83" t="s">
        <v>311</v>
      </c>
      <c r="S646" s="86" t="s">
        <v>311</v>
      </c>
      <c r="T646" s="83" t="s">
        <v>311</v>
      </c>
      <c r="U646" s="83" t="s">
        <v>311</v>
      </c>
      <c r="V646" s="83" t="s">
        <v>311</v>
      </c>
      <c r="W646" s="86" t="s">
        <v>311</v>
      </c>
      <c r="X646" s="86" t="s">
        <v>311</v>
      </c>
      <c r="Y646" s="90" t="str">
        <f>IF(tbl_main[[#This Row],[ИНН организации]]="","",IF(ISERROR(VLOOKUP(tbl_main[[#This Row],[ИНН организации]],tbl_inn[],3,FALSE)),"Проверьте ИНН",VLOOKUP(tbl_main[[#This Row],[ИНН организации]],tbl_inn[],3,FALSE)))</f>
        <v/>
      </c>
      <c r="Z646" s="90" t="str">
        <f>IF(ISERROR(VLOOKUP(tbl_main[[#This Row],[ИНН организации]],tbl_inn[],4,FALSE)),"",VLOOKUP(tbl_main[[#This Row],[ИНН организации]],tbl_inn[],4,FALSE))</f>
        <v/>
      </c>
      <c r="AA646" s="90" t="str">
        <f>IF(ISERROR(VLOOKUP(tbl_main[[#This Row],[ИНН организации]],tbl_inn[],8,FALSE)),"",VLOOKUP(tbl_main[[#This Row],[ИНН организации]],tbl_inn[],8,FALSE))</f>
        <v/>
      </c>
      <c r="AB646" s="83" t="s">
        <v>311</v>
      </c>
      <c r="AC646" s="83" t="s">
        <v>311</v>
      </c>
      <c r="AD646" s="83" t="s">
        <v>311</v>
      </c>
      <c r="AE646" s="83" t="s">
        <v>311</v>
      </c>
      <c r="AF646" s="83" t="s">
        <v>311</v>
      </c>
      <c r="AG646" s="83" t="s">
        <v>311</v>
      </c>
      <c r="AH646" s="83" t="s">
        <v>311</v>
      </c>
      <c r="AI646" s="83" t="s">
        <v>311</v>
      </c>
      <c r="AJ646" s="83" t="s">
        <v>311</v>
      </c>
      <c r="AK646" s="83" t="s">
        <v>311</v>
      </c>
      <c r="AL646" s="83" t="s">
        <v>311</v>
      </c>
      <c r="AM646" s="83" t="s">
        <v>311</v>
      </c>
      <c r="AN646" s="83" t="s">
        <v>311</v>
      </c>
    </row>
    <row r="647" spans="1:40" x14ac:dyDescent="0.25">
      <c r="A647" s="81">
        <f t="shared" si="9"/>
        <v>638</v>
      </c>
      <c r="B647" s="82" t="str">
        <f>IF(tbl_main[[#This Row],[ТИП]]="","",IF(tbl_main[[#This Row],[Серия и номер]]="","",tbl_main[[#This Row],[ТИП]]&amp;"-"&amp;RIGHT(tbl_main[[#This Row],[Серия и номер]],6)))</f>
        <v/>
      </c>
      <c r="C647" s="83" t="s">
        <v>311</v>
      </c>
      <c r="D647" s="83" t="s">
        <v>311</v>
      </c>
      <c r="E647" s="83" t="s">
        <v>311</v>
      </c>
      <c r="F647" s="83" t="s">
        <v>311</v>
      </c>
      <c r="G647" s="83" t="s">
        <v>311</v>
      </c>
      <c r="H647" s="83" t="s">
        <v>311</v>
      </c>
      <c r="I647" s="83" t="s">
        <v>311</v>
      </c>
      <c r="J647" s="83" t="s">
        <v>311</v>
      </c>
      <c r="K647" s="84" t="s">
        <v>311</v>
      </c>
      <c r="L647" s="83" t="s">
        <v>311</v>
      </c>
      <c r="M647" s="85" t="s">
        <v>311</v>
      </c>
      <c r="N647" s="83" t="s">
        <v>311</v>
      </c>
      <c r="O647" s="84" t="s">
        <v>311</v>
      </c>
      <c r="P647" s="83" t="s">
        <v>311</v>
      </c>
      <c r="Q647" s="83" t="s">
        <v>311</v>
      </c>
      <c r="R647" s="83" t="s">
        <v>311</v>
      </c>
      <c r="S647" s="86" t="s">
        <v>311</v>
      </c>
      <c r="T647" s="83" t="s">
        <v>311</v>
      </c>
      <c r="U647" s="83" t="s">
        <v>311</v>
      </c>
      <c r="V647" s="83" t="s">
        <v>311</v>
      </c>
      <c r="W647" s="86" t="s">
        <v>311</v>
      </c>
      <c r="X647" s="86" t="s">
        <v>311</v>
      </c>
      <c r="Y647" s="90" t="str">
        <f>IF(tbl_main[[#This Row],[ИНН организации]]="","",IF(ISERROR(VLOOKUP(tbl_main[[#This Row],[ИНН организации]],tbl_inn[],3,FALSE)),"Проверьте ИНН",VLOOKUP(tbl_main[[#This Row],[ИНН организации]],tbl_inn[],3,FALSE)))</f>
        <v/>
      </c>
      <c r="Z647" s="90" t="str">
        <f>IF(ISERROR(VLOOKUP(tbl_main[[#This Row],[ИНН организации]],tbl_inn[],4,FALSE)),"",VLOOKUP(tbl_main[[#This Row],[ИНН организации]],tbl_inn[],4,FALSE))</f>
        <v/>
      </c>
      <c r="AA647" s="90" t="str">
        <f>IF(ISERROR(VLOOKUP(tbl_main[[#This Row],[ИНН организации]],tbl_inn[],8,FALSE)),"",VLOOKUP(tbl_main[[#This Row],[ИНН организации]],tbl_inn[],8,FALSE))</f>
        <v/>
      </c>
      <c r="AB647" s="83" t="s">
        <v>311</v>
      </c>
      <c r="AC647" s="83" t="s">
        <v>311</v>
      </c>
      <c r="AD647" s="83" t="s">
        <v>311</v>
      </c>
      <c r="AE647" s="83" t="s">
        <v>311</v>
      </c>
      <c r="AF647" s="83" t="s">
        <v>311</v>
      </c>
      <c r="AG647" s="83" t="s">
        <v>311</v>
      </c>
      <c r="AH647" s="83" t="s">
        <v>311</v>
      </c>
      <c r="AI647" s="83" t="s">
        <v>311</v>
      </c>
      <c r="AJ647" s="83" t="s">
        <v>311</v>
      </c>
      <c r="AK647" s="83" t="s">
        <v>311</v>
      </c>
      <c r="AL647" s="83" t="s">
        <v>311</v>
      </c>
      <c r="AM647" s="83" t="s">
        <v>311</v>
      </c>
      <c r="AN647" s="83" t="s">
        <v>311</v>
      </c>
    </row>
    <row r="648" spans="1:40" x14ac:dyDescent="0.25">
      <c r="A648" s="81">
        <f t="shared" si="9"/>
        <v>639</v>
      </c>
      <c r="B648" s="82" t="str">
        <f>IF(tbl_main[[#This Row],[ТИП]]="","",IF(tbl_main[[#This Row],[Серия и номер]]="","",tbl_main[[#This Row],[ТИП]]&amp;"-"&amp;RIGHT(tbl_main[[#This Row],[Серия и номер]],6)))</f>
        <v/>
      </c>
      <c r="C648" s="83" t="s">
        <v>311</v>
      </c>
      <c r="D648" s="83" t="s">
        <v>311</v>
      </c>
      <c r="E648" s="83" t="s">
        <v>311</v>
      </c>
      <c r="F648" s="83" t="s">
        <v>311</v>
      </c>
      <c r="G648" s="83" t="s">
        <v>311</v>
      </c>
      <c r="H648" s="83" t="s">
        <v>311</v>
      </c>
      <c r="I648" s="83" t="s">
        <v>311</v>
      </c>
      <c r="J648" s="83" t="s">
        <v>311</v>
      </c>
      <c r="K648" s="84" t="s">
        <v>311</v>
      </c>
      <c r="L648" s="83" t="s">
        <v>311</v>
      </c>
      <c r="M648" s="85" t="s">
        <v>311</v>
      </c>
      <c r="N648" s="83" t="s">
        <v>311</v>
      </c>
      <c r="O648" s="84" t="s">
        <v>311</v>
      </c>
      <c r="P648" s="83" t="s">
        <v>311</v>
      </c>
      <c r="Q648" s="83" t="s">
        <v>311</v>
      </c>
      <c r="R648" s="83" t="s">
        <v>311</v>
      </c>
      <c r="S648" s="86" t="s">
        <v>311</v>
      </c>
      <c r="T648" s="83" t="s">
        <v>311</v>
      </c>
      <c r="U648" s="83" t="s">
        <v>311</v>
      </c>
      <c r="V648" s="83" t="s">
        <v>311</v>
      </c>
      <c r="W648" s="86" t="s">
        <v>311</v>
      </c>
      <c r="X648" s="86" t="s">
        <v>311</v>
      </c>
      <c r="Y648" s="90" t="str">
        <f>IF(tbl_main[[#This Row],[ИНН организации]]="","",IF(ISERROR(VLOOKUP(tbl_main[[#This Row],[ИНН организации]],tbl_inn[],3,FALSE)),"Проверьте ИНН",VLOOKUP(tbl_main[[#This Row],[ИНН организации]],tbl_inn[],3,FALSE)))</f>
        <v/>
      </c>
      <c r="Z648" s="90" t="str">
        <f>IF(ISERROR(VLOOKUP(tbl_main[[#This Row],[ИНН организации]],tbl_inn[],4,FALSE)),"",VLOOKUP(tbl_main[[#This Row],[ИНН организации]],tbl_inn[],4,FALSE))</f>
        <v/>
      </c>
      <c r="AA648" s="90" t="str">
        <f>IF(ISERROR(VLOOKUP(tbl_main[[#This Row],[ИНН организации]],tbl_inn[],8,FALSE)),"",VLOOKUP(tbl_main[[#This Row],[ИНН организации]],tbl_inn[],8,FALSE))</f>
        <v/>
      </c>
      <c r="AB648" s="83" t="s">
        <v>311</v>
      </c>
      <c r="AC648" s="83" t="s">
        <v>311</v>
      </c>
      <c r="AD648" s="83" t="s">
        <v>311</v>
      </c>
      <c r="AE648" s="83" t="s">
        <v>311</v>
      </c>
      <c r="AF648" s="83" t="s">
        <v>311</v>
      </c>
      <c r="AG648" s="83" t="s">
        <v>311</v>
      </c>
      <c r="AH648" s="83" t="s">
        <v>311</v>
      </c>
      <c r="AI648" s="83" t="s">
        <v>311</v>
      </c>
      <c r="AJ648" s="83" t="s">
        <v>311</v>
      </c>
      <c r="AK648" s="83" t="s">
        <v>311</v>
      </c>
      <c r="AL648" s="83" t="s">
        <v>311</v>
      </c>
      <c r="AM648" s="83" t="s">
        <v>311</v>
      </c>
      <c r="AN648" s="83" t="s">
        <v>311</v>
      </c>
    </row>
    <row r="649" spans="1:40" x14ac:dyDescent="0.25">
      <c r="A649" s="81">
        <f t="shared" si="9"/>
        <v>640</v>
      </c>
      <c r="B649" s="82" t="str">
        <f>IF(tbl_main[[#This Row],[ТИП]]="","",IF(tbl_main[[#This Row],[Серия и номер]]="","",tbl_main[[#This Row],[ТИП]]&amp;"-"&amp;RIGHT(tbl_main[[#This Row],[Серия и номер]],6)))</f>
        <v/>
      </c>
      <c r="C649" s="83" t="s">
        <v>311</v>
      </c>
      <c r="D649" s="83" t="s">
        <v>311</v>
      </c>
      <c r="E649" s="83" t="s">
        <v>311</v>
      </c>
      <c r="F649" s="83" t="s">
        <v>311</v>
      </c>
      <c r="G649" s="83" t="s">
        <v>311</v>
      </c>
      <c r="H649" s="83" t="s">
        <v>311</v>
      </c>
      <c r="I649" s="83" t="s">
        <v>311</v>
      </c>
      <c r="J649" s="83" t="s">
        <v>311</v>
      </c>
      <c r="K649" s="84" t="s">
        <v>311</v>
      </c>
      <c r="L649" s="83" t="s">
        <v>311</v>
      </c>
      <c r="M649" s="85" t="s">
        <v>311</v>
      </c>
      <c r="N649" s="83" t="s">
        <v>311</v>
      </c>
      <c r="O649" s="84" t="s">
        <v>311</v>
      </c>
      <c r="P649" s="83" t="s">
        <v>311</v>
      </c>
      <c r="Q649" s="83" t="s">
        <v>311</v>
      </c>
      <c r="R649" s="83" t="s">
        <v>311</v>
      </c>
      <c r="S649" s="86" t="s">
        <v>311</v>
      </c>
      <c r="T649" s="83" t="s">
        <v>311</v>
      </c>
      <c r="U649" s="83" t="s">
        <v>311</v>
      </c>
      <c r="V649" s="83" t="s">
        <v>311</v>
      </c>
      <c r="W649" s="86" t="s">
        <v>311</v>
      </c>
      <c r="X649" s="86" t="s">
        <v>311</v>
      </c>
      <c r="Y649" s="90" t="str">
        <f>IF(tbl_main[[#This Row],[ИНН организации]]="","",IF(ISERROR(VLOOKUP(tbl_main[[#This Row],[ИНН организации]],tbl_inn[],3,FALSE)),"Проверьте ИНН",VLOOKUP(tbl_main[[#This Row],[ИНН организации]],tbl_inn[],3,FALSE)))</f>
        <v/>
      </c>
      <c r="Z649" s="90" t="str">
        <f>IF(ISERROR(VLOOKUP(tbl_main[[#This Row],[ИНН организации]],tbl_inn[],4,FALSE)),"",VLOOKUP(tbl_main[[#This Row],[ИНН организации]],tbl_inn[],4,FALSE))</f>
        <v/>
      </c>
      <c r="AA649" s="90" t="str">
        <f>IF(ISERROR(VLOOKUP(tbl_main[[#This Row],[ИНН организации]],tbl_inn[],8,FALSE)),"",VLOOKUP(tbl_main[[#This Row],[ИНН организации]],tbl_inn[],8,FALSE))</f>
        <v/>
      </c>
      <c r="AB649" s="83" t="s">
        <v>311</v>
      </c>
      <c r="AC649" s="83" t="s">
        <v>311</v>
      </c>
      <c r="AD649" s="83" t="s">
        <v>311</v>
      </c>
      <c r="AE649" s="83" t="s">
        <v>311</v>
      </c>
      <c r="AF649" s="83" t="s">
        <v>311</v>
      </c>
      <c r="AG649" s="83" t="s">
        <v>311</v>
      </c>
      <c r="AH649" s="83" t="s">
        <v>311</v>
      </c>
      <c r="AI649" s="83" t="s">
        <v>311</v>
      </c>
      <c r="AJ649" s="83" t="s">
        <v>311</v>
      </c>
      <c r="AK649" s="83" t="s">
        <v>311</v>
      </c>
      <c r="AL649" s="83" t="s">
        <v>311</v>
      </c>
      <c r="AM649" s="83" t="s">
        <v>311</v>
      </c>
      <c r="AN649" s="83" t="s">
        <v>311</v>
      </c>
    </row>
    <row r="650" spans="1:40" x14ac:dyDescent="0.25">
      <c r="A650" s="81">
        <f t="shared" si="9"/>
        <v>641</v>
      </c>
      <c r="B650" s="82" t="str">
        <f>IF(tbl_main[[#This Row],[ТИП]]="","",IF(tbl_main[[#This Row],[Серия и номер]]="","",tbl_main[[#This Row],[ТИП]]&amp;"-"&amp;RIGHT(tbl_main[[#This Row],[Серия и номер]],6)))</f>
        <v/>
      </c>
      <c r="C650" s="83" t="s">
        <v>311</v>
      </c>
      <c r="D650" s="83" t="s">
        <v>311</v>
      </c>
      <c r="E650" s="83" t="s">
        <v>311</v>
      </c>
      <c r="F650" s="83" t="s">
        <v>311</v>
      </c>
      <c r="G650" s="83" t="s">
        <v>311</v>
      </c>
      <c r="H650" s="83" t="s">
        <v>311</v>
      </c>
      <c r="I650" s="83" t="s">
        <v>311</v>
      </c>
      <c r="J650" s="83" t="s">
        <v>311</v>
      </c>
      <c r="K650" s="84" t="s">
        <v>311</v>
      </c>
      <c r="L650" s="83" t="s">
        <v>311</v>
      </c>
      <c r="M650" s="85" t="s">
        <v>311</v>
      </c>
      <c r="N650" s="83" t="s">
        <v>311</v>
      </c>
      <c r="O650" s="84" t="s">
        <v>311</v>
      </c>
      <c r="P650" s="83" t="s">
        <v>311</v>
      </c>
      <c r="Q650" s="83" t="s">
        <v>311</v>
      </c>
      <c r="R650" s="83" t="s">
        <v>311</v>
      </c>
      <c r="S650" s="86" t="s">
        <v>311</v>
      </c>
      <c r="T650" s="83" t="s">
        <v>311</v>
      </c>
      <c r="U650" s="83" t="s">
        <v>311</v>
      </c>
      <c r="V650" s="83" t="s">
        <v>311</v>
      </c>
      <c r="W650" s="86" t="s">
        <v>311</v>
      </c>
      <c r="X650" s="86" t="s">
        <v>311</v>
      </c>
      <c r="Y650" s="90" t="str">
        <f>IF(tbl_main[[#This Row],[ИНН организации]]="","",IF(ISERROR(VLOOKUP(tbl_main[[#This Row],[ИНН организации]],tbl_inn[],3,FALSE)),"Проверьте ИНН",VLOOKUP(tbl_main[[#This Row],[ИНН организации]],tbl_inn[],3,FALSE)))</f>
        <v/>
      </c>
      <c r="Z650" s="90" t="str">
        <f>IF(ISERROR(VLOOKUP(tbl_main[[#This Row],[ИНН организации]],tbl_inn[],4,FALSE)),"",VLOOKUP(tbl_main[[#This Row],[ИНН организации]],tbl_inn[],4,FALSE))</f>
        <v/>
      </c>
      <c r="AA650" s="90" t="str">
        <f>IF(ISERROR(VLOOKUP(tbl_main[[#This Row],[ИНН организации]],tbl_inn[],8,FALSE)),"",VLOOKUP(tbl_main[[#This Row],[ИНН организации]],tbl_inn[],8,FALSE))</f>
        <v/>
      </c>
      <c r="AB650" s="83" t="s">
        <v>311</v>
      </c>
      <c r="AC650" s="83" t="s">
        <v>311</v>
      </c>
      <c r="AD650" s="83" t="s">
        <v>311</v>
      </c>
      <c r="AE650" s="83" t="s">
        <v>311</v>
      </c>
      <c r="AF650" s="83" t="s">
        <v>311</v>
      </c>
      <c r="AG650" s="83" t="s">
        <v>311</v>
      </c>
      <c r="AH650" s="83" t="s">
        <v>311</v>
      </c>
      <c r="AI650" s="83" t="s">
        <v>311</v>
      </c>
      <c r="AJ650" s="83" t="s">
        <v>311</v>
      </c>
      <c r="AK650" s="83" t="s">
        <v>311</v>
      </c>
      <c r="AL650" s="83" t="s">
        <v>311</v>
      </c>
      <c r="AM650" s="83" t="s">
        <v>311</v>
      </c>
      <c r="AN650" s="83" t="s">
        <v>311</v>
      </c>
    </row>
    <row r="651" spans="1:40" x14ac:dyDescent="0.25">
      <c r="A651" s="81">
        <f t="shared" ref="A651:A714" si="10">ROW()-9</f>
        <v>642</v>
      </c>
      <c r="B651" s="82" t="str">
        <f>IF(tbl_main[[#This Row],[ТИП]]="","",IF(tbl_main[[#This Row],[Серия и номер]]="","",tbl_main[[#This Row],[ТИП]]&amp;"-"&amp;RIGHT(tbl_main[[#This Row],[Серия и номер]],6)))</f>
        <v/>
      </c>
      <c r="C651" s="83" t="s">
        <v>311</v>
      </c>
      <c r="D651" s="83" t="s">
        <v>311</v>
      </c>
      <c r="E651" s="83" t="s">
        <v>311</v>
      </c>
      <c r="F651" s="83" t="s">
        <v>311</v>
      </c>
      <c r="G651" s="83" t="s">
        <v>311</v>
      </c>
      <c r="H651" s="83" t="s">
        <v>311</v>
      </c>
      <c r="I651" s="83" t="s">
        <v>311</v>
      </c>
      <c r="J651" s="83" t="s">
        <v>311</v>
      </c>
      <c r="K651" s="84" t="s">
        <v>311</v>
      </c>
      <c r="L651" s="83" t="s">
        <v>311</v>
      </c>
      <c r="M651" s="85" t="s">
        <v>311</v>
      </c>
      <c r="N651" s="83" t="s">
        <v>311</v>
      </c>
      <c r="O651" s="84" t="s">
        <v>311</v>
      </c>
      <c r="P651" s="83" t="s">
        <v>311</v>
      </c>
      <c r="Q651" s="83" t="s">
        <v>311</v>
      </c>
      <c r="R651" s="83" t="s">
        <v>311</v>
      </c>
      <c r="S651" s="86" t="s">
        <v>311</v>
      </c>
      <c r="T651" s="83" t="s">
        <v>311</v>
      </c>
      <c r="U651" s="83" t="s">
        <v>311</v>
      </c>
      <c r="V651" s="83" t="s">
        <v>311</v>
      </c>
      <c r="W651" s="86" t="s">
        <v>311</v>
      </c>
      <c r="X651" s="86" t="s">
        <v>311</v>
      </c>
      <c r="Y651" s="90" t="str">
        <f>IF(tbl_main[[#This Row],[ИНН организации]]="","",IF(ISERROR(VLOOKUP(tbl_main[[#This Row],[ИНН организации]],tbl_inn[],3,FALSE)),"Проверьте ИНН",VLOOKUP(tbl_main[[#This Row],[ИНН организации]],tbl_inn[],3,FALSE)))</f>
        <v/>
      </c>
      <c r="Z651" s="90" t="str">
        <f>IF(ISERROR(VLOOKUP(tbl_main[[#This Row],[ИНН организации]],tbl_inn[],4,FALSE)),"",VLOOKUP(tbl_main[[#This Row],[ИНН организации]],tbl_inn[],4,FALSE))</f>
        <v/>
      </c>
      <c r="AA651" s="90" t="str">
        <f>IF(ISERROR(VLOOKUP(tbl_main[[#This Row],[ИНН организации]],tbl_inn[],8,FALSE)),"",VLOOKUP(tbl_main[[#This Row],[ИНН организации]],tbl_inn[],8,FALSE))</f>
        <v/>
      </c>
      <c r="AB651" s="83" t="s">
        <v>311</v>
      </c>
      <c r="AC651" s="83" t="s">
        <v>311</v>
      </c>
      <c r="AD651" s="83" t="s">
        <v>311</v>
      </c>
      <c r="AE651" s="83" t="s">
        <v>311</v>
      </c>
      <c r="AF651" s="83" t="s">
        <v>311</v>
      </c>
      <c r="AG651" s="83" t="s">
        <v>311</v>
      </c>
      <c r="AH651" s="83" t="s">
        <v>311</v>
      </c>
      <c r="AI651" s="83" t="s">
        <v>311</v>
      </c>
      <c r="AJ651" s="83" t="s">
        <v>311</v>
      </c>
      <c r="AK651" s="83" t="s">
        <v>311</v>
      </c>
      <c r="AL651" s="83" t="s">
        <v>311</v>
      </c>
      <c r="AM651" s="83" t="s">
        <v>311</v>
      </c>
      <c r="AN651" s="83" t="s">
        <v>311</v>
      </c>
    </row>
    <row r="652" spans="1:40" x14ac:dyDescent="0.25">
      <c r="A652" s="81">
        <f t="shared" si="10"/>
        <v>643</v>
      </c>
      <c r="B652" s="82" t="str">
        <f>IF(tbl_main[[#This Row],[ТИП]]="","",IF(tbl_main[[#This Row],[Серия и номер]]="","",tbl_main[[#This Row],[ТИП]]&amp;"-"&amp;RIGHT(tbl_main[[#This Row],[Серия и номер]],6)))</f>
        <v/>
      </c>
      <c r="C652" s="83" t="s">
        <v>311</v>
      </c>
      <c r="D652" s="83" t="s">
        <v>311</v>
      </c>
      <c r="E652" s="83" t="s">
        <v>311</v>
      </c>
      <c r="F652" s="83" t="s">
        <v>311</v>
      </c>
      <c r="G652" s="83" t="s">
        <v>311</v>
      </c>
      <c r="H652" s="83" t="s">
        <v>311</v>
      </c>
      <c r="I652" s="83" t="s">
        <v>311</v>
      </c>
      <c r="J652" s="83" t="s">
        <v>311</v>
      </c>
      <c r="K652" s="84" t="s">
        <v>311</v>
      </c>
      <c r="L652" s="83" t="s">
        <v>311</v>
      </c>
      <c r="M652" s="85" t="s">
        <v>311</v>
      </c>
      <c r="N652" s="83" t="s">
        <v>311</v>
      </c>
      <c r="O652" s="84" t="s">
        <v>311</v>
      </c>
      <c r="P652" s="83" t="s">
        <v>311</v>
      </c>
      <c r="Q652" s="83" t="s">
        <v>311</v>
      </c>
      <c r="R652" s="83" t="s">
        <v>311</v>
      </c>
      <c r="S652" s="86" t="s">
        <v>311</v>
      </c>
      <c r="T652" s="83" t="s">
        <v>311</v>
      </c>
      <c r="U652" s="83" t="s">
        <v>311</v>
      </c>
      <c r="V652" s="83" t="s">
        <v>311</v>
      </c>
      <c r="W652" s="86" t="s">
        <v>311</v>
      </c>
      <c r="X652" s="86" t="s">
        <v>311</v>
      </c>
      <c r="Y652" s="90" t="str">
        <f>IF(tbl_main[[#This Row],[ИНН организации]]="","",IF(ISERROR(VLOOKUP(tbl_main[[#This Row],[ИНН организации]],tbl_inn[],3,FALSE)),"Проверьте ИНН",VLOOKUP(tbl_main[[#This Row],[ИНН организации]],tbl_inn[],3,FALSE)))</f>
        <v/>
      </c>
      <c r="Z652" s="90" t="str">
        <f>IF(ISERROR(VLOOKUP(tbl_main[[#This Row],[ИНН организации]],tbl_inn[],4,FALSE)),"",VLOOKUP(tbl_main[[#This Row],[ИНН организации]],tbl_inn[],4,FALSE))</f>
        <v/>
      </c>
      <c r="AA652" s="90" t="str">
        <f>IF(ISERROR(VLOOKUP(tbl_main[[#This Row],[ИНН организации]],tbl_inn[],8,FALSE)),"",VLOOKUP(tbl_main[[#This Row],[ИНН организации]],tbl_inn[],8,FALSE))</f>
        <v/>
      </c>
      <c r="AB652" s="83" t="s">
        <v>311</v>
      </c>
      <c r="AC652" s="83" t="s">
        <v>311</v>
      </c>
      <c r="AD652" s="83" t="s">
        <v>311</v>
      </c>
      <c r="AE652" s="83" t="s">
        <v>311</v>
      </c>
      <c r="AF652" s="83" t="s">
        <v>311</v>
      </c>
      <c r="AG652" s="83" t="s">
        <v>311</v>
      </c>
      <c r="AH652" s="83" t="s">
        <v>311</v>
      </c>
      <c r="AI652" s="83" t="s">
        <v>311</v>
      </c>
      <c r="AJ652" s="83" t="s">
        <v>311</v>
      </c>
      <c r="AK652" s="83" t="s">
        <v>311</v>
      </c>
      <c r="AL652" s="83" t="s">
        <v>311</v>
      </c>
      <c r="AM652" s="83" t="s">
        <v>311</v>
      </c>
      <c r="AN652" s="83" t="s">
        <v>311</v>
      </c>
    </row>
    <row r="653" spans="1:40" x14ac:dyDescent="0.25">
      <c r="A653" s="81">
        <f t="shared" si="10"/>
        <v>644</v>
      </c>
      <c r="B653" s="82" t="str">
        <f>IF(tbl_main[[#This Row],[ТИП]]="","",IF(tbl_main[[#This Row],[Серия и номер]]="","",tbl_main[[#This Row],[ТИП]]&amp;"-"&amp;RIGHT(tbl_main[[#This Row],[Серия и номер]],6)))</f>
        <v/>
      </c>
      <c r="C653" s="83" t="s">
        <v>311</v>
      </c>
      <c r="D653" s="83" t="s">
        <v>311</v>
      </c>
      <c r="E653" s="83" t="s">
        <v>311</v>
      </c>
      <c r="F653" s="83" t="s">
        <v>311</v>
      </c>
      <c r="G653" s="83" t="s">
        <v>311</v>
      </c>
      <c r="H653" s="83" t="s">
        <v>311</v>
      </c>
      <c r="I653" s="83" t="s">
        <v>311</v>
      </c>
      <c r="J653" s="83" t="s">
        <v>311</v>
      </c>
      <c r="K653" s="84" t="s">
        <v>311</v>
      </c>
      <c r="L653" s="83" t="s">
        <v>311</v>
      </c>
      <c r="M653" s="85" t="s">
        <v>311</v>
      </c>
      <c r="N653" s="83" t="s">
        <v>311</v>
      </c>
      <c r="O653" s="84" t="s">
        <v>311</v>
      </c>
      <c r="P653" s="83" t="s">
        <v>311</v>
      </c>
      <c r="Q653" s="83" t="s">
        <v>311</v>
      </c>
      <c r="R653" s="83" t="s">
        <v>311</v>
      </c>
      <c r="S653" s="86" t="s">
        <v>311</v>
      </c>
      <c r="T653" s="83" t="s">
        <v>311</v>
      </c>
      <c r="U653" s="83" t="s">
        <v>311</v>
      </c>
      <c r="V653" s="83" t="s">
        <v>311</v>
      </c>
      <c r="W653" s="86" t="s">
        <v>311</v>
      </c>
      <c r="X653" s="86" t="s">
        <v>311</v>
      </c>
      <c r="Y653" s="90" t="str">
        <f>IF(tbl_main[[#This Row],[ИНН организации]]="","",IF(ISERROR(VLOOKUP(tbl_main[[#This Row],[ИНН организации]],tbl_inn[],3,FALSE)),"Проверьте ИНН",VLOOKUP(tbl_main[[#This Row],[ИНН организации]],tbl_inn[],3,FALSE)))</f>
        <v/>
      </c>
      <c r="Z653" s="90" t="str">
        <f>IF(ISERROR(VLOOKUP(tbl_main[[#This Row],[ИНН организации]],tbl_inn[],4,FALSE)),"",VLOOKUP(tbl_main[[#This Row],[ИНН организации]],tbl_inn[],4,FALSE))</f>
        <v/>
      </c>
      <c r="AA653" s="90" t="str">
        <f>IF(ISERROR(VLOOKUP(tbl_main[[#This Row],[ИНН организации]],tbl_inn[],8,FALSE)),"",VLOOKUP(tbl_main[[#This Row],[ИНН организации]],tbl_inn[],8,FALSE))</f>
        <v/>
      </c>
      <c r="AB653" s="83" t="s">
        <v>311</v>
      </c>
      <c r="AC653" s="83" t="s">
        <v>311</v>
      </c>
      <c r="AD653" s="83" t="s">
        <v>311</v>
      </c>
      <c r="AE653" s="83" t="s">
        <v>311</v>
      </c>
      <c r="AF653" s="83" t="s">
        <v>311</v>
      </c>
      <c r="AG653" s="83" t="s">
        <v>311</v>
      </c>
      <c r="AH653" s="83" t="s">
        <v>311</v>
      </c>
      <c r="AI653" s="83" t="s">
        <v>311</v>
      </c>
      <c r="AJ653" s="83" t="s">
        <v>311</v>
      </c>
      <c r="AK653" s="83" t="s">
        <v>311</v>
      </c>
      <c r="AL653" s="83" t="s">
        <v>311</v>
      </c>
      <c r="AM653" s="83" t="s">
        <v>311</v>
      </c>
      <c r="AN653" s="83" t="s">
        <v>311</v>
      </c>
    </row>
    <row r="654" spans="1:40" x14ac:dyDescent="0.25">
      <c r="A654" s="81">
        <f t="shared" si="10"/>
        <v>645</v>
      </c>
      <c r="B654" s="82" t="str">
        <f>IF(tbl_main[[#This Row],[ТИП]]="","",IF(tbl_main[[#This Row],[Серия и номер]]="","",tbl_main[[#This Row],[ТИП]]&amp;"-"&amp;RIGHT(tbl_main[[#This Row],[Серия и номер]],6)))</f>
        <v/>
      </c>
      <c r="C654" s="83" t="s">
        <v>311</v>
      </c>
      <c r="D654" s="83" t="s">
        <v>311</v>
      </c>
      <c r="E654" s="83" t="s">
        <v>311</v>
      </c>
      <c r="F654" s="83" t="s">
        <v>311</v>
      </c>
      <c r="G654" s="83" t="s">
        <v>311</v>
      </c>
      <c r="H654" s="83" t="s">
        <v>311</v>
      </c>
      <c r="I654" s="83" t="s">
        <v>311</v>
      </c>
      <c r="J654" s="83" t="s">
        <v>311</v>
      </c>
      <c r="K654" s="84" t="s">
        <v>311</v>
      </c>
      <c r="L654" s="83" t="s">
        <v>311</v>
      </c>
      <c r="M654" s="85" t="s">
        <v>311</v>
      </c>
      <c r="N654" s="83" t="s">
        <v>311</v>
      </c>
      <c r="O654" s="84" t="s">
        <v>311</v>
      </c>
      <c r="P654" s="83" t="s">
        <v>311</v>
      </c>
      <c r="Q654" s="83" t="s">
        <v>311</v>
      </c>
      <c r="R654" s="83" t="s">
        <v>311</v>
      </c>
      <c r="S654" s="86" t="s">
        <v>311</v>
      </c>
      <c r="T654" s="83" t="s">
        <v>311</v>
      </c>
      <c r="U654" s="83" t="s">
        <v>311</v>
      </c>
      <c r="V654" s="83" t="s">
        <v>311</v>
      </c>
      <c r="W654" s="86" t="s">
        <v>311</v>
      </c>
      <c r="X654" s="86" t="s">
        <v>311</v>
      </c>
      <c r="Y654" s="90" t="str">
        <f>IF(tbl_main[[#This Row],[ИНН организации]]="","",IF(ISERROR(VLOOKUP(tbl_main[[#This Row],[ИНН организации]],tbl_inn[],3,FALSE)),"Проверьте ИНН",VLOOKUP(tbl_main[[#This Row],[ИНН организации]],tbl_inn[],3,FALSE)))</f>
        <v/>
      </c>
      <c r="Z654" s="90" t="str">
        <f>IF(ISERROR(VLOOKUP(tbl_main[[#This Row],[ИНН организации]],tbl_inn[],4,FALSE)),"",VLOOKUP(tbl_main[[#This Row],[ИНН организации]],tbl_inn[],4,FALSE))</f>
        <v/>
      </c>
      <c r="AA654" s="90" t="str">
        <f>IF(ISERROR(VLOOKUP(tbl_main[[#This Row],[ИНН организации]],tbl_inn[],8,FALSE)),"",VLOOKUP(tbl_main[[#This Row],[ИНН организации]],tbl_inn[],8,FALSE))</f>
        <v/>
      </c>
      <c r="AB654" s="83" t="s">
        <v>311</v>
      </c>
      <c r="AC654" s="83" t="s">
        <v>311</v>
      </c>
      <c r="AD654" s="83" t="s">
        <v>311</v>
      </c>
      <c r="AE654" s="83" t="s">
        <v>311</v>
      </c>
      <c r="AF654" s="83" t="s">
        <v>311</v>
      </c>
      <c r="AG654" s="83" t="s">
        <v>311</v>
      </c>
      <c r="AH654" s="83" t="s">
        <v>311</v>
      </c>
      <c r="AI654" s="83" t="s">
        <v>311</v>
      </c>
      <c r="AJ654" s="83" t="s">
        <v>311</v>
      </c>
      <c r="AK654" s="83" t="s">
        <v>311</v>
      </c>
      <c r="AL654" s="83" t="s">
        <v>311</v>
      </c>
      <c r="AM654" s="83" t="s">
        <v>311</v>
      </c>
      <c r="AN654" s="83" t="s">
        <v>311</v>
      </c>
    </row>
    <row r="655" spans="1:40" x14ac:dyDescent="0.25">
      <c r="A655" s="81">
        <f t="shared" si="10"/>
        <v>646</v>
      </c>
      <c r="B655" s="82" t="str">
        <f>IF(tbl_main[[#This Row],[ТИП]]="","",IF(tbl_main[[#This Row],[Серия и номер]]="","",tbl_main[[#This Row],[ТИП]]&amp;"-"&amp;RIGHT(tbl_main[[#This Row],[Серия и номер]],6)))</f>
        <v/>
      </c>
      <c r="C655" s="83" t="s">
        <v>311</v>
      </c>
      <c r="D655" s="83" t="s">
        <v>311</v>
      </c>
      <c r="E655" s="83" t="s">
        <v>311</v>
      </c>
      <c r="F655" s="83" t="s">
        <v>311</v>
      </c>
      <c r="G655" s="83" t="s">
        <v>311</v>
      </c>
      <c r="H655" s="83" t="s">
        <v>311</v>
      </c>
      <c r="I655" s="83" t="s">
        <v>311</v>
      </c>
      <c r="J655" s="83" t="s">
        <v>311</v>
      </c>
      <c r="K655" s="84" t="s">
        <v>311</v>
      </c>
      <c r="L655" s="83" t="s">
        <v>311</v>
      </c>
      <c r="M655" s="85" t="s">
        <v>311</v>
      </c>
      <c r="N655" s="83" t="s">
        <v>311</v>
      </c>
      <c r="O655" s="84" t="s">
        <v>311</v>
      </c>
      <c r="P655" s="83" t="s">
        <v>311</v>
      </c>
      <c r="Q655" s="83" t="s">
        <v>311</v>
      </c>
      <c r="R655" s="83" t="s">
        <v>311</v>
      </c>
      <c r="S655" s="86" t="s">
        <v>311</v>
      </c>
      <c r="T655" s="83" t="s">
        <v>311</v>
      </c>
      <c r="U655" s="83" t="s">
        <v>311</v>
      </c>
      <c r="V655" s="83" t="s">
        <v>311</v>
      </c>
      <c r="W655" s="86" t="s">
        <v>311</v>
      </c>
      <c r="X655" s="86" t="s">
        <v>311</v>
      </c>
      <c r="Y655" s="90" t="str">
        <f>IF(tbl_main[[#This Row],[ИНН организации]]="","",IF(ISERROR(VLOOKUP(tbl_main[[#This Row],[ИНН организации]],tbl_inn[],3,FALSE)),"Проверьте ИНН",VLOOKUP(tbl_main[[#This Row],[ИНН организации]],tbl_inn[],3,FALSE)))</f>
        <v/>
      </c>
      <c r="Z655" s="90" t="str">
        <f>IF(ISERROR(VLOOKUP(tbl_main[[#This Row],[ИНН организации]],tbl_inn[],4,FALSE)),"",VLOOKUP(tbl_main[[#This Row],[ИНН организации]],tbl_inn[],4,FALSE))</f>
        <v/>
      </c>
      <c r="AA655" s="90" t="str">
        <f>IF(ISERROR(VLOOKUP(tbl_main[[#This Row],[ИНН организации]],tbl_inn[],8,FALSE)),"",VLOOKUP(tbl_main[[#This Row],[ИНН организации]],tbl_inn[],8,FALSE))</f>
        <v/>
      </c>
      <c r="AB655" s="83" t="s">
        <v>311</v>
      </c>
      <c r="AC655" s="83" t="s">
        <v>311</v>
      </c>
      <c r="AD655" s="83" t="s">
        <v>311</v>
      </c>
      <c r="AE655" s="83" t="s">
        <v>311</v>
      </c>
      <c r="AF655" s="83" t="s">
        <v>311</v>
      </c>
      <c r="AG655" s="83" t="s">
        <v>311</v>
      </c>
      <c r="AH655" s="83" t="s">
        <v>311</v>
      </c>
      <c r="AI655" s="83" t="s">
        <v>311</v>
      </c>
      <c r="AJ655" s="83" t="s">
        <v>311</v>
      </c>
      <c r="AK655" s="83" t="s">
        <v>311</v>
      </c>
      <c r="AL655" s="83" t="s">
        <v>311</v>
      </c>
      <c r="AM655" s="83" t="s">
        <v>311</v>
      </c>
      <c r="AN655" s="83" t="s">
        <v>311</v>
      </c>
    </row>
    <row r="656" spans="1:40" x14ac:dyDescent="0.25">
      <c r="A656" s="81">
        <f t="shared" si="10"/>
        <v>647</v>
      </c>
      <c r="B656" s="82" t="str">
        <f>IF(tbl_main[[#This Row],[ТИП]]="","",IF(tbl_main[[#This Row],[Серия и номер]]="","",tbl_main[[#This Row],[ТИП]]&amp;"-"&amp;RIGHT(tbl_main[[#This Row],[Серия и номер]],6)))</f>
        <v/>
      </c>
      <c r="C656" s="83" t="s">
        <v>311</v>
      </c>
      <c r="D656" s="83" t="s">
        <v>311</v>
      </c>
      <c r="E656" s="83" t="s">
        <v>311</v>
      </c>
      <c r="F656" s="83" t="s">
        <v>311</v>
      </c>
      <c r="G656" s="83" t="s">
        <v>311</v>
      </c>
      <c r="H656" s="83" t="s">
        <v>311</v>
      </c>
      <c r="I656" s="83" t="s">
        <v>311</v>
      </c>
      <c r="J656" s="83" t="s">
        <v>311</v>
      </c>
      <c r="K656" s="84" t="s">
        <v>311</v>
      </c>
      <c r="L656" s="83" t="s">
        <v>311</v>
      </c>
      <c r="M656" s="85" t="s">
        <v>311</v>
      </c>
      <c r="N656" s="83" t="s">
        <v>311</v>
      </c>
      <c r="O656" s="84" t="s">
        <v>311</v>
      </c>
      <c r="P656" s="83" t="s">
        <v>311</v>
      </c>
      <c r="Q656" s="83" t="s">
        <v>311</v>
      </c>
      <c r="R656" s="83" t="s">
        <v>311</v>
      </c>
      <c r="S656" s="86" t="s">
        <v>311</v>
      </c>
      <c r="T656" s="83" t="s">
        <v>311</v>
      </c>
      <c r="U656" s="83" t="s">
        <v>311</v>
      </c>
      <c r="V656" s="83" t="s">
        <v>311</v>
      </c>
      <c r="W656" s="86" t="s">
        <v>311</v>
      </c>
      <c r="X656" s="86" t="s">
        <v>311</v>
      </c>
      <c r="Y656" s="90" t="str">
        <f>IF(tbl_main[[#This Row],[ИНН организации]]="","",IF(ISERROR(VLOOKUP(tbl_main[[#This Row],[ИНН организации]],tbl_inn[],3,FALSE)),"Проверьте ИНН",VLOOKUP(tbl_main[[#This Row],[ИНН организации]],tbl_inn[],3,FALSE)))</f>
        <v/>
      </c>
      <c r="Z656" s="90" t="str">
        <f>IF(ISERROR(VLOOKUP(tbl_main[[#This Row],[ИНН организации]],tbl_inn[],4,FALSE)),"",VLOOKUP(tbl_main[[#This Row],[ИНН организации]],tbl_inn[],4,FALSE))</f>
        <v/>
      </c>
      <c r="AA656" s="90" t="str">
        <f>IF(ISERROR(VLOOKUP(tbl_main[[#This Row],[ИНН организации]],tbl_inn[],8,FALSE)),"",VLOOKUP(tbl_main[[#This Row],[ИНН организации]],tbl_inn[],8,FALSE))</f>
        <v/>
      </c>
      <c r="AB656" s="83" t="s">
        <v>311</v>
      </c>
      <c r="AC656" s="83" t="s">
        <v>311</v>
      </c>
      <c r="AD656" s="83" t="s">
        <v>311</v>
      </c>
      <c r="AE656" s="83" t="s">
        <v>311</v>
      </c>
      <c r="AF656" s="83" t="s">
        <v>311</v>
      </c>
      <c r="AG656" s="83" t="s">
        <v>311</v>
      </c>
      <c r="AH656" s="83" t="s">
        <v>311</v>
      </c>
      <c r="AI656" s="83" t="s">
        <v>311</v>
      </c>
      <c r="AJ656" s="83" t="s">
        <v>311</v>
      </c>
      <c r="AK656" s="83" t="s">
        <v>311</v>
      </c>
      <c r="AL656" s="83" t="s">
        <v>311</v>
      </c>
      <c r="AM656" s="83" t="s">
        <v>311</v>
      </c>
      <c r="AN656" s="83" t="s">
        <v>311</v>
      </c>
    </row>
    <row r="657" spans="1:40" x14ac:dyDescent="0.25">
      <c r="A657" s="81">
        <f t="shared" si="10"/>
        <v>648</v>
      </c>
      <c r="B657" s="82" t="str">
        <f>IF(tbl_main[[#This Row],[ТИП]]="","",IF(tbl_main[[#This Row],[Серия и номер]]="","",tbl_main[[#This Row],[ТИП]]&amp;"-"&amp;RIGHT(tbl_main[[#This Row],[Серия и номер]],6)))</f>
        <v/>
      </c>
      <c r="C657" s="83" t="s">
        <v>311</v>
      </c>
      <c r="D657" s="83" t="s">
        <v>311</v>
      </c>
      <c r="E657" s="83" t="s">
        <v>311</v>
      </c>
      <c r="F657" s="83" t="s">
        <v>311</v>
      </c>
      <c r="G657" s="83" t="s">
        <v>311</v>
      </c>
      <c r="H657" s="83" t="s">
        <v>311</v>
      </c>
      <c r="I657" s="83" t="s">
        <v>311</v>
      </c>
      <c r="J657" s="83" t="s">
        <v>311</v>
      </c>
      <c r="K657" s="84" t="s">
        <v>311</v>
      </c>
      <c r="L657" s="83" t="s">
        <v>311</v>
      </c>
      <c r="M657" s="85" t="s">
        <v>311</v>
      </c>
      <c r="N657" s="83" t="s">
        <v>311</v>
      </c>
      <c r="O657" s="84" t="s">
        <v>311</v>
      </c>
      <c r="P657" s="83" t="s">
        <v>311</v>
      </c>
      <c r="Q657" s="83" t="s">
        <v>311</v>
      </c>
      <c r="R657" s="83" t="s">
        <v>311</v>
      </c>
      <c r="S657" s="86" t="s">
        <v>311</v>
      </c>
      <c r="T657" s="83" t="s">
        <v>311</v>
      </c>
      <c r="U657" s="83" t="s">
        <v>311</v>
      </c>
      <c r="V657" s="83" t="s">
        <v>311</v>
      </c>
      <c r="W657" s="86" t="s">
        <v>311</v>
      </c>
      <c r="X657" s="86" t="s">
        <v>311</v>
      </c>
      <c r="Y657" s="90" t="str">
        <f>IF(tbl_main[[#This Row],[ИНН организации]]="","",IF(ISERROR(VLOOKUP(tbl_main[[#This Row],[ИНН организации]],tbl_inn[],3,FALSE)),"Проверьте ИНН",VLOOKUP(tbl_main[[#This Row],[ИНН организации]],tbl_inn[],3,FALSE)))</f>
        <v/>
      </c>
      <c r="Z657" s="90" t="str">
        <f>IF(ISERROR(VLOOKUP(tbl_main[[#This Row],[ИНН организации]],tbl_inn[],4,FALSE)),"",VLOOKUP(tbl_main[[#This Row],[ИНН организации]],tbl_inn[],4,FALSE))</f>
        <v/>
      </c>
      <c r="AA657" s="90" t="str">
        <f>IF(ISERROR(VLOOKUP(tbl_main[[#This Row],[ИНН организации]],tbl_inn[],8,FALSE)),"",VLOOKUP(tbl_main[[#This Row],[ИНН организации]],tbl_inn[],8,FALSE))</f>
        <v/>
      </c>
      <c r="AB657" s="83" t="s">
        <v>311</v>
      </c>
      <c r="AC657" s="83" t="s">
        <v>311</v>
      </c>
      <c r="AD657" s="83" t="s">
        <v>311</v>
      </c>
      <c r="AE657" s="83" t="s">
        <v>311</v>
      </c>
      <c r="AF657" s="83" t="s">
        <v>311</v>
      </c>
      <c r="AG657" s="83" t="s">
        <v>311</v>
      </c>
      <c r="AH657" s="83" t="s">
        <v>311</v>
      </c>
      <c r="AI657" s="83" t="s">
        <v>311</v>
      </c>
      <c r="AJ657" s="83" t="s">
        <v>311</v>
      </c>
      <c r="AK657" s="83" t="s">
        <v>311</v>
      </c>
      <c r="AL657" s="83" t="s">
        <v>311</v>
      </c>
      <c r="AM657" s="83" t="s">
        <v>311</v>
      </c>
      <c r="AN657" s="83" t="s">
        <v>311</v>
      </c>
    </row>
    <row r="658" spans="1:40" x14ac:dyDescent="0.25">
      <c r="A658" s="81">
        <f t="shared" si="10"/>
        <v>649</v>
      </c>
      <c r="B658" s="82" t="str">
        <f>IF(tbl_main[[#This Row],[ТИП]]="","",IF(tbl_main[[#This Row],[Серия и номер]]="","",tbl_main[[#This Row],[ТИП]]&amp;"-"&amp;RIGHT(tbl_main[[#This Row],[Серия и номер]],6)))</f>
        <v/>
      </c>
      <c r="C658" s="83" t="s">
        <v>311</v>
      </c>
      <c r="D658" s="83" t="s">
        <v>311</v>
      </c>
      <c r="E658" s="83" t="s">
        <v>311</v>
      </c>
      <c r="F658" s="83" t="s">
        <v>311</v>
      </c>
      <c r="G658" s="83" t="s">
        <v>311</v>
      </c>
      <c r="H658" s="83" t="s">
        <v>311</v>
      </c>
      <c r="I658" s="83" t="s">
        <v>311</v>
      </c>
      <c r="J658" s="83" t="s">
        <v>311</v>
      </c>
      <c r="K658" s="84" t="s">
        <v>311</v>
      </c>
      <c r="L658" s="83" t="s">
        <v>311</v>
      </c>
      <c r="M658" s="85" t="s">
        <v>311</v>
      </c>
      <c r="N658" s="83" t="s">
        <v>311</v>
      </c>
      <c r="O658" s="84" t="s">
        <v>311</v>
      </c>
      <c r="P658" s="83" t="s">
        <v>311</v>
      </c>
      <c r="Q658" s="83" t="s">
        <v>311</v>
      </c>
      <c r="R658" s="83" t="s">
        <v>311</v>
      </c>
      <c r="S658" s="86" t="s">
        <v>311</v>
      </c>
      <c r="T658" s="83" t="s">
        <v>311</v>
      </c>
      <c r="U658" s="83" t="s">
        <v>311</v>
      </c>
      <c r="V658" s="83" t="s">
        <v>311</v>
      </c>
      <c r="W658" s="86" t="s">
        <v>311</v>
      </c>
      <c r="X658" s="86" t="s">
        <v>311</v>
      </c>
      <c r="Y658" s="90" t="str">
        <f>IF(tbl_main[[#This Row],[ИНН организации]]="","",IF(ISERROR(VLOOKUP(tbl_main[[#This Row],[ИНН организации]],tbl_inn[],3,FALSE)),"Проверьте ИНН",VLOOKUP(tbl_main[[#This Row],[ИНН организации]],tbl_inn[],3,FALSE)))</f>
        <v/>
      </c>
      <c r="Z658" s="90" t="str">
        <f>IF(ISERROR(VLOOKUP(tbl_main[[#This Row],[ИНН организации]],tbl_inn[],4,FALSE)),"",VLOOKUP(tbl_main[[#This Row],[ИНН организации]],tbl_inn[],4,FALSE))</f>
        <v/>
      </c>
      <c r="AA658" s="90" t="str">
        <f>IF(ISERROR(VLOOKUP(tbl_main[[#This Row],[ИНН организации]],tbl_inn[],8,FALSE)),"",VLOOKUP(tbl_main[[#This Row],[ИНН организации]],tbl_inn[],8,FALSE))</f>
        <v/>
      </c>
      <c r="AB658" s="83" t="s">
        <v>311</v>
      </c>
      <c r="AC658" s="83" t="s">
        <v>311</v>
      </c>
      <c r="AD658" s="83" t="s">
        <v>311</v>
      </c>
      <c r="AE658" s="83" t="s">
        <v>311</v>
      </c>
      <c r="AF658" s="83" t="s">
        <v>311</v>
      </c>
      <c r="AG658" s="83" t="s">
        <v>311</v>
      </c>
      <c r="AH658" s="83" t="s">
        <v>311</v>
      </c>
      <c r="AI658" s="83" t="s">
        <v>311</v>
      </c>
      <c r="AJ658" s="83" t="s">
        <v>311</v>
      </c>
      <c r="AK658" s="83" t="s">
        <v>311</v>
      </c>
      <c r="AL658" s="83" t="s">
        <v>311</v>
      </c>
      <c r="AM658" s="83" t="s">
        <v>311</v>
      </c>
      <c r="AN658" s="83" t="s">
        <v>311</v>
      </c>
    </row>
    <row r="659" spans="1:40" x14ac:dyDescent="0.25">
      <c r="A659" s="81">
        <f t="shared" si="10"/>
        <v>650</v>
      </c>
      <c r="B659" s="82" t="str">
        <f>IF(tbl_main[[#This Row],[ТИП]]="","",IF(tbl_main[[#This Row],[Серия и номер]]="","",tbl_main[[#This Row],[ТИП]]&amp;"-"&amp;RIGHT(tbl_main[[#This Row],[Серия и номер]],6)))</f>
        <v/>
      </c>
      <c r="C659" s="83" t="s">
        <v>311</v>
      </c>
      <c r="D659" s="83" t="s">
        <v>311</v>
      </c>
      <c r="E659" s="83" t="s">
        <v>311</v>
      </c>
      <c r="F659" s="83" t="s">
        <v>311</v>
      </c>
      <c r="G659" s="83" t="s">
        <v>311</v>
      </c>
      <c r="H659" s="83" t="s">
        <v>311</v>
      </c>
      <c r="I659" s="83" t="s">
        <v>311</v>
      </c>
      <c r="J659" s="83" t="s">
        <v>311</v>
      </c>
      <c r="K659" s="84" t="s">
        <v>311</v>
      </c>
      <c r="L659" s="83" t="s">
        <v>311</v>
      </c>
      <c r="M659" s="85" t="s">
        <v>311</v>
      </c>
      <c r="N659" s="83" t="s">
        <v>311</v>
      </c>
      <c r="O659" s="84" t="s">
        <v>311</v>
      </c>
      <c r="P659" s="83" t="s">
        <v>311</v>
      </c>
      <c r="Q659" s="83" t="s">
        <v>311</v>
      </c>
      <c r="R659" s="83" t="s">
        <v>311</v>
      </c>
      <c r="S659" s="86" t="s">
        <v>311</v>
      </c>
      <c r="T659" s="83" t="s">
        <v>311</v>
      </c>
      <c r="U659" s="83" t="s">
        <v>311</v>
      </c>
      <c r="V659" s="83" t="s">
        <v>311</v>
      </c>
      <c r="W659" s="86" t="s">
        <v>311</v>
      </c>
      <c r="X659" s="86" t="s">
        <v>311</v>
      </c>
      <c r="Y659" s="90" t="str">
        <f>IF(tbl_main[[#This Row],[ИНН организации]]="","",IF(ISERROR(VLOOKUP(tbl_main[[#This Row],[ИНН организации]],tbl_inn[],3,FALSE)),"Проверьте ИНН",VLOOKUP(tbl_main[[#This Row],[ИНН организации]],tbl_inn[],3,FALSE)))</f>
        <v/>
      </c>
      <c r="Z659" s="90" t="str">
        <f>IF(ISERROR(VLOOKUP(tbl_main[[#This Row],[ИНН организации]],tbl_inn[],4,FALSE)),"",VLOOKUP(tbl_main[[#This Row],[ИНН организации]],tbl_inn[],4,FALSE))</f>
        <v/>
      </c>
      <c r="AA659" s="90" t="str">
        <f>IF(ISERROR(VLOOKUP(tbl_main[[#This Row],[ИНН организации]],tbl_inn[],8,FALSE)),"",VLOOKUP(tbl_main[[#This Row],[ИНН организации]],tbl_inn[],8,FALSE))</f>
        <v/>
      </c>
      <c r="AB659" s="83" t="s">
        <v>311</v>
      </c>
      <c r="AC659" s="83" t="s">
        <v>311</v>
      </c>
      <c r="AD659" s="83" t="s">
        <v>311</v>
      </c>
      <c r="AE659" s="83" t="s">
        <v>311</v>
      </c>
      <c r="AF659" s="83" t="s">
        <v>311</v>
      </c>
      <c r="AG659" s="83" t="s">
        <v>311</v>
      </c>
      <c r="AH659" s="83" t="s">
        <v>311</v>
      </c>
      <c r="AI659" s="83" t="s">
        <v>311</v>
      </c>
      <c r="AJ659" s="83" t="s">
        <v>311</v>
      </c>
      <c r="AK659" s="83" t="s">
        <v>311</v>
      </c>
      <c r="AL659" s="83" t="s">
        <v>311</v>
      </c>
      <c r="AM659" s="83" t="s">
        <v>311</v>
      </c>
      <c r="AN659" s="83" t="s">
        <v>311</v>
      </c>
    </row>
    <row r="660" spans="1:40" x14ac:dyDescent="0.25">
      <c r="A660" s="81">
        <f t="shared" si="10"/>
        <v>651</v>
      </c>
      <c r="B660" s="82" t="str">
        <f>IF(tbl_main[[#This Row],[ТИП]]="","",IF(tbl_main[[#This Row],[Серия и номер]]="","",tbl_main[[#This Row],[ТИП]]&amp;"-"&amp;RIGHT(tbl_main[[#This Row],[Серия и номер]],6)))</f>
        <v/>
      </c>
      <c r="C660" s="83" t="s">
        <v>311</v>
      </c>
      <c r="D660" s="83" t="s">
        <v>311</v>
      </c>
      <c r="E660" s="83" t="s">
        <v>311</v>
      </c>
      <c r="F660" s="83" t="s">
        <v>311</v>
      </c>
      <c r="G660" s="83" t="s">
        <v>311</v>
      </c>
      <c r="H660" s="83" t="s">
        <v>311</v>
      </c>
      <c r="I660" s="83" t="s">
        <v>311</v>
      </c>
      <c r="J660" s="83" t="s">
        <v>311</v>
      </c>
      <c r="K660" s="84" t="s">
        <v>311</v>
      </c>
      <c r="L660" s="83" t="s">
        <v>311</v>
      </c>
      <c r="M660" s="85" t="s">
        <v>311</v>
      </c>
      <c r="N660" s="83" t="s">
        <v>311</v>
      </c>
      <c r="O660" s="84" t="s">
        <v>311</v>
      </c>
      <c r="P660" s="83" t="s">
        <v>311</v>
      </c>
      <c r="Q660" s="83" t="s">
        <v>311</v>
      </c>
      <c r="R660" s="83" t="s">
        <v>311</v>
      </c>
      <c r="S660" s="86" t="s">
        <v>311</v>
      </c>
      <c r="T660" s="83" t="s">
        <v>311</v>
      </c>
      <c r="U660" s="83" t="s">
        <v>311</v>
      </c>
      <c r="V660" s="83" t="s">
        <v>311</v>
      </c>
      <c r="W660" s="86" t="s">
        <v>311</v>
      </c>
      <c r="X660" s="86" t="s">
        <v>311</v>
      </c>
      <c r="Y660" s="90" t="str">
        <f>IF(tbl_main[[#This Row],[ИНН организации]]="","",IF(ISERROR(VLOOKUP(tbl_main[[#This Row],[ИНН организации]],tbl_inn[],3,FALSE)),"Проверьте ИНН",VLOOKUP(tbl_main[[#This Row],[ИНН организации]],tbl_inn[],3,FALSE)))</f>
        <v/>
      </c>
      <c r="Z660" s="90" t="str">
        <f>IF(ISERROR(VLOOKUP(tbl_main[[#This Row],[ИНН организации]],tbl_inn[],4,FALSE)),"",VLOOKUP(tbl_main[[#This Row],[ИНН организации]],tbl_inn[],4,FALSE))</f>
        <v/>
      </c>
      <c r="AA660" s="90" t="str">
        <f>IF(ISERROR(VLOOKUP(tbl_main[[#This Row],[ИНН организации]],tbl_inn[],8,FALSE)),"",VLOOKUP(tbl_main[[#This Row],[ИНН организации]],tbl_inn[],8,FALSE))</f>
        <v/>
      </c>
      <c r="AB660" s="83" t="s">
        <v>311</v>
      </c>
      <c r="AC660" s="83" t="s">
        <v>311</v>
      </c>
      <c r="AD660" s="83" t="s">
        <v>311</v>
      </c>
      <c r="AE660" s="83" t="s">
        <v>311</v>
      </c>
      <c r="AF660" s="83" t="s">
        <v>311</v>
      </c>
      <c r="AG660" s="83" t="s">
        <v>311</v>
      </c>
      <c r="AH660" s="83" t="s">
        <v>311</v>
      </c>
      <c r="AI660" s="83" t="s">
        <v>311</v>
      </c>
      <c r="AJ660" s="83" t="s">
        <v>311</v>
      </c>
      <c r="AK660" s="83" t="s">
        <v>311</v>
      </c>
      <c r="AL660" s="83" t="s">
        <v>311</v>
      </c>
      <c r="AM660" s="83" t="s">
        <v>311</v>
      </c>
      <c r="AN660" s="83" t="s">
        <v>311</v>
      </c>
    </row>
    <row r="661" spans="1:40" x14ac:dyDescent="0.25">
      <c r="A661" s="81">
        <f t="shared" si="10"/>
        <v>652</v>
      </c>
      <c r="B661" s="82" t="str">
        <f>IF(tbl_main[[#This Row],[ТИП]]="","",IF(tbl_main[[#This Row],[Серия и номер]]="","",tbl_main[[#This Row],[ТИП]]&amp;"-"&amp;RIGHT(tbl_main[[#This Row],[Серия и номер]],6)))</f>
        <v/>
      </c>
      <c r="C661" s="83" t="s">
        <v>311</v>
      </c>
      <c r="D661" s="83" t="s">
        <v>311</v>
      </c>
      <c r="E661" s="83" t="s">
        <v>311</v>
      </c>
      <c r="F661" s="83" t="s">
        <v>311</v>
      </c>
      <c r="G661" s="83" t="s">
        <v>311</v>
      </c>
      <c r="H661" s="83" t="s">
        <v>311</v>
      </c>
      <c r="I661" s="83" t="s">
        <v>311</v>
      </c>
      <c r="J661" s="83" t="s">
        <v>311</v>
      </c>
      <c r="K661" s="84" t="s">
        <v>311</v>
      </c>
      <c r="L661" s="83" t="s">
        <v>311</v>
      </c>
      <c r="M661" s="85" t="s">
        <v>311</v>
      </c>
      <c r="N661" s="83" t="s">
        <v>311</v>
      </c>
      <c r="O661" s="84" t="s">
        <v>311</v>
      </c>
      <c r="P661" s="83" t="s">
        <v>311</v>
      </c>
      <c r="Q661" s="83" t="s">
        <v>311</v>
      </c>
      <c r="R661" s="83" t="s">
        <v>311</v>
      </c>
      <c r="S661" s="86" t="s">
        <v>311</v>
      </c>
      <c r="T661" s="83" t="s">
        <v>311</v>
      </c>
      <c r="U661" s="83" t="s">
        <v>311</v>
      </c>
      <c r="V661" s="83" t="s">
        <v>311</v>
      </c>
      <c r="W661" s="86" t="s">
        <v>311</v>
      </c>
      <c r="X661" s="86" t="s">
        <v>311</v>
      </c>
      <c r="Y661" s="90" t="str">
        <f>IF(tbl_main[[#This Row],[ИНН организации]]="","",IF(ISERROR(VLOOKUP(tbl_main[[#This Row],[ИНН организации]],tbl_inn[],3,FALSE)),"Проверьте ИНН",VLOOKUP(tbl_main[[#This Row],[ИНН организации]],tbl_inn[],3,FALSE)))</f>
        <v/>
      </c>
      <c r="Z661" s="90" t="str">
        <f>IF(ISERROR(VLOOKUP(tbl_main[[#This Row],[ИНН организации]],tbl_inn[],4,FALSE)),"",VLOOKUP(tbl_main[[#This Row],[ИНН организации]],tbl_inn[],4,FALSE))</f>
        <v/>
      </c>
      <c r="AA661" s="90" t="str">
        <f>IF(ISERROR(VLOOKUP(tbl_main[[#This Row],[ИНН организации]],tbl_inn[],8,FALSE)),"",VLOOKUP(tbl_main[[#This Row],[ИНН организации]],tbl_inn[],8,FALSE))</f>
        <v/>
      </c>
      <c r="AB661" s="83" t="s">
        <v>311</v>
      </c>
      <c r="AC661" s="83" t="s">
        <v>311</v>
      </c>
      <c r="AD661" s="83" t="s">
        <v>311</v>
      </c>
      <c r="AE661" s="83" t="s">
        <v>311</v>
      </c>
      <c r="AF661" s="83" t="s">
        <v>311</v>
      </c>
      <c r="AG661" s="83" t="s">
        <v>311</v>
      </c>
      <c r="AH661" s="83" t="s">
        <v>311</v>
      </c>
      <c r="AI661" s="83" t="s">
        <v>311</v>
      </c>
      <c r="AJ661" s="83" t="s">
        <v>311</v>
      </c>
      <c r="AK661" s="83" t="s">
        <v>311</v>
      </c>
      <c r="AL661" s="83" t="s">
        <v>311</v>
      </c>
      <c r="AM661" s="83" t="s">
        <v>311</v>
      </c>
      <c r="AN661" s="83" t="s">
        <v>311</v>
      </c>
    </row>
    <row r="662" spans="1:40" x14ac:dyDescent="0.25">
      <c r="A662" s="81">
        <f t="shared" si="10"/>
        <v>653</v>
      </c>
      <c r="B662" s="82" t="str">
        <f>IF(tbl_main[[#This Row],[ТИП]]="","",IF(tbl_main[[#This Row],[Серия и номер]]="","",tbl_main[[#This Row],[ТИП]]&amp;"-"&amp;RIGHT(tbl_main[[#This Row],[Серия и номер]],6)))</f>
        <v/>
      </c>
      <c r="C662" s="83" t="s">
        <v>311</v>
      </c>
      <c r="D662" s="83" t="s">
        <v>311</v>
      </c>
      <c r="E662" s="83" t="s">
        <v>311</v>
      </c>
      <c r="F662" s="83" t="s">
        <v>311</v>
      </c>
      <c r="G662" s="83" t="s">
        <v>311</v>
      </c>
      <c r="H662" s="83" t="s">
        <v>311</v>
      </c>
      <c r="I662" s="83" t="s">
        <v>311</v>
      </c>
      <c r="J662" s="83" t="s">
        <v>311</v>
      </c>
      <c r="K662" s="84" t="s">
        <v>311</v>
      </c>
      <c r="L662" s="83" t="s">
        <v>311</v>
      </c>
      <c r="M662" s="85" t="s">
        <v>311</v>
      </c>
      <c r="N662" s="83" t="s">
        <v>311</v>
      </c>
      <c r="O662" s="84" t="s">
        <v>311</v>
      </c>
      <c r="P662" s="83" t="s">
        <v>311</v>
      </c>
      <c r="Q662" s="83" t="s">
        <v>311</v>
      </c>
      <c r="R662" s="83" t="s">
        <v>311</v>
      </c>
      <c r="S662" s="86" t="s">
        <v>311</v>
      </c>
      <c r="T662" s="83" t="s">
        <v>311</v>
      </c>
      <c r="U662" s="83" t="s">
        <v>311</v>
      </c>
      <c r="V662" s="83" t="s">
        <v>311</v>
      </c>
      <c r="W662" s="86" t="s">
        <v>311</v>
      </c>
      <c r="X662" s="86" t="s">
        <v>311</v>
      </c>
      <c r="Y662" s="90" t="str">
        <f>IF(tbl_main[[#This Row],[ИНН организации]]="","",IF(ISERROR(VLOOKUP(tbl_main[[#This Row],[ИНН организации]],tbl_inn[],3,FALSE)),"Проверьте ИНН",VLOOKUP(tbl_main[[#This Row],[ИНН организации]],tbl_inn[],3,FALSE)))</f>
        <v/>
      </c>
      <c r="Z662" s="90" t="str">
        <f>IF(ISERROR(VLOOKUP(tbl_main[[#This Row],[ИНН организации]],tbl_inn[],4,FALSE)),"",VLOOKUP(tbl_main[[#This Row],[ИНН организации]],tbl_inn[],4,FALSE))</f>
        <v/>
      </c>
      <c r="AA662" s="90" t="str">
        <f>IF(ISERROR(VLOOKUP(tbl_main[[#This Row],[ИНН организации]],tbl_inn[],8,FALSE)),"",VLOOKUP(tbl_main[[#This Row],[ИНН организации]],tbl_inn[],8,FALSE))</f>
        <v/>
      </c>
      <c r="AB662" s="83" t="s">
        <v>311</v>
      </c>
      <c r="AC662" s="83" t="s">
        <v>311</v>
      </c>
      <c r="AD662" s="83" t="s">
        <v>311</v>
      </c>
      <c r="AE662" s="83" t="s">
        <v>311</v>
      </c>
      <c r="AF662" s="83" t="s">
        <v>311</v>
      </c>
      <c r="AG662" s="83" t="s">
        <v>311</v>
      </c>
      <c r="AH662" s="83" t="s">
        <v>311</v>
      </c>
      <c r="AI662" s="83" t="s">
        <v>311</v>
      </c>
      <c r="AJ662" s="83" t="s">
        <v>311</v>
      </c>
      <c r="AK662" s="83" t="s">
        <v>311</v>
      </c>
      <c r="AL662" s="83" t="s">
        <v>311</v>
      </c>
      <c r="AM662" s="83" t="s">
        <v>311</v>
      </c>
      <c r="AN662" s="83" t="s">
        <v>311</v>
      </c>
    </row>
    <row r="663" spans="1:40" x14ac:dyDescent="0.25">
      <c r="A663" s="81">
        <f t="shared" si="10"/>
        <v>654</v>
      </c>
      <c r="B663" s="82" t="str">
        <f>IF(tbl_main[[#This Row],[ТИП]]="","",IF(tbl_main[[#This Row],[Серия и номер]]="","",tbl_main[[#This Row],[ТИП]]&amp;"-"&amp;RIGHT(tbl_main[[#This Row],[Серия и номер]],6)))</f>
        <v/>
      </c>
      <c r="C663" s="83" t="s">
        <v>311</v>
      </c>
      <c r="D663" s="83" t="s">
        <v>311</v>
      </c>
      <c r="E663" s="83" t="s">
        <v>311</v>
      </c>
      <c r="F663" s="83" t="s">
        <v>311</v>
      </c>
      <c r="G663" s="83" t="s">
        <v>311</v>
      </c>
      <c r="H663" s="83" t="s">
        <v>311</v>
      </c>
      <c r="I663" s="83" t="s">
        <v>311</v>
      </c>
      <c r="J663" s="83" t="s">
        <v>311</v>
      </c>
      <c r="K663" s="84" t="s">
        <v>311</v>
      </c>
      <c r="L663" s="83" t="s">
        <v>311</v>
      </c>
      <c r="M663" s="85" t="s">
        <v>311</v>
      </c>
      <c r="N663" s="83" t="s">
        <v>311</v>
      </c>
      <c r="O663" s="84" t="s">
        <v>311</v>
      </c>
      <c r="P663" s="83" t="s">
        <v>311</v>
      </c>
      <c r="Q663" s="83" t="s">
        <v>311</v>
      </c>
      <c r="R663" s="83" t="s">
        <v>311</v>
      </c>
      <c r="S663" s="86" t="s">
        <v>311</v>
      </c>
      <c r="T663" s="83" t="s">
        <v>311</v>
      </c>
      <c r="U663" s="83" t="s">
        <v>311</v>
      </c>
      <c r="V663" s="83" t="s">
        <v>311</v>
      </c>
      <c r="W663" s="86" t="s">
        <v>311</v>
      </c>
      <c r="X663" s="86" t="s">
        <v>311</v>
      </c>
      <c r="Y663" s="90" t="str">
        <f>IF(tbl_main[[#This Row],[ИНН организации]]="","",IF(ISERROR(VLOOKUP(tbl_main[[#This Row],[ИНН организации]],tbl_inn[],3,FALSE)),"Проверьте ИНН",VLOOKUP(tbl_main[[#This Row],[ИНН организации]],tbl_inn[],3,FALSE)))</f>
        <v/>
      </c>
      <c r="Z663" s="90" t="str">
        <f>IF(ISERROR(VLOOKUP(tbl_main[[#This Row],[ИНН организации]],tbl_inn[],4,FALSE)),"",VLOOKUP(tbl_main[[#This Row],[ИНН организации]],tbl_inn[],4,FALSE))</f>
        <v/>
      </c>
      <c r="AA663" s="90" t="str">
        <f>IF(ISERROR(VLOOKUP(tbl_main[[#This Row],[ИНН организации]],tbl_inn[],8,FALSE)),"",VLOOKUP(tbl_main[[#This Row],[ИНН организации]],tbl_inn[],8,FALSE))</f>
        <v/>
      </c>
      <c r="AB663" s="83" t="s">
        <v>311</v>
      </c>
      <c r="AC663" s="83" t="s">
        <v>311</v>
      </c>
      <c r="AD663" s="83" t="s">
        <v>311</v>
      </c>
      <c r="AE663" s="83" t="s">
        <v>311</v>
      </c>
      <c r="AF663" s="83" t="s">
        <v>311</v>
      </c>
      <c r="AG663" s="83" t="s">
        <v>311</v>
      </c>
      <c r="AH663" s="83" t="s">
        <v>311</v>
      </c>
      <c r="AI663" s="83" t="s">
        <v>311</v>
      </c>
      <c r="AJ663" s="83" t="s">
        <v>311</v>
      </c>
      <c r="AK663" s="83" t="s">
        <v>311</v>
      </c>
      <c r="AL663" s="83" t="s">
        <v>311</v>
      </c>
      <c r="AM663" s="83" t="s">
        <v>311</v>
      </c>
      <c r="AN663" s="83" t="s">
        <v>311</v>
      </c>
    </row>
    <row r="664" spans="1:40" x14ac:dyDescent="0.25">
      <c r="A664" s="81">
        <f t="shared" si="10"/>
        <v>655</v>
      </c>
      <c r="B664" s="82" t="str">
        <f>IF(tbl_main[[#This Row],[ТИП]]="","",IF(tbl_main[[#This Row],[Серия и номер]]="","",tbl_main[[#This Row],[ТИП]]&amp;"-"&amp;RIGHT(tbl_main[[#This Row],[Серия и номер]],6)))</f>
        <v/>
      </c>
      <c r="C664" s="83" t="s">
        <v>311</v>
      </c>
      <c r="D664" s="83" t="s">
        <v>311</v>
      </c>
      <c r="E664" s="83" t="s">
        <v>311</v>
      </c>
      <c r="F664" s="83" t="s">
        <v>311</v>
      </c>
      <c r="G664" s="83" t="s">
        <v>311</v>
      </c>
      <c r="H664" s="83" t="s">
        <v>311</v>
      </c>
      <c r="I664" s="83" t="s">
        <v>311</v>
      </c>
      <c r="J664" s="83" t="s">
        <v>311</v>
      </c>
      <c r="K664" s="84" t="s">
        <v>311</v>
      </c>
      <c r="L664" s="83" t="s">
        <v>311</v>
      </c>
      <c r="M664" s="85" t="s">
        <v>311</v>
      </c>
      <c r="N664" s="83" t="s">
        <v>311</v>
      </c>
      <c r="O664" s="84" t="s">
        <v>311</v>
      </c>
      <c r="P664" s="83" t="s">
        <v>311</v>
      </c>
      <c r="Q664" s="83" t="s">
        <v>311</v>
      </c>
      <c r="R664" s="83" t="s">
        <v>311</v>
      </c>
      <c r="S664" s="86" t="s">
        <v>311</v>
      </c>
      <c r="T664" s="83" t="s">
        <v>311</v>
      </c>
      <c r="U664" s="83" t="s">
        <v>311</v>
      </c>
      <c r="V664" s="83" t="s">
        <v>311</v>
      </c>
      <c r="W664" s="86" t="s">
        <v>311</v>
      </c>
      <c r="X664" s="86" t="s">
        <v>311</v>
      </c>
      <c r="Y664" s="90" t="str">
        <f>IF(tbl_main[[#This Row],[ИНН организации]]="","",IF(ISERROR(VLOOKUP(tbl_main[[#This Row],[ИНН организации]],tbl_inn[],3,FALSE)),"Проверьте ИНН",VLOOKUP(tbl_main[[#This Row],[ИНН организации]],tbl_inn[],3,FALSE)))</f>
        <v/>
      </c>
      <c r="Z664" s="90" t="str">
        <f>IF(ISERROR(VLOOKUP(tbl_main[[#This Row],[ИНН организации]],tbl_inn[],4,FALSE)),"",VLOOKUP(tbl_main[[#This Row],[ИНН организации]],tbl_inn[],4,FALSE))</f>
        <v/>
      </c>
      <c r="AA664" s="90" t="str">
        <f>IF(ISERROR(VLOOKUP(tbl_main[[#This Row],[ИНН организации]],tbl_inn[],8,FALSE)),"",VLOOKUP(tbl_main[[#This Row],[ИНН организации]],tbl_inn[],8,FALSE))</f>
        <v/>
      </c>
      <c r="AB664" s="83" t="s">
        <v>311</v>
      </c>
      <c r="AC664" s="83" t="s">
        <v>311</v>
      </c>
      <c r="AD664" s="83" t="s">
        <v>311</v>
      </c>
      <c r="AE664" s="83" t="s">
        <v>311</v>
      </c>
      <c r="AF664" s="83" t="s">
        <v>311</v>
      </c>
      <c r="AG664" s="83" t="s">
        <v>311</v>
      </c>
      <c r="AH664" s="83" t="s">
        <v>311</v>
      </c>
      <c r="AI664" s="83" t="s">
        <v>311</v>
      </c>
      <c r="AJ664" s="83" t="s">
        <v>311</v>
      </c>
      <c r="AK664" s="83" t="s">
        <v>311</v>
      </c>
      <c r="AL664" s="83" t="s">
        <v>311</v>
      </c>
      <c r="AM664" s="83" t="s">
        <v>311</v>
      </c>
      <c r="AN664" s="83" t="s">
        <v>311</v>
      </c>
    </row>
    <row r="665" spans="1:40" x14ac:dyDescent="0.25">
      <c r="A665" s="81">
        <f t="shared" si="10"/>
        <v>656</v>
      </c>
      <c r="B665" s="82" t="str">
        <f>IF(tbl_main[[#This Row],[ТИП]]="","",IF(tbl_main[[#This Row],[Серия и номер]]="","",tbl_main[[#This Row],[ТИП]]&amp;"-"&amp;RIGHT(tbl_main[[#This Row],[Серия и номер]],6)))</f>
        <v/>
      </c>
      <c r="C665" s="83" t="s">
        <v>311</v>
      </c>
      <c r="D665" s="83" t="s">
        <v>311</v>
      </c>
      <c r="E665" s="83" t="s">
        <v>311</v>
      </c>
      <c r="F665" s="83" t="s">
        <v>311</v>
      </c>
      <c r="G665" s="83" t="s">
        <v>311</v>
      </c>
      <c r="H665" s="83" t="s">
        <v>311</v>
      </c>
      <c r="I665" s="83" t="s">
        <v>311</v>
      </c>
      <c r="J665" s="83" t="s">
        <v>311</v>
      </c>
      <c r="K665" s="84" t="s">
        <v>311</v>
      </c>
      <c r="L665" s="83" t="s">
        <v>311</v>
      </c>
      <c r="M665" s="85" t="s">
        <v>311</v>
      </c>
      <c r="N665" s="83" t="s">
        <v>311</v>
      </c>
      <c r="O665" s="84" t="s">
        <v>311</v>
      </c>
      <c r="P665" s="83" t="s">
        <v>311</v>
      </c>
      <c r="Q665" s="83" t="s">
        <v>311</v>
      </c>
      <c r="R665" s="83" t="s">
        <v>311</v>
      </c>
      <c r="S665" s="86" t="s">
        <v>311</v>
      </c>
      <c r="T665" s="83" t="s">
        <v>311</v>
      </c>
      <c r="U665" s="83" t="s">
        <v>311</v>
      </c>
      <c r="V665" s="83" t="s">
        <v>311</v>
      </c>
      <c r="W665" s="86" t="s">
        <v>311</v>
      </c>
      <c r="X665" s="86" t="s">
        <v>311</v>
      </c>
      <c r="Y665" s="90" t="str">
        <f>IF(tbl_main[[#This Row],[ИНН организации]]="","",IF(ISERROR(VLOOKUP(tbl_main[[#This Row],[ИНН организации]],tbl_inn[],3,FALSE)),"Проверьте ИНН",VLOOKUP(tbl_main[[#This Row],[ИНН организации]],tbl_inn[],3,FALSE)))</f>
        <v/>
      </c>
      <c r="Z665" s="90" t="str">
        <f>IF(ISERROR(VLOOKUP(tbl_main[[#This Row],[ИНН организации]],tbl_inn[],4,FALSE)),"",VLOOKUP(tbl_main[[#This Row],[ИНН организации]],tbl_inn[],4,FALSE))</f>
        <v/>
      </c>
      <c r="AA665" s="90" t="str">
        <f>IF(ISERROR(VLOOKUP(tbl_main[[#This Row],[ИНН организации]],tbl_inn[],8,FALSE)),"",VLOOKUP(tbl_main[[#This Row],[ИНН организации]],tbl_inn[],8,FALSE))</f>
        <v/>
      </c>
      <c r="AB665" s="83" t="s">
        <v>311</v>
      </c>
      <c r="AC665" s="83" t="s">
        <v>311</v>
      </c>
      <c r="AD665" s="83" t="s">
        <v>311</v>
      </c>
      <c r="AE665" s="83" t="s">
        <v>311</v>
      </c>
      <c r="AF665" s="83" t="s">
        <v>311</v>
      </c>
      <c r="AG665" s="83" t="s">
        <v>311</v>
      </c>
      <c r="AH665" s="83" t="s">
        <v>311</v>
      </c>
      <c r="AI665" s="83" t="s">
        <v>311</v>
      </c>
      <c r="AJ665" s="83" t="s">
        <v>311</v>
      </c>
      <c r="AK665" s="83" t="s">
        <v>311</v>
      </c>
      <c r="AL665" s="83" t="s">
        <v>311</v>
      </c>
      <c r="AM665" s="83" t="s">
        <v>311</v>
      </c>
      <c r="AN665" s="83" t="s">
        <v>311</v>
      </c>
    </row>
    <row r="666" spans="1:40" x14ac:dyDescent="0.25">
      <c r="A666" s="81">
        <f t="shared" si="10"/>
        <v>657</v>
      </c>
      <c r="B666" s="82" t="str">
        <f>IF(tbl_main[[#This Row],[ТИП]]="","",IF(tbl_main[[#This Row],[Серия и номер]]="","",tbl_main[[#This Row],[ТИП]]&amp;"-"&amp;RIGHT(tbl_main[[#This Row],[Серия и номер]],6)))</f>
        <v/>
      </c>
      <c r="C666" s="83" t="s">
        <v>311</v>
      </c>
      <c r="D666" s="83" t="s">
        <v>311</v>
      </c>
      <c r="E666" s="83" t="s">
        <v>311</v>
      </c>
      <c r="F666" s="83" t="s">
        <v>311</v>
      </c>
      <c r="G666" s="83" t="s">
        <v>311</v>
      </c>
      <c r="H666" s="83" t="s">
        <v>311</v>
      </c>
      <c r="I666" s="83" t="s">
        <v>311</v>
      </c>
      <c r="J666" s="83" t="s">
        <v>311</v>
      </c>
      <c r="K666" s="84" t="s">
        <v>311</v>
      </c>
      <c r="L666" s="83" t="s">
        <v>311</v>
      </c>
      <c r="M666" s="85" t="s">
        <v>311</v>
      </c>
      <c r="N666" s="83" t="s">
        <v>311</v>
      </c>
      <c r="O666" s="84" t="s">
        <v>311</v>
      </c>
      <c r="P666" s="83" t="s">
        <v>311</v>
      </c>
      <c r="Q666" s="83" t="s">
        <v>311</v>
      </c>
      <c r="R666" s="83" t="s">
        <v>311</v>
      </c>
      <c r="S666" s="86" t="s">
        <v>311</v>
      </c>
      <c r="T666" s="83" t="s">
        <v>311</v>
      </c>
      <c r="U666" s="83" t="s">
        <v>311</v>
      </c>
      <c r="V666" s="83" t="s">
        <v>311</v>
      </c>
      <c r="W666" s="86" t="s">
        <v>311</v>
      </c>
      <c r="X666" s="86" t="s">
        <v>311</v>
      </c>
      <c r="Y666" s="90" t="str">
        <f>IF(tbl_main[[#This Row],[ИНН организации]]="","",IF(ISERROR(VLOOKUP(tbl_main[[#This Row],[ИНН организации]],tbl_inn[],3,FALSE)),"Проверьте ИНН",VLOOKUP(tbl_main[[#This Row],[ИНН организации]],tbl_inn[],3,FALSE)))</f>
        <v/>
      </c>
      <c r="Z666" s="90" t="str">
        <f>IF(ISERROR(VLOOKUP(tbl_main[[#This Row],[ИНН организации]],tbl_inn[],4,FALSE)),"",VLOOKUP(tbl_main[[#This Row],[ИНН организации]],tbl_inn[],4,FALSE))</f>
        <v/>
      </c>
      <c r="AA666" s="90" t="str">
        <f>IF(ISERROR(VLOOKUP(tbl_main[[#This Row],[ИНН организации]],tbl_inn[],8,FALSE)),"",VLOOKUP(tbl_main[[#This Row],[ИНН организации]],tbl_inn[],8,FALSE))</f>
        <v/>
      </c>
      <c r="AB666" s="83" t="s">
        <v>311</v>
      </c>
      <c r="AC666" s="83" t="s">
        <v>311</v>
      </c>
      <c r="AD666" s="83" t="s">
        <v>311</v>
      </c>
      <c r="AE666" s="83" t="s">
        <v>311</v>
      </c>
      <c r="AF666" s="83" t="s">
        <v>311</v>
      </c>
      <c r="AG666" s="83" t="s">
        <v>311</v>
      </c>
      <c r="AH666" s="83" t="s">
        <v>311</v>
      </c>
      <c r="AI666" s="83" t="s">
        <v>311</v>
      </c>
      <c r="AJ666" s="83" t="s">
        <v>311</v>
      </c>
      <c r="AK666" s="83" t="s">
        <v>311</v>
      </c>
      <c r="AL666" s="83" t="s">
        <v>311</v>
      </c>
      <c r="AM666" s="83" t="s">
        <v>311</v>
      </c>
      <c r="AN666" s="83" t="s">
        <v>311</v>
      </c>
    </row>
    <row r="667" spans="1:40" x14ac:dyDescent="0.25">
      <c r="A667" s="81">
        <f t="shared" si="10"/>
        <v>658</v>
      </c>
      <c r="B667" s="82" t="str">
        <f>IF(tbl_main[[#This Row],[ТИП]]="","",IF(tbl_main[[#This Row],[Серия и номер]]="","",tbl_main[[#This Row],[ТИП]]&amp;"-"&amp;RIGHT(tbl_main[[#This Row],[Серия и номер]],6)))</f>
        <v/>
      </c>
      <c r="C667" s="83" t="s">
        <v>311</v>
      </c>
      <c r="D667" s="83" t="s">
        <v>311</v>
      </c>
      <c r="E667" s="83" t="s">
        <v>311</v>
      </c>
      <c r="F667" s="83" t="s">
        <v>311</v>
      </c>
      <c r="G667" s="83" t="s">
        <v>311</v>
      </c>
      <c r="H667" s="83" t="s">
        <v>311</v>
      </c>
      <c r="I667" s="83" t="s">
        <v>311</v>
      </c>
      <c r="J667" s="83" t="s">
        <v>311</v>
      </c>
      <c r="K667" s="84" t="s">
        <v>311</v>
      </c>
      <c r="L667" s="83" t="s">
        <v>311</v>
      </c>
      <c r="M667" s="85" t="s">
        <v>311</v>
      </c>
      <c r="N667" s="83" t="s">
        <v>311</v>
      </c>
      <c r="O667" s="84" t="s">
        <v>311</v>
      </c>
      <c r="P667" s="83" t="s">
        <v>311</v>
      </c>
      <c r="Q667" s="83" t="s">
        <v>311</v>
      </c>
      <c r="R667" s="83" t="s">
        <v>311</v>
      </c>
      <c r="S667" s="86" t="s">
        <v>311</v>
      </c>
      <c r="T667" s="83" t="s">
        <v>311</v>
      </c>
      <c r="U667" s="83" t="s">
        <v>311</v>
      </c>
      <c r="V667" s="83" t="s">
        <v>311</v>
      </c>
      <c r="W667" s="86" t="s">
        <v>311</v>
      </c>
      <c r="X667" s="86" t="s">
        <v>311</v>
      </c>
      <c r="Y667" s="90" t="str">
        <f>IF(tbl_main[[#This Row],[ИНН организации]]="","",IF(ISERROR(VLOOKUP(tbl_main[[#This Row],[ИНН организации]],tbl_inn[],3,FALSE)),"Проверьте ИНН",VLOOKUP(tbl_main[[#This Row],[ИНН организации]],tbl_inn[],3,FALSE)))</f>
        <v/>
      </c>
      <c r="Z667" s="90" t="str">
        <f>IF(ISERROR(VLOOKUP(tbl_main[[#This Row],[ИНН организации]],tbl_inn[],4,FALSE)),"",VLOOKUP(tbl_main[[#This Row],[ИНН организации]],tbl_inn[],4,FALSE))</f>
        <v/>
      </c>
      <c r="AA667" s="90" t="str">
        <f>IF(ISERROR(VLOOKUP(tbl_main[[#This Row],[ИНН организации]],tbl_inn[],8,FALSE)),"",VLOOKUP(tbl_main[[#This Row],[ИНН организации]],tbl_inn[],8,FALSE))</f>
        <v/>
      </c>
      <c r="AB667" s="83" t="s">
        <v>311</v>
      </c>
      <c r="AC667" s="83" t="s">
        <v>311</v>
      </c>
      <c r="AD667" s="83" t="s">
        <v>311</v>
      </c>
      <c r="AE667" s="83" t="s">
        <v>311</v>
      </c>
      <c r="AF667" s="83" t="s">
        <v>311</v>
      </c>
      <c r="AG667" s="83" t="s">
        <v>311</v>
      </c>
      <c r="AH667" s="83" t="s">
        <v>311</v>
      </c>
      <c r="AI667" s="83" t="s">
        <v>311</v>
      </c>
      <c r="AJ667" s="83" t="s">
        <v>311</v>
      </c>
      <c r="AK667" s="83" t="s">
        <v>311</v>
      </c>
      <c r="AL667" s="83" t="s">
        <v>311</v>
      </c>
      <c r="AM667" s="83" t="s">
        <v>311</v>
      </c>
      <c r="AN667" s="83" t="s">
        <v>311</v>
      </c>
    </row>
    <row r="668" spans="1:40" x14ac:dyDescent="0.25">
      <c r="A668" s="81">
        <f t="shared" si="10"/>
        <v>659</v>
      </c>
      <c r="B668" s="82" t="str">
        <f>IF(tbl_main[[#This Row],[ТИП]]="","",IF(tbl_main[[#This Row],[Серия и номер]]="","",tbl_main[[#This Row],[ТИП]]&amp;"-"&amp;RIGHT(tbl_main[[#This Row],[Серия и номер]],6)))</f>
        <v/>
      </c>
      <c r="C668" s="83" t="s">
        <v>311</v>
      </c>
      <c r="D668" s="83" t="s">
        <v>311</v>
      </c>
      <c r="E668" s="83" t="s">
        <v>311</v>
      </c>
      <c r="F668" s="83" t="s">
        <v>311</v>
      </c>
      <c r="G668" s="83" t="s">
        <v>311</v>
      </c>
      <c r="H668" s="83" t="s">
        <v>311</v>
      </c>
      <c r="I668" s="83" t="s">
        <v>311</v>
      </c>
      <c r="J668" s="83" t="s">
        <v>311</v>
      </c>
      <c r="K668" s="84" t="s">
        <v>311</v>
      </c>
      <c r="L668" s="83" t="s">
        <v>311</v>
      </c>
      <c r="M668" s="85" t="s">
        <v>311</v>
      </c>
      <c r="N668" s="83" t="s">
        <v>311</v>
      </c>
      <c r="O668" s="84" t="s">
        <v>311</v>
      </c>
      <c r="P668" s="83" t="s">
        <v>311</v>
      </c>
      <c r="Q668" s="83" t="s">
        <v>311</v>
      </c>
      <c r="R668" s="83" t="s">
        <v>311</v>
      </c>
      <c r="S668" s="86" t="s">
        <v>311</v>
      </c>
      <c r="T668" s="83" t="s">
        <v>311</v>
      </c>
      <c r="U668" s="83" t="s">
        <v>311</v>
      </c>
      <c r="V668" s="83" t="s">
        <v>311</v>
      </c>
      <c r="W668" s="86" t="s">
        <v>311</v>
      </c>
      <c r="X668" s="86" t="s">
        <v>311</v>
      </c>
      <c r="Y668" s="90" t="str">
        <f>IF(tbl_main[[#This Row],[ИНН организации]]="","",IF(ISERROR(VLOOKUP(tbl_main[[#This Row],[ИНН организации]],tbl_inn[],3,FALSE)),"Проверьте ИНН",VLOOKUP(tbl_main[[#This Row],[ИНН организации]],tbl_inn[],3,FALSE)))</f>
        <v/>
      </c>
      <c r="Z668" s="90" t="str">
        <f>IF(ISERROR(VLOOKUP(tbl_main[[#This Row],[ИНН организации]],tbl_inn[],4,FALSE)),"",VLOOKUP(tbl_main[[#This Row],[ИНН организации]],tbl_inn[],4,FALSE))</f>
        <v/>
      </c>
      <c r="AA668" s="90" t="str">
        <f>IF(ISERROR(VLOOKUP(tbl_main[[#This Row],[ИНН организации]],tbl_inn[],8,FALSE)),"",VLOOKUP(tbl_main[[#This Row],[ИНН организации]],tbl_inn[],8,FALSE))</f>
        <v/>
      </c>
      <c r="AB668" s="83" t="s">
        <v>311</v>
      </c>
      <c r="AC668" s="83" t="s">
        <v>311</v>
      </c>
      <c r="AD668" s="83" t="s">
        <v>311</v>
      </c>
      <c r="AE668" s="83" t="s">
        <v>311</v>
      </c>
      <c r="AF668" s="83" t="s">
        <v>311</v>
      </c>
      <c r="AG668" s="83" t="s">
        <v>311</v>
      </c>
      <c r="AH668" s="83" t="s">
        <v>311</v>
      </c>
      <c r="AI668" s="83" t="s">
        <v>311</v>
      </c>
      <c r="AJ668" s="83" t="s">
        <v>311</v>
      </c>
      <c r="AK668" s="83" t="s">
        <v>311</v>
      </c>
      <c r="AL668" s="83" t="s">
        <v>311</v>
      </c>
      <c r="AM668" s="83" t="s">
        <v>311</v>
      </c>
      <c r="AN668" s="83" t="s">
        <v>311</v>
      </c>
    </row>
    <row r="669" spans="1:40" x14ac:dyDescent="0.25">
      <c r="A669" s="81">
        <f t="shared" si="10"/>
        <v>660</v>
      </c>
      <c r="B669" s="82" t="str">
        <f>IF(tbl_main[[#This Row],[ТИП]]="","",IF(tbl_main[[#This Row],[Серия и номер]]="","",tbl_main[[#This Row],[ТИП]]&amp;"-"&amp;RIGHT(tbl_main[[#This Row],[Серия и номер]],6)))</f>
        <v/>
      </c>
      <c r="C669" s="83" t="s">
        <v>311</v>
      </c>
      <c r="D669" s="83" t="s">
        <v>311</v>
      </c>
      <c r="E669" s="83" t="s">
        <v>311</v>
      </c>
      <c r="F669" s="83" t="s">
        <v>311</v>
      </c>
      <c r="G669" s="83" t="s">
        <v>311</v>
      </c>
      <c r="H669" s="83" t="s">
        <v>311</v>
      </c>
      <c r="I669" s="83" t="s">
        <v>311</v>
      </c>
      <c r="J669" s="83" t="s">
        <v>311</v>
      </c>
      <c r="K669" s="84" t="s">
        <v>311</v>
      </c>
      <c r="L669" s="83" t="s">
        <v>311</v>
      </c>
      <c r="M669" s="85" t="s">
        <v>311</v>
      </c>
      <c r="N669" s="83" t="s">
        <v>311</v>
      </c>
      <c r="O669" s="84" t="s">
        <v>311</v>
      </c>
      <c r="P669" s="83" t="s">
        <v>311</v>
      </c>
      <c r="Q669" s="83" t="s">
        <v>311</v>
      </c>
      <c r="R669" s="83" t="s">
        <v>311</v>
      </c>
      <c r="S669" s="86" t="s">
        <v>311</v>
      </c>
      <c r="T669" s="83" t="s">
        <v>311</v>
      </c>
      <c r="U669" s="83" t="s">
        <v>311</v>
      </c>
      <c r="V669" s="83" t="s">
        <v>311</v>
      </c>
      <c r="W669" s="86" t="s">
        <v>311</v>
      </c>
      <c r="X669" s="86" t="s">
        <v>311</v>
      </c>
      <c r="Y669" s="90" t="str">
        <f>IF(tbl_main[[#This Row],[ИНН организации]]="","",IF(ISERROR(VLOOKUP(tbl_main[[#This Row],[ИНН организации]],tbl_inn[],3,FALSE)),"Проверьте ИНН",VLOOKUP(tbl_main[[#This Row],[ИНН организации]],tbl_inn[],3,FALSE)))</f>
        <v/>
      </c>
      <c r="Z669" s="90" t="str">
        <f>IF(ISERROR(VLOOKUP(tbl_main[[#This Row],[ИНН организации]],tbl_inn[],4,FALSE)),"",VLOOKUP(tbl_main[[#This Row],[ИНН организации]],tbl_inn[],4,FALSE))</f>
        <v/>
      </c>
      <c r="AA669" s="90" t="str">
        <f>IF(ISERROR(VLOOKUP(tbl_main[[#This Row],[ИНН организации]],tbl_inn[],8,FALSE)),"",VLOOKUP(tbl_main[[#This Row],[ИНН организации]],tbl_inn[],8,FALSE))</f>
        <v/>
      </c>
      <c r="AB669" s="83" t="s">
        <v>311</v>
      </c>
      <c r="AC669" s="83" t="s">
        <v>311</v>
      </c>
      <c r="AD669" s="83" t="s">
        <v>311</v>
      </c>
      <c r="AE669" s="83" t="s">
        <v>311</v>
      </c>
      <c r="AF669" s="83" t="s">
        <v>311</v>
      </c>
      <c r="AG669" s="83" t="s">
        <v>311</v>
      </c>
      <c r="AH669" s="83" t="s">
        <v>311</v>
      </c>
      <c r="AI669" s="83" t="s">
        <v>311</v>
      </c>
      <c r="AJ669" s="83" t="s">
        <v>311</v>
      </c>
      <c r="AK669" s="83" t="s">
        <v>311</v>
      </c>
      <c r="AL669" s="83" t="s">
        <v>311</v>
      </c>
      <c r="AM669" s="83" t="s">
        <v>311</v>
      </c>
      <c r="AN669" s="83" t="s">
        <v>311</v>
      </c>
    </row>
    <row r="670" spans="1:40" x14ac:dyDescent="0.25">
      <c r="A670" s="81">
        <f t="shared" si="10"/>
        <v>661</v>
      </c>
      <c r="B670" s="82" t="str">
        <f>IF(tbl_main[[#This Row],[ТИП]]="","",IF(tbl_main[[#This Row],[Серия и номер]]="","",tbl_main[[#This Row],[ТИП]]&amp;"-"&amp;RIGHT(tbl_main[[#This Row],[Серия и номер]],6)))</f>
        <v/>
      </c>
      <c r="C670" s="83" t="s">
        <v>311</v>
      </c>
      <c r="D670" s="83" t="s">
        <v>311</v>
      </c>
      <c r="E670" s="83" t="s">
        <v>311</v>
      </c>
      <c r="F670" s="83" t="s">
        <v>311</v>
      </c>
      <c r="G670" s="83" t="s">
        <v>311</v>
      </c>
      <c r="H670" s="83" t="s">
        <v>311</v>
      </c>
      <c r="I670" s="83" t="s">
        <v>311</v>
      </c>
      <c r="J670" s="83" t="s">
        <v>311</v>
      </c>
      <c r="K670" s="84" t="s">
        <v>311</v>
      </c>
      <c r="L670" s="83" t="s">
        <v>311</v>
      </c>
      <c r="M670" s="85" t="s">
        <v>311</v>
      </c>
      <c r="N670" s="83" t="s">
        <v>311</v>
      </c>
      <c r="O670" s="84" t="s">
        <v>311</v>
      </c>
      <c r="P670" s="83" t="s">
        <v>311</v>
      </c>
      <c r="Q670" s="83" t="s">
        <v>311</v>
      </c>
      <c r="R670" s="83" t="s">
        <v>311</v>
      </c>
      <c r="S670" s="86" t="s">
        <v>311</v>
      </c>
      <c r="T670" s="83" t="s">
        <v>311</v>
      </c>
      <c r="U670" s="83" t="s">
        <v>311</v>
      </c>
      <c r="V670" s="83" t="s">
        <v>311</v>
      </c>
      <c r="W670" s="86" t="s">
        <v>311</v>
      </c>
      <c r="X670" s="86" t="s">
        <v>311</v>
      </c>
      <c r="Y670" s="90" t="str">
        <f>IF(tbl_main[[#This Row],[ИНН организации]]="","",IF(ISERROR(VLOOKUP(tbl_main[[#This Row],[ИНН организации]],tbl_inn[],3,FALSE)),"Проверьте ИНН",VLOOKUP(tbl_main[[#This Row],[ИНН организации]],tbl_inn[],3,FALSE)))</f>
        <v/>
      </c>
      <c r="Z670" s="90" t="str">
        <f>IF(ISERROR(VLOOKUP(tbl_main[[#This Row],[ИНН организации]],tbl_inn[],4,FALSE)),"",VLOOKUP(tbl_main[[#This Row],[ИНН организации]],tbl_inn[],4,FALSE))</f>
        <v/>
      </c>
      <c r="AA670" s="90" t="str">
        <f>IF(ISERROR(VLOOKUP(tbl_main[[#This Row],[ИНН организации]],tbl_inn[],8,FALSE)),"",VLOOKUP(tbl_main[[#This Row],[ИНН организации]],tbl_inn[],8,FALSE))</f>
        <v/>
      </c>
      <c r="AB670" s="83" t="s">
        <v>311</v>
      </c>
      <c r="AC670" s="83" t="s">
        <v>311</v>
      </c>
      <c r="AD670" s="83" t="s">
        <v>311</v>
      </c>
      <c r="AE670" s="83" t="s">
        <v>311</v>
      </c>
      <c r="AF670" s="83" t="s">
        <v>311</v>
      </c>
      <c r="AG670" s="83" t="s">
        <v>311</v>
      </c>
      <c r="AH670" s="83" t="s">
        <v>311</v>
      </c>
      <c r="AI670" s="83" t="s">
        <v>311</v>
      </c>
      <c r="AJ670" s="83" t="s">
        <v>311</v>
      </c>
      <c r="AK670" s="83" t="s">
        <v>311</v>
      </c>
      <c r="AL670" s="83" t="s">
        <v>311</v>
      </c>
      <c r="AM670" s="83" t="s">
        <v>311</v>
      </c>
      <c r="AN670" s="83" t="s">
        <v>311</v>
      </c>
    </row>
    <row r="671" spans="1:40" x14ac:dyDescent="0.25">
      <c r="A671" s="81">
        <f t="shared" si="10"/>
        <v>662</v>
      </c>
      <c r="B671" s="82" t="str">
        <f>IF(tbl_main[[#This Row],[ТИП]]="","",IF(tbl_main[[#This Row],[Серия и номер]]="","",tbl_main[[#This Row],[ТИП]]&amp;"-"&amp;RIGHT(tbl_main[[#This Row],[Серия и номер]],6)))</f>
        <v/>
      </c>
      <c r="C671" s="83" t="s">
        <v>311</v>
      </c>
      <c r="D671" s="83" t="s">
        <v>311</v>
      </c>
      <c r="E671" s="83" t="s">
        <v>311</v>
      </c>
      <c r="F671" s="83" t="s">
        <v>311</v>
      </c>
      <c r="G671" s="83" t="s">
        <v>311</v>
      </c>
      <c r="H671" s="83" t="s">
        <v>311</v>
      </c>
      <c r="I671" s="83" t="s">
        <v>311</v>
      </c>
      <c r="J671" s="83" t="s">
        <v>311</v>
      </c>
      <c r="K671" s="84" t="s">
        <v>311</v>
      </c>
      <c r="L671" s="83" t="s">
        <v>311</v>
      </c>
      <c r="M671" s="85" t="s">
        <v>311</v>
      </c>
      <c r="N671" s="83" t="s">
        <v>311</v>
      </c>
      <c r="O671" s="84" t="s">
        <v>311</v>
      </c>
      <c r="P671" s="83" t="s">
        <v>311</v>
      </c>
      <c r="Q671" s="83" t="s">
        <v>311</v>
      </c>
      <c r="R671" s="83" t="s">
        <v>311</v>
      </c>
      <c r="S671" s="86" t="s">
        <v>311</v>
      </c>
      <c r="T671" s="83" t="s">
        <v>311</v>
      </c>
      <c r="U671" s="83" t="s">
        <v>311</v>
      </c>
      <c r="V671" s="83" t="s">
        <v>311</v>
      </c>
      <c r="W671" s="86" t="s">
        <v>311</v>
      </c>
      <c r="X671" s="86" t="s">
        <v>311</v>
      </c>
      <c r="Y671" s="90" t="str">
        <f>IF(tbl_main[[#This Row],[ИНН организации]]="","",IF(ISERROR(VLOOKUP(tbl_main[[#This Row],[ИНН организации]],tbl_inn[],3,FALSE)),"Проверьте ИНН",VLOOKUP(tbl_main[[#This Row],[ИНН организации]],tbl_inn[],3,FALSE)))</f>
        <v/>
      </c>
      <c r="Z671" s="90" t="str">
        <f>IF(ISERROR(VLOOKUP(tbl_main[[#This Row],[ИНН организации]],tbl_inn[],4,FALSE)),"",VLOOKUP(tbl_main[[#This Row],[ИНН организации]],tbl_inn[],4,FALSE))</f>
        <v/>
      </c>
      <c r="AA671" s="90" t="str">
        <f>IF(ISERROR(VLOOKUP(tbl_main[[#This Row],[ИНН организации]],tbl_inn[],8,FALSE)),"",VLOOKUP(tbl_main[[#This Row],[ИНН организации]],tbl_inn[],8,FALSE))</f>
        <v/>
      </c>
      <c r="AB671" s="83" t="s">
        <v>311</v>
      </c>
      <c r="AC671" s="83" t="s">
        <v>311</v>
      </c>
      <c r="AD671" s="83" t="s">
        <v>311</v>
      </c>
      <c r="AE671" s="83" t="s">
        <v>311</v>
      </c>
      <c r="AF671" s="83" t="s">
        <v>311</v>
      </c>
      <c r="AG671" s="83" t="s">
        <v>311</v>
      </c>
      <c r="AH671" s="83" t="s">
        <v>311</v>
      </c>
      <c r="AI671" s="83" t="s">
        <v>311</v>
      </c>
      <c r="AJ671" s="83" t="s">
        <v>311</v>
      </c>
      <c r="AK671" s="83" t="s">
        <v>311</v>
      </c>
      <c r="AL671" s="83" t="s">
        <v>311</v>
      </c>
      <c r="AM671" s="83" t="s">
        <v>311</v>
      </c>
      <c r="AN671" s="83" t="s">
        <v>311</v>
      </c>
    </row>
    <row r="672" spans="1:40" x14ac:dyDescent="0.25">
      <c r="A672" s="81">
        <f t="shared" si="10"/>
        <v>663</v>
      </c>
      <c r="B672" s="82" t="str">
        <f>IF(tbl_main[[#This Row],[ТИП]]="","",IF(tbl_main[[#This Row],[Серия и номер]]="","",tbl_main[[#This Row],[ТИП]]&amp;"-"&amp;RIGHT(tbl_main[[#This Row],[Серия и номер]],6)))</f>
        <v/>
      </c>
      <c r="C672" s="83" t="s">
        <v>311</v>
      </c>
      <c r="D672" s="83" t="s">
        <v>311</v>
      </c>
      <c r="E672" s="83" t="s">
        <v>311</v>
      </c>
      <c r="F672" s="83" t="s">
        <v>311</v>
      </c>
      <c r="G672" s="83" t="s">
        <v>311</v>
      </c>
      <c r="H672" s="83" t="s">
        <v>311</v>
      </c>
      <c r="I672" s="83" t="s">
        <v>311</v>
      </c>
      <c r="J672" s="83" t="s">
        <v>311</v>
      </c>
      <c r="K672" s="84" t="s">
        <v>311</v>
      </c>
      <c r="L672" s="83" t="s">
        <v>311</v>
      </c>
      <c r="M672" s="85" t="s">
        <v>311</v>
      </c>
      <c r="N672" s="83" t="s">
        <v>311</v>
      </c>
      <c r="O672" s="84" t="s">
        <v>311</v>
      </c>
      <c r="P672" s="83" t="s">
        <v>311</v>
      </c>
      <c r="Q672" s="83" t="s">
        <v>311</v>
      </c>
      <c r="R672" s="83" t="s">
        <v>311</v>
      </c>
      <c r="S672" s="86" t="s">
        <v>311</v>
      </c>
      <c r="T672" s="83" t="s">
        <v>311</v>
      </c>
      <c r="U672" s="83" t="s">
        <v>311</v>
      </c>
      <c r="V672" s="83" t="s">
        <v>311</v>
      </c>
      <c r="W672" s="86" t="s">
        <v>311</v>
      </c>
      <c r="X672" s="86" t="s">
        <v>311</v>
      </c>
      <c r="Y672" s="90" t="str">
        <f>IF(tbl_main[[#This Row],[ИНН организации]]="","",IF(ISERROR(VLOOKUP(tbl_main[[#This Row],[ИНН организации]],tbl_inn[],3,FALSE)),"Проверьте ИНН",VLOOKUP(tbl_main[[#This Row],[ИНН организации]],tbl_inn[],3,FALSE)))</f>
        <v/>
      </c>
      <c r="Z672" s="90" t="str">
        <f>IF(ISERROR(VLOOKUP(tbl_main[[#This Row],[ИНН организации]],tbl_inn[],4,FALSE)),"",VLOOKUP(tbl_main[[#This Row],[ИНН организации]],tbl_inn[],4,FALSE))</f>
        <v/>
      </c>
      <c r="AA672" s="90" t="str">
        <f>IF(ISERROR(VLOOKUP(tbl_main[[#This Row],[ИНН организации]],tbl_inn[],8,FALSE)),"",VLOOKUP(tbl_main[[#This Row],[ИНН организации]],tbl_inn[],8,FALSE))</f>
        <v/>
      </c>
      <c r="AB672" s="83" t="s">
        <v>311</v>
      </c>
      <c r="AC672" s="83" t="s">
        <v>311</v>
      </c>
      <c r="AD672" s="83" t="s">
        <v>311</v>
      </c>
      <c r="AE672" s="83" t="s">
        <v>311</v>
      </c>
      <c r="AF672" s="83" t="s">
        <v>311</v>
      </c>
      <c r="AG672" s="83" t="s">
        <v>311</v>
      </c>
      <c r="AH672" s="83" t="s">
        <v>311</v>
      </c>
      <c r="AI672" s="83" t="s">
        <v>311</v>
      </c>
      <c r="AJ672" s="83" t="s">
        <v>311</v>
      </c>
      <c r="AK672" s="83" t="s">
        <v>311</v>
      </c>
      <c r="AL672" s="83" t="s">
        <v>311</v>
      </c>
      <c r="AM672" s="83" t="s">
        <v>311</v>
      </c>
      <c r="AN672" s="83" t="s">
        <v>311</v>
      </c>
    </row>
    <row r="673" spans="1:40" x14ac:dyDescent="0.25">
      <c r="A673" s="81">
        <f t="shared" si="10"/>
        <v>664</v>
      </c>
      <c r="B673" s="82" t="str">
        <f>IF(tbl_main[[#This Row],[ТИП]]="","",IF(tbl_main[[#This Row],[Серия и номер]]="","",tbl_main[[#This Row],[ТИП]]&amp;"-"&amp;RIGHT(tbl_main[[#This Row],[Серия и номер]],6)))</f>
        <v/>
      </c>
      <c r="C673" s="83" t="s">
        <v>311</v>
      </c>
      <c r="D673" s="83" t="s">
        <v>311</v>
      </c>
      <c r="E673" s="83" t="s">
        <v>311</v>
      </c>
      <c r="F673" s="83" t="s">
        <v>311</v>
      </c>
      <c r="G673" s="83" t="s">
        <v>311</v>
      </c>
      <c r="H673" s="83" t="s">
        <v>311</v>
      </c>
      <c r="I673" s="83" t="s">
        <v>311</v>
      </c>
      <c r="J673" s="83" t="s">
        <v>311</v>
      </c>
      <c r="K673" s="84" t="s">
        <v>311</v>
      </c>
      <c r="L673" s="83" t="s">
        <v>311</v>
      </c>
      <c r="M673" s="85" t="s">
        <v>311</v>
      </c>
      <c r="N673" s="83" t="s">
        <v>311</v>
      </c>
      <c r="O673" s="84" t="s">
        <v>311</v>
      </c>
      <c r="P673" s="83" t="s">
        <v>311</v>
      </c>
      <c r="Q673" s="83" t="s">
        <v>311</v>
      </c>
      <c r="R673" s="83" t="s">
        <v>311</v>
      </c>
      <c r="S673" s="86" t="s">
        <v>311</v>
      </c>
      <c r="T673" s="83" t="s">
        <v>311</v>
      </c>
      <c r="U673" s="83" t="s">
        <v>311</v>
      </c>
      <c r="V673" s="83" t="s">
        <v>311</v>
      </c>
      <c r="W673" s="86" t="s">
        <v>311</v>
      </c>
      <c r="X673" s="86" t="s">
        <v>311</v>
      </c>
      <c r="Y673" s="90" t="str">
        <f>IF(tbl_main[[#This Row],[ИНН организации]]="","",IF(ISERROR(VLOOKUP(tbl_main[[#This Row],[ИНН организации]],tbl_inn[],3,FALSE)),"Проверьте ИНН",VLOOKUP(tbl_main[[#This Row],[ИНН организации]],tbl_inn[],3,FALSE)))</f>
        <v/>
      </c>
      <c r="Z673" s="90" t="str">
        <f>IF(ISERROR(VLOOKUP(tbl_main[[#This Row],[ИНН организации]],tbl_inn[],4,FALSE)),"",VLOOKUP(tbl_main[[#This Row],[ИНН организации]],tbl_inn[],4,FALSE))</f>
        <v/>
      </c>
      <c r="AA673" s="90" t="str">
        <f>IF(ISERROR(VLOOKUP(tbl_main[[#This Row],[ИНН организации]],tbl_inn[],8,FALSE)),"",VLOOKUP(tbl_main[[#This Row],[ИНН организации]],tbl_inn[],8,FALSE))</f>
        <v/>
      </c>
      <c r="AB673" s="83" t="s">
        <v>311</v>
      </c>
      <c r="AC673" s="83" t="s">
        <v>311</v>
      </c>
      <c r="AD673" s="83" t="s">
        <v>311</v>
      </c>
      <c r="AE673" s="83" t="s">
        <v>311</v>
      </c>
      <c r="AF673" s="83" t="s">
        <v>311</v>
      </c>
      <c r="AG673" s="83" t="s">
        <v>311</v>
      </c>
      <c r="AH673" s="83" t="s">
        <v>311</v>
      </c>
      <c r="AI673" s="83" t="s">
        <v>311</v>
      </c>
      <c r="AJ673" s="83" t="s">
        <v>311</v>
      </c>
      <c r="AK673" s="83" t="s">
        <v>311</v>
      </c>
      <c r="AL673" s="83" t="s">
        <v>311</v>
      </c>
      <c r="AM673" s="83" t="s">
        <v>311</v>
      </c>
      <c r="AN673" s="83" t="s">
        <v>311</v>
      </c>
    </row>
    <row r="674" spans="1:40" x14ac:dyDescent="0.25">
      <c r="A674" s="81">
        <f t="shared" si="10"/>
        <v>665</v>
      </c>
      <c r="B674" s="82" t="str">
        <f>IF(tbl_main[[#This Row],[ТИП]]="","",IF(tbl_main[[#This Row],[Серия и номер]]="","",tbl_main[[#This Row],[ТИП]]&amp;"-"&amp;RIGHT(tbl_main[[#This Row],[Серия и номер]],6)))</f>
        <v/>
      </c>
      <c r="C674" s="83" t="s">
        <v>311</v>
      </c>
      <c r="D674" s="83" t="s">
        <v>311</v>
      </c>
      <c r="E674" s="83" t="s">
        <v>311</v>
      </c>
      <c r="F674" s="83" t="s">
        <v>311</v>
      </c>
      <c r="G674" s="83" t="s">
        <v>311</v>
      </c>
      <c r="H674" s="83" t="s">
        <v>311</v>
      </c>
      <c r="I674" s="83" t="s">
        <v>311</v>
      </c>
      <c r="J674" s="83" t="s">
        <v>311</v>
      </c>
      <c r="K674" s="84" t="s">
        <v>311</v>
      </c>
      <c r="L674" s="83" t="s">
        <v>311</v>
      </c>
      <c r="M674" s="85" t="s">
        <v>311</v>
      </c>
      <c r="N674" s="83" t="s">
        <v>311</v>
      </c>
      <c r="O674" s="84" t="s">
        <v>311</v>
      </c>
      <c r="P674" s="83" t="s">
        <v>311</v>
      </c>
      <c r="Q674" s="83" t="s">
        <v>311</v>
      </c>
      <c r="R674" s="83" t="s">
        <v>311</v>
      </c>
      <c r="S674" s="86" t="s">
        <v>311</v>
      </c>
      <c r="T674" s="83" t="s">
        <v>311</v>
      </c>
      <c r="U674" s="83" t="s">
        <v>311</v>
      </c>
      <c r="V674" s="83" t="s">
        <v>311</v>
      </c>
      <c r="W674" s="86" t="s">
        <v>311</v>
      </c>
      <c r="X674" s="86" t="s">
        <v>311</v>
      </c>
      <c r="Y674" s="90" t="str">
        <f>IF(tbl_main[[#This Row],[ИНН организации]]="","",IF(ISERROR(VLOOKUP(tbl_main[[#This Row],[ИНН организации]],tbl_inn[],3,FALSE)),"Проверьте ИНН",VLOOKUP(tbl_main[[#This Row],[ИНН организации]],tbl_inn[],3,FALSE)))</f>
        <v/>
      </c>
      <c r="Z674" s="90" t="str">
        <f>IF(ISERROR(VLOOKUP(tbl_main[[#This Row],[ИНН организации]],tbl_inn[],4,FALSE)),"",VLOOKUP(tbl_main[[#This Row],[ИНН организации]],tbl_inn[],4,FALSE))</f>
        <v/>
      </c>
      <c r="AA674" s="90" t="str">
        <f>IF(ISERROR(VLOOKUP(tbl_main[[#This Row],[ИНН организации]],tbl_inn[],8,FALSE)),"",VLOOKUP(tbl_main[[#This Row],[ИНН организации]],tbl_inn[],8,FALSE))</f>
        <v/>
      </c>
      <c r="AB674" s="83" t="s">
        <v>311</v>
      </c>
      <c r="AC674" s="83" t="s">
        <v>311</v>
      </c>
      <c r="AD674" s="83" t="s">
        <v>311</v>
      </c>
      <c r="AE674" s="83" t="s">
        <v>311</v>
      </c>
      <c r="AF674" s="83" t="s">
        <v>311</v>
      </c>
      <c r="AG674" s="83" t="s">
        <v>311</v>
      </c>
      <c r="AH674" s="83" t="s">
        <v>311</v>
      </c>
      <c r="AI674" s="83" t="s">
        <v>311</v>
      </c>
      <c r="AJ674" s="83" t="s">
        <v>311</v>
      </c>
      <c r="AK674" s="83" t="s">
        <v>311</v>
      </c>
      <c r="AL674" s="83" t="s">
        <v>311</v>
      </c>
      <c r="AM674" s="83" t="s">
        <v>311</v>
      </c>
      <c r="AN674" s="83" t="s">
        <v>311</v>
      </c>
    </row>
    <row r="675" spans="1:40" x14ac:dyDescent="0.25">
      <c r="A675" s="81">
        <f t="shared" si="10"/>
        <v>666</v>
      </c>
      <c r="B675" s="82" t="str">
        <f>IF(tbl_main[[#This Row],[ТИП]]="","",IF(tbl_main[[#This Row],[Серия и номер]]="","",tbl_main[[#This Row],[ТИП]]&amp;"-"&amp;RIGHT(tbl_main[[#This Row],[Серия и номер]],6)))</f>
        <v/>
      </c>
      <c r="C675" s="83" t="s">
        <v>311</v>
      </c>
      <c r="D675" s="83" t="s">
        <v>311</v>
      </c>
      <c r="E675" s="83" t="s">
        <v>311</v>
      </c>
      <c r="F675" s="83" t="s">
        <v>311</v>
      </c>
      <c r="G675" s="83" t="s">
        <v>311</v>
      </c>
      <c r="H675" s="83" t="s">
        <v>311</v>
      </c>
      <c r="I675" s="83" t="s">
        <v>311</v>
      </c>
      <c r="J675" s="83" t="s">
        <v>311</v>
      </c>
      <c r="K675" s="84" t="s">
        <v>311</v>
      </c>
      <c r="L675" s="83" t="s">
        <v>311</v>
      </c>
      <c r="M675" s="85" t="s">
        <v>311</v>
      </c>
      <c r="N675" s="83" t="s">
        <v>311</v>
      </c>
      <c r="O675" s="84" t="s">
        <v>311</v>
      </c>
      <c r="P675" s="83" t="s">
        <v>311</v>
      </c>
      <c r="Q675" s="83" t="s">
        <v>311</v>
      </c>
      <c r="R675" s="83" t="s">
        <v>311</v>
      </c>
      <c r="S675" s="86" t="s">
        <v>311</v>
      </c>
      <c r="T675" s="83" t="s">
        <v>311</v>
      </c>
      <c r="U675" s="83" t="s">
        <v>311</v>
      </c>
      <c r="V675" s="83" t="s">
        <v>311</v>
      </c>
      <c r="W675" s="86" t="s">
        <v>311</v>
      </c>
      <c r="X675" s="86" t="s">
        <v>311</v>
      </c>
      <c r="Y675" s="90" t="str">
        <f>IF(tbl_main[[#This Row],[ИНН организации]]="","",IF(ISERROR(VLOOKUP(tbl_main[[#This Row],[ИНН организации]],tbl_inn[],3,FALSE)),"Проверьте ИНН",VLOOKUP(tbl_main[[#This Row],[ИНН организации]],tbl_inn[],3,FALSE)))</f>
        <v/>
      </c>
      <c r="Z675" s="90" t="str">
        <f>IF(ISERROR(VLOOKUP(tbl_main[[#This Row],[ИНН организации]],tbl_inn[],4,FALSE)),"",VLOOKUP(tbl_main[[#This Row],[ИНН организации]],tbl_inn[],4,FALSE))</f>
        <v/>
      </c>
      <c r="AA675" s="90" t="str">
        <f>IF(ISERROR(VLOOKUP(tbl_main[[#This Row],[ИНН организации]],tbl_inn[],8,FALSE)),"",VLOOKUP(tbl_main[[#This Row],[ИНН организации]],tbl_inn[],8,FALSE))</f>
        <v/>
      </c>
      <c r="AB675" s="83" t="s">
        <v>311</v>
      </c>
      <c r="AC675" s="83" t="s">
        <v>311</v>
      </c>
      <c r="AD675" s="83" t="s">
        <v>311</v>
      </c>
      <c r="AE675" s="83" t="s">
        <v>311</v>
      </c>
      <c r="AF675" s="83" t="s">
        <v>311</v>
      </c>
      <c r="AG675" s="83" t="s">
        <v>311</v>
      </c>
      <c r="AH675" s="83" t="s">
        <v>311</v>
      </c>
      <c r="AI675" s="83" t="s">
        <v>311</v>
      </c>
      <c r="AJ675" s="83" t="s">
        <v>311</v>
      </c>
      <c r="AK675" s="83" t="s">
        <v>311</v>
      </c>
      <c r="AL675" s="83" t="s">
        <v>311</v>
      </c>
      <c r="AM675" s="83" t="s">
        <v>311</v>
      </c>
      <c r="AN675" s="83" t="s">
        <v>311</v>
      </c>
    </row>
    <row r="676" spans="1:40" x14ac:dyDescent="0.25">
      <c r="A676" s="81">
        <f t="shared" si="10"/>
        <v>667</v>
      </c>
      <c r="B676" s="82" t="str">
        <f>IF(tbl_main[[#This Row],[ТИП]]="","",IF(tbl_main[[#This Row],[Серия и номер]]="","",tbl_main[[#This Row],[ТИП]]&amp;"-"&amp;RIGHT(tbl_main[[#This Row],[Серия и номер]],6)))</f>
        <v/>
      </c>
      <c r="C676" s="83" t="s">
        <v>311</v>
      </c>
      <c r="D676" s="83" t="s">
        <v>311</v>
      </c>
      <c r="E676" s="83" t="s">
        <v>311</v>
      </c>
      <c r="F676" s="83" t="s">
        <v>311</v>
      </c>
      <c r="G676" s="83" t="s">
        <v>311</v>
      </c>
      <c r="H676" s="83" t="s">
        <v>311</v>
      </c>
      <c r="I676" s="83" t="s">
        <v>311</v>
      </c>
      <c r="J676" s="83" t="s">
        <v>311</v>
      </c>
      <c r="K676" s="84" t="s">
        <v>311</v>
      </c>
      <c r="L676" s="83" t="s">
        <v>311</v>
      </c>
      <c r="M676" s="85" t="s">
        <v>311</v>
      </c>
      <c r="N676" s="83" t="s">
        <v>311</v>
      </c>
      <c r="O676" s="84" t="s">
        <v>311</v>
      </c>
      <c r="P676" s="83" t="s">
        <v>311</v>
      </c>
      <c r="Q676" s="83" t="s">
        <v>311</v>
      </c>
      <c r="R676" s="83" t="s">
        <v>311</v>
      </c>
      <c r="S676" s="86" t="s">
        <v>311</v>
      </c>
      <c r="T676" s="83" t="s">
        <v>311</v>
      </c>
      <c r="U676" s="83" t="s">
        <v>311</v>
      </c>
      <c r="V676" s="83" t="s">
        <v>311</v>
      </c>
      <c r="W676" s="86" t="s">
        <v>311</v>
      </c>
      <c r="X676" s="86" t="s">
        <v>311</v>
      </c>
      <c r="Y676" s="90" t="str">
        <f>IF(tbl_main[[#This Row],[ИНН организации]]="","",IF(ISERROR(VLOOKUP(tbl_main[[#This Row],[ИНН организации]],tbl_inn[],3,FALSE)),"Проверьте ИНН",VLOOKUP(tbl_main[[#This Row],[ИНН организации]],tbl_inn[],3,FALSE)))</f>
        <v/>
      </c>
      <c r="Z676" s="90" t="str">
        <f>IF(ISERROR(VLOOKUP(tbl_main[[#This Row],[ИНН организации]],tbl_inn[],4,FALSE)),"",VLOOKUP(tbl_main[[#This Row],[ИНН организации]],tbl_inn[],4,FALSE))</f>
        <v/>
      </c>
      <c r="AA676" s="90" t="str">
        <f>IF(ISERROR(VLOOKUP(tbl_main[[#This Row],[ИНН организации]],tbl_inn[],8,FALSE)),"",VLOOKUP(tbl_main[[#This Row],[ИНН организации]],tbl_inn[],8,FALSE))</f>
        <v/>
      </c>
      <c r="AB676" s="83" t="s">
        <v>311</v>
      </c>
      <c r="AC676" s="83" t="s">
        <v>311</v>
      </c>
      <c r="AD676" s="83" t="s">
        <v>311</v>
      </c>
      <c r="AE676" s="83" t="s">
        <v>311</v>
      </c>
      <c r="AF676" s="83" t="s">
        <v>311</v>
      </c>
      <c r="AG676" s="83" t="s">
        <v>311</v>
      </c>
      <c r="AH676" s="83" t="s">
        <v>311</v>
      </c>
      <c r="AI676" s="83" t="s">
        <v>311</v>
      </c>
      <c r="AJ676" s="83" t="s">
        <v>311</v>
      </c>
      <c r="AK676" s="83" t="s">
        <v>311</v>
      </c>
      <c r="AL676" s="83" t="s">
        <v>311</v>
      </c>
      <c r="AM676" s="83" t="s">
        <v>311</v>
      </c>
      <c r="AN676" s="83" t="s">
        <v>311</v>
      </c>
    </row>
    <row r="677" spans="1:40" x14ac:dyDescent="0.25">
      <c r="A677" s="81">
        <f t="shared" si="10"/>
        <v>668</v>
      </c>
      <c r="B677" s="82" t="str">
        <f>IF(tbl_main[[#This Row],[ТИП]]="","",IF(tbl_main[[#This Row],[Серия и номер]]="","",tbl_main[[#This Row],[ТИП]]&amp;"-"&amp;RIGHT(tbl_main[[#This Row],[Серия и номер]],6)))</f>
        <v/>
      </c>
      <c r="C677" s="83" t="s">
        <v>311</v>
      </c>
      <c r="D677" s="83" t="s">
        <v>311</v>
      </c>
      <c r="E677" s="83" t="s">
        <v>311</v>
      </c>
      <c r="F677" s="83" t="s">
        <v>311</v>
      </c>
      <c r="G677" s="83" t="s">
        <v>311</v>
      </c>
      <c r="H677" s="83" t="s">
        <v>311</v>
      </c>
      <c r="I677" s="83" t="s">
        <v>311</v>
      </c>
      <c r="J677" s="83" t="s">
        <v>311</v>
      </c>
      <c r="K677" s="84" t="s">
        <v>311</v>
      </c>
      <c r="L677" s="83" t="s">
        <v>311</v>
      </c>
      <c r="M677" s="85" t="s">
        <v>311</v>
      </c>
      <c r="N677" s="83" t="s">
        <v>311</v>
      </c>
      <c r="O677" s="84" t="s">
        <v>311</v>
      </c>
      <c r="P677" s="83" t="s">
        <v>311</v>
      </c>
      <c r="Q677" s="83" t="s">
        <v>311</v>
      </c>
      <c r="R677" s="83" t="s">
        <v>311</v>
      </c>
      <c r="S677" s="86" t="s">
        <v>311</v>
      </c>
      <c r="T677" s="83" t="s">
        <v>311</v>
      </c>
      <c r="U677" s="83" t="s">
        <v>311</v>
      </c>
      <c r="V677" s="83" t="s">
        <v>311</v>
      </c>
      <c r="W677" s="86" t="s">
        <v>311</v>
      </c>
      <c r="X677" s="86" t="s">
        <v>311</v>
      </c>
      <c r="Y677" s="90" t="str">
        <f>IF(tbl_main[[#This Row],[ИНН организации]]="","",IF(ISERROR(VLOOKUP(tbl_main[[#This Row],[ИНН организации]],tbl_inn[],3,FALSE)),"Проверьте ИНН",VLOOKUP(tbl_main[[#This Row],[ИНН организации]],tbl_inn[],3,FALSE)))</f>
        <v/>
      </c>
      <c r="Z677" s="90" t="str">
        <f>IF(ISERROR(VLOOKUP(tbl_main[[#This Row],[ИНН организации]],tbl_inn[],4,FALSE)),"",VLOOKUP(tbl_main[[#This Row],[ИНН организации]],tbl_inn[],4,FALSE))</f>
        <v/>
      </c>
      <c r="AA677" s="90" t="str">
        <f>IF(ISERROR(VLOOKUP(tbl_main[[#This Row],[ИНН организации]],tbl_inn[],8,FALSE)),"",VLOOKUP(tbl_main[[#This Row],[ИНН организации]],tbl_inn[],8,FALSE))</f>
        <v/>
      </c>
      <c r="AB677" s="83" t="s">
        <v>311</v>
      </c>
      <c r="AC677" s="83" t="s">
        <v>311</v>
      </c>
      <c r="AD677" s="83" t="s">
        <v>311</v>
      </c>
      <c r="AE677" s="83" t="s">
        <v>311</v>
      </c>
      <c r="AF677" s="83" t="s">
        <v>311</v>
      </c>
      <c r="AG677" s="83" t="s">
        <v>311</v>
      </c>
      <c r="AH677" s="83" t="s">
        <v>311</v>
      </c>
      <c r="AI677" s="83" t="s">
        <v>311</v>
      </c>
      <c r="AJ677" s="83" t="s">
        <v>311</v>
      </c>
      <c r="AK677" s="83" t="s">
        <v>311</v>
      </c>
      <c r="AL677" s="83" t="s">
        <v>311</v>
      </c>
      <c r="AM677" s="83" t="s">
        <v>311</v>
      </c>
      <c r="AN677" s="83" t="s">
        <v>311</v>
      </c>
    </row>
    <row r="678" spans="1:40" x14ac:dyDescent="0.25">
      <c r="A678" s="81">
        <f t="shared" si="10"/>
        <v>669</v>
      </c>
      <c r="B678" s="82" t="str">
        <f>IF(tbl_main[[#This Row],[ТИП]]="","",IF(tbl_main[[#This Row],[Серия и номер]]="","",tbl_main[[#This Row],[ТИП]]&amp;"-"&amp;RIGHT(tbl_main[[#This Row],[Серия и номер]],6)))</f>
        <v/>
      </c>
      <c r="C678" s="83" t="s">
        <v>311</v>
      </c>
      <c r="D678" s="83" t="s">
        <v>311</v>
      </c>
      <c r="E678" s="83" t="s">
        <v>311</v>
      </c>
      <c r="F678" s="83" t="s">
        <v>311</v>
      </c>
      <c r="G678" s="83" t="s">
        <v>311</v>
      </c>
      <c r="H678" s="83" t="s">
        <v>311</v>
      </c>
      <c r="I678" s="83" t="s">
        <v>311</v>
      </c>
      <c r="J678" s="83" t="s">
        <v>311</v>
      </c>
      <c r="K678" s="84" t="s">
        <v>311</v>
      </c>
      <c r="L678" s="83" t="s">
        <v>311</v>
      </c>
      <c r="M678" s="85" t="s">
        <v>311</v>
      </c>
      <c r="N678" s="83" t="s">
        <v>311</v>
      </c>
      <c r="O678" s="84" t="s">
        <v>311</v>
      </c>
      <c r="P678" s="83" t="s">
        <v>311</v>
      </c>
      <c r="Q678" s="83" t="s">
        <v>311</v>
      </c>
      <c r="R678" s="83" t="s">
        <v>311</v>
      </c>
      <c r="S678" s="86" t="s">
        <v>311</v>
      </c>
      <c r="T678" s="83" t="s">
        <v>311</v>
      </c>
      <c r="U678" s="83" t="s">
        <v>311</v>
      </c>
      <c r="V678" s="83" t="s">
        <v>311</v>
      </c>
      <c r="W678" s="86" t="s">
        <v>311</v>
      </c>
      <c r="X678" s="86" t="s">
        <v>311</v>
      </c>
      <c r="Y678" s="90" t="str">
        <f>IF(tbl_main[[#This Row],[ИНН организации]]="","",IF(ISERROR(VLOOKUP(tbl_main[[#This Row],[ИНН организации]],tbl_inn[],3,FALSE)),"Проверьте ИНН",VLOOKUP(tbl_main[[#This Row],[ИНН организации]],tbl_inn[],3,FALSE)))</f>
        <v/>
      </c>
      <c r="Z678" s="90" t="str">
        <f>IF(ISERROR(VLOOKUP(tbl_main[[#This Row],[ИНН организации]],tbl_inn[],4,FALSE)),"",VLOOKUP(tbl_main[[#This Row],[ИНН организации]],tbl_inn[],4,FALSE))</f>
        <v/>
      </c>
      <c r="AA678" s="90" t="str">
        <f>IF(ISERROR(VLOOKUP(tbl_main[[#This Row],[ИНН организации]],tbl_inn[],8,FALSE)),"",VLOOKUP(tbl_main[[#This Row],[ИНН организации]],tbl_inn[],8,FALSE))</f>
        <v/>
      </c>
      <c r="AB678" s="83" t="s">
        <v>311</v>
      </c>
      <c r="AC678" s="83" t="s">
        <v>311</v>
      </c>
      <c r="AD678" s="83" t="s">
        <v>311</v>
      </c>
      <c r="AE678" s="83" t="s">
        <v>311</v>
      </c>
      <c r="AF678" s="83" t="s">
        <v>311</v>
      </c>
      <c r="AG678" s="83" t="s">
        <v>311</v>
      </c>
      <c r="AH678" s="83" t="s">
        <v>311</v>
      </c>
      <c r="AI678" s="83" t="s">
        <v>311</v>
      </c>
      <c r="AJ678" s="83" t="s">
        <v>311</v>
      </c>
      <c r="AK678" s="83" t="s">
        <v>311</v>
      </c>
      <c r="AL678" s="83" t="s">
        <v>311</v>
      </c>
      <c r="AM678" s="83" t="s">
        <v>311</v>
      </c>
      <c r="AN678" s="83" t="s">
        <v>311</v>
      </c>
    </row>
    <row r="679" spans="1:40" x14ac:dyDescent="0.25">
      <c r="A679" s="81">
        <f t="shared" si="10"/>
        <v>670</v>
      </c>
      <c r="B679" s="82" t="str">
        <f>IF(tbl_main[[#This Row],[ТИП]]="","",IF(tbl_main[[#This Row],[Серия и номер]]="","",tbl_main[[#This Row],[ТИП]]&amp;"-"&amp;RIGHT(tbl_main[[#This Row],[Серия и номер]],6)))</f>
        <v/>
      </c>
      <c r="C679" s="83" t="s">
        <v>311</v>
      </c>
      <c r="D679" s="83" t="s">
        <v>311</v>
      </c>
      <c r="E679" s="83" t="s">
        <v>311</v>
      </c>
      <c r="F679" s="83" t="s">
        <v>311</v>
      </c>
      <c r="G679" s="83" t="s">
        <v>311</v>
      </c>
      <c r="H679" s="83" t="s">
        <v>311</v>
      </c>
      <c r="I679" s="83" t="s">
        <v>311</v>
      </c>
      <c r="J679" s="83" t="s">
        <v>311</v>
      </c>
      <c r="K679" s="84" t="s">
        <v>311</v>
      </c>
      <c r="L679" s="83" t="s">
        <v>311</v>
      </c>
      <c r="M679" s="85" t="s">
        <v>311</v>
      </c>
      <c r="N679" s="83" t="s">
        <v>311</v>
      </c>
      <c r="O679" s="84" t="s">
        <v>311</v>
      </c>
      <c r="P679" s="83" t="s">
        <v>311</v>
      </c>
      <c r="Q679" s="83" t="s">
        <v>311</v>
      </c>
      <c r="R679" s="83" t="s">
        <v>311</v>
      </c>
      <c r="S679" s="86" t="s">
        <v>311</v>
      </c>
      <c r="T679" s="83" t="s">
        <v>311</v>
      </c>
      <c r="U679" s="83" t="s">
        <v>311</v>
      </c>
      <c r="V679" s="83" t="s">
        <v>311</v>
      </c>
      <c r="W679" s="86" t="s">
        <v>311</v>
      </c>
      <c r="X679" s="86" t="s">
        <v>311</v>
      </c>
      <c r="Y679" s="90" t="str">
        <f>IF(tbl_main[[#This Row],[ИНН организации]]="","",IF(ISERROR(VLOOKUP(tbl_main[[#This Row],[ИНН организации]],tbl_inn[],3,FALSE)),"Проверьте ИНН",VLOOKUP(tbl_main[[#This Row],[ИНН организации]],tbl_inn[],3,FALSE)))</f>
        <v/>
      </c>
      <c r="Z679" s="90" t="str">
        <f>IF(ISERROR(VLOOKUP(tbl_main[[#This Row],[ИНН организации]],tbl_inn[],4,FALSE)),"",VLOOKUP(tbl_main[[#This Row],[ИНН организации]],tbl_inn[],4,FALSE))</f>
        <v/>
      </c>
      <c r="AA679" s="90" t="str">
        <f>IF(ISERROR(VLOOKUP(tbl_main[[#This Row],[ИНН организации]],tbl_inn[],8,FALSE)),"",VLOOKUP(tbl_main[[#This Row],[ИНН организации]],tbl_inn[],8,FALSE))</f>
        <v/>
      </c>
      <c r="AB679" s="83" t="s">
        <v>311</v>
      </c>
      <c r="AC679" s="83" t="s">
        <v>311</v>
      </c>
      <c r="AD679" s="83" t="s">
        <v>311</v>
      </c>
      <c r="AE679" s="83" t="s">
        <v>311</v>
      </c>
      <c r="AF679" s="83" t="s">
        <v>311</v>
      </c>
      <c r="AG679" s="83" t="s">
        <v>311</v>
      </c>
      <c r="AH679" s="83" t="s">
        <v>311</v>
      </c>
      <c r="AI679" s="83" t="s">
        <v>311</v>
      </c>
      <c r="AJ679" s="83" t="s">
        <v>311</v>
      </c>
      <c r="AK679" s="83" t="s">
        <v>311</v>
      </c>
      <c r="AL679" s="83" t="s">
        <v>311</v>
      </c>
      <c r="AM679" s="83" t="s">
        <v>311</v>
      </c>
      <c r="AN679" s="83" t="s">
        <v>311</v>
      </c>
    </row>
    <row r="680" spans="1:40" x14ac:dyDescent="0.25">
      <c r="A680" s="81">
        <f t="shared" si="10"/>
        <v>671</v>
      </c>
      <c r="B680" s="82" t="str">
        <f>IF(tbl_main[[#This Row],[ТИП]]="","",IF(tbl_main[[#This Row],[Серия и номер]]="","",tbl_main[[#This Row],[ТИП]]&amp;"-"&amp;RIGHT(tbl_main[[#This Row],[Серия и номер]],6)))</f>
        <v/>
      </c>
      <c r="C680" s="83" t="s">
        <v>311</v>
      </c>
      <c r="D680" s="83" t="s">
        <v>311</v>
      </c>
      <c r="E680" s="83" t="s">
        <v>311</v>
      </c>
      <c r="F680" s="83" t="s">
        <v>311</v>
      </c>
      <c r="G680" s="83" t="s">
        <v>311</v>
      </c>
      <c r="H680" s="83" t="s">
        <v>311</v>
      </c>
      <c r="I680" s="83" t="s">
        <v>311</v>
      </c>
      <c r="J680" s="83" t="s">
        <v>311</v>
      </c>
      <c r="K680" s="84" t="s">
        <v>311</v>
      </c>
      <c r="L680" s="83" t="s">
        <v>311</v>
      </c>
      <c r="M680" s="85" t="s">
        <v>311</v>
      </c>
      <c r="N680" s="83" t="s">
        <v>311</v>
      </c>
      <c r="O680" s="84" t="s">
        <v>311</v>
      </c>
      <c r="P680" s="83" t="s">
        <v>311</v>
      </c>
      <c r="Q680" s="83" t="s">
        <v>311</v>
      </c>
      <c r="R680" s="83" t="s">
        <v>311</v>
      </c>
      <c r="S680" s="86" t="s">
        <v>311</v>
      </c>
      <c r="T680" s="83" t="s">
        <v>311</v>
      </c>
      <c r="U680" s="83" t="s">
        <v>311</v>
      </c>
      <c r="V680" s="83" t="s">
        <v>311</v>
      </c>
      <c r="W680" s="86" t="s">
        <v>311</v>
      </c>
      <c r="X680" s="86" t="s">
        <v>311</v>
      </c>
      <c r="Y680" s="90" t="str">
        <f>IF(tbl_main[[#This Row],[ИНН организации]]="","",IF(ISERROR(VLOOKUP(tbl_main[[#This Row],[ИНН организации]],tbl_inn[],3,FALSE)),"Проверьте ИНН",VLOOKUP(tbl_main[[#This Row],[ИНН организации]],tbl_inn[],3,FALSE)))</f>
        <v/>
      </c>
      <c r="Z680" s="90" t="str">
        <f>IF(ISERROR(VLOOKUP(tbl_main[[#This Row],[ИНН организации]],tbl_inn[],4,FALSE)),"",VLOOKUP(tbl_main[[#This Row],[ИНН организации]],tbl_inn[],4,FALSE))</f>
        <v/>
      </c>
      <c r="AA680" s="90" t="str">
        <f>IF(ISERROR(VLOOKUP(tbl_main[[#This Row],[ИНН организации]],tbl_inn[],8,FALSE)),"",VLOOKUP(tbl_main[[#This Row],[ИНН организации]],tbl_inn[],8,FALSE))</f>
        <v/>
      </c>
      <c r="AB680" s="83" t="s">
        <v>311</v>
      </c>
      <c r="AC680" s="83" t="s">
        <v>311</v>
      </c>
      <c r="AD680" s="83" t="s">
        <v>311</v>
      </c>
      <c r="AE680" s="83" t="s">
        <v>311</v>
      </c>
      <c r="AF680" s="83" t="s">
        <v>311</v>
      </c>
      <c r="AG680" s="83" t="s">
        <v>311</v>
      </c>
      <c r="AH680" s="83" t="s">
        <v>311</v>
      </c>
      <c r="AI680" s="83" t="s">
        <v>311</v>
      </c>
      <c r="AJ680" s="83" t="s">
        <v>311</v>
      </c>
      <c r="AK680" s="83" t="s">
        <v>311</v>
      </c>
      <c r="AL680" s="83" t="s">
        <v>311</v>
      </c>
      <c r="AM680" s="83" t="s">
        <v>311</v>
      </c>
      <c r="AN680" s="83" t="s">
        <v>311</v>
      </c>
    </row>
    <row r="681" spans="1:40" x14ac:dyDescent="0.25">
      <c r="A681" s="81">
        <f t="shared" si="10"/>
        <v>672</v>
      </c>
      <c r="B681" s="82" t="str">
        <f>IF(tbl_main[[#This Row],[ТИП]]="","",IF(tbl_main[[#This Row],[Серия и номер]]="","",tbl_main[[#This Row],[ТИП]]&amp;"-"&amp;RIGHT(tbl_main[[#This Row],[Серия и номер]],6)))</f>
        <v/>
      </c>
      <c r="C681" s="83" t="s">
        <v>311</v>
      </c>
      <c r="D681" s="83" t="s">
        <v>311</v>
      </c>
      <c r="E681" s="83" t="s">
        <v>311</v>
      </c>
      <c r="F681" s="83" t="s">
        <v>311</v>
      </c>
      <c r="G681" s="83" t="s">
        <v>311</v>
      </c>
      <c r="H681" s="83" t="s">
        <v>311</v>
      </c>
      <c r="I681" s="83" t="s">
        <v>311</v>
      </c>
      <c r="J681" s="83" t="s">
        <v>311</v>
      </c>
      <c r="K681" s="84" t="s">
        <v>311</v>
      </c>
      <c r="L681" s="83" t="s">
        <v>311</v>
      </c>
      <c r="M681" s="85" t="s">
        <v>311</v>
      </c>
      <c r="N681" s="83" t="s">
        <v>311</v>
      </c>
      <c r="O681" s="84" t="s">
        <v>311</v>
      </c>
      <c r="P681" s="83" t="s">
        <v>311</v>
      </c>
      <c r="Q681" s="83" t="s">
        <v>311</v>
      </c>
      <c r="R681" s="83" t="s">
        <v>311</v>
      </c>
      <c r="S681" s="86" t="s">
        <v>311</v>
      </c>
      <c r="T681" s="83" t="s">
        <v>311</v>
      </c>
      <c r="U681" s="83" t="s">
        <v>311</v>
      </c>
      <c r="V681" s="83" t="s">
        <v>311</v>
      </c>
      <c r="W681" s="86" t="s">
        <v>311</v>
      </c>
      <c r="X681" s="86" t="s">
        <v>311</v>
      </c>
      <c r="Y681" s="90" t="str">
        <f>IF(tbl_main[[#This Row],[ИНН организации]]="","",IF(ISERROR(VLOOKUP(tbl_main[[#This Row],[ИНН организации]],tbl_inn[],3,FALSE)),"Проверьте ИНН",VLOOKUP(tbl_main[[#This Row],[ИНН организации]],tbl_inn[],3,FALSE)))</f>
        <v/>
      </c>
      <c r="Z681" s="90" t="str">
        <f>IF(ISERROR(VLOOKUP(tbl_main[[#This Row],[ИНН организации]],tbl_inn[],4,FALSE)),"",VLOOKUP(tbl_main[[#This Row],[ИНН организации]],tbl_inn[],4,FALSE))</f>
        <v/>
      </c>
      <c r="AA681" s="90" t="str">
        <f>IF(ISERROR(VLOOKUP(tbl_main[[#This Row],[ИНН организации]],tbl_inn[],8,FALSE)),"",VLOOKUP(tbl_main[[#This Row],[ИНН организации]],tbl_inn[],8,FALSE))</f>
        <v/>
      </c>
      <c r="AB681" s="83" t="s">
        <v>311</v>
      </c>
      <c r="AC681" s="83" t="s">
        <v>311</v>
      </c>
      <c r="AD681" s="83" t="s">
        <v>311</v>
      </c>
      <c r="AE681" s="83" t="s">
        <v>311</v>
      </c>
      <c r="AF681" s="83" t="s">
        <v>311</v>
      </c>
      <c r="AG681" s="83" t="s">
        <v>311</v>
      </c>
      <c r="AH681" s="83" t="s">
        <v>311</v>
      </c>
      <c r="AI681" s="83" t="s">
        <v>311</v>
      </c>
      <c r="AJ681" s="83" t="s">
        <v>311</v>
      </c>
      <c r="AK681" s="83" t="s">
        <v>311</v>
      </c>
      <c r="AL681" s="83" t="s">
        <v>311</v>
      </c>
      <c r="AM681" s="83" t="s">
        <v>311</v>
      </c>
      <c r="AN681" s="83" t="s">
        <v>311</v>
      </c>
    </row>
    <row r="682" spans="1:40" x14ac:dyDescent="0.25">
      <c r="A682" s="81">
        <f t="shared" si="10"/>
        <v>673</v>
      </c>
      <c r="B682" s="82" t="str">
        <f>IF(tbl_main[[#This Row],[ТИП]]="","",IF(tbl_main[[#This Row],[Серия и номер]]="","",tbl_main[[#This Row],[ТИП]]&amp;"-"&amp;RIGHT(tbl_main[[#This Row],[Серия и номер]],6)))</f>
        <v/>
      </c>
      <c r="C682" s="83" t="s">
        <v>311</v>
      </c>
      <c r="D682" s="83" t="s">
        <v>311</v>
      </c>
      <c r="E682" s="83" t="s">
        <v>311</v>
      </c>
      <c r="F682" s="83" t="s">
        <v>311</v>
      </c>
      <c r="G682" s="83" t="s">
        <v>311</v>
      </c>
      <c r="H682" s="83" t="s">
        <v>311</v>
      </c>
      <c r="I682" s="83" t="s">
        <v>311</v>
      </c>
      <c r="J682" s="83" t="s">
        <v>311</v>
      </c>
      <c r="K682" s="84" t="s">
        <v>311</v>
      </c>
      <c r="L682" s="83" t="s">
        <v>311</v>
      </c>
      <c r="M682" s="85" t="s">
        <v>311</v>
      </c>
      <c r="N682" s="83" t="s">
        <v>311</v>
      </c>
      <c r="O682" s="84" t="s">
        <v>311</v>
      </c>
      <c r="P682" s="83" t="s">
        <v>311</v>
      </c>
      <c r="Q682" s="83" t="s">
        <v>311</v>
      </c>
      <c r="R682" s="83" t="s">
        <v>311</v>
      </c>
      <c r="S682" s="86" t="s">
        <v>311</v>
      </c>
      <c r="T682" s="83" t="s">
        <v>311</v>
      </c>
      <c r="U682" s="83" t="s">
        <v>311</v>
      </c>
      <c r="V682" s="83" t="s">
        <v>311</v>
      </c>
      <c r="W682" s="86" t="s">
        <v>311</v>
      </c>
      <c r="X682" s="86" t="s">
        <v>311</v>
      </c>
      <c r="Y682" s="90" t="str">
        <f>IF(tbl_main[[#This Row],[ИНН организации]]="","",IF(ISERROR(VLOOKUP(tbl_main[[#This Row],[ИНН организации]],tbl_inn[],3,FALSE)),"Проверьте ИНН",VLOOKUP(tbl_main[[#This Row],[ИНН организации]],tbl_inn[],3,FALSE)))</f>
        <v/>
      </c>
      <c r="Z682" s="90" t="str">
        <f>IF(ISERROR(VLOOKUP(tbl_main[[#This Row],[ИНН организации]],tbl_inn[],4,FALSE)),"",VLOOKUP(tbl_main[[#This Row],[ИНН организации]],tbl_inn[],4,FALSE))</f>
        <v/>
      </c>
      <c r="AA682" s="90" t="str">
        <f>IF(ISERROR(VLOOKUP(tbl_main[[#This Row],[ИНН организации]],tbl_inn[],8,FALSE)),"",VLOOKUP(tbl_main[[#This Row],[ИНН организации]],tbl_inn[],8,FALSE))</f>
        <v/>
      </c>
      <c r="AB682" s="83" t="s">
        <v>311</v>
      </c>
      <c r="AC682" s="83" t="s">
        <v>311</v>
      </c>
      <c r="AD682" s="83" t="s">
        <v>311</v>
      </c>
      <c r="AE682" s="83" t="s">
        <v>311</v>
      </c>
      <c r="AF682" s="83" t="s">
        <v>311</v>
      </c>
      <c r="AG682" s="83" t="s">
        <v>311</v>
      </c>
      <c r="AH682" s="83" t="s">
        <v>311</v>
      </c>
      <c r="AI682" s="83" t="s">
        <v>311</v>
      </c>
      <c r="AJ682" s="83" t="s">
        <v>311</v>
      </c>
      <c r="AK682" s="83" t="s">
        <v>311</v>
      </c>
      <c r="AL682" s="83" t="s">
        <v>311</v>
      </c>
      <c r="AM682" s="83" t="s">
        <v>311</v>
      </c>
      <c r="AN682" s="83" t="s">
        <v>311</v>
      </c>
    </row>
    <row r="683" spans="1:40" x14ac:dyDescent="0.25">
      <c r="A683" s="81">
        <f t="shared" si="10"/>
        <v>674</v>
      </c>
      <c r="B683" s="82" t="str">
        <f>IF(tbl_main[[#This Row],[ТИП]]="","",IF(tbl_main[[#This Row],[Серия и номер]]="","",tbl_main[[#This Row],[ТИП]]&amp;"-"&amp;RIGHT(tbl_main[[#This Row],[Серия и номер]],6)))</f>
        <v/>
      </c>
      <c r="C683" s="83" t="s">
        <v>311</v>
      </c>
      <c r="D683" s="83" t="s">
        <v>311</v>
      </c>
      <c r="E683" s="83" t="s">
        <v>311</v>
      </c>
      <c r="F683" s="83" t="s">
        <v>311</v>
      </c>
      <c r="G683" s="83" t="s">
        <v>311</v>
      </c>
      <c r="H683" s="83" t="s">
        <v>311</v>
      </c>
      <c r="I683" s="83" t="s">
        <v>311</v>
      </c>
      <c r="J683" s="83" t="s">
        <v>311</v>
      </c>
      <c r="K683" s="84" t="s">
        <v>311</v>
      </c>
      <c r="L683" s="83" t="s">
        <v>311</v>
      </c>
      <c r="M683" s="85" t="s">
        <v>311</v>
      </c>
      <c r="N683" s="83" t="s">
        <v>311</v>
      </c>
      <c r="O683" s="84" t="s">
        <v>311</v>
      </c>
      <c r="P683" s="83" t="s">
        <v>311</v>
      </c>
      <c r="Q683" s="83" t="s">
        <v>311</v>
      </c>
      <c r="R683" s="83" t="s">
        <v>311</v>
      </c>
      <c r="S683" s="86" t="s">
        <v>311</v>
      </c>
      <c r="T683" s="83" t="s">
        <v>311</v>
      </c>
      <c r="U683" s="83" t="s">
        <v>311</v>
      </c>
      <c r="V683" s="83" t="s">
        <v>311</v>
      </c>
      <c r="W683" s="86" t="s">
        <v>311</v>
      </c>
      <c r="X683" s="86" t="s">
        <v>311</v>
      </c>
      <c r="Y683" s="90" t="str">
        <f>IF(tbl_main[[#This Row],[ИНН организации]]="","",IF(ISERROR(VLOOKUP(tbl_main[[#This Row],[ИНН организации]],tbl_inn[],3,FALSE)),"Проверьте ИНН",VLOOKUP(tbl_main[[#This Row],[ИНН организации]],tbl_inn[],3,FALSE)))</f>
        <v/>
      </c>
      <c r="Z683" s="90" t="str">
        <f>IF(ISERROR(VLOOKUP(tbl_main[[#This Row],[ИНН организации]],tbl_inn[],4,FALSE)),"",VLOOKUP(tbl_main[[#This Row],[ИНН организации]],tbl_inn[],4,FALSE))</f>
        <v/>
      </c>
      <c r="AA683" s="90" t="str">
        <f>IF(ISERROR(VLOOKUP(tbl_main[[#This Row],[ИНН организации]],tbl_inn[],8,FALSE)),"",VLOOKUP(tbl_main[[#This Row],[ИНН организации]],tbl_inn[],8,FALSE))</f>
        <v/>
      </c>
      <c r="AB683" s="83" t="s">
        <v>311</v>
      </c>
      <c r="AC683" s="83" t="s">
        <v>311</v>
      </c>
      <c r="AD683" s="83" t="s">
        <v>311</v>
      </c>
      <c r="AE683" s="83" t="s">
        <v>311</v>
      </c>
      <c r="AF683" s="83" t="s">
        <v>311</v>
      </c>
      <c r="AG683" s="83" t="s">
        <v>311</v>
      </c>
      <c r="AH683" s="83" t="s">
        <v>311</v>
      </c>
      <c r="AI683" s="83" t="s">
        <v>311</v>
      </c>
      <c r="AJ683" s="83" t="s">
        <v>311</v>
      </c>
      <c r="AK683" s="83" t="s">
        <v>311</v>
      </c>
      <c r="AL683" s="83" t="s">
        <v>311</v>
      </c>
      <c r="AM683" s="83" t="s">
        <v>311</v>
      </c>
      <c r="AN683" s="83" t="s">
        <v>311</v>
      </c>
    </row>
    <row r="684" spans="1:40" x14ac:dyDescent="0.25">
      <c r="A684" s="81">
        <f t="shared" si="10"/>
        <v>675</v>
      </c>
      <c r="B684" s="82" t="str">
        <f>IF(tbl_main[[#This Row],[ТИП]]="","",IF(tbl_main[[#This Row],[Серия и номер]]="","",tbl_main[[#This Row],[ТИП]]&amp;"-"&amp;RIGHT(tbl_main[[#This Row],[Серия и номер]],6)))</f>
        <v/>
      </c>
      <c r="C684" s="83" t="s">
        <v>311</v>
      </c>
      <c r="D684" s="83" t="s">
        <v>311</v>
      </c>
      <c r="E684" s="83" t="s">
        <v>311</v>
      </c>
      <c r="F684" s="83" t="s">
        <v>311</v>
      </c>
      <c r="G684" s="83" t="s">
        <v>311</v>
      </c>
      <c r="H684" s="83" t="s">
        <v>311</v>
      </c>
      <c r="I684" s="83" t="s">
        <v>311</v>
      </c>
      <c r="J684" s="83" t="s">
        <v>311</v>
      </c>
      <c r="K684" s="84" t="s">
        <v>311</v>
      </c>
      <c r="L684" s="83" t="s">
        <v>311</v>
      </c>
      <c r="M684" s="85" t="s">
        <v>311</v>
      </c>
      <c r="N684" s="83" t="s">
        <v>311</v>
      </c>
      <c r="O684" s="84" t="s">
        <v>311</v>
      </c>
      <c r="P684" s="83" t="s">
        <v>311</v>
      </c>
      <c r="Q684" s="83" t="s">
        <v>311</v>
      </c>
      <c r="R684" s="83" t="s">
        <v>311</v>
      </c>
      <c r="S684" s="86" t="s">
        <v>311</v>
      </c>
      <c r="T684" s="83" t="s">
        <v>311</v>
      </c>
      <c r="U684" s="83" t="s">
        <v>311</v>
      </c>
      <c r="V684" s="83" t="s">
        <v>311</v>
      </c>
      <c r="W684" s="86" t="s">
        <v>311</v>
      </c>
      <c r="X684" s="86" t="s">
        <v>311</v>
      </c>
      <c r="Y684" s="90" t="str">
        <f>IF(tbl_main[[#This Row],[ИНН организации]]="","",IF(ISERROR(VLOOKUP(tbl_main[[#This Row],[ИНН организации]],tbl_inn[],3,FALSE)),"Проверьте ИНН",VLOOKUP(tbl_main[[#This Row],[ИНН организации]],tbl_inn[],3,FALSE)))</f>
        <v/>
      </c>
      <c r="Z684" s="90" t="str">
        <f>IF(ISERROR(VLOOKUP(tbl_main[[#This Row],[ИНН организации]],tbl_inn[],4,FALSE)),"",VLOOKUP(tbl_main[[#This Row],[ИНН организации]],tbl_inn[],4,FALSE))</f>
        <v/>
      </c>
      <c r="AA684" s="90" t="str">
        <f>IF(ISERROR(VLOOKUP(tbl_main[[#This Row],[ИНН организации]],tbl_inn[],8,FALSE)),"",VLOOKUP(tbl_main[[#This Row],[ИНН организации]],tbl_inn[],8,FALSE))</f>
        <v/>
      </c>
      <c r="AB684" s="83" t="s">
        <v>311</v>
      </c>
      <c r="AC684" s="83" t="s">
        <v>311</v>
      </c>
      <c r="AD684" s="83" t="s">
        <v>311</v>
      </c>
      <c r="AE684" s="83" t="s">
        <v>311</v>
      </c>
      <c r="AF684" s="83" t="s">
        <v>311</v>
      </c>
      <c r="AG684" s="83" t="s">
        <v>311</v>
      </c>
      <c r="AH684" s="83" t="s">
        <v>311</v>
      </c>
      <c r="AI684" s="83" t="s">
        <v>311</v>
      </c>
      <c r="AJ684" s="83" t="s">
        <v>311</v>
      </c>
      <c r="AK684" s="83" t="s">
        <v>311</v>
      </c>
      <c r="AL684" s="83" t="s">
        <v>311</v>
      </c>
      <c r="AM684" s="83" t="s">
        <v>311</v>
      </c>
      <c r="AN684" s="83" t="s">
        <v>311</v>
      </c>
    </row>
    <row r="685" spans="1:40" x14ac:dyDescent="0.25">
      <c r="A685" s="81">
        <f t="shared" si="10"/>
        <v>676</v>
      </c>
      <c r="B685" s="82" t="str">
        <f>IF(tbl_main[[#This Row],[ТИП]]="","",IF(tbl_main[[#This Row],[Серия и номер]]="","",tbl_main[[#This Row],[ТИП]]&amp;"-"&amp;RIGHT(tbl_main[[#This Row],[Серия и номер]],6)))</f>
        <v/>
      </c>
      <c r="C685" s="83" t="s">
        <v>311</v>
      </c>
      <c r="D685" s="83" t="s">
        <v>311</v>
      </c>
      <c r="E685" s="83" t="s">
        <v>311</v>
      </c>
      <c r="F685" s="83" t="s">
        <v>311</v>
      </c>
      <c r="G685" s="83" t="s">
        <v>311</v>
      </c>
      <c r="H685" s="83" t="s">
        <v>311</v>
      </c>
      <c r="I685" s="83" t="s">
        <v>311</v>
      </c>
      <c r="J685" s="83" t="s">
        <v>311</v>
      </c>
      <c r="K685" s="84" t="s">
        <v>311</v>
      </c>
      <c r="L685" s="83" t="s">
        <v>311</v>
      </c>
      <c r="M685" s="85" t="s">
        <v>311</v>
      </c>
      <c r="N685" s="83" t="s">
        <v>311</v>
      </c>
      <c r="O685" s="84" t="s">
        <v>311</v>
      </c>
      <c r="P685" s="83" t="s">
        <v>311</v>
      </c>
      <c r="Q685" s="83" t="s">
        <v>311</v>
      </c>
      <c r="R685" s="83" t="s">
        <v>311</v>
      </c>
      <c r="S685" s="86" t="s">
        <v>311</v>
      </c>
      <c r="T685" s="83" t="s">
        <v>311</v>
      </c>
      <c r="U685" s="83" t="s">
        <v>311</v>
      </c>
      <c r="V685" s="83" t="s">
        <v>311</v>
      </c>
      <c r="W685" s="86" t="s">
        <v>311</v>
      </c>
      <c r="X685" s="86" t="s">
        <v>311</v>
      </c>
      <c r="Y685" s="90" t="str">
        <f>IF(tbl_main[[#This Row],[ИНН организации]]="","",IF(ISERROR(VLOOKUP(tbl_main[[#This Row],[ИНН организации]],tbl_inn[],3,FALSE)),"Проверьте ИНН",VLOOKUP(tbl_main[[#This Row],[ИНН организации]],tbl_inn[],3,FALSE)))</f>
        <v/>
      </c>
      <c r="Z685" s="90" t="str">
        <f>IF(ISERROR(VLOOKUP(tbl_main[[#This Row],[ИНН организации]],tbl_inn[],4,FALSE)),"",VLOOKUP(tbl_main[[#This Row],[ИНН организации]],tbl_inn[],4,FALSE))</f>
        <v/>
      </c>
      <c r="AA685" s="90" t="str">
        <f>IF(ISERROR(VLOOKUP(tbl_main[[#This Row],[ИНН организации]],tbl_inn[],8,FALSE)),"",VLOOKUP(tbl_main[[#This Row],[ИНН организации]],tbl_inn[],8,FALSE))</f>
        <v/>
      </c>
      <c r="AB685" s="83" t="s">
        <v>311</v>
      </c>
      <c r="AC685" s="83" t="s">
        <v>311</v>
      </c>
      <c r="AD685" s="83" t="s">
        <v>311</v>
      </c>
      <c r="AE685" s="83" t="s">
        <v>311</v>
      </c>
      <c r="AF685" s="83" t="s">
        <v>311</v>
      </c>
      <c r="AG685" s="83" t="s">
        <v>311</v>
      </c>
      <c r="AH685" s="83" t="s">
        <v>311</v>
      </c>
      <c r="AI685" s="83" t="s">
        <v>311</v>
      </c>
      <c r="AJ685" s="83" t="s">
        <v>311</v>
      </c>
      <c r="AK685" s="83" t="s">
        <v>311</v>
      </c>
      <c r="AL685" s="83" t="s">
        <v>311</v>
      </c>
      <c r="AM685" s="83" t="s">
        <v>311</v>
      </c>
      <c r="AN685" s="83" t="s">
        <v>311</v>
      </c>
    </row>
    <row r="686" spans="1:40" x14ac:dyDescent="0.25">
      <c r="A686" s="81">
        <f t="shared" si="10"/>
        <v>677</v>
      </c>
      <c r="B686" s="82" t="str">
        <f>IF(tbl_main[[#This Row],[ТИП]]="","",IF(tbl_main[[#This Row],[Серия и номер]]="","",tbl_main[[#This Row],[ТИП]]&amp;"-"&amp;RIGHT(tbl_main[[#This Row],[Серия и номер]],6)))</f>
        <v/>
      </c>
      <c r="C686" s="83" t="s">
        <v>311</v>
      </c>
      <c r="D686" s="83" t="s">
        <v>311</v>
      </c>
      <c r="E686" s="83" t="s">
        <v>311</v>
      </c>
      <c r="F686" s="83" t="s">
        <v>311</v>
      </c>
      <c r="G686" s="83" t="s">
        <v>311</v>
      </c>
      <c r="H686" s="83" t="s">
        <v>311</v>
      </c>
      <c r="I686" s="83" t="s">
        <v>311</v>
      </c>
      <c r="J686" s="83" t="s">
        <v>311</v>
      </c>
      <c r="K686" s="84" t="s">
        <v>311</v>
      </c>
      <c r="L686" s="83" t="s">
        <v>311</v>
      </c>
      <c r="M686" s="85" t="s">
        <v>311</v>
      </c>
      <c r="N686" s="83" t="s">
        <v>311</v>
      </c>
      <c r="O686" s="84" t="s">
        <v>311</v>
      </c>
      <c r="P686" s="83" t="s">
        <v>311</v>
      </c>
      <c r="Q686" s="83" t="s">
        <v>311</v>
      </c>
      <c r="R686" s="83" t="s">
        <v>311</v>
      </c>
      <c r="S686" s="86" t="s">
        <v>311</v>
      </c>
      <c r="T686" s="83" t="s">
        <v>311</v>
      </c>
      <c r="U686" s="83" t="s">
        <v>311</v>
      </c>
      <c r="V686" s="83" t="s">
        <v>311</v>
      </c>
      <c r="W686" s="86" t="s">
        <v>311</v>
      </c>
      <c r="X686" s="86" t="s">
        <v>311</v>
      </c>
      <c r="Y686" s="90" t="str">
        <f>IF(tbl_main[[#This Row],[ИНН организации]]="","",IF(ISERROR(VLOOKUP(tbl_main[[#This Row],[ИНН организации]],tbl_inn[],3,FALSE)),"Проверьте ИНН",VLOOKUP(tbl_main[[#This Row],[ИНН организации]],tbl_inn[],3,FALSE)))</f>
        <v/>
      </c>
      <c r="Z686" s="90" t="str">
        <f>IF(ISERROR(VLOOKUP(tbl_main[[#This Row],[ИНН организации]],tbl_inn[],4,FALSE)),"",VLOOKUP(tbl_main[[#This Row],[ИНН организации]],tbl_inn[],4,FALSE))</f>
        <v/>
      </c>
      <c r="AA686" s="90" t="str">
        <f>IF(ISERROR(VLOOKUP(tbl_main[[#This Row],[ИНН организации]],tbl_inn[],8,FALSE)),"",VLOOKUP(tbl_main[[#This Row],[ИНН организации]],tbl_inn[],8,FALSE))</f>
        <v/>
      </c>
      <c r="AB686" s="83" t="s">
        <v>311</v>
      </c>
      <c r="AC686" s="83" t="s">
        <v>311</v>
      </c>
      <c r="AD686" s="83" t="s">
        <v>311</v>
      </c>
      <c r="AE686" s="83" t="s">
        <v>311</v>
      </c>
      <c r="AF686" s="83" t="s">
        <v>311</v>
      </c>
      <c r="AG686" s="83" t="s">
        <v>311</v>
      </c>
      <c r="AH686" s="83" t="s">
        <v>311</v>
      </c>
      <c r="AI686" s="83" t="s">
        <v>311</v>
      </c>
      <c r="AJ686" s="83" t="s">
        <v>311</v>
      </c>
      <c r="AK686" s="83" t="s">
        <v>311</v>
      </c>
      <c r="AL686" s="83" t="s">
        <v>311</v>
      </c>
      <c r="AM686" s="83" t="s">
        <v>311</v>
      </c>
      <c r="AN686" s="83" t="s">
        <v>311</v>
      </c>
    </row>
    <row r="687" spans="1:40" x14ac:dyDescent="0.25">
      <c r="A687" s="81">
        <f t="shared" si="10"/>
        <v>678</v>
      </c>
      <c r="B687" s="82" t="str">
        <f>IF(tbl_main[[#This Row],[ТИП]]="","",IF(tbl_main[[#This Row],[Серия и номер]]="","",tbl_main[[#This Row],[ТИП]]&amp;"-"&amp;RIGHT(tbl_main[[#This Row],[Серия и номер]],6)))</f>
        <v/>
      </c>
      <c r="C687" s="83" t="s">
        <v>311</v>
      </c>
      <c r="D687" s="83" t="s">
        <v>311</v>
      </c>
      <c r="E687" s="83" t="s">
        <v>311</v>
      </c>
      <c r="F687" s="83" t="s">
        <v>311</v>
      </c>
      <c r="G687" s="83" t="s">
        <v>311</v>
      </c>
      <c r="H687" s="83" t="s">
        <v>311</v>
      </c>
      <c r="I687" s="83" t="s">
        <v>311</v>
      </c>
      <c r="J687" s="83" t="s">
        <v>311</v>
      </c>
      <c r="K687" s="84" t="s">
        <v>311</v>
      </c>
      <c r="L687" s="83" t="s">
        <v>311</v>
      </c>
      <c r="M687" s="85" t="s">
        <v>311</v>
      </c>
      <c r="N687" s="83" t="s">
        <v>311</v>
      </c>
      <c r="O687" s="84" t="s">
        <v>311</v>
      </c>
      <c r="P687" s="83" t="s">
        <v>311</v>
      </c>
      <c r="Q687" s="83" t="s">
        <v>311</v>
      </c>
      <c r="R687" s="83" t="s">
        <v>311</v>
      </c>
      <c r="S687" s="86" t="s">
        <v>311</v>
      </c>
      <c r="T687" s="83" t="s">
        <v>311</v>
      </c>
      <c r="U687" s="83" t="s">
        <v>311</v>
      </c>
      <c r="V687" s="83" t="s">
        <v>311</v>
      </c>
      <c r="W687" s="86" t="s">
        <v>311</v>
      </c>
      <c r="X687" s="86" t="s">
        <v>311</v>
      </c>
      <c r="Y687" s="90" t="str">
        <f>IF(tbl_main[[#This Row],[ИНН организации]]="","",IF(ISERROR(VLOOKUP(tbl_main[[#This Row],[ИНН организации]],tbl_inn[],3,FALSE)),"Проверьте ИНН",VLOOKUP(tbl_main[[#This Row],[ИНН организации]],tbl_inn[],3,FALSE)))</f>
        <v/>
      </c>
      <c r="Z687" s="90" t="str">
        <f>IF(ISERROR(VLOOKUP(tbl_main[[#This Row],[ИНН организации]],tbl_inn[],4,FALSE)),"",VLOOKUP(tbl_main[[#This Row],[ИНН организации]],tbl_inn[],4,FALSE))</f>
        <v/>
      </c>
      <c r="AA687" s="90" t="str">
        <f>IF(ISERROR(VLOOKUP(tbl_main[[#This Row],[ИНН организации]],tbl_inn[],8,FALSE)),"",VLOOKUP(tbl_main[[#This Row],[ИНН организации]],tbl_inn[],8,FALSE))</f>
        <v/>
      </c>
      <c r="AB687" s="83" t="s">
        <v>311</v>
      </c>
      <c r="AC687" s="83" t="s">
        <v>311</v>
      </c>
      <c r="AD687" s="83" t="s">
        <v>311</v>
      </c>
      <c r="AE687" s="83" t="s">
        <v>311</v>
      </c>
      <c r="AF687" s="83" t="s">
        <v>311</v>
      </c>
      <c r="AG687" s="83" t="s">
        <v>311</v>
      </c>
      <c r="AH687" s="83" t="s">
        <v>311</v>
      </c>
      <c r="AI687" s="83" t="s">
        <v>311</v>
      </c>
      <c r="AJ687" s="83" t="s">
        <v>311</v>
      </c>
      <c r="AK687" s="83" t="s">
        <v>311</v>
      </c>
      <c r="AL687" s="83" t="s">
        <v>311</v>
      </c>
      <c r="AM687" s="83" t="s">
        <v>311</v>
      </c>
      <c r="AN687" s="83" t="s">
        <v>311</v>
      </c>
    </row>
    <row r="688" spans="1:40" x14ac:dyDescent="0.25">
      <c r="A688" s="81">
        <f t="shared" si="10"/>
        <v>679</v>
      </c>
      <c r="B688" s="82" t="str">
        <f>IF(tbl_main[[#This Row],[ТИП]]="","",IF(tbl_main[[#This Row],[Серия и номер]]="","",tbl_main[[#This Row],[ТИП]]&amp;"-"&amp;RIGHT(tbl_main[[#This Row],[Серия и номер]],6)))</f>
        <v/>
      </c>
      <c r="C688" s="83" t="s">
        <v>311</v>
      </c>
      <c r="D688" s="83" t="s">
        <v>311</v>
      </c>
      <c r="E688" s="83" t="s">
        <v>311</v>
      </c>
      <c r="F688" s="83" t="s">
        <v>311</v>
      </c>
      <c r="G688" s="83" t="s">
        <v>311</v>
      </c>
      <c r="H688" s="83" t="s">
        <v>311</v>
      </c>
      <c r="I688" s="83" t="s">
        <v>311</v>
      </c>
      <c r="J688" s="83" t="s">
        <v>311</v>
      </c>
      <c r="K688" s="84" t="s">
        <v>311</v>
      </c>
      <c r="L688" s="83" t="s">
        <v>311</v>
      </c>
      <c r="M688" s="85" t="s">
        <v>311</v>
      </c>
      <c r="N688" s="83" t="s">
        <v>311</v>
      </c>
      <c r="O688" s="84" t="s">
        <v>311</v>
      </c>
      <c r="P688" s="83" t="s">
        <v>311</v>
      </c>
      <c r="Q688" s="83" t="s">
        <v>311</v>
      </c>
      <c r="R688" s="83" t="s">
        <v>311</v>
      </c>
      <c r="S688" s="86" t="s">
        <v>311</v>
      </c>
      <c r="T688" s="83" t="s">
        <v>311</v>
      </c>
      <c r="U688" s="83" t="s">
        <v>311</v>
      </c>
      <c r="V688" s="83" t="s">
        <v>311</v>
      </c>
      <c r="W688" s="86" t="s">
        <v>311</v>
      </c>
      <c r="X688" s="86" t="s">
        <v>311</v>
      </c>
      <c r="Y688" s="90" t="str">
        <f>IF(tbl_main[[#This Row],[ИНН организации]]="","",IF(ISERROR(VLOOKUP(tbl_main[[#This Row],[ИНН организации]],tbl_inn[],3,FALSE)),"Проверьте ИНН",VLOOKUP(tbl_main[[#This Row],[ИНН организации]],tbl_inn[],3,FALSE)))</f>
        <v/>
      </c>
      <c r="Z688" s="90" t="str">
        <f>IF(ISERROR(VLOOKUP(tbl_main[[#This Row],[ИНН организации]],tbl_inn[],4,FALSE)),"",VLOOKUP(tbl_main[[#This Row],[ИНН организации]],tbl_inn[],4,FALSE))</f>
        <v/>
      </c>
      <c r="AA688" s="90" t="str">
        <f>IF(ISERROR(VLOOKUP(tbl_main[[#This Row],[ИНН организации]],tbl_inn[],8,FALSE)),"",VLOOKUP(tbl_main[[#This Row],[ИНН организации]],tbl_inn[],8,FALSE))</f>
        <v/>
      </c>
      <c r="AB688" s="83" t="s">
        <v>311</v>
      </c>
      <c r="AC688" s="83" t="s">
        <v>311</v>
      </c>
      <c r="AD688" s="83" t="s">
        <v>311</v>
      </c>
      <c r="AE688" s="83" t="s">
        <v>311</v>
      </c>
      <c r="AF688" s="83" t="s">
        <v>311</v>
      </c>
      <c r="AG688" s="83" t="s">
        <v>311</v>
      </c>
      <c r="AH688" s="83" t="s">
        <v>311</v>
      </c>
      <c r="AI688" s="83" t="s">
        <v>311</v>
      </c>
      <c r="AJ688" s="83" t="s">
        <v>311</v>
      </c>
      <c r="AK688" s="83" t="s">
        <v>311</v>
      </c>
      <c r="AL688" s="83" t="s">
        <v>311</v>
      </c>
      <c r="AM688" s="83" t="s">
        <v>311</v>
      </c>
      <c r="AN688" s="83" t="s">
        <v>311</v>
      </c>
    </row>
    <row r="689" spans="1:40" x14ac:dyDescent="0.25">
      <c r="A689" s="81">
        <f t="shared" si="10"/>
        <v>680</v>
      </c>
      <c r="B689" s="82" t="str">
        <f>IF(tbl_main[[#This Row],[ТИП]]="","",IF(tbl_main[[#This Row],[Серия и номер]]="","",tbl_main[[#This Row],[ТИП]]&amp;"-"&amp;RIGHT(tbl_main[[#This Row],[Серия и номер]],6)))</f>
        <v/>
      </c>
      <c r="C689" s="83" t="s">
        <v>311</v>
      </c>
      <c r="D689" s="83" t="s">
        <v>311</v>
      </c>
      <c r="E689" s="83" t="s">
        <v>311</v>
      </c>
      <c r="F689" s="83" t="s">
        <v>311</v>
      </c>
      <c r="G689" s="83" t="s">
        <v>311</v>
      </c>
      <c r="H689" s="83" t="s">
        <v>311</v>
      </c>
      <c r="I689" s="83" t="s">
        <v>311</v>
      </c>
      <c r="J689" s="83" t="s">
        <v>311</v>
      </c>
      <c r="K689" s="84" t="s">
        <v>311</v>
      </c>
      <c r="L689" s="83" t="s">
        <v>311</v>
      </c>
      <c r="M689" s="85" t="s">
        <v>311</v>
      </c>
      <c r="N689" s="83" t="s">
        <v>311</v>
      </c>
      <c r="O689" s="84" t="s">
        <v>311</v>
      </c>
      <c r="P689" s="83" t="s">
        <v>311</v>
      </c>
      <c r="Q689" s="83" t="s">
        <v>311</v>
      </c>
      <c r="R689" s="83" t="s">
        <v>311</v>
      </c>
      <c r="S689" s="86" t="s">
        <v>311</v>
      </c>
      <c r="T689" s="83" t="s">
        <v>311</v>
      </c>
      <c r="U689" s="83" t="s">
        <v>311</v>
      </c>
      <c r="V689" s="83" t="s">
        <v>311</v>
      </c>
      <c r="W689" s="86" t="s">
        <v>311</v>
      </c>
      <c r="X689" s="86" t="s">
        <v>311</v>
      </c>
      <c r="Y689" s="90" t="str">
        <f>IF(tbl_main[[#This Row],[ИНН организации]]="","",IF(ISERROR(VLOOKUP(tbl_main[[#This Row],[ИНН организации]],tbl_inn[],3,FALSE)),"Проверьте ИНН",VLOOKUP(tbl_main[[#This Row],[ИНН организации]],tbl_inn[],3,FALSE)))</f>
        <v/>
      </c>
      <c r="Z689" s="90" t="str">
        <f>IF(ISERROR(VLOOKUP(tbl_main[[#This Row],[ИНН организации]],tbl_inn[],4,FALSE)),"",VLOOKUP(tbl_main[[#This Row],[ИНН организации]],tbl_inn[],4,FALSE))</f>
        <v/>
      </c>
      <c r="AA689" s="90" t="str">
        <f>IF(ISERROR(VLOOKUP(tbl_main[[#This Row],[ИНН организации]],tbl_inn[],8,FALSE)),"",VLOOKUP(tbl_main[[#This Row],[ИНН организации]],tbl_inn[],8,FALSE))</f>
        <v/>
      </c>
      <c r="AB689" s="83" t="s">
        <v>311</v>
      </c>
      <c r="AC689" s="83" t="s">
        <v>311</v>
      </c>
      <c r="AD689" s="83" t="s">
        <v>311</v>
      </c>
      <c r="AE689" s="83" t="s">
        <v>311</v>
      </c>
      <c r="AF689" s="83" t="s">
        <v>311</v>
      </c>
      <c r="AG689" s="83" t="s">
        <v>311</v>
      </c>
      <c r="AH689" s="83" t="s">
        <v>311</v>
      </c>
      <c r="AI689" s="83" t="s">
        <v>311</v>
      </c>
      <c r="AJ689" s="83" t="s">
        <v>311</v>
      </c>
      <c r="AK689" s="83" t="s">
        <v>311</v>
      </c>
      <c r="AL689" s="83" t="s">
        <v>311</v>
      </c>
      <c r="AM689" s="83" t="s">
        <v>311</v>
      </c>
      <c r="AN689" s="83" t="s">
        <v>311</v>
      </c>
    </row>
    <row r="690" spans="1:40" x14ac:dyDescent="0.25">
      <c r="A690" s="81">
        <f t="shared" si="10"/>
        <v>681</v>
      </c>
      <c r="B690" s="82" t="str">
        <f>IF(tbl_main[[#This Row],[ТИП]]="","",IF(tbl_main[[#This Row],[Серия и номер]]="","",tbl_main[[#This Row],[ТИП]]&amp;"-"&amp;RIGHT(tbl_main[[#This Row],[Серия и номер]],6)))</f>
        <v/>
      </c>
      <c r="C690" s="83" t="s">
        <v>311</v>
      </c>
      <c r="D690" s="83" t="s">
        <v>311</v>
      </c>
      <c r="E690" s="83" t="s">
        <v>311</v>
      </c>
      <c r="F690" s="83" t="s">
        <v>311</v>
      </c>
      <c r="G690" s="83" t="s">
        <v>311</v>
      </c>
      <c r="H690" s="83" t="s">
        <v>311</v>
      </c>
      <c r="I690" s="83" t="s">
        <v>311</v>
      </c>
      <c r="J690" s="83" t="s">
        <v>311</v>
      </c>
      <c r="K690" s="84" t="s">
        <v>311</v>
      </c>
      <c r="L690" s="83" t="s">
        <v>311</v>
      </c>
      <c r="M690" s="85" t="s">
        <v>311</v>
      </c>
      <c r="N690" s="83" t="s">
        <v>311</v>
      </c>
      <c r="O690" s="84" t="s">
        <v>311</v>
      </c>
      <c r="P690" s="83" t="s">
        <v>311</v>
      </c>
      <c r="Q690" s="83" t="s">
        <v>311</v>
      </c>
      <c r="R690" s="83" t="s">
        <v>311</v>
      </c>
      <c r="S690" s="86" t="s">
        <v>311</v>
      </c>
      <c r="T690" s="83" t="s">
        <v>311</v>
      </c>
      <c r="U690" s="83" t="s">
        <v>311</v>
      </c>
      <c r="V690" s="83" t="s">
        <v>311</v>
      </c>
      <c r="W690" s="86" t="s">
        <v>311</v>
      </c>
      <c r="X690" s="86" t="s">
        <v>311</v>
      </c>
      <c r="Y690" s="90" t="str">
        <f>IF(tbl_main[[#This Row],[ИНН организации]]="","",IF(ISERROR(VLOOKUP(tbl_main[[#This Row],[ИНН организации]],tbl_inn[],3,FALSE)),"Проверьте ИНН",VLOOKUP(tbl_main[[#This Row],[ИНН организации]],tbl_inn[],3,FALSE)))</f>
        <v/>
      </c>
      <c r="Z690" s="90" t="str">
        <f>IF(ISERROR(VLOOKUP(tbl_main[[#This Row],[ИНН организации]],tbl_inn[],4,FALSE)),"",VLOOKUP(tbl_main[[#This Row],[ИНН организации]],tbl_inn[],4,FALSE))</f>
        <v/>
      </c>
      <c r="AA690" s="90" t="str">
        <f>IF(ISERROR(VLOOKUP(tbl_main[[#This Row],[ИНН организации]],tbl_inn[],8,FALSE)),"",VLOOKUP(tbl_main[[#This Row],[ИНН организации]],tbl_inn[],8,FALSE))</f>
        <v/>
      </c>
      <c r="AB690" s="83" t="s">
        <v>311</v>
      </c>
      <c r="AC690" s="83" t="s">
        <v>311</v>
      </c>
      <c r="AD690" s="83" t="s">
        <v>311</v>
      </c>
      <c r="AE690" s="83" t="s">
        <v>311</v>
      </c>
      <c r="AF690" s="83" t="s">
        <v>311</v>
      </c>
      <c r="AG690" s="83" t="s">
        <v>311</v>
      </c>
      <c r="AH690" s="83" t="s">
        <v>311</v>
      </c>
      <c r="AI690" s="83" t="s">
        <v>311</v>
      </c>
      <c r="AJ690" s="83" t="s">
        <v>311</v>
      </c>
      <c r="AK690" s="83" t="s">
        <v>311</v>
      </c>
      <c r="AL690" s="83" t="s">
        <v>311</v>
      </c>
      <c r="AM690" s="83" t="s">
        <v>311</v>
      </c>
      <c r="AN690" s="83" t="s">
        <v>311</v>
      </c>
    </row>
    <row r="691" spans="1:40" x14ac:dyDescent="0.25">
      <c r="A691" s="81">
        <f t="shared" si="10"/>
        <v>682</v>
      </c>
      <c r="B691" s="82" t="str">
        <f>IF(tbl_main[[#This Row],[ТИП]]="","",IF(tbl_main[[#This Row],[Серия и номер]]="","",tbl_main[[#This Row],[ТИП]]&amp;"-"&amp;RIGHT(tbl_main[[#This Row],[Серия и номер]],6)))</f>
        <v/>
      </c>
      <c r="C691" s="83" t="s">
        <v>311</v>
      </c>
      <c r="D691" s="83" t="s">
        <v>311</v>
      </c>
      <c r="E691" s="83" t="s">
        <v>311</v>
      </c>
      <c r="F691" s="83" t="s">
        <v>311</v>
      </c>
      <c r="G691" s="83" t="s">
        <v>311</v>
      </c>
      <c r="H691" s="83" t="s">
        <v>311</v>
      </c>
      <c r="I691" s="83" t="s">
        <v>311</v>
      </c>
      <c r="J691" s="83" t="s">
        <v>311</v>
      </c>
      <c r="K691" s="84" t="s">
        <v>311</v>
      </c>
      <c r="L691" s="83" t="s">
        <v>311</v>
      </c>
      <c r="M691" s="85" t="s">
        <v>311</v>
      </c>
      <c r="N691" s="83" t="s">
        <v>311</v>
      </c>
      <c r="O691" s="84" t="s">
        <v>311</v>
      </c>
      <c r="P691" s="83" t="s">
        <v>311</v>
      </c>
      <c r="Q691" s="83" t="s">
        <v>311</v>
      </c>
      <c r="R691" s="83" t="s">
        <v>311</v>
      </c>
      <c r="S691" s="86" t="s">
        <v>311</v>
      </c>
      <c r="T691" s="83" t="s">
        <v>311</v>
      </c>
      <c r="U691" s="83" t="s">
        <v>311</v>
      </c>
      <c r="V691" s="83" t="s">
        <v>311</v>
      </c>
      <c r="W691" s="86" t="s">
        <v>311</v>
      </c>
      <c r="X691" s="86" t="s">
        <v>311</v>
      </c>
      <c r="Y691" s="90" t="str">
        <f>IF(tbl_main[[#This Row],[ИНН организации]]="","",IF(ISERROR(VLOOKUP(tbl_main[[#This Row],[ИНН организации]],tbl_inn[],3,FALSE)),"Проверьте ИНН",VLOOKUP(tbl_main[[#This Row],[ИНН организации]],tbl_inn[],3,FALSE)))</f>
        <v/>
      </c>
      <c r="Z691" s="90" t="str">
        <f>IF(ISERROR(VLOOKUP(tbl_main[[#This Row],[ИНН организации]],tbl_inn[],4,FALSE)),"",VLOOKUP(tbl_main[[#This Row],[ИНН организации]],tbl_inn[],4,FALSE))</f>
        <v/>
      </c>
      <c r="AA691" s="90" t="str">
        <f>IF(ISERROR(VLOOKUP(tbl_main[[#This Row],[ИНН организации]],tbl_inn[],8,FALSE)),"",VLOOKUP(tbl_main[[#This Row],[ИНН организации]],tbl_inn[],8,FALSE))</f>
        <v/>
      </c>
      <c r="AB691" s="83" t="s">
        <v>311</v>
      </c>
      <c r="AC691" s="83" t="s">
        <v>311</v>
      </c>
      <c r="AD691" s="83" t="s">
        <v>311</v>
      </c>
      <c r="AE691" s="83" t="s">
        <v>311</v>
      </c>
      <c r="AF691" s="83" t="s">
        <v>311</v>
      </c>
      <c r="AG691" s="83" t="s">
        <v>311</v>
      </c>
      <c r="AH691" s="83" t="s">
        <v>311</v>
      </c>
      <c r="AI691" s="83" t="s">
        <v>311</v>
      </c>
      <c r="AJ691" s="83" t="s">
        <v>311</v>
      </c>
      <c r="AK691" s="83" t="s">
        <v>311</v>
      </c>
      <c r="AL691" s="83" t="s">
        <v>311</v>
      </c>
      <c r="AM691" s="83" t="s">
        <v>311</v>
      </c>
      <c r="AN691" s="83" t="s">
        <v>311</v>
      </c>
    </row>
    <row r="692" spans="1:40" x14ac:dyDescent="0.25">
      <c r="A692" s="81">
        <f t="shared" si="10"/>
        <v>683</v>
      </c>
      <c r="B692" s="82" t="str">
        <f>IF(tbl_main[[#This Row],[ТИП]]="","",IF(tbl_main[[#This Row],[Серия и номер]]="","",tbl_main[[#This Row],[ТИП]]&amp;"-"&amp;RIGHT(tbl_main[[#This Row],[Серия и номер]],6)))</f>
        <v/>
      </c>
      <c r="C692" s="83" t="s">
        <v>311</v>
      </c>
      <c r="D692" s="83" t="s">
        <v>311</v>
      </c>
      <c r="E692" s="83" t="s">
        <v>311</v>
      </c>
      <c r="F692" s="83" t="s">
        <v>311</v>
      </c>
      <c r="G692" s="83" t="s">
        <v>311</v>
      </c>
      <c r="H692" s="83" t="s">
        <v>311</v>
      </c>
      <c r="I692" s="83" t="s">
        <v>311</v>
      </c>
      <c r="J692" s="83" t="s">
        <v>311</v>
      </c>
      <c r="K692" s="84" t="s">
        <v>311</v>
      </c>
      <c r="L692" s="83" t="s">
        <v>311</v>
      </c>
      <c r="M692" s="85" t="s">
        <v>311</v>
      </c>
      <c r="N692" s="83" t="s">
        <v>311</v>
      </c>
      <c r="O692" s="84" t="s">
        <v>311</v>
      </c>
      <c r="P692" s="83" t="s">
        <v>311</v>
      </c>
      <c r="Q692" s="83" t="s">
        <v>311</v>
      </c>
      <c r="R692" s="83" t="s">
        <v>311</v>
      </c>
      <c r="S692" s="86" t="s">
        <v>311</v>
      </c>
      <c r="T692" s="83" t="s">
        <v>311</v>
      </c>
      <c r="U692" s="83" t="s">
        <v>311</v>
      </c>
      <c r="V692" s="83" t="s">
        <v>311</v>
      </c>
      <c r="W692" s="86" t="s">
        <v>311</v>
      </c>
      <c r="X692" s="86" t="s">
        <v>311</v>
      </c>
      <c r="Y692" s="90" t="str">
        <f>IF(tbl_main[[#This Row],[ИНН организации]]="","",IF(ISERROR(VLOOKUP(tbl_main[[#This Row],[ИНН организации]],tbl_inn[],3,FALSE)),"Проверьте ИНН",VLOOKUP(tbl_main[[#This Row],[ИНН организации]],tbl_inn[],3,FALSE)))</f>
        <v/>
      </c>
      <c r="Z692" s="90" t="str">
        <f>IF(ISERROR(VLOOKUP(tbl_main[[#This Row],[ИНН организации]],tbl_inn[],4,FALSE)),"",VLOOKUP(tbl_main[[#This Row],[ИНН организации]],tbl_inn[],4,FALSE))</f>
        <v/>
      </c>
      <c r="AA692" s="90" t="str">
        <f>IF(ISERROR(VLOOKUP(tbl_main[[#This Row],[ИНН организации]],tbl_inn[],8,FALSE)),"",VLOOKUP(tbl_main[[#This Row],[ИНН организации]],tbl_inn[],8,FALSE))</f>
        <v/>
      </c>
      <c r="AB692" s="83" t="s">
        <v>311</v>
      </c>
      <c r="AC692" s="83" t="s">
        <v>311</v>
      </c>
      <c r="AD692" s="83" t="s">
        <v>311</v>
      </c>
      <c r="AE692" s="83" t="s">
        <v>311</v>
      </c>
      <c r="AF692" s="83" t="s">
        <v>311</v>
      </c>
      <c r="AG692" s="83" t="s">
        <v>311</v>
      </c>
      <c r="AH692" s="83" t="s">
        <v>311</v>
      </c>
      <c r="AI692" s="83" t="s">
        <v>311</v>
      </c>
      <c r="AJ692" s="83" t="s">
        <v>311</v>
      </c>
      <c r="AK692" s="83" t="s">
        <v>311</v>
      </c>
      <c r="AL692" s="83" t="s">
        <v>311</v>
      </c>
      <c r="AM692" s="83" t="s">
        <v>311</v>
      </c>
      <c r="AN692" s="83" t="s">
        <v>311</v>
      </c>
    </row>
    <row r="693" spans="1:40" x14ac:dyDescent="0.25">
      <c r="A693" s="81">
        <f t="shared" si="10"/>
        <v>684</v>
      </c>
      <c r="B693" s="82" t="str">
        <f>IF(tbl_main[[#This Row],[ТИП]]="","",IF(tbl_main[[#This Row],[Серия и номер]]="","",tbl_main[[#This Row],[ТИП]]&amp;"-"&amp;RIGHT(tbl_main[[#This Row],[Серия и номер]],6)))</f>
        <v/>
      </c>
      <c r="C693" s="83" t="s">
        <v>311</v>
      </c>
      <c r="D693" s="83" t="s">
        <v>311</v>
      </c>
      <c r="E693" s="83" t="s">
        <v>311</v>
      </c>
      <c r="F693" s="83" t="s">
        <v>311</v>
      </c>
      <c r="G693" s="83" t="s">
        <v>311</v>
      </c>
      <c r="H693" s="83" t="s">
        <v>311</v>
      </c>
      <c r="I693" s="83" t="s">
        <v>311</v>
      </c>
      <c r="J693" s="83" t="s">
        <v>311</v>
      </c>
      <c r="K693" s="84" t="s">
        <v>311</v>
      </c>
      <c r="L693" s="83" t="s">
        <v>311</v>
      </c>
      <c r="M693" s="85" t="s">
        <v>311</v>
      </c>
      <c r="N693" s="83" t="s">
        <v>311</v>
      </c>
      <c r="O693" s="84" t="s">
        <v>311</v>
      </c>
      <c r="P693" s="83" t="s">
        <v>311</v>
      </c>
      <c r="Q693" s="83" t="s">
        <v>311</v>
      </c>
      <c r="R693" s="83" t="s">
        <v>311</v>
      </c>
      <c r="S693" s="86" t="s">
        <v>311</v>
      </c>
      <c r="T693" s="83" t="s">
        <v>311</v>
      </c>
      <c r="U693" s="83" t="s">
        <v>311</v>
      </c>
      <c r="V693" s="83" t="s">
        <v>311</v>
      </c>
      <c r="W693" s="86" t="s">
        <v>311</v>
      </c>
      <c r="X693" s="86" t="s">
        <v>311</v>
      </c>
      <c r="Y693" s="90" t="str">
        <f>IF(tbl_main[[#This Row],[ИНН организации]]="","",IF(ISERROR(VLOOKUP(tbl_main[[#This Row],[ИНН организации]],tbl_inn[],3,FALSE)),"Проверьте ИНН",VLOOKUP(tbl_main[[#This Row],[ИНН организации]],tbl_inn[],3,FALSE)))</f>
        <v/>
      </c>
      <c r="Z693" s="90" t="str">
        <f>IF(ISERROR(VLOOKUP(tbl_main[[#This Row],[ИНН организации]],tbl_inn[],4,FALSE)),"",VLOOKUP(tbl_main[[#This Row],[ИНН организации]],tbl_inn[],4,FALSE))</f>
        <v/>
      </c>
      <c r="AA693" s="90" t="str">
        <f>IF(ISERROR(VLOOKUP(tbl_main[[#This Row],[ИНН организации]],tbl_inn[],8,FALSE)),"",VLOOKUP(tbl_main[[#This Row],[ИНН организации]],tbl_inn[],8,FALSE))</f>
        <v/>
      </c>
      <c r="AB693" s="83" t="s">
        <v>311</v>
      </c>
      <c r="AC693" s="83" t="s">
        <v>311</v>
      </c>
      <c r="AD693" s="83" t="s">
        <v>311</v>
      </c>
      <c r="AE693" s="83" t="s">
        <v>311</v>
      </c>
      <c r="AF693" s="83" t="s">
        <v>311</v>
      </c>
      <c r="AG693" s="83" t="s">
        <v>311</v>
      </c>
      <c r="AH693" s="83" t="s">
        <v>311</v>
      </c>
      <c r="AI693" s="83" t="s">
        <v>311</v>
      </c>
      <c r="AJ693" s="83" t="s">
        <v>311</v>
      </c>
      <c r="AK693" s="83" t="s">
        <v>311</v>
      </c>
      <c r="AL693" s="83" t="s">
        <v>311</v>
      </c>
      <c r="AM693" s="83" t="s">
        <v>311</v>
      </c>
      <c r="AN693" s="83" t="s">
        <v>311</v>
      </c>
    </row>
    <row r="694" spans="1:40" x14ac:dyDescent="0.25">
      <c r="A694" s="81">
        <f t="shared" si="10"/>
        <v>685</v>
      </c>
      <c r="B694" s="82" t="str">
        <f>IF(tbl_main[[#This Row],[ТИП]]="","",IF(tbl_main[[#This Row],[Серия и номер]]="","",tbl_main[[#This Row],[ТИП]]&amp;"-"&amp;RIGHT(tbl_main[[#This Row],[Серия и номер]],6)))</f>
        <v/>
      </c>
      <c r="C694" s="83" t="s">
        <v>311</v>
      </c>
      <c r="D694" s="83" t="s">
        <v>311</v>
      </c>
      <c r="E694" s="83" t="s">
        <v>311</v>
      </c>
      <c r="F694" s="83" t="s">
        <v>311</v>
      </c>
      <c r="G694" s="83" t="s">
        <v>311</v>
      </c>
      <c r="H694" s="83" t="s">
        <v>311</v>
      </c>
      <c r="I694" s="83" t="s">
        <v>311</v>
      </c>
      <c r="J694" s="83" t="s">
        <v>311</v>
      </c>
      <c r="K694" s="84" t="s">
        <v>311</v>
      </c>
      <c r="L694" s="83" t="s">
        <v>311</v>
      </c>
      <c r="M694" s="85" t="s">
        <v>311</v>
      </c>
      <c r="N694" s="83" t="s">
        <v>311</v>
      </c>
      <c r="O694" s="84" t="s">
        <v>311</v>
      </c>
      <c r="P694" s="83" t="s">
        <v>311</v>
      </c>
      <c r="Q694" s="83" t="s">
        <v>311</v>
      </c>
      <c r="R694" s="83" t="s">
        <v>311</v>
      </c>
      <c r="S694" s="86" t="s">
        <v>311</v>
      </c>
      <c r="T694" s="83" t="s">
        <v>311</v>
      </c>
      <c r="U694" s="83" t="s">
        <v>311</v>
      </c>
      <c r="V694" s="83" t="s">
        <v>311</v>
      </c>
      <c r="W694" s="86" t="s">
        <v>311</v>
      </c>
      <c r="X694" s="86" t="s">
        <v>311</v>
      </c>
      <c r="Y694" s="90" t="str">
        <f>IF(tbl_main[[#This Row],[ИНН организации]]="","",IF(ISERROR(VLOOKUP(tbl_main[[#This Row],[ИНН организации]],tbl_inn[],3,FALSE)),"Проверьте ИНН",VLOOKUP(tbl_main[[#This Row],[ИНН организации]],tbl_inn[],3,FALSE)))</f>
        <v/>
      </c>
      <c r="Z694" s="90" t="str">
        <f>IF(ISERROR(VLOOKUP(tbl_main[[#This Row],[ИНН организации]],tbl_inn[],4,FALSE)),"",VLOOKUP(tbl_main[[#This Row],[ИНН организации]],tbl_inn[],4,FALSE))</f>
        <v/>
      </c>
      <c r="AA694" s="90" t="str">
        <f>IF(ISERROR(VLOOKUP(tbl_main[[#This Row],[ИНН организации]],tbl_inn[],8,FALSE)),"",VLOOKUP(tbl_main[[#This Row],[ИНН организации]],tbl_inn[],8,FALSE))</f>
        <v/>
      </c>
      <c r="AB694" s="83" t="s">
        <v>311</v>
      </c>
      <c r="AC694" s="83" t="s">
        <v>311</v>
      </c>
      <c r="AD694" s="83" t="s">
        <v>311</v>
      </c>
      <c r="AE694" s="83" t="s">
        <v>311</v>
      </c>
      <c r="AF694" s="83" t="s">
        <v>311</v>
      </c>
      <c r="AG694" s="83" t="s">
        <v>311</v>
      </c>
      <c r="AH694" s="83" t="s">
        <v>311</v>
      </c>
      <c r="AI694" s="83" t="s">
        <v>311</v>
      </c>
      <c r="AJ694" s="83" t="s">
        <v>311</v>
      </c>
      <c r="AK694" s="83" t="s">
        <v>311</v>
      </c>
      <c r="AL694" s="83" t="s">
        <v>311</v>
      </c>
      <c r="AM694" s="83" t="s">
        <v>311</v>
      </c>
      <c r="AN694" s="83" t="s">
        <v>311</v>
      </c>
    </row>
    <row r="695" spans="1:40" x14ac:dyDescent="0.25">
      <c r="A695" s="81">
        <f t="shared" si="10"/>
        <v>686</v>
      </c>
      <c r="B695" s="82" t="str">
        <f>IF(tbl_main[[#This Row],[ТИП]]="","",IF(tbl_main[[#This Row],[Серия и номер]]="","",tbl_main[[#This Row],[ТИП]]&amp;"-"&amp;RIGHT(tbl_main[[#This Row],[Серия и номер]],6)))</f>
        <v/>
      </c>
      <c r="C695" s="83" t="s">
        <v>311</v>
      </c>
      <c r="D695" s="83" t="s">
        <v>311</v>
      </c>
      <c r="E695" s="83" t="s">
        <v>311</v>
      </c>
      <c r="F695" s="83" t="s">
        <v>311</v>
      </c>
      <c r="G695" s="83" t="s">
        <v>311</v>
      </c>
      <c r="H695" s="83" t="s">
        <v>311</v>
      </c>
      <c r="I695" s="83" t="s">
        <v>311</v>
      </c>
      <c r="J695" s="83" t="s">
        <v>311</v>
      </c>
      <c r="K695" s="84" t="s">
        <v>311</v>
      </c>
      <c r="L695" s="83" t="s">
        <v>311</v>
      </c>
      <c r="M695" s="85" t="s">
        <v>311</v>
      </c>
      <c r="N695" s="83" t="s">
        <v>311</v>
      </c>
      <c r="O695" s="84" t="s">
        <v>311</v>
      </c>
      <c r="P695" s="83" t="s">
        <v>311</v>
      </c>
      <c r="Q695" s="83" t="s">
        <v>311</v>
      </c>
      <c r="R695" s="83" t="s">
        <v>311</v>
      </c>
      <c r="S695" s="86" t="s">
        <v>311</v>
      </c>
      <c r="T695" s="83" t="s">
        <v>311</v>
      </c>
      <c r="U695" s="83" t="s">
        <v>311</v>
      </c>
      <c r="V695" s="83" t="s">
        <v>311</v>
      </c>
      <c r="W695" s="86" t="s">
        <v>311</v>
      </c>
      <c r="X695" s="86" t="s">
        <v>311</v>
      </c>
      <c r="Y695" s="90" t="str">
        <f>IF(tbl_main[[#This Row],[ИНН организации]]="","",IF(ISERROR(VLOOKUP(tbl_main[[#This Row],[ИНН организации]],tbl_inn[],3,FALSE)),"Проверьте ИНН",VLOOKUP(tbl_main[[#This Row],[ИНН организации]],tbl_inn[],3,FALSE)))</f>
        <v/>
      </c>
      <c r="Z695" s="90" t="str">
        <f>IF(ISERROR(VLOOKUP(tbl_main[[#This Row],[ИНН организации]],tbl_inn[],4,FALSE)),"",VLOOKUP(tbl_main[[#This Row],[ИНН организации]],tbl_inn[],4,FALSE))</f>
        <v/>
      </c>
      <c r="AA695" s="90" t="str">
        <f>IF(ISERROR(VLOOKUP(tbl_main[[#This Row],[ИНН организации]],tbl_inn[],8,FALSE)),"",VLOOKUP(tbl_main[[#This Row],[ИНН организации]],tbl_inn[],8,FALSE))</f>
        <v/>
      </c>
      <c r="AB695" s="83" t="s">
        <v>311</v>
      </c>
      <c r="AC695" s="83" t="s">
        <v>311</v>
      </c>
      <c r="AD695" s="83" t="s">
        <v>311</v>
      </c>
      <c r="AE695" s="83" t="s">
        <v>311</v>
      </c>
      <c r="AF695" s="83" t="s">
        <v>311</v>
      </c>
      <c r="AG695" s="83" t="s">
        <v>311</v>
      </c>
      <c r="AH695" s="83" t="s">
        <v>311</v>
      </c>
      <c r="AI695" s="83" t="s">
        <v>311</v>
      </c>
      <c r="AJ695" s="83" t="s">
        <v>311</v>
      </c>
      <c r="AK695" s="83" t="s">
        <v>311</v>
      </c>
      <c r="AL695" s="83" t="s">
        <v>311</v>
      </c>
      <c r="AM695" s="83" t="s">
        <v>311</v>
      </c>
      <c r="AN695" s="83" t="s">
        <v>311</v>
      </c>
    </row>
    <row r="696" spans="1:40" x14ac:dyDescent="0.25">
      <c r="A696" s="81">
        <f t="shared" si="10"/>
        <v>687</v>
      </c>
      <c r="B696" s="82" t="str">
        <f>IF(tbl_main[[#This Row],[ТИП]]="","",IF(tbl_main[[#This Row],[Серия и номер]]="","",tbl_main[[#This Row],[ТИП]]&amp;"-"&amp;RIGHT(tbl_main[[#This Row],[Серия и номер]],6)))</f>
        <v/>
      </c>
      <c r="C696" s="83" t="s">
        <v>311</v>
      </c>
      <c r="D696" s="83" t="s">
        <v>311</v>
      </c>
      <c r="E696" s="83" t="s">
        <v>311</v>
      </c>
      <c r="F696" s="83" t="s">
        <v>311</v>
      </c>
      <c r="G696" s="83" t="s">
        <v>311</v>
      </c>
      <c r="H696" s="83" t="s">
        <v>311</v>
      </c>
      <c r="I696" s="83" t="s">
        <v>311</v>
      </c>
      <c r="J696" s="83" t="s">
        <v>311</v>
      </c>
      <c r="K696" s="84" t="s">
        <v>311</v>
      </c>
      <c r="L696" s="83" t="s">
        <v>311</v>
      </c>
      <c r="M696" s="85" t="s">
        <v>311</v>
      </c>
      <c r="N696" s="83" t="s">
        <v>311</v>
      </c>
      <c r="O696" s="84" t="s">
        <v>311</v>
      </c>
      <c r="P696" s="83" t="s">
        <v>311</v>
      </c>
      <c r="Q696" s="83" t="s">
        <v>311</v>
      </c>
      <c r="R696" s="83" t="s">
        <v>311</v>
      </c>
      <c r="S696" s="86" t="s">
        <v>311</v>
      </c>
      <c r="T696" s="83" t="s">
        <v>311</v>
      </c>
      <c r="U696" s="83" t="s">
        <v>311</v>
      </c>
      <c r="V696" s="83" t="s">
        <v>311</v>
      </c>
      <c r="W696" s="86" t="s">
        <v>311</v>
      </c>
      <c r="X696" s="86" t="s">
        <v>311</v>
      </c>
      <c r="Y696" s="90" t="str">
        <f>IF(tbl_main[[#This Row],[ИНН организации]]="","",IF(ISERROR(VLOOKUP(tbl_main[[#This Row],[ИНН организации]],tbl_inn[],3,FALSE)),"Проверьте ИНН",VLOOKUP(tbl_main[[#This Row],[ИНН организации]],tbl_inn[],3,FALSE)))</f>
        <v/>
      </c>
      <c r="Z696" s="90" t="str">
        <f>IF(ISERROR(VLOOKUP(tbl_main[[#This Row],[ИНН организации]],tbl_inn[],4,FALSE)),"",VLOOKUP(tbl_main[[#This Row],[ИНН организации]],tbl_inn[],4,FALSE))</f>
        <v/>
      </c>
      <c r="AA696" s="90" t="str">
        <f>IF(ISERROR(VLOOKUP(tbl_main[[#This Row],[ИНН организации]],tbl_inn[],8,FALSE)),"",VLOOKUP(tbl_main[[#This Row],[ИНН организации]],tbl_inn[],8,FALSE))</f>
        <v/>
      </c>
      <c r="AB696" s="83" t="s">
        <v>311</v>
      </c>
      <c r="AC696" s="83" t="s">
        <v>311</v>
      </c>
      <c r="AD696" s="83" t="s">
        <v>311</v>
      </c>
      <c r="AE696" s="83" t="s">
        <v>311</v>
      </c>
      <c r="AF696" s="83" t="s">
        <v>311</v>
      </c>
      <c r="AG696" s="83" t="s">
        <v>311</v>
      </c>
      <c r="AH696" s="83" t="s">
        <v>311</v>
      </c>
      <c r="AI696" s="83" t="s">
        <v>311</v>
      </c>
      <c r="AJ696" s="83" t="s">
        <v>311</v>
      </c>
      <c r="AK696" s="83" t="s">
        <v>311</v>
      </c>
      <c r="AL696" s="83" t="s">
        <v>311</v>
      </c>
      <c r="AM696" s="83" t="s">
        <v>311</v>
      </c>
      <c r="AN696" s="83" t="s">
        <v>311</v>
      </c>
    </row>
    <row r="697" spans="1:40" x14ac:dyDescent="0.25">
      <c r="A697" s="81">
        <f t="shared" si="10"/>
        <v>688</v>
      </c>
      <c r="B697" s="82" t="str">
        <f>IF(tbl_main[[#This Row],[ТИП]]="","",IF(tbl_main[[#This Row],[Серия и номер]]="","",tbl_main[[#This Row],[ТИП]]&amp;"-"&amp;RIGHT(tbl_main[[#This Row],[Серия и номер]],6)))</f>
        <v/>
      </c>
      <c r="C697" s="83" t="s">
        <v>311</v>
      </c>
      <c r="D697" s="83" t="s">
        <v>311</v>
      </c>
      <c r="E697" s="83" t="s">
        <v>311</v>
      </c>
      <c r="F697" s="83" t="s">
        <v>311</v>
      </c>
      <c r="G697" s="83" t="s">
        <v>311</v>
      </c>
      <c r="H697" s="83" t="s">
        <v>311</v>
      </c>
      <c r="I697" s="83" t="s">
        <v>311</v>
      </c>
      <c r="J697" s="83" t="s">
        <v>311</v>
      </c>
      <c r="K697" s="84" t="s">
        <v>311</v>
      </c>
      <c r="L697" s="83" t="s">
        <v>311</v>
      </c>
      <c r="M697" s="85" t="s">
        <v>311</v>
      </c>
      <c r="N697" s="83" t="s">
        <v>311</v>
      </c>
      <c r="O697" s="84" t="s">
        <v>311</v>
      </c>
      <c r="P697" s="83" t="s">
        <v>311</v>
      </c>
      <c r="Q697" s="83" t="s">
        <v>311</v>
      </c>
      <c r="R697" s="83" t="s">
        <v>311</v>
      </c>
      <c r="S697" s="86" t="s">
        <v>311</v>
      </c>
      <c r="T697" s="83" t="s">
        <v>311</v>
      </c>
      <c r="U697" s="83" t="s">
        <v>311</v>
      </c>
      <c r="V697" s="83" t="s">
        <v>311</v>
      </c>
      <c r="W697" s="86" t="s">
        <v>311</v>
      </c>
      <c r="X697" s="86" t="s">
        <v>311</v>
      </c>
      <c r="Y697" s="90" t="str">
        <f>IF(tbl_main[[#This Row],[ИНН организации]]="","",IF(ISERROR(VLOOKUP(tbl_main[[#This Row],[ИНН организации]],tbl_inn[],3,FALSE)),"Проверьте ИНН",VLOOKUP(tbl_main[[#This Row],[ИНН организации]],tbl_inn[],3,FALSE)))</f>
        <v/>
      </c>
      <c r="Z697" s="90" t="str">
        <f>IF(ISERROR(VLOOKUP(tbl_main[[#This Row],[ИНН организации]],tbl_inn[],4,FALSE)),"",VLOOKUP(tbl_main[[#This Row],[ИНН организации]],tbl_inn[],4,FALSE))</f>
        <v/>
      </c>
      <c r="AA697" s="90" t="str">
        <f>IF(ISERROR(VLOOKUP(tbl_main[[#This Row],[ИНН организации]],tbl_inn[],8,FALSE)),"",VLOOKUP(tbl_main[[#This Row],[ИНН организации]],tbl_inn[],8,FALSE))</f>
        <v/>
      </c>
      <c r="AB697" s="83" t="s">
        <v>311</v>
      </c>
      <c r="AC697" s="83" t="s">
        <v>311</v>
      </c>
      <c r="AD697" s="83" t="s">
        <v>311</v>
      </c>
      <c r="AE697" s="83" t="s">
        <v>311</v>
      </c>
      <c r="AF697" s="83" t="s">
        <v>311</v>
      </c>
      <c r="AG697" s="83" t="s">
        <v>311</v>
      </c>
      <c r="AH697" s="83" t="s">
        <v>311</v>
      </c>
      <c r="AI697" s="83" t="s">
        <v>311</v>
      </c>
      <c r="AJ697" s="83" t="s">
        <v>311</v>
      </c>
      <c r="AK697" s="83" t="s">
        <v>311</v>
      </c>
      <c r="AL697" s="83" t="s">
        <v>311</v>
      </c>
      <c r="AM697" s="83" t="s">
        <v>311</v>
      </c>
      <c r="AN697" s="83" t="s">
        <v>311</v>
      </c>
    </row>
    <row r="698" spans="1:40" x14ac:dyDescent="0.25">
      <c r="A698" s="81">
        <f t="shared" si="10"/>
        <v>689</v>
      </c>
      <c r="B698" s="82" t="str">
        <f>IF(tbl_main[[#This Row],[ТИП]]="","",IF(tbl_main[[#This Row],[Серия и номер]]="","",tbl_main[[#This Row],[ТИП]]&amp;"-"&amp;RIGHT(tbl_main[[#This Row],[Серия и номер]],6)))</f>
        <v/>
      </c>
      <c r="C698" s="83" t="s">
        <v>311</v>
      </c>
      <c r="D698" s="83" t="s">
        <v>311</v>
      </c>
      <c r="E698" s="83" t="s">
        <v>311</v>
      </c>
      <c r="F698" s="83" t="s">
        <v>311</v>
      </c>
      <c r="G698" s="83" t="s">
        <v>311</v>
      </c>
      <c r="H698" s="83" t="s">
        <v>311</v>
      </c>
      <c r="I698" s="83" t="s">
        <v>311</v>
      </c>
      <c r="J698" s="83" t="s">
        <v>311</v>
      </c>
      <c r="K698" s="84" t="s">
        <v>311</v>
      </c>
      <c r="L698" s="83" t="s">
        <v>311</v>
      </c>
      <c r="M698" s="85" t="s">
        <v>311</v>
      </c>
      <c r="N698" s="83" t="s">
        <v>311</v>
      </c>
      <c r="O698" s="84" t="s">
        <v>311</v>
      </c>
      <c r="P698" s="83" t="s">
        <v>311</v>
      </c>
      <c r="Q698" s="83" t="s">
        <v>311</v>
      </c>
      <c r="R698" s="83" t="s">
        <v>311</v>
      </c>
      <c r="S698" s="86" t="s">
        <v>311</v>
      </c>
      <c r="T698" s="83" t="s">
        <v>311</v>
      </c>
      <c r="U698" s="83" t="s">
        <v>311</v>
      </c>
      <c r="V698" s="83" t="s">
        <v>311</v>
      </c>
      <c r="W698" s="86" t="s">
        <v>311</v>
      </c>
      <c r="X698" s="86" t="s">
        <v>311</v>
      </c>
      <c r="Y698" s="90" t="str">
        <f>IF(tbl_main[[#This Row],[ИНН организации]]="","",IF(ISERROR(VLOOKUP(tbl_main[[#This Row],[ИНН организации]],tbl_inn[],3,FALSE)),"Проверьте ИНН",VLOOKUP(tbl_main[[#This Row],[ИНН организации]],tbl_inn[],3,FALSE)))</f>
        <v/>
      </c>
      <c r="Z698" s="90" t="str">
        <f>IF(ISERROR(VLOOKUP(tbl_main[[#This Row],[ИНН организации]],tbl_inn[],4,FALSE)),"",VLOOKUP(tbl_main[[#This Row],[ИНН организации]],tbl_inn[],4,FALSE))</f>
        <v/>
      </c>
      <c r="AA698" s="90" t="str">
        <f>IF(ISERROR(VLOOKUP(tbl_main[[#This Row],[ИНН организации]],tbl_inn[],8,FALSE)),"",VLOOKUP(tbl_main[[#This Row],[ИНН организации]],tbl_inn[],8,FALSE))</f>
        <v/>
      </c>
      <c r="AB698" s="83" t="s">
        <v>311</v>
      </c>
      <c r="AC698" s="83" t="s">
        <v>311</v>
      </c>
      <c r="AD698" s="83" t="s">
        <v>311</v>
      </c>
      <c r="AE698" s="83" t="s">
        <v>311</v>
      </c>
      <c r="AF698" s="83" t="s">
        <v>311</v>
      </c>
      <c r="AG698" s="83" t="s">
        <v>311</v>
      </c>
      <c r="AH698" s="83" t="s">
        <v>311</v>
      </c>
      <c r="AI698" s="83" t="s">
        <v>311</v>
      </c>
      <c r="AJ698" s="83" t="s">
        <v>311</v>
      </c>
      <c r="AK698" s="83" t="s">
        <v>311</v>
      </c>
      <c r="AL698" s="83" t="s">
        <v>311</v>
      </c>
      <c r="AM698" s="83" t="s">
        <v>311</v>
      </c>
      <c r="AN698" s="83" t="s">
        <v>311</v>
      </c>
    </row>
    <row r="699" spans="1:40" x14ac:dyDescent="0.25">
      <c r="A699" s="81">
        <f t="shared" si="10"/>
        <v>690</v>
      </c>
      <c r="B699" s="82" t="str">
        <f>IF(tbl_main[[#This Row],[ТИП]]="","",IF(tbl_main[[#This Row],[Серия и номер]]="","",tbl_main[[#This Row],[ТИП]]&amp;"-"&amp;RIGHT(tbl_main[[#This Row],[Серия и номер]],6)))</f>
        <v/>
      </c>
      <c r="C699" s="83" t="s">
        <v>311</v>
      </c>
      <c r="D699" s="83" t="s">
        <v>311</v>
      </c>
      <c r="E699" s="83" t="s">
        <v>311</v>
      </c>
      <c r="F699" s="83" t="s">
        <v>311</v>
      </c>
      <c r="G699" s="83" t="s">
        <v>311</v>
      </c>
      <c r="H699" s="83" t="s">
        <v>311</v>
      </c>
      <c r="I699" s="83" t="s">
        <v>311</v>
      </c>
      <c r="J699" s="83" t="s">
        <v>311</v>
      </c>
      <c r="K699" s="84" t="s">
        <v>311</v>
      </c>
      <c r="L699" s="83" t="s">
        <v>311</v>
      </c>
      <c r="M699" s="85" t="s">
        <v>311</v>
      </c>
      <c r="N699" s="83" t="s">
        <v>311</v>
      </c>
      <c r="O699" s="84" t="s">
        <v>311</v>
      </c>
      <c r="P699" s="83" t="s">
        <v>311</v>
      </c>
      <c r="Q699" s="83" t="s">
        <v>311</v>
      </c>
      <c r="R699" s="83" t="s">
        <v>311</v>
      </c>
      <c r="S699" s="86" t="s">
        <v>311</v>
      </c>
      <c r="T699" s="83" t="s">
        <v>311</v>
      </c>
      <c r="U699" s="83" t="s">
        <v>311</v>
      </c>
      <c r="V699" s="83" t="s">
        <v>311</v>
      </c>
      <c r="W699" s="86" t="s">
        <v>311</v>
      </c>
      <c r="X699" s="86" t="s">
        <v>311</v>
      </c>
      <c r="Y699" s="90" t="str">
        <f>IF(tbl_main[[#This Row],[ИНН организации]]="","",IF(ISERROR(VLOOKUP(tbl_main[[#This Row],[ИНН организации]],tbl_inn[],3,FALSE)),"Проверьте ИНН",VLOOKUP(tbl_main[[#This Row],[ИНН организации]],tbl_inn[],3,FALSE)))</f>
        <v/>
      </c>
      <c r="Z699" s="90" t="str">
        <f>IF(ISERROR(VLOOKUP(tbl_main[[#This Row],[ИНН организации]],tbl_inn[],4,FALSE)),"",VLOOKUP(tbl_main[[#This Row],[ИНН организации]],tbl_inn[],4,FALSE))</f>
        <v/>
      </c>
      <c r="AA699" s="90" t="str">
        <f>IF(ISERROR(VLOOKUP(tbl_main[[#This Row],[ИНН организации]],tbl_inn[],8,FALSE)),"",VLOOKUP(tbl_main[[#This Row],[ИНН организации]],tbl_inn[],8,FALSE))</f>
        <v/>
      </c>
      <c r="AB699" s="83" t="s">
        <v>311</v>
      </c>
      <c r="AC699" s="83" t="s">
        <v>311</v>
      </c>
      <c r="AD699" s="83" t="s">
        <v>311</v>
      </c>
      <c r="AE699" s="83" t="s">
        <v>311</v>
      </c>
      <c r="AF699" s="83" t="s">
        <v>311</v>
      </c>
      <c r="AG699" s="83" t="s">
        <v>311</v>
      </c>
      <c r="AH699" s="83" t="s">
        <v>311</v>
      </c>
      <c r="AI699" s="83" t="s">
        <v>311</v>
      </c>
      <c r="AJ699" s="83" t="s">
        <v>311</v>
      </c>
      <c r="AK699" s="83" t="s">
        <v>311</v>
      </c>
      <c r="AL699" s="83" t="s">
        <v>311</v>
      </c>
      <c r="AM699" s="83" t="s">
        <v>311</v>
      </c>
      <c r="AN699" s="83" t="s">
        <v>311</v>
      </c>
    </row>
    <row r="700" spans="1:40" x14ac:dyDescent="0.25">
      <c r="A700" s="81">
        <f t="shared" si="10"/>
        <v>691</v>
      </c>
      <c r="B700" s="82" t="str">
        <f>IF(tbl_main[[#This Row],[ТИП]]="","",IF(tbl_main[[#This Row],[Серия и номер]]="","",tbl_main[[#This Row],[ТИП]]&amp;"-"&amp;RIGHT(tbl_main[[#This Row],[Серия и номер]],6)))</f>
        <v/>
      </c>
      <c r="C700" s="83" t="s">
        <v>311</v>
      </c>
      <c r="D700" s="83" t="s">
        <v>311</v>
      </c>
      <c r="E700" s="83" t="s">
        <v>311</v>
      </c>
      <c r="F700" s="83" t="s">
        <v>311</v>
      </c>
      <c r="G700" s="83" t="s">
        <v>311</v>
      </c>
      <c r="H700" s="83" t="s">
        <v>311</v>
      </c>
      <c r="I700" s="83" t="s">
        <v>311</v>
      </c>
      <c r="J700" s="83" t="s">
        <v>311</v>
      </c>
      <c r="K700" s="84" t="s">
        <v>311</v>
      </c>
      <c r="L700" s="83" t="s">
        <v>311</v>
      </c>
      <c r="M700" s="85" t="s">
        <v>311</v>
      </c>
      <c r="N700" s="83" t="s">
        <v>311</v>
      </c>
      <c r="O700" s="84" t="s">
        <v>311</v>
      </c>
      <c r="P700" s="83" t="s">
        <v>311</v>
      </c>
      <c r="Q700" s="83" t="s">
        <v>311</v>
      </c>
      <c r="R700" s="83" t="s">
        <v>311</v>
      </c>
      <c r="S700" s="86" t="s">
        <v>311</v>
      </c>
      <c r="T700" s="83" t="s">
        <v>311</v>
      </c>
      <c r="U700" s="83" t="s">
        <v>311</v>
      </c>
      <c r="V700" s="83" t="s">
        <v>311</v>
      </c>
      <c r="W700" s="86" t="s">
        <v>311</v>
      </c>
      <c r="X700" s="86" t="s">
        <v>311</v>
      </c>
      <c r="Y700" s="90" t="str">
        <f>IF(tbl_main[[#This Row],[ИНН организации]]="","",IF(ISERROR(VLOOKUP(tbl_main[[#This Row],[ИНН организации]],tbl_inn[],3,FALSE)),"Проверьте ИНН",VLOOKUP(tbl_main[[#This Row],[ИНН организации]],tbl_inn[],3,FALSE)))</f>
        <v/>
      </c>
      <c r="Z700" s="90" t="str">
        <f>IF(ISERROR(VLOOKUP(tbl_main[[#This Row],[ИНН организации]],tbl_inn[],4,FALSE)),"",VLOOKUP(tbl_main[[#This Row],[ИНН организации]],tbl_inn[],4,FALSE))</f>
        <v/>
      </c>
      <c r="AA700" s="90" t="str">
        <f>IF(ISERROR(VLOOKUP(tbl_main[[#This Row],[ИНН организации]],tbl_inn[],8,FALSE)),"",VLOOKUP(tbl_main[[#This Row],[ИНН организации]],tbl_inn[],8,FALSE))</f>
        <v/>
      </c>
      <c r="AB700" s="83" t="s">
        <v>311</v>
      </c>
      <c r="AC700" s="83" t="s">
        <v>311</v>
      </c>
      <c r="AD700" s="83" t="s">
        <v>311</v>
      </c>
      <c r="AE700" s="83" t="s">
        <v>311</v>
      </c>
      <c r="AF700" s="83" t="s">
        <v>311</v>
      </c>
      <c r="AG700" s="83" t="s">
        <v>311</v>
      </c>
      <c r="AH700" s="83" t="s">
        <v>311</v>
      </c>
      <c r="AI700" s="83" t="s">
        <v>311</v>
      </c>
      <c r="AJ700" s="83" t="s">
        <v>311</v>
      </c>
      <c r="AK700" s="83" t="s">
        <v>311</v>
      </c>
      <c r="AL700" s="83" t="s">
        <v>311</v>
      </c>
      <c r="AM700" s="83" t="s">
        <v>311</v>
      </c>
      <c r="AN700" s="83" t="s">
        <v>311</v>
      </c>
    </row>
    <row r="701" spans="1:40" x14ac:dyDescent="0.25">
      <c r="A701" s="81">
        <f t="shared" si="10"/>
        <v>692</v>
      </c>
      <c r="B701" s="82" t="str">
        <f>IF(tbl_main[[#This Row],[ТИП]]="","",IF(tbl_main[[#This Row],[Серия и номер]]="","",tbl_main[[#This Row],[ТИП]]&amp;"-"&amp;RIGHT(tbl_main[[#This Row],[Серия и номер]],6)))</f>
        <v/>
      </c>
      <c r="C701" s="83" t="s">
        <v>311</v>
      </c>
      <c r="D701" s="83" t="s">
        <v>311</v>
      </c>
      <c r="E701" s="83" t="s">
        <v>311</v>
      </c>
      <c r="F701" s="83" t="s">
        <v>311</v>
      </c>
      <c r="G701" s="83" t="s">
        <v>311</v>
      </c>
      <c r="H701" s="83" t="s">
        <v>311</v>
      </c>
      <c r="I701" s="83" t="s">
        <v>311</v>
      </c>
      <c r="J701" s="83" t="s">
        <v>311</v>
      </c>
      <c r="K701" s="84" t="s">
        <v>311</v>
      </c>
      <c r="L701" s="83" t="s">
        <v>311</v>
      </c>
      <c r="M701" s="85" t="s">
        <v>311</v>
      </c>
      <c r="N701" s="83" t="s">
        <v>311</v>
      </c>
      <c r="O701" s="84" t="s">
        <v>311</v>
      </c>
      <c r="P701" s="83" t="s">
        <v>311</v>
      </c>
      <c r="Q701" s="83" t="s">
        <v>311</v>
      </c>
      <c r="R701" s="83" t="s">
        <v>311</v>
      </c>
      <c r="S701" s="86" t="s">
        <v>311</v>
      </c>
      <c r="T701" s="83" t="s">
        <v>311</v>
      </c>
      <c r="U701" s="83" t="s">
        <v>311</v>
      </c>
      <c r="V701" s="83" t="s">
        <v>311</v>
      </c>
      <c r="W701" s="86" t="s">
        <v>311</v>
      </c>
      <c r="X701" s="86" t="s">
        <v>311</v>
      </c>
      <c r="Y701" s="90" t="str">
        <f>IF(tbl_main[[#This Row],[ИНН организации]]="","",IF(ISERROR(VLOOKUP(tbl_main[[#This Row],[ИНН организации]],tbl_inn[],3,FALSE)),"Проверьте ИНН",VLOOKUP(tbl_main[[#This Row],[ИНН организации]],tbl_inn[],3,FALSE)))</f>
        <v/>
      </c>
      <c r="Z701" s="90" t="str">
        <f>IF(ISERROR(VLOOKUP(tbl_main[[#This Row],[ИНН организации]],tbl_inn[],4,FALSE)),"",VLOOKUP(tbl_main[[#This Row],[ИНН организации]],tbl_inn[],4,FALSE))</f>
        <v/>
      </c>
      <c r="AA701" s="90" t="str">
        <f>IF(ISERROR(VLOOKUP(tbl_main[[#This Row],[ИНН организации]],tbl_inn[],8,FALSE)),"",VLOOKUP(tbl_main[[#This Row],[ИНН организации]],tbl_inn[],8,FALSE))</f>
        <v/>
      </c>
      <c r="AB701" s="83" t="s">
        <v>311</v>
      </c>
      <c r="AC701" s="83" t="s">
        <v>311</v>
      </c>
      <c r="AD701" s="83" t="s">
        <v>311</v>
      </c>
      <c r="AE701" s="83" t="s">
        <v>311</v>
      </c>
      <c r="AF701" s="83" t="s">
        <v>311</v>
      </c>
      <c r="AG701" s="83" t="s">
        <v>311</v>
      </c>
      <c r="AH701" s="83" t="s">
        <v>311</v>
      </c>
      <c r="AI701" s="83" t="s">
        <v>311</v>
      </c>
      <c r="AJ701" s="83" t="s">
        <v>311</v>
      </c>
      <c r="AK701" s="83" t="s">
        <v>311</v>
      </c>
      <c r="AL701" s="83" t="s">
        <v>311</v>
      </c>
      <c r="AM701" s="83" t="s">
        <v>311</v>
      </c>
      <c r="AN701" s="83" t="s">
        <v>311</v>
      </c>
    </row>
    <row r="702" spans="1:40" x14ac:dyDescent="0.25">
      <c r="A702" s="81">
        <f t="shared" si="10"/>
        <v>693</v>
      </c>
      <c r="B702" s="82" t="str">
        <f>IF(tbl_main[[#This Row],[ТИП]]="","",IF(tbl_main[[#This Row],[Серия и номер]]="","",tbl_main[[#This Row],[ТИП]]&amp;"-"&amp;RIGHT(tbl_main[[#This Row],[Серия и номер]],6)))</f>
        <v/>
      </c>
      <c r="C702" s="83" t="s">
        <v>311</v>
      </c>
      <c r="D702" s="83" t="s">
        <v>311</v>
      </c>
      <c r="E702" s="83" t="s">
        <v>311</v>
      </c>
      <c r="F702" s="83" t="s">
        <v>311</v>
      </c>
      <c r="G702" s="83" t="s">
        <v>311</v>
      </c>
      <c r="H702" s="83" t="s">
        <v>311</v>
      </c>
      <c r="I702" s="83" t="s">
        <v>311</v>
      </c>
      <c r="J702" s="83" t="s">
        <v>311</v>
      </c>
      <c r="K702" s="84" t="s">
        <v>311</v>
      </c>
      <c r="L702" s="83" t="s">
        <v>311</v>
      </c>
      <c r="M702" s="85" t="s">
        <v>311</v>
      </c>
      <c r="N702" s="83" t="s">
        <v>311</v>
      </c>
      <c r="O702" s="84" t="s">
        <v>311</v>
      </c>
      <c r="P702" s="83" t="s">
        <v>311</v>
      </c>
      <c r="Q702" s="83" t="s">
        <v>311</v>
      </c>
      <c r="R702" s="83" t="s">
        <v>311</v>
      </c>
      <c r="S702" s="86" t="s">
        <v>311</v>
      </c>
      <c r="T702" s="83" t="s">
        <v>311</v>
      </c>
      <c r="U702" s="83" t="s">
        <v>311</v>
      </c>
      <c r="V702" s="83" t="s">
        <v>311</v>
      </c>
      <c r="W702" s="86" t="s">
        <v>311</v>
      </c>
      <c r="X702" s="86" t="s">
        <v>311</v>
      </c>
      <c r="Y702" s="90" t="str">
        <f>IF(tbl_main[[#This Row],[ИНН организации]]="","",IF(ISERROR(VLOOKUP(tbl_main[[#This Row],[ИНН организации]],tbl_inn[],3,FALSE)),"Проверьте ИНН",VLOOKUP(tbl_main[[#This Row],[ИНН организации]],tbl_inn[],3,FALSE)))</f>
        <v/>
      </c>
      <c r="Z702" s="90" t="str">
        <f>IF(ISERROR(VLOOKUP(tbl_main[[#This Row],[ИНН организации]],tbl_inn[],4,FALSE)),"",VLOOKUP(tbl_main[[#This Row],[ИНН организации]],tbl_inn[],4,FALSE))</f>
        <v/>
      </c>
      <c r="AA702" s="90" t="str">
        <f>IF(ISERROR(VLOOKUP(tbl_main[[#This Row],[ИНН организации]],tbl_inn[],8,FALSE)),"",VLOOKUP(tbl_main[[#This Row],[ИНН организации]],tbl_inn[],8,FALSE))</f>
        <v/>
      </c>
      <c r="AB702" s="83" t="s">
        <v>311</v>
      </c>
      <c r="AC702" s="83" t="s">
        <v>311</v>
      </c>
      <c r="AD702" s="83" t="s">
        <v>311</v>
      </c>
      <c r="AE702" s="83" t="s">
        <v>311</v>
      </c>
      <c r="AF702" s="83" t="s">
        <v>311</v>
      </c>
      <c r="AG702" s="83" t="s">
        <v>311</v>
      </c>
      <c r="AH702" s="83" t="s">
        <v>311</v>
      </c>
      <c r="AI702" s="83" t="s">
        <v>311</v>
      </c>
      <c r="AJ702" s="83" t="s">
        <v>311</v>
      </c>
      <c r="AK702" s="83" t="s">
        <v>311</v>
      </c>
      <c r="AL702" s="83" t="s">
        <v>311</v>
      </c>
      <c r="AM702" s="83" t="s">
        <v>311</v>
      </c>
      <c r="AN702" s="83" t="s">
        <v>311</v>
      </c>
    </row>
    <row r="703" spans="1:40" x14ac:dyDescent="0.25">
      <c r="A703" s="81">
        <f t="shared" si="10"/>
        <v>694</v>
      </c>
      <c r="B703" s="82" t="str">
        <f>IF(tbl_main[[#This Row],[ТИП]]="","",IF(tbl_main[[#This Row],[Серия и номер]]="","",tbl_main[[#This Row],[ТИП]]&amp;"-"&amp;RIGHT(tbl_main[[#This Row],[Серия и номер]],6)))</f>
        <v/>
      </c>
      <c r="C703" s="83" t="s">
        <v>311</v>
      </c>
      <c r="D703" s="83" t="s">
        <v>311</v>
      </c>
      <c r="E703" s="83" t="s">
        <v>311</v>
      </c>
      <c r="F703" s="83" t="s">
        <v>311</v>
      </c>
      <c r="G703" s="83" t="s">
        <v>311</v>
      </c>
      <c r="H703" s="83" t="s">
        <v>311</v>
      </c>
      <c r="I703" s="83" t="s">
        <v>311</v>
      </c>
      <c r="J703" s="83" t="s">
        <v>311</v>
      </c>
      <c r="K703" s="84" t="s">
        <v>311</v>
      </c>
      <c r="L703" s="83" t="s">
        <v>311</v>
      </c>
      <c r="M703" s="85" t="s">
        <v>311</v>
      </c>
      <c r="N703" s="83" t="s">
        <v>311</v>
      </c>
      <c r="O703" s="84" t="s">
        <v>311</v>
      </c>
      <c r="P703" s="83" t="s">
        <v>311</v>
      </c>
      <c r="Q703" s="83" t="s">
        <v>311</v>
      </c>
      <c r="R703" s="83" t="s">
        <v>311</v>
      </c>
      <c r="S703" s="86" t="s">
        <v>311</v>
      </c>
      <c r="T703" s="83" t="s">
        <v>311</v>
      </c>
      <c r="U703" s="83" t="s">
        <v>311</v>
      </c>
      <c r="V703" s="83" t="s">
        <v>311</v>
      </c>
      <c r="W703" s="86" t="s">
        <v>311</v>
      </c>
      <c r="X703" s="86" t="s">
        <v>311</v>
      </c>
      <c r="Y703" s="90" t="str">
        <f>IF(tbl_main[[#This Row],[ИНН организации]]="","",IF(ISERROR(VLOOKUP(tbl_main[[#This Row],[ИНН организации]],tbl_inn[],3,FALSE)),"Проверьте ИНН",VLOOKUP(tbl_main[[#This Row],[ИНН организации]],tbl_inn[],3,FALSE)))</f>
        <v/>
      </c>
      <c r="Z703" s="90" t="str">
        <f>IF(ISERROR(VLOOKUP(tbl_main[[#This Row],[ИНН организации]],tbl_inn[],4,FALSE)),"",VLOOKUP(tbl_main[[#This Row],[ИНН организации]],tbl_inn[],4,FALSE))</f>
        <v/>
      </c>
      <c r="AA703" s="90" t="str">
        <f>IF(ISERROR(VLOOKUP(tbl_main[[#This Row],[ИНН организации]],tbl_inn[],8,FALSE)),"",VLOOKUP(tbl_main[[#This Row],[ИНН организации]],tbl_inn[],8,FALSE))</f>
        <v/>
      </c>
      <c r="AB703" s="83" t="s">
        <v>311</v>
      </c>
      <c r="AC703" s="83" t="s">
        <v>311</v>
      </c>
      <c r="AD703" s="83" t="s">
        <v>311</v>
      </c>
      <c r="AE703" s="83" t="s">
        <v>311</v>
      </c>
      <c r="AF703" s="83" t="s">
        <v>311</v>
      </c>
      <c r="AG703" s="83" t="s">
        <v>311</v>
      </c>
      <c r="AH703" s="83" t="s">
        <v>311</v>
      </c>
      <c r="AI703" s="83" t="s">
        <v>311</v>
      </c>
      <c r="AJ703" s="83" t="s">
        <v>311</v>
      </c>
      <c r="AK703" s="83" t="s">
        <v>311</v>
      </c>
      <c r="AL703" s="83" t="s">
        <v>311</v>
      </c>
      <c r="AM703" s="83" t="s">
        <v>311</v>
      </c>
      <c r="AN703" s="83" t="s">
        <v>311</v>
      </c>
    </row>
    <row r="704" spans="1:40" x14ac:dyDescent="0.25">
      <c r="A704" s="81">
        <f t="shared" si="10"/>
        <v>695</v>
      </c>
      <c r="B704" s="82" t="str">
        <f>IF(tbl_main[[#This Row],[ТИП]]="","",IF(tbl_main[[#This Row],[Серия и номер]]="","",tbl_main[[#This Row],[ТИП]]&amp;"-"&amp;RIGHT(tbl_main[[#This Row],[Серия и номер]],6)))</f>
        <v/>
      </c>
      <c r="C704" s="83" t="s">
        <v>311</v>
      </c>
      <c r="D704" s="83" t="s">
        <v>311</v>
      </c>
      <c r="E704" s="83" t="s">
        <v>311</v>
      </c>
      <c r="F704" s="83" t="s">
        <v>311</v>
      </c>
      <c r="G704" s="83" t="s">
        <v>311</v>
      </c>
      <c r="H704" s="83" t="s">
        <v>311</v>
      </c>
      <c r="I704" s="83" t="s">
        <v>311</v>
      </c>
      <c r="J704" s="83" t="s">
        <v>311</v>
      </c>
      <c r="K704" s="84" t="s">
        <v>311</v>
      </c>
      <c r="L704" s="83" t="s">
        <v>311</v>
      </c>
      <c r="M704" s="85" t="s">
        <v>311</v>
      </c>
      <c r="N704" s="83" t="s">
        <v>311</v>
      </c>
      <c r="O704" s="84" t="s">
        <v>311</v>
      </c>
      <c r="P704" s="83" t="s">
        <v>311</v>
      </c>
      <c r="Q704" s="83" t="s">
        <v>311</v>
      </c>
      <c r="R704" s="83" t="s">
        <v>311</v>
      </c>
      <c r="S704" s="86" t="s">
        <v>311</v>
      </c>
      <c r="T704" s="83" t="s">
        <v>311</v>
      </c>
      <c r="U704" s="83" t="s">
        <v>311</v>
      </c>
      <c r="V704" s="83" t="s">
        <v>311</v>
      </c>
      <c r="W704" s="86" t="s">
        <v>311</v>
      </c>
      <c r="X704" s="86" t="s">
        <v>311</v>
      </c>
      <c r="Y704" s="90" t="str">
        <f>IF(tbl_main[[#This Row],[ИНН организации]]="","",IF(ISERROR(VLOOKUP(tbl_main[[#This Row],[ИНН организации]],tbl_inn[],3,FALSE)),"Проверьте ИНН",VLOOKUP(tbl_main[[#This Row],[ИНН организации]],tbl_inn[],3,FALSE)))</f>
        <v/>
      </c>
      <c r="Z704" s="90" t="str">
        <f>IF(ISERROR(VLOOKUP(tbl_main[[#This Row],[ИНН организации]],tbl_inn[],4,FALSE)),"",VLOOKUP(tbl_main[[#This Row],[ИНН организации]],tbl_inn[],4,FALSE))</f>
        <v/>
      </c>
      <c r="AA704" s="90" t="str">
        <f>IF(ISERROR(VLOOKUP(tbl_main[[#This Row],[ИНН организации]],tbl_inn[],8,FALSE)),"",VLOOKUP(tbl_main[[#This Row],[ИНН организации]],tbl_inn[],8,FALSE))</f>
        <v/>
      </c>
      <c r="AB704" s="83" t="s">
        <v>311</v>
      </c>
      <c r="AC704" s="83" t="s">
        <v>311</v>
      </c>
      <c r="AD704" s="83" t="s">
        <v>311</v>
      </c>
      <c r="AE704" s="83" t="s">
        <v>311</v>
      </c>
      <c r="AF704" s="83" t="s">
        <v>311</v>
      </c>
      <c r="AG704" s="83" t="s">
        <v>311</v>
      </c>
      <c r="AH704" s="83" t="s">
        <v>311</v>
      </c>
      <c r="AI704" s="83" t="s">
        <v>311</v>
      </c>
      <c r="AJ704" s="83" t="s">
        <v>311</v>
      </c>
      <c r="AK704" s="83" t="s">
        <v>311</v>
      </c>
      <c r="AL704" s="83" t="s">
        <v>311</v>
      </c>
      <c r="AM704" s="83" t="s">
        <v>311</v>
      </c>
      <c r="AN704" s="83" t="s">
        <v>311</v>
      </c>
    </row>
    <row r="705" spans="1:40" x14ac:dyDescent="0.25">
      <c r="A705" s="81">
        <f t="shared" si="10"/>
        <v>696</v>
      </c>
      <c r="B705" s="82" t="str">
        <f>IF(tbl_main[[#This Row],[ТИП]]="","",IF(tbl_main[[#This Row],[Серия и номер]]="","",tbl_main[[#This Row],[ТИП]]&amp;"-"&amp;RIGHT(tbl_main[[#This Row],[Серия и номер]],6)))</f>
        <v/>
      </c>
      <c r="C705" s="83" t="s">
        <v>311</v>
      </c>
      <c r="D705" s="83" t="s">
        <v>311</v>
      </c>
      <c r="E705" s="83" t="s">
        <v>311</v>
      </c>
      <c r="F705" s="83" t="s">
        <v>311</v>
      </c>
      <c r="G705" s="83" t="s">
        <v>311</v>
      </c>
      <c r="H705" s="83" t="s">
        <v>311</v>
      </c>
      <c r="I705" s="83" t="s">
        <v>311</v>
      </c>
      <c r="J705" s="83" t="s">
        <v>311</v>
      </c>
      <c r="K705" s="84" t="s">
        <v>311</v>
      </c>
      <c r="L705" s="83" t="s">
        <v>311</v>
      </c>
      <c r="M705" s="85" t="s">
        <v>311</v>
      </c>
      <c r="N705" s="83" t="s">
        <v>311</v>
      </c>
      <c r="O705" s="84" t="s">
        <v>311</v>
      </c>
      <c r="P705" s="83" t="s">
        <v>311</v>
      </c>
      <c r="Q705" s="83" t="s">
        <v>311</v>
      </c>
      <c r="R705" s="83" t="s">
        <v>311</v>
      </c>
      <c r="S705" s="86" t="s">
        <v>311</v>
      </c>
      <c r="T705" s="83" t="s">
        <v>311</v>
      </c>
      <c r="U705" s="83" t="s">
        <v>311</v>
      </c>
      <c r="V705" s="83" t="s">
        <v>311</v>
      </c>
      <c r="W705" s="86" t="s">
        <v>311</v>
      </c>
      <c r="X705" s="86" t="s">
        <v>311</v>
      </c>
      <c r="Y705" s="90" t="str">
        <f>IF(tbl_main[[#This Row],[ИНН организации]]="","",IF(ISERROR(VLOOKUP(tbl_main[[#This Row],[ИНН организации]],tbl_inn[],3,FALSE)),"Проверьте ИНН",VLOOKUP(tbl_main[[#This Row],[ИНН организации]],tbl_inn[],3,FALSE)))</f>
        <v/>
      </c>
      <c r="Z705" s="90" t="str">
        <f>IF(ISERROR(VLOOKUP(tbl_main[[#This Row],[ИНН организации]],tbl_inn[],4,FALSE)),"",VLOOKUP(tbl_main[[#This Row],[ИНН организации]],tbl_inn[],4,FALSE))</f>
        <v/>
      </c>
      <c r="AA705" s="90" t="str">
        <f>IF(ISERROR(VLOOKUP(tbl_main[[#This Row],[ИНН организации]],tbl_inn[],8,FALSE)),"",VLOOKUP(tbl_main[[#This Row],[ИНН организации]],tbl_inn[],8,FALSE))</f>
        <v/>
      </c>
      <c r="AB705" s="83" t="s">
        <v>311</v>
      </c>
      <c r="AC705" s="83" t="s">
        <v>311</v>
      </c>
      <c r="AD705" s="83" t="s">
        <v>311</v>
      </c>
      <c r="AE705" s="83" t="s">
        <v>311</v>
      </c>
      <c r="AF705" s="83" t="s">
        <v>311</v>
      </c>
      <c r="AG705" s="83" t="s">
        <v>311</v>
      </c>
      <c r="AH705" s="83" t="s">
        <v>311</v>
      </c>
      <c r="AI705" s="83" t="s">
        <v>311</v>
      </c>
      <c r="AJ705" s="83" t="s">
        <v>311</v>
      </c>
      <c r="AK705" s="83" t="s">
        <v>311</v>
      </c>
      <c r="AL705" s="83" t="s">
        <v>311</v>
      </c>
      <c r="AM705" s="83" t="s">
        <v>311</v>
      </c>
      <c r="AN705" s="83" t="s">
        <v>311</v>
      </c>
    </row>
    <row r="706" spans="1:40" x14ac:dyDescent="0.25">
      <c r="A706" s="81">
        <f t="shared" si="10"/>
        <v>697</v>
      </c>
      <c r="B706" s="82" t="str">
        <f>IF(tbl_main[[#This Row],[ТИП]]="","",IF(tbl_main[[#This Row],[Серия и номер]]="","",tbl_main[[#This Row],[ТИП]]&amp;"-"&amp;RIGHT(tbl_main[[#This Row],[Серия и номер]],6)))</f>
        <v/>
      </c>
      <c r="C706" s="83" t="s">
        <v>311</v>
      </c>
      <c r="D706" s="83" t="s">
        <v>311</v>
      </c>
      <c r="E706" s="83" t="s">
        <v>311</v>
      </c>
      <c r="F706" s="83" t="s">
        <v>311</v>
      </c>
      <c r="G706" s="83" t="s">
        <v>311</v>
      </c>
      <c r="H706" s="83" t="s">
        <v>311</v>
      </c>
      <c r="I706" s="83" t="s">
        <v>311</v>
      </c>
      <c r="J706" s="83" t="s">
        <v>311</v>
      </c>
      <c r="K706" s="84" t="s">
        <v>311</v>
      </c>
      <c r="L706" s="83" t="s">
        <v>311</v>
      </c>
      <c r="M706" s="85" t="s">
        <v>311</v>
      </c>
      <c r="N706" s="83" t="s">
        <v>311</v>
      </c>
      <c r="O706" s="84" t="s">
        <v>311</v>
      </c>
      <c r="P706" s="83" t="s">
        <v>311</v>
      </c>
      <c r="Q706" s="83" t="s">
        <v>311</v>
      </c>
      <c r="R706" s="83" t="s">
        <v>311</v>
      </c>
      <c r="S706" s="86" t="s">
        <v>311</v>
      </c>
      <c r="T706" s="83" t="s">
        <v>311</v>
      </c>
      <c r="U706" s="83" t="s">
        <v>311</v>
      </c>
      <c r="V706" s="83" t="s">
        <v>311</v>
      </c>
      <c r="W706" s="86" t="s">
        <v>311</v>
      </c>
      <c r="X706" s="86" t="s">
        <v>311</v>
      </c>
      <c r="Y706" s="90" t="str">
        <f>IF(tbl_main[[#This Row],[ИНН организации]]="","",IF(ISERROR(VLOOKUP(tbl_main[[#This Row],[ИНН организации]],tbl_inn[],3,FALSE)),"Проверьте ИНН",VLOOKUP(tbl_main[[#This Row],[ИНН организации]],tbl_inn[],3,FALSE)))</f>
        <v/>
      </c>
      <c r="Z706" s="90" t="str">
        <f>IF(ISERROR(VLOOKUP(tbl_main[[#This Row],[ИНН организации]],tbl_inn[],4,FALSE)),"",VLOOKUP(tbl_main[[#This Row],[ИНН организации]],tbl_inn[],4,FALSE))</f>
        <v/>
      </c>
      <c r="AA706" s="90" t="str">
        <f>IF(ISERROR(VLOOKUP(tbl_main[[#This Row],[ИНН организации]],tbl_inn[],8,FALSE)),"",VLOOKUP(tbl_main[[#This Row],[ИНН организации]],tbl_inn[],8,FALSE))</f>
        <v/>
      </c>
      <c r="AB706" s="83" t="s">
        <v>311</v>
      </c>
      <c r="AC706" s="83" t="s">
        <v>311</v>
      </c>
      <c r="AD706" s="83" t="s">
        <v>311</v>
      </c>
      <c r="AE706" s="83" t="s">
        <v>311</v>
      </c>
      <c r="AF706" s="83" t="s">
        <v>311</v>
      </c>
      <c r="AG706" s="83" t="s">
        <v>311</v>
      </c>
      <c r="AH706" s="83" t="s">
        <v>311</v>
      </c>
      <c r="AI706" s="83" t="s">
        <v>311</v>
      </c>
      <c r="AJ706" s="83" t="s">
        <v>311</v>
      </c>
      <c r="AK706" s="83" t="s">
        <v>311</v>
      </c>
      <c r="AL706" s="83" t="s">
        <v>311</v>
      </c>
      <c r="AM706" s="83" t="s">
        <v>311</v>
      </c>
      <c r="AN706" s="83" t="s">
        <v>311</v>
      </c>
    </row>
    <row r="707" spans="1:40" x14ac:dyDescent="0.25">
      <c r="A707" s="81">
        <f t="shared" si="10"/>
        <v>698</v>
      </c>
      <c r="B707" s="82" t="str">
        <f>IF(tbl_main[[#This Row],[ТИП]]="","",IF(tbl_main[[#This Row],[Серия и номер]]="","",tbl_main[[#This Row],[ТИП]]&amp;"-"&amp;RIGHT(tbl_main[[#This Row],[Серия и номер]],6)))</f>
        <v/>
      </c>
      <c r="C707" s="83" t="s">
        <v>311</v>
      </c>
      <c r="D707" s="83" t="s">
        <v>311</v>
      </c>
      <c r="E707" s="83" t="s">
        <v>311</v>
      </c>
      <c r="F707" s="83" t="s">
        <v>311</v>
      </c>
      <c r="G707" s="83" t="s">
        <v>311</v>
      </c>
      <c r="H707" s="83" t="s">
        <v>311</v>
      </c>
      <c r="I707" s="83" t="s">
        <v>311</v>
      </c>
      <c r="J707" s="83" t="s">
        <v>311</v>
      </c>
      <c r="K707" s="84" t="s">
        <v>311</v>
      </c>
      <c r="L707" s="83" t="s">
        <v>311</v>
      </c>
      <c r="M707" s="85" t="s">
        <v>311</v>
      </c>
      <c r="N707" s="83" t="s">
        <v>311</v>
      </c>
      <c r="O707" s="84" t="s">
        <v>311</v>
      </c>
      <c r="P707" s="83" t="s">
        <v>311</v>
      </c>
      <c r="Q707" s="83" t="s">
        <v>311</v>
      </c>
      <c r="R707" s="83" t="s">
        <v>311</v>
      </c>
      <c r="S707" s="86" t="s">
        <v>311</v>
      </c>
      <c r="T707" s="83" t="s">
        <v>311</v>
      </c>
      <c r="U707" s="83" t="s">
        <v>311</v>
      </c>
      <c r="V707" s="83" t="s">
        <v>311</v>
      </c>
      <c r="W707" s="86" t="s">
        <v>311</v>
      </c>
      <c r="X707" s="86" t="s">
        <v>311</v>
      </c>
      <c r="Y707" s="90" t="str">
        <f>IF(tbl_main[[#This Row],[ИНН организации]]="","",IF(ISERROR(VLOOKUP(tbl_main[[#This Row],[ИНН организации]],tbl_inn[],3,FALSE)),"Проверьте ИНН",VLOOKUP(tbl_main[[#This Row],[ИНН организации]],tbl_inn[],3,FALSE)))</f>
        <v/>
      </c>
      <c r="Z707" s="90" t="str">
        <f>IF(ISERROR(VLOOKUP(tbl_main[[#This Row],[ИНН организации]],tbl_inn[],4,FALSE)),"",VLOOKUP(tbl_main[[#This Row],[ИНН организации]],tbl_inn[],4,FALSE))</f>
        <v/>
      </c>
      <c r="AA707" s="90" t="str">
        <f>IF(ISERROR(VLOOKUP(tbl_main[[#This Row],[ИНН организации]],tbl_inn[],8,FALSE)),"",VLOOKUP(tbl_main[[#This Row],[ИНН организации]],tbl_inn[],8,FALSE))</f>
        <v/>
      </c>
      <c r="AB707" s="83" t="s">
        <v>311</v>
      </c>
      <c r="AC707" s="83" t="s">
        <v>311</v>
      </c>
      <c r="AD707" s="83" t="s">
        <v>311</v>
      </c>
      <c r="AE707" s="83" t="s">
        <v>311</v>
      </c>
      <c r="AF707" s="83" t="s">
        <v>311</v>
      </c>
      <c r="AG707" s="83" t="s">
        <v>311</v>
      </c>
      <c r="AH707" s="83" t="s">
        <v>311</v>
      </c>
      <c r="AI707" s="83" t="s">
        <v>311</v>
      </c>
      <c r="AJ707" s="83" t="s">
        <v>311</v>
      </c>
      <c r="AK707" s="83" t="s">
        <v>311</v>
      </c>
      <c r="AL707" s="83" t="s">
        <v>311</v>
      </c>
      <c r="AM707" s="83" t="s">
        <v>311</v>
      </c>
      <c r="AN707" s="83" t="s">
        <v>311</v>
      </c>
    </row>
    <row r="708" spans="1:40" x14ac:dyDescent="0.25">
      <c r="A708" s="81">
        <f t="shared" si="10"/>
        <v>699</v>
      </c>
      <c r="B708" s="82" t="str">
        <f>IF(tbl_main[[#This Row],[ТИП]]="","",IF(tbl_main[[#This Row],[Серия и номер]]="","",tbl_main[[#This Row],[ТИП]]&amp;"-"&amp;RIGHT(tbl_main[[#This Row],[Серия и номер]],6)))</f>
        <v/>
      </c>
      <c r="C708" s="83" t="s">
        <v>311</v>
      </c>
      <c r="D708" s="83" t="s">
        <v>311</v>
      </c>
      <c r="E708" s="83" t="s">
        <v>311</v>
      </c>
      <c r="F708" s="83" t="s">
        <v>311</v>
      </c>
      <c r="G708" s="83" t="s">
        <v>311</v>
      </c>
      <c r="H708" s="83" t="s">
        <v>311</v>
      </c>
      <c r="I708" s="83" t="s">
        <v>311</v>
      </c>
      <c r="J708" s="83" t="s">
        <v>311</v>
      </c>
      <c r="K708" s="84" t="s">
        <v>311</v>
      </c>
      <c r="L708" s="83" t="s">
        <v>311</v>
      </c>
      <c r="M708" s="85" t="s">
        <v>311</v>
      </c>
      <c r="N708" s="83" t="s">
        <v>311</v>
      </c>
      <c r="O708" s="84" t="s">
        <v>311</v>
      </c>
      <c r="P708" s="83" t="s">
        <v>311</v>
      </c>
      <c r="Q708" s="83" t="s">
        <v>311</v>
      </c>
      <c r="R708" s="83" t="s">
        <v>311</v>
      </c>
      <c r="S708" s="86" t="s">
        <v>311</v>
      </c>
      <c r="T708" s="83" t="s">
        <v>311</v>
      </c>
      <c r="U708" s="83" t="s">
        <v>311</v>
      </c>
      <c r="V708" s="83" t="s">
        <v>311</v>
      </c>
      <c r="W708" s="86" t="s">
        <v>311</v>
      </c>
      <c r="X708" s="86" t="s">
        <v>311</v>
      </c>
      <c r="Y708" s="90" t="str">
        <f>IF(tbl_main[[#This Row],[ИНН организации]]="","",IF(ISERROR(VLOOKUP(tbl_main[[#This Row],[ИНН организации]],tbl_inn[],3,FALSE)),"Проверьте ИНН",VLOOKUP(tbl_main[[#This Row],[ИНН организации]],tbl_inn[],3,FALSE)))</f>
        <v/>
      </c>
      <c r="Z708" s="90" t="str">
        <f>IF(ISERROR(VLOOKUP(tbl_main[[#This Row],[ИНН организации]],tbl_inn[],4,FALSE)),"",VLOOKUP(tbl_main[[#This Row],[ИНН организации]],tbl_inn[],4,FALSE))</f>
        <v/>
      </c>
      <c r="AA708" s="90" t="str">
        <f>IF(ISERROR(VLOOKUP(tbl_main[[#This Row],[ИНН организации]],tbl_inn[],8,FALSE)),"",VLOOKUP(tbl_main[[#This Row],[ИНН организации]],tbl_inn[],8,FALSE))</f>
        <v/>
      </c>
      <c r="AB708" s="83" t="s">
        <v>311</v>
      </c>
      <c r="AC708" s="83" t="s">
        <v>311</v>
      </c>
      <c r="AD708" s="83" t="s">
        <v>311</v>
      </c>
      <c r="AE708" s="83" t="s">
        <v>311</v>
      </c>
      <c r="AF708" s="83" t="s">
        <v>311</v>
      </c>
      <c r="AG708" s="83" t="s">
        <v>311</v>
      </c>
      <c r="AH708" s="83" t="s">
        <v>311</v>
      </c>
      <c r="AI708" s="83" t="s">
        <v>311</v>
      </c>
      <c r="AJ708" s="83" t="s">
        <v>311</v>
      </c>
      <c r="AK708" s="83" t="s">
        <v>311</v>
      </c>
      <c r="AL708" s="83" t="s">
        <v>311</v>
      </c>
      <c r="AM708" s="83" t="s">
        <v>311</v>
      </c>
      <c r="AN708" s="83" t="s">
        <v>311</v>
      </c>
    </row>
    <row r="709" spans="1:40" x14ac:dyDescent="0.25">
      <c r="A709" s="81">
        <f t="shared" si="10"/>
        <v>700</v>
      </c>
      <c r="B709" s="82" t="str">
        <f>IF(tbl_main[[#This Row],[ТИП]]="","",IF(tbl_main[[#This Row],[Серия и номер]]="","",tbl_main[[#This Row],[ТИП]]&amp;"-"&amp;RIGHT(tbl_main[[#This Row],[Серия и номер]],6)))</f>
        <v/>
      </c>
      <c r="C709" s="83" t="s">
        <v>311</v>
      </c>
      <c r="D709" s="83" t="s">
        <v>311</v>
      </c>
      <c r="E709" s="83" t="s">
        <v>311</v>
      </c>
      <c r="F709" s="83" t="s">
        <v>311</v>
      </c>
      <c r="G709" s="83" t="s">
        <v>311</v>
      </c>
      <c r="H709" s="83" t="s">
        <v>311</v>
      </c>
      <c r="I709" s="83" t="s">
        <v>311</v>
      </c>
      <c r="J709" s="83" t="s">
        <v>311</v>
      </c>
      <c r="K709" s="84" t="s">
        <v>311</v>
      </c>
      <c r="L709" s="83" t="s">
        <v>311</v>
      </c>
      <c r="M709" s="85" t="s">
        <v>311</v>
      </c>
      <c r="N709" s="83" t="s">
        <v>311</v>
      </c>
      <c r="O709" s="84" t="s">
        <v>311</v>
      </c>
      <c r="P709" s="83" t="s">
        <v>311</v>
      </c>
      <c r="Q709" s="83" t="s">
        <v>311</v>
      </c>
      <c r="R709" s="83" t="s">
        <v>311</v>
      </c>
      <c r="S709" s="86" t="s">
        <v>311</v>
      </c>
      <c r="T709" s="83" t="s">
        <v>311</v>
      </c>
      <c r="U709" s="83" t="s">
        <v>311</v>
      </c>
      <c r="V709" s="83" t="s">
        <v>311</v>
      </c>
      <c r="W709" s="86" t="s">
        <v>311</v>
      </c>
      <c r="X709" s="86" t="s">
        <v>311</v>
      </c>
      <c r="Y709" s="90" t="str">
        <f>IF(tbl_main[[#This Row],[ИНН организации]]="","",IF(ISERROR(VLOOKUP(tbl_main[[#This Row],[ИНН организации]],tbl_inn[],3,FALSE)),"Проверьте ИНН",VLOOKUP(tbl_main[[#This Row],[ИНН организации]],tbl_inn[],3,FALSE)))</f>
        <v/>
      </c>
      <c r="Z709" s="90" t="str">
        <f>IF(ISERROR(VLOOKUP(tbl_main[[#This Row],[ИНН организации]],tbl_inn[],4,FALSE)),"",VLOOKUP(tbl_main[[#This Row],[ИНН организации]],tbl_inn[],4,FALSE))</f>
        <v/>
      </c>
      <c r="AA709" s="90" t="str">
        <f>IF(ISERROR(VLOOKUP(tbl_main[[#This Row],[ИНН организации]],tbl_inn[],8,FALSE)),"",VLOOKUP(tbl_main[[#This Row],[ИНН организации]],tbl_inn[],8,FALSE))</f>
        <v/>
      </c>
      <c r="AB709" s="83" t="s">
        <v>311</v>
      </c>
      <c r="AC709" s="83" t="s">
        <v>311</v>
      </c>
      <c r="AD709" s="83" t="s">
        <v>311</v>
      </c>
      <c r="AE709" s="83" t="s">
        <v>311</v>
      </c>
      <c r="AF709" s="83" t="s">
        <v>311</v>
      </c>
      <c r="AG709" s="83" t="s">
        <v>311</v>
      </c>
      <c r="AH709" s="83" t="s">
        <v>311</v>
      </c>
      <c r="AI709" s="83" t="s">
        <v>311</v>
      </c>
      <c r="AJ709" s="83" t="s">
        <v>311</v>
      </c>
      <c r="AK709" s="83" t="s">
        <v>311</v>
      </c>
      <c r="AL709" s="83" t="s">
        <v>311</v>
      </c>
      <c r="AM709" s="83" t="s">
        <v>311</v>
      </c>
      <c r="AN709" s="83" t="s">
        <v>311</v>
      </c>
    </row>
    <row r="710" spans="1:40" x14ac:dyDescent="0.25">
      <c r="A710" s="81">
        <f t="shared" si="10"/>
        <v>701</v>
      </c>
      <c r="B710" s="82" t="str">
        <f>IF(tbl_main[[#This Row],[ТИП]]="","",IF(tbl_main[[#This Row],[Серия и номер]]="","",tbl_main[[#This Row],[ТИП]]&amp;"-"&amp;RIGHT(tbl_main[[#This Row],[Серия и номер]],6)))</f>
        <v/>
      </c>
      <c r="C710" s="83" t="s">
        <v>311</v>
      </c>
      <c r="D710" s="83" t="s">
        <v>311</v>
      </c>
      <c r="E710" s="83" t="s">
        <v>311</v>
      </c>
      <c r="F710" s="83" t="s">
        <v>311</v>
      </c>
      <c r="G710" s="83" t="s">
        <v>311</v>
      </c>
      <c r="H710" s="83" t="s">
        <v>311</v>
      </c>
      <c r="I710" s="83" t="s">
        <v>311</v>
      </c>
      <c r="J710" s="83" t="s">
        <v>311</v>
      </c>
      <c r="K710" s="84" t="s">
        <v>311</v>
      </c>
      <c r="L710" s="83" t="s">
        <v>311</v>
      </c>
      <c r="M710" s="85" t="s">
        <v>311</v>
      </c>
      <c r="N710" s="83" t="s">
        <v>311</v>
      </c>
      <c r="O710" s="84" t="s">
        <v>311</v>
      </c>
      <c r="P710" s="83" t="s">
        <v>311</v>
      </c>
      <c r="Q710" s="83" t="s">
        <v>311</v>
      </c>
      <c r="R710" s="83" t="s">
        <v>311</v>
      </c>
      <c r="S710" s="86" t="s">
        <v>311</v>
      </c>
      <c r="T710" s="83" t="s">
        <v>311</v>
      </c>
      <c r="U710" s="83" t="s">
        <v>311</v>
      </c>
      <c r="V710" s="83" t="s">
        <v>311</v>
      </c>
      <c r="W710" s="86" t="s">
        <v>311</v>
      </c>
      <c r="X710" s="86" t="s">
        <v>311</v>
      </c>
      <c r="Y710" s="90" t="str">
        <f>IF(tbl_main[[#This Row],[ИНН организации]]="","",IF(ISERROR(VLOOKUP(tbl_main[[#This Row],[ИНН организации]],tbl_inn[],3,FALSE)),"Проверьте ИНН",VLOOKUP(tbl_main[[#This Row],[ИНН организации]],tbl_inn[],3,FALSE)))</f>
        <v/>
      </c>
      <c r="Z710" s="90" t="str">
        <f>IF(ISERROR(VLOOKUP(tbl_main[[#This Row],[ИНН организации]],tbl_inn[],4,FALSE)),"",VLOOKUP(tbl_main[[#This Row],[ИНН организации]],tbl_inn[],4,FALSE))</f>
        <v/>
      </c>
      <c r="AA710" s="90" t="str">
        <f>IF(ISERROR(VLOOKUP(tbl_main[[#This Row],[ИНН организации]],tbl_inn[],8,FALSE)),"",VLOOKUP(tbl_main[[#This Row],[ИНН организации]],tbl_inn[],8,FALSE))</f>
        <v/>
      </c>
      <c r="AB710" s="83" t="s">
        <v>311</v>
      </c>
      <c r="AC710" s="83" t="s">
        <v>311</v>
      </c>
      <c r="AD710" s="83" t="s">
        <v>311</v>
      </c>
      <c r="AE710" s="83" t="s">
        <v>311</v>
      </c>
      <c r="AF710" s="83" t="s">
        <v>311</v>
      </c>
      <c r="AG710" s="83" t="s">
        <v>311</v>
      </c>
      <c r="AH710" s="83" t="s">
        <v>311</v>
      </c>
      <c r="AI710" s="83" t="s">
        <v>311</v>
      </c>
      <c r="AJ710" s="83" t="s">
        <v>311</v>
      </c>
      <c r="AK710" s="83" t="s">
        <v>311</v>
      </c>
      <c r="AL710" s="83" t="s">
        <v>311</v>
      </c>
      <c r="AM710" s="83" t="s">
        <v>311</v>
      </c>
      <c r="AN710" s="83" t="s">
        <v>311</v>
      </c>
    </row>
    <row r="711" spans="1:40" x14ac:dyDescent="0.25">
      <c r="A711" s="81">
        <f t="shared" si="10"/>
        <v>702</v>
      </c>
      <c r="B711" s="82" t="str">
        <f>IF(tbl_main[[#This Row],[ТИП]]="","",IF(tbl_main[[#This Row],[Серия и номер]]="","",tbl_main[[#This Row],[ТИП]]&amp;"-"&amp;RIGHT(tbl_main[[#This Row],[Серия и номер]],6)))</f>
        <v/>
      </c>
      <c r="C711" s="83" t="s">
        <v>311</v>
      </c>
      <c r="D711" s="83" t="s">
        <v>311</v>
      </c>
      <c r="E711" s="83" t="s">
        <v>311</v>
      </c>
      <c r="F711" s="83" t="s">
        <v>311</v>
      </c>
      <c r="G711" s="83" t="s">
        <v>311</v>
      </c>
      <c r="H711" s="83" t="s">
        <v>311</v>
      </c>
      <c r="I711" s="83" t="s">
        <v>311</v>
      </c>
      <c r="J711" s="83" t="s">
        <v>311</v>
      </c>
      <c r="K711" s="84" t="s">
        <v>311</v>
      </c>
      <c r="L711" s="83" t="s">
        <v>311</v>
      </c>
      <c r="M711" s="85" t="s">
        <v>311</v>
      </c>
      <c r="N711" s="83" t="s">
        <v>311</v>
      </c>
      <c r="O711" s="84" t="s">
        <v>311</v>
      </c>
      <c r="P711" s="83" t="s">
        <v>311</v>
      </c>
      <c r="Q711" s="83" t="s">
        <v>311</v>
      </c>
      <c r="R711" s="83" t="s">
        <v>311</v>
      </c>
      <c r="S711" s="86" t="s">
        <v>311</v>
      </c>
      <c r="T711" s="83" t="s">
        <v>311</v>
      </c>
      <c r="U711" s="83" t="s">
        <v>311</v>
      </c>
      <c r="V711" s="83" t="s">
        <v>311</v>
      </c>
      <c r="W711" s="86" t="s">
        <v>311</v>
      </c>
      <c r="X711" s="86" t="s">
        <v>311</v>
      </c>
      <c r="Y711" s="90" t="str">
        <f>IF(tbl_main[[#This Row],[ИНН организации]]="","",IF(ISERROR(VLOOKUP(tbl_main[[#This Row],[ИНН организации]],tbl_inn[],3,FALSE)),"Проверьте ИНН",VLOOKUP(tbl_main[[#This Row],[ИНН организации]],tbl_inn[],3,FALSE)))</f>
        <v/>
      </c>
      <c r="Z711" s="90" t="str">
        <f>IF(ISERROR(VLOOKUP(tbl_main[[#This Row],[ИНН организации]],tbl_inn[],4,FALSE)),"",VLOOKUP(tbl_main[[#This Row],[ИНН организации]],tbl_inn[],4,FALSE))</f>
        <v/>
      </c>
      <c r="AA711" s="90" t="str">
        <f>IF(ISERROR(VLOOKUP(tbl_main[[#This Row],[ИНН организации]],tbl_inn[],8,FALSE)),"",VLOOKUP(tbl_main[[#This Row],[ИНН организации]],tbl_inn[],8,FALSE))</f>
        <v/>
      </c>
      <c r="AB711" s="83" t="s">
        <v>311</v>
      </c>
      <c r="AC711" s="83" t="s">
        <v>311</v>
      </c>
      <c r="AD711" s="83" t="s">
        <v>311</v>
      </c>
      <c r="AE711" s="83" t="s">
        <v>311</v>
      </c>
      <c r="AF711" s="83" t="s">
        <v>311</v>
      </c>
      <c r="AG711" s="83" t="s">
        <v>311</v>
      </c>
      <c r="AH711" s="83" t="s">
        <v>311</v>
      </c>
      <c r="AI711" s="83" t="s">
        <v>311</v>
      </c>
      <c r="AJ711" s="83" t="s">
        <v>311</v>
      </c>
      <c r="AK711" s="83" t="s">
        <v>311</v>
      </c>
      <c r="AL711" s="83" t="s">
        <v>311</v>
      </c>
      <c r="AM711" s="83" t="s">
        <v>311</v>
      </c>
      <c r="AN711" s="83" t="s">
        <v>311</v>
      </c>
    </row>
    <row r="712" spans="1:40" x14ac:dyDescent="0.25">
      <c r="A712" s="81">
        <f t="shared" si="10"/>
        <v>703</v>
      </c>
      <c r="B712" s="82" t="str">
        <f>IF(tbl_main[[#This Row],[ТИП]]="","",IF(tbl_main[[#This Row],[Серия и номер]]="","",tbl_main[[#This Row],[ТИП]]&amp;"-"&amp;RIGHT(tbl_main[[#This Row],[Серия и номер]],6)))</f>
        <v/>
      </c>
      <c r="C712" s="83" t="s">
        <v>311</v>
      </c>
      <c r="D712" s="83" t="s">
        <v>311</v>
      </c>
      <c r="E712" s="83" t="s">
        <v>311</v>
      </c>
      <c r="F712" s="83" t="s">
        <v>311</v>
      </c>
      <c r="G712" s="83" t="s">
        <v>311</v>
      </c>
      <c r="H712" s="83" t="s">
        <v>311</v>
      </c>
      <c r="I712" s="83" t="s">
        <v>311</v>
      </c>
      <c r="J712" s="83" t="s">
        <v>311</v>
      </c>
      <c r="K712" s="84" t="s">
        <v>311</v>
      </c>
      <c r="L712" s="83" t="s">
        <v>311</v>
      </c>
      <c r="M712" s="85" t="s">
        <v>311</v>
      </c>
      <c r="N712" s="83" t="s">
        <v>311</v>
      </c>
      <c r="O712" s="84" t="s">
        <v>311</v>
      </c>
      <c r="P712" s="83" t="s">
        <v>311</v>
      </c>
      <c r="Q712" s="83" t="s">
        <v>311</v>
      </c>
      <c r="R712" s="83" t="s">
        <v>311</v>
      </c>
      <c r="S712" s="86" t="s">
        <v>311</v>
      </c>
      <c r="T712" s="83" t="s">
        <v>311</v>
      </c>
      <c r="U712" s="83" t="s">
        <v>311</v>
      </c>
      <c r="V712" s="83" t="s">
        <v>311</v>
      </c>
      <c r="W712" s="86" t="s">
        <v>311</v>
      </c>
      <c r="X712" s="86" t="s">
        <v>311</v>
      </c>
      <c r="Y712" s="90" t="str">
        <f>IF(tbl_main[[#This Row],[ИНН организации]]="","",IF(ISERROR(VLOOKUP(tbl_main[[#This Row],[ИНН организации]],tbl_inn[],3,FALSE)),"Проверьте ИНН",VLOOKUP(tbl_main[[#This Row],[ИНН организации]],tbl_inn[],3,FALSE)))</f>
        <v/>
      </c>
      <c r="Z712" s="90" t="str">
        <f>IF(ISERROR(VLOOKUP(tbl_main[[#This Row],[ИНН организации]],tbl_inn[],4,FALSE)),"",VLOOKUP(tbl_main[[#This Row],[ИНН организации]],tbl_inn[],4,FALSE))</f>
        <v/>
      </c>
      <c r="AA712" s="90" t="str">
        <f>IF(ISERROR(VLOOKUP(tbl_main[[#This Row],[ИНН организации]],tbl_inn[],8,FALSE)),"",VLOOKUP(tbl_main[[#This Row],[ИНН организации]],tbl_inn[],8,FALSE))</f>
        <v/>
      </c>
      <c r="AB712" s="83" t="s">
        <v>311</v>
      </c>
      <c r="AC712" s="83" t="s">
        <v>311</v>
      </c>
      <c r="AD712" s="83" t="s">
        <v>311</v>
      </c>
      <c r="AE712" s="83" t="s">
        <v>311</v>
      </c>
      <c r="AF712" s="83" t="s">
        <v>311</v>
      </c>
      <c r="AG712" s="83" t="s">
        <v>311</v>
      </c>
      <c r="AH712" s="83" t="s">
        <v>311</v>
      </c>
      <c r="AI712" s="83" t="s">
        <v>311</v>
      </c>
      <c r="AJ712" s="83" t="s">
        <v>311</v>
      </c>
      <c r="AK712" s="83" t="s">
        <v>311</v>
      </c>
      <c r="AL712" s="83" t="s">
        <v>311</v>
      </c>
      <c r="AM712" s="83" t="s">
        <v>311</v>
      </c>
      <c r="AN712" s="83" t="s">
        <v>311</v>
      </c>
    </row>
    <row r="713" spans="1:40" x14ac:dyDescent="0.25">
      <c r="A713" s="81">
        <f t="shared" si="10"/>
        <v>704</v>
      </c>
      <c r="B713" s="82" t="str">
        <f>IF(tbl_main[[#This Row],[ТИП]]="","",IF(tbl_main[[#This Row],[Серия и номер]]="","",tbl_main[[#This Row],[ТИП]]&amp;"-"&amp;RIGHT(tbl_main[[#This Row],[Серия и номер]],6)))</f>
        <v/>
      </c>
      <c r="C713" s="83" t="s">
        <v>311</v>
      </c>
      <c r="D713" s="83" t="s">
        <v>311</v>
      </c>
      <c r="E713" s="83" t="s">
        <v>311</v>
      </c>
      <c r="F713" s="83" t="s">
        <v>311</v>
      </c>
      <c r="G713" s="83" t="s">
        <v>311</v>
      </c>
      <c r="H713" s="83" t="s">
        <v>311</v>
      </c>
      <c r="I713" s="83" t="s">
        <v>311</v>
      </c>
      <c r="J713" s="83" t="s">
        <v>311</v>
      </c>
      <c r="K713" s="84" t="s">
        <v>311</v>
      </c>
      <c r="L713" s="83" t="s">
        <v>311</v>
      </c>
      <c r="M713" s="85" t="s">
        <v>311</v>
      </c>
      <c r="N713" s="83" t="s">
        <v>311</v>
      </c>
      <c r="O713" s="84" t="s">
        <v>311</v>
      </c>
      <c r="P713" s="83" t="s">
        <v>311</v>
      </c>
      <c r="Q713" s="83" t="s">
        <v>311</v>
      </c>
      <c r="R713" s="83" t="s">
        <v>311</v>
      </c>
      <c r="S713" s="86" t="s">
        <v>311</v>
      </c>
      <c r="T713" s="83" t="s">
        <v>311</v>
      </c>
      <c r="U713" s="83" t="s">
        <v>311</v>
      </c>
      <c r="V713" s="83" t="s">
        <v>311</v>
      </c>
      <c r="W713" s="86" t="s">
        <v>311</v>
      </c>
      <c r="X713" s="86" t="s">
        <v>311</v>
      </c>
      <c r="Y713" s="90" t="str">
        <f>IF(tbl_main[[#This Row],[ИНН организации]]="","",IF(ISERROR(VLOOKUP(tbl_main[[#This Row],[ИНН организации]],tbl_inn[],3,FALSE)),"Проверьте ИНН",VLOOKUP(tbl_main[[#This Row],[ИНН организации]],tbl_inn[],3,FALSE)))</f>
        <v/>
      </c>
      <c r="Z713" s="90" t="str">
        <f>IF(ISERROR(VLOOKUP(tbl_main[[#This Row],[ИНН организации]],tbl_inn[],4,FALSE)),"",VLOOKUP(tbl_main[[#This Row],[ИНН организации]],tbl_inn[],4,FALSE))</f>
        <v/>
      </c>
      <c r="AA713" s="90" t="str">
        <f>IF(ISERROR(VLOOKUP(tbl_main[[#This Row],[ИНН организации]],tbl_inn[],8,FALSE)),"",VLOOKUP(tbl_main[[#This Row],[ИНН организации]],tbl_inn[],8,FALSE))</f>
        <v/>
      </c>
      <c r="AB713" s="83" t="s">
        <v>311</v>
      </c>
      <c r="AC713" s="83" t="s">
        <v>311</v>
      </c>
      <c r="AD713" s="83" t="s">
        <v>311</v>
      </c>
      <c r="AE713" s="83" t="s">
        <v>311</v>
      </c>
      <c r="AF713" s="83" t="s">
        <v>311</v>
      </c>
      <c r="AG713" s="83" t="s">
        <v>311</v>
      </c>
      <c r="AH713" s="83" t="s">
        <v>311</v>
      </c>
      <c r="AI713" s="83" t="s">
        <v>311</v>
      </c>
      <c r="AJ713" s="83" t="s">
        <v>311</v>
      </c>
      <c r="AK713" s="83" t="s">
        <v>311</v>
      </c>
      <c r="AL713" s="83" t="s">
        <v>311</v>
      </c>
      <c r="AM713" s="83" t="s">
        <v>311</v>
      </c>
      <c r="AN713" s="83" t="s">
        <v>311</v>
      </c>
    </row>
    <row r="714" spans="1:40" x14ac:dyDescent="0.25">
      <c r="A714" s="81">
        <f t="shared" si="10"/>
        <v>705</v>
      </c>
      <c r="B714" s="82" t="str">
        <f>IF(tbl_main[[#This Row],[ТИП]]="","",IF(tbl_main[[#This Row],[Серия и номер]]="","",tbl_main[[#This Row],[ТИП]]&amp;"-"&amp;RIGHT(tbl_main[[#This Row],[Серия и номер]],6)))</f>
        <v/>
      </c>
      <c r="C714" s="83" t="s">
        <v>311</v>
      </c>
      <c r="D714" s="83" t="s">
        <v>311</v>
      </c>
      <c r="E714" s="83" t="s">
        <v>311</v>
      </c>
      <c r="F714" s="83" t="s">
        <v>311</v>
      </c>
      <c r="G714" s="83" t="s">
        <v>311</v>
      </c>
      <c r="H714" s="83" t="s">
        <v>311</v>
      </c>
      <c r="I714" s="83" t="s">
        <v>311</v>
      </c>
      <c r="J714" s="83" t="s">
        <v>311</v>
      </c>
      <c r="K714" s="84" t="s">
        <v>311</v>
      </c>
      <c r="L714" s="83" t="s">
        <v>311</v>
      </c>
      <c r="M714" s="85" t="s">
        <v>311</v>
      </c>
      <c r="N714" s="83" t="s">
        <v>311</v>
      </c>
      <c r="O714" s="84" t="s">
        <v>311</v>
      </c>
      <c r="P714" s="83" t="s">
        <v>311</v>
      </c>
      <c r="Q714" s="83" t="s">
        <v>311</v>
      </c>
      <c r="R714" s="83" t="s">
        <v>311</v>
      </c>
      <c r="S714" s="86" t="s">
        <v>311</v>
      </c>
      <c r="T714" s="83" t="s">
        <v>311</v>
      </c>
      <c r="U714" s="83" t="s">
        <v>311</v>
      </c>
      <c r="V714" s="83" t="s">
        <v>311</v>
      </c>
      <c r="W714" s="86" t="s">
        <v>311</v>
      </c>
      <c r="X714" s="86" t="s">
        <v>311</v>
      </c>
      <c r="Y714" s="90" t="str">
        <f>IF(tbl_main[[#This Row],[ИНН организации]]="","",IF(ISERROR(VLOOKUP(tbl_main[[#This Row],[ИНН организации]],tbl_inn[],3,FALSE)),"Проверьте ИНН",VLOOKUP(tbl_main[[#This Row],[ИНН организации]],tbl_inn[],3,FALSE)))</f>
        <v/>
      </c>
      <c r="Z714" s="90" t="str">
        <f>IF(ISERROR(VLOOKUP(tbl_main[[#This Row],[ИНН организации]],tbl_inn[],4,FALSE)),"",VLOOKUP(tbl_main[[#This Row],[ИНН организации]],tbl_inn[],4,FALSE))</f>
        <v/>
      </c>
      <c r="AA714" s="90" t="str">
        <f>IF(ISERROR(VLOOKUP(tbl_main[[#This Row],[ИНН организации]],tbl_inn[],8,FALSE)),"",VLOOKUP(tbl_main[[#This Row],[ИНН организации]],tbl_inn[],8,FALSE))</f>
        <v/>
      </c>
      <c r="AB714" s="83" t="s">
        <v>311</v>
      </c>
      <c r="AC714" s="83" t="s">
        <v>311</v>
      </c>
      <c r="AD714" s="83" t="s">
        <v>311</v>
      </c>
      <c r="AE714" s="83" t="s">
        <v>311</v>
      </c>
      <c r="AF714" s="83" t="s">
        <v>311</v>
      </c>
      <c r="AG714" s="83" t="s">
        <v>311</v>
      </c>
      <c r="AH714" s="83" t="s">
        <v>311</v>
      </c>
      <c r="AI714" s="83" t="s">
        <v>311</v>
      </c>
      <c r="AJ714" s="83" t="s">
        <v>311</v>
      </c>
      <c r="AK714" s="83" t="s">
        <v>311</v>
      </c>
      <c r="AL714" s="83" t="s">
        <v>311</v>
      </c>
      <c r="AM714" s="83" t="s">
        <v>311</v>
      </c>
      <c r="AN714" s="83" t="s">
        <v>311</v>
      </c>
    </row>
    <row r="715" spans="1:40" x14ac:dyDescent="0.25">
      <c r="A715" s="81">
        <f t="shared" ref="A715:A778" si="11">ROW()-9</f>
        <v>706</v>
      </c>
      <c r="B715" s="82" t="str">
        <f>IF(tbl_main[[#This Row],[ТИП]]="","",IF(tbl_main[[#This Row],[Серия и номер]]="","",tbl_main[[#This Row],[ТИП]]&amp;"-"&amp;RIGHT(tbl_main[[#This Row],[Серия и номер]],6)))</f>
        <v/>
      </c>
      <c r="C715" s="83" t="s">
        <v>311</v>
      </c>
      <c r="D715" s="83" t="s">
        <v>311</v>
      </c>
      <c r="E715" s="83" t="s">
        <v>311</v>
      </c>
      <c r="F715" s="83" t="s">
        <v>311</v>
      </c>
      <c r="G715" s="83" t="s">
        <v>311</v>
      </c>
      <c r="H715" s="83" t="s">
        <v>311</v>
      </c>
      <c r="I715" s="83" t="s">
        <v>311</v>
      </c>
      <c r="J715" s="83" t="s">
        <v>311</v>
      </c>
      <c r="K715" s="84" t="s">
        <v>311</v>
      </c>
      <c r="L715" s="83" t="s">
        <v>311</v>
      </c>
      <c r="M715" s="85" t="s">
        <v>311</v>
      </c>
      <c r="N715" s="83" t="s">
        <v>311</v>
      </c>
      <c r="O715" s="84" t="s">
        <v>311</v>
      </c>
      <c r="P715" s="83" t="s">
        <v>311</v>
      </c>
      <c r="Q715" s="83" t="s">
        <v>311</v>
      </c>
      <c r="R715" s="83" t="s">
        <v>311</v>
      </c>
      <c r="S715" s="86" t="s">
        <v>311</v>
      </c>
      <c r="T715" s="83" t="s">
        <v>311</v>
      </c>
      <c r="U715" s="83" t="s">
        <v>311</v>
      </c>
      <c r="V715" s="83" t="s">
        <v>311</v>
      </c>
      <c r="W715" s="86" t="s">
        <v>311</v>
      </c>
      <c r="X715" s="86" t="s">
        <v>311</v>
      </c>
      <c r="Y715" s="90" t="str">
        <f>IF(tbl_main[[#This Row],[ИНН организации]]="","",IF(ISERROR(VLOOKUP(tbl_main[[#This Row],[ИНН организации]],tbl_inn[],3,FALSE)),"Проверьте ИНН",VLOOKUP(tbl_main[[#This Row],[ИНН организации]],tbl_inn[],3,FALSE)))</f>
        <v/>
      </c>
      <c r="Z715" s="90" t="str">
        <f>IF(ISERROR(VLOOKUP(tbl_main[[#This Row],[ИНН организации]],tbl_inn[],4,FALSE)),"",VLOOKUP(tbl_main[[#This Row],[ИНН организации]],tbl_inn[],4,FALSE))</f>
        <v/>
      </c>
      <c r="AA715" s="90" t="str">
        <f>IF(ISERROR(VLOOKUP(tbl_main[[#This Row],[ИНН организации]],tbl_inn[],8,FALSE)),"",VLOOKUP(tbl_main[[#This Row],[ИНН организации]],tbl_inn[],8,FALSE))</f>
        <v/>
      </c>
      <c r="AB715" s="83" t="s">
        <v>311</v>
      </c>
      <c r="AC715" s="83" t="s">
        <v>311</v>
      </c>
      <c r="AD715" s="83" t="s">
        <v>311</v>
      </c>
      <c r="AE715" s="83" t="s">
        <v>311</v>
      </c>
      <c r="AF715" s="83" t="s">
        <v>311</v>
      </c>
      <c r="AG715" s="83" t="s">
        <v>311</v>
      </c>
      <c r="AH715" s="83" t="s">
        <v>311</v>
      </c>
      <c r="AI715" s="83" t="s">
        <v>311</v>
      </c>
      <c r="AJ715" s="83" t="s">
        <v>311</v>
      </c>
      <c r="AK715" s="83" t="s">
        <v>311</v>
      </c>
      <c r="AL715" s="83" t="s">
        <v>311</v>
      </c>
      <c r="AM715" s="83" t="s">
        <v>311</v>
      </c>
      <c r="AN715" s="83" t="s">
        <v>311</v>
      </c>
    </row>
    <row r="716" spans="1:40" x14ac:dyDescent="0.25">
      <c r="A716" s="81">
        <f t="shared" si="11"/>
        <v>707</v>
      </c>
      <c r="B716" s="82" t="str">
        <f>IF(tbl_main[[#This Row],[ТИП]]="","",IF(tbl_main[[#This Row],[Серия и номер]]="","",tbl_main[[#This Row],[ТИП]]&amp;"-"&amp;RIGHT(tbl_main[[#This Row],[Серия и номер]],6)))</f>
        <v/>
      </c>
      <c r="C716" s="83" t="s">
        <v>311</v>
      </c>
      <c r="D716" s="83" t="s">
        <v>311</v>
      </c>
      <c r="E716" s="83" t="s">
        <v>311</v>
      </c>
      <c r="F716" s="83" t="s">
        <v>311</v>
      </c>
      <c r="G716" s="83" t="s">
        <v>311</v>
      </c>
      <c r="H716" s="83" t="s">
        <v>311</v>
      </c>
      <c r="I716" s="83" t="s">
        <v>311</v>
      </c>
      <c r="J716" s="83" t="s">
        <v>311</v>
      </c>
      <c r="K716" s="84" t="s">
        <v>311</v>
      </c>
      <c r="L716" s="83" t="s">
        <v>311</v>
      </c>
      <c r="M716" s="85" t="s">
        <v>311</v>
      </c>
      <c r="N716" s="83" t="s">
        <v>311</v>
      </c>
      <c r="O716" s="84" t="s">
        <v>311</v>
      </c>
      <c r="P716" s="83" t="s">
        <v>311</v>
      </c>
      <c r="Q716" s="83" t="s">
        <v>311</v>
      </c>
      <c r="R716" s="83" t="s">
        <v>311</v>
      </c>
      <c r="S716" s="86" t="s">
        <v>311</v>
      </c>
      <c r="T716" s="83" t="s">
        <v>311</v>
      </c>
      <c r="U716" s="83" t="s">
        <v>311</v>
      </c>
      <c r="V716" s="83" t="s">
        <v>311</v>
      </c>
      <c r="W716" s="86" t="s">
        <v>311</v>
      </c>
      <c r="X716" s="86" t="s">
        <v>311</v>
      </c>
      <c r="Y716" s="90" t="str">
        <f>IF(tbl_main[[#This Row],[ИНН организации]]="","",IF(ISERROR(VLOOKUP(tbl_main[[#This Row],[ИНН организации]],tbl_inn[],3,FALSE)),"Проверьте ИНН",VLOOKUP(tbl_main[[#This Row],[ИНН организации]],tbl_inn[],3,FALSE)))</f>
        <v/>
      </c>
      <c r="Z716" s="90" t="str">
        <f>IF(ISERROR(VLOOKUP(tbl_main[[#This Row],[ИНН организации]],tbl_inn[],4,FALSE)),"",VLOOKUP(tbl_main[[#This Row],[ИНН организации]],tbl_inn[],4,FALSE))</f>
        <v/>
      </c>
      <c r="AA716" s="90" t="str">
        <f>IF(ISERROR(VLOOKUP(tbl_main[[#This Row],[ИНН организации]],tbl_inn[],8,FALSE)),"",VLOOKUP(tbl_main[[#This Row],[ИНН организации]],tbl_inn[],8,FALSE))</f>
        <v/>
      </c>
      <c r="AB716" s="83" t="s">
        <v>311</v>
      </c>
      <c r="AC716" s="83" t="s">
        <v>311</v>
      </c>
      <c r="AD716" s="83" t="s">
        <v>311</v>
      </c>
      <c r="AE716" s="83" t="s">
        <v>311</v>
      </c>
      <c r="AF716" s="83" t="s">
        <v>311</v>
      </c>
      <c r="AG716" s="83" t="s">
        <v>311</v>
      </c>
      <c r="AH716" s="83" t="s">
        <v>311</v>
      </c>
      <c r="AI716" s="83" t="s">
        <v>311</v>
      </c>
      <c r="AJ716" s="83" t="s">
        <v>311</v>
      </c>
      <c r="AK716" s="83" t="s">
        <v>311</v>
      </c>
      <c r="AL716" s="83" t="s">
        <v>311</v>
      </c>
      <c r="AM716" s="83" t="s">
        <v>311</v>
      </c>
      <c r="AN716" s="83" t="s">
        <v>311</v>
      </c>
    </row>
    <row r="717" spans="1:40" x14ac:dyDescent="0.25">
      <c r="A717" s="81">
        <f t="shared" si="11"/>
        <v>708</v>
      </c>
      <c r="B717" s="82" t="str">
        <f>IF(tbl_main[[#This Row],[ТИП]]="","",IF(tbl_main[[#This Row],[Серия и номер]]="","",tbl_main[[#This Row],[ТИП]]&amp;"-"&amp;RIGHT(tbl_main[[#This Row],[Серия и номер]],6)))</f>
        <v/>
      </c>
      <c r="C717" s="83" t="s">
        <v>311</v>
      </c>
      <c r="D717" s="83" t="s">
        <v>311</v>
      </c>
      <c r="E717" s="83" t="s">
        <v>311</v>
      </c>
      <c r="F717" s="83" t="s">
        <v>311</v>
      </c>
      <c r="G717" s="83" t="s">
        <v>311</v>
      </c>
      <c r="H717" s="83" t="s">
        <v>311</v>
      </c>
      <c r="I717" s="83" t="s">
        <v>311</v>
      </c>
      <c r="J717" s="83" t="s">
        <v>311</v>
      </c>
      <c r="K717" s="84" t="s">
        <v>311</v>
      </c>
      <c r="L717" s="83" t="s">
        <v>311</v>
      </c>
      <c r="M717" s="85" t="s">
        <v>311</v>
      </c>
      <c r="N717" s="83" t="s">
        <v>311</v>
      </c>
      <c r="O717" s="84" t="s">
        <v>311</v>
      </c>
      <c r="P717" s="83" t="s">
        <v>311</v>
      </c>
      <c r="Q717" s="83" t="s">
        <v>311</v>
      </c>
      <c r="R717" s="83" t="s">
        <v>311</v>
      </c>
      <c r="S717" s="86" t="s">
        <v>311</v>
      </c>
      <c r="T717" s="83" t="s">
        <v>311</v>
      </c>
      <c r="U717" s="83" t="s">
        <v>311</v>
      </c>
      <c r="V717" s="83" t="s">
        <v>311</v>
      </c>
      <c r="W717" s="86" t="s">
        <v>311</v>
      </c>
      <c r="X717" s="86" t="s">
        <v>311</v>
      </c>
      <c r="Y717" s="90" t="str">
        <f>IF(tbl_main[[#This Row],[ИНН организации]]="","",IF(ISERROR(VLOOKUP(tbl_main[[#This Row],[ИНН организации]],tbl_inn[],3,FALSE)),"Проверьте ИНН",VLOOKUP(tbl_main[[#This Row],[ИНН организации]],tbl_inn[],3,FALSE)))</f>
        <v/>
      </c>
      <c r="Z717" s="90" t="str">
        <f>IF(ISERROR(VLOOKUP(tbl_main[[#This Row],[ИНН организации]],tbl_inn[],4,FALSE)),"",VLOOKUP(tbl_main[[#This Row],[ИНН организации]],tbl_inn[],4,FALSE))</f>
        <v/>
      </c>
      <c r="AA717" s="90" t="str">
        <f>IF(ISERROR(VLOOKUP(tbl_main[[#This Row],[ИНН организации]],tbl_inn[],8,FALSE)),"",VLOOKUP(tbl_main[[#This Row],[ИНН организации]],tbl_inn[],8,FALSE))</f>
        <v/>
      </c>
      <c r="AB717" s="83" t="s">
        <v>311</v>
      </c>
      <c r="AC717" s="83" t="s">
        <v>311</v>
      </c>
      <c r="AD717" s="83" t="s">
        <v>311</v>
      </c>
      <c r="AE717" s="83" t="s">
        <v>311</v>
      </c>
      <c r="AF717" s="83" t="s">
        <v>311</v>
      </c>
      <c r="AG717" s="83" t="s">
        <v>311</v>
      </c>
      <c r="AH717" s="83" t="s">
        <v>311</v>
      </c>
      <c r="AI717" s="83" t="s">
        <v>311</v>
      </c>
      <c r="AJ717" s="83" t="s">
        <v>311</v>
      </c>
      <c r="AK717" s="83" t="s">
        <v>311</v>
      </c>
      <c r="AL717" s="83" t="s">
        <v>311</v>
      </c>
      <c r="AM717" s="83" t="s">
        <v>311</v>
      </c>
      <c r="AN717" s="83" t="s">
        <v>311</v>
      </c>
    </row>
    <row r="718" spans="1:40" x14ac:dyDescent="0.25">
      <c r="A718" s="81">
        <f t="shared" si="11"/>
        <v>709</v>
      </c>
      <c r="B718" s="82" t="str">
        <f>IF(tbl_main[[#This Row],[ТИП]]="","",IF(tbl_main[[#This Row],[Серия и номер]]="","",tbl_main[[#This Row],[ТИП]]&amp;"-"&amp;RIGHT(tbl_main[[#This Row],[Серия и номер]],6)))</f>
        <v/>
      </c>
      <c r="C718" s="83" t="s">
        <v>311</v>
      </c>
      <c r="D718" s="83" t="s">
        <v>311</v>
      </c>
      <c r="E718" s="83" t="s">
        <v>311</v>
      </c>
      <c r="F718" s="83" t="s">
        <v>311</v>
      </c>
      <c r="G718" s="83" t="s">
        <v>311</v>
      </c>
      <c r="H718" s="83" t="s">
        <v>311</v>
      </c>
      <c r="I718" s="83" t="s">
        <v>311</v>
      </c>
      <c r="J718" s="83" t="s">
        <v>311</v>
      </c>
      <c r="K718" s="84" t="s">
        <v>311</v>
      </c>
      <c r="L718" s="83" t="s">
        <v>311</v>
      </c>
      <c r="M718" s="85" t="s">
        <v>311</v>
      </c>
      <c r="N718" s="83" t="s">
        <v>311</v>
      </c>
      <c r="O718" s="84" t="s">
        <v>311</v>
      </c>
      <c r="P718" s="83" t="s">
        <v>311</v>
      </c>
      <c r="Q718" s="83" t="s">
        <v>311</v>
      </c>
      <c r="R718" s="83" t="s">
        <v>311</v>
      </c>
      <c r="S718" s="86" t="s">
        <v>311</v>
      </c>
      <c r="T718" s="83" t="s">
        <v>311</v>
      </c>
      <c r="U718" s="83" t="s">
        <v>311</v>
      </c>
      <c r="V718" s="83" t="s">
        <v>311</v>
      </c>
      <c r="W718" s="86" t="s">
        <v>311</v>
      </c>
      <c r="X718" s="86" t="s">
        <v>311</v>
      </c>
      <c r="Y718" s="90" t="str">
        <f>IF(tbl_main[[#This Row],[ИНН организации]]="","",IF(ISERROR(VLOOKUP(tbl_main[[#This Row],[ИНН организации]],tbl_inn[],3,FALSE)),"Проверьте ИНН",VLOOKUP(tbl_main[[#This Row],[ИНН организации]],tbl_inn[],3,FALSE)))</f>
        <v/>
      </c>
      <c r="Z718" s="90" t="str">
        <f>IF(ISERROR(VLOOKUP(tbl_main[[#This Row],[ИНН организации]],tbl_inn[],4,FALSE)),"",VLOOKUP(tbl_main[[#This Row],[ИНН организации]],tbl_inn[],4,FALSE))</f>
        <v/>
      </c>
      <c r="AA718" s="90" t="str">
        <f>IF(ISERROR(VLOOKUP(tbl_main[[#This Row],[ИНН организации]],tbl_inn[],8,FALSE)),"",VLOOKUP(tbl_main[[#This Row],[ИНН организации]],tbl_inn[],8,FALSE))</f>
        <v/>
      </c>
      <c r="AB718" s="83" t="s">
        <v>311</v>
      </c>
      <c r="AC718" s="83" t="s">
        <v>311</v>
      </c>
      <c r="AD718" s="83" t="s">
        <v>311</v>
      </c>
      <c r="AE718" s="83" t="s">
        <v>311</v>
      </c>
      <c r="AF718" s="83" t="s">
        <v>311</v>
      </c>
      <c r="AG718" s="83" t="s">
        <v>311</v>
      </c>
      <c r="AH718" s="83" t="s">
        <v>311</v>
      </c>
      <c r="AI718" s="83" t="s">
        <v>311</v>
      </c>
      <c r="AJ718" s="83" t="s">
        <v>311</v>
      </c>
      <c r="AK718" s="83" t="s">
        <v>311</v>
      </c>
      <c r="AL718" s="83" t="s">
        <v>311</v>
      </c>
      <c r="AM718" s="83" t="s">
        <v>311</v>
      </c>
      <c r="AN718" s="83" t="s">
        <v>311</v>
      </c>
    </row>
    <row r="719" spans="1:40" x14ac:dyDescent="0.25">
      <c r="A719" s="81">
        <f t="shared" si="11"/>
        <v>710</v>
      </c>
      <c r="B719" s="82" t="str">
        <f>IF(tbl_main[[#This Row],[ТИП]]="","",IF(tbl_main[[#This Row],[Серия и номер]]="","",tbl_main[[#This Row],[ТИП]]&amp;"-"&amp;RIGHT(tbl_main[[#This Row],[Серия и номер]],6)))</f>
        <v/>
      </c>
      <c r="C719" s="83" t="s">
        <v>311</v>
      </c>
      <c r="D719" s="83" t="s">
        <v>311</v>
      </c>
      <c r="E719" s="83" t="s">
        <v>311</v>
      </c>
      <c r="F719" s="83" t="s">
        <v>311</v>
      </c>
      <c r="G719" s="83" t="s">
        <v>311</v>
      </c>
      <c r="H719" s="83" t="s">
        <v>311</v>
      </c>
      <c r="I719" s="83" t="s">
        <v>311</v>
      </c>
      <c r="J719" s="83" t="s">
        <v>311</v>
      </c>
      <c r="K719" s="84" t="s">
        <v>311</v>
      </c>
      <c r="L719" s="83" t="s">
        <v>311</v>
      </c>
      <c r="M719" s="85" t="s">
        <v>311</v>
      </c>
      <c r="N719" s="83" t="s">
        <v>311</v>
      </c>
      <c r="O719" s="84" t="s">
        <v>311</v>
      </c>
      <c r="P719" s="83" t="s">
        <v>311</v>
      </c>
      <c r="Q719" s="83" t="s">
        <v>311</v>
      </c>
      <c r="R719" s="83" t="s">
        <v>311</v>
      </c>
      <c r="S719" s="86" t="s">
        <v>311</v>
      </c>
      <c r="T719" s="83" t="s">
        <v>311</v>
      </c>
      <c r="U719" s="83" t="s">
        <v>311</v>
      </c>
      <c r="V719" s="83" t="s">
        <v>311</v>
      </c>
      <c r="W719" s="86" t="s">
        <v>311</v>
      </c>
      <c r="X719" s="86" t="s">
        <v>311</v>
      </c>
      <c r="Y719" s="90" t="str">
        <f>IF(tbl_main[[#This Row],[ИНН организации]]="","",IF(ISERROR(VLOOKUP(tbl_main[[#This Row],[ИНН организации]],tbl_inn[],3,FALSE)),"Проверьте ИНН",VLOOKUP(tbl_main[[#This Row],[ИНН организации]],tbl_inn[],3,FALSE)))</f>
        <v/>
      </c>
      <c r="Z719" s="90" t="str">
        <f>IF(ISERROR(VLOOKUP(tbl_main[[#This Row],[ИНН организации]],tbl_inn[],4,FALSE)),"",VLOOKUP(tbl_main[[#This Row],[ИНН организации]],tbl_inn[],4,FALSE))</f>
        <v/>
      </c>
      <c r="AA719" s="90" t="str">
        <f>IF(ISERROR(VLOOKUP(tbl_main[[#This Row],[ИНН организации]],tbl_inn[],8,FALSE)),"",VLOOKUP(tbl_main[[#This Row],[ИНН организации]],tbl_inn[],8,FALSE))</f>
        <v/>
      </c>
      <c r="AB719" s="83" t="s">
        <v>311</v>
      </c>
      <c r="AC719" s="83" t="s">
        <v>311</v>
      </c>
      <c r="AD719" s="83" t="s">
        <v>311</v>
      </c>
      <c r="AE719" s="83" t="s">
        <v>311</v>
      </c>
      <c r="AF719" s="83" t="s">
        <v>311</v>
      </c>
      <c r="AG719" s="83" t="s">
        <v>311</v>
      </c>
      <c r="AH719" s="83" t="s">
        <v>311</v>
      </c>
      <c r="AI719" s="83" t="s">
        <v>311</v>
      </c>
      <c r="AJ719" s="83" t="s">
        <v>311</v>
      </c>
      <c r="AK719" s="83" t="s">
        <v>311</v>
      </c>
      <c r="AL719" s="83" t="s">
        <v>311</v>
      </c>
      <c r="AM719" s="83" t="s">
        <v>311</v>
      </c>
      <c r="AN719" s="83" t="s">
        <v>311</v>
      </c>
    </row>
    <row r="720" spans="1:40" x14ac:dyDescent="0.25">
      <c r="A720" s="81">
        <f t="shared" si="11"/>
        <v>711</v>
      </c>
      <c r="B720" s="82" t="str">
        <f>IF(tbl_main[[#This Row],[ТИП]]="","",IF(tbl_main[[#This Row],[Серия и номер]]="","",tbl_main[[#This Row],[ТИП]]&amp;"-"&amp;RIGHT(tbl_main[[#This Row],[Серия и номер]],6)))</f>
        <v/>
      </c>
      <c r="C720" s="83" t="s">
        <v>311</v>
      </c>
      <c r="D720" s="83" t="s">
        <v>311</v>
      </c>
      <c r="E720" s="83" t="s">
        <v>311</v>
      </c>
      <c r="F720" s="83" t="s">
        <v>311</v>
      </c>
      <c r="G720" s="83" t="s">
        <v>311</v>
      </c>
      <c r="H720" s="83" t="s">
        <v>311</v>
      </c>
      <c r="I720" s="83" t="s">
        <v>311</v>
      </c>
      <c r="J720" s="83" t="s">
        <v>311</v>
      </c>
      <c r="K720" s="84" t="s">
        <v>311</v>
      </c>
      <c r="L720" s="83" t="s">
        <v>311</v>
      </c>
      <c r="M720" s="85" t="s">
        <v>311</v>
      </c>
      <c r="N720" s="83" t="s">
        <v>311</v>
      </c>
      <c r="O720" s="84" t="s">
        <v>311</v>
      </c>
      <c r="P720" s="83" t="s">
        <v>311</v>
      </c>
      <c r="Q720" s="83" t="s">
        <v>311</v>
      </c>
      <c r="R720" s="83" t="s">
        <v>311</v>
      </c>
      <c r="S720" s="86" t="s">
        <v>311</v>
      </c>
      <c r="T720" s="83" t="s">
        <v>311</v>
      </c>
      <c r="U720" s="83" t="s">
        <v>311</v>
      </c>
      <c r="V720" s="83" t="s">
        <v>311</v>
      </c>
      <c r="W720" s="86" t="s">
        <v>311</v>
      </c>
      <c r="X720" s="86" t="s">
        <v>311</v>
      </c>
      <c r="Y720" s="90" t="str">
        <f>IF(tbl_main[[#This Row],[ИНН организации]]="","",IF(ISERROR(VLOOKUP(tbl_main[[#This Row],[ИНН организации]],tbl_inn[],3,FALSE)),"Проверьте ИНН",VLOOKUP(tbl_main[[#This Row],[ИНН организации]],tbl_inn[],3,FALSE)))</f>
        <v/>
      </c>
      <c r="Z720" s="90" t="str">
        <f>IF(ISERROR(VLOOKUP(tbl_main[[#This Row],[ИНН организации]],tbl_inn[],4,FALSE)),"",VLOOKUP(tbl_main[[#This Row],[ИНН организации]],tbl_inn[],4,FALSE))</f>
        <v/>
      </c>
      <c r="AA720" s="90" t="str">
        <f>IF(ISERROR(VLOOKUP(tbl_main[[#This Row],[ИНН организации]],tbl_inn[],8,FALSE)),"",VLOOKUP(tbl_main[[#This Row],[ИНН организации]],tbl_inn[],8,FALSE))</f>
        <v/>
      </c>
      <c r="AB720" s="83" t="s">
        <v>311</v>
      </c>
      <c r="AC720" s="83" t="s">
        <v>311</v>
      </c>
      <c r="AD720" s="83" t="s">
        <v>311</v>
      </c>
      <c r="AE720" s="83" t="s">
        <v>311</v>
      </c>
      <c r="AF720" s="83" t="s">
        <v>311</v>
      </c>
      <c r="AG720" s="83" t="s">
        <v>311</v>
      </c>
      <c r="AH720" s="83" t="s">
        <v>311</v>
      </c>
      <c r="AI720" s="83" t="s">
        <v>311</v>
      </c>
      <c r="AJ720" s="83" t="s">
        <v>311</v>
      </c>
      <c r="AK720" s="83" t="s">
        <v>311</v>
      </c>
      <c r="AL720" s="83" t="s">
        <v>311</v>
      </c>
      <c r="AM720" s="83" t="s">
        <v>311</v>
      </c>
      <c r="AN720" s="83" t="s">
        <v>311</v>
      </c>
    </row>
    <row r="721" spans="1:40" x14ac:dyDescent="0.25">
      <c r="A721" s="81">
        <f t="shared" si="11"/>
        <v>712</v>
      </c>
      <c r="B721" s="82" t="str">
        <f>IF(tbl_main[[#This Row],[ТИП]]="","",IF(tbl_main[[#This Row],[Серия и номер]]="","",tbl_main[[#This Row],[ТИП]]&amp;"-"&amp;RIGHT(tbl_main[[#This Row],[Серия и номер]],6)))</f>
        <v/>
      </c>
      <c r="C721" s="83" t="s">
        <v>311</v>
      </c>
      <c r="D721" s="83" t="s">
        <v>311</v>
      </c>
      <c r="E721" s="83" t="s">
        <v>311</v>
      </c>
      <c r="F721" s="83" t="s">
        <v>311</v>
      </c>
      <c r="G721" s="83" t="s">
        <v>311</v>
      </c>
      <c r="H721" s="83" t="s">
        <v>311</v>
      </c>
      <c r="I721" s="83" t="s">
        <v>311</v>
      </c>
      <c r="J721" s="83" t="s">
        <v>311</v>
      </c>
      <c r="K721" s="84" t="s">
        <v>311</v>
      </c>
      <c r="L721" s="83" t="s">
        <v>311</v>
      </c>
      <c r="M721" s="85" t="s">
        <v>311</v>
      </c>
      <c r="N721" s="83" t="s">
        <v>311</v>
      </c>
      <c r="O721" s="84" t="s">
        <v>311</v>
      </c>
      <c r="P721" s="83" t="s">
        <v>311</v>
      </c>
      <c r="Q721" s="83" t="s">
        <v>311</v>
      </c>
      <c r="R721" s="83" t="s">
        <v>311</v>
      </c>
      <c r="S721" s="86" t="s">
        <v>311</v>
      </c>
      <c r="T721" s="83" t="s">
        <v>311</v>
      </c>
      <c r="U721" s="83" t="s">
        <v>311</v>
      </c>
      <c r="V721" s="83" t="s">
        <v>311</v>
      </c>
      <c r="W721" s="86" t="s">
        <v>311</v>
      </c>
      <c r="X721" s="86" t="s">
        <v>311</v>
      </c>
      <c r="Y721" s="90" t="str">
        <f>IF(tbl_main[[#This Row],[ИНН организации]]="","",IF(ISERROR(VLOOKUP(tbl_main[[#This Row],[ИНН организации]],tbl_inn[],3,FALSE)),"Проверьте ИНН",VLOOKUP(tbl_main[[#This Row],[ИНН организации]],tbl_inn[],3,FALSE)))</f>
        <v/>
      </c>
      <c r="Z721" s="90" t="str">
        <f>IF(ISERROR(VLOOKUP(tbl_main[[#This Row],[ИНН организации]],tbl_inn[],4,FALSE)),"",VLOOKUP(tbl_main[[#This Row],[ИНН организации]],tbl_inn[],4,FALSE))</f>
        <v/>
      </c>
      <c r="AA721" s="90" t="str">
        <f>IF(ISERROR(VLOOKUP(tbl_main[[#This Row],[ИНН организации]],tbl_inn[],8,FALSE)),"",VLOOKUP(tbl_main[[#This Row],[ИНН организации]],tbl_inn[],8,FALSE))</f>
        <v/>
      </c>
      <c r="AB721" s="83" t="s">
        <v>311</v>
      </c>
      <c r="AC721" s="83" t="s">
        <v>311</v>
      </c>
      <c r="AD721" s="83" t="s">
        <v>311</v>
      </c>
      <c r="AE721" s="83" t="s">
        <v>311</v>
      </c>
      <c r="AF721" s="83" t="s">
        <v>311</v>
      </c>
      <c r="AG721" s="83" t="s">
        <v>311</v>
      </c>
      <c r="AH721" s="83" t="s">
        <v>311</v>
      </c>
      <c r="AI721" s="83" t="s">
        <v>311</v>
      </c>
      <c r="AJ721" s="83" t="s">
        <v>311</v>
      </c>
      <c r="AK721" s="83" t="s">
        <v>311</v>
      </c>
      <c r="AL721" s="83" t="s">
        <v>311</v>
      </c>
      <c r="AM721" s="83" t="s">
        <v>311</v>
      </c>
      <c r="AN721" s="83" t="s">
        <v>311</v>
      </c>
    </row>
    <row r="722" spans="1:40" x14ac:dyDescent="0.25">
      <c r="A722" s="81">
        <f t="shared" si="11"/>
        <v>713</v>
      </c>
      <c r="B722" s="82" t="str">
        <f>IF(tbl_main[[#This Row],[ТИП]]="","",IF(tbl_main[[#This Row],[Серия и номер]]="","",tbl_main[[#This Row],[ТИП]]&amp;"-"&amp;RIGHT(tbl_main[[#This Row],[Серия и номер]],6)))</f>
        <v/>
      </c>
      <c r="C722" s="83" t="s">
        <v>311</v>
      </c>
      <c r="D722" s="83" t="s">
        <v>311</v>
      </c>
      <c r="E722" s="83" t="s">
        <v>311</v>
      </c>
      <c r="F722" s="83" t="s">
        <v>311</v>
      </c>
      <c r="G722" s="83" t="s">
        <v>311</v>
      </c>
      <c r="H722" s="83" t="s">
        <v>311</v>
      </c>
      <c r="I722" s="83" t="s">
        <v>311</v>
      </c>
      <c r="J722" s="83" t="s">
        <v>311</v>
      </c>
      <c r="K722" s="84" t="s">
        <v>311</v>
      </c>
      <c r="L722" s="83" t="s">
        <v>311</v>
      </c>
      <c r="M722" s="85" t="s">
        <v>311</v>
      </c>
      <c r="N722" s="83" t="s">
        <v>311</v>
      </c>
      <c r="O722" s="84" t="s">
        <v>311</v>
      </c>
      <c r="P722" s="83" t="s">
        <v>311</v>
      </c>
      <c r="Q722" s="83" t="s">
        <v>311</v>
      </c>
      <c r="R722" s="83" t="s">
        <v>311</v>
      </c>
      <c r="S722" s="86" t="s">
        <v>311</v>
      </c>
      <c r="T722" s="83" t="s">
        <v>311</v>
      </c>
      <c r="U722" s="83" t="s">
        <v>311</v>
      </c>
      <c r="V722" s="83" t="s">
        <v>311</v>
      </c>
      <c r="W722" s="86" t="s">
        <v>311</v>
      </c>
      <c r="X722" s="86" t="s">
        <v>311</v>
      </c>
      <c r="Y722" s="90" t="str">
        <f>IF(tbl_main[[#This Row],[ИНН организации]]="","",IF(ISERROR(VLOOKUP(tbl_main[[#This Row],[ИНН организации]],tbl_inn[],3,FALSE)),"Проверьте ИНН",VLOOKUP(tbl_main[[#This Row],[ИНН организации]],tbl_inn[],3,FALSE)))</f>
        <v/>
      </c>
      <c r="Z722" s="90" t="str">
        <f>IF(ISERROR(VLOOKUP(tbl_main[[#This Row],[ИНН организации]],tbl_inn[],4,FALSE)),"",VLOOKUP(tbl_main[[#This Row],[ИНН организации]],tbl_inn[],4,FALSE))</f>
        <v/>
      </c>
      <c r="AA722" s="90" t="str">
        <f>IF(ISERROR(VLOOKUP(tbl_main[[#This Row],[ИНН организации]],tbl_inn[],8,FALSE)),"",VLOOKUP(tbl_main[[#This Row],[ИНН организации]],tbl_inn[],8,FALSE))</f>
        <v/>
      </c>
      <c r="AB722" s="83" t="s">
        <v>311</v>
      </c>
      <c r="AC722" s="83" t="s">
        <v>311</v>
      </c>
      <c r="AD722" s="83" t="s">
        <v>311</v>
      </c>
      <c r="AE722" s="83" t="s">
        <v>311</v>
      </c>
      <c r="AF722" s="83" t="s">
        <v>311</v>
      </c>
      <c r="AG722" s="83" t="s">
        <v>311</v>
      </c>
      <c r="AH722" s="83" t="s">
        <v>311</v>
      </c>
      <c r="AI722" s="83" t="s">
        <v>311</v>
      </c>
      <c r="AJ722" s="83" t="s">
        <v>311</v>
      </c>
      <c r="AK722" s="83" t="s">
        <v>311</v>
      </c>
      <c r="AL722" s="83" t="s">
        <v>311</v>
      </c>
      <c r="AM722" s="83" t="s">
        <v>311</v>
      </c>
      <c r="AN722" s="83" t="s">
        <v>311</v>
      </c>
    </row>
    <row r="723" spans="1:40" x14ac:dyDescent="0.25">
      <c r="A723" s="81">
        <f t="shared" si="11"/>
        <v>714</v>
      </c>
      <c r="B723" s="82" t="str">
        <f>IF(tbl_main[[#This Row],[ТИП]]="","",IF(tbl_main[[#This Row],[Серия и номер]]="","",tbl_main[[#This Row],[ТИП]]&amp;"-"&amp;RIGHT(tbl_main[[#This Row],[Серия и номер]],6)))</f>
        <v/>
      </c>
      <c r="C723" s="83" t="s">
        <v>311</v>
      </c>
      <c r="D723" s="83" t="s">
        <v>311</v>
      </c>
      <c r="E723" s="83" t="s">
        <v>311</v>
      </c>
      <c r="F723" s="83" t="s">
        <v>311</v>
      </c>
      <c r="G723" s="83" t="s">
        <v>311</v>
      </c>
      <c r="H723" s="83" t="s">
        <v>311</v>
      </c>
      <c r="I723" s="83" t="s">
        <v>311</v>
      </c>
      <c r="J723" s="83" t="s">
        <v>311</v>
      </c>
      <c r="K723" s="84" t="s">
        <v>311</v>
      </c>
      <c r="L723" s="83" t="s">
        <v>311</v>
      </c>
      <c r="M723" s="85" t="s">
        <v>311</v>
      </c>
      <c r="N723" s="83" t="s">
        <v>311</v>
      </c>
      <c r="O723" s="84" t="s">
        <v>311</v>
      </c>
      <c r="P723" s="83" t="s">
        <v>311</v>
      </c>
      <c r="Q723" s="83" t="s">
        <v>311</v>
      </c>
      <c r="R723" s="83" t="s">
        <v>311</v>
      </c>
      <c r="S723" s="86" t="s">
        <v>311</v>
      </c>
      <c r="T723" s="83" t="s">
        <v>311</v>
      </c>
      <c r="U723" s="83" t="s">
        <v>311</v>
      </c>
      <c r="V723" s="83" t="s">
        <v>311</v>
      </c>
      <c r="W723" s="86" t="s">
        <v>311</v>
      </c>
      <c r="X723" s="86" t="s">
        <v>311</v>
      </c>
      <c r="Y723" s="90" t="str">
        <f>IF(tbl_main[[#This Row],[ИНН организации]]="","",IF(ISERROR(VLOOKUP(tbl_main[[#This Row],[ИНН организации]],tbl_inn[],3,FALSE)),"Проверьте ИНН",VLOOKUP(tbl_main[[#This Row],[ИНН организации]],tbl_inn[],3,FALSE)))</f>
        <v/>
      </c>
      <c r="Z723" s="90" t="str">
        <f>IF(ISERROR(VLOOKUP(tbl_main[[#This Row],[ИНН организации]],tbl_inn[],4,FALSE)),"",VLOOKUP(tbl_main[[#This Row],[ИНН организации]],tbl_inn[],4,FALSE))</f>
        <v/>
      </c>
      <c r="AA723" s="90" t="str">
        <f>IF(ISERROR(VLOOKUP(tbl_main[[#This Row],[ИНН организации]],tbl_inn[],8,FALSE)),"",VLOOKUP(tbl_main[[#This Row],[ИНН организации]],tbl_inn[],8,FALSE))</f>
        <v/>
      </c>
      <c r="AB723" s="83" t="s">
        <v>311</v>
      </c>
      <c r="AC723" s="83" t="s">
        <v>311</v>
      </c>
      <c r="AD723" s="83" t="s">
        <v>311</v>
      </c>
      <c r="AE723" s="83" t="s">
        <v>311</v>
      </c>
      <c r="AF723" s="83" t="s">
        <v>311</v>
      </c>
      <c r="AG723" s="83" t="s">
        <v>311</v>
      </c>
      <c r="AH723" s="83" t="s">
        <v>311</v>
      </c>
      <c r="AI723" s="83" t="s">
        <v>311</v>
      </c>
      <c r="AJ723" s="83" t="s">
        <v>311</v>
      </c>
      <c r="AK723" s="83" t="s">
        <v>311</v>
      </c>
      <c r="AL723" s="83" t="s">
        <v>311</v>
      </c>
      <c r="AM723" s="83" t="s">
        <v>311</v>
      </c>
      <c r="AN723" s="83" t="s">
        <v>311</v>
      </c>
    </row>
    <row r="724" spans="1:40" x14ac:dyDescent="0.25">
      <c r="A724" s="81">
        <f t="shared" si="11"/>
        <v>715</v>
      </c>
      <c r="B724" s="82" t="str">
        <f>IF(tbl_main[[#This Row],[ТИП]]="","",IF(tbl_main[[#This Row],[Серия и номер]]="","",tbl_main[[#This Row],[ТИП]]&amp;"-"&amp;RIGHT(tbl_main[[#This Row],[Серия и номер]],6)))</f>
        <v/>
      </c>
      <c r="C724" s="83" t="s">
        <v>311</v>
      </c>
      <c r="D724" s="83" t="s">
        <v>311</v>
      </c>
      <c r="E724" s="83" t="s">
        <v>311</v>
      </c>
      <c r="F724" s="83" t="s">
        <v>311</v>
      </c>
      <c r="G724" s="83" t="s">
        <v>311</v>
      </c>
      <c r="H724" s="83" t="s">
        <v>311</v>
      </c>
      <c r="I724" s="83" t="s">
        <v>311</v>
      </c>
      <c r="J724" s="83" t="s">
        <v>311</v>
      </c>
      <c r="K724" s="84" t="s">
        <v>311</v>
      </c>
      <c r="L724" s="83" t="s">
        <v>311</v>
      </c>
      <c r="M724" s="85" t="s">
        <v>311</v>
      </c>
      <c r="N724" s="83" t="s">
        <v>311</v>
      </c>
      <c r="O724" s="84" t="s">
        <v>311</v>
      </c>
      <c r="P724" s="83" t="s">
        <v>311</v>
      </c>
      <c r="Q724" s="83" t="s">
        <v>311</v>
      </c>
      <c r="R724" s="83" t="s">
        <v>311</v>
      </c>
      <c r="S724" s="86" t="s">
        <v>311</v>
      </c>
      <c r="T724" s="83" t="s">
        <v>311</v>
      </c>
      <c r="U724" s="83" t="s">
        <v>311</v>
      </c>
      <c r="V724" s="83" t="s">
        <v>311</v>
      </c>
      <c r="W724" s="86" t="s">
        <v>311</v>
      </c>
      <c r="X724" s="86" t="s">
        <v>311</v>
      </c>
      <c r="Y724" s="90" t="str">
        <f>IF(tbl_main[[#This Row],[ИНН организации]]="","",IF(ISERROR(VLOOKUP(tbl_main[[#This Row],[ИНН организации]],tbl_inn[],3,FALSE)),"Проверьте ИНН",VLOOKUP(tbl_main[[#This Row],[ИНН организации]],tbl_inn[],3,FALSE)))</f>
        <v/>
      </c>
      <c r="Z724" s="90" t="str">
        <f>IF(ISERROR(VLOOKUP(tbl_main[[#This Row],[ИНН организации]],tbl_inn[],4,FALSE)),"",VLOOKUP(tbl_main[[#This Row],[ИНН организации]],tbl_inn[],4,FALSE))</f>
        <v/>
      </c>
      <c r="AA724" s="90" t="str">
        <f>IF(ISERROR(VLOOKUP(tbl_main[[#This Row],[ИНН организации]],tbl_inn[],8,FALSE)),"",VLOOKUP(tbl_main[[#This Row],[ИНН организации]],tbl_inn[],8,FALSE))</f>
        <v/>
      </c>
      <c r="AB724" s="83" t="s">
        <v>311</v>
      </c>
      <c r="AC724" s="83" t="s">
        <v>311</v>
      </c>
      <c r="AD724" s="83" t="s">
        <v>311</v>
      </c>
      <c r="AE724" s="83" t="s">
        <v>311</v>
      </c>
      <c r="AF724" s="83" t="s">
        <v>311</v>
      </c>
      <c r="AG724" s="83" t="s">
        <v>311</v>
      </c>
      <c r="AH724" s="83" t="s">
        <v>311</v>
      </c>
      <c r="AI724" s="83" t="s">
        <v>311</v>
      </c>
      <c r="AJ724" s="83" t="s">
        <v>311</v>
      </c>
      <c r="AK724" s="83" t="s">
        <v>311</v>
      </c>
      <c r="AL724" s="83" t="s">
        <v>311</v>
      </c>
      <c r="AM724" s="83" t="s">
        <v>311</v>
      </c>
      <c r="AN724" s="83" t="s">
        <v>311</v>
      </c>
    </row>
    <row r="725" spans="1:40" x14ac:dyDescent="0.25">
      <c r="A725" s="81">
        <f t="shared" si="11"/>
        <v>716</v>
      </c>
      <c r="B725" s="82" t="str">
        <f>IF(tbl_main[[#This Row],[ТИП]]="","",IF(tbl_main[[#This Row],[Серия и номер]]="","",tbl_main[[#This Row],[ТИП]]&amp;"-"&amp;RIGHT(tbl_main[[#This Row],[Серия и номер]],6)))</f>
        <v/>
      </c>
      <c r="C725" s="83" t="s">
        <v>311</v>
      </c>
      <c r="D725" s="83" t="s">
        <v>311</v>
      </c>
      <c r="E725" s="83" t="s">
        <v>311</v>
      </c>
      <c r="F725" s="83" t="s">
        <v>311</v>
      </c>
      <c r="G725" s="83" t="s">
        <v>311</v>
      </c>
      <c r="H725" s="83" t="s">
        <v>311</v>
      </c>
      <c r="I725" s="83" t="s">
        <v>311</v>
      </c>
      <c r="J725" s="83" t="s">
        <v>311</v>
      </c>
      <c r="K725" s="84" t="s">
        <v>311</v>
      </c>
      <c r="L725" s="83" t="s">
        <v>311</v>
      </c>
      <c r="M725" s="85" t="s">
        <v>311</v>
      </c>
      <c r="N725" s="83" t="s">
        <v>311</v>
      </c>
      <c r="O725" s="84" t="s">
        <v>311</v>
      </c>
      <c r="P725" s="83" t="s">
        <v>311</v>
      </c>
      <c r="Q725" s="83" t="s">
        <v>311</v>
      </c>
      <c r="R725" s="83" t="s">
        <v>311</v>
      </c>
      <c r="S725" s="86" t="s">
        <v>311</v>
      </c>
      <c r="T725" s="83" t="s">
        <v>311</v>
      </c>
      <c r="U725" s="83" t="s">
        <v>311</v>
      </c>
      <c r="V725" s="83" t="s">
        <v>311</v>
      </c>
      <c r="W725" s="86" t="s">
        <v>311</v>
      </c>
      <c r="X725" s="86" t="s">
        <v>311</v>
      </c>
      <c r="Y725" s="90" t="str">
        <f>IF(tbl_main[[#This Row],[ИНН организации]]="","",IF(ISERROR(VLOOKUP(tbl_main[[#This Row],[ИНН организации]],tbl_inn[],3,FALSE)),"Проверьте ИНН",VLOOKUP(tbl_main[[#This Row],[ИНН организации]],tbl_inn[],3,FALSE)))</f>
        <v/>
      </c>
      <c r="Z725" s="90" t="str">
        <f>IF(ISERROR(VLOOKUP(tbl_main[[#This Row],[ИНН организации]],tbl_inn[],4,FALSE)),"",VLOOKUP(tbl_main[[#This Row],[ИНН организации]],tbl_inn[],4,FALSE))</f>
        <v/>
      </c>
      <c r="AA725" s="90" t="str">
        <f>IF(ISERROR(VLOOKUP(tbl_main[[#This Row],[ИНН организации]],tbl_inn[],8,FALSE)),"",VLOOKUP(tbl_main[[#This Row],[ИНН организации]],tbl_inn[],8,FALSE))</f>
        <v/>
      </c>
      <c r="AB725" s="83" t="s">
        <v>311</v>
      </c>
      <c r="AC725" s="83" t="s">
        <v>311</v>
      </c>
      <c r="AD725" s="83" t="s">
        <v>311</v>
      </c>
      <c r="AE725" s="83" t="s">
        <v>311</v>
      </c>
      <c r="AF725" s="83" t="s">
        <v>311</v>
      </c>
      <c r="AG725" s="83" t="s">
        <v>311</v>
      </c>
      <c r="AH725" s="83" t="s">
        <v>311</v>
      </c>
      <c r="AI725" s="83" t="s">
        <v>311</v>
      </c>
      <c r="AJ725" s="83" t="s">
        <v>311</v>
      </c>
      <c r="AK725" s="83" t="s">
        <v>311</v>
      </c>
      <c r="AL725" s="83" t="s">
        <v>311</v>
      </c>
      <c r="AM725" s="83" t="s">
        <v>311</v>
      </c>
      <c r="AN725" s="83" t="s">
        <v>311</v>
      </c>
    </row>
    <row r="726" spans="1:40" x14ac:dyDescent="0.25">
      <c r="A726" s="81">
        <f t="shared" si="11"/>
        <v>717</v>
      </c>
      <c r="B726" s="82" t="str">
        <f>IF(tbl_main[[#This Row],[ТИП]]="","",IF(tbl_main[[#This Row],[Серия и номер]]="","",tbl_main[[#This Row],[ТИП]]&amp;"-"&amp;RIGHT(tbl_main[[#This Row],[Серия и номер]],6)))</f>
        <v/>
      </c>
      <c r="C726" s="83" t="s">
        <v>311</v>
      </c>
      <c r="D726" s="83" t="s">
        <v>311</v>
      </c>
      <c r="E726" s="83" t="s">
        <v>311</v>
      </c>
      <c r="F726" s="83" t="s">
        <v>311</v>
      </c>
      <c r="G726" s="83" t="s">
        <v>311</v>
      </c>
      <c r="H726" s="83" t="s">
        <v>311</v>
      </c>
      <c r="I726" s="83" t="s">
        <v>311</v>
      </c>
      <c r="J726" s="83" t="s">
        <v>311</v>
      </c>
      <c r="K726" s="84" t="s">
        <v>311</v>
      </c>
      <c r="L726" s="83" t="s">
        <v>311</v>
      </c>
      <c r="M726" s="85" t="s">
        <v>311</v>
      </c>
      <c r="N726" s="83" t="s">
        <v>311</v>
      </c>
      <c r="O726" s="84" t="s">
        <v>311</v>
      </c>
      <c r="P726" s="83" t="s">
        <v>311</v>
      </c>
      <c r="Q726" s="83" t="s">
        <v>311</v>
      </c>
      <c r="R726" s="83" t="s">
        <v>311</v>
      </c>
      <c r="S726" s="86" t="s">
        <v>311</v>
      </c>
      <c r="T726" s="83" t="s">
        <v>311</v>
      </c>
      <c r="U726" s="83" t="s">
        <v>311</v>
      </c>
      <c r="V726" s="83" t="s">
        <v>311</v>
      </c>
      <c r="W726" s="86" t="s">
        <v>311</v>
      </c>
      <c r="X726" s="86" t="s">
        <v>311</v>
      </c>
      <c r="Y726" s="90" t="str">
        <f>IF(tbl_main[[#This Row],[ИНН организации]]="","",IF(ISERROR(VLOOKUP(tbl_main[[#This Row],[ИНН организации]],tbl_inn[],3,FALSE)),"Проверьте ИНН",VLOOKUP(tbl_main[[#This Row],[ИНН организации]],tbl_inn[],3,FALSE)))</f>
        <v/>
      </c>
      <c r="Z726" s="90" t="str">
        <f>IF(ISERROR(VLOOKUP(tbl_main[[#This Row],[ИНН организации]],tbl_inn[],4,FALSE)),"",VLOOKUP(tbl_main[[#This Row],[ИНН организации]],tbl_inn[],4,FALSE))</f>
        <v/>
      </c>
      <c r="AA726" s="90" t="str">
        <f>IF(ISERROR(VLOOKUP(tbl_main[[#This Row],[ИНН организации]],tbl_inn[],8,FALSE)),"",VLOOKUP(tbl_main[[#This Row],[ИНН организации]],tbl_inn[],8,FALSE))</f>
        <v/>
      </c>
      <c r="AB726" s="83" t="s">
        <v>311</v>
      </c>
      <c r="AC726" s="83" t="s">
        <v>311</v>
      </c>
      <c r="AD726" s="83" t="s">
        <v>311</v>
      </c>
      <c r="AE726" s="83" t="s">
        <v>311</v>
      </c>
      <c r="AF726" s="83" t="s">
        <v>311</v>
      </c>
      <c r="AG726" s="83" t="s">
        <v>311</v>
      </c>
      <c r="AH726" s="83" t="s">
        <v>311</v>
      </c>
      <c r="AI726" s="83" t="s">
        <v>311</v>
      </c>
      <c r="AJ726" s="83" t="s">
        <v>311</v>
      </c>
      <c r="AK726" s="83" t="s">
        <v>311</v>
      </c>
      <c r="AL726" s="83" t="s">
        <v>311</v>
      </c>
      <c r="AM726" s="83" t="s">
        <v>311</v>
      </c>
      <c r="AN726" s="83" t="s">
        <v>311</v>
      </c>
    </row>
    <row r="727" spans="1:40" x14ac:dyDescent="0.25">
      <c r="A727" s="81">
        <f t="shared" si="11"/>
        <v>718</v>
      </c>
      <c r="B727" s="82" t="str">
        <f>IF(tbl_main[[#This Row],[ТИП]]="","",IF(tbl_main[[#This Row],[Серия и номер]]="","",tbl_main[[#This Row],[ТИП]]&amp;"-"&amp;RIGHT(tbl_main[[#This Row],[Серия и номер]],6)))</f>
        <v/>
      </c>
      <c r="C727" s="83" t="s">
        <v>311</v>
      </c>
      <c r="D727" s="83" t="s">
        <v>311</v>
      </c>
      <c r="E727" s="83" t="s">
        <v>311</v>
      </c>
      <c r="F727" s="83" t="s">
        <v>311</v>
      </c>
      <c r="G727" s="83" t="s">
        <v>311</v>
      </c>
      <c r="H727" s="83" t="s">
        <v>311</v>
      </c>
      <c r="I727" s="83" t="s">
        <v>311</v>
      </c>
      <c r="J727" s="83" t="s">
        <v>311</v>
      </c>
      <c r="K727" s="84" t="s">
        <v>311</v>
      </c>
      <c r="L727" s="83" t="s">
        <v>311</v>
      </c>
      <c r="M727" s="85" t="s">
        <v>311</v>
      </c>
      <c r="N727" s="83" t="s">
        <v>311</v>
      </c>
      <c r="O727" s="84" t="s">
        <v>311</v>
      </c>
      <c r="P727" s="83" t="s">
        <v>311</v>
      </c>
      <c r="Q727" s="83" t="s">
        <v>311</v>
      </c>
      <c r="R727" s="83" t="s">
        <v>311</v>
      </c>
      <c r="S727" s="86" t="s">
        <v>311</v>
      </c>
      <c r="T727" s="83" t="s">
        <v>311</v>
      </c>
      <c r="U727" s="83" t="s">
        <v>311</v>
      </c>
      <c r="V727" s="83" t="s">
        <v>311</v>
      </c>
      <c r="W727" s="86" t="s">
        <v>311</v>
      </c>
      <c r="X727" s="86" t="s">
        <v>311</v>
      </c>
      <c r="Y727" s="90" t="str">
        <f>IF(tbl_main[[#This Row],[ИНН организации]]="","",IF(ISERROR(VLOOKUP(tbl_main[[#This Row],[ИНН организации]],tbl_inn[],3,FALSE)),"Проверьте ИНН",VLOOKUP(tbl_main[[#This Row],[ИНН организации]],tbl_inn[],3,FALSE)))</f>
        <v/>
      </c>
      <c r="Z727" s="90" t="str">
        <f>IF(ISERROR(VLOOKUP(tbl_main[[#This Row],[ИНН организации]],tbl_inn[],4,FALSE)),"",VLOOKUP(tbl_main[[#This Row],[ИНН организации]],tbl_inn[],4,FALSE))</f>
        <v/>
      </c>
      <c r="AA727" s="90" t="str">
        <f>IF(ISERROR(VLOOKUP(tbl_main[[#This Row],[ИНН организации]],tbl_inn[],8,FALSE)),"",VLOOKUP(tbl_main[[#This Row],[ИНН организации]],tbl_inn[],8,FALSE))</f>
        <v/>
      </c>
      <c r="AB727" s="83" t="s">
        <v>311</v>
      </c>
      <c r="AC727" s="83" t="s">
        <v>311</v>
      </c>
      <c r="AD727" s="83" t="s">
        <v>311</v>
      </c>
      <c r="AE727" s="83" t="s">
        <v>311</v>
      </c>
      <c r="AF727" s="83" t="s">
        <v>311</v>
      </c>
      <c r="AG727" s="83" t="s">
        <v>311</v>
      </c>
      <c r="AH727" s="83" t="s">
        <v>311</v>
      </c>
      <c r="AI727" s="83" t="s">
        <v>311</v>
      </c>
      <c r="AJ727" s="83" t="s">
        <v>311</v>
      </c>
      <c r="AK727" s="83" t="s">
        <v>311</v>
      </c>
      <c r="AL727" s="83" t="s">
        <v>311</v>
      </c>
      <c r="AM727" s="83" t="s">
        <v>311</v>
      </c>
      <c r="AN727" s="83" t="s">
        <v>311</v>
      </c>
    </row>
    <row r="728" spans="1:40" x14ac:dyDescent="0.25">
      <c r="A728" s="81">
        <f t="shared" si="11"/>
        <v>719</v>
      </c>
      <c r="B728" s="82" t="str">
        <f>IF(tbl_main[[#This Row],[ТИП]]="","",IF(tbl_main[[#This Row],[Серия и номер]]="","",tbl_main[[#This Row],[ТИП]]&amp;"-"&amp;RIGHT(tbl_main[[#This Row],[Серия и номер]],6)))</f>
        <v/>
      </c>
      <c r="C728" s="83" t="s">
        <v>311</v>
      </c>
      <c r="D728" s="83" t="s">
        <v>311</v>
      </c>
      <c r="E728" s="83" t="s">
        <v>311</v>
      </c>
      <c r="F728" s="83" t="s">
        <v>311</v>
      </c>
      <c r="G728" s="83" t="s">
        <v>311</v>
      </c>
      <c r="H728" s="83" t="s">
        <v>311</v>
      </c>
      <c r="I728" s="83" t="s">
        <v>311</v>
      </c>
      <c r="J728" s="83" t="s">
        <v>311</v>
      </c>
      <c r="K728" s="84" t="s">
        <v>311</v>
      </c>
      <c r="L728" s="83" t="s">
        <v>311</v>
      </c>
      <c r="M728" s="85" t="s">
        <v>311</v>
      </c>
      <c r="N728" s="83" t="s">
        <v>311</v>
      </c>
      <c r="O728" s="84" t="s">
        <v>311</v>
      </c>
      <c r="P728" s="83" t="s">
        <v>311</v>
      </c>
      <c r="Q728" s="83" t="s">
        <v>311</v>
      </c>
      <c r="R728" s="83" t="s">
        <v>311</v>
      </c>
      <c r="S728" s="86" t="s">
        <v>311</v>
      </c>
      <c r="T728" s="83" t="s">
        <v>311</v>
      </c>
      <c r="U728" s="83" t="s">
        <v>311</v>
      </c>
      <c r="V728" s="83" t="s">
        <v>311</v>
      </c>
      <c r="W728" s="86" t="s">
        <v>311</v>
      </c>
      <c r="X728" s="86" t="s">
        <v>311</v>
      </c>
      <c r="Y728" s="90" t="str">
        <f>IF(tbl_main[[#This Row],[ИНН организации]]="","",IF(ISERROR(VLOOKUP(tbl_main[[#This Row],[ИНН организации]],tbl_inn[],3,FALSE)),"Проверьте ИНН",VLOOKUP(tbl_main[[#This Row],[ИНН организации]],tbl_inn[],3,FALSE)))</f>
        <v/>
      </c>
      <c r="Z728" s="90" t="str">
        <f>IF(ISERROR(VLOOKUP(tbl_main[[#This Row],[ИНН организации]],tbl_inn[],4,FALSE)),"",VLOOKUP(tbl_main[[#This Row],[ИНН организации]],tbl_inn[],4,FALSE))</f>
        <v/>
      </c>
      <c r="AA728" s="90" t="str">
        <f>IF(ISERROR(VLOOKUP(tbl_main[[#This Row],[ИНН организации]],tbl_inn[],8,FALSE)),"",VLOOKUP(tbl_main[[#This Row],[ИНН организации]],tbl_inn[],8,FALSE))</f>
        <v/>
      </c>
      <c r="AB728" s="83" t="s">
        <v>311</v>
      </c>
      <c r="AC728" s="83" t="s">
        <v>311</v>
      </c>
      <c r="AD728" s="83" t="s">
        <v>311</v>
      </c>
      <c r="AE728" s="83" t="s">
        <v>311</v>
      </c>
      <c r="AF728" s="83" t="s">
        <v>311</v>
      </c>
      <c r="AG728" s="83" t="s">
        <v>311</v>
      </c>
      <c r="AH728" s="83" t="s">
        <v>311</v>
      </c>
      <c r="AI728" s="83" t="s">
        <v>311</v>
      </c>
      <c r="AJ728" s="83" t="s">
        <v>311</v>
      </c>
      <c r="AK728" s="83" t="s">
        <v>311</v>
      </c>
      <c r="AL728" s="83" t="s">
        <v>311</v>
      </c>
      <c r="AM728" s="83" t="s">
        <v>311</v>
      </c>
      <c r="AN728" s="83" t="s">
        <v>311</v>
      </c>
    </row>
    <row r="729" spans="1:40" x14ac:dyDescent="0.25">
      <c r="A729" s="81">
        <f t="shared" si="11"/>
        <v>720</v>
      </c>
      <c r="B729" s="82" t="str">
        <f>IF(tbl_main[[#This Row],[ТИП]]="","",IF(tbl_main[[#This Row],[Серия и номер]]="","",tbl_main[[#This Row],[ТИП]]&amp;"-"&amp;RIGHT(tbl_main[[#This Row],[Серия и номер]],6)))</f>
        <v/>
      </c>
      <c r="C729" s="83" t="s">
        <v>311</v>
      </c>
      <c r="D729" s="83" t="s">
        <v>311</v>
      </c>
      <c r="E729" s="83" t="s">
        <v>311</v>
      </c>
      <c r="F729" s="83" t="s">
        <v>311</v>
      </c>
      <c r="G729" s="83" t="s">
        <v>311</v>
      </c>
      <c r="H729" s="83" t="s">
        <v>311</v>
      </c>
      <c r="I729" s="83" t="s">
        <v>311</v>
      </c>
      <c r="J729" s="83" t="s">
        <v>311</v>
      </c>
      <c r="K729" s="84" t="s">
        <v>311</v>
      </c>
      <c r="L729" s="83" t="s">
        <v>311</v>
      </c>
      <c r="M729" s="85" t="s">
        <v>311</v>
      </c>
      <c r="N729" s="83" t="s">
        <v>311</v>
      </c>
      <c r="O729" s="84" t="s">
        <v>311</v>
      </c>
      <c r="P729" s="83" t="s">
        <v>311</v>
      </c>
      <c r="Q729" s="83" t="s">
        <v>311</v>
      </c>
      <c r="R729" s="83" t="s">
        <v>311</v>
      </c>
      <c r="S729" s="86" t="s">
        <v>311</v>
      </c>
      <c r="T729" s="83" t="s">
        <v>311</v>
      </c>
      <c r="U729" s="83" t="s">
        <v>311</v>
      </c>
      <c r="V729" s="83" t="s">
        <v>311</v>
      </c>
      <c r="W729" s="86" t="s">
        <v>311</v>
      </c>
      <c r="X729" s="86" t="s">
        <v>311</v>
      </c>
      <c r="Y729" s="90" t="str">
        <f>IF(tbl_main[[#This Row],[ИНН организации]]="","",IF(ISERROR(VLOOKUP(tbl_main[[#This Row],[ИНН организации]],tbl_inn[],3,FALSE)),"Проверьте ИНН",VLOOKUP(tbl_main[[#This Row],[ИНН организации]],tbl_inn[],3,FALSE)))</f>
        <v/>
      </c>
      <c r="Z729" s="90" t="str">
        <f>IF(ISERROR(VLOOKUP(tbl_main[[#This Row],[ИНН организации]],tbl_inn[],4,FALSE)),"",VLOOKUP(tbl_main[[#This Row],[ИНН организации]],tbl_inn[],4,FALSE))</f>
        <v/>
      </c>
      <c r="AA729" s="90" t="str">
        <f>IF(ISERROR(VLOOKUP(tbl_main[[#This Row],[ИНН организации]],tbl_inn[],8,FALSE)),"",VLOOKUP(tbl_main[[#This Row],[ИНН организации]],tbl_inn[],8,FALSE))</f>
        <v/>
      </c>
      <c r="AB729" s="83" t="s">
        <v>311</v>
      </c>
      <c r="AC729" s="83" t="s">
        <v>311</v>
      </c>
      <c r="AD729" s="83" t="s">
        <v>311</v>
      </c>
      <c r="AE729" s="83" t="s">
        <v>311</v>
      </c>
      <c r="AF729" s="83" t="s">
        <v>311</v>
      </c>
      <c r="AG729" s="83" t="s">
        <v>311</v>
      </c>
      <c r="AH729" s="83" t="s">
        <v>311</v>
      </c>
      <c r="AI729" s="83" t="s">
        <v>311</v>
      </c>
      <c r="AJ729" s="83" t="s">
        <v>311</v>
      </c>
      <c r="AK729" s="83" t="s">
        <v>311</v>
      </c>
      <c r="AL729" s="83" t="s">
        <v>311</v>
      </c>
      <c r="AM729" s="83" t="s">
        <v>311</v>
      </c>
      <c r="AN729" s="83" t="s">
        <v>311</v>
      </c>
    </row>
    <row r="730" spans="1:40" x14ac:dyDescent="0.25">
      <c r="A730" s="81">
        <f t="shared" si="11"/>
        <v>721</v>
      </c>
      <c r="B730" s="82" t="str">
        <f>IF(tbl_main[[#This Row],[ТИП]]="","",IF(tbl_main[[#This Row],[Серия и номер]]="","",tbl_main[[#This Row],[ТИП]]&amp;"-"&amp;RIGHT(tbl_main[[#This Row],[Серия и номер]],6)))</f>
        <v/>
      </c>
      <c r="C730" s="83" t="s">
        <v>311</v>
      </c>
      <c r="D730" s="83" t="s">
        <v>311</v>
      </c>
      <c r="E730" s="83" t="s">
        <v>311</v>
      </c>
      <c r="F730" s="83" t="s">
        <v>311</v>
      </c>
      <c r="G730" s="83" t="s">
        <v>311</v>
      </c>
      <c r="H730" s="83" t="s">
        <v>311</v>
      </c>
      <c r="I730" s="83" t="s">
        <v>311</v>
      </c>
      <c r="J730" s="83" t="s">
        <v>311</v>
      </c>
      <c r="K730" s="84" t="s">
        <v>311</v>
      </c>
      <c r="L730" s="83" t="s">
        <v>311</v>
      </c>
      <c r="M730" s="85" t="s">
        <v>311</v>
      </c>
      <c r="N730" s="83" t="s">
        <v>311</v>
      </c>
      <c r="O730" s="84" t="s">
        <v>311</v>
      </c>
      <c r="P730" s="83" t="s">
        <v>311</v>
      </c>
      <c r="Q730" s="83" t="s">
        <v>311</v>
      </c>
      <c r="R730" s="83" t="s">
        <v>311</v>
      </c>
      <c r="S730" s="86" t="s">
        <v>311</v>
      </c>
      <c r="T730" s="83" t="s">
        <v>311</v>
      </c>
      <c r="U730" s="83" t="s">
        <v>311</v>
      </c>
      <c r="V730" s="83" t="s">
        <v>311</v>
      </c>
      <c r="W730" s="86" t="s">
        <v>311</v>
      </c>
      <c r="X730" s="86" t="s">
        <v>311</v>
      </c>
      <c r="Y730" s="90" t="str">
        <f>IF(tbl_main[[#This Row],[ИНН организации]]="","",IF(ISERROR(VLOOKUP(tbl_main[[#This Row],[ИНН организации]],tbl_inn[],3,FALSE)),"Проверьте ИНН",VLOOKUP(tbl_main[[#This Row],[ИНН организации]],tbl_inn[],3,FALSE)))</f>
        <v/>
      </c>
      <c r="Z730" s="90" t="str">
        <f>IF(ISERROR(VLOOKUP(tbl_main[[#This Row],[ИНН организации]],tbl_inn[],4,FALSE)),"",VLOOKUP(tbl_main[[#This Row],[ИНН организации]],tbl_inn[],4,FALSE))</f>
        <v/>
      </c>
      <c r="AA730" s="90" t="str">
        <f>IF(ISERROR(VLOOKUP(tbl_main[[#This Row],[ИНН организации]],tbl_inn[],8,FALSE)),"",VLOOKUP(tbl_main[[#This Row],[ИНН организации]],tbl_inn[],8,FALSE))</f>
        <v/>
      </c>
      <c r="AB730" s="83" t="s">
        <v>311</v>
      </c>
      <c r="AC730" s="83" t="s">
        <v>311</v>
      </c>
      <c r="AD730" s="83" t="s">
        <v>311</v>
      </c>
      <c r="AE730" s="83" t="s">
        <v>311</v>
      </c>
      <c r="AF730" s="83" t="s">
        <v>311</v>
      </c>
      <c r="AG730" s="83" t="s">
        <v>311</v>
      </c>
      <c r="AH730" s="83" t="s">
        <v>311</v>
      </c>
      <c r="AI730" s="83" t="s">
        <v>311</v>
      </c>
      <c r="AJ730" s="83" t="s">
        <v>311</v>
      </c>
      <c r="AK730" s="83" t="s">
        <v>311</v>
      </c>
      <c r="AL730" s="83" t="s">
        <v>311</v>
      </c>
      <c r="AM730" s="83" t="s">
        <v>311</v>
      </c>
      <c r="AN730" s="83" t="s">
        <v>311</v>
      </c>
    </row>
    <row r="731" spans="1:40" x14ac:dyDescent="0.25">
      <c r="A731" s="81">
        <f t="shared" si="11"/>
        <v>722</v>
      </c>
      <c r="B731" s="82" t="str">
        <f>IF(tbl_main[[#This Row],[ТИП]]="","",IF(tbl_main[[#This Row],[Серия и номер]]="","",tbl_main[[#This Row],[ТИП]]&amp;"-"&amp;RIGHT(tbl_main[[#This Row],[Серия и номер]],6)))</f>
        <v/>
      </c>
      <c r="C731" s="83" t="s">
        <v>311</v>
      </c>
      <c r="D731" s="83" t="s">
        <v>311</v>
      </c>
      <c r="E731" s="83" t="s">
        <v>311</v>
      </c>
      <c r="F731" s="83" t="s">
        <v>311</v>
      </c>
      <c r="G731" s="83" t="s">
        <v>311</v>
      </c>
      <c r="H731" s="83" t="s">
        <v>311</v>
      </c>
      <c r="I731" s="83" t="s">
        <v>311</v>
      </c>
      <c r="J731" s="83" t="s">
        <v>311</v>
      </c>
      <c r="K731" s="84" t="s">
        <v>311</v>
      </c>
      <c r="L731" s="83" t="s">
        <v>311</v>
      </c>
      <c r="M731" s="85" t="s">
        <v>311</v>
      </c>
      <c r="N731" s="83" t="s">
        <v>311</v>
      </c>
      <c r="O731" s="84" t="s">
        <v>311</v>
      </c>
      <c r="P731" s="83" t="s">
        <v>311</v>
      </c>
      <c r="Q731" s="83" t="s">
        <v>311</v>
      </c>
      <c r="R731" s="83" t="s">
        <v>311</v>
      </c>
      <c r="S731" s="86" t="s">
        <v>311</v>
      </c>
      <c r="T731" s="83" t="s">
        <v>311</v>
      </c>
      <c r="U731" s="83" t="s">
        <v>311</v>
      </c>
      <c r="V731" s="83" t="s">
        <v>311</v>
      </c>
      <c r="W731" s="86" t="s">
        <v>311</v>
      </c>
      <c r="X731" s="86" t="s">
        <v>311</v>
      </c>
      <c r="Y731" s="90" t="str">
        <f>IF(tbl_main[[#This Row],[ИНН организации]]="","",IF(ISERROR(VLOOKUP(tbl_main[[#This Row],[ИНН организации]],tbl_inn[],3,FALSE)),"Проверьте ИНН",VLOOKUP(tbl_main[[#This Row],[ИНН организации]],tbl_inn[],3,FALSE)))</f>
        <v/>
      </c>
      <c r="Z731" s="90" t="str">
        <f>IF(ISERROR(VLOOKUP(tbl_main[[#This Row],[ИНН организации]],tbl_inn[],4,FALSE)),"",VLOOKUP(tbl_main[[#This Row],[ИНН организации]],tbl_inn[],4,FALSE))</f>
        <v/>
      </c>
      <c r="AA731" s="90" t="str">
        <f>IF(ISERROR(VLOOKUP(tbl_main[[#This Row],[ИНН организации]],tbl_inn[],8,FALSE)),"",VLOOKUP(tbl_main[[#This Row],[ИНН организации]],tbl_inn[],8,FALSE))</f>
        <v/>
      </c>
      <c r="AB731" s="83" t="s">
        <v>311</v>
      </c>
      <c r="AC731" s="83" t="s">
        <v>311</v>
      </c>
      <c r="AD731" s="83" t="s">
        <v>311</v>
      </c>
      <c r="AE731" s="83" t="s">
        <v>311</v>
      </c>
      <c r="AF731" s="83" t="s">
        <v>311</v>
      </c>
      <c r="AG731" s="83" t="s">
        <v>311</v>
      </c>
      <c r="AH731" s="83" t="s">
        <v>311</v>
      </c>
      <c r="AI731" s="83" t="s">
        <v>311</v>
      </c>
      <c r="AJ731" s="83" t="s">
        <v>311</v>
      </c>
      <c r="AK731" s="83" t="s">
        <v>311</v>
      </c>
      <c r="AL731" s="83" t="s">
        <v>311</v>
      </c>
      <c r="AM731" s="83" t="s">
        <v>311</v>
      </c>
      <c r="AN731" s="83" t="s">
        <v>311</v>
      </c>
    </row>
    <row r="732" spans="1:40" x14ac:dyDescent="0.25">
      <c r="A732" s="81">
        <f t="shared" si="11"/>
        <v>723</v>
      </c>
      <c r="B732" s="82" t="str">
        <f>IF(tbl_main[[#This Row],[ТИП]]="","",IF(tbl_main[[#This Row],[Серия и номер]]="","",tbl_main[[#This Row],[ТИП]]&amp;"-"&amp;RIGHT(tbl_main[[#This Row],[Серия и номер]],6)))</f>
        <v/>
      </c>
      <c r="C732" s="83" t="s">
        <v>311</v>
      </c>
      <c r="D732" s="83" t="s">
        <v>311</v>
      </c>
      <c r="E732" s="83" t="s">
        <v>311</v>
      </c>
      <c r="F732" s="83" t="s">
        <v>311</v>
      </c>
      <c r="G732" s="83" t="s">
        <v>311</v>
      </c>
      <c r="H732" s="83" t="s">
        <v>311</v>
      </c>
      <c r="I732" s="83" t="s">
        <v>311</v>
      </c>
      <c r="J732" s="83" t="s">
        <v>311</v>
      </c>
      <c r="K732" s="84" t="s">
        <v>311</v>
      </c>
      <c r="L732" s="83" t="s">
        <v>311</v>
      </c>
      <c r="M732" s="85" t="s">
        <v>311</v>
      </c>
      <c r="N732" s="83" t="s">
        <v>311</v>
      </c>
      <c r="O732" s="84" t="s">
        <v>311</v>
      </c>
      <c r="P732" s="83" t="s">
        <v>311</v>
      </c>
      <c r="Q732" s="83" t="s">
        <v>311</v>
      </c>
      <c r="R732" s="83" t="s">
        <v>311</v>
      </c>
      <c r="S732" s="86" t="s">
        <v>311</v>
      </c>
      <c r="T732" s="83" t="s">
        <v>311</v>
      </c>
      <c r="U732" s="83" t="s">
        <v>311</v>
      </c>
      <c r="V732" s="83" t="s">
        <v>311</v>
      </c>
      <c r="W732" s="86" t="s">
        <v>311</v>
      </c>
      <c r="X732" s="86" t="s">
        <v>311</v>
      </c>
      <c r="Y732" s="90" t="str">
        <f>IF(tbl_main[[#This Row],[ИНН организации]]="","",IF(ISERROR(VLOOKUP(tbl_main[[#This Row],[ИНН организации]],tbl_inn[],3,FALSE)),"Проверьте ИНН",VLOOKUP(tbl_main[[#This Row],[ИНН организации]],tbl_inn[],3,FALSE)))</f>
        <v/>
      </c>
      <c r="Z732" s="90" t="str">
        <f>IF(ISERROR(VLOOKUP(tbl_main[[#This Row],[ИНН организации]],tbl_inn[],4,FALSE)),"",VLOOKUP(tbl_main[[#This Row],[ИНН организации]],tbl_inn[],4,FALSE))</f>
        <v/>
      </c>
      <c r="AA732" s="90" t="str">
        <f>IF(ISERROR(VLOOKUP(tbl_main[[#This Row],[ИНН организации]],tbl_inn[],8,FALSE)),"",VLOOKUP(tbl_main[[#This Row],[ИНН организации]],tbl_inn[],8,FALSE))</f>
        <v/>
      </c>
      <c r="AB732" s="83" t="s">
        <v>311</v>
      </c>
      <c r="AC732" s="83" t="s">
        <v>311</v>
      </c>
      <c r="AD732" s="83" t="s">
        <v>311</v>
      </c>
      <c r="AE732" s="83" t="s">
        <v>311</v>
      </c>
      <c r="AF732" s="83" t="s">
        <v>311</v>
      </c>
      <c r="AG732" s="83" t="s">
        <v>311</v>
      </c>
      <c r="AH732" s="83" t="s">
        <v>311</v>
      </c>
      <c r="AI732" s="83" t="s">
        <v>311</v>
      </c>
      <c r="AJ732" s="83" t="s">
        <v>311</v>
      </c>
      <c r="AK732" s="83" t="s">
        <v>311</v>
      </c>
      <c r="AL732" s="83" t="s">
        <v>311</v>
      </c>
      <c r="AM732" s="83" t="s">
        <v>311</v>
      </c>
      <c r="AN732" s="83" t="s">
        <v>311</v>
      </c>
    </row>
    <row r="733" spans="1:40" x14ac:dyDescent="0.25">
      <c r="A733" s="81">
        <f t="shared" si="11"/>
        <v>724</v>
      </c>
      <c r="B733" s="82" t="str">
        <f>IF(tbl_main[[#This Row],[ТИП]]="","",IF(tbl_main[[#This Row],[Серия и номер]]="","",tbl_main[[#This Row],[ТИП]]&amp;"-"&amp;RIGHT(tbl_main[[#This Row],[Серия и номер]],6)))</f>
        <v/>
      </c>
      <c r="C733" s="83" t="s">
        <v>311</v>
      </c>
      <c r="D733" s="83" t="s">
        <v>311</v>
      </c>
      <c r="E733" s="83" t="s">
        <v>311</v>
      </c>
      <c r="F733" s="83" t="s">
        <v>311</v>
      </c>
      <c r="G733" s="83" t="s">
        <v>311</v>
      </c>
      <c r="H733" s="83" t="s">
        <v>311</v>
      </c>
      <c r="I733" s="83" t="s">
        <v>311</v>
      </c>
      <c r="J733" s="83" t="s">
        <v>311</v>
      </c>
      <c r="K733" s="84" t="s">
        <v>311</v>
      </c>
      <c r="L733" s="83" t="s">
        <v>311</v>
      </c>
      <c r="M733" s="85" t="s">
        <v>311</v>
      </c>
      <c r="N733" s="83" t="s">
        <v>311</v>
      </c>
      <c r="O733" s="84" t="s">
        <v>311</v>
      </c>
      <c r="P733" s="83" t="s">
        <v>311</v>
      </c>
      <c r="Q733" s="83" t="s">
        <v>311</v>
      </c>
      <c r="R733" s="83" t="s">
        <v>311</v>
      </c>
      <c r="S733" s="86" t="s">
        <v>311</v>
      </c>
      <c r="T733" s="83" t="s">
        <v>311</v>
      </c>
      <c r="U733" s="83" t="s">
        <v>311</v>
      </c>
      <c r="V733" s="83" t="s">
        <v>311</v>
      </c>
      <c r="W733" s="86" t="s">
        <v>311</v>
      </c>
      <c r="X733" s="86" t="s">
        <v>311</v>
      </c>
      <c r="Y733" s="90" t="str">
        <f>IF(tbl_main[[#This Row],[ИНН организации]]="","",IF(ISERROR(VLOOKUP(tbl_main[[#This Row],[ИНН организации]],tbl_inn[],3,FALSE)),"Проверьте ИНН",VLOOKUP(tbl_main[[#This Row],[ИНН организации]],tbl_inn[],3,FALSE)))</f>
        <v/>
      </c>
      <c r="Z733" s="90" t="str">
        <f>IF(ISERROR(VLOOKUP(tbl_main[[#This Row],[ИНН организации]],tbl_inn[],4,FALSE)),"",VLOOKUP(tbl_main[[#This Row],[ИНН организации]],tbl_inn[],4,FALSE))</f>
        <v/>
      </c>
      <c r="AA733" s="90" t="str">
        <f>IF(ISERROR(VLOOKUP(tbl_main[[#This Row],[ИНН организации]],tbl_inn[],8,FALSE)),"",VLOOKUP(tbl_main[[#This Row],[ИНН организации]],tbl_inn[],8,FALSE))</f>
        <v/>
      </c>
      <c r="AB733" s="83" t="s">
        <v>311</v>
      </c>
      <c r="AC733" s="83" t="s">
        <v>311</v>
      </c>
      <c r="AD733" s="83" t="s">
        <v>311</v>
      </c>
      <c r="AE733" s="83" t="s">
        <v>311</v>
      </c>
      <c r="AF733" s="83" t="s">
        <v>311</v>
      </c>
      <c r="AG733" s="83" t="s">
        <v>311</v>
      </c>
      <c r="AH733" s="83" t="s">
        <v>311</v>
      </c>
      <c r="AI733" s="83" t="s">
        <v>311</v>
      </c>
      <c r="AJ733" s="83" t="s">
        <v>311</v>
      </c>
      <c r="AK733" s="83" t="s">
        <v>311</v>
      </c>
      <c r="AL733" s="83" t="s">
        <v>311</v>
      </c>
      <c r="AM733" s="83" t="s">
        <v>311</v>
      </c>
      <c r="AN733" s="83" t="s">
        <v>311</v>
      </c>
    </row>
    <row r="734" spans="1:40" x14ac:dyDescent="0.25">
      <c r="A734" s="81">
        <f t="shared" si="11"/>
        <v>725</v>
      </c>
      <c r="B734" s="82" t="str">
        <f>IF(tbl_main[[#This Row],[ТИП]]="","",IF(tbl_main[[#This Row],[Серия и номер]]="","",tbl_main[[#This Row],[ТИП]]&amp;"-"&amp;RIGHT(tbl_main[[#This Row],[Серия и номер]],6)))</f>
        <v/>
      </c>
      <c r="C734" s="83" t="s">
        <v>311</v>
      </c>
      <c r="D734" s="83" t="s">
        <v>311</v>
      </c>
      <c r="E734" s="83" t="s">
        <v>311</v>
      </c>
      <c r="F734" s="83" t="s">
        <v>311</v>
      </c>
      <c r="G734" s="83" t="s">
        <v>311</v>
      </c>
      <c r="H734" s="83" t="s">
        <v>311</v>
      </c>
      <c r="I734" s="83" t="s">
        <v>311</v>
      </c>
      <c r="J734" s="83" t="s">
        <v>311</v>
      </c>
      <c r="K734" s="84" t="s">
        <v>311</v>
      </c>
      <c r="L734" s="83" t="s">
        <v>311</v>
      </c>
      <c r="M734" s="85" t="s">
        <v>311</v>
      </c>
      <c r="N734" s="83" t="s">
        <v>311</v>
      </c>
      <c r="O734" s="84" t="s">
        <v>311</v>
      </c>
      <c r="P734" s="83" t="s">
        <v>311</v>
      </c>
      <c r="Q734" s="83" t="s">
        <v>311</v>
      </c>
      <c r="R734" s="83" t="s">
        <v>311</v>
      </c>
      <c r="S734" s="86" t="s">
        <v>311</v>
      </c>
      <c r="T734" s="83" t="s">
        <v>311</v>
      </c>
      <c r="U734" s="83" t="s">
        <v>311</v>
      </c>
      <c r="V734" s="83" t="s">
        <v>311</v>
      </c>
      <c r="W734" s="86" t="s">
        <v>311</v>
      </c>
      <c r="X734" s="86" t="s">
        <v>311</v>
      </c>
      <c r="Y734" s="90" t="str">
        <f>IF(tbl_main[[#This Row],[ИНН организации]]="","",IF(ISERROR(VLOOKUP(tbl_main[[#This Row],[ИНН организации]],tbl_inn[],3,FALSE)),"Проверьте ИНН",VLOOKUP(tbl_main[[#This Row],[ИНН организации]],tbl_inn[],3,FALSE)))</f>
        <v/>
      </c>
      <c r="Z734" s="90" t="str">
        <f>IF(ISERROR(VLOOKUP(tbl_main[[#This Row],[ИНН организации]],tbl_inn[],4,FALSE)),"",VLOOKUP(tbl_main[[#This Row],[ИНН организации]],tbl_inn[],4,FALSE))</f>
        <v/>
      </c>
      <c r="AA734" s="90" t="str">
        <f>IF(ISERROR(VLOOKUP(tbl_main[[#This Row],[ИНН организации]],tbl_inn[],8,FALSE)),"",VLOOKUP(tbl_main[[#This Row],[ИНН организации]],tbl_inn[],8,FALSE))</f>
        <v/>
      </c>
      <c r="AB734" s="83" t="s">
        <v>311</v>
      </c>
      <c r="AC734" s="83" t="s">
        <v>311</v>
      </c>
      <c r="AD734" s="83" t="s">
        <v>311</v>
      </c>
      <c r="AE734" s="83" t="s">
        <v>311</v>
      </c>
      <c r="AF734" s="83" t="s">
        <v>311</v>
      </c>
      <c r="AG734" s="83" t="s">
        <v>311</v>
      </c>
      <c r="AH734" s="83" t="s">
        <v>311</v>
      </c>
      <c r="AI734" s="83" t="s">
        <v>311</v>
      </c>
      <c r="AJ734" s="83" t="s">
        <v>311</v>
      </c>
      <c r="AK734" s="83" t="s">
        <v>311</v>
      </c>
      <c r="AL734" s="83" t="s">
        <v>311</v>
      </c>
      <c r="AM734" s="83" t="s">
        <v>311</v>
      </c>
      <c r="AN734" s="83" t="s">
        <v>311</v>
      </c>
    </row>
    <row r="735" spans="1:40" x14ac:dyDescent="0.25">
      <c r="A735" s="81">
        <f t="shared" si="11"/>
        <v>726</v>
      </c>
      <c r="B735" s="82" t="str">
        <f>IF(tbl_main[[#This Row],[ТИП]]="","",IF(tbl_main[[#This Row],[Серия и номер]]="","",tbl_main[[#This Row],[ТИП]]&amp;"-"&amp;RIGHT(tbl_main[[#This Row],[Серия и номер]],6)))</f>
        <v/>
      </c>
      <c r="C735" s="83" t="s">
        <v>311</v>
      </c>
      <c r="D735" s="83" t="s">
        <v>311</v>
      </c>
      <c r="E735" s="83" t="s">
        <v>311</v>
      </c>
      <c r="F735" s="83" t="s">
        <v>311</v>
      </c>
      <c r="G735" s="83" t="s">
        <v>311</v>
      </c>
      <c r="H735" s="83" t="s">
        <v>311</v>
      </c>
      <c r="I735" s="83" t="s">
        <v>311</v>
      </c>
      <c r="J735" s="83" t="s">
        <v>311</v>
      </c>
      <c r="K735" s="84" t="s">
        <v>311</v>
      </c>
      <c r="L735" s="83" t="s">
        <v>311</v>
      </c>
      <c r="M735" s="85" t="s">
        <v>311</v>
      </c>
      <c r="N735" s="83" t="s">
        <v>311</v>
      </c>
      <c r="O735" s="84" t="s">
        <v>311</v>
      </c>
      <c r="P735" s="83" t="s">
        <v>311</v>
      </c>
      <c r="Q735" s="83" t="s">
        <v>311</v>
      </c>
      <c r="R735" s="83" t="s">
        <v>311</v>
      </c>
      <c r="S735" s="86" t="s">
        <v>311</v>
      </c>
      <c r="T735" s="83" t="s">
        <v>311</v>
      </c>
      <c r="U735" s="83" t="s">
        <v>311</v>
      </c>
      <c r="V735" s="83" t="s">
        <v>311</v>
      </c>
      <c r="W735" s="86" t="s">
        <v>311</v>
      </c>
      <c r="X735" s="86" t="s">
        <v>311</v>
      </c>
      <c r="Y735" s="90" t="str">
        <f>IF(tbl_main[[#This Row],[ИНН организации]]="","",IF(ISERROR(VLOOKUP(tbl_main[[#This Row],[ИНН организации]],tbl_inn[],3,FALSE)),"Проверьте ИНН",VLOOKUP(tbl_main[[#This Row],[ИНН организации]],tbl_inn[],3,FALSE)))</f>
        <v/>
      </c>
      <c r="Z735" s="90" t="str">
        <f>IF(ISERROR(VLOOKUP(tbl_main[[#This Row],[ИНН организации]],tbl_inn[],4,FALSE)),"",VLOOKUP(tbl_main[[#This Row],[ИНН организации]],tbl_inn[],4,FALSE))</f>
        <v/>
      </c>
      <c r="AA735" s="90" t="str">
        <f>IF(ISERROR(VLOOKUP(tbl_main[[#This Row],[ИНН организации]],tbl_inn[],8,FALSE)),"",VLOOKUP(tbl_main[[#This Row],[ИНН организации]],tbl_inn[],8,FALSE))</f>
        <v/>
      </c>
      <c r="AB735" s="83" t="s">
        <v>311</v>
      </c>
      <c r="AC735" s="83" t="s">
        <v>311</v>
      </c>
      <c r="AD735" s="83" t="s">
        <v>311</v>
      </c>
      <c r="AE735" s="83" t="s">
        <v>311</v>
      </c>
      <c r="AF735" s="83" t="s">
        <v>311</v>
      </c>
      <c r="AG735" s="83" t="s">
        <v>311</v>
      </c>
      <c r="AH735" s="83" t="s">
        <v>311</v>
      </c>
      <c r="AI735" s="83" t="s">
        <v>311</v>
      </c>
      <c r="AJ735" s="83" t="s">
        <v>311</v>
      </c>
      <c r="AK735" s="83" t="s">
        <v>311</v>
      </c>
      <c r="AL735" s="83" t="s">
        <v>311</v>
      </c>
      <c r="AM735" s="83" t="s">
        <v>311</v>
      </c>
      <c r="AN735" s="83" t="s">
        <v>311</v>
      </c>
    </row>
    <row r="736" spans="1:40" x14ac:dyDescent="0.25">
      <c r="A736" s="81">
        <f t="shared" si="11"/>
        <v>727</v>
      </c>
      <c r="B736" s="82" t="str">
        <f>IF(tbl_main[[#This Row],[ТИП]]="","",IF(tbl_main[[#This Row],[Серия и номер]]="","",tbl_main[[#This Row],[ТИП]]&amp;"-"&amp;RIGHT(tbl_main[[#This Row],[Серия и номер]],6)))</f>
        <v/>
      </c>
      <c r="C736" s="83" t="s">
        <v>311</v>
      </c>
      <c r="D736" s="83" t="s">
        <v>311</v>
      </c>
      <c r="E736" s="83" t="s">
        <v>311</v>
      </c>
      <c r="F736" s="83" t="s">
        <v>311</v>
      </c>
      <c r="G736" s="83" t="s">
        <v>311</v>
      </c>
      <c r="H736" s="83" t="s">
        <v>311</v>
      </c>
      <c r="I736" s="83" t="s">
        <v>311</v>
      </c>
      <c r="J736" s="83" t="s">
        <v>311</v>
      </c>
      <c r="K736" s="84" t="s">
        <v>311</v>
      </c>
      <c r="L736" s="83" t="s">
        <v>311</v>
      </c>
      <c r="M736" s="85" t="s">
        <v>311</v>
      </c>
      <c r="N736" s="83" t="s">
        <v>311</v>
      </c>
      <c r="O736" s="84" t="s">
        <v>311</v>
      </c>
      <c r="P736" s="83" t="s">
        <v>311</v>
      </c>
      <c r="Q736" s="83" t="s">
        <v>311</v>
      </c>
      <c r="R736" s="83" t="s">
        <v>311</v>
      </c>
      <c r="S736" s="86" t="s">
        <v>311</v>
      </c>
      <c r="T736" s="83" t="s">
        <v>311</v>
      </c>
      <c r="U736" s="83" t="s">
        <v>311</v>
      </c>
      <c r="V736" s="83" t="s">
        <v>311</v>
      </c>
      <c r="W736" s="86" t="s">
        <v>311</v>
      </c>
      <c r="X736" s="86" t="s">
        <v>311</v>
      </c>
      <c r="Y736" s="90" t="str">
        <f>IF(tbl_main[[#This Row],[ИНН организации]]="","",IF(ISERROR(VLOOKUP(tbl_main[[#This Row],[ИНН организации]],tbl_inn[],3,FALSE)),"Проверьте ИНН",VLOOKUP(tbl_main[[#This Row],[ИНН организации]],tbl_inn[],3,FALSE)))</f>
        <v/>
      </c>
      <c r="Z736" s="90" t="str">
        <f>IF(ISERROR(VLOOKUP(tbl_main[[#This Row],[ИНН организации]],tbl_inn[],4,FALSE)),"",VLOOKUP(tbl_main[[#This Row],[ИНН организации]],tbl_inn[],4,FALSE))</f>
        <v/>
      </c>
      <c r="AA736" s="90" t="str">
        <f>IF(ISERROR(VLOOKUP(tbl_main[[#This Row],[ИНН организации]],tbl_inn[],8,FALSE)),"",VLOOKUP(tbl_main[[#This Row],[ИНН организации]],tbl_inn[],8,FALSE))</f>
        <v/>
      </c>
      <c r="AB736" s="83" t="s">
        <v>311</v>
      </c>
      <c r="AC736" s="83" t="s">
        <v>311</v>
      </c>
      <c r="AD736" s="83" t="s">
        <v>311</v>
      </c>
      <c r="AE736" s="83" t="s">
        <v>311</v>
      </c>
      <c r="AF736" s="83" t="s">
        <v>311</v>
      </c>
      <c r="AG736" s="83" t="s">
        <v>311</v>
      </c>
      <c r="AH736" s="83" t="s">
        <v>311</v>
      </c>
      <c r="AI736" s="83" t="s">
        <v>311</v>
      </c>
      <c r="AJ736" s="83" t="s">
        <v>311</v>
      </c>
      <c r="AK736" s="83" t="s">
        <v>311</v>
      </c>
      <c r="AL736" s="83" t="s">
        <v>311</v>
      </c>
      <c r="AM736" s="83" t="s">
        <v>311</v>
      </c>
      <c r="AN736" s="83" t="s">
        <v>311</v>
      </c>
    </row>
    <row r="737" spans="1:40" x14ac:dyDescent="0.25">
      <c r="A737" s="81">
        <f t="shared" si="11"/>
        <v>728</v>
      </c>
      <c r="B737" s="82" t="str">
        <f>IF(tbl_main[[#This Row],[ТИП]]="","",IF(tbl_main[[#This Row],[Серия и номер]]="","",tbl_main[[#This Row],[ТИП]]&amp;"-"&amp;RIGHT(tbl_main[[#This Row],[Серия и номер]],6)))</f>
        <v/>
      </c>
      <c r="C737" s="83" t="s">
        <v>311</v>
      </c>
      <c r="D737" s="83" t="s">
        <v>311</v>
      </c>
      <c r="E737" s="83" t="s">
        <v>311</v>
      </c>
      <c r="F737" s="83" t="s">
        <v>311</v>
      </c>
      <c r="G737" s="83" t="s">
        <v>311</v>
      </c>
      <c r="H737" s="83" t="s">
        <v>311</v>
      </c>
      <c r="I737" s="83" t="s">
        <v>311</v>
      </c>
      <c r="J737" s="83" t="s">
        <v>311</v>
      </c>
      <c r="K737" s="84" t="s">
        <v>311</v>
      </c>
      <c r="L737" s="83" t="s">
        <v>311</v>
      </c>
      <c r="M737" s="85" t="s">
        <v>311</v>
      </c>
      <c r="N737" s="83" t="s">
        <v>311</v>
      </c>
      <c r="O737" s="84" t="s">
        <v>311</v>
      </c>
      <c r="P737" s="83" t="s">
        <v>311</v>
      </c>
      <c r="Q737" s="83" t="s">
        <v>311</v>
      </c>
      <c r="R737" s="83" t="s">
        <v>311</v>
      </c>
      <c r="S737" s="86" t="s">
        <v>311</v>
      </c>
      <c r="T737" s="83" t="s">
        <v>311</v>
      </c>
      <c r="U737" s="83" t="s">
        <v>311</v>
      </c>
      <c r="V737" s="83" t="s">
        <v>311</v>
      </c>
      <c r="W737" s="86" t="s">
        <v>311</v>
      </c>
      <c r="X737" s="86" t="s">
        <v>311</v>
      </c>
      <c r="Y737" s="90" t="str">
        <f>IF(tbl_main[[#This Row],[ИНН организации]]="","",IF(ISERROR(VLOOKUP(tbl_main[[#This Row],[ИНН организации]],tbl_inn[],3,FALSE)),"Проверьте ИНН",VLOOKUP(tbl_main[[#This Row],[ИНН организации]],tbl_inn[],3,FALSE)))</f>
        <v/>
      </c>
      <c r="Z737" s="90" t="str">
        <f>IF(ISERROR(VLOOKUP(tbl_main[[#This Row],[ИНН организации]],tbl_inn[],4,FALSE)),"",VLOOKUP(tbl_main[[#This Row],[ИНН организации]],tbl_inn[],4,FALSE))</f>
        <v/>
      </c>
      <c r="AA737" s="90" t="str">
        <f>IF(ISERROR(VLOOKUP(tbl_main[[#This Row],[ИНН организации]],tbl_inn[],8,FALSE)),"",VLOOKUP(tbl_main[[#This Row],[ИНН организации]],tbl_inn[],8,FALSE))</f>
        <v/>
      </c>
      <c r="AB737" s="83" t="s">
        <v>311</v>
      </c>
      <c r="AC737" s="83" t="s">
        <v>311</v>
      </c>
      <c r="AD737" s="83" t="s">
        <v>311</v>
      </c>
      <c r="AE737" s="83" t="s">
        <v>311</v>
      </c>
      <c r="AF737" s="83" t="s">
        <v>311</v>
      </c>
      <c r="AG737" s="83" t="s">
        <v>311</v>
      </c>
      <c r="AH737" s="83" t="s">
        <v>311</v>
      </c>
      <c r="AI737" s="83" t="s">
        <v>311</v>
      </c>
      <c r="AJ737" s="83" t="s">
        <v>311</v>
      </c>
      <c r="AK737" s="83" t="s">
        <v>311</v>
      </c>
      <c r="AL737" s="83" t="s">
        <v>311</v>
      </c>
      <c r="AM737" s="83" t="s">
        <v>311</v>
      </c>
      <c r="AN737" s="83" t="s">
        <v>311</v>
      </c>
    </row>
    <row r="738" spans="1:40" x14ac:dyDescent="0.25">
      <c r="A738" s="81">
        <f t="shared" si="11"/>
        <v>729</v>
      </c>
      <c r="B738" s="82" t="str">
        <f>IF(tbl_main[[#This Row],[ТИП]]="","",IF(tbl_main[[#This Row],[Серия и номер]]="","",tbl_main[[#This Row],[ТИП]]&amp;"-"&amp;RIGHT(tbl_main[[#This Row],[Серия и номер]],6)))</f>
        <v/>
      </c>
      <c r="C738" s="83" t="s">
        <v>311</v>
      </c>
      <c r="D738" s="83" t="s">
        <v>311</v>
      </c>
      <c r="E738" s="83" t="s">
        <v>311</v>
      </c>
      <c r="F738" s="83" t="s">
        <v>311</v>
      </c>
      <c r="G738" s="83" t="s">
        <v>311</v>
      </c>
      <c r="H738" s="83" t="s">
        <v>311</v>
      </c>
      <c r="I738" s="83" t="s">
        <v>311</v>
      </c>
      <c r="J738" s="83" t="s">
        <v>311</v>
      </c>
      <c r="K738" s="84" t="s">
        <v>311</v>
      </c>
      <c r="L738" s="83" t="s">
        <v>311</v>
      </c>
      <c r="M738" s="85" t="s">
        <v>311</v>
      </c>
      <c r="N738" s="83" t="s">
        <v>311</v>
      </c>
      <c r="O738" s="84" t="s">
        <v>311</v>
      </c>
      <c r="P738" s="83" t="s">
        <v>311</v>
      </c>
      <c r="Q738" s="83" t="s">
        <v>311</v>
      </c>
      <c r="R738" s="83" t="s">
        <v>311</v>
      </c>
      <c r="S738" s="86" t="s">
        <v>311</v>
      </c>
      <c r="T738" s="83" t="s">
        <v>311</v>
      </c>
      <c r="U738" s="83" t="s">
        <v>311</v>
      </c>
      <c r="V738" s="83" t="s">
        <v>311</v>
      </c>
      <c r="W738" s="86" t="s">
        <v>311</v>
      </c>
      <c r="X738" s="86" t="s">
        <v>311</v>
      </c>
      <c r="Y738" s="90" t="str">
        <f>IF(tbl_main[[#This Row],[ИНН организации]]="","",IF(ISERROR(VLOOKUP(tbl_main[[#This Row],[ИНН организации]],tbl_inn[],3,FALSE)),"Проверьте ИНН",VLOOKUP(tbl_main[[#This Row],[ИНН организации]],tbl_inn[],3,FALSE)))</f>
        <v/>
      </c>
      <c r="Z738" s="90" t="str">
        <f>IF(ISERROR(VLOOKUP(tbl_main[[#This Row],[ИНН организации]],tbl_inn[],4,FALSE)),"",VLOOKUP(tbl_main[[#This Row],[ИНН организации]],tbl_inn[],4,FALSE))</f>
        <v/>
      </c>
      <c r="AA738" s="90" t="str">
        <f>IF(ISERROR(VLOOKUP(tbl_main[[#This Row],[ИНН организации]],tbl_inn[],8,FALSE)),"",VLOOKUP(tbl_main[[#This Row],[ИНН организации]],tbl_inn[],8,FALSE))</f>
        <v/>
      </c>
      <c r="AB738" s="83" t="s">
        <v>311</v>
      </c>
      <c r="AC738" s="83" t="s">
        <v>311</v>
      </c>
      <c r="AD738" s="83" t="s">
        <v>311</v>
      </c>
      <c r="AE738" s="83" t="s">
        <v>311</v>
      </c>
      <c r="AF738" s="83" t="s">
        <v>311</v>
      </c>
      <c r="AG738" s="83" t="s">
        <v>311</v>
      </c>
      <c r="AH738" s="83" t="s">
        <v>311</v>
      </c>
      <c r="AI738" s="83" t="s">
        <v>311</v>
      </c>
      <c r="AJ738" s="83" t="s">
        <v>311</v>
      </c>
      <c r="AK738" s="83" t="s">
        <v>311</v>
      </c>
      <c r="AL738" s="83" t="s">
        <v>311</v>
      </c>
      <c r="AM738" s="83" t="s">
        <v>311</v>
      </c>
      <c r="AN738" s="83" t="s">
        <v>311</v>
      </c>
    </row>
    <row r="739" spans="1:40" x14ac:dyDescent="0.25">
      <c r="A739" s="81">
        <f t="shared" si="11"/>
        <v>730</v>
      </c>
      <c r="B739" s="82" t="str">
        <f>IF(tbl_main[[#This Row],[ТИП]]="","",IF(tbl_main[[#This Row],[Серия и номер]]="","",tbl_main[[#This Row],[ТИП]]&amp;"-"&amp;RIGHT(tbl_main[[#This Row],[Серия и номер]],6)))</f>
        <v/>
      </c>
      <c r="C739" s="83" t="s">
        <v>311</v>
      </c>
      <c r="D739" s="83" t="s">
        <v>311</v>
      </c>
      <c r="E739" s="83" t="s">
        <v>311</v>
      </c>
      <c r="F739" s="83" t="s">
        <v>311</v>
      </c>
      <c r="G739" s="83" t="s">
        <v>311</v>
      </c>
      <c r="H739" s="83" t="s">
        <v>311</v>
      </c>
      <c r="I739" s="83" t="s">
        <v>311</v>
      </c>
      <c r="J739" s="83" t="s">
        <v>311</v>
      </c>
      <c r="K739" s="84" t="s">
        <v>311</v>
      </c>
      <c r="L739" s="83" t="s">
        <v>311</v>
      </c>
      <c r="M739" s="85" t="s">
        <v>311</v>
      </c>
      <c r="N739" s="83" t="s">
        <v>311</v>
      </c>
      <c r="O739" s="84" t="s">
        <v>311</v>
      </c>
      <c r="P739" s="83" t="s">
        <v>311</v>
      </c>
      <c r="Q739" s="83" t="s">
        <v>311</v>
      </c>
      <c r="R739" s="83" t="s">
        <v>311</v>
      </c>
      <c r="S739" s="86" t="s">
        <v>311</v>
      </c>
      <c r="T739" s="83" t="s">
        <v>311</v>
      </c>
      <c r="U739" s="83" t="s">
        <v>311</v>
      </c>
      <c r="V739" s="83" t="s">
        <v>311</v>
      </c>
      <c r="W739" s="86" t="s">
        <v>311</v>
      </c>
      <c r="X739" s="86" t="s">
        <v>311</v>
      </c>
      <c r="Y739" s="90" t="str">
        <f>IF(tbl_main[[#This Row],[ИНН организации]]="","",IF(ISERROR(VLOOKUP(tbl_main[[#This Row],[ИНН организации]],tbl_inn[],3,FALSE)),"Проверьте ИНН",VLOOKUP(tbl_main[[#This Row],[ИНН организации]],tbl_inn[],3,FALSE)))</f>
        <v/>
      </c>
      <c r="Z739" s="90" t="str">
        <f>IF(ISERROR(VLOOKUP(tbl_main[[#This Row],[ИНН организации]],tbl_inn[],4,FALSE)),"",VLOOKUP(tbl_main[[#This Row],[ИНН организации]],tbl_inn[],4,FALSE))</f>
        <v/>
      </c>
      <c r="AA739" s="90" t="str">
        <f>IF(ISERROR(VLOOKUP(tbl_main[[#This Row],[ИНН организации]],tbl_inn[],8,FALSE)),"",VLOOKUP(tbl_main[[#This Row],[ИНН организации]],tbl_inn[],8,FALSE))</f>
        <v/>
      </c>
      <c r="AB739" s="83" t="s">
        <v>311</v>
      </c>
      <c r="AC739" s="83" t="s">
        <v>311</v>
      </c>
      <c r="AD739" s="83" t="s">
        <v>311</v>
      </c>
      <c r="AE739" s="83" t="s">
        <v>311</v>
      </c>
      <c r="AF739" s="83" t="s">
        <v>311</v>
      </c>
      <c r="AG739" s="83" t="s">
        <v>311</v>
      </c>
      <c r="AH739" s="83" t="s">
        <v>311</v>
      </c>
      <c r="AI739" s="83" t="s">
        <v>311</v>
      </c>
      <c r="AJ739" s="83" t="s">
        <v>311</v>
      </c>
      <c r="AK739" s="83" t="s">
        <v>311</v>
      </c>
      <c r="AL739" s="83" t="s">
        <v>311</v>
      </c>
      <c r="AM739" s="83" t="s">
        <v>311</v>
      </c>
      <c r="AN739" s="83" t="s">
        <v>311</v>
      </c>
    </row>
    <row r="740" spans="1:40" x14ac:dyDescent="0.25">
      <c r="A740" s="81">
        <f t="shared" si="11"/>
        <v>731</v>
      </c>
      <c r="B740" s="82" t="str">
        <f>IF(tbl_main[[#This Row],[ТИП]]="","",IF(tbl_main[[#This Row],[Серия и номер]]="","",tbl_main[[#This Row],[ТИП]]&amp;"-"&amp;RIGHT(tbl_main[[#This Row],[Серия и номер]],6)))</f>
        <v/>
      </c>
      <c r="C740" s="83" t="s">
        <v>311</v>
      </c>
      <c r="D740" s="83" t="s">
        <v>311</v>
      </c>
      <c r="E740" s="83" t="s">
        <v>311</v>
      </c>
      <c r="F740" s="83" t="s">
        <v>311</v>
      </c>
      <c r="G740" s="83" t="s">
        <v>311</v>
      </c>
      <c r="H740" s="83" t="s">
        <v>311</v>
      </c>
      <c r="I740" s="83" t="s">
        <v>311</v>
      </c>
      <c r="J740" s="83" t="s">
        <v>311</v>
      </c>
      <c r="K740" s="84" t="s">
        <v>311</v>
      </c>
      <c r="L740" s="83" t="s">
        <v>311</v>
      </c>
      <c r="M740" s="85" t="s">
        <v>311</v>
      </c>
      <c r="N740" s="83" t="s">
        <v>311</v>
      </c>
      <c r="O740" s="84" t="s">
        <v>311</v>
      </c>
      <c r="P740" s="83" t="s">
        <v>311</v>
      </c>
      <c r="Q740" s="83" t="s">
        <v>311</v>
      </c>
      <c r="R740" s="83" t="s">
        <v>311</v>
      </c>
      <c r="S740" s="86" t="s">
        <v>311</v>
      </c>
      <c r="T740" s="83" t="s">
        <v>311</v>
      </c>
      <c r="U740" s="83" t="s">
        <v>311</v>
      </c>
      <c r="V740" s="83" t="s">
        <v>311</v>
      </c>
      <c r="W740" s="86" t="s">
        <v>311</v>
      </c>
      <c r="X740" s="86" t="s">
        <v>311</v>
      </c>
      <c r="Y740" s="90" t="str">
        <f>IF(tbl_main[[#This Row],[ИНН организации]]="","",IF(ISERROR(VLOOKUP(tbl_main[[#This Row],[ИНН организации]],tbl_inn[],3,FALSE)),"Проверьте ИНН",VLOOKUP(tbl_main[[#This Row],[ИНН организации]],tbl_inn[],3,FALSE)))</f>
        <v/>
      </c>
      <c r="Z740" s="90" t="str">
        <f>IF(ISERROR(VLOOKUP(tbl_main[[#This Row],[ИНН организации]],tbl_inn[],4,FALSE)),"",VLOOKUP(tbl_main[[#This Row],[ИНН организации]],tbl_inn[],4,FALSE))</f>
        <v/>
      </c>
      <c r="AA740" s="90" t="str">
        <f>IF(ISERROR(VLOOKUP(tbl_main[[#This Row],[ИНН организации]],tbl_inn[],8,FALSE)),"",VLOOKUP(tbl_main[[#This Row],[ИНН организации]],tbl_inn[],8,FALSE))</f>
        <v/>
      </c>
      <c r="AB740" s="83" t="s">
        <v>311</v>
      </c>
      <c r="AC740" s="83" t="s">
        <v>311</v>
      </c>
      <c r="AD740" s="83" t="s">
        <v>311</v>
      </c>
      <c r="AE740" s="83" t="s">
        <v>311</v>
      </c>
      <c r="AF740" s="83" t="s">
        <v>311</v>
      </c>
      <c r="AG740" s="83" t="s">
        <v>311</v>
      </c>
      <c r="AH740" s="83" t="s">
        <v>311</v>
      </c>
      <c r="AI740" s="83" t="s">
        <v>311</v>
      </c>
      <c r="AJ740" s="83" t="s">
        <v>311</v>
      </c>
      <c r="AK740" s="83" t="s">
        <v>311</v>
      </c>
      <c r="AL740" s="83" t="s">
        <v>311</v>
      </c>
      <c r="AM740" s="83" t="s">
        <v>311</v>
      </c>
      <c r="AN740" s="83" t="s">
        <v>311</v>
      </c>
    </row>
    <row r="741" spans="1:40" x14ac:dyDescent="0.25">
      <c r="A741" s="81">
        <f t="shared" si="11"/>
        <v>732</v>
      </c>
      <c r="B741" s="82" t="str">
        <f>IF(tbl_main[[#This Row],[ТИП]]="","",IF(tbl_main[[#This Row],[Серия и номер]]="","",tbl_main[[#This Row],[ТИП]]&amp;"-"&amp;RIGHT(tbl_main[[#This Row],[Серия и номер]],6)))</f>
        <v/>
      </c>
      <c r="C741" s="83" t="s">
        <v>311</v>
      </c>
      <c r="D741" s="83" t="s">
        <v>311</v>
      </c>
      <c r="E741" s="83" t="s">
        <v>311</v>
      </c>
      <c r="F741" s="83" t="s">
        <v>311</v>
      </c>
      <c r="G741" s="83" t="s">
        <v>311</v>
      </c>
      <c r="H741" s="83" t="s">
        <v>311</v>
      </c>
      <c r="I741" s="83" t="s">
        <v>311</v>
      </c>
      <c r="J741" s="83" t="s">
        <v>311</v>
      </c>
      <c r="K741" s="84" t="s">
        <v>311</v>
      </c>
      <c r="L741" s="83" t="s">
        <v>311</v>
      </c>
      <c r="M741" s="85" t="s">
        <v>311</v>
      </c>
      <c r="N741" s="83" t="s">
        <v>311</v>
      </c>
      <c r="O741" s="84" t="s">
        <v>311</v>
      </c>
      <c r="P741" s="83" t="s">
        <v>311</v>
      </c>
      <c r="Q741" s="83" t="s">
        <v>311</v>
      </c>
      <c r="R741" s="83" t="s">
        <v>311</v>
      </c>
      <c r="S741" s="86" t="s">
        <v>311</v>
      </c>
      <c r="T741" s="83" t="s">
        <v>311</v>
      </c>
      <c r="U741" s="83" t="s">
        <v>311</v>
      </c>
      <c r="V741" s="83" t="s">
        <v>311</v>
      </c>
      <c r="W741" s="86" t="s">
        <v>311</v>
      </c>
      <c r="X741" s="86" t="s">
        <v>311</v>
      </c>
      <c r="Y741" s="90" t="str">
        <f>IF(tbl_main[[#This Row],[ИНН организации]]="","",IF(ISERROR(VLOOKUP(tbl_main[[#This Row],[ИНН организации]],tbl_inn[],3,FALSE)),"Проверьте ИНН",VLOOKUP(tbl_main[[#This Row],[ИНН организации]],tbl_inn[],3,FALSE)))</f>
        <v/>
      </c>
      <c r="Z741" s="90" t="str">
        <f>IF(ISERROR(VLOOKUP(tbl_main[[#This Row],[ИНН организации]],tbl_inn[],4,FALSE)),"",VLOOKUP(tbl_main[[#This Row],[ИНН организации]],tbl_inn[],4,FALSE))</f>
        <v/>
      </c>
      <c r="AA741" s="90" t="str">
        <f>IF(ISERROR(VLOOKUP(tbl_main[[#This Row],[ИНН организации]],tbl_inn[],8,FALSE)),"",VLOOKUP(tbl_main[[#This Row],[ИНН организации]],tbl_inn[],8,FALSE))</f>
        <v/>
      </c>
      <c r="AB741" s="83" t="s">
        <v>311</v>
      </c>
      <c r="AC741" s="83" t="s">
        <v>311</v>
      </c>
      <c r="AD741" s="83" t="s">
        <v>311</v>
      </c>
      <c r="AE741" s="83" t="s">
        <v>311</v>
      </c>
      <c r="AF741" s="83" t="s">
        <v>311</v>
      </c>
      <c r="AG741" s="83" t="s">
        <v>311</v>
      </c>
      <c r="AH741" s="83" t="s">
        <v>311</v>
      </c>
      <c r="AI741" s="83" t="s">
        <v>311</v>
      </c>
      <c r="AJ741" s="83" t="s">
        <v>311</v>
      </c>
      <c r="AK741" s="83" t="s">
        <v>311</v>
      </c>
      <c r="AL741" s="83" t="s">
        <v>311</v>
      </c>
      <c r="AM741" s="83" t="s">
        <v>311</v>
      </c>
      <c r="AN741" s="83" t="s">
        <v>311</v>
      </c>
    </row>
    <row r="742" spans="1:40" x14ac:dyDescent="0.25">
      <c r="A742" s="81">
        <f t="shared" si="11"/>
        <v>733</v>
      </c>
      <c r="B742" s="82" t="str">
        <f>IF(tbl_main[[#This Row],[ТИП]]="","",IF(tbl_main[[#This Row],[Серия и номер]]="","",tbl_main[[#This Row],[ТИП]]&amp;"-"&amp;RIGHT(tbl_main[[#This Row],[Серия и номер]],6)))</f>
        <v/>
      </c>
      <c r="C742" s="83" t="s">
        <v>311</v>
      </c>
      <c r="D742" s="83" t="s">
        <v>311</v>
      </c>
      <c r="E742" s="83" t="s">
        <v>311</v>
      </c>
      <c r="F742" s="83" t="s">
        <v>311</v>
      </c>
      <c r="G742" s="83" t="s">
        <v>311</v>
      </c>
      <c r="H742" s="83" t="s">
        <v>311</v>
      </c>
      <c r="I742" s="83" t="s">
        <v>311</v>
      </c>
      <c r="J742" s="83" t="s">
        <v>311</v>
      </c>
      <c r="K742" s="84" t="s">
        <v>311</v>
      </c>
      <c r="L742" s="83" t="s">
        <v>311</v>
      </c>
      <c r="M742" s="85" t="s">
        <v>311</v>
      </c>
      <c r="N742" s="83" t="s">
        <v>311</v>
      </c>
      <c r="O742" s="84" t="s">
        <v>311</v>
      </c>
      <c r="P742" s="83" t="s">
        <v>311</v>
      </c>
      <c r="Q742" s="83" t="s">
        <v>311</v>
      </c>
      <c r="R742" s="83" t="s">
        <v>311</v>
      </c>
      <c r="S742" s="86" t="s">
        <v>311</v>
      </c>
      <c r="T742" s="83" t="s">
        <v>311</v>
      </c>
      <c r="U742" s="83" t="s">
        <v>311</v>
      </c>
      <c r="V742" s="83" t="s">
        <v>311</v>
      </c>
      <c r="W742" s="86" t="s">
        <v>311</v>
      </c>
      <c r="X742" s="86" t="s">
        <v>311</v>
      </c>
      <c r="Y742" s="90" t="str">
        <f>IF(tbl_main[[#This Row],[ИНН организации]]="","",IF(ISERROR(VLOOKUP(tbl_main[[#This Row],[ИНН организации]],tbl_inn[],3,FALSE)),"Проверьте ИНН",VLOOKUP(tbl_main[[#This Row],[ИНН организации]],tbl_inn[],3,FALSE)))</f>
        <v/>
      </c>
      <c r="Z742" s="90" t="str">
        <f>IF(ISERROR(VLOOKUP(tbl_main[[#This Row],[ИНН организации]],tbl_inn[],4,FALSE)),"",VLOOKUP(tbl_main[[#This Row],[ИНН организации]],tbl_inn[],4,FALSE))</f>
        <v/>
      </c>
      <c r="AA742" s="90" t="str">
        <f>IF(ISERROR(VLOOKUP(tbl_main[[#This Row],[ИНН организации]],tbl_inn[],8,FALSE)),"",VLOOKUP(tbl_main[[#This Row],[ИНН организации]],tbl_inn[],8,FALSE))</f>
        <v/>
      </c>
      <c r="AB742" s="83" t="s">
        <v>311</v>
      </c>
      <c r="AC742" s="83" t="s">
        <v>311</v>
      </c>
      <c r="AD742" s="83" t="s">
        <v>311</v>
      </c>
      <c r="AE742" s="83" t="s">
        <v>311</v>
      </c>
      <c r="AF742" s="83" t="s">
        <v>311</v>
      </c>
      <c r="AG742" s="83" t="s">
        <v>311</v>
      </c>
      <c r="AH742" s="83" t="s">
        <v>311</v>
      </c>
      <c r="AI742" s="83" t="s">
        <v>311</v>
      </c>
      <c r="AJ742" s="83" t="s">
        <v>311</v>
      </c>
      <c r="AK742" s="83" t="s">
        <v>311</v>
      </c>
      <c r="AL742" s="83" t="s">
        <v>311</v>
      </c>
      <c r="AM742" s="83" t="s">
        <v>311</v>
      </c>
      <c r="AN742" s="83" t="s">
        <v>311</v>
      </c>
    </row>
    <row r="743" spans="1:40" x14ac:dyDescent="0.25">
      <c r="A743" s="81">
        <f t="shared" si="11"/>
        <v>734</v>
      </c>
      <c r="B743" s="82" t="str">
        <f>IF(tbl_main[[#This Row],[ТИП]]="","",IF(tbl_main[[#This Row],[Серия и номер]]="","",tbl_main[[#This Row],[ТИП]]&amp;"-"&amp;RIGHT(tbl_main[[#This Row],[Серия и номер]],6)))</f>
        <v/>
      </c>
      <c r="C743" s="83" t="s">
        <v>311</v>
      </c>
      <c r="D743" s="83" t="s">
        <v>311</v>
      </c>
      <c r="E743" s="83" t="s">
        <v>311</v>
      </c>
      <c r="F743" s="83" t="s">
        <v>311</v>
      </c>
      <c r="G743" s="83" t="s">
        <v>311</v>
      </c>
      <c r="H743" s="83" t="s">
        <v>311</v>
      </c>
      <c r="I743" s="83" t="s">
        <v>311</v>
      </c>
      <c r="J743" s="83" t="s">
        <v>311</v>
      </c>
      <c r="K743" s="84" t="s">
        <v>311</v>
      </c>
      <c r="L743" s="83" t="s">
        <v>311</v>
      </c>
      <c r="M743" s="85" t="s">
        <v>311</v>
      </c>
      <c r="N743" s="83" t="s">
        <v>311</v>
      </c>
      <c r="O743" s="84" t="s">
        <v>311</v>
      </c>
      <c r="P743" s="83" t="s">
        <v>311</v>
      </c>
      <c r="Q743" s="83" t="s">
        <v>311</v>
      </c>
      <c r="R743" s="83" t="s">
        <v>311</v>
      </c>
      <c r="S743" s="86" t="s">
        <v>311</v>
      </c>
      <c r="T743" s="83" t="s">
        <v>311</v>
      </c>
      <c r="U743" s="83" t="s">
        <v>311</v>
      </c>
      <c r="V743" s="83" t="s">
        <v>311</v>
      </c>
      <c r="W743" s="86" t="s">
        <v>311</v>
      </c>
      <c r="X743" s="86" t="s">
        <v>311</v>
      </c>
      <c r="Y743" s="90" t="str">
        <f>IF(tbl_main[[#This Row],[ИНН организации]]="","",IF(ISERROR(VLOOKUP(tbl_main[[#This Row],[ИНН организации]],tbl_inn[],3,FALSE)),"Проверьте ИНН",VLOOKUP(tbl_main[[#This Row],[ИНН организации]],tbl_inn[],3,FALSE)))</f>
        <v/>
      </c>
      <c r="Z743" s="90" t="str">
        <f>IF(ISERROR(VLOOKUP(tbl_main[[#This Row],[ИНН организации]],tbl_inn[],4,FALSE)),"",VLOOKUP(tbl_main[[#This Row],[ИНН организации]],tbl_inn[],4,FALSE))</f>
        <v/>
      </c>
      <c r="AA743" s="90" t="str">
        <f>IF(ISERROR(VLOOKUP(tbl_main[[#This Row],[ИНН организации]],tbl_inn[],8,FALSE)),"",VLOOKUP(tbl_main[[#This Row],[ИНН организации]],tbl_inn[],8,FALSE))</f>
        <v/>
      </c>
      <c r="AB743" s="83" t="s">
        <v>311</v>
      </c>
      <c r="AC743" s="83" t="s">
        <v>311</v>
      </c>
      <c r="AD743" s="83" t="s">
        <v>311</v>
      </c>
      <c r="AE743" s="83" t="s">
        <v>311</v>
      </c>
      <c r="AF743" s="83" t="s">
        <v>311</v>
      </c>
      <c r="AG743" s="83" t="s">
        <v>311</v>
      </c>
      <c r="AH743" s="83" t="s">
        <v>311</v>
      </c>
      <c r="AI743" s="83" t="s">
        <v>311</v>
      </c>
      <c r="AJ743" s="83" t="s">
        <v>311</v>
      </c>
      <c r="AK743" s="83" t="s">
        <v>311</v>
      </c>
      <c r="AL743" s="83" t="s">
        <v>311</v>
      </c>
      <c r="AM743" s="83" t="s">
        <v>311</v>
      </c>
      <c r="AN743" s="83" t="s">
        <v>311</v>
      </c>
    </row>
    <row r="744" spans="1:40" x14ac:dyDescent="0.25">
      <c r="A744" s="81">
        <f t="shared" si="11"/>
        <v>735</v>
      </c>
      <c r="B744" s="82" t="str">
        <f>IF(tbl_main[[#This Row],[ТИП]]="","",IF(tbl_main[[#This Row],[Серия и номер]]="","",tbl_main[[#This Row],[ТИП]]&amp;"-"&amp;RIGHT(tbl_main[[#This Row],[Серия и номер]],6)))</f>
        <v/>
      </c>
      <c r="C744" s="83" t="s">
        <v>311</v>
      </c>
      <c r="D744" s="83" t="s">
        <v>311</v>
      </c>
      <c r="E744" s="83" t="s">
        <v>311</v>
      </c>
      <c r="F744" s="83" t="s">
        <v>311</v>
      </c>
      <c r="G744" s="83" t="s">
        <v>311</v>
      </c>
      <c r="H744" s="83" t="s">
        <v>311</v>
      </c>
      <c r="I744" s="83" t="s">
        <v>311</v>
      </c>
      <c r="J744" s="83" t="s">
        <v>311</v>
      </c>
      <c r="K744" s="84" t="s">
        <v>311</v>
      </c>
      <c r="L744" s="83" t="s">
        <v>311</v>
      </c>
      <c r="M744" s="85" t="s">
        <v>311</v>
      </c>
      <c r="N744" s="83" t="s">
        <v>311</v>
      </c>
      <c r="O744" s="84" t="s">
        <v>311</v>
      </c>
      <c r="P744" s="83" t="s">
        <v>311</v>
      </c>
      <c r="Q744" s="83" t="s">
        <v>311</v>
      </c>
      <c r="R744" s="83" t="s">
        <v>311</v>
      </c>
      <c r="S744" s="86" t="s">
        <v>311</v>
      </c>
      <c r="T744" s="83" t="s">
        <v>311</v>
      </c>
      <c r="U744" s="83" t="s">
        <v>311</v>
      </c>
      <c r="V744" s="83" t="s">
        <v>311</v>
      </c>
      <c r="W744" s="86" t="s">
        <v>311</v>
      </c>
      <c r="X744" s="86" t="s">
        <v>311</v>
      </c>
      <c r="Y744" s="90" t="str">
        <f>IF(tbl_main[[#This Row],[ИНН организации]]="","",IF(ISERROR(VLOOKUP(tbl_main[[#This Row],[ИНН организации]],tbl_inn[],3,FALSE)),"Проверьте ИНН",VLOOKUP(tbl_main[[#This Row],[ИНН организации]],tbl_inn[],3,FALSE)))</f>
        <v/>
      </c>
      <c r="Z744" s="90" t="str">
        <f>IF(ISERROR(VLOOKUP(tbl_main[[#This Row],[ИНН организации]],tbl_inn[],4,FALSE)),"",VLOOKUP(tbl_main[[#This Row],[ИНН организации]],tbl_inn[],4,FALSE))</f>
        <v/>
      </c>
      <c r="AA744" s="90" t="str">
        <f>IF(ISERROR(VLOOKUP(tbl_main[[#This Row],[ИНН организации]],tbl_inn[],8,FALSE)),"",VLOOKUP(tbl_main[[#This Row],[ИНН организации]],tbl_inn[],8,FALSE))</f>
        <v/>
      </c>
      <c r="AB744" s="83" t="s">
        <v>311</v>
      </c>
      <c r="AC744" s="83" t="s">
        <v>311</v>
      </c>
      <c r="AD744" s="83" t="s">
        <v>311</v>
      </c>
      <c r="AE744" s="83" t="s">
        <v>311</v>
      </c>
      <c r="AF744" s="83" t="s">
        <v>311</v>
      </c>
      <c r="AG744" s="83" t="s">
        <v>311</v>
      </c>
      <c r="AH744" s="83" t="s">
        <v>311</v>
      </c>
      <c r="AI744" s="83" t="s">
        <v>311</v>
      </c>
      <c r="AJ744" s="83" t="s">
        <v>311</v>
      </c>
      <c r="AK744" s="83" t="s">
        <v>311</v>
      </c>
      <c r="AL744" s="83" t="s">
        <v>311</v>
      </c>
      <c r="AM744" s="83" t="s">
        <v>311</v>
      </c>
      <c r="AN744" s="83" t="s">
        <v>311</v>
      </c>
    </row>
    <row r="745" spans="1:40" x14ac:dyDescent="0.25">
      <c r="A745" s="81">
        <f t="shared" si="11"/>
        <v>736</v>
      </c>
      <c r="B745" s="82" t="str">
        <f>IF(tbl_main[[#This Row],[ТИП]]="","",IF(tbl_main[[#This Row],[Серия и номер]]="","",tbl_main[[#This Row],[ТИП]]&amp;"-"&amp;RIGHT(tbl_main[[#This Row],[Серия и номер]],6)))</f>
        <v/>
      </c>
      <c r="C745" s="83" t="s">
        <v>311</v>
      </c>
      <c r="D745" s="83" t="s">
        <v>311</v>
      </c>
      <c r="E745" s="83" t="s">
        <v>311</v>
      </c>
      <c r="F745" s="83" t="s">
        <v>311</v>
      </c>
      <c r="G745" s="83" t="s">
        <v>311</v>
      </c>
      <c r="H745" s="83" t="s">
        <v>311</v>
      </c>
      <c r="I745" s="83" t="s">
        <v>311</v>
      </c>
      <c r="J745" s="83" t="s">
        <v>311</v>
      </c>
      <c r="K745" s="84" t="s">
        <v>311</v>
      </c>
      <c r="L745" s="83" t="s">
        <v>311</v>
      </c>
      <c r="M745" s="85" t="s">
        <v>311</v>
      </c>
      <c r="N745" s="83" t="s">
        <v>311</v>
      </c>
      <c r="O745" s="84" t="s">
        <v>311</v>
      </c>
      <c r="P745" s="83" t="s">
        <v>311</v>
      </c>
      <c r="Q745" s="83" t="s">
        <v>311</v>
      </c>
      <c r="R745" s="83" t="s">
        <v>311</v>
      </c>
      <c r="S745" s="86" t="s">
        <v>311</v>
      </c>
      <c r="T745" s="83" t="s">
        <v>311</v>
      </c>
      <c r="U745" s="83" t="s">
        <v>311</v>
      </c>
      <c r="V745" s="83" t="s">
        <v>311</v>
      </c>
      <c r="W745" s="86" t="s">
        <v>311</v>
      </c>
      <c r="X745" s="86" t="s">
        <v>311</v>
      </c>
      <c r="Y745" s="90" t="str">
        <f>IF(tbl_main[[#This Row],[ИНН организации]]="","",IF(ISERROR(VLOOKUP(tbl_main[[#This Row],[ИНН организации]],tbl_inn[],3,FALSE)),"Проверьте ИНН",VLOOKUP(tbl_main[[#This Row],[ИНН организации]],tbl_inn[],3,FALSE)))</f>
        <v/>
      </c>
      <c r="Z745" s="90" t="str">
        <f>IF(ISERROR(VLOOKUP(tbl_main[[#This Row],[ИНН организации]],tbl_inn[],4,FALSE)),"",VLOOKUP(tbl_main[[#This Row],[ИНН организации]],tbl_inn[],4,FALSE))</f>
        <v/>
      </c>
      <c r="AA745" s="90" t="str">
        <f>IF(ISERROR(VLOOKUP(tbl_main[[#This Row],[ИНН организации]],tbl_inn[],8,FALSE)),"",VLOOKUP(tbl_main[[#This Row],[ИНН организации]],tbl_inn[],8,FALSE))</f>
        <v/>
      </c>
      <c r="AB745" s="83" t="s">
        <v>311</v>
      </c>
      <c r="AC745" s="83" t="s">
        <v>311</v>
      </c>
      <c r="AD745" s="83" t="s">
        <v>311</v>
      </c>
      <c r="AE745" s="83" t="s">
        <v>311</v>
      </c>
      <c r="AF745" s="83" t="s">
        <v>311</v>
      </c>
      <c r="AG745" s="83" t="s">
        <v>311</v>
      </c>
      <c r="AH745" s="83" t="s">
        <v>311</v>
      </c>
      <c r="AI745" s="83" t="s">
        <v>311</v>
      </c>
      <c r="AJ745" s="83" t="s">
        <v>311</v>
      </c>
      <c r="AK745" s="83" t="s">
        <v>311</v>
      </c>
      <c r="AL745" s="83" t="s">
        <v>311</v>
      </c>
      <c r="AM745" s="83" t="s">
        <v>311</v>
      </c>
      <c r="AN745" s="83" t="s">
        <v>311</v>
      </c>
    </row>
    <row r="746" spans="1:40" x14ac:dyDescent="0.25">
      <c r="A746" s="81">
        <f t="shared" si="11"/>
        <v>737</v>
      </c>
      <c r="B746" s="82" t="str">
        <f>IF(tbl_main[[#This Row],[ТИП]]="","",IF(tbl_main[[#This Row],[Серия и номер]]="","",tbl_main[[#This Row],[ТИП]]&amp;"-"&amp;RIGHT(tbl_main[[#This Row],[Серия и номер]],6)))</f>
        <v/>
      </c>
      <c r="C746" s="83" t="s">
        <v>311</v>
      </c>
      <c r="D746" s="83" t="s">
        <v>311</v>
      </c>
      <c r="E746" s="83" t="s">
        <v>311</v>
      </c>
      <c r="F746" s="83" t="s">
        <v>311</v>
      </c>
      <c r="G746" s="83" t="s">
        <v>311</v>
      </c>
      <c r="H746" s="83" t="s">
        <v>311</v>
      </c>
      <c r="I746" s="83" t="s">
        <v>311</v>
      </c>
      <c r="J746" s="83" t="s">
        <v>311</v>
      </c>
      <c r="K746" s="84" t="s">
        <v>311</v>
      </c>
      <c r="L746" s="83" t="s">
        <v>311</v>
      </c>
      <c r="M746" s="85" t="s">
        <v>311</v>
      </c>
      <c r="N746" s="83" t="s">
        <v>311</v>
      </c>
      <c r="O746" s="84" t="s">
        <v>311</v>
      </c>
      <c r="P746" s="83" t="s">
        <v>311</v>
      </c>
      <c r="Q746" s="83" t="s">
        <v>311</v>
      </c>
      <c r="R746" s="83" t="s">
        <v>311</v>
      </c>
      <c r="S746" s="86" t="s">
        <v>311</v>
      </c>
      <c r="T746" s="83" t="s">
        <v>311</v>
      </c>
      <c r="U746" s="83" t="s">
        <v>311</v>
      </c>
      <c r="V746" s="83" t="s">
        <v>311</v>
      </c>
      <c r="W746" s="86" t="s">
        <v>311</v>
      </c>
      <c r="X746" s="86" t="s">
        <v>311</v>
      </c>
      <c r="Y746" s="90" t="str">
        <f>IF(tbl_main[[#This Row],[ИНН организации]]="","",IF(ISERROR(VLOOKUP(tbl_main[[#This Row],[ИНН организации]],tbl_inn[],3,FALSE)),"Проверьте ИНН",VLOOKUP(tbl_main[[#This Row],[ИНН организации]],tbl_inn[],3,FALSE)))</f>
        <v/>
      </c>
      <c r="Z746" s="90" t="str">
        <f>IF(ISERROR(VLOOKUP(tbl_main[[#This Row],[ИНН организации]],tbl_inn[],4,FALSE)),"",VLOOKUP(tbl_main[[#This Row],[ИНН организации]],tbl_inn[],4,FALSE))</f>
        <v/>
      </c>
      <c r="AA746" s="90" t="str">
        <f>IF(ISERROR(VLOOKUP(tbl_main[[#This Row],[ИНН организации]],tbl_inn[],8,FALSE)),"",VLOOKUP(tbl_main[[#This Row],[ИНН организации]],tbl_inn[],8,FALSE))</f>
        <v/>
      </c>
      <c r="AB746" s="83" t="s">
        <v>311</v>
      </c>
      <c r="AC746" s="83" t="s">
        <v>311</v>
      </c>
      <c r="AD746" s="83" t="s">
        <v>311</v>
      </c>
      <c r="AE746" s="83" t="s">
        <v>311</v>
      </c>
      <c r="AF746" s="83" t="s">
        <v>311</v>
      </c>
      <c r="AG746" s="83" t="s">
        <v>311</v>
      </c>
      <c r="AH746" s="83" t="s">
        <v>311</v>
      </c>
      <c r="AI746" s="83" t="s">
        <v>311</v>
      </c>
      <c r="AJ746" s="83" t="s">
        <v>311</v>
      </c>
      <c r="AK746" s="83" t="s">
        <v>311</v>
      </c>
      <c r="AL746" s="83" t="s">
        <v>311</v>
      </c>
      <c r="AM746" s="83" t="s">
        <v>311</v>
      </c>
      <c r="AN746" s="83" t="s">
        <v>311</v>
      </c>
    </row>
    <row r="747" spans="1:40" x14ac:dyDescent="0.25">
      <c r="A747" s="81">
        <f t="shared" si="11"/>
        <v>738</v>
      </c>
      <c r="B747" s="82" t="str">
        <f>IF(tbl_main[[#This Row],[ТИП]]="","",IF(tbl_main[[#This Row],[Серия и номер]]="","",tbl_main[[#This Row],[ТИП]]&amp;"-"&amp;RIGHT(tbl_main[[#This Row],[Серия и номер]],6)))</f>
        <v/>
      </c>
      <c r="C747" s="83" t="s">
        <v>311</v>
      </c>
      <c r="D747" s="83" t="s">
        <v>311</v>
      </c>
      <c r="E747" s="83" t="s">
        <v>311</v>
      </c>
      <c r="F747" s="83" t="s">
        <v>311</v>
      </c>
      <c r="G747" s="83" t="s">
        <v>311</v>
      </c>
      <c r="H747" s="83" t="s">
        <v>311</v>
      </c>
      <c r="I747" s="83" t="s">
        <v>311</v>
      </c>
      <c r="J747" s="83" t="s">
        <v>311</v>
      </c>
      <c r="K747" s="84" t="s">
        <v>311</v>
      </c>
      <c r="L747" s="83" t="s">
        <v>311</v>
      </c>
      <c r="M747" s="85" t="s">
        <v>311</v>
      </c>
      <c r="N747" s="83" t="s">
        <v>311</v>
      </c>
      <c r="O747" s="84" t="s">
        <v>311</v>
      </c>
      <c r="P747" s="83" t="s">
        <v>311</v>
      </c>
      <c r="Q747" s="83" t="s">
        <v>311</v>
      </c>
      <c r="R747" s="83" t="s">
        <v>311</v>
      </c>
      <c r="S747" s="86" t="s">
        <v>311</v>
      </c>
      <c r="T747" s="83" t="s">
        <v>311</v>
      </c>
      <c r="U747" s="83" t="s">
        <v>311</v>
      </c>
      <c r="V747" s="83" t="s">
        <v>311</v>
      </c>
      <c r="W747" s="86" t="s">
        <v>311</v>
      </c>
      <c r="X747" s="86" t="s">
        <v>311</v>
      </c>
      <c r="Y747" s="90" t="str">
        <f>IF(tbl_main[[#This Row],[ИНН организации]]="","",IF(ISERROR(VLOOKUP(tbl_main[[#This Row],[ИНН организации]],tbl_inn[],3,FALSE)),"Проверьте ИНН",VLOOKUP(tbl_main[[#This Row],[ИНН организации]],tbl_inn[],3,FALSE)))</f>
        <v/>
      </c>
      <c r="Z747" s="90" t="str">
        <f>IF(ISERROR(VLOOKUP(tbl_main[[#This Row],[ИНН организации]],tbl_inn[],4,FALSE)),"",VLOOKUP(tbl_main[[#This Row],[ИНН организации]],tbl_inn[],4,FALSE))</f>
        <v/>
      </c>
      <c r="AA747" s="90" t="str">
        <f>IF(ISERROR(VLOOKUP(tbl_main[[#This Row],[ИНН организации]],tbl_inn[],8,FALSE)),"",VLOOKUP(tbl_main[[#This Row],[ИНН организации]],tbl_inn[],8,FALSE))</f>
        <v/>
      </c>
      <c r="AB747" s="83" t="s">
        <v>311</v>
      </c>
      <c r="AC747" s="83" t="s">
        <v>311</v>
      </c>
      <c r="AD747" s="83" t="s">
        <v>311</v>
      </c>
      <c r="AE747" s="83" t="s">
        <v>311</v>
      </c>
      <c r="AF747" s="83" t="s">
        <v>311</v>
      </c>
      <c r="AG747" s="83" t="s">
        <v>311</v>
      </c>
      <c r="AH747" s="83" t="s">
        <v>311</v>
      </c>
      <c r="AI747" s="83" t="s">
        <v>311</v>
      </c>
      <c r="AJ747" s="83" t="s">
        <v>311</v>
      </c>
      <c r="AK747" s="83" t="s">
        <v>311</v>
      </c>
      <c r="AL747" s="83" t="s">
        <v>311</v>
      </c>
      <c r="AM747" s="83" t="s">
        <v>311</v>
      </c>
      <c r="AN747" s="83" t="s">
        <v>311</v>
      </c>
    </row>
    <row r="748" spans="1:40" x14ac:dyDescent="0.25">
      <c r="A748" s="81">
        <f t="shared" si="11"/>
        <v>739</v>
      </c>
      <c r="B748" s="82" t="str">
        <f>IF(tbl_main[[#This Row],[ТИП]]="","",IF(tbl_main[[#This Row],[Серия и номер]]="","",tbl_main[[#This Row],[ТИП]]&amp;"-"&amp;RIGHT(tbl_main[[#This Row],[Серия и номер]],6)))</f>
        <v/>
      </c>
      <c r="C748" s="83" t="s">
        <v>311</v>
      </c>
      <c r="D748" s="83" t="s">
        <v>311</v>
      </c>
      <c r="E748" s="83" t="s">
        <v>311</v>
      </c>
      <c r="F748" s="83" t="s">
        <v>311</v>
      </c>
      <c r="G748" s="83" t="s">
        <v>311</v>
      </c>
      <c r="H748" s="83" t="s">
        <v>311</v>
      </c>
      <c r="I748" s="83" t="s">
        <v>311</v>
      </c>
      <c r="J748" s="83" t="s">
        <v>311</v>
      </c>
      <c r="K748" s="84" t="s">
        <v>311</v>
      </c>
      <c r="L748" s="83" t="s">
        <v>311</v>
      </c>
      <c r="M748" s="85" t="s">
        <v>311</v>
      </c>
      <c r="N748" s="83" t="s">
        <v>311</v>
      </c>
      <c r="O748" s="84" t="s">
        <v>311</v>
      </c>
      <c r="P748" s="83" t="s">
        <v>311</v>
      </c>
      <c r="Q748" s="83" t="s">
        <v>311</v>
      </c>
      <c r="R748" s="83" t="s">
        <v>311</v>
      </c>
      <c r="S748" s="86" t="s">
        <v>311</v>
      </c>
      <c r="T748" s="83" t="s">
        <v>311</v>
      </c>
      <c r="U748" s="83" t="s">
        <v>311</v>
      </c>
      <c r="V748" s="83" t="s">
        <v>311</v>
      </c>
      <c r="W748" s="86" t="s">
        <v>311</v>
      </c>
      <c r="X748" s="86" t="s">
        <v>311</v>
      </c>
      <c r="Y748" s="90" t="str">
        <f>IF(tbl_main[[#This Row],[ИНН организации]]="","",IF(ISERROR(VLOOKUP(tbl_main[[#This Row],[ИНН организации]],tbl_inn[],3,FALSE)),"Проверьте ИНН",VLOOKUP(tbl_main[[#This Row],[ИНН организации]],tbl_inn[],3,FALSE)))</f>
        <v/>
      </c>
      <c r="Z748" s="90" t="str">
        <f>IF(ISERROR(VLOOKUP(tbl_main[[#This Row],[ИНН организации]],tbl_inn[],4,FALSE)),"",VLOOKUP(tbl_main[[#This Row],[ИНН организации]],tbl_inn[],4,FALSE))</f>
        <v/>
      </c>
      <c r="AA748" s="90" t="str">
        <f>IF(ISERROR(VLOOKUP(tbl_main[[#This Row],[ИНН организации]],tbl_inn[],8,FALSE)),"",VLOOKUP(tbl_main[[#This Row],[ИНН организации]],tbl_inn[],8,FALSE))</f>
        <v/>
      </c>
      <c r="AB748" s="83" t="s">
        <v>311</v>
      </c>
      <c r="AC748" s="83" t="s">
        <v>311</v>
      </c>
      <c r="AD748" s="83" t="s">
        <v>311</v>
      </c>
      <c r="AE748" s="83" t="s">
        <v>311</v>
      </c>
      <c r="AF748" s="83" t="s">
        <v>311</v>
      </c>
      <c r="AG748" s="83" t="s">
        <v>311</v>
      </c>
      <c r="AH748" s="83" t="s">
        <v>311</v>
      </c>
      <c r="AI748" s="83" t="s">
        <v>311</v>
      </c>
      <c r="AJ748" s="83" t="s">
        <v>311</v>
      </c>
      <c r="AK748" s="83" t="s">
        <v>311</v>
      </c>
      <c r="AL748" s="83" t="s">
        <v>311</v>
      </c>
      <c r="AM748" s="83" t="s">
        <v>311</v>
      </c>
      <c r="AN748" s="83" t="s">
        <v>311</v>
      </c>
    </row>
    <row r="749" spans="1:40" x14ac:dyDescent="0.25">
      <c r="A749" s="81">
        <f t="shared" si="11"/>
        <v>740</v>
      </c>
      <c r="B749" s="82" t="str">
        <f>IF(tbl_main[[#This Row],[ТИП]]="","",IF(tbl_main[[#This Row],[Серия и номер]]="","",tbl_main[[#This Row],[ТИП]]&amp;"-"&amp;RIGHT(tbl_main[[#This Row],[Серия и номер]],6)))</f>
        <v/>
      </c>
      <c r="C749" s="83" t="s">
        <v>311</v>
      </c>
      <c r="D749" s="83" t="s">
        <v>311</v>
      </c>
      <c r="E749" s="83" t="s">
        <v>311</v>
      </c>
      <c r="F749" s="83" t="s">
        <v>311</v>
      </c>
      <c r="G749" s="83" t="s">
        <v>311</v>
      </c>
      <c r="H749" s="83" t="s">
        <v>311</v>
      </c>
      <c r="I749" s="83" t="s">
        <v>311</v>
      </c>
      <c r="J749" s="83" t="s">
        <v>311</v>
      </c>
      <c r="K749" s="84" t="s">
        <v>311</v>
      </c>
      <c r="L749" s="83" t="s">
        <v>311</v>
      </c>
      <c r="M749" s="85" t="s">
        <v>311</v>
      </c>
      <c r="N749" s="83" t="s">
        <v>311</v>
      </c>
      <c r="O749" s="84" t="s">
        <v>311</v>
      </c>
      <c r="P749" s="83" t="s">
        <v>311</v>
      </c>
      <c r="Q749" s="83" t="s">
        <v>311</v>
      </c>
      <c r="R749" s="83" t="s">
        <v>311</v>
      </c>
      <c r="S749" s="86" t="s">
        <v>311</v>
      </c>
      <c r="T749" s="83" t="s">
        <v>311</v>
      </c>
      <c r="U749" s="83" t="s">
        <v>311</v>
      </c>
      <c r="V749" s="83" t="s">
        <v>311</v>
      </c>
      <c r="W749" s="86" t="s">
        <v>311</v>
      </c>
      <c r="X749" s="86" t="s">
        <v>311</v>
      </c>
      <c r="Y749" s="90" t="str">
        <f>IF(tbl_main[[#This Row],[ИНН организации]]="","",IF(ISERROR(VLOOKUP(tbl_main[[#This Row],[ИНН организации]],tbl_inn[],3,FALSE)),"Проверьте ИНН",VLOOKUP(tbl_main[[#This Row],[ИНН организации]],tbl_inn[],3,FALSE)))</f>
        <v/>
      </c>
      <c r="Z749" s="90" t="str">
        <f>IF(ISERROR(VLOOKUP(tbl_main[[#This Row],[ИНН организации]],tbl_inn[],4,FALSE)),"",VLOOKUP(tbl_main[[#This Row],[ИНН организации]],tbl_inn[],4,FALSE))</f>
        <v/>
      </c>
      <c r="AA749" s="90" t="str">
        <f>IF(ISERROR(VLOOKUP(tbl_main[[#This Row],[ИНН организации]],tbl_inn[],8,FALSE)),"",VLOOKUP(tbl_main[[#This Row],[ИНН организации]],tbl_inn[],8,FALSE))</f>
        <v/>
      </c>
      <c r="AB749" s="83" t="s">
        <v>311</v>
      </c>
      <c r="AC749" s="83" t="s">
        <v>311</v>
      </c>
      <c r="AD749" s="83" t="s">
        <v>311</v>
      </c>
      <c r="AE749" s="83" t="s">
        <v>311</v>
      </c>
      <c r="AF749" s="83" t="s">
        <v>311</v>
      </c>
      <c r="AG749" s="83" t="s">
        <v>311</v>
      </c>
      <c r="AH749" s="83" t="s">
        <v>311</v>
      </c>
      <c r="AI749" s="83" t="s">
        <v>311</v>
      </c>
      <c r="AJ749" s="83" t="s">
        <v>311</v>
      </c>
      <c r="AK749" s="83" t="s">
        <v>311</v>
      </c>
      <c r="AL749" s="83" t="s">
        <v>311</v>
      </c>
      <c r="AM749" s="83" t="s">
        <v>311</v>
      </c>
      <c r="AN749" s="83" t="s">
        <v>311</v>
      </c>
    </row>
    <row r="750" spans="1:40" x14ac:dyDescent="0.25">
      <c r="A750" s="81">
        <f t="shared" si="11"/>
        <v>741</v>
      </c>
      <c r="B750" s="82" t="str">
        <f>IF(tbl_main[[#This Row],[ТИП]]="","",IF(tbl_main[[#This Row],[Серия и номер]]="","",tbl_main[[#This Row],[ТИП]]&amp;"-"&amp;RIGHT(tbl_main[[#This Row],[Серия и номер]],6)))</f>
        <v/>
      </c>
      <c r="C750" s="83" t="s">
        <v>311</v>
      </c>
      <c r="D750" s="83" t="s">
        <v>311</v>
      </c>
      <c r="E750" s="83" t="s">
        <v>311</v>
      </c>
      <c r="F750" s="83" t="s">
        <v>311</v>
      </c>
      <c r="G750" s="83" t="s">
        <v>311</v>
      </c>
      <c r="H750" s="83" t="s">
        <v>311</v>
      </c>
      <c r="I750" s="83" t="s">
        <v>311</v>
      </c>
      <c r="J750" s="83" t="s">
        <v>311</v>
      </c>
      <c r="K750" s="84" t="s">
        <v>311</v>
      </c>
      <c r="L750" s="83" t="s">
        <v>311</v>
      </c>
      <c r="M750" s="85" t="s">
        <v>311</v>
      </c>
      <c r="N750" s="83" t="s">
        <v>311</v>
      </c>
      <c r="O750" s="84" t="s">
        <v>311</v>
      </c>
      <c r="P750" s="83" t="s">
        <v>311</v>
      </c>
      <c r="Q750" s="83" t="s">
        <v>311</v>
      </c>
      <c r="R750" s="83" t="s">
        <v>311</v>
      </c>
      <c r="S750" s="86" t="s">
        <v>311</v>
      </c>
      <c r="T750" s="83" t="s">
        <v>311</v>
      </c>
      <c r="U750" s="83" t="s">
        <v>311</v>
      </c>
      <c r="V750" s="83" t="s">
        <v>311</v>
      </c>
      <c r="W750" s="86" t="s">
        <v>311</v>
      </c>
      <c r="X750" s="86" t="s">
        <v>311</v>
      </c>
      <c r="Y750" s="90" t="str">
        <f>IF(tbl_main[[#This Row],[ИНН организации]]="","",IF(ISERROR(VLOOKUP(tbl_main[[#This Row],[ИНН организации]],tbl_inn[],3,FALSE)),"Проверьте ИНН",VLOOKUP(tbl_main[[#This Row],[ИНН организации]],tbl_inn[],3,FALSE)))</f>
        <v/>
      </c>
      <c r="Z750" s="90" t="str">
        <f>IF(ISERROR(VLOOKUP(tbl_main[[#This Row],[ИНН организации]],tbl_inn[],4,FALSE)),"",VLOOKUP(tbl_main[[#This Row],[ИНН организации]],tbl_inn[],4,FALSE))</f>
        <v/>
      </c>
      <c r="AA750" s="90" t="str">
        <f>IF(ISERROR(VLOOKUP(tbl_main[[#This Row],[ИНН организации]],tbl_inn[],8,FALSE)),"",VLOOKUP(tbl_main[[#This Row],[ИНН организации]],tbl_inn[],8,FALSE))</f>
        <v/>
      </c>
      <c r="AB750" s="83" t="s">
        <v>311</v>
      </c>
      <c r="AC750" s="83" t="s">
        <v>311</v>
      </c>
      <c r="AD750" s="83" t="s">
        <v>311</v>
      </c>
      <c r="AE750" s="83" t="s">
        <v>311</v>
      </c>
      <c r="AF750" s="83" t="s">
        <v>311</v>
      </c>
      <c r="AG750" s="83" t="s">
        <v>311</v>
      </c>
      <c r="AH750" s="83" t="s">
        <v>311</v>
      </c>
      <c r="AI750" s="83" t="s">
        <v>311</v>
      </c>
      <c r="AJ750" s="83" t="s">
        <v>311</v>
      </c>
      <c r="AK750" s="83" t="s">
        <v>311</v>
      </c>
      <c r="AL750" s="83" t="s">
        <v>311</v>
      </c>
      <c r="AM750" s="83" t="s">
        <v>311</v>
      </c>
      <c r="AN750" s="83" t="s">
        <v>311</v>
      </c>
    </row>
    <row r="751" spans="1:40" x14ac:dyDescent="0.25">
      <c r="A751" s="81">
        <f t="shared" si="11"/>
        <v>742</v>
      </c>
      <c r="B751" s="82" t="str">
        <f>IF(tbl_main[[#This Row],[ТИП]]="","",IF(tbl_main[[#This Row],[Серия и номер]]="","",tbl_main[[#This Row],[ТИП]]&amp;"-"&amp;RIGHT(tbl_main[[#This Row],[Серия и номер]],6)))</f>
        <v/>
      </c>
      <c r="C751" s="83" t="s">
        <v>311</v>
      </c>
      <c r="D751" s="83" t="s">
        <v>311</v>
      </c>
      <c r="E751" s="83" t="s">
        <v>311</v>
      </c>
      <c r="F751" s="83" t="s">
        <v>311</v>
      </c>
      <c r="G751" s="83" t="s">
        <v>311</v>
      </c>
      <c r="H751" s="83" t="s">
        <v>311</v>
      </c>
      <c r="I751" s="83" t="s">
        <v>311</v>
      </c>
      <c r="J751" s="83" t="s">
        <v>311</v>
      </c>
      <c r="K751" s="84" t="s">
        <v>311</v>
      </c>
      <c r="L751" s="83" t="s">
        <v>311</v>
      </c>
      <c r="M751" s="85" t="s">
        <v>311</v>
      </c>
      <c r="N751" s="83" t="s">
        <v>311</v>
      </c>
      <c r="O751" s="84" t="s">
        <v>311</v>
      </c>
      <c r="P751" s="83" t="s">
        <v>311</v>
      </c>
      <c r="Q751" s="83" t="s">
        <v>311</v>
      </c>
      <c r="R751" s="83" t="s">
        <v>311</v>
      </c>
      <c r="S751" s="86" t="s">
        <v>311</v>
      </c>
      <c r="T751" s="83" t="s">
        <v>311</v>
      </c>
      <c r="U751" s="83" t="s">
        <v>311</v>
      </c>
      <c r="V751" s="83" t="s">
        <v>311</v>
      </c>
      <c r="W751" s="86" t="s">
        <v>311</v>
      </c>
      <c r="X751" s="86" t="s">
        <v>311</v>
      </c>
      <c r="Y751" s="90" t="str">
        <f>IF(tbl_main[[#This Row],[ИНН организации]]="","",IF(ISERROR(VLOOKUP(tbl_main[[#This Row],[ИНН организации]],tbl_inn[],3,FALSE)),"Проверьте ИНН",VLOOKUP(tbl_main[[#This Row],[ИНН организации]],tbl_inn[],3,FALSE)))</f>
        <v/>
      </c>
      <c r="Z751" s="90" t="str">
        <f>IF(ISERROR(VLOOKUP(tbl_main[[#This Row],[ИНН организации]],tbl_inn[],4,FALSE)),"",VLOOKUP(tbl_main[[#This Row],[ИНН организации]],tbl_inn[],4,FALSE))</f>
        <v/>
      </c>
      <c r="AA751" s="90" t="str">
        <f>IF(ISERROR(VLOOKUP(tbl_main[[#This Row],[ИНН организации]],tbl_inn[],8,FALSE)),"",VLOOKUP(tbl_main[[#This Row],[ИНН организации]],tbl_inn[],8,FALSE))</f>
        <v/>
      </c>
      <c r="AB751" s="83" t="s">
        <v>311</v>
      </c>
      <c r="AC751" s="83" t="s">
        <v>311</v>
      </c>
      <c r="AD751" s="83" t="s">
        <v>311</v>
      </c>
      <c r="AE751" s="83" t="s">
        <v>311</v>
      </c>
      <c r="AF751" s="83" t="s">
        <v>311</v>
      </c>
      <c r="AG751" s="83" t="s">
        <v>311</v>
      </c>
      <c r="AH751" s="83" t="s">
        <v>311</v>
      </c>
      <c r="AI751" s="83" t="s">
        <v>311</v>
      </c>
      <c r="AJ751" s="83" t="s">
        <v>311</v>
      </c>
      <c r="AK751" s="83" t="s">
        <v>311</v>
      </c>
      <c r="AL751" s="83" t="s">
        <v>311</v>
      </c>
      <c r="AM751" s="83" t="s">
        <v>311</v>
      </c>
      <c r="AN751" s="83" t="s">
        <v>311</v>
      </c>
    </row>
    <row r="752" spans="1:40" x14ac:dyDescent="0.25">
      <c r="A752" s="81">
        <f t="shared" si="11"/>
        <v>743</v>
      </c>
      <c r="B752" s="82" t="str">
        <f>IF(tbl_main[[#This Row],[ТИП]]="","",IF(tbl_main[[#This Row],[Серия и номер]]="","",tbl_main[[#This Row],[ТИП]]&amp;"-"&amp;RIGHT(tbl_main[[#This Row],[Серия и номер]],6)))</f>
        <v/>
      </c>
      <c r="C752" s="83" t="s">
        <v>311</v>
      </c>
      <c r="D752" s="83" t="s">
        <v>311</v>
      </c>
      <c r="E752" s="83" t="s">
        <v>311</v>
      </c>
      <c r="F752" s="83" t="s">
        <v>311</v>
      </c>
      <c r="G752" s="83" t="s">
        <v>311</v>
      </c>
      <c r="H752" s="83" t="s">
        <v>311</v>
      </c>
      <c r="I752" s="83" t="s">
        <v>311</v>
      </c>
      <c r="J752" s="83" t="s">
        <v>311</v>
      </c>
      <c r="K752" s="84" t="s">
        <v>311</v>
      </c>
      <c r="L752" s="83" t="s">
        <v>311</v>
      </c>
      <c r="M752" s="85" t="s">
        <v>311</v>
      </c>
      <c r="N752" s="83" t="s">
        <v>311</v>
      </c>
      <c r="O752" s="84" t="s">
        <v>311</v>
      </c>
      <c r="P752" s="83" t="s">
        <v>311</v>
      </c>
      <c r="Q752" s="83" t="s">
        <v>311</v>
      </c>
      <c r="R752" s="83" t="s">
        <v>311</v>
      </c>
      <c r="S752" s="86" t="s">
        <v>311</v>
      </c>
      <c r="T752" s="83" t="s">
        <v>311</v>
      </c>
      <c r="U752" s="83" t="s">
        <v>311</v>
      </c>
      <c r="V752" s="83" t="s">
        <v>311</v>
      </c>
      <c r="W752" s="86" t="s">
        <v>311</v>
      </c>
      <c r="X752" s="86" t="s">
        <v>311</v>
      </c>
      <c r="Y752" s="90" t="str">
        <f>IF(tbl_main[[#This Row],[ИНН организации]]="","",IF(ISERROR(VLOOKUP(tbl_main[[#This Row],[ИНН организации]],tbl_inn[],3,FALSE)),"Проверьте ИНН",VLOOKUP(tbl_main[[#This Row],[ИНН организации]],tbl_inn[],3,FALSE)))</f>
        <v/>
      </c>
      <c r="Z752" s="90" t="str">
        <f>IF(ISERROR(VLOOKUP(tbl_main[[#This Row],[ИНН организации]],tbl_inn[],4,FALSE)),"",VLOOKUP(tbl_main[[#This Row],[ИНН организации]],tbl_inn[],4,FALSE))</f>
        <v/>
      </c>
      <c r="AA752" s="90" t="str">
        <f>IF(ISERROR(VLOOKUP(tbl_main[[#This Row],[ИНН организации]],tbl_inn[],8,FALSE)),"",VLOOKUP(tbl_main[[#This Row],[ИНН организации]],tbl_inn[],8,FALSE))</f>
        <v/>
      </c>
      <c r="AB752" s="83" t="s">
        <v>311</v>
      </c>
      <c r="AC752" s="83" t="s">
        <v>311</v>
      </c>
      <c r="AD752" s="83" t="s">
        <v>311</v>
      </c>
      <c r="AE752" s="83" t="s">
        <v>311</v>
      </c>
      <c r="AF752" s="83" t="s">
        <v>311</v>
      </c>
      <c r="AG752" s="83" t="s">
        <v>311</v>
      </c>
      <c r="AH752" s="83" t="s">
        <v>311</v>
      </c>
      <c r="AI752" s="83" t="s">
        <v>311</v>
      </c>
      <c r="AJ752" s="83" t="s">
        <v>311</v>
      </c>
      <c r="AK752" s="83" t="s">
        <v>311</v>
      </c>
      <c r="AL752" s="83" t="s">
        <v>311</v>
      </c>
      <c r="AM752" s="83" t="s">
        <v>311</v>
      </c>
      <c r="AN752" s="83" t="s">
        <v>311</v>
      </c>
    </row>
    <row r="753" spans="1:40" x14ac:dyDescent="0.25">
      <c r="A753" s="81">
        <f t="shared" si="11"/>
        <v>744</v>
      </c>
      <c r="B753" s="82" t="str">
        <f>IF(tbl_main[[#This Row],[ТИП]]="","",IF(tbl_main[[#This Row],[Серия и номер]]="","",tbl_main[[#This Row],[ТИП]]&amp;"-"&amp;RIGHT(tbl_main[[#This Row],[Серия и номер]],6)))</f>
        <v/>
      </c>
      <c r="C753" s="83" t="s">
        <v>311</v>
      </c>
      <c r="D753" s="83" t="s">
        <v>311</v>
      </c>
      <c r="E753" s="83" t="s">
        <v>311</v>
      </c>
      <c r="F753" s="83" t="s">
        <v>311</v>
      </c>
      <c r="G753" s="83" t="s">
        <v>311</v>
      </c>
      <c r="H753" s="83" t="s">
        <v>311</v>
      </c>
      <c r="I753" s="83" t="s">
        <v>311</v>
      </c>
      <c r="J753" s="83" t="s">
        <v>311</v>
      </c>
      <c r="K753" s="84" t="s">
        <v>311</v>
      </c>
      <c r="L753" s="83" t="s">
        <v>311</v>
      </c>
      <c r="M753" s="85" t="s">
        <v>311</v>
      </c>
      <c r="N753" s="83" t="s">
        <v>311</v>
      </c>
      <c r="O753" s="84" t="s">
        <v>311</v>
      </c>
      <c r="P753" s="83" t="s">
        <v>311</v>
      </c>
      <c r="Q753" s="83" t="s">
        <v>311</v>
      </c>
      <c r="R753" s="83" t="s">
        <v>311</v>
      </c>
      <c r="S753" s="86" t="s">
        <v>311</v>
      </c>
      <c r="T753" s="83" t="s">
        <v>311</v>
      </c>
      <c r="U753" s="83" t="s">
        <v>311</v>
      </c>
      <c r="V753" s="83" t="s">
        <v>311</v>
      </c>
      <c r="W753" s="86" t="s">
        <v>311</v>
      </c>
      <c r="X753" s="86" t="s">
        <v>311</v>
      </c>
      <c r="Y753" s="90" t="str">
        <f>IF(tbl_main[[#This Row],[ИНН организации]]="","",IF(ISERROR(VLOOKUP(tbl_main[[#This Row],[ИНН организации]],tbl_inn[],3,FALSE)),"Проверьте ИНН",VLOOKUP(tbl_main[[#This Row],[ИНН организации]],tbl_inn[],3,FALSE)))</f>
        <v/>
      </c>
      <c r="Z753" s="90" t="str">
        <f>IF(ISERROR(VLOOKUP(tbl_main[[#This Row],[ИНН организации]],tbl_inn[],4,FALSE)),"",VLOOKUP(tbl_main[[#This Row],[ИНН организации]],tbl_inn[],4,FALSE))</f>
        <v/>
      </c>
      <c r="AA753" s="90" t="str">
        <f>IF(ISERROR(VLOOKUP(tbl_main[[#This Row],[ИНН организации]],tbl_inn[],8,FALSE)),"",VLOOKUP(tbl_main[[#This Row],[ИНН организации]],tbl_inn[],8,FALSE))</f>
        <v/>
      </c>
      <c r="AB753" s="83" t="s">
        <v>311</v>
      </c>
      <c r="AC753" s="83" t="s">
        <v>311</v>
      </c>
      <c r="AD753" s="83" t="s">
        <v>311</v>
      </c>
      <c r="AE753" s="83" t="s">
        <v>311</v>
      </c>
      <c r="AF753" s="83" t="s">
        <v>311</v>
      </c>
      <c r="AG753" s="83" t="s">
        <v>311</v>
      </c>
      <c r="AH753" s="83" t="s">
        <v>311</v>
      </c>
      <c r="AI753" s="83" t="s">
        <v>311</v>
      </c>
      <c r="AJ753" s="83" t="s">
        <v>311</v>
      </c>
      <c r="AK753" s="83" t="s">
        <v>311</v>
      </c>
      <c r="AL753" s="83" t="s">
        <v>311</v>
      </c>
      <c r="AM753" s="83" t="s">
        <v>311</v>
      </c>
      <c r="AN753" s="83" t="s">
        <v>311</v>
      </c>
    </row>
    <row r="754" spans="1:40" x14ac:dyDescent="0.25">
      <c r="A754" s="81">
        <f t="shared" si="11"/>
        <v>745</v>
      </c>
      <c r="B754" s="82" t="str">
        <f>IF(tbl_main[[#This Row],[ТИП]]="","",IF(tbl_main[[#This Row],[Серия и номер]]="","",tbl_main[[#This Row],[ТИП]]&amp;"-"&amp;RIGHT(tbl_main[[#This Row],[Серия и номер]],6)))</f>
        <v/>
      </c>
      <c r="C754" s="83" t="s">
        <v>311</v>
      </c>
      <c r="D754" s="83" t="s">
        <v>311</v>
      </c>
      <c r="E754" s="83" t="s">
        <v>311</v>
      </c>
      <c r="F754" s="83" t="s">
        <v>311</v>
      </c>
      <c r="G754" s="83" t="s">
        <v>311</v>
      </c>
      <c r="H754" s="83" t="s">
        <v>311</v>
      </c>
      <c r="I754" s="83" t="s">
        <v>311</v>
      </c>
      <c r="J754" s="83" t="s">
        <v>311</v>
      </c>
      <c r="K754" s="84" t="s">
        <v>311</v>
      </c>
      <c r="L754" s="83" t="s">
        <v>311</v>
      </c>
      <c r="M754" s="85" t="s">
        <v>311</v>
      </c>
      <c r="N754" s="83" t="s">
        <v>311</v>
      </c>
      <c r="O754" s="84" t="s">
        <v>311</v>
      </c>
      <c r="P754" s="83" t="s">
        <v>311</v>
      </c>
      <c r="Q754" s="83" t="s">
        <v>311</v>
      </c>
      <c r="R754" s="83" t="s">
        <v>311</v>
      </c>
      <c r="S754" s="86" t="s">
        <v>311</v>
      </c>
      <c r="T754" s="83" t="s">
        <v>311</v>
      </c>
      <c r="U754" s="83" t="s">
        <v>311</v>
      </c>
      <c r="V754" s="83" t="s">
        <v>311</v>
      </c>
      <c r="W754" s="86" t="s">
        <v>311</v>
      </c>
      <c r="X754" s="86" t="s">
        <v>311</v>
      </c>
      <c r="Y754" s="90" t="str">
        <f>IF(tbl_main[[#This Row],[ИНН организации]]="","",IF(ISERROR(VLOOKUP(tbl_main[[#This Row],[ИНН организации]],tbl_inn[],3,FALSE)),"Проверьте ИНН",VLOOKUP(tbl_main[[#This Row],[ИНН организации]],tbl_inn[],3,FALSE)))</f>
        <v/>
      </c>
      <c r="Z754" s="90" t="str">
        <f>IF(ISERROR(VLOOKUP(tbl_main[[#This Row],[ИНН организации]],tbl_inn[],4,FALSE)),"",VLOOKUP(tbl_main[[#This Row],[ИНН организации]],tbl_inn[],4,FALSE))</f>
        <v/>
      </c>
      <c r="AA754" s="90" t="str">
        <f>IF(ISERROR(VLOOKUP(tbl_main[[#This Row],[ИНН организации]],tbl_inn[],8,FALSE)),"",VLOOKUP(tbl_main[[#This Row],[ИНН организации]],tbl_inn[],8,FALSE))</f>
        <v/>
      </c>
      <c r="AB754" s="83" t="s">
        <v>311</v>
      </c>
      <c r="AC754" s="83" t="s">
        <v>311</v>
      </c>
      <c r="AD754" s="83" t="s">
        <v>311</v>
      </c>
      <c r="AE754" s="83" t="s">
        <v>311</v>
      </c>
      <c r="AF754" s="83" t="s">
        <v>311</v>
      </c>
      <c r="AG754" s="83" t="s">
        <v>311</v>
      </c>
      <c r="AH754" s="83" t="s">
        <v>311</v>
      </c>
      <c r="AI754" s="83" t="s">
        <v>311</v>
      </c>
      <c r="AJ754" s="83" t="s">
        <v>311</v>
      </c>
      <c r="AK754" s="83" t="s">
        <v>311</v>
      </c>
      <c r="AL754" s="83" t="s">
        <v>311</v>
      </c>
      <c r="AM754" s="83" t="s">
        <v>311</v>
      </c>
      <c r="AN754" s="83" t="s">
        <v>311</v>
      </c>
    </row>
    <row r="755" spans="1:40" x14ac:dyDescent="0.25">
      <c r="A755" s="81">
        <f t="shared" si="11"/>
        <v>746</v>
      </c>
      <c r="B755" s="82" t="str">
        <f>IF(tbl_main[[#This Row],[ТИП]]="","",IF(tbl_main[[#This Row],[Серия и номер]]="","",tbl_main[[#This Row],[ТИП]]&amp;"-"&amp;RIGHT(tbl_main[[#This Row],[Серия и номер]],6)))</f>
        <v/>
      </c>
      <c r="C755" s="83" t="s">
        <v>311</v>
      </c>
      <c r="D755" s="83" t="s">
        <v>311</v>
      </c>
      <c r="E755" s="83" t="s">
        <v>311</v>
      </c>
      <c r="F755" s="83" t="s">
        <v>311</v>
      </c>
      <c r="G755" s="83" t="s">
        <v>311</v>
      </c>
      <c r="H755" s="83" t="s">
        <v>311</v>
      </c>
      <c r="I755" s="83" t="s">
        <v>311</v>
      </c>
      <c r="J755" s="83" t="s">
        <v>311</v>
      </c>
      <c r="K755" s="84" t="s">
        <v>311</v>
      </c>
      <c r="L755" s="83" t="s">
        <v>311</v>
      </c>
      <c r="M755" s="85" t="s">
        <v>311</v>
      </c>
      <c r="N755" s="83" t="s">
        <v>311</v>
      </c>
      <c r="O755" s="84" t="s">
        <v>311</v>
      </c>
      <c r="P755" s="83" t="s">
        <v>311</v>
      </c>
      <c r="Q755" s="83" t="s">
        <v>311</v>
      </c>
      <c r="R755" s="83" t="s">
        <v>311</v>
      </c>
      <c r="S755" s="86" t="s">
        <v>311</v>
      </c>
      <c r="T755" s="83" t="s">
        <v>311</v>
      </c>
      <c r="U755" s="83" t="s">
        <v>311</v>
      </c>
      <c r="V755" s="83" t="s">
        <v>311</v>
      </c>
      <c r="W755" s="86" t="s">
        <v>311</v>
      </c>
      <c r="X755" s="86" t="s">
        <v>311</v>
      </c>
      <c r="Y755" s="90" t="str">
        <f>IF(tbl_main[[#This Row],[ИНН организации]]="","",IF(ISERROR(VLOOKUP(tbl_main[[#This Row],[ИНН организации]],tbl_inn[],3,FALSE)),"Проверьте ИНН",VLOOKUP(tbl_main[[#This Row],[ИНН организации]],tbl_inn[],3,FALSE)))</f>
        <v/>
      </c>
      <c r="Z755" s="90" t="str">
        <f>IF(ISERROR(VLOOKUP(tbl_main[[#This Row],[ИНН организации]],tbl_inn[],4,FALSE)),"",VLOOKUP(tbl_main[[#This Row],[ИНН организации]],tbl_inn[],4,FALSE))</f>
        <v/>
      </c>
      <c r="AA755" s="90" t="str">
        <f>IF(ISERROR(VLOOKUP(tbl_main[[#This Row],[ИНН организации]],tbl_inn[],8,FALSE)),"",VLOOKUP(tbl_main[[#This Row],[ИНН организации]],tbl_inn[],8,FALSE))</f>
        <v/>
      </c>
      <c r="AB755" s="83" t="s">
        <v>311</v>
      </c>
      <c r="AC755" s="83" t="s">
        <v>311</v>
      </c>
      <c r="AD755" s="83" t="s">
        <v>311</v>
      </c>
      <c r="AE755" s="83" t="s">
        <v>311</v>
      </c>
      <c r="AF755" s="83" t="s">
        <v>311</v>
      </c>
      <c r="AG755" s="83" t="s">
        <v>311</v>
      </c>
      <c r="AH755" s="83" t="s">
        <v>311</v>
      </c>
      <c r="AI755" s="83" t="s">
        <v>311</v>
      </c>
      <c r="AJ755" s="83" t="s">
        <v>311</v>
      </c>
      <c r="AK755" s="83" t="s">
        <v>311</v>
      </c>
      <c r="AL755" s="83" t="s">
        <v>311</v>
      </c>
      <c r="AM755" s="83" t="s">
        <v>311</v>
      </c>
      <c r="AN755" s="83" t="s">
        <v>311</v>
      </c>
    </row>
    <row r="756" spans="1:40" x14ac:dyDescent="0.25">
      <c r="A756" s="81">
        <f t="shared" si="11"/>
        <v>747</v>
      </c>
      <c r="B756" s="82" t="str">
        <f>IF(tbl_main[[#This Row],[ТИП]]="","",IF(tbl_main[[#This Row],[Серия и номер]]="","",tbl_main[[#This Row],[ТИП]]&amp;"-"&amp;RIGHT(tbl_main[[#This Row],[Серия и номер]],6)))</f>
        <v/>
      </c>
      <c r="C756" s="83" t="s">
        <v>311</v>
      </c>
      <c r="D756" s="83" t="s">
        <v>311</v>
      </c>
      <c r="E756" s="83" t="s">
        <v>311</v>
      </c>
      <c r="F756" s="83" t="s">
        <v>311</v>
      </c>
      <c r="G756" s="83" t="s">
        <v>311</v>
      </c>
      <c r="H756" s="83" t="s">
        <v>311</v>
      </c>
      <c r="I756" s="83" t="s">
        <v>311</v>
      </c>
      <c r="J756" s="83" t="s">
        <v>311</v>
      </c>
      <c r="K756" s="84" t="s">
        <v>311</v>
      </c>
      <c r="L756" s="83" t="s">
        <v>311</v>
      </c>
      <c r="M756" s="85" t="s">
        <v>311</v>
      </c>
      <c r="N756" s="83" t="s">
        <v>311</v>
      </c>
      <c r="O756" s="84" t="s">
        <v>311</v>
      </c>
      <c r="P756" s="83" t="s">
        <v>311</v>
      </c>
      <c r="Q756" s="83" t="s">
        <v>311</v>
      </c>
      <c r="R756" s="83" t="s">
        <v>311</v>
      </c>
      <c r="S756" s="86" t="s">
        <v>311</v>
      </c>
      <c r="T756" s="83" t="s">
        <v>311</v>
      </c>
      <c r="U756" s="83" t="s">
        <v>311</v>
      </c>
      <c r="V756" s="83" t="s">
        <v>311</v>
      </c>
      <c r="W756" s="86" t="s">
        <v>311</v>
      </c>
      <c r="X756" s="86" t="s">
        <v>311</v>
      </c>
      <c r="Y756" s="90" t="str">
        <f>IF(tbl_main[[#This Row],[ИНН организации]]="","",IF(ISERROR(VLOOKUP(tbl_main[[#This Row],[ИНН организации]],tbl_inn[],3,FALSE)),"Проверьте ИНН",VLOOKUP(tbl_main[[#This Row],[ИНН организации]],tbl_inn[],3,FALSE)))</f>
        <v/>
      </c>
      <c r="Z756" s="90" t="str">
        <f>IF(ISERROR(VLOOKUP(tbl_main[[#This Row],[ИНН организации]],tbl_inn[],4,FALSE)),"",VLOOKUP(tbl_main[[#This Row],[ИНН организации]],tbl_inn[],4,FALSE))</f>
        <v/>
      </c>
      <c r="AA756" s="90" t="str">
        <f>IF(ISERROR(VLOOKUP(tbl_main[[#This Row],[ИНН организации]],tbl_inn[],8,FALSE)),"",VLOOKUP(tbl_main[[#This Row],[ИНН организации]],tbl_inn[],8,FALSE))</f>
        <v/>
      </c>
      <c r="AB756" s="83" t="s">
        <v>311</v>
      </c>
      <c r="AC756" s="83" t="s">
        <v>311</v>
      </c>
      <c r="AD756" s="83" t="s">
        <v>311</v>
      </c>
      <c r="AE756" s="83" t="s">
        <v>311</v>
      </c>
      <c r="AF756" s="83" t="s">
        <v>311</v>
      </c>
      <c r="AG756" s="83" t="s">
        <v>311</v>
      </c>
      <c r="AH756" s="83" t="s">
        <v>311</v>
      </c>
      <c r="AI756" s="83" t="s">
        <v>311</v>
      </c>
      <c r="AJ756" s="83" t="s">
        <v>311</v>
      </c>
      <c r="AK756" s="83" t="s">
        <v>311</v>
      </c>
      <c r="AL756" s="83" t="s">
        <v>311</v>
      </c>
      <c r="AM756" s="83" t="s">
        <v>311</v>
      </c>
      <c r="AN756" s="83" t="s">
        <v>311</v>
      </c>
    </row>
    <row r="757" spans="1:40" x14ac:dyDescent="0.25">
      <c r="A757" s="81">
        <f t="shared" si="11"/>
        <v>748</v>
      </c>
      <c r="B757" s="82" t="str">
        <f>IF(tbl_main[[#This Row],[ТИП]]="","",IF(tbl_main[[#This Row],[Серия и номер]]="","",tbl_main[[#This Row],[ТИП]]&amp;"-"&amp;RIGHT(tbl_main[[#This Row],[Серия и номер]],6)))</f>
        <v/>
      </c>
      <c r="C757" s="83" t="s">
        <v>311</v>
      </c>
      <c r="D757" s="83" t="s">
        <v>311</v>
      </c>
      <c r="E757" s="83" t="s">
        <v>311</v>
      </c>
      <c r="F757" s="83" t="s">
        <v>311</v>
      </c>
      <c r="G757" s="83" t="s">
        <v>311</v>
      </c>
      <c r="H757" s="83" t="s">
        <v>311</v>
      </c>
      <c r="I757" s="83" t="s">
        <v>311</v>
      </c>
      <c r="J757" s="83" t="s">
        <v>311</v>
      </c>
      <c r="K757" s="84" t="s">
        <v>311</v>
      </c>
      <c r="L757" s="83" t="s">
        <v>311</v>
      </c>
      <c r="M757" s="85" t="s">
        <v>311</v>
      </c>
      <c r="N757" s="83" t="s">
        <v>311</v>
      </c>
      <c r="O757" s="84" t="s">
        <v>311</v>
      </c>
      <c r="P757" s="83" t="s">
        <v>311</v>
      </c>
      <c r="Q757" s="83" t="s">
        <v>311</v>
      </c>
      <c r="R757" s="83" t="s">
        <v>311</v>
      </c>
      <c r="S757" s="86" t="s">
        <v>311</v>
      </c>
      <c r="T757" s="83" t="s">
        <v>311</v>
      </c>
      <c r="U757" s="83" t="s">
        <v>311</v>
      </c>
      <c r="V757" s="83" t="s">
        <v>311</v>
      </c>
      <c r="W757" s="86" t="s">
        <v>311</v>
      </c>
      <c r="X757" s="86" t="s">
        <v>311</v>
      </c>
      <c r="Y757" s="90" t="str">
        <f>IF(tbl_main[[#This Row],[ИНН организации]]="","",IF(ISERROR(VLOOKUP(tbl_main[[#This Row],[ИНН организации]],tbl_inn[],3,FALSE)),"Проверьте ИНН",VLOOKUP(tbl_main[[#This Row],[ИНН организации]],tbl_inn[],3,FALSE)))</f>
        <v/>
      </c>
      <c r="Z757" s="90" t="str">
        <f>IF(ISERROR(VLOOKUP(tbl_main[[#This Row],[ИНН организации]],tbl_inn[],4,FALSE)),"",VLOOKUP(tbl_main[[#This Row],[ИНН организации]],tbl_inn[],4,FALSE))</f>
        <v/>
      </c>
      <c r="AA757" s="90" t="str">
        <f>IF(ISERROR(VLOOKUP(tbl_main[[#This Row],[ИНН организации]],tbl_inn[],8,FALSE)),"",VLOOKUP(tbl_main[[#This Row],[ИНН организации]],tbl_inn[],8,FALSE))</f>
        <v/>
      </c>
      <c r="AB757" s="83" t="s">
        <v>311</v>
      </c>
      <c r="AC757" s="83" t="s">
        <v>311</v>
      </c>
      <c r="AD757" s="83" t="s">
        <v>311</v>
      </c>
      <c r="AE757" s="83" t="s">
        <v>311</v>
      </c>
      <c r="AF757" s="83" t="s">
        <v>311</v>
      </c>
      <c r="AG757" s="83" t="s">
        <v>311</v>
      </c>
      <c r="AH757" s="83" t="s">
        <v>311</v>
      </c>
      <c r="AI757" s="83" t="s">
        <v>311</v>
      </c>
      <c r="AJ757" s="83" t="s">
        <v>311</v>
      </c>
      <c r="AK757" s="83" t="s">
        <v>311</v>
      </c>
      <c r="AL757" s="83" t="s">
        <v>311</v>
      </c>
      <c r="AM757" s="83" t="s">
        <v>311</v>
      </c>
      <c r="AN757" s="83" t="s">
        <v>311</v>
      </c>
    </row>
    <row r="758" spans="1:40" x14ac:dyDescent="0.25">
      <c r="A758" s="81">
        <f t="shared" si="11"/>
        <v>749</v>
      </c>
      <c r="B758" s="82" t="str">
        <f>IF(tbl_main[[#This Row],[ТИП]]="","",IF(tbl_main[[#This Row],[Серия и номер]]="","",tbl_main[[#This Row],[ТИП]]&amp;"-"&amp;RIGHT(tbl_main[[#This Row],[Серия и номер]],6)))</f>
        <v/>
      </c>
      <c r="C758" s="83" t="s">
        <v>311</v>
      </c>
      <c r="D758" s="83" t="s">
        <v>311</v>
      </c>
      <c r="E758" s="83" t="s">
        <v>311</v>
      </c>
      <c r="F758" s="83" t="s">
        <v>311</v>
      </c>
      <c r="G758" s="83" t="s">
        <v>311</v>
      </c>
      <c r="H758" s="83" t="s">
        <v>311</v>
      </c>
      <c r="I758" s="83" t="s">
        <v>311</v>
      </c>
      <c r="J758" s="83" t="s">
        <v>311</v>
      </c>
      <c r="K758" s="84" t="s">
        <v>311</v>
      </c>
      <c r="L758" s="83" t="s">
        <v>311</v>
      </c>
      <c r="M758" s="85" t="s">
        <v>311</v>
      </c>
      <c r="N758" s="83" t="s">
        <v>311</v>
      </c>
      <c r="O758" s="84" t="s">
        <v>311</v>
      </c>
      <c r="P758" s="83" t="s">
        <v>311</v>
      </c>
      <c r="Q758" s="83" t="s">
        <v>311</v>
      </c>
      <c r="R758" s="83" t="s">
        <v>311</v>
      </c>
      <c r="S758" s="86" t="s">
        <v>311</v>
      </c>
      <c r="T758" s="83" t="s">
        <v>311</v>
      </c>
      <c r="U758" s="83" t="s">
        <v>311</v>
      </c>
      <c r="V758" s="83" t="s">
        <v>311</v>
      </c>
      <c r="W758" s="86" t="s">
        <v>311</v>
      </c>
      <c r="X758" s="86" t="s">
        <v>311</v>
      </c>
      <c r="Y758" s="90" t="str">
        <f>IF(tbl_main[[#This Row],[ИНН организации]]="","",IF(ISERROR(VLOOKUP(tbl_main[[#This Row],[ИНН организации]],tbl_inn[],3,FALSE)),"Проверьте ИНН",VLOOKUP(tbl_main[[#This Row],[ИНН организации]],tbl_inn[],3,FALSE)))</f>
        <v/>
      </c>
      <c r="Z758" s="90" t="str">
        <f>IF(ISERROR(VLOOKUP(tbl_main[[#This Row],[ИНН организации]],tbl_inn[],4,FALSE)),"",VLOOKUP(tbl_main[[#This Row],[ИНН организации]],tbl_inn[],4,FALSE))</f>
        <v/>
      </c>
      <c r="AA758" s="90" t="str">
        <f>IF(ISERROR(VLOOKUP(tbl_main[[#This Row],[ИНН организации]],tbl_inn[],8,FALSE)),"",VLOOKUP(tbl_main[[#This Row],[ИНН организации]],tbl_inn[],8,FALSE))</f>
        <v/>
      </c>
      <c r="AB758" s="83" t="s">
        <v>311</v>
      </c>
      <c r="AC758" s="83" t="s">
        <v>311</v>
      </c>
      <c r="AD758" s="83" t="s">
        <v>311</v>
      </c>
      <c r="AE758" s="83" t="s">
        <v>311</v>
      </c>
      <c r="AF758" s="83" t="s">
        <v>311</v>
      </c>
      <c r="AG758" s="83" t="s">
        <v>311</v>
      </c>
      <c r="AH758" s="83" t="s">
        <v>311</v>
      </c>
      <c r="AI758" s="83" t="s">
        <v>311</v>
      </c>
      <c r="AJ758" s="83" t="s">
        <v>311</v>
      </c>
      <c r="AK758" s="83" t="s">
        <v>311</v>
      </c>
      <c r="AL758" s="83" t="s">
        <v>311</v>
      </c>
      <c r="AM758" s="83" t="s">
        <v>311</v>
      </c>
      <c r="AN758" s="83" t="s">
        <v>311</v>
      </c>
    </row>
    <row r="759" spans="1:40" x14ac:dyDescent="0.25">
      <c r="A759" s="81">
        <f t="shared" si="11"/>
        <v>750</v>
      </c>
      <c r="B759" s="82" t="str">
        <f>IF(tbl_main[[#This Row],[ТИП]]="","",IF(tbl_main[[#This Row],[Серия и номер]]="","",tbl_main[[#This Row],[ТИП]]&amp;"-"&amp;RIGHT(tbl_main[[#This Row],[Серия и номер]],6)))</f>
        <v/>
      </c>
      <c r="C759" s="83" t="s">
        <v>311</v>
      </c>
      <c r="D759" s="83" t="s">
        <v>311</v>
      </c>
      <c r="E759" s="83" t="s">
        <v>311</v>
      </c>
      <c r="F759" s="83" t="s">
        <v>311</v>
      </c>
      <c r="G759" s="83" t="s">
        <v>311</v>
      </c>
      <c r="H759" s="83" t="s">
        <v>311</v>
      </c>
      <c r="I759" s="83" t="s">
        <v>311</v>
      </c>
      <c r="J759" s="83" t="s">
        <v>311</v>
      </c>
      <c r="K759" s="84" t="s">
        <v>311</v>
      </c>
      <c r="L759" s="83" t="s">
        <v>311</v>
      </c>
      <c r="M759" s="85" t="s">
        <v>311</v>
      </c>
      <c r="N759" s="83" t="s">
        <v>311</v>
      </c>
      <c r="O759" s="84" t="s">
        <v>311</v>
      </c>
      <c r="P759" s="83" t="s">
        <v>311</v>
      </c>
      <c r="Q759" s="83" t="s">
        <v>311</v>
      </c>
      <c r="R759" s="83" t="s">
        <v>311</v>
      </c>
      <c r="S759" s="86" t="s">
        <v>311</v>
      </c>
      <c r="T759" s="83" t="s">
        <v>311</v>
      </c>
      <c r="U759" s="83" t="s">
        <v>311</v>
      </c>
      <c r="V759" s="83" t="s">
        <v>311</v>
      </c>
      <c r="W759" s="86" t="s">
        <v>311</v>
      </c>
      <c r="X759" s="86" t="s">
        <v>311</v>
      </c>
      <c r="Y759" s="90" t="str">
        <f>IF(tbl_main[[#This Row],[ИНН организации]]="","",IF(ISERROR(VLOOKUP(tbl_main[[#This Row],[ИНН организации]],tbl_inn[],3,FALSE)),"Проверьте ИНН",VLOOKUP(tbl_main[[#This Row],[ИНН организации]],tbl_inn[],3,FALSE)))</f>
        <v/>
      </c>
      <c r="Z759" s="90" t="str">
        <f>IF(ISERROR(VLOOKUP(tbl_main[[#This Row],[ИНН организации]],tbl_inn[],4,FALSE)),"",VLOOKUP(tbl_main[[#This Row],[ИНН организации]],tbl_inn[],4,FALSE))</f>
        <v/>
      </c>
      <c r="AA759" s="90" t="str">
        <f>IF(ISERROR(VLOOKUP(tbl_main[[#This Row],[ИНН организации]],tbl_inn[],8,FALSE)),"",VLOOKUP(tbl_main[[#This Row],[ИНН организации]],tbl_inn[],8,FALSE))</f>
        <v/>
      </c>
      <c r="AB759" s="83" t="s">
        <v>311</v>
      </c>
      <c r="AC759" s="83" t="s">
        <v>311</v>
      </c>
      <c r="AD759" s="83" t="s">
        <v>311</v>
      </c>
      <c r="AE759" s="83" t="s">
        <v>311</v>
      </c>
      <c r="AF759" s="83" t="s">
        <v>311</v>
      </c>
      <c r="AG759" s="83" t="s">
        <v>311</v>
      </c>
      <c r="AH759" s="83" t="s">
        <v>311</v>
      </c>
      <c r="AI759" s="83" t="s">
        <v>311</v>
      </c>
      <c r="AJ759" s="83" t="s">
        <v>311</v>
      </c>
      <c r="AK759" s="83" t="s">
        <v>311</v>
      </c>
      <c r="AL759" s="83" t="s">
        <v>311</v>
      </c>
      <c r="AM759" s="83" t="s">
        <v>311</v>
      </c>
      <c r="AN759" s="83" t="s">
        <v>311</v>
      </c>
    </row>
    <row r="760" spans="1:40" x14ac:dyDescent="0.25">
      <c r="A760" s="81">
        <f t="shared" si="11"/>
        <v>751</v>
      </c>
      <c r="B760" s="82" t="str">
        <f>IF(tbl_main[[#This Row],[ТИП]]="","",IF(tbl_main[[#This Row],[Серия и номер]]="","",tbl_main[[#This Row],[ТИП]]&amp;"-"&amp;RIGHT(tbl_main[[#This Row],[Серия и номер]],6)))</f>
        <v/>
      </c>
      <c r="C760" s="83" t="s">
        <v>311</v>
      </c>
      <c r="D760" s="83" t="s">
        <v>311</v>
      </c>
      <c r="E760" s="83" t="s">
        <v>311</v>
      </c>
      <c r="F760" s="83" t="s">
        <v>311</v>
      </c>
      <c r="G760" s="83" t="s">
        <v>311</v>
      </c>
      <c r="H760" s="83" t="s">
        <v>311</v>
      </c>
      <c r="I760" s="83" t="s">
        <v>311</v>
      </c>
      <c r="J760" s="83" t="s">
        <v>311</v>
      </c>
      <c r="K760" s="84" t="s">
        <v>311</v>
      </c>
      <c r="L760" s="83" t="s">
        <v>311</v>
      </c>
      <c r="M760" s="85" t="s">
        <v>311</v>
      </c>
      <c r="N760" s="83" t="s">
        <v>311</v>
      </c>
      <c r="O760" s="84" t="s">
        <v>311</v>
      </c>
      <c r="P760" s="83" t="s">
        <v>311</v>
      </c>
      <c r="Q760" s="83" t="s">
        <v>311</v>
      </c>
      <c r="R760" s="83" t="s">
        <v>311</v>
      </c>
      <c r="S760" s="86" t="s">
        <v>311</v>
      </c>
      <c r="T760" s="83" t="s">
        <v>311</v>
      </c>
      <c r="U760" s="83" t="s">
        <v>311</v>
      </c>
      <c r="V760" s="83" t="s">
        <v>311</v>
      </c>
      <c r="W760" s="86" t="s">
        <v>311</v>
      </c>
      <c r="X760" s="86" t="s">
        <v>311</v>
      </c>
      <c r="Y760" s="90" t="str">
        <f>IF(tbl_main[[#This Row],[ИНН организации]]="","",IF(ISERROR(VLOOKUP(tbl_main[[#This Row],[ИНН организации]],tbl_inn[],3,FALSE)),"Проверьте ИНН",VLOOKUP(tbl_main[[#This Row],[ИНН организации]],tbl_inn[],3,FALSE)))</f>
        <v/>
      </c>
      <c r="Z760" s="90" t="str">
        <f>IF(ISERROR(VLOOKUP(tbl_main[[#This Row],[ИНН организации]],tbl_inn[],4,FALSE)),"",VLOOKUP(tbl_main[[#This Row],[ИНН организации]],tbl_inn[],4,FALSE))</f>
        <v/>
      </c>
      <c r="AA760" s="90" t="str">
        <f>IF(ISERROR(VLOOKUP(tbl_main[[#This Row],[ИНН организации]],tbl_inn[],8,FALSE)),"",VLOOKUP(tbl_main[[#This Row],[ИНН организации]],tbl_inn[],8,FALSE))</f>
        <v/>
      </c>
      <c r="AB760" s="83" t="s">
        <v>311</v>
      </c>
      <c r="AC760" s="83" t="s">
        <v>311</v>
      </c>
      <c r="AD760" s="83" t="s">
        <v>311</v>
      </c>
      <c r="AE760" s="83" t="s">
        <v>311</v>
      </c>
      <c r="AF760" s="83" t="s">
        <v>311</v>
      </c>
      <c r="AG760" s="83" t="s">
        <v>311</v>
      </c>
      <c r="AH760" s="83" t="s">
        <v>311</v>
      </c>
      <c r="AI760" s="83" t="s">
        <v>311</v>
      </c>
      <c r="AJ760" s="83" t="s">
        <v>311</v>
      </c>
      <c r="AK760" s="83" t="s">
        <v>311</v>
      </c>
      <c r="AL760" s="83" t="s">
        <v>311</v>
      </c>
      <c r="AM760" s="83" t="s">
        <v>311</v>
      </c>
      <c r="AN760" s="83" t="s">
        <v>311</v>
      </c>
    </row>
    <row r="761" spans="1:40" x14ac:dyDescent="0.25">
      <c r="A761" s="81">
        <f t="shared" si="11"/>
        <v>752</v>
      </c>
      <c r="B761" s="82" t="str">
        <f>IF(tbl_main[[#This Row],[ТИП]]="","",IF(tbl_main[[#This Row],[Серия и номер]]="","",tbl_main[[#This Row],[ТИП]]&amp;"-"&amp;RIGHT(tbl_main[[#This Row],[Серия и номер]],6)))</f>
        <v/>
      </c>
      <c r="C761" s="83" t="s">
        <v>311</v>
      </c>
      <c r="D761" s="83" t="s">
        <v>311</v>
      </c>
      <c r="E761" s="83" t="s">
        <v>311</v>
      </c>
      <c r="F761" s="83" t="s">
        <v>311</v>
      </c>
      <c r="G761" s="83" t="s">
        <v>311</v>
      </c>
      <c r="H761" s="83" t="s">
        <v>311</v>
      </c>
      <c r="I761" s="83" t="s">
        <v>311</v>
      </c>
      <c r="J761" s="83" t="s">
        <v>311</v>
      </c>
      <c r="K761" s="84" t="s">
        <v>311</v>
      </c>
      <c r="L761" s="83" t="s">
        <v>311</v>
      </c>
      <c r="M761" s="85" t="s">
        <v>311</v>
      </c>
      <c r="N761" s="83" t="s">
        <v>311</v>
      </c>
      <c r="O761" s="84" t="s">
        <v>311</v>
      </c>
      <c r="P761" s="83" t="s">
        <v>311</v>
      </c>
      <c r="Q761" s="83" t="s">
        <v>311</v>
      </c>
      <c r="R761" s="83" t="s">
        <v>311</v>
      </c>
      <c r="S761" s="86" t="s">
        <v>311</v>
      </c>
      <c r="T761" s="83" t="s">
        <v>311</v>
      </c>
      <c r="U761" s="83" t="s">
        <v>311</v>
      </c>
      <c r="V761" s="83" t="s">
        <v>311</v>
      </c>
      <c r="W761" s="86" t="s">
        <v>311</v>
      </c>
      <c r="X761" s="86" t="s">
        <v>311</v>
      </c>
      <c r="Y761" s="90" t="str">
        <f>IF(tbl_main[[#This Row],[ИНН организации]]="","",IF(ISERROR(VLOOKUP(tbl_main[[#This Row],[ИНН организации]],tbl_inn[],3,FALSE)),"Проверьте ИНН",VLOOKUP(tbl_main[[#This Row],[ИНН организации]],tbl_inn[],3,FALSE)))</f>
        <v/>
      </c>
      <c r="Z761" s="90" t="str">
        <f>IF(ISERROR(VLOOKUP(tbl_main[[#This Row],[ИНН организации]],tbl_inn[],4,FALSE)),"",VLOOKUP(tbl_main[[#This Row],[ИНН организации]],tbl_inn[],4,FALSE))</f>
        <v/>
      </c>
      <c r="AA761" s="90" t="str">
        <f>IF(ISERROR(VLOOKUP(tbl_main[[#This Row],[ИНН организации]],tbl_inn[],8,FALSE)),"",VLOOKUP(tbl_main[[#This Row],[ИНН организации]],tbl_inn[],8,FALSE))</f>
        <v/>
      </c>
      <c r="AB761" s="83" t="s">
        <v>311</v>
      </c>
      <c r="AC761" s="83" t="s">
        <v>311</v>
      </c>
      <c r="AD761" s="83" t="s">
        <v>311</v>
      </c>
      <c r="AE761" s="83" t="s">
        <v>311</v>
      </c>
      <c r="AF761" s="83" t="s">
        <v>311</v>
      </c>
      <c r="AG761" s="83" t="s">
        <v>311</v>
      </c>
      <c r="AH761" s="83" t="s">
        <v>311</v>
      </c>
      <c r="AI761" s="83" t="s">
        <v>311</v>
      </c>
      <c r="AJ761" s="83" t="s">
        <v>311</v>
      </c>
      <c r="AK761" s="83" t="s">
        <v>311</v>
      </c>
      <c r="AL761" s="83" t="s">
        <v>311</v>
      </c>
      <c r="AM761" s="83" t="s">
        <v>311</v>
      </c>
      <c r="AN761" s="83" t="s">
        <v>311</v>
      </c>
    </row>
    <row r="762" spans="1:40" x14ac:dyDescent="0.25">
      <c r="A762" s="81">
        <f t="shared" si="11"/>
        <v>753</v>
      </c>
      <c r="B762" s="82" t="str">
        <f>IF(tbl_main[[#This Row],[ТИП]]="","",IF(tbl_main[[#This Row],[Серия и номер]]="","",tbl_main[[#This Row],[ТИП]]&amp;"-"&amp;RIGHT(tbl_main[[#This Row],[Серия и номер]],6)))</f>
        <v/>
      </c>
      <c r="C762" s="83" t="s">
        <v>311</v>
      </c>
      <c r="D762" s="83" t="s">
        <v>311</v>
      </c>
      <c r="E762" s="83" t="s">
        <v>311</v>
      </c>
      <c r="F762" s="83" t="s">
        <v>311</v>
      </c>
      <c r="G762" s="83" t="s">
        <v>311</v>
      </c>
      <c r="H762" s="83" t="s">
        <v>311</v>
      </c>
      <c r="I762" s="83" t="s">
        <v>311</v>
      </c>
      <c r="J762" s="83" t="s">
        <v>311</v>
      </c>
      <c r="K762" s="84" t="s">
        <v>311</v>
      </c>
      <c r="L762" s="83" t="s">
        <v>311</v>
      </c>
      <c r="M762" s="85" t="s">
        <v>311</v>
      </c>
      <c r="N762" s="83" t="s">
        <v>311</v>
      </c>
      <c r="O762" s="84" t="s">
        <v>311</v>
      </c>
      <c r="P762" s="83" t="s">
        <v>311</v>
      </c>
      <c r="Q762" s="83" t="s">
        <v>311</v>
      </c>
      <c r="R762" s="83" t="s">
        <v>311</v>
      </c>
      <c r="S762" s="86" t="s">
        <v>311</v>
      </c>
      <c r="T762" s="83" t="s">
        <v>311</v>
      </c>
      <c r="U762" s="83" t="s">
        <v>311</v>
      </c>
      <c r="V762" s="83" t="s">
        <v>311</v>
      </c>
      <c r="W762" s="86" t="s">
        <v>311</v>
      </c>
      <c r="X762" s="86" t="s">
        <v>311</v>
      </c>
      <c r="Y762" s="90" t="str">
        <f>IF(tbl_main[[#This Row],[ИНН организации]]="","",IF(ISERROR(VLOOKUP(tbl_main[[#This Row],[ИНН организации]],tbl_inn[],3,FALSE)),"Проверьте ИНН",VLOOKUP(tbl_main[[#This Row],[ИНН организации]],tbl_inn[],3,FALSE)))</f>
        <v/>
      </c>
      <c r="Z762" s="90" t="str">
        <f>IF(ISERROR(VLOOKUP(tbl_main[[#This Row],[ИНН организации]],tbl_inn[],4,FALSE)),"",VLOOKUP(tbl_main[[#This Row],[ИНН организации]],tbl_inn[],4,FALSE))</f>
        <v/>
      </c>
      <c r="AA762" s="90" t="str">
        <f>IF(ISERROR(VLOOKUP(tbl_main[[#This Row],[ИНН организации]],tbl_inn[],8,FALSE)),"",VLOOKUP(tbl_main[[#This Row],[ИНН организации]],tbl_inn[],8,FALSE))</f>
        <v/>
      </c>
      <c r="AB762" s="83" t="s">
        <v>311</v>
      </c>
      <c r="AC762" s="83" t="s">
        <v>311</v>
      </c>
      <c r="AD762" s="83" t="s">
        <v>311</v>
      </c>
      <c r="AE762" s="83" t="s">
        <v>311</v>
      </c>
      <c r="AF762" s="83" t="s">
        <v>311</v>
      </c>
      <c r="AG762" s="83" t="s">
        <v>311</v>
      </c>
      <c r="AH762" s="83" t="s">
        <v>311</v>
      </c>
      <c r="AI762" s="83" t="s">
        <v>311</v>
      </c>
      <c r="AJ762" s="83" t="s">
        <v>311</v>
      </c>
      <c r="AK762" s="83" t="s">
        <v>311</v>
      </c>
      <c r="AL762" s="83" t="s">
        <v>311</v>
      </c>
      <c r="AM762" s="83" t="s">
        <v>311</v>
      </c>
      <c r="AN762" s="83" t="s">
        <v>311</v>
      </c>
    </row>
    <row r="763" spans="1:40" x14ac:dyDescent="0.25">
      <c r="A763" s="81">
        <f t="shared" si="11"/>
        <v>754</v>
      </c>
      <c r="B763" s="82" t="str">
        <f>IF(tbl_main[[#This Row],[ТИП]]="","",IF(tbl_main[[#This Row],[Серия и номер]]="","",tbl_main[[#This Row],[ТИП]]&amp;"-"&amp;RIGHT(tbl_main[[#This Row],[Серия и номер]],6)))</f>
        <v/>
      </c>
      <c r="C763" s="83" t="s">
        <v>311</v>
      </c>
      <c r="D763" s="83" t="s">
        <v>311</v>
      </c>
      <c r="E763" s="83" t="s">
        <v>311</v>
      </c>
      <c r="F763" s="83" t="s">
        <v>311</v>
      </c>
      <c r="G763" s="83" t="s">
        <v>311</v>
      </c>
      <c r="H763" s="83" t="s">
        <v>311</v>
      </c>
      <c r="I763" s="83" t="s">
        <v>311</v>
      </c>
      <c r="J763" s="83" t="s">
        <v>311</v>
      </c>
      <c r="K763" s="84" t="s">
        <v>311</v>
      </c>
      <c r="L763" s="83" t="s">
        <v>311</v>
      </c>
      <c r="M763" s="85" t="s">
        <v>311</v>
      </c>
      <c r="N763" s="83" t="s">
        <v>311</v>
      </c>
      <c r="O763" s="84" t="s">
        <v>311</v>
      </c>
      <c r="P763" s="83" t="s">
        <v>311</v>
      </c>
      <c r="Q763" s="83" t="s">
        <v>311</v>
      </c>
      <c r="R763" s="83" t="s">
        <v>311</v>
      </c>
      <c r="S763" s="86" t="s">
        <v>311</v>
      </c>
      <c r="T763" s="83" t="s">
        <v>311</v>
      </c>
      <c r="U763" s="83" t="s">
        <v>311</v>
      </c>
      <c r="V763" s="83" t="s">
        <v>311</v>
      </c>
      <c r="W763" s="86" t="s">
        <v>311</v>
      </c>
      <c r="X763" s="86" t="s">
        <v>311</v>
      </c>
      <c r="Y763" s="90" t="str">
        <f>IF(tbl_main[[#This Row],[ИНН организации]]="","",IF(ISERROR(VLOOKUP(tbl_main[[#This Row],[ИНН организации]],tbl_inn[],3,FALSE)),"Проверьте ИНН",VLOOKUP(tbl_main[[#This Row],[ИНН организации]],tbl_inn[],3,FALSE)))</f>
        <v/>
      </c>
      <c r="Z763" s="90" t="str">
        <f>IF(ISERROR(VLOOKUP(tbl_main[[#This Row],[ИНН организации]],tbl_inn[],4,FALSE)),"",VLOOKUP(tbl_main[[#This Row],[ИНН организации]],tbl_inn[],4,FALSE))</f>
        <v/>
      </c>
      <c r="AA763" s="90" t="str">
        <f>IF(ISERROR(VLOOKUP(tbl_main[[#This Row],[ИНН организации]],tbl_inn[],8,FALSE)),"",VLOOKUP(tbl_main[[#This Row],[ИНН организации]],tbl_inn[],8,FALSE))</f>
        <v/>
      </c>
      <c r="AB763" s="83" t="s">
        <v>311</v>
      </c>
      <c r="AC763" s="83" t="s">
        <v>311</v>
      </c>
      <c r="AD763" s="83" t="s">
        <v>311</v>
      </c>
      <c r="AE763" s="83" t="s">
        <v>311</v>
      </c>
      <c r="AF763" s="83" t="s">
        <v>311</v>
      </c>
      <c r="AG763" s="83" t="s">
        <v>311</v>
      </c>
      <c r="AH763" s="83" t="s">
        <v>311</v>
      </c>
      <c r="AI763" s="83" t="s">
        <v>311</v>
      </c>
      <c r="AJ763" s="83" t="s">
        <v>311</v>
      </c>
      <c r="AK763" s="83" t="s">
        <v>311</v>
      </c>
      <c r="AL763" s="83" t="s">
        <v>311</v>
      </c>
      <c r="AM763" s="83" t="s">
        <v>311</v>
      </c>
      <c r="AN763" s="83" t="s">
        <v>311</v>
      </c>
    </row>
    <row r="764" spans="1:40" x14ac:dyDescent="0.25">
      <c r="A764" s="81">
        <f t="shared" si="11"/>
        <v>755</v>
      </c>
      <c r="B764" s="82" t="str">
        <f>IF(tbl_main[[#This Row],[ТИП]]="","",IF(tbl_main[[#This Row],[Серия и номер]]="","",tbl_main[[#This Row],[ТИП]]&amp;"-"&amp;RIGHT(tbl_main[[#This Row],[Серия и номер]],6)))</f>
        <v/>
      </c>
      <c r="C764" s="83" t="s">
        <v>311</v>
      </c>
      <c r="D764" s="83" t="s">
        <v>311</v>
      </c>
      <c r="E764" s="83" t="s">
        <v>311</v>
      </c>
      <c r="F764" s="83" t="s">
        <v>311</v>
      </c>
      <c r="G764" s="83" t="s">
        <v>311</v>
      </c>
      <c r="H764" s="83" t="s">
        <v>311</v>
      </c>
      <c r="I764" s="83" t="s">
        <v>311</v>
      </c>
      <c r="J764" s="83" t="s">
        <v>311</v>
      </c>
      <c r="K764" s="84" t="s">
        <v>311</v>
      </c>
      <c r="L764" s="83" t="s">
        <v>311</v>
      </c>
      <c r="M764" s="85" t="s">
        <v>311</v>
      </c>
      <c r="N764" s="83" t="s">
        <v>311</v>
      </c>
      <c r="O764" s="84" t="s">
        <v>311</v>
      </c>
      <c r="P764" s="83" t="s">
        <v>311</v>
      </c>
      <c r="Q764" s="83" t="s">
        <v>311</v>
      </c>
      <c r="R764" s="83" t="s">
        <v>311</v>
      </c>
      <c r="S764" s="86" t="s">
        <v>311</v>
      </c>
      <c r="T764" s="83" t="s">
        <v>311</v>
      </c>
      <c r="U764" s="83" t="s">
        <v>311</v>
      </c>
      <c r="V764" s="83" t="s">
        <v>311</v>
      </c>
      <c r="W764" s="86" t="s">
        <v>311</v>
      </c>
      <c r="X764" s="86" t="s">
        <v>311</v>
      </c>
      <c r="Y764" s="90" t="str">
        <f>IF(tbl_main[[#This Row],[ИНН организации]]="","",IF(ISERROR(VLOOKUP(tbl_main[[#This Row],[ИНН организации]],tbl_inn[],3,FALSE)),"Проверьте ИНН",VLOOKUP(tbl_main[[#This Row],[ИНН организации]],tbl_inn[],3,FALSE)))</f>
        <v/>
      </c>
      <c r="Z764" s="90" t="str">
        <f>IF(ISERROR(VLOOKUP(tbl_main[[#This Row],[ИНН организации]],tbl_inn[],4,FALSE)),"",VLOOKUP(tbl_main[[#This Row],[ИНН организации]],tbl_inn[],4,FALSE))</f>
        <v/>
      </c>
      <c r="AA764" s="90" t="str">
        <f>IF(ISERROR(VLOOKUP(tbl_main[[#This Row],[ИНН организации]],tbl_inn[],8,FALSE)),"",VLOOKUP(tbl_main[[#This Row],[ИНН организации]],tbl_inn[],8,FALSE))</f>
        <v/>
      </c>
      <c r="AB764" s="83" t="s">
        <v>311</v>
      </c>
      <c r="AC764" s="83" t="s">
        <v>311</v>
      </c>
      <c r="AD764" s="83" t="s">
        <v>311</v>
      </c>
      <c r="AE764" s="83" t="s">
        <v>311</v>
      </c>
      <c r="AF764" s="83" t="s">
        <v>311</v>
      </c>
      <c r="AG764" s="83" t="s">
        <v>311</v>
      </c>
      <c r="AH764" s="83" t="s">
        <v>311</v>
      </c>
      <c r="AI764" s="83" t="s">
        <v>311</v>
      </c>
      <c r="AJ764" s="83" t="s">
        <v>311</v>
      </c>
      <c r="AK764" s="83" t="s">
        <v>311</v>
      </c>
      <c r="AL764" s="83" t="s">
        <v>311</v>
      </c>
      <c r="AM764" s="83" t="s">
        <v>311</v>
      </c>
      <c r="AN764" s="83" t="s">
        <v>311</v>
      </c>
    </row>
    <row r="765" spans="1:40" x14ac:dyDescent="0.25">
      <c r="A765" s="81">
        <f t="shared" si="11"/>
        <v>756</v>
      </c>
      <c r="B765" s="82" t="str">
        <f>IF(tbl_main[[#This Row],[ТИП]]="","",IF(tbl_main[[#This Row],[Серия и номер]]="","",tbl_main[[#This Row],[ТИП]]&amp;"-"&amp;RIGHT(tbl_main[[#This Row],[Серия и номер]],6)))</f>
        <v/>
      </c>
      <c r="C765" s="83" t="s">
        <v>311</v>
      </c>
      <c r="D765" s="83" t="s">
        <v>311</v>
      </c>
      <c r="E765" s="83" t="s">
        <v>311</v>
      </c>
      <c r="F765" s="83" t="s">
        <v>311</v>
      </c>
      <c r="G765" s="83" t="s">
        <v>311</v>
      </c>
      <c r="H765" s="83" t="s">
        <v>311</v>
      </c>
      <c r="I765" s="83" t="s">
        <v>311</v>
      </c>
      <c r="J765" s="83" t="s">
        <v>311</v>
      </c>
      <c r="K765" s="84" t="s">
        <v>311</v>
      </c>
      <c r="L765" s="83" t="s">
        <v>311</v>
      </c>
      <c r="M765" s="85" t="s">
        <v>311</v>
      </c>
      <c r="N765" s="83" t="s">
        <v>311</v>
      </c>
      <c r="O765" s="84" t="s">
        <v>311</v>
      </c>
      <c r="P765" s="83" t="s">
        <v>311</v>
      </c>
      <c r="Q765" s="83" t="s">
        <v>311</v>
      </c>
      <c r="R765" s="83" t="s">
        <v>311</v>
      </c>
      <c r="S765" s="86" t="s">
        <v>311</v>
      </c>
      <c r="T765" s="83" t="s">
        <v>311</v>
      </c>
      <c r="U765" s="83" t="s">
        <v>311</v>
      </c>
      <c r="V765" s="83" t="s">
        <v>311</v>
      </c>
      <c r="W765" s="86" t="s">
        <v>311</v>
      </c>
      <c r="X765" s="86" t="s">
        <v>311</v>
      </c>
      <c r="Y765" s="90" t="str">
        <f>IF(tbl_main[[#This Row],[ИНН организации]]="","",IF(ISERROR(VLOOKUP(tbl_main[[#This Row],[ИНН организации]],tbl_inn[],3,FALSE)),"Проверьте ИНН",VLOOKUP(tbl_main[[#This Row],[ИНН организации]],tbl_inn[],3,FALSE)))</f>
        <v/>
      </c>
      <c r="Z765" s="90" t="str">
        <f>IF(ISERROR(VLOOKUP(tbl_main[[#This Row],[ИНН организации]],tbl_inn[],4,FALSE)),"",VLOOKUP(tbl_main[[#This Row],[ИНН организации]],tbl_inn[],4,FALSE))</f>
        <v/>
      </c>
      <c r="AA765" s="90" t="str">
        <f>IF(ISERROR(VLOOKUP(tbl_main[[#This Row],[ИНН организации]],tbl_inn[],8,FALSE)),"",VLOOKUP(tbl_main[[#This Row],[ИНН организации]],tbl_inn[],8,FALSE))</f>
        <v/>
      </c>
      <c r="AB765" s="83" t="s">
        <v>311</v>
      </c>
      <c r="AC765" s="83" t="s">
        <v>311</v>
      </c>
      <c r="AD765" s="83" t="s">
        <v>311</v>
      </c>
      <c r="AE765" s="83" t="s">
        <v>311</v>
      </c>
      <c r="AF765" s="83" t="s">
        <v>311</v>
      </c>
      <c r="AG765" s="83" t="s">
        <v>311</v>
      </c>
      <c r="AH765" s="83" t="s">
        <v>311</v>
      </c>
      <c r="AI765" s="83" t="s">
        <v>311</v>
      </c>
      <c r="AJ765" s="83" t="s">
        <v>311</v>
      </c>
      <c r="AK765" s="83" t="s">
        <v>311</v>
      </c>
      <c r="AL765" s="83" t="s">
        <v>311</v>
      </c>
      <c r="AM765" s="83" t="s">
        <v>311</v>
      </c>
      <c r="AN765" s="83" t="s">
        <v>311</v>
      </c>
    </row>
    <row r="766" spans="1:40" x14ac:dyDescent="0.25">
      <c r="A766" s="81">
        <f t="shared" si="11"/>
        <v>757</v>
      </c>
      <c r="B766" s="82" t="str">
        <f>IF(tbl_main[[#This Row],[ТИП]]="","",IF(tbl_main[[#This Row],[Серия и номер]]="","",tbl_main[[#This Row],[ТИП]]&amp;"-"&amp;RIGHT(tbl_main[[#This Row],[Серия и номер]],6)))</f>
        <v/>
      </c>
      <c r="C766" s="83" t="s">
        <v>311</v>
      </c>
      <c r="D766" s="83" t="s">
        <v>311</v>
      </c>
      <c r="E766" s="83" t="s">
        <v>311</v>
      </c>
      <c r="F766" s="83" t="s">
        <v>311</v>
      </c>
      <c r="G766" s="83" t="s">
        <v>311</v>
      </c>
      <c r="H766" s="83" t="s">
        <v>311</v>
      </c>
      <c r="I766" s="83" t="s">
        <v>311</v>
      </c>
      <c r="J766" s="83" t="s">
        <v>311</v>
      </c>
      <c r="K766" s="84" t="s">
        <v>311</v>
      </c>
      <c r="L766" s="83" t="s">
        <v>311</v>
      </c>
      <c r="M766" s="85" t="s">
        <v>311</v>
      </c>
      <c r="N766" s="83" t="s">
        <v>311</v>
      </c>
      <c r="O766" s="84" t="s">
        <v>311</v>
      </c>
      <c r="P766" s="83" t="s">
        <v>311</v>
      </c>
      <c r="Q766" s="83" t="s">
        <v>311</v>
      </c>
      <c r="R766" s="83" t="s">
        <v>311</v>
      </c>
      <c r="S766" s="86" t="s">
        <v>311</v>
      </c>
      <c r="T766" s="83" t="s">
        <v>311</v>
      </c>
      <c r="U766" s="83" t="s">
        <v>311</v>
      </c>
      <c r="V766" s="83" t="s">
        <v>311</v>
      </c>
      <c r="W766" s="86" t="s">
        <v>311</v>
      </c>
      <c r="X766" s="86" t="s">
        <v>311</v>
      </c>
      <c r="Y766" s="90" t="str">
        <f>IF(tbl_main[[#This Row],[ИНН организации]]="","",IF(ISERROR(VLOOKUP(tbl_main[[#This Row],[ИНН организации]],tbl_inn[],3,FALSE)),"Проверьте ИНН",VLOOKUP(tbl_main[[#This Row],[ИНН организации]],tbl_inn[],3,FALSE)))</f>
        <v/>
      </c>
      <c r="Z766" s="90" t="str">
        <f>IF(ISERROR(VLOOKUP(tbl_main[[#This Row],[ИНН организации]],tbl_inn[],4,FALSE)),"",VLOOKUP(tbl_main[[#This Row],[ИНН организации]],tbl_inn[],4,FALSE))</f>
        <v/>
      </c>
      <c r="AA766" s="90" t="str">
        <f>IF(ISERROR(VLOOKUP(tbl_main[[#This Row],[ИНН организации]],tbl_inn[],8,FALSE)),"",VLOOKUP(tbl_main[[#This Row],[ИНН организации]],tbl_inn[],8,FALSE))</f>
        <v/>
      </c>
      <c r="AB766" s="83" t="s">
        <v>311</v>
      </c>
      <c r="AC766" s="83" t="s">
        <v>311</v>
      </c>
      <c r="AD766" s="83" t="s">
        <v>311</v>
      </c>
      <c r="AE766" s="83" t="s">
        <v>311</v>
      </c>
      <c r="AF766" s="83" t="s">
        <v>311</v>
      </c>
      <c r="AG766" s="83" t="s">
        <v>311</v>
      </c>
      <c r="AH766" s="83" t="s">
        <v>311</v>
      </c>
      <c r="AI766" s="83" t="s">
        <v>311</v>
      </c>
      <c r="AJ766" s="83" t="s">
        <v>311</v>
      </c>
      <c r="AK766" s="83" t="s">
        <v>311</v>
      </c>
      <c r="AL766" s="83" t="s">
        <v>311</v>
      </c>
      <c r="AM766" s="83" t="s">
        <v>311</v>
      </c>
      <c r="AN766" s="83" t="s">
        <v>311</v>
      </c>
    </row>
    <row r="767" spans="1:40" x14ac:dyDescent="0.25">
      <c r="A767" s="81">
        <f t="shared" si="11"/>
        <v>758</v>
      </c>
      <c r="B767" s="82" t="str">
        <f>IF(tbl_main[[#This Row],[ТИП]]="","",IF(tbl_main[[#This Row],[Серия и номер]]="","",tbl_main[[#This Row],[ТИП]]&amp;"-"&amp;RIGHT(tbl_main[[#This Row],[Серия и номер]],6)))</f>
        <v/>
      </c>
      <c r="C767" s="83" t="s">
        <v>311</v>
      </c>
      <c r="D767" s="83" t="s">
        <v>311</v>
      </c>
      <c r="E767" s="83" t="s">
        <v>311</v>
      </c>
      <c r="F767" s="83" t="s">
        <v>311</v>
      </c>
      <c r="G767" s="83" t="s">
        <v>311</v>
      </c>
      <c r="H767" s="83" t="s">
        <v>311</v>
      </c>
      <c r="I767" s="83" t="s">
        <v>311</v>
      </c>
      <c r="J767" s="83" t="s">
        <v>311</v>
      </c>
      <c r="K767" s="84" t="s">
        <v>311</v>
      </c>
      <c r="L767" s="83" t="s">
        <v>311</v>
      </c>
      <c r="M767" s="85" t="s">
        <v>311</v>
      </c>
      <c r="N767" s="83" t="s">
        <v>311</v>
      </c>
      <c r="O767" s="84" t="s">
        <v>311</v>
      </c>
      <c r="P767" s="83" t="s">
        <v>311</v>
      </c>
      <c r="Q767" s="83" t="s">
        <v>311</v>
      </c>
      <c r="R767" s="83" t="s">
        <v>311</v>
      </c>
      <c r="S767" s="86" t="s">
        <v>311</v>
      </c>
      <c r="T767" s="83" t="s">
        <v>311</v>
      </c>
      <c r="U767" s="83" t="s">
        <v>311</v>
      </c>
      <c r="V767" s="83" t="s">
        <v>311</v>
      </c>
      <c r="W767" s="86" t="s">
        <v>311</v>
      </c>
      <c r="X767" s="86" t="s">
        <v>311</v>
      </c>
      <c r="Y767" s="90" t="str">
        <f>IF(tbl_main[[#This Row],[ИНН организации]]="","",IF(ISERROR(VLOOKUP(tbl_main[[#This Row],[ИНН организации]],tbl_inn[],3,FALSE)),"Проверьте ИНН",VLOOKUP(tbl_main[[#This Row],[ИНН организации]],tbl_inn[],3,FALSE)))</f>
        <v/>
      </c>
      <c r="Z767" s="90" t="str">
        <f>IF(ISERROR(VLOOKUP(tbl_main[[#This Row],[ИНН организации]],tbl_inn[],4,FALSE)),"",VLOOKUP(tbl_main[[#This Row],[ИНН организации]],tbl_inn[],4,FALSE))</f>
        <v/>
      </c>
      <c r="AA767" s="90" t="str">
        <f>IF(ISERROR(VLOOKUP(tbl_main[[#This Row],[ИНН организации]],tbl_inn[],8,FALSE)),"",VLOOKUP(tbl_main[[#This Row],[ИНН организации]],tbl_inn[],8,FALSE))</f>
        <v/>
      </c>
      <c r="AB767" s="83" t="s">
        <v>311</v>
      </c>
      <c r="AC767" s="83" t="s">
        <v>311</v>
      </c>
      <c r="AD767" s="83" t="s">
        <v>311</v>
      </c>
      <c r="AE767" s="83" t="s">
        <v>311</v>
      </c>
      <c r="AF767" s="83" t="s">
        <v>311</v>
      </c>
      <c r="AG767" s="83" t="s">
        <v>311</v>
      </c>
      <c r="AH767" s="83" t="s">
        <v>311</v>
      </c>
      <c r="AI767" s="83" t="s">
        <v>311</v>
      </c>
      <c r="AJ767" s="83" t="s">
        <v>311</v>
      </c>
      <c r="AK767" s="83" t="s">
        <v>311</v>
      </c>
      <c r="AL767" s="83" t="s">
        <v>311</v>
      </c>
      <c r="AM767" s="83" t="s">
        <v>311</v>
      </c>
      <c r="AN767" s="83" t="s">
        <v>311</v>
      </c>
    </row>
    <row r="768" spans="1:40" x14ac:dyDescent="0.25">
      <c r="A768" s="81">
        <f t="shared" si="11"/>
        <v>759</v>
      </c>
      <c r="B768" s="82" t="str">
        <f>IF(tbl_main[[#This Row],[ТИП]]="","",IF(tbl_main[[#This Row],[Серия и номер]]="","",tbl_main[[#This Row],[ТИП]]&amp;"-"&amp;RIGHT(tbl_main[[#This Row],[Серия и номер]],6)))</f>
        <v/>
      </c>
      <c r="C768" s="83" t="s">
        <v>311</v>
      </c>
      <c r="D768" s="83" t="s">
        <v>311</v>
      </c>
      <c r="E768" s="83" t="s">
        <v>311</v>
      </c>
      <c r="F768" s="83" t="s">
        <v>311</v>
      </c>
      <c r="G768" s="83" t="s">
        <v>311</v>
      </c>
      <c r="H768" s="83" t="s">
        <v>311</v>
      </c>
      <c r="I768" s="83" t="s">
        <v>311</v>
      </c>
      <c r="J768" s="83" t="s">
        <v>311</v>
      </c>
      <c r="K768" s="84" t="s">
        <v>311</v>
      </c>
      <c r="L768" s="83" t="s">
        <v>311</v>
      </c>
      <c r="M768" s="85" t="s">
        <v>311</v>
      </c>
      <c r="N768" s="83" t="s">
        <v>311</v>
      </c>
      <c r="O768" s="84" t="s">
        <v>311</v>
      </c>
      <c r="P768" s="83" t="s">
        <v>311</v>
      </c>
      <c r="Q768" s="83" t="s">
        <v>311</v>
      </c>
      <c r="R768" s="83" t="s">
        <v>311</v>
      </c>
      <c r="S768" s="86" t="s">
        <v>311</v>
      </c>
      <c r="T768" s="83" t="s">
        <v>311</v>
      </c>
      <c r="U768" s="83" t="s">
        <v>311</v>
      </c>
      <c r="V768" s="83" t="s">
        <v>311</v>
      </c>
      <c r="W768" s="86" t="s">
        <v>311</v>
      </c>
      <c r="X768" s="86" t="s">
        <v>311</v>
      </c>
      <c r="Y768" s="90" t="str">
        <f>IF(tbl_main[[#This Row],[ИНН организации]]="","",IF(ISERROR(VLOOKUP(tbl_main[[#This Row],[ИНН организации]],tbl_inn[],3,FALSE)),"Проверьте ИНН",VLOOKUP(tbl_main[[#This Row],[ИНН организации]],tbl_inn[],3,FALSE)))</f>
        <v/>
      </c>
      <c r="Z768" s="90" t="str">
        <f>IF(ISERROR(VLOOKUP(tbl_main[[#This Row],[ИНН организации]],tbl_inn[],4,FALSE)),"",VLOOKUP(tbl_main[[#This Row],[ИНН организации]],tbl_inn[],4,FALSE))</f>
        <v/>
      </c>
      <c r="AA768" s="90" t="str">
        <f>IF(ISERROR(VLOOKUP(tbl_main[[#This Row],[ИНН организации]],tbl_inn[],8,FALSE)),"",VLOOKUP(tbl_main[[#This Row],[ИНН организации]],tbl_inn[],8,FALSE))</f>
        <v/>
      </c>
      <c r="AB768" s="83" t="s">
        <v>311</v>
      </c>
      <c r="AC768" s="83" t="s">
        <v>311</v>
      </c>
      <c r="AD768" s="83" t="s">
        <v>311</v>
      </c>
      <c r="AE768" s="83" t="s">
        <v>311</v>
      </c>
      <c r="AF768" s="83" t="s">
        <v>311</v>
      </c>
      <c r="AG768" s="83" t="s">
        <v>311</v>
      </c>
      <c r="AH768" s="83" t="s">
        <v>311</v>
      </c>
      <c r="AI768" s="83" t="s">
        <v>311</v>
      </c>
      <c r="AJ768" s="83" t="s">
        <v>311</v>
      </c>
      <c r="AK768" s="83" t="s">
        <v>311</v>
      </c>
      <c r="AL768" s="83" t="s">
        <v>311</v>
      </c>
      <c r="AM768" s="83" t="s">
        <v>311</v>
      </c>
      <c r="AN768" s="83" t="s">
        <v>311</v>
      </c>
    </row>
    <row r="769" spans="1:40" x14ac:dyDescent="0.25">
      <c r="A769" s="81">
        <f t="shared" si="11"/>
        <v>760</v>
      </c>
      <c r="B769" s="82" t="str">
        <f>IF(tbl_main[[#This Row],[ТИП]]="","",IF(tbl_main[[#This Row],[Серия и номер]]="","",tbl_main[[#This Row],[ТИП]]&amp;"-"&amp;RIGHT(tbl_main[[#This Row],[Серия и номер]],6)))</f>
        <v/>
      </c>
      <c r="C769" s="83" t="s">
        <v>311</v>
      </c>
      <c r="D769" s="83" t="s">
        <v>311</v>
      </c>
      <c r="E769" s="83" t="s">
        <v>311</v>
      </c>
      <c r="F769" s="83" t="s">
        <v>311</v>
      </c>
      <c r="G769" s="83" t="s">
        <v>311</v>
      </c>
      <c r="H769" s="83" t="s">
        <v>311</v>
      </c>
      <c r="I769" s="83" t="s">
        <v>311</v>
      </c>
      <c r="J769" s="83" t="s">
        <v>311</v>
      </c>
      <c r="K769" s="84" t="s">
        <v>311</v>
      </c>
      <c r="L769" s="83" t="s">
        <v>311</v>
      </c>
      <c r="M769" s="85" t="s">
        <v>311</v>
      </c>
      <c r="N769" s="83" t="s">
        <v>311</v>
      </c>
      <c r="O769" s="84" t="s">
        <v>311</v>
      </c>
      <c r="P769" s="83" t="s">
        <v>311</v>
      </c>
      <c r="Q769" s="83" t="s">
        <v>311</v>
      </c>
      <c r="R769" s="83" t="s">
        <v>311</v>
      </c>
      <c r="S769" s="86" t="s">
        <v>311</v>
      </c>
      <c r="T769" s="83" t="s">
        <v>311</v>
      </c>
      <c r="U769" s="83" t="s">
        <v>311</v>
      </c>
      <c r="V769" s="83" t="s">
        <v>311</v>
      </c>
      <c r="W769" s="86" t="s">
        <v>311</v>
      </c>
      <c r="X769" s="86" t="s">
        <v>311</v>
      </c>
      <c r="Y769" s="90" t="str">
        <f>IF(tbl_main[[#This Row],[ИНН организации]]="","",IF(ISERROR(VLOOKUP(tbl_main[[#This Row],[ИНН организации]],tbl_inn[],3,FALSE)),"Проверьте ИНН",VLOOKUP(tbl_main[[#This Row],[ИНН организации]],tbl_inn[],3,FALSE)))</f>
        <v/>
      </c>
      <c r="Z769" s="90" t="str">
        <f>IF(ISERROR(VLOOKUP(tbl_main[[#This Row],[ИНН организации]],tbl_inn[],4,FALSE)),"",VLOOKUP(tbl_main[[#This Row],[ИНН организации]],tbl_inn[],4,FALSE))</f>
        <v/>
      </c>
      <c r="AA769" s="90" t="str">
        <f>IF(ISERROR(VLOOKUP(tbl_main[[#This Row],[ИНН организации]],tbl_inn[],8,FALSE)),"",VLOOKUP(tbl_main[[#This Row],[ИНН организации]],tbl_inn[],8,FALSE))</f>
        <v/>
      </c>
      <c r="AB769" s="83" t="s">
        <v>311</v>
      </c>
      <c r="AC769" s="83" t="s">
        <v>311</v>
      </c>
      <c r="AD769" s="83" t="s">
        <v>311</v>
      </c>
      <c r="AE769" s="83" t="s">
        <v>311</v>
      </c>
      <c r="AF769" s="83" t="s">
        <v>311</v>
      </c>
      <c r="AG769" s="83" t="s">
        <v>311</v>
      </c>
      <c r="AH769" s="83" t="s">
        <v>311</v>
      </c>
      <c r="AI769" s="83" t="s">
        <v>311</v>
      </c>
      <c r="AJ769" s="83" t="s">
        <v>311</v>
      </c>
      <c r="AK769" s="83" t="s">
        <v>311</v>
      </c>
      <c r="AL769" s="83" t="s">
        <v>311</v>
      </c>
      <c r="AM769" s="83" t="s">
        <v>311</v>
      </c>
      <c r="AN769" s="83" t="s">
        <v>311</v>
      </c>
    </row>
    <row r="770" spans="1:40" x14ac:dyDescent="0.25">
      <c r="A770" s="81">
        <f t="shared" si="11"/>
        <v>761</v>
      </c>
      <c r="B770" s="82" t="str">
        <f>IF(tbl_main[[#This Row],[ТИП]]="","",IF(tbl_main[[#This Row],[Серия и номер]]="","",tbl_main[[#This Row],[ТИП]]&amp;"-"&amp;RIGHT(tbl_main[[#This Row],[Серия и номер]],6)))</f>
        <v/>
      </c>
      <c r="C770" s="83" t="s">
        <v>311</v>
      </c>
      <c r="D770" s="83" t="s">
        <v>311</v>
      </c>
      <c r="E770" s="83" t="s">
        <v>311</v>
      </c>
      <c r="F770" s="83" t="s">
        <v>311</v>
      </c>
      <c r="G770" s="83" t="s">
        <v>311</v>
      </c>
      <c r="H770" s="83" t="s">
        <v>311</v>
      </c>
      <c r="I770" s="83" t="s">
        <v>311</v>
      </c>
      <c r="J770" s="83" t="s">
        <v>311</v>
      </c>
      <c r="K770" s="84" t="s">
        <v>311</v>
      </c>
      <c r="L770" s="83" t="s">
        <v>311</v>
      </c>
      <c r="M770" s="85" t="s">
        <v>311</v>
      </c>
      <c r="N770" s="83" t="s">
        <v>311</v>
      </c>
      <c r="O770" s="84" t="s">
        <v>311</v>
      </c>
      <c r="P770" s="83" t="s">
        <v>311</v>
      </c>
      <c r="Q770" s="83" t="s">
        <v>311</v>
      </c>
      <c r="R770" s="83" t="s">
        <v>311</v>
      </c>
      <c r="S770" s="86" t="s">
        <v>311</v>
      </c>
      <c r="T770" s="83" t="s">
        <v>311</v>
      </c>
      <c r="U770" s="83" t="s">
        <v>311</v>
      </c>
      <c r="V770" s="83" t="s">
        <v>311</v>
      </c>
      <c r="W770" s="86" t="s">
        <v>311</v>
      </c>
      <c r="X770" s="86" t="s">
        <v>311</v>
      </c>
      <c r="Y770" s="90" t="str">
        <f>IF(tbl_main[[#This Row],[ИНН организации]]="","",IF(ISERROR(VLOOKUP(tbl_main[[#This Row],[ИНН организации]],tbl_inn[],3,FALSE)),"Проверьте ИНН",VLOOKUP(tbl_main[[#This Row],[ИНН организации]],tbl_inn[],3,FALSE)))</f>
        <v/>
      </c>
      <c r="Z770" s="90" t="str">
        <f>IF(ISERROR(VLOOKUP(tbl_main[[#This Row],[ИНН организации]],tbl_inn[],4,FALSE)),"",VLOOKUP(tbl_main[[#This Row],[ИНН организации]],tbl_inn[],4,FALSE))</f>
        <v/>
      </c>
      <c r="AA770" s="90" t="str">
        <f>IF(ISERROR(VLOOKUP(tbl_main[[#This Row],[ИНН организации]],tbl_inn[],8,FALSE)),"",VLOOKUP(tbl_main[[#This Row],[ИНН организации]],tbl_inn[],8,FALSE))</f>
        <v/>
      </c>
      <c r="AB770" s="83" t="s">
        <v>311</v>
      </c>
      <c r="AC770" s="83" t="s">
        <v>311</v>
      </c>
      <c r="AD770" s="83" t="s">
        <v>311</v>
      </c>
      <c r="AE770" s="83" t="s">
        <v>311</v>
      </c>
      <c r="AF770" s="83" t="s">
        <v>311</v>
      </c>
      <c r="AG770" s="83" t="s">
        <v>311</v>
      </c>
      <c r="AH770" s="83" t="s">
        <v>311</v>
      </c>
      <c r="AI770" s="83" t="s">
        <v>311</v>
      </c>
      <c r="AJ770" s="83" t="s">
        <v>311</v>
      </c>
      <c r="AK770" s="83" t="s">
        <v>311</v>
      </c>
      <c r="AL770" s="83" t="s">
        <v>311</v>
      </c>
      <c r="AM770" s="83" t="s">
        <v>311</v>
      </c>
      <c r="AN770" s="83" t="s">
        <v>311</v>
      </c>
    </row>
    <row r="771" spans="1:40" x14ac:dyDescent="0.25">
      <c r="A771" s="81">
        <f t="shared" si="11"/>
        <v>762</v>
      </c>
      <c r="B771" s="82" t="str">
        <f>IF(tbl_main[[#This Row],[ТИП]]="","",IF(tbl_main[[#This Row],[Серия и номер]]="","",tbl_main[[#This Row],[ТИП]]&amp;"-"&amp;RIGHT(tbl_main[[#This Row],[Серия и номер]],6)))</f>
        <v/>
      </c>
      <c r="C771" s="83" t="s">
        <v>311</v>
      </c>
      <c r="D771" s="83" t="s">
        <v>311</v>
      </c>
      <c r="E771" s="83" t="s">
        <v>311</v>
      </c>
      <c r="F771" s="83" t="s">
        <v>311</v>
      </c>
      <c r="G771" s="83" t="s">
        <v>311</v>
      </c>
      <c r="H771" s="83" t="s">
        <v>311</v>
      </c>
      <c r="I771" s="83" t="s">
        <v>311</v>
      </c>
      <c r="J771" s="83" t="s">
        <v>311</v>
      </c>
      <c r="K771" s="84" t="s">
        <v>311</v>
      </c>
      <c r="L771" s="83" t="s">
        <v>311</v>
      </c>
      <c r="M771" s="85" t="s">
        <v>311</v>
      </c>
      <c r="N771" s="83" t="s">
        <v>311</v>
      </c>
      <c r="O771" s="84" t="s">
        <v>311</v>
      </c>
      <c r="P771" s="83" t="s">
        <v>311</v>
      </c>
      <c r="Q771" s="83" t="s">
        <v>311</v>
      </c>
      <c r="R771" s="83" t="s">
        <v>311</v>
      </c>
      <c r="S771" s="86" t="s">
        <v>311</v>
      </c>
      <c r="T771" s="83" t="s">
        <v>311</v>
      </c>
      <c r="U771" s="83" t="s">
        <v>311</v>
      </c>
      <c r="V771" s="83" t="s">
        <v>311</v>
      </c>
      <c r="W771" s="86" t="s">
        <v>311</v>
      </c>
      <c r="X771" s="86" t="s">
        <v>311</v>
      </c>
      <c r="Y771" s="90" t="str">
        <f>IF(tbl_main[[#This Row],[ИНН организации]]="","",IF(ISERROR(VLOOKUP(tbl_main[[#This Row],[ИНН организации]],tbl_inn[],3,FALSE)),"Проверьте ИНН",VLOOKUP(tbl_main[[#This Row],[ИНН организации]],tbl_inn[],3,FALSE)))</f>
        <v/>
      </c>
      <c r="Z771" s="90" t="str">
        <f>IF(ISERROR(VLOOKUP(tbl_main[[#This Row],[ИНН организации]],tbl_inn[],4,FALSE)),"",VLOOKUP(tbl_main[[#This Row],[ИНН организации]],tbl_inn[],4,FALSE))</f>
        <v/>
      </c>
      <c r="AA771" s="90" t="str">
        <f>IF(ISERROR(VLOOKUP(tbl_main[[#This Row],[ИНН организации]],tbl_inn[],8,FALSE)),"",VLOOKUP(tbl_main[[#This Row],[ИНН организации]],tbl_inn[],8,FALSE))</f>
        <v/>
      </c>
      <c r="AB771" s="83" t="s">
        <v>311</v>
      </c>
      <c r="AC771" s="83" t="s">
        <v>311</v>
      </c>
      <c r="AD771" s="83" t="s">
        <v>311</v>
      </c>
      <c r="AE771" s="83" t="s">
        <v>311</v>
      </c>
      <c r="AF771" s="83" t="s">
        <v>311</v>
      </c>
      <c r="AG771" s="83" t="s">
        <v>311</v>
      </c>
      <c r="AH771" s="83" t="s">
        <v>311</v>
      </c>
      <c r="AI771" s="83" t="s">
        <v>311</v>
      </c>
      <c r="AJ771" s="83" t="s">
        <v>311</v>
      </c>
      <c r="AK771" s="83" t="s">
        <v>311</v>
      </c>
      <c r="AL771" s="83" t="s">
        <v>311</v>
      </c>
      <c r="AM771" s="83" t="s">
        <v>311</v>
      </c>
      <c r="AN771" s="83" t="s">
        <v>311</v>
      </c>
    </row>
    <row r="772" spans="1:40" x14ac:dyDescent="0.25">
      <c r="A772" s="81">
        <f t="shared" si="11"/>
        <v>763</v>
      </c>
      <c r="B772" s="82" t="str">
        <f>IF(tbl_main[[#This Row],[ТИП]]="","",IF(tbl_main[[#This Row],[Серия и номер]]="","",tbl_main[[#This Row],[ТИП]]&amp;"-"&amp;RIGHT(tbl_main[[#This Row],[Серия и номер]],6)))</f>
        <v/>
      </c>
      <c r="C772" s="83" t="s">
        <v>311</v>
      </c>
      <c r="D772" s="83" t="s">
        <v>311</v>
      </c>
      <c r="E772" s="83" t="s">
        <v>311</v>
      </c>
      <c r="F772" s="83" t="s">
        <v>311</v>
      </c>
      <c r="G772" s="83" t="s">
        <v>311</v>
      </c>
      <c r="H772" s="83" t="s">
        <v>311</v>
      </c>
      <c r="I772" s="83" t="s">
        <v>311</v>
      </c>
      <c r="J772" s="83" t="s">
        <v>311</v>
      </c>
      <c r="K772" s="84" t="s">
        <v>311</v>
      </c>
      <c r="L772" s="83" t="s">
        <v>311</v>
      </c>
      <c r="M772" s="85" t="s">
        <v>311</v>
      </c>
      <c r="N772" s="83" t="s">
        <v>311</v>
      </c>
      <c r="O772" s="84" t="s">
        <v>311</v>
      </c>
      <c r="P772" s="83" t="s">
        <v>311</v>
      </c>
      <c r="Q772" s="83" t="s">
        <v>311</v>
      </c>
      <c r="R772" s="83" t="s">
        <v>311</v>
      </c>
      <c r="S772" s="86" t="s">
        <v>311</v>
      </c>
      <c r="T772" s="83" t="s">
        <v>311</v>
      </c>
      <c r="U772" s="83" t="s">
        <v>311</v>
      </c>
      <c r="V772" s="83" t="s">
        <v>311</v>
      </c>
      <c r="W772" s="86" t="s">
        <v>311</v>
      </c>
      <c r="X772" s="86" t="s">
        <v>311</v>
      </c>
      <c r="Y772" s="90" t="str">
        <f>IF(tbl_main[[#This Row],[ИНН организации]]="","",IF(ISERROR(VLOOKUP(tbl_main[[#This Row],[ИНН организации]],tbl_inn[],3,FALSE)),"Проверьте ИНН",VLOOKUP(tbl_main[[#This Row],[ИНН организации]],tbl_inn[],3,FALSE)))</f>
        <v/>
      </c>
      <c r="Z772" s="90" t="str">
        <f>IF(ISERROR(VLOOKUP(tbl_main[[#This Row],[ИНН организации]],tbl_inn[],4,FALSE)),"",VLOOKUP(tbl_main[[#This Row],[ИНН организации]],tbl_inn[],4,FALSE))</f>
        <v/>
      </c>
      <c r="AA772" s="90" t="str">
        <f>IF(ISERROR(VLOOKUP(tbl_main[[#This Row],[ИНН организации]],tbl_inn[],8,FALSE)),"",VLOOKUP(tbl_main[[#This Row],[ИНН организации]],tbl_inn[],8,FALSE))</f>
        <v/>
      </c>
      <c r="AB772" s="83" t="s">
        <v>311</v>
      </c>
      <c r="AC772" s="83" t="s">
        <v>311</v>
      </c>
      <c r="AD772" s="83" t="s">
        <v>311</v>
      </c>
      <c r="AE772" s="83" t="s">
        <v>311</v>
      </c>
      <c r="AF772" s="83" t="s">
        <v>311</v>
      </c>
      <c r="AG772" s="83" t="s">
        <v>311</v>
      </c>
      <c r="AH772" s="83" t="s">
        <v>311</v>
      </c>
      <c r="AI772" s="83" t="s">
        <v>311</v>
      </c>
      <c r="AJ772" s="83" t="s">
        <v>311</v>
      </c>
      <c r="AK772" s="83" t="s">
        <v>311</v>
      </c>
      <c r="AL772" s="83" t="s">
        <v>311</v>
      </c>
      <c r="AM772" s="83" t="s">
        <v>311</v>
      </c>
      <c r="AN772" s="83" t="s">
        <v>311</v>
      </c>
    </row>
    <row r="773" spans="1:40" x14ac:dyDescent="0.25">
      <c r="A773" s="81">
        <f t="shared" si="11"/>
        <v>764</v>
      </c>
      <c r="B773" s="82" t="str">
        <f>IF(tbl_main[[#This Row],[ТИП]]="","",IF(tbl_main[[#This Row],[Серия и номер]]="","",tbl_main[[#This Row],[ТИП]]&amp;"-"&amp;RIGHT(tbl_main[[#This Row],[Серия и номер]],6)))</f>
        <v/>
      </c>
      <c r="C773" s="83" t="s">
        <v>311</v>
      </c>
      <c r="D773" s="83" t="s">
        <v>311</v>
      </c>
      <c r="E773" s="83" t="s">
        <v>311</v>
      </c>
      <c r="F773" s="83" t="s">
        <v>311</v>
      </c>
      <c r="G773" s="83" t="s">
        <v>311</v>
      </c>
      <c r="H773" s="83" t="s">
        <v>311</v>
      </c>
      <c r="I773" s="83" t="s">
        <v>311</v>
      </c>
      <c r="J773" s="83" t="s">
        <v>311</v>
      </c>
      <c r="K773" s="84" t="s">
        <v>311</v>
      </c>
      <c r="L773" s="83" t="s">
        <v>311</v>
      </c>
      <c r="M773" s="85" t="s">
        <v>311</v>
      </c>
      <c r="N773" s="83" t="s">
        <v>311</v>
      </c>
      <c r="O773" s="84" t="s">
        <v>311</v>
      </c>
      <c r="P773" s="83" t="s">
        <v>311</v>
      </c>
      <c r="Q773" s="83" t="s">
        <v>311</v>
      </c>
      <c r="R773" s="83" t="s">
        <v>311</v>
      </c>
      <c r="S773" s="86" t="s">
        <v>311</v>
      </c>
      <c r="T773" s="83" t="s">
        <v>311</v>
      </c>
      <c r="U773" s="83" t="s">
        <v>311</v>
      </c>
      <c r="V773" s="83" t="s">
        <v>311</v>
      </c>
      <c r="W773" s="86" t="s">
        <v>311</v>
      </c>
      <c r="X773" s="86" t="s">
        <v>311</v>
      </c>
      <c r="Y773" s="90" t="str">
        <f>IF(tbl_main[[#This Row],[ИНН организации]]="","",IF(ISERROR(VLOOKUP(tbl_main[[#This Row],[ИНН организации]],tbl_inn[],3,FALSE)),"Проверьте ИНН",VLOOKUP(tbl_main[[#This Row],[ИНН организации]],tbl_inn[],3,FALSE)))</f>
        <v/>
      </c>
      <c r="Z773" s="90" t="str">
        <f>IF(ISERROR(VLOOKUP(tbl_main[[#This Row],[ИНН организации]],tbl_inn[],4,FALSE)),"",VLOOKUP(tbl_main[[#This Row],[ИНН организации]],tbl_inn[],4,FALSE))</f>
        <v/>
      </c>
      <c r="AA773" s="90" t="str">
        <f>IF(ISERROR(VLOOKUP(tbl_main[[#This Row],[ИНН организации]],tbl_inn[],8,FALSE)),"",VLOOKUP(tbl_main[[#This Row],[ИНН организации]],tbl_inn[],8,FALSE))</f>
        <v/>
      </c>
      <c r="AB773" s="83" t="s">
        <v>311</v>
      </c>
      <c r="AC773" s="83" t="s">
        <v>311</v>
      </c>
      <c r="AD773" s="83" t="s">
        <v>311</v>
      </c>
      <c r="AE773" s="83" t="s">
        <v>311</v>
      </c>
      <c r="AF773" s="83" t="s">
        <v>311</v>
      </c>
      <c r="AG773" s="83" t="s">
        <v>311</v>
      </c>
      <c r="AH773" s="83" t="s">
        <v>311</v>
      </c>
      <c r="AI773" s="83" t="s">
        <v>311</v>
      </c>
      <c r="AJ773" s="83" t="s">
        <v>311</v>
      </c>
      <c r="AK773" s="83" t="s">
        <v>311</v>
      </c>
      <c r="AL773" s="83" t="s">
        <v>311</v>
      </c>
      <c r="AM773" s="83" t="s">
        <v>311</v>
      </c>
      <c r="AN773" s="83" t="s">
        <v>311</v>
      </c>
    </row>
    <row r="774" spans="1:40" x14ac:dyDescent="0.25">
      <c r="A774" s="81">
        <f t="shared" si="11"/>
        <v>765</v>
      </c>
      <c r="B774" s="82" t="str">
        <f>IF(tbl_main[[#This Row],[ТИП]]="","",IF(tbl_main[[#This Row],[Серия и номер]]="","",tbl_main[[#This Row],[ТИП]]&amp;"-"&amp;RIGHT(tbl_main[[#This Row],[Серия и номер]],6)))</f>
        <v/>
      </c>
      <c r="C774" s="83" t="s">
        <v>311</v>
      </c>
      <c r="D774" s="83" t="s">
        <v>311</v>
      </c>
      <c r="E774" s="83" t="s">
        <v>311</v>
      </c>
      <c r="F774" s="83" t="s">
        <v>311</v>
      </c>
      <c r="G774" s="83" t="s">
        <v>311</v>
      </c>
      <c r="H774" s="83" t="s">
        <v>311</v>
      </c>
      <c r="I774" s="83" t="s">
        <v>311</v>
      </c>
      <c r="J774" s="83" t="s">
        <v>311</v>
      </c>
      <c r="K774" s="84" t="s">
        <v>311</v>
      </c>
      <c r="L774" s="83" t="s">
        <v>311</v>
      </c>
      <c r="M774" s="85" t="s">
        <v>311</v>
      </c>
      <c r="N774" s="83" t="s">
        <v>311</v>
      </c>
      <c r="O774" s="84" t="s">
        <v>311</v>
      </c>
      <c r="P774" s="83" t="s">
        <v>311</v>
      </c>
      <c r="Q774" s="83" t="s">
        <v>311</v>
      </c>
      <c r="R774" s="83" t="s">
        <v>311</v>
      </c>
      <c r="S774" s="86" t="s">
        <v>311</v>
      </c>
      <c r="T774" s="83" t="s">
        <v>311</v>
      </c>
      <c r="U774" s="83" t="s">
        <v>311</v>
      </c>
      <c r="V774" s="83" t="s">
        <v>311</v>
      </c>
      <c r="W774" s="86" t="s">
        <v>311</v>
      </c>
      <c r="X774" s="86" t="s">
        <v>311</v>
      </c>
      <c r="Y774" s="90" t="str">
        <f>IF(tbl_main[[#This Row],[ИНН организации]]="","",IF(ISERROR(VLOOKUP(tbl_main[[#This Row],[ИНН организации]],tbl_inn[],3,FALSE)),"Проверьте ИНН",VLOOKUP(tbl_main[[#This Row],[ИНН организации]],tbl_inn[],3,FALSE)))</f>
        <v/>
      </c>
      <c r="Z774" s="90" t="str">
        <f>IF(ISERROR(VLOOKUP(tbl_main[[#This Row],[ИНН организации]],tbl_inn[],4,FALSE)),"",VLOOKUP(tbl_main[[#This Row],[ИНН организации]],tbl_inn[],4,FALSE))</f>
        <v/>
      </c>
      <c r="AA774" s="90" t="str">
        <f>IF(ISERROR(VLOOKUP(tbl_main[[#This Row],[ИНН организации]],tbl_inn[],8,FALSE)),"",VLOOKUP(tbl_main[[#This Row],[ИНН организации]],tbl_inn[],8,FALSE))</f>
        <v/>
      </c>
      <c r="AB774" s="83" t="s">
        <v>311</v>
      </c>
      <c r="AC774" s="83" t="s">
        <v>311</v>
      </c>
      <c r="AD774" s="83" t="s">
        <v>311</v>
      </c>
      <c r="AE774" s="83" t="s">
        <v>311</v>
      </c>
      <c r="AF774" s="83" t="s">
        <v>311</v>
      </c>
      <c r="AG774" s="83" t="s">
        <v>311</v>
      </c>
      <c r="AH774" s="83" t="s">
        <v>311</v>
      </c>
      <c r="AI774" s="83" t="s">
        <v>311</v>
      </c>
      <c r="AJ774" s="83" t="s">
        <v>311</v>
      </c>
      <c r="AK774" s="83" t="s">
        <v>311</v>
      </c>
      <c r="AL774" s="83" t="s">
        <v>311</v>
      </c>
      <c r="AM774" s="83" t="s">
        <v>311</v>
      </c>
      <c r="AN774" s="83" t="s">
        <v>311</v>
      </c>
    </row>
    <row r="775" spans="1:40" x14ac:dyDescent="0.25">
      <c r="A775" s="81">
        <f t="shared" si="11"/>
        <v>766</v>
      </c>
      <c r="B775" s="82" t="str">
        <f>IF(tbl_main[[#This Row],[ТИП]]="","",IF(tbl_main[[#This Row],[Серия и номер]]="","",tbl_main[[#This Row],[ТИП]]&amp;"-"&amp;RIGHT(tbl_main[[#This Row],[Серия и номер]],6)))</f>
        <v/>
      </c>
      <c r="C775" s="83" t="s">
        <v>311</v>
      </c>
      <c r="D775" s="83" t="s">
        <v>311</v>
      </c>
      <c r="E775" s="83" t="s">
        <v>311</v>
      </c>
      <c r="F775" s="83" t="s">
        <v>311</v>
      </c>
      <c r="G775" s="83" t="s">
        <v>311</v>
      </c>
      <c r="H775" s="83" t="s">
        <v>311</v>
      </c>
      <c r="I775" s="83" t="s">
        <v>311</v>
      </c>
      <c r="J775" s="83" t="s">
        <v>311</v>
      </c>
      <c r="K775" s="84" t="s">
        <v>311</v>
      </c>
      <c r="L775" s="83" t="s">
        <v>311</v>
      </c>
      <c r="M775" s="85" t="s">
        <v>311</v>
      </c>
      <c r="N775" s="83" t="s">
        <v>311</v>
      </c>
      <c r="O775" s="84" t="s">
        <v>311</v>
      </c>
      <c r="P775" s="83" t="s">
        <v>311</v>
      </c>
      <c r="Q775" s="83" t="s">
        <v>311</v>
      </c>
      <c r="R775" s="83" t="s">
        <v>311</v>
      </c>
      <c r="S775" s="86" t="s">
        <v>311</v>
      </c>
      <c r="T775" s="83" t="s">
        <v>311</v>
      </c>
      <c r="U775" s="83" t="s">
        <v>311</v>
      </c>
      <c r="V775" s="83" t="s">
        <v>311</v>
      </c>
      <c r="W775" s="86" t="s">
        <v>311</v>
      </c>
      <c r="X775" s="86" t="s">
        <v>311</v>
      </c>
      <c r="Y775" s="90" t="str">
        <f>IF(tbl_main[[#This Row],[ИНН организации]]="","",IF(ISERROR(VLOOKUP(tbl_main[[#This Row],[ИНН организации]],tbl_inn[],3,FALSE)),"Проверьте ИНН",VLOOKUP(tbl_main[[#This Row],[ИНН организации]],tbl_inn[],3,FALSE)))</f>
        <v/>
      </c>
      <c r="Z775" s="90" t="str">
        <f>IF(ISERROR(VLOOKUP(tbl_main[[#This Row],[ИНН организации]],tbl_inn[],4,FALSE)),"",VLOOKUP(tbl_main[[#This Row],[ИНН организации]],tbl_inn[],4,FALSE))</f>
        <v/>
      </c>
      <c r="AA775" s="90" t="str">
        <f>IF(ISERROR(VLOOKUP(tbl_main[[#This Row],[ИНН организации]],tbl_inn[],8,FALSE)),"",VLOOKUP(tbl_main[[#This Row],[ИНН организации]],tbl_inn[],8,FALSE))</f>
        <v/>
      </c>
      <c r="AB775" s="83" t="s">
        <v>311</v>
      </c>
      <c r="AC775" s="83" t="s">
        <v>311</v>
      </c>
      <c r="AD775" s="83" t="s">
        <v>311</v>
      </c>
      <c r="AE775" s="83" t="s">
        <v>311</v>
      </c>
      <c r="AF775" s="83" t="s">
        <v>311</v>
      </c>
      <c r="AG775" s="83" t="s">
        <v>311</v>
      </c>
      <c r="AH775" s="83" t="s">
        <v>311</v>
      </c>
      <c r="AI775" s="83" t="s">
        <v>311</v>
      </c>
      <c r="AJ775" s="83" t="s">
        <v>311</v>
      </c>
      <c r="AK775" s="83" t="s">
        <v>311</v>
      </c>
      <c r="AL775" s="83" t="s">
        <v>311</v>
      </c>
      <c r="AM775" s="83" t="s">
        <v>311</v>
      </c>
      <c r="AN775" s="83" t="s">
        <v>311</v>
      </c>
    </row>
    <row r="776" spans="1:40" x14ac:dyDescent="0.25">
      <c r="A776" s="81">
        <f t="shared" si="11"/>
        <v>767</v>
      </c>
      <c r="B776" s="82" t="str">
        <f>IF(tbl_main[[#This Row],[ТИП]]="","",IF(tbl_main[[#This Row],[Серия и номер]]="","",tbl_main[[#This Row],[ТИП]]&amp;"-"&amp;RIGHT(tbl_main[[#This Row],[Серия и номер]],6)))</f>
        <v/>
      </c>
      <c r="C776" s="83" t="s">
        <v>311</v>
      </c>
      <c r="D776" s="83" t="s">
        <v>311</v>
      </c>
      <c r="E776" s="83" t="s">
        <v>311</v>
      </c>
      <c r="F776" s="83" t="s">
        <v>311</v>
      </c>
      <c r="G776" s="83" t="s">
        <v>311</v>
      </c>
      <c r="H776" s="83" t="s">
        <v>311</v>
      </c>
      <c r="I776" s="83" t="s">
        <v>311</v>
      </c>
      <c r="J776" s="83" t="s">
        <v>311</v>
      </c>
      <c r="K776" s="84" t="s">
        <v>311</v>
      </c>
      <c r="L776" s="83" t="s">
        <v>311</v>
      </c>
      <c r="M776" s="85" t="s">
        <v>311</v>
      </c>
      <c r="N776" s="83" t="s">
        <v>311</v>
      </c>
      <c r="O776" s="84" t="s">
        <v>311</v>
      </c>
      <c r="P776" s="83" t="s">
        <v>311</v>
      </c>
      <c r="Q776" s="83" t="s">
        <v>311</v>
      </c>
      <c r="R776" s="83" t="s">
        <v>311</v>
      </c>
      <c r="S776" s="86" t="s">
        <v>311</v>
      </c>
      <c r="T776" s="83" t="s">
        <v>311</v>
      </c>
      <c r="U776" s="83" t="s">
        <v>311</v>
      </c>
      <c r="V776" s="83" t="s">
        <v>311</v>
      </c>
      <c r="W776" s="86" t="s">
        <v>311</v>
      </c>
      <c r="X776" s="86" t="s">
        <v>311</v>
      </c>
      <c r="Y776" s="90" t="str">
        <f>IF(tbl_main[[#This Row],[ИНН организации]]="","",IF(ISERROR(VLOOKUP(tbl_main[[#This Row],[ИНН организации]],tbl_inn[],3,FALSE)),"Проверьте ИНН",VLOOKUP(tbl_main[[#This Row],[ИНН организации]],tbl_inn[],3,FALSE)))</f>
        <v/>
      </c>
      <c r="Z776" s="90" t="str">
        <f>IF(ISERROR(VLOOKUP(tbl_main[[#This Row],[ИНН организации]],tbl_inn[],4,FALSE)),"",VLOOKUP(tbl_main[[#This Row],[ИНН организации]],tbl_inn[],4,FALSE))</f>
        <v/>
      </c>
      <c r="AA776" s="90" t="str">
        <f>IF(ISERROR(VLOOKUP(tbl_main[[#This Row],[ИНН организации]],tbl_inn[],8,FALSE)),"",VLOOKUP(tbl_main[[#This Row],[ИНН организации]],tbl_inn[],8,FALSE))</f>
        <v/>
      </c>
      <c r="AB776" s="83" t="s">
        <v>311</v>
      </c>
      <c r="AC776" s="83" t="s">
        <v>311</v>
      </c>
      <c r="AD776" s="83" t="s">
        <v>311</v>
      </c>
      <c r="AE776" s="83" t="s">
        <v>311</v>
      </c>
      <c r="AF776" s="83" t="s">
        <v>311</v>
      </c>
      <c r="AG776" s="83" t="s">
        <v>311</v>
      </c>
      <c r="AH776" s="83" t="s">
        <v>311</v>
      </c>
      <c r="AI776" s="83" t="s">
        <v>311</v>
      </c>
      <c r="AJ776" s="83" t="s">
        <v>311</v>
      </c>
      <c r="AK776" s="83" t="s">
        <v>311</v>
      </c>
      <c r="AL776" s="83" t="s">
        <v>311</v>
      </c>
      <c r="AM776" s="83" t="s">
        <v>311</v>
      </c>
      <c r="AN776" s="83" t="s">
        <v>311</v>
      </c>
    </row>
    <row r="777" spans="1:40" x14ac:dyDescent="0.25">
      <c r="A777" s="81">
        <f t="shared" si="11"/>
        <v>768</v>
      </c>
      <c r="B777" s="82" t="str">
        <f>IF(tbl_main[[#This Row],[ТИП]]="","",IF(tbl_main[[#This Row],[Серия и номер]]="","",tbl_main[[#This Row],[ТИП]]&amp;"-"&amp;RIGHT(tbl_main[[#This Row],[Серия и номер]],6)))</f>
        <v/>
      </c>
      <c r="C777" s="83" t="s">
        <v>311</v>
      </c>
      <c r="D777" s="83" t="s">
        <v>311</v>
      </c>
      <c r="E777" s="83" t="s">
        <v>311</v>
      </c>
      <c r="F777" s="83" t="s">
        <v>311</v>
      </c>
      <c r="G777" s="83" t="s">
        <v>311</v>
      </c>
      <c r="H777" s="83" t="s">
        <v>311</v>
      </c>
      <c r="I777" s="83" t="s">
        <v>311</v>
      </c>
      <c r="J777" s="83" t="s">
        <v>311</v>
      </c>
      <c r="K777" s="84" t="s">
        <v>311</v>
      </c>
      <c r="L777" s="83" t="s">
        <v>311</v>
      </c>
      <c r="M777" s="85" t="s">
        <v>311</v>
      </c>
      <c r="N777" s="83" t="s">
        <v>311</v>
      </c>
      <c r="O777" s="84" t="s">
        <v>311</v>
      </c>
      <c r="P777" s="83" t="s">
        <v>311</v>
      </c>
      <c r="Q777" s="83" t="s">
        <v>311</v>
      </c>
      <c r="R777" s="83" t="s">
        <v>311</v>
      </c>
      <c r="S777" s="86" t="s">
        <v>311</v>
      </c>
      <c r="T777" s="83" t="s">
        <v>311</v>
      </c>
      <c r="U777" s="83" t="s">
        <v>311</v>
      </c>
      <c r="V777" s="83" t="s">
        <v>311</v>
      </c>
      <c r="W777" s="86" t="s">
        <v>311</v>
      </c>
      <c r="X777" s="86" t="s">
        <v>311</v>
      </c>
      <c r="Y777" s="90" t="str">
        <f>IF(tbl_main[[#This Row],[ИНН организации]]="","",IF(ISERROR(VLOOKUP(tbl_main[[#This Row],[ИНН организации]],tbl_inn[],3,FALSE)),"Проверьте ИНН",VLOOKUP(tbl_main[[#This Row],[ИНН организации]],tbl_inn[],3,FALSE)))</f>
        <v/>
      </c>
      <c r="Z777" s="90" t="str">
        <f>IF(ISERROR(VLOOKUP(tbl_main[[#This Row],[ИНН организации]],tbl_inn[],4,FALSE)),"",VLOOKUP(tbl_main[[#This Row],[ИНН организации]],tbl_inn[],4,FALSE))</f>
        <v/>
      </c>
      <c r="AA777" s="90" t="str">
        <f>IF(ISERROR(VLOOKUP(tbl_main[[#This Row],[ИНН организации]],tbl_inn[],8,FALSE)),"",VLOOKUP(tbl_main[[#This Row],[ИНН организации]],tbl_inn[],8,FALSE))</f>
        <v/>
      </c>
      <c r="AB777" s="83" t="s">
        <v>311</v>
      </c>
      <c r="AC777" s="83" t="s">
        <v>311</v>
      </c>
      <c r="AD777" s="83" t="s">
        <v>311</v>
      </c>
      <c r="AE777" s="83" t="s">
        <v>311</v>
      </c>
      <c r="AF777" s="83" t="s">
        <v>311</v>
      </c>
      <c r="AG777" s="83" t="s">
        <v>311</v>
      </c>
      <c r="AH777" s="83" t="s">
        <v>311</v>
      </c>
      <c r="AI777" s="83" t="s">
        <v>311</v>
      </c>
      <c r="AJ777" s="83" t="s">
        <v>311</v>
      </c>
      <c r="AK777" s="83" t="s">
        <v>311</v>
      </c>
      <c r="AL777" s="83" t="s">
        <v>311</v>
      </c>
      <c r="AM777" s="83" t="s">
        <v>311</v>
      </c>
      <c r="AN777" s="83" t="s">
        <v>311</v>
      </c>
    </row>
    <row r="778" spans="1:40" x14ac:dyDescent="0.25">
      <c r="A778" s="81">
        <f t="shared" si="11"/>
        <v>769</v>
      </c>
      <c r="B778" s="82" t="str">
        <f>IF(tbl_main[[#This Row],[ТИП]]="","",IF(tbl_main[[#This Row],[Серия и номер]]="","",tbl_main[[#This Row],[ТИП]]&amp;"-"&amp;RIGHT(tbl_main[[#This Row],[Серия и номер]],6)))</f>
        <v/>
      </c>
      <c r="C778" s="83" t="s">
        <v>311</v>
      </c>
      <c r="D778" s="83" t="s">
        <v>311</v>
      </c>
      <c r="E778" s="83" t="s">
        <v>311</v>
      </c>
      <c r="F778" s="83" t="s">
        <v>311</v>
      </c>
      <c r="G778" s="83" t="s">
        <v>311</v>
      </c>
      <c r="H778" s="83" t="s">
        <v>311</v>
      </c>
      <c r="I778" s="83" t="s">
        <v>311</v>
      </c>
      <c r="J778" s="83" t="s">
        <v>311</v>
      </c>
      <c r="K778" s="84" t="s">
        <v>311</v>
      </c>
      <c r="L778" s="83" t="s">
        <v>311</v>
      </c>
      <c r="M778" s="85" t="s">
        <v>311</v>
      </c>
      <c r="N778" s="83" t="s">
        <v>311</v>
      </c>
      <c r="O778" s="84" t="s">
        <v>311</v>
      </c>
      <c r="P778" s="83" t="s">
        <v>311</v>
      </c>
      <c r="Q778" s="83" t="s">
        <v>311</v>
      </c>
      <c r="R778" s="83" t="s">
        <v>311</v>
      </c>
      <c r="S778" s="86" t="s">
        <v>311</v>
      </c>
      <c r="T778" s="83" t="s">
        <v>311</v>
      </c>
      <c r="U778" s="83" t="s">
        <v>311</v>
      </c>
      <c r="V778" s="83" t="s">
        <v>311</v>
      </c>
      <c r="W778" s="86" t="s">
        <v>311</v>
      </c>
      <c r="X778" s="86" t="s">
        <v>311</v>
      </c>
      <c r="Y778" s="90" t="str">
        <f>IF(tbl_main[[#This Row],[ИНН организации]]="","",IF(ISERROR(VLOOKUP(tbl_main[[#This Row],[ИНН организации]],tbl_inn[],3,FALSE)),"Проверьте ИНН",VLOOKUP(tbl_main[[#This Row],[ИНН организации]],tbl_inn[],3,FALSE)))</f>
        <v/>
      </c>
      <c r="Z778" s="90" t="str">
        <f>IF(ISERROR(VLOOKUP(tbl_main[[#This Row],[ИНН организации]],tbl_inn[],4,FALSE)),"",VLOOKUP(tbl_main[[#This Row],[ИНН организации]],tbl_inn[],4,FALSE))</f>
        <v/>
      </c>
      <c r="AA778" s="90" t="str">
        <f>IF(ISERROR(VLOOKUP(tbl_main[[#This Row],[ИНН организации]],tbl_inn[],8,FALSE)),"",VLOOKUP(tbl_main[[#This Row],[ИНН организации]],tbl_inn[],8,FALSE))</f>
        <v/>
      </c>
      <c r="AB778" s="83" t="s">
        <v>311</v>
      </c>
      <c r="AC778" s="83" t="s">
        <v>311</v>
      </c>
      <c r="AD778" s="83" t="s">
        <v>311</v>
      </c>
      <c r="AE778" s="83" t="s">
        <v>311</v>
      </c>
      <c r="AF778" s="83" t="s">
        <v>311</v>
      </c>
      <c r="AG778" s="83" t="s">
        <v>311</v>
      </c>
      <c r="AH778" s="83" t="s">
        <v>311</v>
      </c>
      <c r="AI778" s="83" t="s">
        <v>311</v>
      </c>
      <c r="AJ778" s="83" t="s">
        <v>311</v>
      </c>
      <c r="AK778" s="83" t="s">
        <v>311</v>
      </c>
      <c r="AL778" s="83" t="s">
        <v>311</v>
      </c>
      <c r="AM778" s="83" t="s">
        <v>311</v>
      </c>
      <c r="AN778" s="83" t="s">
        <v>311</v>
      </c>
    </row>
    <row r="779" spans="1:40" x14ac:dyDescent="0.25">
      <c r="A779" s="81">
        <f t="shared" ref="A779:A842" si="12">ROW()-9</f>
        <v>770</v>
      </c>
      <c r="B779" s="82" t="str">
        <f>IF(tbl_main[[#This Row],[ТИП]]="","",IF(tbl_main[[#This Row],[Серия и номер]]="","",tbl_main[[#This Row],[ТИП]]&amp;"-"&amp;RIGHT(tbl_main[[#This Row],[Серия и номер]],6)))</f>
        <v/>
      </c>
      <c r="C779" s="83" t="s">
        <v>311</v>
      </c>
      <c r="D779" s="83" t="s">
        <v>311</v>
      </c>
      <c r="E779" s="83" t="s">
        <v>311</v>
      </c>
      <c r="F779" s="83" t="s">
        <v>311</v>
      </c>
      <c r="G779" s="83" t="s">
        <v>311</v>
      </c>
      <c r="H779" s="83" t="s">
        <v>311</v>
      </c>
      <c r="I779" s="83" t="s">
        <v>311</v>
      </c>
      <c r="J779" s="83" t="s">
        <v>311</v>
      </c>
      <c r="K779" s="84" t="s">
        <v>311</v>
      </c>
      <c r="L779" s="83" t="s">
        <v>311</v>
      </c>
      <c r="M779" s="85" t="s">
        <v>311</v>
      </c>
      <c r="N779" s="83" t="s">
        <v>311</v>
      </c>
      <c r="O779" s="84" t="s">
        <v>311</v>
      </c>
      <c r="P779" s="83" t="s">
        <v>311</v>
      </c>
      <c r="Q779" s="83" t="s">
        <v>311</v>
      </c>
      <c r="R779" s="83" t="s">
        <v>311</v>
      </c>
      <c r="S779" s="86" t="s">
        <v>311</v>
      </c>
      <c r="T779" s="83" t="s">
        <v>311</v>
      </c>
      <c r="U779" s="83" t="s">
        <v>311</v>
      </c>
      <c r="V779" s="83" t="s">
        <v>311</v>
      </c>
      <c r="W779" s="86" t="s">
        <v>311</v>
      </c>
      <c r="X779" s="86" t="s">
        <v>311</v>
      </c>
      <c r="Y779" s="90" t="str">
        <f>IF(tbl_main[[#This Row],[ИНН организации]]="","",IF(ISERROR(VLOOKUP(tbl_main[[#This Row],[ИНН организации]],tbl_inn[],3,FALSE)),"Проверьте ИНН",VLOOKUP(tbl_main[[#This Row],[ИНН организации]],tbl_inn[],3,FALSE)))</f>
        <v/>
      </c>
      <c r="Z779" s="90" t="str">
        <f>IF(ISERROR(VLOOKUP(tbl_main[[#This Row],[ИНН организации]],tbl_inn[],4,FALSE)),"",VLOOKUP(tbl_main[[#This Row],[ИНН организации]],tbl_inn[],4,FALSE))</f>
        <v/>
      </c>
      <c r="AA779" s="90" t="str">
        <f>IF(ISERROR(VLOOKUP(tbl_main[[#This Row],[ИНН организации]],tbl_inn[],8,FALSE)),"",VLOOKUP(tbl_main[[#This Row],[ИНН организации]],tbl_inn[],8,FALSE))</f>
        <v/>
      </c>
      <c r="AB779" s="83" t="s">
        <v>311</v>
      </c>
      <c r="AC779" s="83" t="s">
        <v>311</v>
      </c>
      <c r="AD779" s="83" t="s">
        <v>311</v>
      </c>
      <c r="AE779" s="83" t="s">
        <v>311</v>
      </c>
      <c r="AF779" s="83" t="s">
        <v>311</v>
      </c>
      <c r="AG779" s="83" t="s">
        <v>311</v>
      </c>
      <c r="AH779" s="83" t="s">
        <v>311</v>
      </c>
      <c r="AI779" s="83" t="s">
        <v>311</v>
      </c>
      <c r="AJ779" s="83" t="s">
        <v>311</v>
      </c>
      <c r="AK779" s="83" t="s">
        <v>311</v>
      </c>
      <c r="AL779" s="83" t="s">
        <v>311</v>
      </c>
      <c r="AM779" s="83" t="s">
        <v>311</v>
      </c>
      <c r="AN779" s="83" t="s">
        <v>311</v>
      </c>
    </row>
    <row r="780" spans="1:40" x14ac:dyDescent="0.25">
      <c r="A780" s="81">
        <f t="shared" si="12"/>
        <v>771</v>
      </c>
      <c r="B780" s="82" t="str">
        <f>IF(tbl_main[[#This Row],[ТИП]]="","",IF(tbl_main[[#This Row],[Серия и номер]]="","",tbl_main[[#This Row],[ТИП]]&amp;"-"&amp;RIGHT(tbl_main[[#This Row],[Серия и номер]],6)))</f>
        <v/>
      </c>
      <c r="C780" s="83" t="s">
        <v>311</v>
      </c>
      <c r="D780" s="83" t="s">
        <v>311</v>
      </c>
      <c r="E780" s="83" t="s">
        <v>311</v>
      </c>
      <c r="F780" s="83" t="s">
        <v>311</v>
      </c>
      <c r="G780" s="83" t="s">
        <v>311</v>
      </c>
      <c r="H780" s="83" t="s">
        <v>311</v>
      </c>
      <c r="I780" s="83" t="s">
        <v>311</v>
      </c>
      <c r="J780" s="83" t="s">
        <v>311</v>
      </c>
      <c r="K780" s="84" t="s">
        <v>311</v>
      </c>
      <c r="L780" s="83" t="s">
        <v>311</v>
      </c>
      <c r="M780" s="85" t="s">
        <v>311</v>
      </c>
      <c r="N780" s="83" t="s">
        <v>311</v>
      </c>
      <c r="O780" s="84" t="s">
        <v>311</v>
      </c>
      <c r="P780" s="83" t="s">
        <v>311</v>
      </c>
      <c r="Q780" s="83" t="s">
        <v>311</v>
      </c>
      <c r="R780" s="83" t="s">
        <v>311</v>
      </c>
      <c r="S780" s="86" t="s">
        <v>311</v>
      </c>
      <c r="T780" s="83" t="s">
        <v>311</v>
      </c>
      <c r="U780" s="83" t="s">
        <v>311</v>
      </c>
      <c r="V780" s="83" t="s">
        <v>311</v>
      </c>
      <c r="W780" s="86" t="s">
        <v>311</v>
      </c>
      <c r="X780" s="86" t="s">
        <v>311</v>
      </c>
      <c r="Y780" s="90" t="str">
        <f>IF(tbl_main[[#This Row],[ИНН организации]]="","",IF(ISERROR(VLOOKUP(tbl_main[[#This Row],[ИНН организации]],tbl_inn[],3,FALSE)),"Проверьте ИНН",VLOOKUP(tbl_main[[#This Row],[ИНН организации]],tbl_inn[],3,FALSE)))</f>
        <v/>
      </c>
      <c r="Z780" s="90" t="str">
        <f>IF(ISERROR(VLOOKUP(tbl_main[[#This Row],[ИНН организации]],tbl_inn[],4,FALSE)),"",VLOOKUP(tbl_main[[#This Row],[ИНН организации]],tbl_inn[],4,FALSE))</f>
        <v/>
      </c>
      <c r="AA780" s="90" t="str">
        <f>IF(ISERROR(VLOOKUP(tbl_main[[#This Row],[ИНН организации]],tbl_inn[],8,FALSE)),"",VLOOKUP(tbl_main[[#This Row],[ИНН организации]],tbl_inn[],8,FALSE))</f>
        <v/>
      </c>
      <c r="AB780" s="83" t="s">
        <v>311</v>
      </c>
      <c r="AC780" s="83" t="s">
        <v>311</v>
      </c>
      <c r="AD780" s="83" t="s">
        <v>311</v>
      </c>
      <c r="AE780" s="83" t="s">
        <v>311</v>
      </c>
      <c r="AF780" s="83" t="s">
        <v>311</v>
      </c>
      <c r="AG780" s="83" t="s">
        <v>311</v>
      </c>
      <c r="AH780" s="83" t="s">
        <v>311</v>
      </c>
      <c r="AI780" s="83" t="s">
        <v>311</v>
      </c>
      <c r="AJ780" s="83" t="s">
        <v>311</v>
      </c>
      <c r="AK780" s="83" t="s">
        <v>311</v>
      </c>
      <c r="AL780" s="83" t="s">
        <v>311</v>
      </c>
      <c r="AM780" s="83" t="s">
        <v>311</v>
      </c>
      <c r="AN780" s="83" t="s">
        <v>311</v>
      </c>
    </row>
    <row r="781" spans="1:40" x14ac:dyDescent="0.25">
      <c r="A781" s="81">
        <f t="shared" si="12"/>
        <v>772</v>
      </c>
      <c r="B781" s="82" t="str">
        <f>IF(tbl_main[[#This Row],[ТИП]]="","",IF(tbl_main[[#This Row],[Серия и номер]]="","",tbl_main[[#This Row],[ТИП]]&amp;"-"&amp;RIGHT(tbl_main[[#This Row],[Серия и номер]],6)))</f>
        <v/>
      </c>
      <c r="C781" s="83" t="s">
        <v>311</v>
      </c>
      <c r="D781" s="83" t="s">
        <v>311</v>
      </c>
      <c r="E781" s="83" t="s">
        <v>311</v>
      </c>
      <c r="F781" s="83" t="s">
        <v>311</v>
      </c>
      <c r="G781" s="83" t="s">
        <v>311</v>
      </c>
      <c r="H781" s="83" t="s">
        <v>311</v>
      </c>
      <c r="I781" s="83" t="s">
        <v>311</v>
      </c>
      <c r="J781" s="83" t="s">
        <v>311</v>
      </c>
      <c r="K781" s="84" t="s">
        <v>311</v>
      </c>
      <c r="L781" s="83" t="s">
        <v>311</v>
      </c>
      <c r="M781" s="85" t="s">
        <v>311</v>
      </c>
      <c r="N781" s="83" t="s">
        <v>311</v>
      </c>
      <c r="O781" s="84" t="s">
        <v>311</v>
      </c>
      <c r="P781" s="83" t="s">
        <v>311</v>
      </c>
      <c r="Q781" s="83" t="s">
        <v>311</v>
      </c>
      <c r="R781" s="83" t="s">
        <v>311</v>
      </c>
      <c r="S781" s="86" t="s">
        <v>311</v>
      </c>
      <c r="T781" s="83" t="s">
        <v>311</v>
      </c>
      <c r="U781" s="83" t="s">
        <v>311</v>
      </c>
      <c r="V781" s="83" t="s">
        <v>311</v>
      </c>
      <c r="W781" s="86" t="s">
        <v>311</v>
      </c>
      <c r="X781" s="86" t="s">
        <v>311</v>
      </c>
      <c r="Y781" s="90" t="str">
        <f>IF(tbl_main[[#This Row],[ИНН организации]]="","",IF(ISERROR(VLOOKUP(tbl_main[[#This Row],[ИНН организации]],tbl_inn[],3,FALSE)),"Проверьте ИНН",VLOOKUP(tbl_main[[#This Row],[ИНН организации]],tbl_inn[],3,FALSE)))</f>
        <v/>
      </c>
      <c r="Z781" s="90" t="str">
        <f>IF(ISERROR(VLOOKUP(tbl_main[[#This Row],[ИНН организации]],tbl_inn[],4,FALSE)),"",VLOOKUP(tbl_main[[#This Row],[ИНН организации]],tbl_inn[],4,FALSE))</f>
        <v/>
      </c>
      <c r="AA781" s="90" t="str">
        <f>IF(ISERROR(VLOOKUP(tbl_main[[#This Row],[ИНН организации]],tbl_inn[],8,FALSE)),"",VLOOKUP(tbl_main[[#This Row],[ИНН организации]],tbl_inn[],8,FALSE))</f>
        <v/>
      </c>
      <c r="AB781" s="83" t="s">
        <v>311</v>
      </c>
      <c r="AC781" s="83" t="s">
        <v>311</v>
      </c>
      <c r="AD781" s="83" t="s">
        <v>311</v>
      </c>
      <c r="AE781" s="83" t="s">
        <v>311</v>
      </c>
      <c r="AF781" s="83" t="s">
        <v>311</v>
      </c>
      <c r="AG781" s="83" t="s">
        <v>311</v>
      </c>
      <c r="AH781" s="83" t="s">
        <v>311</v>
      </c>
      <c r="AI781" s="83" t="s">
        <v>311</v>
      </c>
      <c r="AJ781" s="83" t="s">
        <v>311</v>
      </c>
      <c r="AK781" s="83" t="s">
        <v>311</v>
      </c>
      <c r="AL781" s="83" t="s">
        <v>311</v>
      </c>
      <c r="AM781" s="83" t="s">
        <v>311</v>
      </c>
      <c r="AN781" s="83" t="s">
        <v>311</v>
      </c>
    </row>
    <row r="782" spans="1:40" x14ac:dyDescent="0.25">
      <c r="A782" s="81">
        <f t="shared" si="12"/>
        <v>773</v>
      </c>
      <c r="B782" s="82" t="str">
        <f>IF(tbl_main[[#This Row],[ТИП]]="","",IF(tbl_main[[#This Row],[Серия и номер]]="","",tbl_main[[#This Row],[ТИП]]&amp;"-"&amp;RIGHT(tbl_main[[#This Row],[Серия и номер]],6)))</f>
        <v/>
      </c>
      <c r="C782" s="83" t="s">
        <v>311</v>
      </c>
      <c r="D782" s="83" t="s">
        <v>311</v>
      </c>
      <c r="E782" s="83" t="s">
        <v>311</v>
      </c>
      <c r="F782" s="83" t="s">
        <v>311</v>
      </c>
      <c r="G782" s="83" t="s">
        <v>311</v>
      </c>
      <c r="H782" s="83" t="s">
        <v>311</v>
      </c>
      <c r="I782" s="83" t="s">
        <v>311</v>
      </c>
      <c r="J782" s="83" t="s">
        <v>311</v>
      </c>
      <c r="K782" s="84" t="s">
        <v>311</v>
      </c>
      <c r="L782" s="83" t="s">
        <v>311</v>
      </c>
      <c r="M782" s="85" t="s">
        <v>311</v>
      </c>
      <c r="N782" s="83" t="s">
        <v>311</v>
      </c>
      <c r="O782" s="84" t="s">
        <v>311</v>
      </c>
      <c r="P782" s="83" t="s">
        <v>311</v>
      </c>
      <c r="Q782" s="83" t="s">
        <v>311</v>
      </c>
      <c r="R782" s="83" t="s">
        <v>311</v>
      </c>
      <c r="S782" s="86" t="s">
        <v>311</v>
      </c>
      <c r="T782" s="83" t="s">
        <v>311</v>
      </c>
      <c r="U782" s="83" t="s">
        <v>311</v>
      </c>
      <c r="V782" s="83" t="s">
        <v>311</v>
      </c>
      <c r="W782" s="86" t="s">
        <v>311</v>
      </c>
      <c r="X782" s="86" t="s">
        <v>311</v>
      </c>
      <c r="Y782" s="90" t="str">
        <f>IF(tbl_main[[#This Row],[ИНН организации]]="","",IF(ISERROR(VLOOKUP(tbl_main[[#This Row],[ИНН организации]],tbl_inn[],3,FALSE)),"Проверьте ИНН",VLOOKUP(tbl_main[[#This Row],[ИНН организации]],tbl_inn[],3,FALSE)))</f>
        <v/>
      </c>
      <c r="Z782" s="90" t="str">
        <f>IF(ISERROR(VLOOKUP(tbl_main[[#This Row],[ИНН организации]],tbl_inn[],4,FALSE)),"",VLOOKUP(tbl_main[[#This Row],[ИНН организации]],tbl_inn[],4,FALSE))</f>
        <v/>
      </c>
      <c r="AA782" s="90" t="str">
        <f>IF(ISERROR(VLOOKUP(tbl_main[[#This Row],[ИНН организации]],tbl_inn[],8,FALSE)),"",VLOOKUP(tbl_main[[#This Row],[ИНН организации]],tbl_inn[],8,FALSE))</f>
        <v/>
      </c>
      <c r="AB782" s="83" t="s">
        <v>311</v>
      </c>
      <c r="AC782" s="83" t="s">
        <v>311</v>
      </c>
      <c r="AD782" s="83" t="s">
        <v>311</v>
      </c>
      <c r="AE782" s="83" t="s">
        <v>311</v>
      </c>
      <c r="AF782" s="83" t="s">
        <v>311</v>
      </c>
      <c r="AG782" s="83" t="s">
        <v>311</v>
      </c>
      <c r="AH782" s="83" t="s">
        <v>311</v>
      </c>
      <c r="AI782" s="83" t="s">
        <v>311</v>
      </c>
      <c r="AJ782" s="83" t="s">
        <v>311</v>
      </c>
      <c r="AK782" s="83" t="s">
        <v>311</v>
      </c>
      <c r="AL782" s="83" t="s">
        <v>311</v>
      </c>
      <c r="AM782" s="83" t="s">
        <v>311</v>
      </c>
      <c r="AN782" s="83" t="s">
        <v>311</v>
      </c>
    </row>
    <row r="783" spans="1:40" x14ac:dyDescent="0.25">
      <c r="A783" s="81">
        <f t="shared" si="12"/>
        <v>774</v>
      </c>
      <c r="B783" s="82" t="str">
        <f>IF(tbl_main[[#This Row],[ТИП]]="","",IF(tbl_main[[#This Row],[Серия и номер]]="","",tbl_main[[#This Row],[ТИП]]&amp;"-"&amp;RIGHT(tbl_main[[#This Row],[Серия и номер]],6)))</f>
        <v/>
      </c>
      <c r="C783" s="83" t="s">
        <v>311</v>
      </c>
      <c r="D783" s="83" t="s">
        <v>311</v>
      </c>
      <c r="E783" s="83" t="s">
        <v>311</v>
      </c>
      <c r="F783" s="83" t="s">
        <v>311</v>
      </c>
      <c r="G783" s="83" t="s">
        <v>311</v>
      </c>
      <c r="H783" s="83" t="s">
        <v>311</v>
      </c>
      <c r="I783" s="83" t="s">
        <v>311</v>
      </c>
      <c r="J783" s="83" t="s">
        <v>311</v>
      </c>
      <c r="K783" s="84" t="s">
        <v>311</v>
      </c>
      <c r="L783" s="83" t="s">
        <v>311</v>
      </c>
      <c r="M783" s="85" t="s">
        <v>311</v>
      </c>
      <c r="N783" s="83" t="s">
        <v>311</v>
      </c>
      <c r="O783" s="84" t="s">
        <v>311</v>
      </c>
      <c r="P783" s="83" t="s">
        <v>311</v>
      </c>
      <c r="Q783" s="83" t="s">
        <v>311</v>
      </c>
      <c r="R783" s="83" t="s">
        <v>311</v>
      </c>
      <c r="S783" s="86" t="s">
        <v>311</v>
      </c>
      <c r="T783" s="83" t="s">
        <v>311</v>
      </c>
      <c r="U783" s="83" t="s">
        <v>311</v>
      </c>
      <c r="V783" s="83" t="s">
        <v>311</v>
      </c>
      <c r="W783" s="86" t="s">
        <v>311</v>
      </c>
      <c r="X783" s="86" t="s">
        <v>311</v>
      </c>
      <c r="Y783" s="90" t="str">
        <f>IF(tbl_main[[#This Row],[ИНН организации]]="","",IF(ISERROR(VLOOKUP(tbl_main[[#This Row],[ИНН организации]],tbl_inn[],3,FALSE)),"Проверьте ИНН",VLOOKUP(tbl_main[[#This Row],[ИНН организации]],tbl_inn[],3,FALSE)))</f>
        <v/>
      </c>
      <c r="Z783" s="90" t="str">
        <f>IF(ISERROR(VLOOKUP(tbl_main[[#This Row],[ИНН организации]],tbl_inn[],4,FALSE)),"",VLOOKUP(tbl_main[[#This Row],[ИНН организации]],tbl_inn[],4,FALSE))</f>
        <v/>
      </c>
      <c r="AA783" s="90" t="str">
        <f>IF(ISERROR(VLOOKUP(tbl_main[[#This Row],[ИНН организации]],tbl_inn[],8,FALSE)),"",VLOOKUP(tbl_main[[#This Row],[ИНН организации]],tbl_inn[],8,FALSE))</f>
        <v/>
      </c>
      <c r="AB783" s="83" t="s">
        <v>311</v>
      </c>
      <c r="AC783" s="83" t="s">
        <v>311</v>
      </c>
      <c r="AD783" s="83" t="s">
        <v>311</v>
      </c>
      <c r="AE783" s="83" t="s">
        <v>311</v>
      </c>
      <c r="AF783" s="83" t="s">
        <v>311</v>
      </c>
      <c r="AG783" s="83" t="s">
        <v>311</v>
      </c>
      <c r="AH783" s="83" t="s">
        <v>311</v>
      </c>
      <c r="AI783" s="83" t="s">
        <v>311</v>
      </c>
      <c r="AJ783" s="83" t="s">
        <v>311</v>
      </c>
      <c r="AK783" s="83" t="s">
        <v>311</v>
      </c>
      <c r="AL783" s="83" t="s">
        <v>311</v>
      </c>
      <c r="AM783" s="83" t="s">
        <v>311</v>
      </c>
      <c r="AN783" s="83" t="s">
        <v>311</v>
      </c>
    </row>
    <row r="784" spans="1:40" x14ac:dyDescent="0.25">
      <c r="A784" s="81">
        <f t="shared" si="12"/>
        <v>775</v>
      </c>
      <c r="B784" s="82" t="str">
        <f>IF(tbl_main[[#This Row],[ТИП]]="","",IF(tbl_main[[#This Row],[Серия и номер]]="","",tbl_main[[#This Row],[ТИП]]&amp;"-"&amp;RIGHT(tbl_main[[#This Row],[Серия и номер]],6)))</f>
        <v/>
      </c>
      <c r="C784" s="83" t="s">
        <v>311</v>
      </c>
      <c r="D784" s="83" t="s">
        <v>311</v>
      </c>
      <c r="E784" s="83" t="s">
        <v>311</v>
      </c>
      <c r="F784" s="83" t="s">
        <v>311</v>
      </c>
      <c r="G784" s="83" t="s">
        <v>311</v>
      </c>
      <c r="H784" s="83" t="s">
        <v>311</v>
      </c>
      <c r="I784" s="83" t="s">
        <v>311</v>
      </c>
      <c r="J784" s="83" t="s">
        <v>311</v>
      </c>
      <c r="K784" s="84" t="s">
        <v>311</v>
      </c>
      <c r="L784" s="83" t="s">
        <v>311</v>
      </c>
      <c r="M784" s="85" t="s">
        <v>311</v>
      </c>
      <c r="N784" s="83" t="s">
        <v>311</v>
      </c>
      <c r="O784" s="84" t="s">
        <v>311</v>
      </c>
      <c r="P784" s="83" t="s">
        <v>311</v>
      </c>
      <c r="Q784" s="83" t="s">
        <v>311</v>
      </c>
      <c r="R784" s="83" t="s">
        <v>311</v>
      </c>
      <c r="S784" s="86" t="s">
        <v>311</v>
      </c>
      <c r="T784" s="83" t="s">
        <v>311</v>
      </c>
      <c r="U784" s="83" t="s">
        <v>311</v>
      </c>
      <c r="V784" s="83" t="s">
        <v>311</v>
      </c>
      <c r="W784" s="86" t="s">
        <v>311</v>
      </c>
      <c r="X784" s="86" t="s">
        <v>311</v>
      </c>
      <c r="Y784" s="90" t="str">
        <f>IF(tbl_main[[#This Row],[ИНН организации]]="","",IF(ISERROR(VLOOKUP(tbl_main[[#This Row],[ИНН организации]],tbl_inn[],3,FALSE)),"Проверьте ИНН",VLOOKUP(tbl_main[[#This Row],[ИНН организации]],tbl_inn[],3,FALSE)))</f>
        <v/>
      </c>
      <c r="Z784" s="90" t="str">
        <f>IF(ISERROR(VLOOKUP(tbl_main[[#This Row],[ИНН организации]],tbl_inn[],4,FALSE)),"",VLOOKUP(tbl_main[[#This Row],[ИНН организации]],tbl_inn[],4,FALSE))</f>
        <v/>
      </c>
      <c r="AA784" s="90" t="str">
        <f>IF(ISERROR(VLOOKUP(tbl_main[[#This Row],[ИНН организации]],tbl_inn[],8,FALSE)),"",VLOOKUP(tbl_main[[#This Row],[ИНН организации]],tbl_inn[],8,FALSE))</f>
        <v/>
      </c>
      <c r="AB784" s="83" t="s">
        <v>311</v>
      </c>
      <c r="AC784" s="83" t="s">
        <v>311</v>
      </c>
      <c r="AD784" s="83" t="s">
        <v>311</v>
      </c>
      <c r="AE784" s="83" t="s">
        <v>311</v>
      </c>
      <c r="AF784" s="83" t="s">
        <v>311</v>
      </c>
      <c r="AG784" s="83" t="s">
        <v>311</v>
      </c>
      <c r="AH784" s="83" t="s">
        <v>311</v>
      </c>
      <c r="AI784" s="83" t="s">
        <v>311</v>
      </c>
      <c r="AJ784" s="83" t="s">
        <v>311</v>
      </c>
      <c r="AK784" s="83" t="s">
        <v>311</v>
      </c>
      <c r="AL784" s="83" t="s">
        <v>311</v>
      </c>
      <c r="AM784" s="83" t="s">
        <v>311</v>
      </c>
      <c r="AN784" s="83" t="s">
        <v>311</v>
      </c>
    </row>
    <row r="785" spans="1:40" x14ac:dyDescent="0.25">
      <c r="A785" s="81">
        <f t="shared" si="12"/>
        <v>776</v>
      </c>
      <c r="B785" s="82" t="str">
        <f>IF(tbl_main[[#This Row],[ТИП]]="","",IF(tbl_main[[#This Row],[Серия и номер]]="","",tbl_main[[#This Row],[ТИП]]&amp;"-"&amp;RIGHT(tbl_main[[#This Row],[Серия и номер]],6)))</f>
        <v/>
      </c>
      <c r="C785" s="83" t="s">
        <v>311</v>
      </c>
      <c r="D785" s="83" t="s">
        <v>311</v>
      </c>
      <c r="E785" s="83" t="s">
        <v>311</v>
      </c>
      <c r="F785" s="83" t="s">
        <v>311</v>
      </c>
      <c r="G785" s="83" t="s">
        <v>311</v>
      </c>
      <c r="H785" s="83" t="s">
        <v>311</v>
      </c>
      <c r="I785" s="83" t="s">
        <v>311</v>
      </c>
      <c r="J785" s="83" t="s">
        <v>311</v>
      </c>
      <c r="K785" s="84" t="s">
        <v>311</v>
      </c>
      <c r="L785" s="83" t="s">
        <v>311</v>
      </c>
      <c r="M785" s="85" t="s">
        <v>311</v>
      </c>
      <c r="N785" s="83" t="s">
        <v>311</v>
      </c>
      <c r="O785" s="84" t="s">
        <v>311</v>
      </c>
      <c r="P785" s="83" t="s">
        <v>311</v>
      </c>
      <c r="Q785" s="83" t="s">
        <v>311</v>
      </c>
      <c r="R785" s="83" t="s">
        <v>311</v>
      </c>
      <c r="S785" s="86" t="s">
        <v>311</v>
      </c>
      <c r="T785" s="83" t="s">
        <v>311</v>
      </c>
      <c r="U785" s="83" t="s">
        <v>311</v>
      </c>
      <c r="V785" s="83" t="s">
        <v>311</v>
      </c>
      <c r="W785" s="86" t="s">
        <v>311</v>
      </c>
      <c r="X785" s="86" t="s">
        <v>311</v>
      </c>
      <c r="Y785" s="90" t="str">
        <f>IF(tbl_main[[#This Row],[ИНН организации]]="","",IF(ISERROR(VLOOKUP(tbl_main[[#This Row],[ИНН организации]],tbl_inn[],3,FALSE)),"Проверьте ИНН",VLOOKUP(tbl_main[[#This Row],[ИНН организации]],tbl_inn[],3,FALSE)))</f>
        <v/>
      </c>
      <c r="Z785" s="90" t="str">
        <f>IF(ISERROR(VLOOKUP(tbl_main[[#This Row],[ИНН организации]],tbl_inn[],4,FALSE)),"",VLOOKUP(tbl_main[[#This Row],[ИНН организации]],tbl_inn[],4,FALSE))</f>
        <v/>
      </c>
      <c r="AA785" s="90" t="str">
        <f>IF(ISERROR(VLOOKUP(tbl_main[[#This Row],[ИНН организации]],tbl_inn[],8,FALSE)),"",VLOOKUP(tbl_main[[#This Row],[ИНН организации]],tbl_inn[],8,FALSE))</f>
        <v/>
      </c>
      <c r="AB785" s="83" t="s">
        <v>311</v>
      </c>
      <c r="AC785" s="83" t="s">
        <v>311</v>
      </c>
      <c r="AD785" s="83" t="s">
        <v>311</v>
      </c>
      <c r="AE785" s="83" t="s">
        <v>311</v>
      </c>
      <c r="AF785" s="83" t="s">
        <v>311</v>
      </c>
      <c r="AG785" s="83" t="s">
        <v>311</v>
      </c>
      <c r="AH785" s="83" t="s">
        <v>311</v>
      </c>
      <c r="AI785" s="83" t="s">
        <v>311</v>
      </c>
      <c r="AJ785" s="83" t="s">
        <v>311</v>
      </c>
      <c r="AK785" s="83" t="s">
        <v>311</v>
      </c>
      <c r="AL785" s="83" t="s">
        <v>311</v>
      </c>
      <c r="AM785" s="83" t="s">
        <v>311</v>
      </c>
      <c r="AN785" s="83" t="s">
        <v>311</v>
      </c>
    </row>
    <row r="786" spans="1:40" x14ac:dyDescent="0.25">
      <c r="A786" s="81">
        <f t="shared" si="12"/>
        <v>777</v>
      </c>
      <c r="B786" s="82" t="str">
        <f>IF(tbl_main[[#This Row],[ТИП]]="","",IF(tbl_main[[#This Row],[Серия и номер]]="","",tbl_main[[#This Row],[ТИП]]&amp;"-"&amp;RIGHT(tbl_main[[#This Row],[Серия и номер]],6)))</f>
        <v/>
      </c>
      <c r="C786" s="83" t="s">
        <v>311</v>
      </c>
      <c r="D786" s="83" t="s">
        <v>311</v>
      </c>
      <c r="E786" s="83" t="s">
        <v>311</v>
      </c>
      <c r="F786" s="83" t="s">
        <v>311</v>
      </c>
      <c r="G786" s="83" t="s">
        <v>311</v>
      </c>
      <c r="H786" s="83" t="s">
        <v>311</v>
      </c>
      <c r="I786" s="83" t="s">
        <v>311</v>
      </c>
      <c r="J786" s="83" t="s">
        <v>311</v>
      </c>
      <c r="K786" s="84" t="s">
        <v>311</v>
      </c>
      <c r="L786" s="83" t="s">
        <v>311</v>
      </c>
      <c r="M786" s="85" t="s">
        <v>311</v>
      </c>
      <c r="N786" s="83" t="s">
        <v>311</v>
      </c>
      <c r="O786" s="84" t="s">
        <v>311</v>
      </c>
      <c r="P786" s="83" t="s">
        <v>311</v>
      </c>
      <c r="Q786" s="83" t="s">
        <v>311</v>
      </c>
      <c r="R786" s="83" t="s">
        <v>311</v>
      </c>
      <c r="S786" s="86" t="s">
        <v>311</v>
      </c>
      <c r="T786" s="83" t="s">
        <v>311</v>
      </c>
      <c r="U786" s="83" t="s">
        <v>311</v>
      </c>
      <c r="V786" s="83" t="s">
        <v>311</v>
      </c>
      <c r="W786" s="86" t="s">
        <v>311</v>
      </c>
      <c r="X786" s="86" t="s">
        <v>311</v>
      </c>
      <c r="Y786" s="90" t="str">
        <f>IF(tbl_main[[#This Row],[ИНН организации]]="","",IF(ISERROR(VLOOKUP(tbl_main[[#This Row],[ИНН организации]],tbl_inn[],3,FALSE)),"Проверьте ИНН",VLOOKUP(tbl_main[[#This Row],[ИНН организации]],tbl_inn[],3,FALSE)))</f>
        <v/>
      </c>
      <c r="Z786" s="90" t="str">
        <f>IF(ISERROR(VLOOKUP(tbl_main[[#This Row],[ИНН организации]],tbl_inn[],4,FALSE)),"",VLOOKUP(tbl_main[[#This Row],[ИНН организации]],tbl_inn[],4,FALSE))</f>
        <v/>
      </c>
      <c r="AA786" s="90" t="str">
        <f>IF(ISERROR(VLOOKUP(tbl_main[[#This Row],[ИНН организации]],tbl_inn[],8,FALSE)),"",VLOOKUP(tbl_main[[#This Row],[ИНН организации]],tbl_inn[],8,FALSE))</f>
        <v/>
      </c>
      <c r="AB786" s="83" t="s">
        <v>311</v>
      </c>
      <c r="AC786" s="83" t="s">
        <v>311</v>
      </c>
      <c r="AD786" s="83" t="s">
        <v>311</v>
      </c>
      <c r="AE786" s="83" t="s">
        <v>311</v>
      </c>
      <c r="AF786" s="83" t="s">
        <v>311</v>
      </c>
      <c r="AG786" s="83" t="s">
        <v>311</v>
      </c>
      <c r="AH786" s="83" t="s">
        <v>311</v>
      </c>
      <c r="AI786" s="83" t="s">
        <v>311</v>
      </c>
      <c r="AJ786" s="83" t="s">
        <v>311</v>
      </c>
      <c r="AK786" s="83" t="s">
        <v>311</v>
      </c>
      <c r="AL786" s="83" t="s">
        <v>311</v>
      </c>
      <c r="AM786" s="83" t="s">
        <v>311</v>
      </c>
      <c r="AN786" s="83" t="s">
        <v>311</v>
      </c>
    </row>
    <row r="787" spans="1:40" x14ac:dyDescent="0.25">
      <c r="A787" s="81">
        <f t="shared" si="12"/>
        <v>778</v>
      </c>
      <c r="B787" s="82" t="str">
        <f>IF(tbl_main[[#This Row],[ТИП]]="","",IF(tbl_main[[#This Row],[Серия и номер]]="","",tbl_main[[#This Row],[ТИП]]&amp;"-"&amp;RIGHT(tbl_main[[#This Row],[Серия и номер]],6)))</f>
        <v/>
      </c>
      <c r="C787" s="83" t="s">
        <v>311</v>
      </c>
      <c r="D787" s="83" t="s">
        <v>311</v>
      </c>
      <c r="E787" s="83" t="s">
        <v>311</v>
      </c>
      <c r="F787" s="83" t="s">
        <v>311</v>
      </c>
      <c r="G787" s="83" t="s">
        <v>311</v>
      </c>
      <c r="H787" s="83" t="s">
        <v>311</v>
      </c>
      <c r="I787" s="83" t="s">
        <v>311</v>
      </c>
      <c r="J787" s="83" t="s">
        <v>311</v>
      </c>
      <c r="K787" s="84" t="s">
        <v>311</v>
      </c>
      <c r="L787" s="83" t="s">
        <v>311</v>
      </c>
      <c r="M787" s="85" t="s">
        <v>311</v>
      </c>
      <c r="N787" s="83" t="s">
        <v>311</v>
      </c>
      <c r="O787" s="84" t="s">
        <v>311</v>
      </c>
      <c r="P787" s="83" t="s">
        <v>311</v>
      </c>
      <c r="Q787" s="83" t="s">
        <v>311</v>
      </c>
      <c r="R787" s="83" t="s">
        <v>311</v>
      </c>
      <c r="S787" s="86" t="s">
        <v>311</v>
      </c>
      <c r="T787" s="83" t="s">
        <v>311</v>
      </c>
      <c r="U787" s="83" t="s">
        <v>311</v>
      </c>
      <c r="V787" s="83" t="s">
        <v>311</v>
      </c>
      <c r="W787" s="86" t="s">
        <v>311</v>
      </c>
      <c r="X787" s="86" t="s">
        <v>311</v>
      </c>
      <c r="Y787" s="90" t="str">
        <f>IF(tbl_main[[#This Row],[ИНН организации]]="","",IF(ISERROR(VLOOKUP(tbl_main[[#This Row],[ИНН организации]],tbl_inn[],3,FALSE)),"Проверьте ИНН",VLOOKUP(tbl_main[[#This Row],[ИНН организации]],tbl_inn[],3,FALSE)))</f>
        <v/>
      </c>
      <c r="Z787" s="90" t="str">
        <f>IF(ISERROR(VLOOKUP(tbl_main[[#This Row],[ИНН организации]],tbl_inn[],4,FALSE)),"",VLOOKUP(tbl_main[[#This Row],[ИНН организации]],tbl_inn[],4,FALSE))</f>
        <v/>
      </c>
      <c r="AA787" s="90" t="str">
        <f>IF(ISERROR(VLOOKUP(tbl_main[[#This Row],[ИНН организации]],tbl_inn[],8,FALSE)),"",VLOOKUP(tbl_main[[#This Row],[ИНН организации]],tbl_inn[],8,FALSE))</f>
        <v/>
      </c>
      <c r="AB787" s="83" t="s">
        <v>311</v>
      </c>
      <c r="AC787" s="83" t="s">
        <v>311</v>
      </c>
      <c r="AD787" s="83" t="s">
        <v>311</v>
      </c>
      <c r="AE787" s="83" t="s">
        <v>311</v>
      </c>
      <c r="AF787" s="83" t="s">
        <v>311</v>
      </c>
      <c r="AG787" s="83" t="s">
        <v>311</v>
      </c>
      <c r="AH787" s="83" t="s">
        <v>311</v>
      </c>
      <c r="AI787" s="83" t="s">
        <v>311</v>
      </c>
      <c r="AJ787" s="83" t="s">
        <v>311</v>
      </c>
      <c r="AK787" s="83" t="s">
        <v>311</v>
      </c>
      <c r="AL787" s="83" t="s">
        <v>311</v>
      </c>
      <c r="AM787" s="83" t="s">
        <v>311</v>
      </c>
      <c r="AN787" s="83" t="s">
        <v>311</v>
      </c>
    </row>
    <row r="788" spans="1:40" x14ac:dyDescent="0.25">
      <c r="A788" s="81">
        <f t="shared" si="12"/>
        <v>779</v>
      </c>
      <c r="B788" s="82" t="str">
        <f>IF(tbl_main[[#This Row],[ТИП]]="","",IF(tbl_main[[#This Row],[Серия и номер]]="","",tbl_main[[#This Row],[ТИП]]&amp;"-"&amp;RIGHT(tbl_main[[#This Row],[Серия и номер]],6)))</f>
        <v/>
      </c>
      <c r="C788" s="83" t="s">
        <v>311</v>
      </c>
      <c r="D788" s="83" t="s">
        <v>311</v>
      </c>
      <c r="E788" s="83" t="s">
        <v>311</v>
      </c>
      <c r="F788" s="83" t="s">
        <v>311</v>
      </c>
      <c r="G788" s="83" t="s">
        <v>311</v>
      </c>
      <c r="H788" s="83" t="s">
        <v>311</v>
      </c>
      <c r="I788" s="83" t="s">
        <v>311</v>
      </c>
      <c r="J788" s="83" t="s">
        <v>311</v>
      </c>
      <c r="K788" s="84" t="s">
        <v>311</v>
      </c>
      <c r="L788" s="83" t="s">
        <v>311</v>
      </c>
      <c r="M788" s="85" t="s">
        <v>311</v>
      </c>
      <c r="N788" s="83" t="s">
        <v>311</v>
      </c>
      <c r="O788" s="84" t="s">
        <v>311</v>
      </c>
      <c r="P788" s="83" t="s">
        <v>311</v>
      </c>
      <c r="Q788" s="83" t="s">
        <v>311</v>
      </c>
      <c r="R788" s="83" t="s">
        <v>311</v>
      </c>
      <c r="S788" s="86" t="s">
        <v>311</v>
      </c>
      <c r="T788" s="83" t="s">
        <v>311</v>
      </c>
      <c r="U788" s="83" t="s">
        <v>311</v>
      </c>
      <c r="V788" s="83" t="s">
        <v>311</v>
      </c>
      <c r="W788" s="86" t="s">
        <v>311</v>
      </c>
      <c r="X788" s="86" t="s">
        <v>311</v>
      </c>
      <c r="Y788" s="90" t="str">
        <f>IF(tbl_main[[#This Row],[ИНН организации]]="","",IF(ISERROR(VLOOKUP(tbl_main[[#This Row],[ИНН организации]],tbl_inn[],3,FALSE)),"Проверьте ИНН",VLOOKUP(tbl_main[[#This Row],[ИНН организации]],tbl_inn[],3,FALSE)))</f>
        <v/>
      </c>
      <c r="Z788" s="90" t="str">
        <f>IF(ISERROR(VLOOKUP(tbl_main[[#This Row],[ИНН организации]],tbl_inn[],4,FALSE)),"",VLOOKUP(tbl_main[[#This Row],[ИНН организации]],tbl_inn[],4,FALSE))</f>
        <v/>
      </c>
      <c r="AA788" s="90" t="str">
        <f>IF(ISERROR(VLOOKUP(tbl_main[[#This Row],[ИНН организации]],tbl_inn[],8,FALSE)),"",VLOOKUP(tbl_main[[#This Row],[ИНН организации]],tbl_inn[],8,FALSE))</f>
        <v/>
      </c>
      <c r="AB788" s="83" t="s">
        <v>311</v>
      </c>
      <c r="AC788" s="83" t="s">
        <v>311</v>
      </c>
      <c r="AD788" s="83" t="s">
        <v>311</v>
      </c>
      <c r="AE788" s="83" t="s">
        <v>311</v>
      </c>
      <c r="AF788" s="83" t="s">
        <v>311</v>
      </c>
      <c r="AG788" s="83" t="s">
        <v>311</v>
      </c>
      <c r="AH788" s="83" t="s">
        <v>311</v>
      </c>
      <c r="AI788" s="83" t="s">
        <v>311</v>
      </c>
      <c r="AJ788" s="83" t="s">
        <v>311</v>
      </c>
      <c r="AK788" s="83" t="s">
        <v>311</v>
      </c>
      <c r="AL788" s="83" t="s">
        <v>311</v>
      </c>
      <c r="AM788" s="83" t="s">
        <v>311</v>
      </c>
      <c r="AN788" s="83" t="s">
        <v>311</v>
      </c>
    </row>
    <row r="789" spans="1:40" x14ac:dyDescent="0.25">
      <c r="A789" s="81">
        <f t="shared" si="12"/>
        <v>780</v>
      </c>
      <c r="B789" s="82" t="str">
        <f>IF(tbl_main[[#This Row],[ТИП]]="","",IF(tbl_main[[#This Row],[Серия и номер]]="","",tbl_main[[#This Row],[ТИП]]&amp;"-"&amp;RIGHT(tbl_main[[#This Row],[Серия и номер]],6)))</f>
        <v/>
      </c>
      <c r="C789" s="83" t="s">
        <v>311</v>
      </c>
      <c r="D789" s="83" t="s">
        <v>311</v>
      </c>
      <c r="E789" s="83" t="s">
        <v>311</v>
      </c>
      <c r="F789" s="83" t="s">
        <v>311</v>
      </c>
      <c r="G789" s="83" t="s">
        <v>311</v>
      </c>
      <c r="H789" s="83" t="s">
        <v>311</v>
      </c>
      <c r="I789" s="83" t="s">
        <v>311</v>
      </c>
      <c r="J789" s="83" t="s">
        <v>311</v>
      </c>
      <c r="K789" s="84" t="s">
        <v>311</v>
      </c>
      <c r="L789" s="83" t="s">
        <v>311</v>
      </c>
      <c r="M789" s="85" t="s">
        <v>311</v>
      </c>
      <c r="N789" s="83" t="s">
        <v>311</v>
      </c>
      <c r="O789" s="84" t="s">
        <v>311</v>
      </c>
      <c r="P789" s="83" t="s">
        <v>311</v>
      </c>
      <c r="Q789" s="83" t="s">
        <v>311</v>
      </c>
      <c r="R789" s="83" t="s">
        <v>311</v>
      </c>
      <c r="S789" s="86" t="s">
        <v>311</v>
      </c>
      <c r="T789" s="83" t="s">
        <v>311</v>
      </c>
      <c r="U789" s="83" t="s">
        <v>311</v>
      </c>
      <c r="V789" s="83" t="s">
        <v>311</v>
      </c>
      <c r="W789" s="86" t="s">
        <v>311</v>
      </c>
      <c r="X789" s="86" t="s">
        <v>311</v>
      </c>
      <c r="Y789" s="90" t="str">
        <f>IF(tbl_main[[#This Row],[ИНН организации]]="","",IF(ISERROR(VLOOKUP(tbl_main[[#This Row],[ИНН организации]],tbl_inn[],3,FALSE)),"Проверьте ИНН",VLOOKUP(tbl_main[[#This Row],[ИНН организации]],tbl_inn[],3,FALSE)))</f>
        <v/>
      </c>
      <c r="Z789" s="90" t="str">
        <f>IF(ISERROR(VLOOKUP(tbl_main[[#This Row],[ИНН организации]],tbl_inn[],4,FALSE)),"",VLOOKUP(tbl_main[[#This Row],[ИНН организации]],tbl_inn[],4,FALSE))</f>
        <v/>
      </c>
      <c r="AA789" s="90" t="str">
        <f>IF(ISERROR(VLOOKUP(tbl_main[[#This Row],[ИНН организации]],tbl_inn[],8,FALSE)),"",VLOOKUP(tbl_main[[#This Row],[ИНН организации]],tbl_inn[],8,FALSE))</f>
        <v/>
      </c>
      <c r="AB789" s="83" t="s">
        <v>311</v>
      </c>
      <c r="AC789" s="83" t="s">
        <v>311</v>
      </c>
      <c r="AD789" s="83" t="s">
        <v>311</v>
      </c>
      <c r="AE789" s="83" t="s">
        <v>311</v>
      </c>
      <c r="AF789" s="83" t="s">
        <v>311</v>
      </c>
      <c r="AG789" s="83" t="s">
        <v>311</v>
      </c>
      <c r="AH789" s="83" t="s">
        <v>311</v>
      </c>
      <c r="AI789" s="83" t="s">
        <v>311</v>
      </c>
      <c r="AJ789" s="83" t="s">
        <v>311</v>
      </c>
      <c r="AK789" s="83" t="s">
        <v>311</v>
      </c>
      <c r="AL789" s="83" t="s">
        <v>311</v>
      </c>
      <c r="AM789" s="83" t="s">
        <v>311</v>
      </c>
      <c r="AN789" s="83" t="s">
        <v>311</v>
      </c>
    </row>
    <row r="790" spans="1:40" x14ac:dyDescent="0.25">
      <c r="A790" s="81">
        <f t="shared" si="12"/>
        <v>781</v>
      </c>
      <c r="B790" s="82" t="str">
        <f>IF(tbl_main[[#This Row],[ТИП]]="","",IF(tbl_main[[#This Row],[Серия и номер]]="","",tbl_main[[#This Row],[ТИП]]&amp;"-"&amp;RIGHT(tbl_main[[#This Row],[Серия и номер]],6)))</f>
        <v/>
      </c>
      <c r="C790" s="83" t="s">
        <v>311</v>
      </c>
      <c r="D790" s="83" t="s">
        <v>311</v>
      </c>
      <c r="E790" s="83" t="s">
        <v>311</v>
      </c>
      <c r="F790" s="83" t="s">
        <v>311</v>
      </c>
      <c r="G790" s="83" t="s">
        <v>311</v>
      </c>
      <c r="H790" s="83" t="s">
        <v>311</v>
      </c>
      <c r="I790" s="83" t="s">
        <v>311</v>
      </c>
      <c r="J790" s="83" t="s">
        <v>311</v>
      </c>
      <c r="K790" s="84" t="s">
        <v>311</v>
      </c>
      <c r="L790" s="83" t="s">
        <v>311</v>
      </c>
      <c r="M790" s="85" t="s">
        <v>311</v>
      </c>
      <c r="N790" s="83" t="s">
        <v>311</v>
      </c>
      <c r="O790" s="84" t="s">
        <v>311</v>
      </c>
      <c r="P790" s="83" t="s">
        <v>311</v>
      </c>
      <c r="Q790" s="83" t="s">
        <v>311</v>
      </c>
      <c r="R790" s="83" t="s">
        <v>311</v>
      </c>
      <c r="S790" s="86" t="s">
        <v>311</v>
      </c>
      <c r="T790" s="83" t="s">
        <v>311</v>
      </c>
      <c r="U790" s="83" t="s">
        <v>311</v>
      </c>
      <c r="V790" s="83" t="s">
        <v>311</v>
      </c>
      <c r="W790" s="86" t="s">
        <v>311</v>
      </c>
      <c r="X790" s="86" t="s">
        <v>311</v>
      </c>
      <c r="Y790" s="90" t="str">
        <f>IF(tbl_main[[#This Row],[ИНН организации]]="","",IF(ISERROR(VLOOKUP(tbl_main[[#This Row],[ИНН организации]],tbl_inn[],3,FALSE)),"Проверьте ИНН",VLOOKUP(tbl_main[[#This Row],[ИНН организации]],tbl_inn[],3,FALSE)))</f>
        <v/>
      </c>
      <c r="Z790" s="90" t="str">
        <f>IF(ISERROR(VLOOKUP(tbl_main[[#This Row],[ИНН организации]],tbl_inn[],4,FALSE)),"",VLOOKUP(tbl_main[[#This Row],[ИНН организации]],tbl_inn[],4,FALSE))</f>
        <v/>
      </c>
      <c r="AA790" s="90" t="str">
        <f>IF(ISERROR(VLOOKUP(tbl_main[[#This Row],[ИНН организации]],tbl_inn[],8,FALSE)),"",VLOOKUP(tbl_main[[#This Row],[ИНН организации]],tbl_inn[],8,FALSE))</f>
        <v/>
      </c>
      <c r="AB790" s="83" t="s">
        <v>311</v>
      </c>
      <c r="AC790" s="83" t="s">
        <v>311</v>
      </c>
      <c r="AD790" s="83" t="s">
        <v>311</v>
      </c>
      <c r="AE790" s="83" t="s">
        <v>311</v>
      </c>
      <c r="AF790" s="83" t="s">
        <v>311</v>
      </c>
      <c r="AG790" s="83" t="s">
        <v>311</v>
      </c>
      <c r="AH790" s="83" t="s">
        <v>311</v>
      </c>
      <c r="AI790" s="83" t="s">
        <v>311</v>
      </c>
      <c r="AJ790" s="83" t="s">
        <v>311</v>
      </c>
      <c r="AK790" s="83" t="s">
        <v>311</v>
      </c>
      <c r="AL790" s="83" t="s">
        <v>311</v>
      </c>
      <c r="AM790" s="83" t="s">
        <v>311</v>
      </c>
      <c r="AN790" s="83" t="s">
        <v>311</v>
      </c>
    </row>
    <row r="791" spans="1:40" x14ac:dyDescent="0.25">
      <c r="A791" s="81">
        <f t="shared" si="12"/>
        <v>782</v>
      </c>
      <c r="B791" s="82" t="str">
        <f>IF(tbl_main[[#This Row],[ТИП]]="","",IF(tbl_main[[#This Row],[Серия и номер]]="","",tbl_main[[#This Row],[ТИП]]&amp;"-"&amp;RIGHT(tbl_main[[#This Row],[Серия и номер]],6)))</f>
        <v/>
      </c>
      <c r="C791" s="83" t="s">
        <v>311</v>
      </c>
      <c r="D791" s="83" t="s">
        <v>311</v>
      </c>
      <c r="E791" s="83" t="s">
        <v>311</v>
      </c>
      <c r="F791" s="83" t="s">
        <v>311</v>
      </c>
      <c r="G791" s="83" t="s">
        <v>311</v>
      </c>
      <c r="H791" s="83" t="s">
        <v>311</v>
      </c>
      <c r="I791" s="83" t="s">
        <v>311</v>
      </c>
      <c r="J791" s="83" t="s">
        <v>311</v>
      </c>
      <c r="K791" s="84" t="s">
        <v>311</v>
      </c>
      <c r="L791" s="83" t="s">
        <v>311</v>
      </c>
      <c r="M791" s="85" t="s">
        <v>311</v>
      </c>
      <c r="N791" s="83" t="s">
        <v>311</v>
      </c>
      <c r="O791" s="84" t="s">
        <v>311</v>
      </c>
      <c r="P791" s="83" t="s">
        <v>311</v>
      </c>
      <c r="Q791" s="83" t="s">
        <v>311</v>
      </c>
      <c r="R791" s="83" t="s">
        <v>311</v>
      </c>
      <c r="S791" s="86" t="s">
        <v>311</v>
      </c>
      <c r="T791" s="83" t="s">
        <v>311</v>
      </c>
      <c r="U791" s="83" t="s">
        <v>311</v>
      </c>
      <c r="V791" s="83" t="s">
        <v>311</v>
      </c>
      <c r="W791" s="86" t="s">
        <v>311</v>
      </c>
      <c r="X791" s="86" t="s">
        <v>311</v>
      </c>
      <c r="Y791" s="90" t="str">
        <f>IF(tbl_main[[#This Row],[ИНН организации]]="","",IF(ISERROR(VLOOKUP(tbl_main[[#This Row],[ИНН организации]],tbl_inn[],3,FALSE)),"Проверьте ИНН",VLOOKUP(tbl_main[[#This Row],[ИНН организации]],tbl_inn[],3,FALSE)))</f>
        <v/>
      </c>
      <c r="Z791" s="90" t="str">
        <f>IF(ISERROR(VLOOKUP(tbl_main[[#This Row],[ИНН организации]],tbl_inn[],4,FALSE)),"",VLOOKUP(tbl_main[[#This Row],[ИНН организации]],tbl_inn[],4,FALSE))</f>
        <v/>
      </c>
      <c r="AA791" s="90" t="str">
        <f>IF(ISERROR(VLOOKUP(tbl_main[[#This Row],[ИНН организации]],tbl_inn[],8,FALSE)),"",VLOOKUP(tbl_main[[#This Row],[ИНН организации]],tbl_inn[],8,FALSE))</f>
        <v/>
      </c>
      <c r="AB791" s="83" t="s">
        <v>311</v>
      </c>
      <c r="AC791" s="83" t="s">
        <v>311</v>
      </c>
      <c r="AD791" s="83" t="s">
        <v>311</v>
      </c>
      <c r="AE791" s="83" t="s">
        <v>311</v>
      </c>
      <c r="AF791" s="83" t="s">
        <v>311</v>
      </c>
      <c r="AG791" s="83" t="s">
        <v>311</v>
      </c>
      <c r="AH791" s="83" t="s">
        <v>311</v>
      </c>
      <c r="AI791" s="83" t="s">
        <v>311</v>
      </c>
      <c r="AJ791" s="83" t="s">
        <v>311</v>
      </c>
      <c r="AK791" s="83" t="s">
        <v>311</v>
      </c>
      <c r="AL791" s="83" t="s">
        <v>311</v>
      </c>
      <c r="AM791" s="83" t="s">
        <v>311</v>
      </c>
      <c r="AN791" s="83" t="s">
        <v>311</v>
      </c>
    </row>
    <row r="792" spans="1:40" x14ac:dyDescent="0.25">
      <c r="A792" s="81">
        <f t="shared" si="12"/>
        <v>783</v>
      </c>
      <c r="B792" s="82" t="str">
        <f>IF(tbl_main[[#This Row],[ТИП]]="","",IF(tbl_main[[#This Row],[Серия и номер]]="","",tbl_main[[#This Row],[ТИП]]&amp;"-"&amp;RIGHT(tbl_main[[#This Row],[Серия и номер]],6)))</f>
        <v/>
      </c>
      <c r="C792" s="83" t="s">
        <v>311</v>
      </c>
      <c r="D792" s="83" t="s">
        <v>311</v>
      </c>
      <c r="E792" s="83" t="s">
        <v>311</v>
      </c>
      <c r="F792" s="83" t="s">
        <v>311</v>
      </c>
      <c r="G792" s="83" t="s">
        <v>311</v>
      </c>
      <c r="H792" s="83" t="s">
        <v>311</v>
      </c>
      <c r="I792" s="83" t="s">
        <v>311</v>
      </c>
      <c r="J792" s="83" t="s">
        <v>311</v>
      </c>
      <c r="K792" s="84" t="s">
        <v>311</v>
      </c>
      <c r="L792" s="83" t="s">
        <v>311</v>
      </c>
      <c r="M792" s="85" t="s">
        <v>311</v>
      </c>
      <c r="N792" s="83" t="s">
        <v>311</v>
      </c>
      <c r="O792" s="84" t="s">
        <v>311</v>
      </c>
      <c r="P792" s="83" t="s">
        <v>311</v>
      </c>
      <c r="Q792" s="83" t="s">
        <v>311</v>
      </c>
      <c r="R792" s="83" t="s">
        <v>311</v>
      </c>
      <c r="S792" s="86" t="s">
        <v>311</v>
      </c>
      <c r="T792" s="83" t="s">
        <v>311</v>
      </c>
      <c r="U792" s="83" t="s">
        <v>311</v>
      </c>
      <c r="V792" s="83" t="s">
        <v>311</v>
      </c>
      <c r="W792" s="86" t="s">
        <v>311</v>
      </c>
      <c r="X792" s="86" t="s">
        <v>311</v>
      </c>
      <c r="Y792" s="90" t="str">
        <f>IF(tbl_main[[#This Row],[ИНН организации]]="","",IF(ISERROR(VLOOKUP(tbl_main[[#This Row],[ИНН организации]],tbl_inn[],3,FALSE)),"Проверьте ИНН",VLOOKUP(tbl_main[[#This Row],[ИНН организации]],tbl_inn[],3,FALSE)))</f>
        <v/>
      </c>
      <c r="Z792" s="90" t="str">
        <f>IF(ISERROR(VLOOKUP(tbl_main[[#This Row],[ИНН организации]],tbl_inn[],4,FALSE)),"",VLOOKUP(tbl_main[[#This Row],[ИНН организации]],tbl_inn[],4,FALSE))</f>
        <v/>
      </c>
      <c r="AA792" s="90" t="str">
        <f>IF(ISERROR(VLOOKUP(tbl_main[[#This Row],[ИНН организации]],tbl_inn[],8,FALSE)),"",VLOOKUP(tbl_main[[#This Row],[ИНН организации]],tbl_inn[],8,FALSE))</f>
        <v/>
      </c>
      <c r="AB792" s="83" t="s">
        <v>311</v>
      </c>
      <c r="AC792" s="83" t="s">
        <v>311</v>
      </c>
      <c r="AD792" s="83" t="s">
        <v>311</v>
      </c>
      <c r="AE792" s="83" t="s">
        <v>311</v>
      </c>
      <c r="AF792" s="83" t="s">
        <v>311</v>
      </c>
      <c r="AG792" s="83" t="s">
        <v>311</v>
      </c>
      <c r="AH792" s="83" t="s">
        <v>311</v>
      </c>
      <c r="AI792" s="83" t="s">
        <v>311</v>
      </c>
      <c r="AJ792" s="83" t="s">
        <v>311</v>
      </c>
      <c r="AK792" s="83" t="s">
        <v>311</v>
      </c>
      <c r="AL792" s="83" t="s">
        <v>311</v>
      </c>
      <c r="AM792" s="83" t="s">
        <v>311</v>
      </c>
      <c r="AN792" s="83" t="s">
        <v>311</v>
      </c>
    </row>
    <row r="793" spans="1:40" x14ac:dyDescent="0.25">
      <c r="A793" s="81">
        <f t="shared" si="12"/>
        <v>784</v>
      </c>
      <c r="B793" s="82" t="str">
        <f>IF(tbl_main[[#This Row],[ТИП]]="","",IF(tbl_main[[#This Row],[Серия и номер]]="","",tbl_main[[#This Row],[ТИП]]&amp;"-"&amp;RIGHT(tbl_main[[#This Row],[Серия и номер]],6)))</f>
        <v/>
      </c>
      <c r="C793" s="83" t="s">
        <v>311</v>
      </c>
      <c r="D793" s="83" t="s">
        <v>311</v>
      </c>
      <c r="E793" s="83" t="s">
        <v>311</v>
      </c>
      <c r="F793" s="83" t="s">
        <v>311</v>
      </c>
      <c r="G793" s="83" t="s">
        <v>311</v>
      </c>
      <c r="H793" s="83" t="s">
        <v>311</v>
      </c>
      <c r="I793" s="83" t="s">
        <v>311</v>
      </c>
      <c r="J793" s="83" t="s">
        <v>311</v>
      </c>
      <c r="K793" s="84" t="s">
        <v>311</v>
      </c>
      <c r="L793" s="83" t="s">
        <v>311</v>
      </c>
      <c r="M793" s="85" t="s">
        <v>311</v>
      </c>
      <c r="N793" s="83" t="s">
        <v>311</v>
      </c>
      <c r="O793" s="84" t="s">
        <v>311</v>
      </c>
      <c r="P793" s="83" t="s">
        <v>311</v>
      </c>
      <c r="Q793" s="83" t="s">
        <v>311</v>
      </c>
      <c r="R793" s="83" t="s">
        <v>311</v>
      </c>
      <c r="S793" s="86" t="s">
        <v>311</v>
      </c>
      <c r="T793" s="83" t="s">
        <v>311</v>
      </c>
      <c r="U793" s="83" t="s">
        <v>311</v>
      </c>
      <c r="V793" s="83" t="s">
        <v>311</v>
      </c>
      <c r="W793" s="86" t="s">
        <v>311</v>
      </c>
      <c r="X793" s="86" t="s">
        <v>311</v>
      </c>
      <c r="Y793" s="90" t="str">
        <f>IF(tbl_main[[#This Row],[ИНН организации]]="","",IF(ISERROR(VLOOKUP(tbl_main[[#This Row],[ИНН организации]],tbl_inn[],3,FALSE)),"Проверьте ИНН",VLOOKUP(tbl_main[[#This Row],[ИНН организации]],tbl_inn[],3,FALSE)))</f>
        <v/>
      </c>
      <c r="Z793" s="90" t="str">
        <f>IF(ISERROR(VLOOKUP(tbl_main[[#This Row],[ИНН организации]],tbl_inn[],4,FALSE)),"",VLOOKUP(tbl_main[[#This Row],[ИНН организации]],tbl_inn[],4,FALSE))</f>
        <v/>
      </c>
      <c r="AA793" s="90" t="str">
        <f>IF(ISERROR(VLOOKUP(tbl_main[[#This Row],[ИНН организации]],tbl_inn[],8,FALSE)),"",VLOOKUP(tbl_main[[#This Row],[ИНН организации]],tbl_inn[],8,FALSE))</f>
        <v/>
      </c>
      <c r="AB793" s="83" t="s">
        <v>311</v>
      </c>
      <c r="AC793" s="83" t="s">
        <v>311</v>
      </c>
      <c r="AD793" s="83" t="s">
        <v>311</v>
      </c>
      <c r="AE793" s="83" t="s">
        <v>311</v>
      </c>
      <c r="AF793" s="83" t="s">
        <v>311</v>
      </c>
      <c r="AG793" s="83" t="s">
        <v>311</v>
      </c>
      <c r="AH793" s="83" t="s">
        <v>311</v>
      </c>
      <c r="AI793" s="83" t="s">
        <v>311</v>
      </c>
      <c r="AJ793" s="83" t="s">
        <v>311</v>
      </c>
      <c r="AK793" s="83" t="s">
        <v>311</v>
      </c>
      <c r="AL793" s="83" t="s">
        <v>311</v>
      </c>
      <c r="AM793" s="83" t="s">
        <v>311</v>
      </c>
      <c r="AN793" s="83" t="s">
        <v>311</v>
      </c>
    </row>
    <row r="794" spans="1:40" x14ac:dyDescent="0.25">
      <c r="A794" s="81">
        <f t="shared" si="12"/>
        <v>785</v>
      </c>
      <c r="B794" s="82" t="str">
        <f>IF(tbl_main[[#This Row],[ТИП]]="","",IF(tbl_main[[#This Row],[Серия и номер]]="","",tbl_main[[#This Row],[ТИП]]&amp;"-"&amp;RIGHT(tbl_main[[#This Row],[Серия и номер]],6)))</f>
        <v/>
      </c>
      <c r="C794" s="83" t="s">
        <v>311</v>
      </c>
      <c r="D794" s="83" t="s">
        <v>311</v>
      </c>
      <c r="E794" s="83" t="s">
        <v>311</v>
      </c>
      <c r="F794" s="83" t="s">
        <v>311</v>
      </c>
      <c r="G794" s="83" t="s">
        <v>311</v>
      </c>
      <c r="H794" s="83" t="s">
        <v>311</v>
      </c>
      <c r="I794" s="83" t="s">
        <v>311</v>
      </c>
      <c r="J794" s="83" t="s">
        <v>311</v>
      </c>
      <c r="K794" s="84" t="s">
        <v>311</v>
      </c>
      <c r="L794" s="83" t="s">
        <v>311</v>
      </c>
      <c r="M794" s="85" t="s">
        <v>311</v>
      </c>
      <c r="N794" s="83" t="s">
        <v>311</v>
      </c>
      <c r="O794" s="84" t="s">
        <v>311</v>
      </c>
      <c r="P794" s="83" t="s">
        <v>311</v>
      </c>
      <c r="Q794" s="83" t="s">
        <v>311</v>
      </c>
      <c r="R794" s="83" t="s">
        <v>311</v>
      </c>
      <c r="S794" s="86" t="s">
        <v>311</v>
      </c>
      <c r="T794" s="83" t="s">
        <v>311</v>
      </c>
      <c r="U794" s="83" t="s">
        <v>311</v>
      </c>
      <c r="V794" s="83" t="s">
        <v>311</v>
      </c>
      <c r="W794" s="86" t="s">
        <v>311</v>
      </c>
      <c r="X794" s="86" t="s">
        <v>311</v>
      </c>
      <c r="Y794" s="90" t="str">
        <f>IF(tbl_main[[#This Row],[ИНН организации]]="","",IF(ISERROR(VLOOKUP(tbl_main[[#This Row],[ИНН организации]],tbl_inn[],3,FALSE)),"Проверьте ИНН",VLOOKUP(tbl_main[[#This Row],[ИНН организации]],tbl_inn[],3,FALSE)))</f>
        <v/>
      </c>
      <c r="Z794" s="90" t="str">
        <f>IF(ISERROR(VLOOKUP(tbl_main[[#This Row],[ИНН организации]],tbl_inn[],4,FALSE)),"",VLOOKUP(tbl_main[[#This Row],[ИНН организации]],tbl_inn[],4,FALSE))</f>
        <v/>
      </c>
      <c r="AA794" s="90" t="str">
        <f>IF(ISERROR(VLOOKUP(tbl_main[[#This Row],[ИНН организации]],tbl_inn[],8,FALSE)),"",VLOOKUP(tbl_main[[#This Row],[ИНН организации]],tbl_inn[],8,FALSE))</f>
        <v/>
      </c>
      <c r="AB794" s="83" t="s">
        <v>311</v>
      </c>
      <c r="AC794" s="83" t="s">
        <v>311</v>
      </c>
      <c r="AD794" s="83" t="s">
        <v>311</v>
      </c>
      <c r="AE794" s="83" t="s">
        <v>311</v>
      </c>
      <c r="AF794" s="83" t="s">
        <v>311</v>
      </c>
      <c r="AG794" s="83" t="s">
        <v>311</v>
      </c>
      <c r="AH794" s="83" t="s">
        <v>311</v>
      </c>
      <c r="AI794" s="83" t="s">
        <v>311</v>
      </c>
      <c r="AJ794" s="83" t="s">
        <v>311</v>
      </c>
      <c r="AK794" s="83" t="s">
        <v>311</v>
      </c>
      <c r="AL794" s="83" t="s">
        <v>311</v>
      </c>
      <c r="AM794" s="83" t="s">
        <v>311</v>
      </c>
      <c r="AN794" s="83" t="s">
        <v>311</v>
      </c>
    </row>
    <row r="795" spans="1:40" x14ac:dyDescent="0.25">
      <c r="A795" s="81">
        <f t="shared" si="12"/>
        <v>786</v>
      </c>
      <c r="B795" s="82" t="str">
        <f>IF(tbl_main[[#This Row],[ТИП]]="","",IF(tbl_main[[#This Row],[Серия и номер]]="","",tbl_main[[#This Row],[ТИП]]&amp;"-"&amp;RIGHT(tbl_main[[#This Row],[Серия и номер]],6)))</f>
        <v/>
      </c>
      <c r="C795" s="83" t="s">
        <v>311</v>
      </c>
      <c r="D795" s="83" t="s">
        <v>311</v>
      </c>
      <c r="E795" s="83" t="s">
        <v>311</v>
      </c>
      <c r="F795" s="83" t="s">
        <v>311</v>
      </c>
      <c r="G795" s="83" t="s">
        <v>311</v>
      </c>
      <c r="H795" s="83" t="s">
        <v>311</v>
      </c>
      <c r="I795" s="83" t="s">
        <v>311</v>
      </c>
      <c r="J795" s="83" t="s">
        <v>311</v>
      </c>
      <c r="K795" s="84" t="s">
        <v>311</v>
      </c>
      <c r="L795" s="83" t="s">
        <v>311</v>
      </c>
      <c r="M795" s="85" t="s">
        <v>311</v>
      </c>
      <c r="N795" s="83" t="s">
        <v>311</v>
      </c>
      <c r="O795" s="84" t="s">
        <v>311</v>
      </c>
      <c r="P795" s="83" t="s">
        <v>311</v>
      </c>
      <c r="Q795" s="83" t="s">
        <v>311</v>
      </c>
      <c r="R795" s="83" t="s">
        <v>311</v>
      </c>
      <c r="S795" s="86" t="s">
        <v>311</v>
      </c>
      <c r="T795" s="83" t="s">
        <v>311</v>
      </c>
      <c r="U795" s="83" t="s">
        <v>311</v>
      </c>
      <c r="V795" s="83" t="s">
        <v>311</v>
      </c>
      <c r="W795" s="86" t="s">
        <v>311</v>
      </c>
      <c r="X795" s="86" t="s">
        <v>311</v>
      </c>
      <c r="Y795" s="90" t="str">
        <f>IF(tbl_main[[#This Row],[ИНН организации]]="","",IF(ISERROR(VLOOKUP(tbl_main[[#This Row],[ИНН организации]],tbl_inn[],3,FALSE)),"Проверьте ИНН",VLOOKUP(tbl_main[[#This Row],[ИНН организации]],tbl_inn[],3,FALSE)))</f>
        <v/>
      </c>
      <c r="Z795" s="90" t="str">
        <f>IF(ISERROR(VLOOKUP(tbl_main[[#This Row],[ИНН организации]],tbl_inn[],4,FALSE)),"",VLOOKUP(tbl_main[[#This Row],[ИНН организации]],tbl_inn[],4,FALSE))</f>
        <v/>
      </c>
      <c r="AA795" s="90" t="str">
        <f>IF(ISERROR(VLOOKUP(tbl_main[[#This Row],[ИНН организации]],tbl_inn[],8,FALSE)),"",VLOOKUP(tbl_main[[#This Row],[ИНН организации]],tbl_inn[],8,FALSE))</f>
        <v/>
      </c>
      <c r="AB795" s="83" t="s">
        <v>311</v>
      </c>
      <c r="AC795" s="83" t="s">
        <v>311</v>
      </c>
      <c r="AD795" s="83" t="s">
        <v>311</v>
      </c>
      <c r="AE795" s="83" t="s">
        <v>311</v>
      </c>
      <c r="AF795" s="83" t="s">
        <v>311</v>
      </c>
      <c r="AG795" s="83" t="s">
        <v>311</v>
      </c>
      <c r="AH795" s="83" t="s">
        <v>311</v>
      </c>
      <c r="AI795" s="83" t="s">
        <v>311</v>
      </c>
      <c r="AJ795" s="83" t="s">
        <v>311</v>
      </c>
      <c r="AK795" s="83" t="s">
        <v>311</v>
      </c>
      <c r="AL795" s="83" t="s">
        <v>311</v>
      </c>
      <c r="AM795" s="83" t="s">
        <v>311</v>
      </c>
      <c r="AN795" s="83" t="s">
        <v>311</v>
      </c>
    </row>
    <row r="796" spans="1:40" x14ac:dyDescent="0.25">
      <c r="A796" s="81">
        <f t="shared" si="12"/>
        <v>787</v>
      </c>
      <c r="B796" s="82" t="str">
        <f>IF(tbl_main[[#This Row],[ТИП]]="","",IF(tbl_main[[#This Row],[Серия и номер]]="","",tbl_main[[#This Row],[ТИП]]&amp;"-"&amp;RIGHT(tbl_main[[#This Row],[Серия и номер]],6)))</f>
        <v/>
      </c>
      <c r="C796" s="83" t="s">
        <v>311</v>
      </c>
      <c r="D796" s="83" t="s">
        <v>311</v>
      </c>
      <c r="E796" s="83" t="s">
        <v>311</v>
      </c>
      <c r="F796" s="83" t="s">
        <v>311</v>
      </c>
      <c r="G796" s="83" t="s">
        <v>311</v>
      </c>
      <c r="H796" s="83" t="s">
        <v>311</v>
      </c>
      <c r="I796" s="83" t="s">
        <v>311</v>
      </c>
      <c r="J796" s="83" t="s">
        <v>311</v>
      </c>
      <c r="K796" s="84" t="s">
        <v>311</v>
      </c>
      <c r="L796" s="83" t="s">
        <v>311</v>
      </c>
      <c r="M796" s="85" t="s">
        <v>311</v>
      </c>
      <c r="N796" s="83" t="s">
        <v>311</v>
      </c>
      <c r="O796" s="84" t="s">
        <v>311</v>
      </c>
      <c r="P796" s="83" t="s">
        <v>311</v>
      </c>
      <c r="Q796" s="83" t="s">
        <v>311</v>
      </c>
      <c r="R796" s="83" t="s">
        <v>311</v>
      </c>
      <c r="S796" s="86" t="s">
        <v>311</v>
      </c>
      <c r="T796" s="83" t="s">
        <v>311</v>
      </c>
      <c r="U796" s="83" t="s">
        <v>311</v>
      </c>
      <c r="V796" s="83" t="s">
        <v>311</v>
      </c>
      <c r="W796" s="86" t="s">
        <v>311</v>
      </c>
      <c r="X796" s="86" t="s">
        <v>311</v>
      </c>
      <c r="Y796" s="90" t="str">
        <f>IF(tbl_main[[#This Row],[ИНН организации]]="","",IF(ISERROR(VLOOKUP(tbl_main[[#This Row],[ИНН организации]],tbl_inn[],3,FALSE)),"Проверьте ИНН",VLOOKUP(tbl_main[[#This Row],[ИНН организации]],tbl_inn[],3,FALSE)))</f>
        <v/>
      </c>
      <c r="Z796" s="90" t="str">
        <f>IF(ISERROR(VLOOKUP(tbl_main[[#This Row],[ИНН организации]],tbl_inn[],4,FALSE)),"",VLOOKUP(tbl_main[[#This Row],[ИНН организации]],tbl_inn[],4,FALSE))</f>
        <v/>
      </c>
      <c r="AA796" s="90" t="str">
        <f>IF(ISERROR(VLOOKUP(tbl_main[[#This Row],[ИНН организации]],tbl_inn[],8,FALSE)),"",VLOOKUP(tbl_main[[#This Row],[ИНН организации]],tbl_inn[],8,FALSE))</f>
        <v/>
      </c>
      <c r="AB796" s="83" t="s">
        <v>311</v>
      </c>
      <c r="AC796" s="83" t="s">
        <v>311</v>
      </c>
      <c r="AD796" s="83" t="s">
        <v>311</v>
      </c>
      <c r="AE796" s="83" t="s">
        <v>311</v>
      </c>
      <c r="AF796" s="83" t="s">
        <v>311</v>
      </c>
      <c r="AG796" s="83" t="s">
        <v>311</v>
      </c>
      <c r="AH796" s="83" t="s">
        <v>311</v>
      </c>
      <c r="AI796" s="83" t="s">
        <v>311</v>
      </c>
      <c r="AJ796" s="83" t="s">
        <v>311</v>
      </c>
      <c r="AK796" s="83" t="s">
        <v>311</v>
      </c>
      <c r="AL796" s="83" t="s">
        <v>311</v>
      </c>
      <c r="AM796" s="83" t="s">
        <v>311</v>
      </c>
      <c r="AN796" s="83" t="s">
        <v>311</v>
      </c>
    </row>
    <row r="797" spans="1:40" x14ac:dyDescent="0.25">
      <c r="A797" s="81">
        <f t="shared" si="12"/>
        <v>788</v>
      </c>
      <c r="B797" s="82" t="str">
        <f>IF(tbl_main[[#This Row],[ТИП]]="","",IF(tbl_main[[#This Row],[Серия и номер]]="","",tbl_main[[#This Row],[ТИП]]&amp;"-"&amp;RIGHT(tbl_main[[#This Row],[Серия и номер]],6)))</f>
        <v/>
      </c>
      <c r="C797" s="83" t="s">
        <v>311</v>
      </c>
      <c r="D797" s="83" t="s">
        <v>311</v>
      </c>
      <c r="E797" s="83" t="s">
        <v>311</v>
      </c>
      <c r="F797" s="83" t="s">
        <v>311</v>
      </c>
      <c r="G797" s="83" t="s">
        <v>311</v>
      </c>
      <c r="H797" s="83" t="s">
        <v>311</v>
      </c>
      <c r="I797" s="83" t="s">
        <v>311</v>
      </c>
      <c r="J797" s="83" t="s">
        <v>311</v>
      </c>
      <c r="K797" s="84" t="s">
        <v>311</v>
      </c>
      <c r="L797" s="83" t="s">
        <v>311</v>
      </c>
      <c r="M797" s="85" t="s">
        <v>311</v>
      </c>
      <c r="N797" s="83" t="s">
        <v>311</v>
      </c>
      <c r="O797" s="84" t="s">
        <v>311</v>
      </c>
      <c r="P797" s="83" t="s">
        <v>311</v>
      </c>
      <c r="Q797" s="83" t="s">
        <v>311</v>
      </c>
      <c r="R797" s="83" t="s">
        <v>311</v>
      </c>
      <c r="S797" s="86" t="s">
        <v>311</v>
      </c>
      <c r="T797" s="83" t="s">
        <v>311</v>
      </c>
      <c r="U797" s="83" t="s">
        <v>311</v>
      </c>
      <c r="V797" s="83" t="s">
        <v>311</v>
      </c>
      <c r="W797" s="86" t="s">
        <v>311</v>
      </c>
      <c r="X797" s="86" t="s">
        <v>311</v>
      </c>
      <c r="Y797" s="90" t="str">
        <f>IF(tbl_main[[#This Row],[ИНН организации]]="","",IF(ISERROR(VLOOKUP(tbl_main[[#This Row],[ИНН организации]],tbl_inn[],3,FALSE)),"Проверьте ИНН",VLOOKUP(tbl_main[[#This Row],[ИНН организации]],tbl_inn[],3,FALSE)))</f>
        <v/>
      </c>
      <c r="Z797" s="90" t="str">
        <f>IF(ISERROR(VLOOKUP(tbl_main[[#This Row],[ИНН организации]],tbl_inn[],4,FALSE)),"",VLOOKUP(tbl_main[[#This Row],[ИНН организации]],tbl_inn[],4,FALSE))</f>
        <v/>
      </c>
      <c r="AA797" s="90" t="str">
        <f>IF(ISERROR(VLOOKUP(tbl_main[[#This Row],[ИНН организации]],tbl_inn[],8,FALSE)),"",VLOOKUP(tbl_main[[#This Row],[ИНН организации]],tbl_inn[],8,FALSE))</f>
        <v/>
      </c>
      <c r="AB797" s="83" t="s">
        <v>311</v>
      </c>
      <c r="AC797" s="83" t="s">
        <v>311</v>
      </c>
      <c r="AD797" s="83" t="s">
        <v>311</v>
      </c>
      <c r="AE797" s="83" t="s">
        <v>311</v>
      </c>
      <c r="AF797" s="83" t="s">
        <v>311</v>
      </c>
      <c r="AG797" s="83" t="s">
        <v>311</v>
      </c>
      <c r="AH797" s="83" t="s">
        <v>311</v>
      </c>
      <c r="AI797" s="83" t="s">
        <v>311</v>
      </c>
      <c r="AJ797" s="83" t="s">
        <v>311</v>
      </c>
      <c r="AK797" s="83" t="s">
        <v>311</v>
      </c>
      <c r="AL797" s="83" t="s">
        <v>311</v>
      </c>
      <c r="AM797" s="83" t="s">
        <v>311</v>
      </c>
      <c r="AN797" s="83" t="s">
        <v>311</v>
      </c>
    </row>
    <row r="798" spans="1:40" x14ac:dyDescent="0.25">
      <c r="A798" s="81">
        <f t="shared" si="12"/>
        <v>789</v>
      </c>
      <c r="B798" s="82" t="str">
        <f>IF(tbl_main[[#This Row],[ТИП]]="","",IF(tbl_main[[#This Row],[Серия и номер]]="","",tbl_main[[#This Row],[ТИП]]&amp;"-"&amp;RIGHT(tbl_main[[#This Row],[Серия и номер]],6)))</f>
        <v/>
      </c>
      <c r="C798" s="83" t="s">
        <v>311</v>
      </c>
      <c r="D798" s="83" t="s">
        <v>311</v>
      </c>
      <c r="E798" s="83" t="s">
        <v>311</v>
      </c>
      <c r="F798" s="83" t="s">
        <v>311</v>
      </c>
      <c r="G798" s="83" t="s">
        <v>311</v>
      </c>
      <c r="H798" s="83" t="s">
        <v>311</v>
      </c>
      <c r="I798" s="83" t="s">
        <v>311</v>
      </c>
      <c r="J798" s="83" t="s">
        <v>311</v>
      </c>
      <c r="K798" s="84" t="s">
        <v>311</v>
      </c>
      <c r="L798" s="83" t="s">
        <v>311</v>
      </c>
      <c r="M798" s="85" t="s">
        <v>311</v>
      </c>
      <c r="N798" s="83" t="s">
        <v>311</v>
      </c>
      <c r="O798" s="84" t="s">
        <v>311</v>
      </c>
      <c r="P798" s="83" t="s">
        <v>311</v>
      </c>
      <c r="Q798" s="83" t="s">
        <v>311</v>
      </c>
      <c r="R798" s="83" t="s">
        <v>311</v>
      </c>
      <c r="S798" s="86" t="s">
        <v>311</v>
      </c>
      <c r="T798" s="83" t="s">
        <v>311</v>
      </c>
      <c r="U798" s="83" t="s">
        <v>311</v>
      </c>
      <c r="V798" s="83" t="s">
        <v>311</v>
      </c>
      <c r="W798" s="86" t="s">
        <v>311</v>
      </c>
      <c r="X798" s="86" t="s">
        <v>311</v>
      </c>
      <c r="Y798" s="90" t="str">
        <f>IF(tbl_main[[#This Row],[ИНН организации]]="","",IF(ISERROR(VLOOKUP(tbl_main[[#This Row],[ИНН организации]],tbl_inn[],3,FALSE)),"Проверьте ИНН",VLOOKUP(tbl_main[[#This Row],[ИНН организации]],tbl_inn[],3,FALSE)))</f>
        <v/>
      </c>
      <c r="Z798" s="90" t="str">
        <f>IF(ISERROR(VLOOKUP(tbl_main[[#This Row],[ИНН организации]],tbl_inn[],4,FALSE)),"",VLOOKUP(tbl_main[[#This Row],[ИНН организации]],tbl_inn[],4,FALSE))</f>
        <v/>
      </c>
      <c r="AA798" s="90" t="str">
        <f>IF(ISERROR(VLOOKUP(tbl_main[[#This Row],[ИНН организации]],tbl_inn[],8,FALSE)),"",VLOOKUP(tbl_main[[#This Row],[ИНН организации]],tbl_inn[],8,FALSE))</f>
        <v/>
      </c>
      <c r="AB798" s="83" t="s">
        <v>311</v>
      </c>
      <c r="AC798" s="83" t="s">
        <v>311</v>
      </c>
      <c r="AD798" s="83" t="s">
        <v>311</v>
      </c>
      <c r="AE798" s="83" t="s">
        <v>311</v>
      </c>
      <c r="AF798" s="83" t="s">
        <v>311</v>
      </c>
      <c r="AG798" s="83" t="s">
        <v>311</v>
      </c>
      <c r="AH798" s="83" t="s">
        <v>311</v>
      </c>
      <c r="AI798" s="83" t="s">
        <v>311</v>
      </c>
      <c r="AJ798" s="83" t="s">
        <v>311</v>
      </c>
      <c r="AK798" s="83" t="s">
        <v>311</v>
      </c>
      <c r="AL798" s="83" t="s">
        <v>311</v>
      </c>
      <c r="AM798" s="83" t="s">
        <v>311</v>
      </c>
      <c r="AN798" s="83" t="s">
        <v>311</v>
      </c>
    </row>
    <row r="799" spans="1:40" x14ac:dyDescent="0.25">
      <c r="A799" s="81">
        <f t="shared" si="12"/>
        <v>790</v>
      </c>
      <c r="B799" s="82" t="str">
        <f>IF(tbl_main[[#This Row],[ТИП]]="","",IF(tbl_main[[#This Row],[Серия и номер]]="","",tbl_main[[#This Row],[ТИП]]&amp;"-"&amp;RIGHT(tbl_main[[#This Row],[Серия и номер]],6)))</f>
        <v/>
      </c>
      <c r="C799" s="83" t="s">
        <v>311</v>
      </c>
      <c r="D799" s="83" t="s">
        <v>311</v>
      </c>
      <c r="E799" s="83" t="s">
        <v>311</v>
      </c>
      <c r="F799" s="83" t="s">
        <v>311</v>
      </c>
      <c r="G799" s="83" t="s">
        <v>311</v>
      </c>
      <c r="H799" s="83" t="s">
        <v>311</v>
      </c>
      <c r="I799" s="83" t="s">
        <v>311</v>
      </c>
      <c r="J799" s="83" t="s">
        <v>311</v>
      </c>
      <c r="K799" s="84" t="s">
        <v>311</v>
      </c>
      <c r="L799" s="83" t="s">
        <v>311</v>
      </c>
      <c r="M799" s="85" t="s">
        <v>311</v>
      </c>
      <c r="N799" s="83" t="s">
        <v>311</v>
      </c>
      <c r="O799" s="84" t="s">
        <v>311</v>
      </c>
      <c r="P799" s="83" t="s">
        <v>311</v>
      </c>
      <c r="Q799" s="83" t="s">
        <v>311</v>
      </c>
      <c r="R799" s="83" t="s">
        <v>311</v>
      </c>
      <c r="S799" s="86" t="s">
        <v>311</v>
      </c>
      <c r="T799" s="83" t="s">
        <v>311</v>
      </c>
      <c r="U799" s="83" t="s">
        <v>311</v>
      </c>
      <c r="V799" s="83" t="s">
        <v>311</v>
      </c>
      <c r="W799" s="86" t="s">
        <v>311</v>
      </c>
      <c r="X799" s="86" t="s">
        <v>311</v>
      </c>
      <c r="Y799" s="90" t="str">
        <f>IF(tbl_main[[#This Row],[ИНН организации]]="","",IF(ISERROR(VLOOKUP(tbl_main[[#This Row],[ИНН организации]],tbl_inn[],3,FALSE)),"Проверьте ИНН",VLOOKUP(tbl_main[[#This Row],[ИНН организации]],tbl_inn[],3,FALSE)))</f>
        <v/>
      </c>
      <c r="Z799" s="90" t="str">
        <f>IF(ISERROR(VLOOKUP(tbl_main[[#This Row],[ИНН организации]],tbl_inn[],4,FALSE)),"",VLOOKUP(tbl_main[[#This Row],[ИНН организации]],tbl_inn[],4,FALSE))</f>
        <v/>
      </c>
      <c r="AA799" s="90" t="str">
        <f>IF(ISERROR(VLOOKUP(tbl_main[[#This Row],[ИНН организации]],tbl_inn[],8,FALSE)),"",VLOOKUP(tbl_main[[#This Row],[ИНН организации]],tbl_inn[],8,FALSE))</f>
        <v/>
      </c>
      <c r="AB799" s="83" t="s">
        <v>311</v>
      </c>
      <c r="AC799" s="83" t="s">
        <v>311</v>
      </c>
      <c r="AD799" s="83" t="s">
        <v>311</v>
      </c>
      <c r="AE799" s="83" t="s">
        <v>311</v>
      </c>
      <c r="AF799" s="83" t="s">
        <v>311</v>
      </c>
      <c r="AG799" s="83" t="s">
        <v>311</v>
      </c>
      <c r="AH799" s="83" t="s">
        <v>311</v>
      </c>
      <c r="AI799" s="83" t="s">
        <v>311</v>
      </c>
      <c r="AJ799" s="83" t="s">
        <v>311</v>
      </c>
      <c r="AK799" s="83" t="s">
        <v>311</v>
      </c>
      <c r="AL799" s="83" t="s">
        <v>311</v>
      </c>
      <c r="AM799" s="83" t="s">
        <v>311</v>
      </c>
      <c r="AN799" s="83" t="s">
        <v>311</v>
      </c>
    </row>
    <row r="800" spans="1:40" x14ac:dyDescent="0.25">
      <c r="A800" s="81">
        <f t="shared" si="12"/>
        <v>791</v>
      </c>
      <c r="B800" s="82" t="str">
        <f>IF(tbl_main[[#This Row],[ТИП]]="","",IF(tbl_main[[#This Row],[Серия и номер]]="","",tbl_main[[#This Row],[ТИП]]&amp;"-"&amp;RIGHT(tbl_main[[#This Row],[Серия и номер]],6)))</f>
        <v/>
      </c>
      <c r="C800" s="83" t="s">
        <v>311</v>
      </c>
      <c r="D800" s="83" t="s">
        <v>311</v>
      </c>
      <c r="E800" s="83" t="s">
        <v>311</v>
      </c>
      <c r="F800" s="83" t="s">
        <v>311</v>
      </c>
      <c r="G800" s="83" t="s">
        <v>311</v>
      </c>
      <c r="H800" s="83" t="s">
        <v>311</v>
      </c>
      <c r="I800" s="83" t="s">
        <v>311</v>
      </c>
      <c r="J800" s="83" t="s">
        <v>311</v>
      </c>
      <c r="K800" s="84" t="s">
        <v>311</v>
      </c>
      <c r="L800" s="83" t="s">
        <v>311</v>
      </c>
      <c r="M800" s="85" t="s">
        <v>311</v>
      </c>
      <c r="N800" s="83" t="s">
        <v>311</v>
      </c>
      <c r="O800" s="84" t="s">
        <v>311</v>
      </c>
      <c r="P800" s="83" t="s">
        <v>311</v>
      </c>
      <c r="Q800" s="83" t="s">
        <v>311</v>
      </c>
      <c r="R800" s="83" t="s">
        <v>311</v>
      </c>
      <c r="S800" s="86" t="s">
        <v>311</v>
      </c>
      <c r="T800" s="83" t="s">
        <v>311</v>
      </c>
      <c r="U800" s="83" t="s">
        <v>311</v>
      </c>
      <c r="V800" s="83" t="s">
        <v>311</v>
      </c>
      <c r="W800" s="86" t="s">
        <v>311</v>
      </c>
      <c r="X800" s="86" t="s">
        <v>311</v>
      </c>
      <c r="Y800" s="90" t="str">
        <f>IF(tbl_main[[#This Row],[ИНН организации]]="","",IF(ISERROR(VLOOKUP(tbl_main[[#This Row],[ИНН организации]],tbl_inn[],3,FALSE)),"Проверьте ИНН",VLOOKUP(tbl_main[[#This Row],[ИНН организации]],tbl_inn[],3,FALSE)))</f>
        <v/>
      </c>
      <c r="Z800" s="90" t="str">
        <f>IF(ISERROR(VLOOKUP(tbl_main[[#This Row],[ИНН организации]],tbl_inn[],4,FALSE)),"",VLOOKUP(tbl_main[[#This Row],[ИНН организации]],tbl_inn[],4,FALSE))</f>
        <v/>
      </c>
      <c r="AA800" s="90" t="str">
        <f>IF(ISERROR(VLOOKUP(tbl_main[[#This Row],[ИНН организации]],tbl_inn[],8,FALSE)),"",VLOOKUP(tbl_main[[#This Row],[ИНН организации]],tbl_inn[],8,FALSE))</f>
        <v/>
      </c>
      <c r="AB800" s="83" t="s">
        <v>311</v>
      </c>
      <c r="AC800" s="83" t="s">
        <v>311</v>
      </c>
      <c r="AD800" s="83" t="s">
        <v>311</v>
      </c>
      <c r="AE800" s="83" t="s">
        <v>311</v>
      </c>
      <c r="AF800" s="83" t="s">
        <v>311</v>
      </c>
      <c r="AG800" s="83" t="s">
        <v>311</v>
      </c>
      <c r="AH800" s="83" t="s">
        <v>311</v>
      </c>
      <c r="AI800" s="83" t="s">
        <v>311</v>
      </c>
      <c r="AJ800" s="83" t="s">
        <v>311</v>
      </c>
      <c r="AK800" s="83" t="s">
        <v>311</v>
      </c>
      <c r="AL800" s="83" t="s">
        <v>311</v>
      </c>
      <c r="AM800" s="83" t="s">
        <v>311</v>
      </c>
      <c r="AN800" s="83" t="s">
        <v>311</v>
      </c>
    </row>
    <row r="801" spans="1:40" x14ac:dyDescent="0.25">
      <c r="A801" s="81">
        <f t="shared" si="12"/>
        <v>792</v>
      </c>
      <c r="B801" s="82" t="str">
        <f>IF(tbl_main[[#This Row],[ТИП]]="","",IF(tbl_main[[#This Row],[Серия и номер]]="","",tbl_main[[#This Row],[ТИП]]&amp;"-"&amp;RIGHT(tbl_main[[#This Row],[Серия и номер]],6)))</f>
        <v/>
      </c>
      <c r="C801" s="83" t="s">
        <v>311</v>
      </c>
      <c r="D801" s="83" t="s">
        <v>311</v>
      </c>
      <c r="E801" s="83" t="s">
        <v>311</v>
      </c>
      <c r="F801" s="83" t="s">
        <v>311</v>
      </c>
      <c r="G801" s="83" t="s">
        <v>311</v>
      </c>
      <c r="H801" s="83" t="s">
        <v>311</v>
      </c>
      <c r="I801" s="83" t="s">
        <v>311</v>
      </c>
      <c r="J801" s="83" t="s">
        <v>311</v>
      </c>
      <c r="K801" s="84" t="s">
        <v>311</v>
      </c>
      <c r="L801" s="83" t="s">
        <v>311</v>
      </c>
      <c r="M801" s="85" t="s">
        <v>311</v>
      </c>
      <c r="N801" s="83" t="s">
        <v>311</v>
      </c>
      <c r="O801" s="84" t="s">
        <v>311</v>
      </c>
      <c r="P801" s="83" t="s">
        <v>311</v>
      </c>
      <c r="Q801" s="83" t="s">
        <v>311</v>
      </c>
      <c r="R801" s="83" t="s">
        <v>311</v>
      </c>
      <c r="S801" s="86" t="s">
        <v>311</v>
      </c>
      <c r="T801" s="83" t="s">
        <v>311</v>
      </c>
      <c r="U801" s="83" t="s">
        <v>311</v>
      </c>
      <c r="V801" s="83" t="s">
        <v>311</v>
      </c>
      <c r="W801" s="86" t="s">
        <v>311</v>
      </c>
      <c r="X801" s="86" t="s">
        <v>311</v>
      </c>
      <c r="Y801" s="90" t="str">
        <f>IF(tbl_main[[#This Row],[ИНН организации]]="","",IF(ISERROR(VLOOKUP(tbl_main[[#This Row],[ИНН организации]],tbl_inn[],3,FALSE)),"Проверьте ИНН",VLOOKUP(tbl_main[[#This Row],[ИНН организации]],tbl_inn[],3,FALSE)))</f>
        <v/>
      </c>
      <c r="Z801" s="90" t="str">
        <f>IF(ISERROR(VLOOKUP(tbl_main[[#This Row],[ИНН организации]],tbl_inn[],4,FALSE)),"",VLOOKUP(tbl_main[[#This Row],[ИНН организации]],tbl_inn[],4,FALSE))</f>
        <v/>
      </c>
      <c r="AA801" s="90" t="str">
        <f>IF(ISERROR(VLOOKUP(tbl_main[[#This Row],[ИНН организации]],tbl_inn[],8,FALSE)),"",VLOOKUP(tbl_main[[#This Row],[ИНН организации]],tbl_inn[],8,FALSE))</f>
        <v/>
      </c>
      <c r="AB801" s="83" t="s">
        <v>311</v>
      </c>
      <c r="AC801" s="83" t="s">
        <v>311</v>
      </c>
      <c r="AD801" s="83" t="s">
        <v>311</v>
      </c>
      <c r="AE801" s="83" t="s">
        <v>311</v>
      </c>
      <c r="AF801" s="83" t="s">
        <v>311</v>
      </c>
      <c r="AG801" s="83" t="s">
        <v>311</v>
      </c>
      <c r="AH801" s="83" t="s">
        <v>311</v>
      </c>
      <c r="AI801" s="83" t="s">
        <v>311</v>
      </c>
      <c r="AJ801" s="83" t="s">
        <v>311</v>
      </c>
      <c r="AK801" s="83" t="s">
        <v>311</v>
      </c>
      <c r="AL801" s="83" t="s">
        <v>311</v>
      </c>
      <c r="AM801" s="83" t="s">
        <v>311</v>
      </c>
      <c r="AN801" s="83" t="s">
        <v>311</v>
      </c>
    </row>
    <row r="802" spans="1:40" x14ac:dyDescent="0.25">
      <c r="A802" s="81">
        <f t="shared" si="12"/>
        <v>793</v>
      </c>
      <c r="B802" s="82" t="str">
        <f>IF(tbl_main[[#This Row],[ТИП]]="","",IF(tbl_main[[#This Row],[Серия и номер]]="","",tbl_main[[#This Row],[ТИП]]&amp;"-"&amp;RIGHT(tbl_main[[#This Row],[Серия и номер]],6)))</f>
        <v/>
      </c>
      <c r="C802" s="83" t="s">
        <v>311</v>
      </c>
      <c r="D802" s="83" t="s">
        <v>311</v>
      </c>
      <c r="E802" s="83" t="s">
        <v>311</v>
      </c>
      <c r="F802" s="83" t="s">
        <v>311</v>
      </c>
      <c r="G802" s="83" t="s">
        <v>311</v>
      </c>
      <c r="H802" s="83" t="s">
        <v>311</v>
      </c>
      <c r="I802" s="83" t="s">
        <v>311</v>
      </c>
      <c r="J802" s="83" t="s">
        <v>311</v>
      </c>
      <c r="K802" s="84" t="s">
        <v>311</v>
      </c>
      <c r="L802" s="83" t="s">
        <v>311</v>
      </c>
      <c r="M802" s="85" t="s">
        <v>311</v>
      </c>
      <c r="N802" s="83" t="s">
        <v>311</v>
      </c>
      <c r="O802" s="84" t="s">
        <v>311</v>
      </c>
      <c r="P802" s="83" t="s">
        <v>311</v>
      </c>
      <c r="Q802" s="83" t="s">
        <v>311</v>
      </c>
      <c r="R802" s="83" t="s">
        <v>311</v>
      </c>
      <c r="S802" s="86" t="s">
        <v>311</v>
      </c>
      <c r="T802" s="83" t="s">
        <v>311</v>
      </c>
      <c r="U802" s="83" t="s">
        <v>311</v>
      </c>
      <c r="V802" s="83" t="s">
        <v>311</v>
      </c>
      <c r="W802" s="86" t="s">
        <v>311</v>
      </c>
      <c r="X802" s="86" t="s">
        <v>311</v>
      </c>
      <c r="Y802" s="90" t="str">
        <f>IF(tbl_main[[#This Row],[ИНН организации]]="","",IF(ISERROR(VLOOKUP(tbl_main[[#This Row],[ИНН организации]],tbl_inn[],3,FALSE)),"Проверьте ИНН",VLOOKUP(tbl_main[[#This Row],[ИНН организации]],tbl_inn[],3,FALSE)))</f>
        <v/>
      </c>
      <c r="Z802" s="90" t="str">
        <f>IF(ISERROR(VLOOKUP(tbl_main[[#This Row],[ИНН организации]],tbl_inn[],4,FALSE)),"",VLOOKUP(tbl_main[[#This Row],[ИНН организации]],tbl_inn[],4,FALSE))</f>
        <v/>
      </c>
      <c r="AA802" s="90" t="str">
        <f>IF(ISERROR(VLOOKUP(tbl_main[[#This Row],[ИНН организации]],tbl_inn[],8,FALSE)),"",VLOOKUP(tbl_main[[#This Row],[ИНН организации]],tbl_inn[],8,FALSE))</f>
        <v/>
      </c>
      <c r="AB802" s="83" t="s">
        <v>311</v>
      </c>
      <c r="AC802" s="83" t="s">
        <v>311</v>
      </c>
      <c r="AD802" s="83" t="s">
        <v>311</v>
      </c>
      <c r="AE802" s="83" t="s">
        <v>311</v>
      </c>
      <c r="AF802" s="83" t="s">
        <v>311</v>
      </c>
      <c r="AG802" s="83" t="s">
        <v>311</v>
      </c>
      <c r="AH802" s="83" t="s">
        <v>311</v>
      </c>
      <c r="AI802" s="83" t="s">
        <v>311</v>
      </c>
      <c r="AJ802" s="83" t="s">
        <v>311</v>
      </c>
      <c r="AK802" s="83" t="s">
        <v>311</v>
      </c>
      <c r="AL802" s="83" t="s">
        <v>311</v>
      </c>
      <c r="AM802" s="83" t="s">
        <v>311</v>
      </c>
      <c r="AN802" s="83" t="s">
        <v>311</v>
      </c>
    </row>
    <row r="803" spans="1:40" x14ac:dyDescent="0.25">
      <c r="A803" s="81">
        <f t="shared" si="12"/>
        <v>794</v>
      </c>
      <c r="B803" s="82" t="str">
        <f>IF(tbl_main[[#This Row],[ТИП]]="","",IF(tbl_main[[#This Row],[Серия и номер]]="","",tbl_main[[#This Row],[ТИП]]&amp;"-"&amp;RIGHT(tbl_main[[#This Row],[Серия и номер]],6)))</f>
        <v/>
      </c>
      <c r="C803" s="83" t="s">
        <v>311</v>
      </c>
      <c r="D803" s="83" t="s">
        <v>311</v>
      </c>
      <c r="E803" s="83" t="s">
        <v>311</v>
      </c>
      <c r="F803" s="83" t="s">
        <v>311</v>
      </c>
      <c r="G803" s="83" t="s">
        <v>311</v>
      </c>
      <c r="H803" s="83" t="s">
        <v>311</v>
      </c>
      <c r="I803" s="83" t="s">
        <v>311</v>
      </c>
      <c r="J803" s="83" t="s">
        <v>311</v>
      </c>
      <c r="K803" s="84" t="s">
        <v>311</v>
      </c>
      <c r="L803" s="83" t="s">
        <v>311</v>
      </c>
      <c r="M803" s="85" t="s">
        <v>311</v>
      </c>
      <c r="N803" s="83" t="s">
        <v>311</v>
      </c>
      <c r="O803" s="84" t="s">
        <v>311</v>
      </c>
      <c r="P803" s="83" t="s">
        <v>311</v>
      </c>
      <c r="Q803" s="83" t="s">
        <v>311</v>
      </c>
      <c r="R803" s="83" t="s">
        <v>311</v>
      </c>
      <c r="S803" s="86" t="s">
        <v>311</v>
      </c>
      <c r="T803" s="83" t="s">
        <v>311</v>
      </c>
      <c r="U803" s="83" t="s">
        <v>311</v>
      </c>
      <c r="V803" s="83" t="s">
        <v>311</v>
      </c>
      <c r="W803" s="86" t="s">
        <v>311</v>
      </c>
      <c r="X803" s="86" t="s">
        <v>311</v>
      </c>
      <c r="Y803" s="90" t="str">
        <f>IF(tbl_main[[#This Row],[ИНН организации]]="","",IF(ISERROR(VLOOKUP(tbl_main[[#This Row],[ИНН организации]],tbl_inn[],3,FALSE)),"Проверьте ИНН",VLOOKUP(tbl_main[[#This Row],[ИНН организации]],tbl_inn[],3,FALSE)))</f>
        <v/>
      </c>
      <c r="Z803" s="90" t="str">
        <f>IF(ISERROR(VLOOKUP(tbl_main[[#This Row],[ИНН организации]],tbl_inn[],4,FALSE)),"",VLOOKUP(tbl_main[[#This Row],[ИНН организации]],tbl_inn[],4,FALSE))</f>
        <v/>
      </c>
      <c r="AA803" s="90" t="str">
        <f>IF(ISERROR(VLOOKUP(tbl_main[[#This Row],[ИНН организации]],tbl_inn[],8,FALSE)),"",VLOOKUP(tbl_main[[#This Row],[ИНН организации]],tbl_inn[],8,FALSE))</f>
        <v/>
      </c>
      <c r="AB803" s="83" t="s">
        <v>311</v>
      </c>
      <c r="AC803" s="83" t="s">
        <v>311</v>
      </c>
      <c r="AD803" s="83" t="s">
        <v>311</v>
      </c>
      <c r="AE803" s="83" t="s">
        <v>311</v>
      </c>
      <c r="AF803" s="83" t="s">
        <v>311</v>
      </c>
      <c r="AG803" s="83" t="s">
        <v>311</v>
      </c>
      <c r="AH803" s="83" t="s">
        <v>311</v>
      </c>
      <c r="AI803" s="83" t="s">
        <v>311</v>
      </c>
      <c r="AJ803" s="83" t="s">
        <v>311</v>
      </c>
      <c r="AK803" s="83" t="s">
        <v>311</v>
      </c>
      <c r="AL803" s="83" t="s">
        <v>311</v>
      </c>
      <c r="AM803" s="83" t="s">
        <v>311</v>
      </c>
      <c r="AN803" s="83" t="s">
        <v>311</v>
      </c>
    </row>
    <row r="804" spans="1:40" x14ac:dyDescent="0.25">
      <c r="A804" s="81">
        <f t="shared" si="12"/>
        <v>795</v>
      </c>
      <c r="B804" s="82" t="str">
        <f>IF(tbl_main[[#This Row],[ТИП]]="","",IF(tbl_main[[#This Row],[Серия и номер]]="","",tbl_main[[#This Row],[ТИП]]&amp;"-"&amp;RIGHT(tbl_main[[#This Row],[Серия и номер]],6)))</f>
        <v/>
      </c>
      <c r="C804" s="83" t="s">
        <v>311</v>
      </c>
      <c r="D804" s="83" t="s">
        <v>311</v>
      </c>
      <c r="E804" s="83" t="s">
        <v>311</v>
      </c>
      <c r="F804" s="83" t="s">
        <v>311</v>
      </c>
      <c r="G804" s="83" t="s">
        <v>311</v>
      </c>
      <c r="H804" s="83" t="s">
        <v>311</v>
      </c>
      <c r="I804" s="83" t="s">
        <v>311</v>
      </c>
      <c r="J804" s="83" t="s">
        <v>311</v>
      </c>
      <c r="K804" s="84" t="s">
        <v>311</v>
      </c>
      <c r="L804" s="83" t="s">
        <v>311</v>
      </c>
      <c r="M804" s="85" t="s">
        <v>311</v>
      </c>
      <c r="N804" s="83" t="s">
        <v>311</v>
      </c>
      <c r="O804" s="84" t="s">
        <v>311</v>
      </c>
      <c r="P804" s="83" t="s">
        <v>311</v>
      </c>
      <c r="Q804" s="83" t="s">
        <v>311</v>
      </c>
      <c r="R804" s="83" t="s">
        <v>311</v>
      </c>
      <c r="S804" s="86" t="s">
        <v>311</v>
      </c>
      <c r="T804" s="83" t="s">
        <v>311</v>
      </c>
      <c r="U804" s="83" t="s">
        <v>311</v>
      </c>
      <c r="V804" s="83" t="s">
        <v>311</v>
      </c>
      <c r="W804" s="86" t="s">
        <v>311</v>
      </c>
      <c r="X804" s="86" t="s">
        <v>311</v>
      </c>
      <c r="Y804" s="90" t="str">
        <f>IF(tbl_main[[#This Row],[ИНН организации]]="","",IF(ISERROR(VLOOKUP(tbl_main[[#This Row],[ИНН организации]],tbl_inn[],3,FALSE)),"Проверьте ИНН",VLOOKUP(tbl_main[[#This Row],[ИНН организации]],tbl_inn[],3,FALSE)))</f>
        <v/>
      </c>
      <c r="Z804" s="90" t="str">
        <f>IF(ISERROR(VLOOKUP(tbl_main[[#This Row],[ИНН организации]],tbl_inn[],4,FALSE)),"",VLOOKUP(tbl_main[[#This Row],[ИНН организации]],tbl_inn[],4,FALSE))</f>
        <v/>
      </c>
      <c r="AA804" s="90" t="str">
        <f>IF(ISERROR(VLOOKUP(tbl_main[[#This Row],[ИНН организации]],tbl_inn[],8,FALSE)),"",VLOOKUP(tbl_main[[#This Row],[ИНН организации]],tbl_inn[],8,FALSE))</f>
        <v/>
      </c>
      <c r="AB804" s="83" t="s">
        <v>311</v>
      </c>
      <c r="AC804" s="83" t="s">
        <v>311</v>
      </c>
      <c r="AD804" s="83" t="s">
        <v>311</v>
      </c>
      <c r="AE804" s="83" t="s">
        <v>311</v>
      </c>
      <c r="AF804" s="83" t="s">
        <v>311</v>
      </c>
      <c r="AG804" s="83" t="s">
        <v>311</v>
      </c>
      <c r="AH804" s="83" t="s">
        <v>311</v>
      </c>
      <c r="AI804" s="83" t="s">
        <v>311</v>
      </c>
      <c r="AJ804" s="83" t="s">
        <v>311</v>
      </c>
      <c r="AK804" s="83" t="s">
        <v>311</v>
      </c>
      <c r="AL804" s="83" t="s">
        <v>311</v>
      </c>
      <c r="AM804" s="83" t="s">
        <v>311</v>
      </c>
      <c r="AN804" s="83" t="s">
        <v>311</v>
      </c>
    </row>
    <row r="805" spans="1:40" x14ac:dyDescent="0.25">
      <c r="A805" s="81">
        <f t="shared" si="12"/>
        <v>796</v>
      </c>
      <c r="B805" s="82" t="str">
        <f>IF(tbl_main[[#This Row],[ТИП]]="","",IF(tbl_main[[#This Row],[Серия и номер]]="","",tbl_main[[#This Row],[ТИП]]&amp;"-"&amp;RIGHT(tbl_main[[#This Row],[Серия и номер]],6)))</f>
        <v/>
      </c>
      <c r="C805" s="83" t="s">
        <v>311</v>
      </c>
      <c r="D805" s="83" t="s">
        <v>311</v>
      </c>
      <c r="E805" s="83" t="s">
        <v>311</v>
      </c>
      <c r="F805" s="83" t="s">
        <v>311</v>
      </c>
      <c r="G805" s="83" t="s">
        <v>311</v>
      </c>
      <c r="H805" s="83" t="s">
        <v>311</v>
      </c>
      <c r="I805" s="83" t="s">
        <v>311</v>
      </c>
      <c r="J805" s="83" t="s">
        <v>311</v>
      </c>
      <c r="K805" s="84" t="s">
        <v>311</v>
      </c>
      <c r="L805" s="83" t="s">
        <v>311</v>
      </c>
      <c r="M805" s="85" t="s">
        <v>311</v>
      </c>
      <c r="N805" s="83" t="s">
        <v>311</v>
      </c>
      <c r="O805" s="84" t="s">
        <v>311</v>
      </c>
      <c r="P805" s="83" t="s">
        <v>311</v>
      </c>
      <c r="Q805" s="83" t="s">
        <v>311</v>
      </c>
      <c r="R805" s="83" t="s">
        <v>311</v>
      </c>
      <c r="S805" s="86" t="s">
        <v>311</v>
      </c>
      <c r="T805" s="83" t="s">
        <v>311</v>
      </c>
      <c r="U805" s="83" t="s">
        <v>311</v>
      </c>
      <c r="V805" s="83" t="s">
        <v>311</v>
      </c>
      <c r="W805" s="86" t="s">
        <v>311</v>
      </c>
      <c r="X805" s="86" t="s">
        <v>311</v>
      </c>
      <c r="Y805" s="90" t="str">
        <f>IF(tbl_main[[#This Row],[ИНН организации]]="","",IF(ISERROR(VLOOKUP(tbl_main[[#This Row],[ИНН организации]],tbl_inn[],3,FALSE)),"Проверьте ИНН",VLOOKUP(tbl_main[[#This Row],[ИНН организации]],tbl_inn[],3,FALSE)))</f>
        <v/>
      </c>
      <c r="Z805" s="90" t="str">
        <f>IF(ISERROR(VLOOKUP(tbl_main[[#This Row],[ИНН организации]],tbl_inn[],4,FALSE)),"",VLOOKUP(tbl_main[[#This Row],[ИНН организации]],tbl_inn[],4,FALSE))</f>
        <v/>
      </c>
      <c r="AA805" s="90" t="str">
        <f>IF(ISERROR(VLOOKUP(tbl_main[[#This Row],[ИНН организации]],tbl_inn[],8,FALSE)),"",VLOOKUP(tbl_main[[#This Row],[ИНН организации]],tbl_inn[],8,FALSE))</f>
        <v/>
      </c>
      <c r="AB805" s="83" t="s">
        <v>311</v>
      </c>
      <c r="AC805" s="83" t="s">
        <v>311</v>
      </c>
      <c r="AD805" s="83" t="s">
        <v>311</v>
      </c>
      <c r="AE805" s="83" t="s">
        <v>311</v>
      </c>
      <c r="AF805" s="83" t="s">
        <v>311</v>
      </c>
      <c r="AG805" s="83" t="s">
        <v>311</v>
      </c>
      <c r="AH805" s="83" t="s">
        <v>311</v>
      </c>
      <c r="AI805" s="83" t="s">
        <v>311</v>
      </c>
      <c r="AJ805" s="83" t="s">
        <v>311</v>
      </c>
      <c r="AK805" s="83" t="s">
        <v>311</v>
      </c>
      <c r="AL805" s="83" t="s">
        <v>311</v>
      </c>
      <c r="AM805" s="83" t="s">
        <v>311</v>
      </c>
      <c r="AN805" s="83" t="s">
        <v>311</v>
      </c>
    </row>
    <row r="806" spans="1:40" x14ac:dyDescent="0.25">
      <c r="A806" s="81">
        <f t="shared" si="12"/>
        <v>797</v>
      </c>
      <c r="B806" s="82" t="str">
        <f>IF(tbl_main[[#This Row],[ТИП]]="","",IF(tbl_main[[#This Row],[Серия и номер]]="","",tbl_main[[#This Row],[ТИП]]&amp;"-"&amp;RIGHT(tbl_main[[#This Row],[Серия и номер]],6)))</f>
        <v/>
      </c>
      <c r="C806" s="83" t="s">
        <v>311</v>
      </c>
      <c r="D806" s="83" t="s">
        <v>311</v>
      </c>
      <c r="E806" s="83" t="s">
        <v>311</v>
      </c>
      <c r="F806" s="83" t="s">
        <v>311</v>
      </c>
      <c r="G806" s="83" t="s">
        <v>311</v>
      </c>
      <c r="H806" s="83" t="s">
        <v>311</v>
      </c>
      <c r="I806" s="83" t="s">
        <v>311</v>
      </c>
      <c r="J806" s="83" t="s">
        <v>311</v>
      </c>
      <c r="K806" s="84" t="s">
        <v>311</v>
      </c>
      <c r="L806" s="83" t="s">
        <v>311</v>
      </c>
      <c r="M806" s="85" t="s">
        <v>311</v>
      </c>
      <c r="N806" s="83" t="s">
        <v>311</v>
      </c>
      <c r="O806" s="84" t="s">
        <v>311</v>
      </c>
      <c r="P806" s="83" t="s">
        <v>311</v>
      </c>
      <c r="Q806" s="83" t="s">
        <v>311</v>
      </c>
      <c r="R806" s="83" t="s">
        <v>311</v>
      </c>
      <c r="S806" s="86" t="s">
        <v>311</v>
      </c>
      <c r="T806" s="83" t="s">
        <v>311</v>
      </c>
      <c r="U806" s="83" t="s">
        <v>311</v>
      </c>
      <c r="V806" s="83" t="s">
        <v>311</v>
      </c>
      <c r="W806" s="86" t="s">
        <v>311</v>
      </c>
      <c r="X806" s="86" t="s">
        <v>311</v>
      </c>
      <c r="Y806" s="90" t="str">
        <f>IF(tbl_main[[#This Row],[ИНН организации]]="","",IF(ISERROR(VLOOKUP(tbl_main[[#This Row],[ИНН организации]],tbl_inn[],3,FALSE)),"Проверьте ИНН",VLOOKUP(tbl_main[[#This Row],[ИНН организации]],tbl_inn[],3,FALSE)))</f>
        <v/>
      </c>
      <c r="Z806" s="90" t="str">
        <f>IF(ISERROR(VLOOKUP(tbl_main[[#This Row],[ИНН организации]],tbl_inn[],4,FALSE)),"",VLOOKUP(tbl_main[[#This Row],[ИНН организации]],tbl_inn[],4,FALSE))</f>
        <v/>
      </c>
      <c r="AA806" s="90" t="str">
        <f>IF(ISERROR(VLOOKUP(tbl_main[[#This Row],[ИНН организации]],tbl_inn[],8,FALSE)),"",VLOOKUP(tbl_main[[#This Row],[ИНН организации]],tbl_inn[],8,FALSE))</f>
        <v/>
      </c>
      <c r="AB806" s="83" t="s">
        <v>311</v>
      </c>
      <c r="AC806" s="83" t="s">
        <v>311</v>
      </c>
      <c r="AD806" s="83" t="s">
        <v>311</v>
      </c>
      <c r="AE806" s="83" t="s">
        <v>311</v>
      </c>
      <c r="AF806" s="83" t="s">
        <v>311</v>
      </c>
      <c r="AG806" s="83" t="s">
        <v>311</v>
      </c>
      <c r="AH806" s="83" t="s">
        <v>311</v>
      </c>
      <c r="AI806" s="83" t="s">
        <v>311</v>
      </c>
      <c r="AJ806" s="83" t="s">
        <v>311</v>
      </c>
      <c r="AK806" s="83" t="s">
        <v>311</v>
      </c>
      <c r="AL806" s="83" t="s">
        <v>311</v>
      </c>
      <c r="AM806" s="83" t="s">
        <v>311</v>
      </c>
      <c r="AN806" s="83" t="s">
        <v>311</v>
      </c>
    </row>
    <row r="807" spans="1:40" x14ac:dyDescent="0.25">
      <c r="A807" s="81">
        <f t="shared" si="12"/>
        <v>798</v>
      </c>
      <c r="B807" s="82" t="str">
        <f>IF(tbl_main[[#This Row],[ТИП]]="","",IF(tbl_main[[#This Row],[Серия и номер]]="","",tbl_main[[#This Row],[ТИП]]&amp;"-"&amp;RIGHT(tbl_main[[#This Row],[Серия и номер]],6)))</f>
        <v/>
      </c>
      <c r="C807" s="83" t="s">
        <v>311</v>
      </c>
      <c r="D807" s="83" t="s">
        <v>311</v>
      </c>
      <c r="E807" s="83" t="s">
        <v>311</v>
      </c>
      <c r="F807" s="83" t="s">
        <v>311</v>
      </c>
      <c r="G807" s="83" t="s">
        <v>311</v>
      </c>
      <c r="H807" s="83" t="s">
        <v>311</v>
      </c>
      <c r="I807" s="83" t="s">
        <v>311</v>
      </c>
      <c r="J807" s="83" t="s">
        <v>311</v>
      </c>
      <c r="K807" s="84" t="s">
        <v>311</v>
      </c>
      <c r="L807" s="83" t="s">
        <v>311</v>
      </c>
      <c r="M807" s="85" t="s">
        <v>311</v>
      </c>
      <c r="N807" s="83" t="s">
        <v>311</v>
      </c>
      <c r="O807" s="84" t="s">
        <v>311</v>
      </c>
      <c r="P807" s="83" t="s">
        <v>311</v>
      </c>
      <c r="Q807" s="83" t="s">
        <v>311</v>
      </c>
      <c r="R807" s="83" t="s">
        <v>311</v>
      </c>
      <c r="S807" s="86" t="s">
        <v>311</v>
      </c>
      <c r="T807" s="83" t="s">
        <v>311</v>
      </c>
      <c r="U807" s="83" t="s">
        <v>311</v>
      </c>
      <c r="V807" s="83" t="s">
        <v>311</v>
      </c>
      <c r="W807" s="86" t="s">
        <v>311</v>
      </c>
      <c r="X807" s="86" t="s">
        <v>311</v>
      </c>
      <c r="Y807" s="90" t="str">
        <f>IF(tbl_main[[#This Row],[ИНН организации]]="","",IF(ISERROR(VLOOKUP(tbl_main[[#This Row],[ИНН организации]],tbl_inn[],3,FALSE)),"Проверьте ИНН",VLOOKUP(tbl_main[[#This Row],[ИНН организации]],tbl_inn[],3,FALSE)))</f>
        <v/>
      </c>
      <c r="Z807" s="90" t="str">
        <f>IF(ISERROR(VLOOKUP(tbl_main[[#This Row],[ИНН организации]],tbl_inn[],4,FALSE)),"",VLOOKUP(tbl_main[[#This Row],[ИНН организации]],tbl_inn[],4,FALSE))</f>
        <v/>
      </c>
      <c r="AA807" s="90" t="str">
        <f>IF(ISERROR(VLOOKUP(tbl_main[[#This Row],[ИНН организации]],tbl_inn[],8,FALSE)),"",VLOOKUP(tbl_main[[#This Row],[ИНН организации]],tbl_inn[],8,FALSE))</f>
        <v/>
      </c>
      <c r="AB807" s="83" t="s">
        <v>311</v>
      </c>
      <c r="AC807" s="83" t="s">
        <v>311</v>
      </c>
      <c r="AD807" s="83" t="s">
        <v>311</v>
      </c>
      <c r="AE807" s="83" t="s">
        <v>311</v>
      </c>
      <c r="AF807" s="83" t="s">
        <v>311</v>
      </c>
      <c r="AG807" s="83" t="s">
        <v>311</v>
      </c>
      <c r="AH807" s="83" t="s">
        <v>311</v>
      </c>
      <c r="AI807" s="83" t="s">
        <v>311</v>
      </c>
      <c r="AJ807" s="83" t="s">
        <v>311</v>
      </c>
      <c r="AK807" s="83" t="s">
        <v>311</v>
      </c>
      <c r="AL807" s="83" t="s">
        <v>311</v>
      </c>
      <c r="AM807" s="83" t="s">
        <v>311</v>
      </c>
      <c r="AN807" s="83" t="s">
        <v>311</v>
      </c>
    </row>
    <row r="808" spans="1:40" x14ac:dyDescent="0.25">
      <c r="A808" s="81">
        <f t="shared" si="12"/>
        <v>799</v>
      </c>
      <c r="B808" s="82" t="str">
        <f>IF(tbl_main[[#This Row],[ТИП]]="","",IF(tbl_main[[#This Row],[Серия и номер]]="","",tbl_main[[#This Row],[ТИП]]&amp;"-"&amp;RIGHT(tbl_main[[#This Row],[Серия и номер]],6)))</f>
        <v/>
      </c>
      <c r="C808" s="83" t="s">
        <v>311</v>
      </c>
      <c r="D808" s="83" t="s">
        <v>311</v>
      </c>
      <c r="E808" s="83" t="s">
        <v>311</v>
      </c>
      <c r="F808" s="83" t="s">
        <v>311</v>
      </c>
      <c r="G808" s="83" t="s">
        <v>311</v>
      </c>
      <c r="H808" s="83" t="s">
        <v>311</v>
      </c>
      <c r="I808" s="83" t="s">
        <v>311</v>
      </c>
      <c r="J808" s="83" t="s">
        <v>311</v>
      </c>
      <c r="K808" s="84" t="s">
        <v>311</v>
      </c>
      <c r="L808" s="83" t="s">
        <v>311</v>
      </c>
      <c r="M808" s="85" t="s">
        <v>311</v>
      </c>
      <c r="N808" s="83" t="s">
        <v>311</v>
      </c>
      <c r="O808" s="84" t="s">
        <v>311</v>
      </c>
      <c r="P808" s="83" t="s">
        <v>311</v>
      </c>
      <c r="Q808" s="83" t="s">
        <v>311</v>
      </c>
      <c r="R808" s="83" t="s">
        <v>311</v>
      </c>
      <c r="S808" s="86" t="s">
        <v>311</v>
      </c>
      <c r="T808" s="83" t="s">
        <v>311</v>
      </c>
      <c r="U808" s="83" t="s">
        <v>311</v>
      </c>
      <c r="V808" s="83" t="s">
        <v>311</v>
      </c>
      <c r="W808" s="86" t="s">
        <v>311</v>
      </c>
      <c r="X808" s="86" t="s">
        <v>311</v>
      </c>
      <c r="Y808" s="90" t="str">
        <f>IF(tbl_main[[#This Row],[ИНН организации]]="","",IF(ISERROR(VLOOKUP(tbl_main[[#This Row],[ИНН организации]],tbl_inn[],3,FALSE)),"Проверьте ИНН",VLOOKUP(tbl_main[[#This Row],[ИНН организации]],tbl_inn[],3,FALSE)))</f>
        <v/>
      </c>
      <c r="Z808" s="90" t="str">
        <f>IF(ISERROR(VLOOKUP(tbl_main[[#This Row],[ИНН организации]],tbl_inn[],4,FALSE)),"",VLOOKUP(tbl_main[[#This Row],[ИНН организации]],tbl_inn[],4,FALSE))</f>
        <v/>
      </c>
      <c r="AA808" s="90" t="str">
        <f>IF(ISERROR(VLOOKUP(tbl_main[[#This Row],[ИНН организации]],tbl_inn[],8,FALSE)),"",VLOOKUP(tbl_main[[#This Row],[ИНН организации]],tbl_inn[],8,FALSE))</f>
        <v/>
      </c>
      <c r="AB808" s="83" t="s">
        <v>311</v>
      </c>
      <c r="AC808" s="83" t="s">
        <v>311</v>
      </c>
      <c r="AD808" s="83" t="s">
        <v>311</v>
      </c>
      <c r="AE808" s="83" t="s">
        <v>311</v>
      </c>
      <c r="AF808" s="83" t="s">
        <v>311</v>
      </c>
      <c r="AG808" s="83" t="s">
        <v>311</v>
      </c>
      <c r="AH808" s="83" t="s">
        <v>311</v>
      </c>
      <c r="AI808" s="83" t="s">
        <v>311</v>
      </c>
      <c r="AJ808" s="83" t="s">
        <v>311</v>
      </c>
      <c r="AK808" s="83" t="s">
        <v>311</v>
      </c>
      <c r="AL808" s="83" t="s">
        <v>311</v>
      </c>
      <c r="AM808" s="83" t="s">
        <v>311</v>
      </c>
      <c r="AN808" s="83" t="s">
        <v>311</v>
      </c>
    </row>
    <row r="809" spans="1:40" x14ac:dyDescent="0.25">
      <c r="A809" s="81">
        <f t="shared" si="12"/>
        <v>800</v>
      </c>
      <c r="B809" s="82" t="str">
        <f>IF(tbl_main[[#This Row],[ТИП]]="","",IF(tbl_main[[#This Row],[Серия и номер]]="","",tbl_main[[#This Row],[ТИП]]&amp;"-"&amp;RIGHT(tbl_main[[#This Row],[Серия и номер]],6)))</f>
        <v/>
      </c>
      <c r="C809" s="83" t="s">
        <v>311</v>
      </c>
      <c r="D809" s="83" t="s">
        <v>311</v>
      </c>
      <c r="E809" s="83" t="s">
        <v>311</v>
      </c>
      <c r="F809" s="83" t="s">
        <v>311</v>
      </c>
      <c r="G809" s="83" t="s">
        <v>311</v>
      </c>
      <c r="H809" s="83" t="s">
        <v>311</v>
      </c>
      <c r="I809" s="83" t="s">
        <v>311</v>
      </c>
      <c r="J809" s="83" t="s">
        <v>311</v>
      </c>
      <c r="K809" s="84" t="s">
        <v>311</v>
      </c>
      <c r="L809" s="83" t="s">
        <v>311</v>
      </c>
      <c r="M809" s="85" t="s">
        <v>311</v>
      </c>
      <c r="N809" s="83" t="s">
        <v>311</v>
      </c>
      <c r="O809" s="84" t="s">
        <v>311</v>
      </c>
      <c r="P809" s="83" t="s">
        <v>311</v>
      </c>
      <c r="Q809" s="83" t="s">
        <v>311</v>
      </c>
      <c r="R809" s="83" t="s">
        <v>311</v>
      </c>
      <c r="S809" s="86" t="s">
        <v>311</v>
      </c>
      <c r="T809" s="83" t="s">
        <v>311</v>
      </c>
      <c r="U809" s="83" t="s">
        <v>311</v>
      </c>
      <c r="V809" s="83" t="s">
        <v>311</v>
      </c>
      <c r="W809" s="86" t="s">
        <v>311</v>
      </c>
      <c r="X809" s="86" t="s">
        <v>311</v>
      </c>
      <c r="Y809" s="90" t="str">
        <f>IF(tbl_main[[#This Row],[ИНН организации]]="","",IF(ISERROR(VLOOKUP(tbl_main[[#This Row],[ИНН организации]],tbl_inn[],3,FALSE)),"Проверьте ИНН",VLOOKUP(tbl_main[[#This Row],[ИНН организации]],tbl_inn[],3,FALSE)))</f>
        <v/>
      </c>
      <c r="Z809" s="90" t="str">
        <f>IF(ISERROR(VLOOKUP(tbl_main[[#This Row],[ИНН организации]],tbl_inn[],4,FALSE)),"",VLOOKUP(tbl_main[[#This Row],[ИНН организации]],tbl_inn[],4,FALSE))</f>
        <v/>
      </c>
      <c r="AA809" s="90" t="str">
        <f>IF(ISERROR(VLOOKUP(tbl_main[[#This Row],[ИНН организации]],tbl_inn[],8,FALSE)),"",VLOOKUP(tbl_main[[#This Row],[ИНН организации]],tbl_inn[],8,FALSE))</f>
        <v/>
      </c>
      <c r="AB809" s="83" t="s">
        <v>311</v>
      </c>
      <c r="AC809" s="83" t="s">
        <v>311</v>
      </c>
      <c r="AD809" s="83" t="s">
        <v>311</v>
      </c>
      <c r="AE809" s="83" t="s">
        <v>311</v>
      </c>
      <c r="AF809" s="83" t="s">
        <v>311</v>
      </c>
      <c r="AG809" s="83" t="s">
        <v>311</v>
      </c>
      <c r="AH809" s="83" t="s">
        <v>311</v>
      </c>
      <c r="AI809" s="83" t="s">
        <v>311</v>
      </c>
      <c r="AJ809" s="83" t="s">
        <v>311</v>
      </c>
      <c r="AK809" s="83" t="s">
        <v>311</v>
      </c>
      <c r="AL809" s="83" t="s">
        <v>311</v>
      </c>
      <c r="AM809" s="83" t="s">
        <v>311</v>
      </c>
      <c r="AN809" s="83" t="s">
        <v>311</v>
      </c>
    </row>
    <row r="810" spans="1:40" x14ac:dyDescent="0.25">
      <c r="A810" s="81">
        <f t="shared" si="12"/>
        <v>801</v>
      </c>
      <c r="B810" s="82" t="str">
        <f>IF(tbl_main[[#This Row],[ТИП]]="","",IF(tbl_main[[#This Row],[Серия и номер]]="","",tbl_main[[#This Row],[ТИП]]&amp;"-"&amp;RIGHT(tbl_main[[#This Row],[Серия и номер]],6)))</f>
        <v/>
      </c>
      <c r="C810" s="83" t="s">
        <v>311</v>
      </c>
      <c r="D810" s="83" t="s">
        <v>311</v>
      </c>
      <c r="E810" s="83" t="s">
        <v>311</v>
      </c>
      <c r="F810" s="83" t="s">
        <v>311</v>
      </c>
      <c r="G810" s="83" t="s">
        <v>311</v>
      </c>
      <c r="H810" s="83" t="s">
        <v>311</v>
      </c>
      <c r="I810" s="83" t="s">
        <v>311</v>
      </c>
      <c r="J810" s="83" t="s">
        <v>311</v>
      </c>
      <c r="K810" s="84" t="s">
        <v>311</v>
      </c>
      <c r="L810" s="83" t="s">
        <v>311</v>
      </c>
      <c r="M810" s="85" t="s">
        <v>311</v>
      </c>
      <c r="N810" s="83" t="s">
        <v>311</v>
      </c>
      <c r="O810" s="84" t="s">
        <v>311</v>
      </c>
      <c r="P810" s="83" t="s">
        <v>311</v>
      </c>
      <c r="Q810" s="83" t="s">
        <v>311</v>
      </c>
      <c r="R810" s="83" t="s">
        <v>311</v>
      </c>
      <c r="S810" s="86" t="s">
        <v>311</v>
      </c>
      <c r="T810" s="83" t="s">
        <v>311</v>
      </c>
      <c r="U810" s="83" t="s">
        <v>311</v>
      </c>
      <c r="V810" s="83" t="s">
        <v>311</v>
      </c>
      <c r="W810" s="86" t="s">
        <v>311</v>
      </c>
      <c r="X810" s="86" t="s">
        <v>311</v>
      </c>
      <c r="Y810" s="90" t="str">
        <f>IF(tbl_main[[#This Row],[ИНН организации]]="","",IF(ISERROR(VLOOKUP(tbl_main[[#This Row],[ИНН организации]],tbl_inn[],3,FALSE)),"Проверьте ИНН",VLOOKUP(tbl_main[[#This Row],[ИНН организации]],tbl_inn[],3,FALSE)))</f>
        <v/>
      </c>
      <c r="Z810" s="90" t="str">
        <f>IF(ISERROR(VLOOKUP(tbl_main[[#This Row],[ИНН организации]],tbl_inn[],4,FALSE)),"",VLOOKUP(tbl_main[[#This Row],[ИНН организации]],tbl_inn[],4,FALSE))</f>
        <v/>
      </c>
      <c r="AA810" s="90" t="str">
        <f>IF(ISERROR(VLOOKUP(tbl_main[[#This Row],[ИНН организации]],tbl_inn[],8,FALSE)),"",VLOOKUP(tbl_main[[#This Row],[ИНН организации]],tbl_inn[],8,FALSE))</f>
        <v/>
      </c>
      <c r="AB810" s="83" t="s">
        <v>311</v>
      </c>
      <c r="AC810" s="83" t="s">
        <v>311</v>
      </c>
      <c r="AD810" s="83" t="s">
        <v>311</v>
      </c>
      <c r="AE810" s="83" t="s">
        <v>311</v>
      </c>
      <c r="AF810" s="83" t="s">
        <v>311</v>
      </c>
      <c r="AG810" s="83" t="s">
        <v>311</v>
      </c>
      <c r="AH810" s="83" t="s">
        <v>311</v>
      </c>
      <c r="AI810" s="83" t="s">
        <v>311</v>
      </c>
      <c r="AJ810" s="83" t="s">
        <v>311</v>
      </c>
      <c r="AK810" s="83" t="s">
        <v>311</v>
      </c>
      <c r="AL810" s="83" t="s">
        <v>311</v>
      </c>
      <c r="AM810" s="83" t="s">
        <v>311</v>
      </c>
      <c r="AN810" s="83" t="s">
        <v>311</v>
      </c>
    </row>
    <row r="811" spans="1:40" x14ac:dyDescent="0.25">
      <c r="A811" s="81">
        <f t="shared" si="12"/>
        <v>802</v>
      </c>
      <c r="B811" s="82" t="str">
        <f>IF(tbl_main[[#This Row],[ТИП]]="","",IF(tbl_main[[#This Row],[Серия и номер]]="","",tbl_main[[#This Row],[ТИП]]&amp;"-"&amp;RIGHT(tbl_main[[#This Row],[Серия и номер]],6)))</f>
        <v/>
      </c>
      <c r="C811" s="83" t="s">
        <v>311</v>
      </c>
      <c r="D811" s="83" t="s">
        <v>311</v>
      </c>
      <c r="E811" s="83" t="s">
        <v>311</v>
      </c>
      <c r="F811" s="83" t="s">
        <v>311</v>
      </c>
      <c r="G811" s="83" t="s">
        <v>311</v>
      </c>
      <c r="H811" s="83" t="s">
        <v>311</v>
      </c>
      <c r="I811" s="83" t="s">
        <v>311</v>
      </c>
      <c r="J811" s="83" t="s">
        <v>311</v>
      </c>
      <c r="K811" s="84" t="s">
        <v>311</v>
      </c>
      <c r="L811" s="83" t="s">
        <v>311</v>
      </c>
      <c r="M811" s="85" t="s">
        <v>311</v>
      </c>
      <c r="N811" s="83" t="s">
        <v>311</v>
      </c>
      <c r="O811" s="84" t="s">
        <v>311</v>
      </c>
      <c r="P811" s="83" t="s">
        <v>311</v>
      </c>
      <c r="Q811" s="83" t="s">
        <v>311</v>
      </c>
      <c r="R811" s="83" t="s">
        <v>311</v>
      </c>
      <c r="S811" s="86" t="s">
        <v>311</v>
      </c>
      <c r="T811" s="83" t="s">
        <v>311</v>
      </c>
      <c r="U811" s="83" t="s">
        <v>311</v>
      </c>
      <c r="V811" s="83" t="s">
        <v>311</v>
      </c>
      <c r="W811" s="86" t="s">
        <v>311</v>
      </c>
      <c r="X811" s="86" t="s">
        <v>311</v>
      </c>
      <c r="Y811" s="90" t="str">
        <f>IF(tbl_main[[#This Row],[ИНН организации]]="","",IF(ISERROR(VLOOKUP(tbl_main[[#This Row],[ИНН организации]],tbl_inn[],3,FALSE)),"Проверьте ИНН",VLOOKUP(tbl_main[[#This Row],[ИНН организации]],tbl_inn[],3,FALSE)))</f>
        <v/>
      </c>
      <c r="Z811" s="90" t="str">
        <f>IF(ISERROR(VLOOKUP(tbl_main[[#This Row],[ИНН организации]],tbl_inn[],4,FALSE)),"",VLOOKUP(tbl_main[[#This Row],[ИНН организации]],tbl_inn[],4,FALSE))</f>
        <v/>
      </c>
      <c r="AA811" s="90" t="str">
        <f>IF(ISERROR(VLOOKUP(tbl_main[[#This Row],[ИНН организации]],tbl_inn[],8,FALSE)),"",VLOOKUP(tbl_main[[#This Row],[ИНН организации]],tbl_inn[],8,FALSE))</f>
        <v/>
      </c>
      <c r="AB811" s="83" t="s">
        <v>311</v>
      </c>
      <c r="AC811" s="83" t="s">
        <v>311</v>
      </c>
      <c r="AD811" s="83" t="s">
        <v>311</v>
      </c>
      <c r="AE811" s="83" t="s">
        <v>311</v>
      </c>
      <c r="AF811" s="83" t="s">
        <v>311</v>
      </c>
      <c r="AG811" s="83" t="s">
        <v>311</v>
      </c>
      <c r="AH811" s="83" t="s">
        <v>311</v>
      </c>
      <c r="AI811" s="83" t="s">
        <v>311</v>
      </c>
      <c r="AJ811" s="83" t="s">
        <v>311</v>
      </c>
      <c r="AK811" s="83" t="s">
        <v>311</v>
      </c>
      <c r="AL811" s="83" t="s">
        <v>311</v>
      </c>
      <c r="AM811" s="83" t="s">
        <v>311</v>
      </c>
      <c r="AN811" s="83" t="s">
        <v>311</v>
      </c>
    </row>
    <row r="812" spans="1:40" x14ac:dyDescent="0.25">
      <c r="A812" s="81">
        <f t="shared" si="12"/>
        <v>803</v>
      </c>
      <c r="B812" s="82" t="str">
        <f>IF(tbl_main[[#This Row],[ТИП]]="","",IF(tbl_main[[#This Row],[Серия и номер]]="","",tbl_main[[#This Row],[ТИП]]&amp;"-"&amp;RIGHT(tbl_main[[#This Row],[Серия и номер]],6)))</f>
        <v/>
      </c>
      <c r="C812" s="83" t="s">
        <v>311</v>
      </c>
      <c r="D812" s="83" t="s">
        <v>311</v>
      </c>
      <c r="E812" s="83" t="s">
        <v>311</v>
      </c>
      <c r="F812" s="83" t="s">
        <v>311</v>
      </c>
      <c r="G812" s="83" t="s">
        <v>311</v>
      </c>
      <c r="H812" s="83" t="s">
        <v>311</v>
      </c>
      <c r="I812" s="83" t="s">
        <v>311</v>
      </c>
      <c r="J812" s="83" t="s">
        <v>311</v>
      </c>
      <c r="K812" s="84" t="s">
        <v>311</v>
      </c>
      <c r="L812" s="83" t="s">
        <v>311</v>
      </c>
      <c r="M812" s="85" t="s">
        <v>311</v>
      </c>
      <c r="N812" s="83" t="s">
        <v>311</v>
      </c>
      <c r="O812" s="84" t="s">
        <v>311</v>
      </c>
      <c r="P812" s="83" t="s">
        <v>311</v>
      </c>
      <c r="Q812" s="83" t="s">
        <v>311</v>
      </c>
      <c r="R812" s="83" t="s">
        <v>311</v>
      </c>
      <c r="S812" s="86" t="s">
        <v>311</v>
      </c>
      <c r="T812" s="83" t="s">
        <v>311</v>
      </c>
      <c r="U812" s="83" t="s">
        <v>311</v>
      </c>
      <c r="V812" s="83" t="s">
        <v>311</v>
      </c>
      <c r="W812" s="86" t="s">
        <v>311</v>
      </c>
      <c r="X812" s="86" t="s">
        <v>311</v>
      </c>
      <c r="Y812" s="90" t="str">
        <f>IF(tbl_main[[#This Row],[ИНН организации]]="","",IF(ISERROR(VLOOKUP(tbl_main[[#This Row],[ИНН организации]],tbl_inn[],3,FALSE)),"Проверьте ИНН",VLOOKUP(tbl_main[[#This Row],[ИНН организации]],tbl_inn[],3,FALSE)))</f>
        <v/>
      </c>
      <c r="Z812" s="90" t="str">
        <f>IF(ISERROR(VLOOKUP(tbl_main[[#This Row],[ИНН организации]],tbl_inn[],4,FALSE)),"",VLOOKUP(tbl_main[[#This Row],[ИНН организации]],tbl_inn[],4,FALSE))</f>
        <v/>
      </c>
      <c r="AA812" s="90" t="str">
        <f>IF(ISERROR(VLOOKUP(tbl_main[[#This Row],[ИНН организации]],tbl_inn[],8,FALSE)),"",VLOOKUP(tbl_main[[#This Row],[ИНН организации]],tbl_inn[],8,FALSE))</f>
        <v/>
      </c>
      <c r="AB812" s="83" t="s">
        <v>311</v>
      </c>
      <c r="AC812" s="83" t="s">
        <v>311</v>
      </c>
      <c r="AD812" s="83" t="s">
        <v>311</v>
      </c>
      <c r="AE812" s="83" t="s">
        <v>311</v>
      </c>
      <c r="AF812" s="83" t="s">
        <v>311</v>
      </c>
      <c r="AG812" s="83" t="s">
        <v>311</v>
      </c>
      <c r="AH812" s="83" t="s">
        <v>311</v>
      </c>
      <c r="AI812" s="83" t="s">
        <v>311</v>
      </c>
      <c r="AJ812" s="83" t="s">
        <v>311</v>
      </c>
      <c r="AK812" s="83" t="s">
        <v>311</v>
      </c>
      <c r="AL812" s="83" t="s">
        <v>311</v>
      </c>
      <c r="AM812" s="83" t="s">
        <v>311</v>
      </c>
      <c r="AN812" s="83" t="s">
        <v>311</v>
      </c>
    </row>
    <row r="813" spans="1:40" x14ac:dyDescent="0.25">
      <c r="A813" s="81">
        <f t="shared" si="12"/>
        <v>804</v>
      </c>
      <c r="B813" s="82" t="str">
        <f>IF(tbl_main[[#This Row],[ТИП]]="","",IF(tbl_main[[#This Row],[Серия и номер]]="","",tbl_main[[#This Row],[ТИП]]&amp;"-"&amp;RIGHT(tbl_main[[#This Row],[Серия и номер]],6)))</f>
        <v/>
      </c>
      <c r="C813" s="83" t="s">
        <v>311</v>
      </c>
      <c r="D813" s="83" t="s">
        <v>311</v>
      </c>
      <c r="E813" s="83" t="s">
        <v>311</v>
      </c>
      <c r="F813" s="83" t="s">
        <v>311</v>
      </c>
      <c r="G813" s="83" t="s">
        <v>311</v>
      </c>
      <c r="H813" s="83" t="s">
        <v>311</v>
      </c>
      <c r="I813" s="83" t="s">
        <v>311</v>
      </c>
      <c r="J813" s="83" t="s">
        <v>311</v>
      </c>
      <c r="K813" s="84" t="s">
        <v>311</v>
      </c>
      <c r="L813" s="83" t="s">
        <v>311</v>
      </c>
      <c r="M813" s="85" t="s">
        <v>311</v>
      </c>
      <c r="N813" s="83" t="s">
        <v>311</v>
      </c>
      <c r="O813" s="84" t="s">
        <v>311</v>
      </c>
      <c r="P813" s="83" t="s">
        <v>311</v>
      </c>
      <c r="Q813" s="83" t="s">
        <v>311</v>
      </c>
      <c r="R813" s="83" t="s">
        <v>311</v>
      </c>
      <c r="S813" s="86" t="s">
        <v>311</v>
      </c>
      <c r="T813" s="83" t="s">
        <v>311</v>
      </c>
      <c r="U813" s="83" t="s">
        <v>311</v>
      </c>
      <c r="V813" s="83" t="s">
        <v>311</v>
      </c>
      <c r="W813" s="86" t="s">
        <v>311</v>
      </c>
      <c r="X813" s="86" t="s">
        <v>311</v>
      </c>
      <c r="Y813" s="90" t="str">
        <f>IF(tbl_main[[#This Row],[ИНН организации]]="","",IF(ISERROR(VLOOKUP(tbl_main[[#This Row],[ИНН организации]],tbl_inn[],3,FALSE)),"Проверьте ИНН",VLOOKUP(tbl_main[[#This Row],[ИНН организации]],tbl_inn[],3,FALSE)))</f>
        <v/>
      </c>
      <c r="Z813" s="90" t="str">
        <f>IF(ISERROR(VLOOKUP(tbl_main[[#This Row],[ИНН организации]],tbl_inn[],4,FALSE)),"",VLOOKUP(tbl_main[[#This Row],[ИНН организации]],tbl_inn[],4,FALSE))</f>
        <v/>
      </c>
      <c r="AA813" s="90" t="str">
        <f>IF(ISERROR(VLOOKUP(tbl_main[[#This Row],[ИНН организации]],tbl_inn[],8,FALSE)),"",VLOOKUP(tbl_main[[#This Row],[ИНН организации]],tbl_inn[],8,FALSE))</f>
        <v/>
      </c>
      <c r="AB813" s="83" t="s">
        <v>311</v>
      </c>
      <c r="AC813" s="83" t="s">
        <v>311</v>
      </c>
      <c r="AD813" s="83" t="s">
        <v>311</v>
      </c>
      <c r="AE813" s="83" t="s">
        <v>311</v>
      </c>
      <c r="AF813" s="83" t="s">
        <v>311</v>
      </c>
      <c r="AG813" s="83" t="s">
        <v>311</v>
      </c>
      <c r="AH813" s="83" t="s">
        <v>311</v>
      </c>
      <c r="AI813" s="83" t="s">
        <v>311</v>
      </c>
      <c r="AJ813" s="83" t="s">
        <v>311</v>
      </c>
      <c r="AK813" s="83" t="s">
        <v>311</v>
      </c>
      <c r="AL813" s="83" t="s">
        <v>311</v>
      </c>
      <c r="AM813" s="83" t="s">
        <v>311</v>
      </c>
      <c r="AN813" s="83" t="s">
        <v>311</v>
      </c>
    </row>
    <row r="814" spans="1:40" x14ac:dyDescent="0.25">
      <c r="A814" s="81">
        <f t="shared" si="12"/>
        <v>805</v>
      </c>
      <c r="B814" s="82" t="str">
        <f>IF(tbl_main[[#This Row],[ТИП]]="","",IF(tbl_main[[#This Row],[Серия и номер]]="","",tbl_main[[#This Row],[ТИП]]&amp;"-"&amp;RIGHT(tbl_main[[#This Row],[Серия и номер]],6)))</f>
        <v/>
      </c>
      <c r="C814" s="83" t="s">
        <v>311</v>
      </c>
      <c r="D814" s="83" t="s">
        <v>311</v>
      </c>
      <c r="E814" s="83" t="s">
        <v>311</v>
      </c>
      <c r="F814" s="83" t="s">
        <v>311</v>
      </c>
      <c r="G814" s="83" t="s">
        <v>311</v>
      </c>
      <c r="H814" s="83" t="s">
        <v>311</v>
      </c>
      <c r="I814" s="83" t="s">
        <v>311</v>
      </c>
      <c r="J814" s="83" t="s">
        <v>311</v>
      </c>
      <c r="K814" s="84" t="s">
        <v>311</v>
      </c>
      <c r="L814" s="83" t="s">
        <v>311</v>
      </c>
      <c r="M814" s="85" t="s">
        <v>311</v>
      </c>
      <c r="N814" s="83" t="s">
        <v>311</v>
      </c>
      <c r="O814" s="84" t="s">
        <v>311</v>
      </c>
      <c r="P814" s="83" t="s">
        <v>311</v>
      </c>
      <c r="Q814" s="83" t="s">
        <v>311</v>
      </c>
      <c r="R814" s="83" t="s">
        <v>311</v>
      </c>
      <c r="S814" s="86" t="s">
        <v>311</v>
      </c>
      <c r="T814" s="83" t="s">
        <v>311</v>
      </c>
      <c r="U814" s="83" t="s">
        <v>311</v>
      </c>
      <c r="V814" s="83" t="s">
        <v>311</v>
      </c>
      <c r="W814" s="86" t="s">
        <v>311</v>
      </c>
      <c r="X814" s="86" t="s">
        <v>311</v>
      </c>
      <c r="Y814" s="90" t="str">
        <f>IF(tbl_main[[#This Row],[ИНН организации]]="","",IF(ISERROR(VLOOKUP(tbl_main[[#This Row],[ИНН организации]],tbl_inn[],3,FALSE)),"Проверьте ИНН",VLOOKUP(tbl_main[[#This Row],[ИНН организации]],tbl_inn[],3,FALSE)))</f>
        <v/>
      </c>
      <c r="Z814" s="90" t="str">
        <f>IF(ISERROR(VLOOKUP(tbl_main[[#This Row],[ИНН организации]],tbl_inn[],4,FALSE)),"",VLOOKUP(tbl_main[[#This Row],[ИНН организации]],tbl_inn[],4,FALSE))</f>
        <v/>
      </c>
      <c r="AA814" s="90" t="str">
        <f>IF(ISERROR(VLOOKUP(tbl_main[[#This Row],[ИНН организации]],tbl_inn[],8,FALSE)),"",VLOOKUP(tbl_main[[#This Row],[ИНН организации]],tbl_inn[],8,FALSE))</f>
        <v/>
      </c>
      <c r="AB814" s="83" t="s">
        <v>311</v>
      </c>
      <c r="AC814" s="83" t="s">
        <v>311</v>
      </c>
      <c r="AD814" s="83" t="s">
        <v>311</v>
      </c>
      <c r="AE814" s="83" t="s">
        <v>311</v>
      </c>
      <c r="AF814" s="83" t="s">
        <v>311</v>
      </c>
      <c r="AG814" s="83" t="s">
        <v>311</v>
      </c>
      <c r="AH814" s="83" t="s">
        <v>311</v>
      </c>
      <c r="AI814" s="83" t="s">
        <v>311</v>
      </c>
      <c r="AJ814" s="83" t="s">
        <v>311</v>
      </c>
      <c r="AK814" s="83" t="s">
        <v>311</v>
      </c>
      <c r="AL814" s="83" t="s">
        <v>311</v>
      </c>
      <c r="AM814" s="83" t="s">
        <v>311</v>
      </c>
      <c r="AN814" s="83" t="s">
        <v>311</v>
      </c>
    </row>
    <row r="815" spans="1:40" x14ac:dyDescent="0.25">
      <c r="A815" s="81">
        <f t="shared" si="12"/>
        <v>806</v>
      </c>
      <c r="B815" s="82" t="str">
        <f>IF(tbl_main[[#This Row],[ТИП]]="","",IF(tbl_main[[#This Row],[Серия и номер]]="","",tbl_main[[#This Row],[ТИП]]&amp;"-"&amp;RIGHT(tbl_main[[#This Row],[Серия и номер]],6)))</f>
        <v/>
      </c>
      <c r="C815" s="83" t="s">
        <v>311</v>
      </c>
      <c r="D815" s="83" t="s">
        <v>311</v>
      </c>
      <c r="E815" s="83" t="s">
        <v>311</v>
      </c>
      <c r="F815" s="83" t="s">
        <v>311</v>
      </c>
      <c r="G815" s="83" t="s">
        <v>311</v>
      </c>
      <c r="H815" s="83" t="s">
        <v>311</v>
      </c>
      <c r="I815" s="83" t="s">
        <v>311</v>
      </c>
      <c r="J815" s="83" t="s">
        <v>311</v>
      </c>
      <c r="K815" s="84" t="s">
        <v>311</v>
      </c>
      <c r="L815" s="83" t="s">
        <v>311</v>
      </c>
      <c r="M815" s="85" t="s">
        <v>311</v>
      </c>
      <c r="N815" s="83" t="s">
        <v>311</v>
      </c>
      <c r="O815" s="84" t="s">
        <v>311</v>
      </c>
      <c r="P815" s="83" t="s">
        <v>311</v>
      </c>
      <c r="Q815" s="83" t="s">
        <v>311</v>
      </c>
      <c r="R815" s="83" t="s">
        <v>311</v>
      </c>
      <c r="S815" s="86" t="s">
        <v>311</v>
      </c>
      <c r="T815" s="83" t="s">
        <v>311</v>
      </c>
      <c r="U815" s="83" t="s">
        <v>311</v>
      </c>
      <c r="V815" s="83" t="s">
        <v>311</v>
      </c>
      <c r="W815" s="86" t="s">
        <v>311</v>
      </c>
      <c r="X815" s="86" t="s">
        <v>311</v>
      </c>
      <c r="Y815" s="90" t="str">
        <f>IF(tbl_main[[#This Row],[ИНН организации]]="","",IF(ISERROR(VLOOKUP(tbl_main[[#This Row],[ИНН организации]],tbl_inn[],3,FALSE)),"Проверьте ИНН",VLOOKUP(tbl_main[[#This Row],[ИНН организации]],tbl_inn[],3,FALSE)))</f>
        <v/>
      </c>
      <c r="Z815" s="90" t="str">
        <f>IF(ISERROR(VLOOKUP(tbl_main[[#This Row],[ИНН организации]],tbl_inn[],4,FALSE)),"",VLOOKUP(tbl_main[[#This Row],[ИНН организации]],tbl_inn[],4,FALSE))</f>
        <v/>
      </c>
      <c r="AA815" s="90" t="str">
        <f>IF(ISERROR(VLOOKUP(tbl_main[[#This Row],[ИНН организации]],tbl_inn[],8,FALSE)),"",VLOOKUP(tbl_main[[#This Row],[ИНН организации]],tbl_inn[],8,FALSE))</f>
        <v/>
      </c>
      <c r="AB815" s="83" t="s">
        <v>311</v>
      </c>
      <c r="AC815" s="83" t="s">
        <v>311</v>
      </c>
      <c r="AD815" s="83" t="s">
        <v>311</v>
      </c>
      <c r="AE815" s="83" t="s">
        <v>311</v>
      </c>
      <c r="AF815" s="83" t="s">
        <v>311</v>
      </c>
      <c r="AG815" s="83" t="s">
        <v>311</v>
      </c>
      <c r="AH815" s="83" t="s">
        <v>311</v>
      </c>
      <c r="AI815" s="83" t="s">
        <v>311</v>
      </c>
      <c r="AJ815" s="83" t="s">
        <v>311</v>
      </c>
      <c r="AK815" s="83" t="s">
        <v>311</v>
      </c>
      <c r="AL815" s="83" t="s">
        <v>311</v>
      </c>
      <c r="AM815" s="83" t="s">
        <v>311</v>
      </c>
      <c r="AN815" s="83" t="s">
        <v>311</v>
      </c>
    </row>
    <row r="816" spans="1:40" x14ac:dyDescent="0.25">
      <c r="A816" s="81">
        <f t="shared" si="12"/>
        <v>807</v>
      </c>
      <c r="B816" s="82" t="str">
        <f>IF(tbl_main[[#This Row],[ТИП]]="","",IF(tbl_main[[#This Row],[Серия и номер]]="","",tbl_main[[#This Row],[ТИП]]&amp;"-"&amp;RIGHT(tbl_main[[#This Row],[Серия и номер]],6)))</f>
        <v/>
      </c>
      <c r="C816" s="83" t="s">
        <v>311</v>
      </c>
      <c r="D816" s="83" t="s">
        <v>311</v>
      </c>
      <c r="E816" s="83" t="s">
        <v>311</v>
      </c>
      <c r="F816" s="83" t="s">
        <v>311</v>
      </c>
      <c r="G816" s="83" t="s">
        <v>311</v>
      </c>
      <c r="H816" s="83" t="s">
        <v>311</v>
      </c>
      <c r="I816" s="83" t="s">
        <v>311</v>
      </c>
      <c r="J816" s="83" t="s">
        <v>311</v>
      </c>
      <c r="K816" s="84" t="s">
        <v>311</v>
      </c>
      <c r="L816" s="83" t="s">
        <v>311</v>
      </c>
      <c r="M816" s="85" t="s">
        <v>311</v>
      </c>
      <c r="N816" s="83" t="s">
        <v>311</v>
      </c>
      <c r="O816" s="84" t="s">
        <v>311</v>
      </c>
      <c r="P816" s="83" t="s">
        <v>311</v>
      </c>
      <c r="Q816" s="83" t="s">
        <v>311</v>
      </c>
      <c r="R816" s="83" t="s">
        <v>311</v>
      </c>
      <c r="S816" s="86" t="s">
        <v>311</v>
      </c>
      <c r="T816" s="83" t="s">
        <v>311</v>
      </c>
      <c r="U816" s="83" t="s">
        <v>311</v>
      </c>
      <c r="V816" s="83" t="s">
        <v>311</v>
      </c>
      <c r="W816" s="86" t="s">
        <v>311</v>
      </c>
      <c r="X816" s="86" t="s">
        <v>311</v>
      </c>
      <c r="Y816" s="90" t="str">
        <f>IF(tbl_main[[#This Row],[ИНН организации]]="","",IF(ISERROR(VLOOKUP(tbl_main[[#This Row],[ИНН организации]],tbl_inn[],3,FALSE)),"Проверьте ИНН",VLOOKUP(tbl_main[[#This Row],[ИНН организации]],tbl_inn[],3,FALSE)))</f>
        <v/>
      </c>
      <c r="Z816" s="90" t="str">
        <f>IF(ISERROR(VLOOKUP(tbl_main[[#This Row],[ИНН организации]],tbl_inn[],4,FALSE)),"",VLOOKUP(tbl_main[[#This Row],[ИНН организации]],tbl_inn[],4,FALSE))</f>
        <v/>
      </c>
      <c r="AA816" s="90" t="str">
        <f>IF(ISERROR(VLOOKUP(tbl_main[[#This Row],[ИНН организации]],tbl_inn[],8,FALSE)),"",VLOOKUP(tbl_main[[#This Row],[ИНН организации]],tbl_inn[],8,FALSE))</f>
        <v/>
      </c>
      <c r="AB816" s="83" t="s">
        <v>311</v>
      </c>
      <c r="AC816" s="83" t="s">
        <v>311</v>
      </c>
      <c r="AD816" s="83" t="s">
        <v>311</v>
      </c>
      <c r="AE816" s="83" t="s">
        <v>311</v>
      </c>
      <c r="AF816" s="83" t="s">
        <v>311</v>
      </c>
      <c r="AG816" s="83" t="s">
        <v>311</v>
      </c>
      <c r="AH816" s="83" t="s">
        <v>311</v>
      </c>
      <c r="AI816" s="83" t="s">
        <v>311</v>
      </c>
      <c r="AJ816" s="83" t="s">
        <v>311</v>
      </c>
      <c r="AK816" s="83" t="s">
        <v>311</v>
      </c>
      <c r="AL816" s="83" t="s">
        <v>311</v>
      </c>
      <c r="AM816" s="83" t="s">
        <v>311</v>
      </c>
      <c r="AN816" s="83" t="s">
        <v>311</v>
      </c>
    </row>
    <row r="817" spans="1:40" x14ac:dyDescent="0.25">
      <c r="A817" s="81">
        <f t="shared" si="12"/>
        <v>808</v>
      </c>
      <c r="B817" s="82" t="str">
        <f>IF(tbl_main[[#This Row],[ТИП]]="","",IF(tbl_main[[#This Row],[Серия и номер]]="","",tbl_main[[#This Row],[ТИП]]&amp;"-"&amp;RIGHT(tbl_main[[#This Row],[Серия и номер]],6)))</f>
        <v/>
      </c>
      <c r="C817" s="83" t="s">
        <v>311</v>
      </c>
      <c r="D817" s="83" t="s">
        <v>311</v>
      </c>
      <c r="E817" s="83" t="s">
        <v>311</v>
      </c>
      <c r="F817" s="83" t="s">
        <v>311</v>
      </c>
      <c r="G817" s="83" t="s">
        <v>311</v>
      </c>
      <c r="H817" s="83" t="s">
        <v>311</v>
      </c>
      <c r="I817" s="83" t="s">
        <v>311</v>
      </c>
      <c r="J817" s="83" t="s">
        <v>311</v>
      </c>
      <c r="K817" s="84" t="s">
        <v>311</v>
      </c>
      <c r="L817" s="83" t="s">
        <v>311</v>
      </c>
      <c r="M817" s="85" t="s">
        <v>311</v>
      </c>
      <c r="N817" s="83" t="s">
        <v>311</v>
      </c>
      <c r="O817" s="84" t="s">
        <v>311</v>
      </c>
      <c r="P817" s="83" t="s">
        <v>311</v>
      </c>
      <c r="Q817" s="83" t="s">
        <v>311</v>
      </c>
      <c r="R817" s="83" t="s">
        <v>311</v>
      </c>
      <c r="S817" s="86" t="s">
        <v>311</v>
      </c>
      <c r="T817" s="83" t="s">
        <v>311</v>
      </c>
      <c r="U817" s="83" t="s">
        <v>311</v>
      </c>
      <c r="V817" s="83" t="s">
        <v>311</v>
      </c>
      <c r="W817" s="86" t="s">
        <v>311</v>
      </c>
      <c r="X817" s="86" t="s">
        <v>311</v>
      </c>
      <c r="Y817" s="90" t="str">
        <f>IF(tbl_main[[#This Row],[ИНН организации]]="","",IF(ISERROR(VLOOKUP(tbl_main[[#This Row],[ИНН организации]],tbl_inn[],3,FALSE)),"Проверьте ИНН",VLOOKUP(tbl_main[[#This Row],[ИНН организации]],tbl_inn[],3,FALSE)))</f>
        <v/>
      </c>
      <c r="Z817" s="90" t="str">
        <f>IF(ISERROR(VLOOKUP(tbl_main[[#This Row],[ИНН организации]],tbl_inn[],4,FALSE)),"",VLOOKUP(tbl_main[[#This Row],[ИНН организации]],tbl_inn[],4,FALSE))</f>
        <v/>
      </c>
      <c r="AA817" s="90" t="str">
        <f>IF(ISERROR(VLOOKUP(tbl_main[[#This Row],[ИНН организации]],tbl_inn[],8,FALSE)),"",VLOOKUP(tbl_main[[#This Row],[ИНН организации]],tbl_inn[],8,FALSE))</f>
        <v/>
      </c>
      <c r="AB817" s="83" t="s">
        <v>311</v>
      </c>
      <c r="AC817" s="83" t="s">
        <v>311</v>
      </c>
      <c r="AD817" s="83" t="s">
        <v>311</v>
      </c>
      <c r="AE817" s="83" t="s">
        <v>311</v>
      </c>
      <c r="AF817" s="83" t="s">
        <v>311</v>
      </c>
      <c r="AG817" s="83" t="s">
        <v>311</v>
      </c>
      <c r="AH817" s="83" t="s">
        <v>311</v>
      </c>
      <c r="AI817" s="83" t="s">
        <v>311</v>
      </c>
      <c r="AJ817" s="83" t="s">
        <v>311</v>
      </c>
      <c r="AK817" s="83" t="s">
        <v>311</v>
      </c>
      <c r="AL817" s="83" t="s">
        <v>311</v>
      </c>
      <c r="AM817" s="83" t="s">
        <v>311</v>
      </c>
      <c r="AN817" s="83" t="s">
        <v>311</v>
      </c>
    </row>
    <row r="818" spans="1:40" x14ac:dyDescent="0.25">
      <c r="A818" s="81">
        <f t="shared" si="12"/>
        <v>809</v>
      </c>
      <c r="B818" s="82" t="str">
        <f>IF(tbl_main[[#This Row],[ТИП]]="","",IF(tbl_main[[#This Row],[Серия и номер]]="","",tbl_main[[#This Row],[ТИП]]&amp;"-"&amp;RIGHT(tbl_main[[#This Row],[Серия и номер]],6)))</f>
        <v/>
      </c>
      <c r="C818" s="83" t="s">
        <v>311</v>
      </c>
      <c r="D818" s="83" t="s">
        <v>311</v>
      </c>
      <c r="E818" s="83" t="s">
        <v>311</v>
      </c>
      <c r="F818" s="83" t="s">
        <v>311</v>
      </c>
      <c r="G818" s="83" t="s">
        <v>311</v>
      </c>
      <c r="H818" s="83" t="s">
        <v>311</v>
      </c>
      <c r="I818" s="83" t="s">
        <v>311</v>
      </c>
      <c r="J818" s="83" t="s">
        <v>311</v>
      </c>
      <c r="K818" s="84" t="s">
        <v>311</v>
      </c>
      <c r="L818" s="83" t="s">
        <v>311</v>
      </c>
      <c r="M818" s="85" t="s">
        <v>311</v>
      </c>
      <c r="N818" s="83" t="s">
        <v>311</v>
      </c>
      <c r="O818" s="84" t="s">
        <v>311</v>
      </c>
      <c r="P818" s="83" t="s">
        <v>311</v>
      </c>
      <c r="Q818" s="83" t="s">
        <v>311</v>
      </c>
      <c r="R818" s="83" t="s">
        <v>311</v>
      </c>
      <c r="S818" s="86" t="s">
        <v>311</v>
      </c>
      <c r="T818" s="83" t="s">
        <v>311</v>
      </c>
      <c r="U818" s="83" t="s">
        <v>311</v>
      </c>
      <c r="V818" s="83" t="s">
        <v>311</v>
      </c>
      <c r="W818" s="86" t="s">
        <v>311</v>
      </c>
      <c r="X818" s="86" t="s">
        <v>311</v>
      </c>
      <c r="Y818" s="90" t="str">
        <f>IF(tbl_main[[#This Row],[ИНН организации]]="","",IF(ISERROR(VLOOKUP(tbl_main[[#This Row],[ИНН организации]],tbl_inn[],3,FALSE)),"Проверьте ИНН",VLOOKUP(tbl_main[[#This Row],[ИНН организации]],tbl_inn[],3,FALSE)))</f>
        <v/>
      </c>
      <c r="Z818" s="90" t="str">
        <f>IF(ISERROR(VLOOKUP(tbl_main[[#This Row],[ИНН организации]],tbl_inn[],4,FALSE)),"",VLOOKUP(tbl_main[[#This Row],[ИНН организации]],tbl_inn[],4,FALSE))</f>
        <v/>
      </c>
      <c r="AA818" s="90" t="str">
        <f>IF(ISERROR(VLOOKUP(tbl_main[[#This Row],[ИНН организации]],tbl_inn[],8,FALSE)),"",VLOOKUP(tbl_main[[#This Row],[ИНН организации]],tbl_inn[],8,FALSE))</f>
        <v/>
      </c>
      <c r="AB818" s="83" t="s">
        <v>311</v>
      </c>
      <c r="AC818" s="83" t="s">
        <v>311</v>
      </c>
      <c r="AD818" s="83" t="s">
        <v>311</v>
      </c>
      <c r="AE818" s="83" t="s">
        <v>311</v>
      </c>
      <c r="AF818" s="83" t="s">
        <v>311</v>
      </c>
      <c r="AG818" s="83" t="s">
        <v>311</v>
      </c>
      <c r="AH818" s="83" t="s">
        <v>311</v>
      </c>
      <c r="AI818" s="83" t="s">
        <v>311</v>
      </c>
      <c r="AJ818" s="83" t="s">
        <v>311</v>
      </c>
      <c r="AK818" s="83" t="s">
        <v>311</v>
      </c>
      <c r="AL818" s="83" t="s">
        <v>311</v>
      </c>
      <c r="AM818" s="83" t="s">
        <v>311</v>
      </c>
      <c r="AN818" s="83" t="s">
        <v>311</v>
      </c>
    </row>
    <row r="819" spans="1:40" x14ac:dyDescent="0.25">
      <c r="A819" s="81">
        <f t="shared" si="12"/>
        <v>810</v>
      </c>
      <c r="B819" s="82" t="str">
        <f>IF(tbl_main[[#This Row],[ТИП]]="","",IF(tbl_main[[#This Row],[Серия и номер]]="","",tbl_main[[#This Row],[ТИП]]&amp;"-"&amp;RIGHT(tbl_main[[#This Row],[Серия и номер]],6)))</f>
        <v/>
      </c>
      <c r="C819" s="83" t="s">
        <v>311</v>
      </c>
      <c r="D819" s="83" t="s">
        <v>311</v>
      </c>
      <c r="E819" s="83" t="s">
        <v>311</v>
      </c>
      <c r="F819" s="83" t="s">
        <v>311</v>
      </c>
      <c r="G819" s="83" t="s">
        <v>311</v>
      </c>
      <c r="H819" s="83" t="s">
        <v>311</v>
      </c>
      <c r="I819" s="83" t="s">
        <v>311</v>
      </c>
      <c r="J819" s="83" t="s">
        <v>311</v>
      </c>
      <c r="K819" s="84" t="s">
        <v>311</v>
      </c>
      <c r="L819" s="83" t="s">
        <v>311</v>
      </c>
      <c r="M819" s="85" t="s">
        <v>311</v>
      </c>
      <c r="N819" s="83" t="s">
        <v>311</v>
      </c>
      <c r="O819" s="84" t="s">
        <v>311</v>
      </c>
      <c r="P819" s="83" t="s">
        <v>311</v>
      </c>
      <c r="Q819" s="83" t="s">
        <v>311</v>
      </c>
      <c r="R819" s="83" t="s">
        <v>311</v>
      </c>
      <c r="S819" s="86" t="s">
        <v>311</v>
      </c>
      <c r="T819" s="83" t="s">
        <v>311</v>
      </c>
      <c r="U819" s="83" t="s">
        <v>311</v>
      </c>
      <c r="V819" s="83" t="s">
        <v>311</v>
      </c>
      <c r="W819" s="86" t="s">
        <v>311</v>
      </c>
      <c r="X819" s="86" t="s">
        <v>311</v>
      </c>
      <c r="Y819" s="90" t="str">
        <f>IF(tbl_main[[#This Row],[ИНН организации]]="","",IF(ISERROR(VLOOKUP(tbl_main[[#This Row],[ИНН организации]],tbl_inn[],3,FALSE)),"Проверьте ИНН",VLOOKUP(tbl_main[[#This Row],[ИНН организации]],tbl_inn[],3,FALSE)))</f>
        <v/>
      </c>
      <c r="Z819" s="90" t="str">
        <f>IF(ISERROR(VLOOKUP(tbl_main[[#This Row],[ИНН организации]],tbl_inn[],4,FALSE)),"",VLOOKUP(tbl_main[[#This Row],[ИНН организации]],tbl_inn[],4,FALSE))</f>
        <v/>
      </c>
      <c r="AA819" s="90" t="str">
        <f>IF(ISERROR(VLOOKUP(tbl_main[[#This Row],[ИНН организации]],tbl_inn[],8,FALSE)),"",VLOOKUP(tbl_main[[#This Row],[ИНН организации]],tbl_inn[],8,FALSE))</f>
        <v/>
      </c>
      <c r="AB819" s="83" t="s">
        <v>311</v>
      </c>
      <c r="AC819" s="83" t="s">
        <v>311</v>
      </c>
      <c r="AD819" s="83" t="s">
        <v>311</v>
      </c>
      <c r="AE819" s="83" t="s">
        <v>311</v>
      </c>
      <c r="AF819" s="83" t="s">
        <v>311</v>
      </c>
      <c r="AG819" s="83" t="s">
        <v>311</v>
      </c>
      <c r="AH819" s="83" t="s">
        <v>311</v>
      </c>
      <c r="AI819" s="83" t="s">
        <v>311</v>
      </c>
      <c r="AJ819" s="83" t="s">
        <v>311</v>
      </c>
      <c r="AK819" s="83" t="s">
        <v>311</v>
      </c>
      <c r="AL819" s="83" t="s">
        <v>311</v>
      </c>
      <c r="AM819" s="83" t="s">
        <v>311</v>
      </c>
      <c r="AN819" s="83" t="s">
        <v>311</v>
      </c>
    </row>
    <row r="820" spans="1:40" x14ac:dyDescent="0.25">
      <c r="A820" s="81">
        <f t="shared" si="12"/>
        <v>811</v>
      </c>
      <c r="B820" s="82" t="str">
        <f>IF(tbl_main[[#This Row],[ТИП]]="","",IF(tbl_main[[#This Row],[Серия и номер]]="","",tbl_main[[#This Row],[ТИП]]&amp;"-"&amp;RIGHT(tbl_main[[#This Row],[Серия и номер]],6)))</f>
        <v/>
      </c>
      <c r="C820" s="83" t="s">
        <v>311</v>
      </c>
      <c r="D820" s="83" t="s">
        <v>311</v>
      </c>
      <c r="E820" s="83" t="s">
        <v>311</v>
      </c>
      <c r="F820" s="83" t="s">
        <v>311</v>
      </c>
      <c r="G820" s="83" t="s">
        <v>311</v>
      </c>
      <c r="H820" s="83" t="s">
        <v>311</v>
      </c>
      <c r="I820" s="83" t="s">
        <v>311</v>
      </c>
      <c r="J820" s="83" t="s">
        <v>311</v>
      </c>
      <c r="K820" s="84" t="s">
        <v>311</v>
      </c>
      <c r="L820" s="83" t="s">
        <v>311</v>
      </c>
      <c r="M820" s="85" t="s">
        <v>311</v>
      </c>
      <c r="N820" s="83" t="s">
        <v>311</v>
      </c>
      <c r="O820" s="84" t="s">
        <v>311</v>
      </c>
      <c r="P820" s="83" t="s">
        <v>311</v>
      </c>
      <c r="Q820" s="83" t="s">
        <v>311</v>
      </c>
      <c r="R820" s="83" t="s">
        <v>311</v>
      </c>
      <c r="S820" s="86" t="s">
        <v>311</v>
      </c>
      <c r="T820" s="83" t="s">
        <v>311</v>
      </c>
      <c r="U820" s="83" t="s">
        <v>311</v>
      </c>
      <c r="V820" s="83" t="s">
        <v>311</v>
      </c>
      <c r="W820" s="86" t="s">
        <v>311</v>
      </c>
      <c r="X820" s="86" t="s">
        <v>311</v>
      </c>
      <c r="Y820" s="90" t="str">
        <f>IF(tbl_main[[#This Row],[ИНН организации]]="","",IF(ISERROR(VLOOKUP(tbl_main[[#This Row],[ИНН организации]],tbl_inn[],3,FALSE)),"Проверьте ИНН",VLOOKUP(tbl_main[[#This Row],[ИНН организации]],tbl_inn[],3,FALSE)))</f>
        <v/>
      </c>
      <c r="Z820" s="90" t="str">
        <f>IF(ISERROR(VLOOKUP(tbl_main[[#This Row],[ИНН организации]],tbl_inn[],4,FALSE)),"",VLOOKUP(tbl_main[[#This Row],[ИНН организации]],tbl_inn[],4,FALSE))</f>
        <v/>
      </c>
      <c r="AA820" s="90" t="str">
        <f>IF(ISERROR(VLOOKUP(tbl_main[[#This Row],[ИНН организации]],tbl_inn[],8,FALSE)),"",VLOOKUP(tbl_main[[#This Row],[ИНН организации]],tbl_inn[],8,FALSE))</f>
        <v/>
      </c>
      <c r="AB820" s="83" t="s">
        <v>311</v>
      </c>
      <c r="AC820" s="83" t="s">
        <v>311</v>
      </c>
      <c r="AD820" s="83" t="s">
        <v>311</v>
      </c>
      <c r="AE820" s="83" t="s">
        <v>311</v>
      </c>
      <c r="AF820" s="83" t="s">
        <v>311</v>
      </c>
      <c r="AG820" s="83" t="s">
        <v>311</v>
      </c>
      <c r="AH820" s="83" t="s">
        <v>311</v>
      </c>
      <c r="AI820" s="83" t="s">
        <v>311</v>
      </c>
      <c r="AJ820" s="83" t="s">
        <v>311</v>
      </c>
      <c r="AK820" s="83" t="s">
        <v>311</v>
      </c>
      <c r="AL820" s="83" t="s">
        <v>311</v>
      </c>
      <c r="AM820" s="83" t="s">
        <v>311</v>
      </c>
      <c r="AN820" s="83" t="s">
        <v>311</v>
      </c>
    </row>
    <row r="821" spans="1:40" x14ac:dyDescent="0.25">
      <c r="A821" s="81">
        <f t="shared" si="12"/>
        <v>812</v>
      </c>
      <c r="B821" s="82" t="str">
        <f>IF(tbl_main[[#This Row],[ТИП]]="","",IF(tbl_main[[#This Row],[Серия и номер]]="","",tbl_main[[#This Row],[ТИП]]&amp;"-"&amp;RIGHT(tbl_main[[#This Row],[Серия и номер]],6)))</f>
        <v/>
      </c>
      <c r="C821" s="83" t="s">
        <v>311</v>
      </c>
      <c r="D821" s="83" t="s">
        <v>311</v>
      </c>
      <c r="E821" s="83" t="s">
        <v>311</v>
      </c>
      <c r="F821" s="83" t="s">
        <v>311</v>
      </c>
      <c r="G821" s="83" t="s">
        <v>311</v>
      </c>
      <c r="H821" s="83" t="s">
        <v>311</v>
      </c>
      <c r="I821" s="83" t="s">
        <v>311</v>
      </c>
      <c r="J821" s="83" t="s">
        <v>311</v>
      </c>
      <c r="K821" s="84" t="s">
        <v>311</v>
      </c>
      <c r="L821" s="83" t="s">
        <v>311</v>
      </c>
      <c r="M821" s="85" t="s">
        <v>311</v>
      </c>
      <c r="N821" s="83" t="s">
        <v>311</v>
      </c>
      <c r="O821" s="84" t="s">
        <v>311</v>
      </c>
      <c r="P821" s="83" t="s">
        <v>311</v>
      </c>
      <c r="Q821" s="83" t="s">
        <v>311</v>
      </c>
      <c r="R821" s="83" t="s">
        <v>311</v>
      </c>
      <c r="S821" s="86" t="s">
        <v>311</v>
      </c>
      <c r="T821" s="83" t="s">
        <v>311</v>
      </c>
      <c r="U821" s="83" t="s">
        <v>311</v>
      </c>
      <c r="V821" s="83" t="s">
        <v>311</v>
      </c>
      <c r="W821" s="86" t="s">
        <v>311</v>
      </c>
      <c r="X821" s="86" t="s">
        <v>311</v>
      </c>
      <c r="Y821" s="90" t="str">
        <f>IF(tbl_main[[#This Row],[ИНН организации]]="","",IF(ISERROR(VLOOKUP(tbl_main[[#This Row],[ИНН организации]],tbl_inn[],3,FALSE)),"Проверьте ИНН",VLOOKUP(tbl_main[[#This Row],[ИНН организации]],tbl_inn[],3,FALSE)))</f>
        <v/>
      </c>
      <c r="Z821" s="90" t="str">
        <f>IF(ISERROR(VLOOKUP(tbl_main[[#This Row],[ИНН организации]],tbl_inn[],4,FALSE)),"",VLOOKUP(tbl_main[[#This Row],[ИНН организации]],tbl_inn[],4,FALSE))</f>
        <v/>
      </c>
      <c r="AA821" s="90" t="str">
        <f>IF(ISERROR(VLOOKUP(tbl_main[[#This Row],[ИНН организации]],tbl_inn[],8,FALSE)),"",VLOOKUP(tbl_main[[#This Row],[ИНН организации]],tbl_inn[],8,FALSE))</f>
        <v/>
      </c>
      <c r="AB821" s="83" t="s">
        <v>311</v>
      </c>
      <c r="AC821" s="83" t="s">
        <v>311</v>
      </c>
      <c r="AD821" s="83" t="s">
        <v>311</v>
      </c>
      <c r="AE821" s="83" t="s">
        <v>311</v>
      </c>
      <c r="AF821" s="83" t="s">
        <v>311</v>
      </c>
      <c r="AG821" s="83" t="s">
        <v>311</v>
      </c>
      <c r="AH821" s="83" t="s">
        <v>311</v>
      </c>
      <c r="AI821" s="83" t="s">
        <v>311</v>
      </c>
      <c r="AJ821" s="83" t="s">
        <v>311</v>
      </c>
      <c r="AK821" s="83" t="s">
        <v>311</v>
      </c>
      <c r="AL821" s="83" t="s">
        <v>311</v>
      </c>
      <c r="AM821" s="83" t="s">
        <v>311</v>
      </c>
      <c r="AN821" s="83" t="s">
        <v>311</v>
      </c>
    </row>
    <row r="822" spans="1:40" x14ac:dyDescent="0.25">
      <c r="A822" s="81">
        <f t="shared" si="12"/>
        <v>813</v>
      </c>
      <c r="B822" s="82" t="str">
        <f>IF(tbl_main[[#This Row],[ТИП]]="","",IF(tbl_main[[#This Row],[Серия и номер]]="","",tbl_main[[#This Row],[ТИП]]&amp;"-"&amp;RIGHT(tbl_main[[#This Row],[Серия и номер]],6)))</f>
        <v/>
      </c>
      <c r="C822" s="83" t="s">
        <v>311</v>
      </c>
      <c r="D822" s="83" t="s">
        <v>311</v>
      </c>
      <c r="E822" s="83" t="s">
        <v>311</v>
      </c>
      <c r="F822" s="83" t="s">
        <v>311</v>
      </c>
      <c r="G822" s="83" t="s">
        <v>311</v>
      </c>
      <c r="H822" s="83" t="s">
        <v>311</v>
      </c>
      <c r="I822" s="83" t="s">
        <v>311</v>
      </c>
      <c r="J822" s="83" t="s">
        <v>311</v>
      </c>
      <c r="K822" s="84" t="s">
        <v>311</v>
      </c>
      <c r="L822" s="83" t="s">
        <v>311</v>
      </c>
      <c r="M822" s="85" t="s">
        <v>311</v>
      </c>
      <c r="N822" s="83" t="s">
        <v>311</v>
      </c>
      <c r="O822" s="84" t="s">
        <v>311</v>
      </c>
      <c r="P822" s="83" t="s">
        <v>311</v>
      </c>
      <c r="Q822" s="83" t="s">
        <v>311</v>
      </c>
      <c r="R822" s="83" t="s">
        <v>311</v>
      </c>
      <c r="S822" s="86" t="s">
        <v>311</v>
      </c>
      <c r="T822" s="83" t="s">
        <v>311</v>
      </c>
      <c r="U822" s="83" t="s">
        <v>311</v>
      </c>
      <c r="V822" s="83" t="s">
        <v>311</v>
      </c>
      <c r="W822" s="86" t="s">
        <v>311</v>
      </c>
      <c r="X822" s="86" t="s">
        <v>311</v>
      </c>
      <c r="Y822" s="90" t="str">
        <f>IF(tbl_main[[#This Row],[ИНН организации]]="","",IF(ISERROR(VLOOKUP(tbl_main[[#This Row],[ИНН организации]],tbl_inn[],3,FALSE)),"Проверьте ИНН",VLOOKUP(tbl_main[[#This Row],[ИНН организации]],tbl_inn[],3,FALSE)))</f>
        <v/>
      </c>
      <c r="Z822" s="90" t="str">
        <f>IF(ISERROR(VLOOKUP(tbl_main[[#This Row],[ИНН организации]],tbl_inn[],4,FALSE)),"",VLOOKUP(tbl_main[[#This Row],[ИНН организации]],tbl_inn[],4,FALSE))</f>
        <v/>
      </c>
      <c r="AA822" s="90" t="str">
        <f>IF(ISERROR(VLOOKUP(tbl_main[[#This Row],[ИНН организации]],tbl_inn[],8,FALSE)),"",VLOOKUP(tbl_main[[#This Row],[ИНН организации]],tbl_inn[],8,FALSE))</f>
        <v/>
      </c>
      <c r="AB822" s="83" t="s">
        <v>311</v>
      </c>
      <c r="AC822" s="83" t="s">
        <v>311</v>
      </c>
      <c r="AD822" s="83" t="s">
        <v>311</v>
      </c>
      <c r="AE822" s="83" t="s">
        <v>311</v>
      </c>
      <c r="AF822" s="83" t="s">
        <v>311</v>
      </c>
      <c r="AG822" s="83" t="s">
        <v>311</v>
      </c>
      <c r="AH822" s="83" t="s">
        <v>311</v>
      </c>
      <c r="AI822" s="83" t="s">
        <v>311</v>
      </c>
      <c r="AJ822" s="83" t="s">
        <v>311</v>
      </c>
      <c r="AK822" s="83" t="s">
        <v>311</v>
      </c>
      <c r="AL822" s="83" t="s">
        <v>311</v>
      </c>
      <c r="AM822" s="83" t="s">
        <v>311</v>
      </c>
      <c r="AN822" s="83" t="s">
        <v>311</v>
      </c>
    </row>
    <row r="823" spans="1:40" x14ac:dyDescent="0.25">
      <c r="A823" s="81">
        <f t="shared" si="12"/>
        <v>814</v>
      </c>
      <c r="B823" s="82" t="str">
        <f>IF(tbl_main[[#This Row],[ТИП]]="","",IF(tbl_main[[#This Row],[Серия и номер]]="","",tbl_main[[#This Row],[ТИП]]&amp;"-"&amp;RIGHT(tbl_main[[#This Row],[Серия и номер]],6)))</f>
        <v/>
      </c>
      <c r="C823" s="83" t="s">
        <v>311</v>
      </c>
      <c r="D823" s="83" t="s">
        <v>311</v>
      </c>
      <c r="E823" s="83" t="s">
        <v>311</v>
      </c>
      <c r="F823" s="83" t="s">
        <v>311</v>
      </c>
      <c r="G823" s="83" t="s">
        <v>311</v>
      </c>
      <c r="H823" s="83" t="s">
        <v>311</v>
      </c>
      <c r="I823" s="83" t="s">
        <v>311</v>
      </c>
      <c r="J823" s="83" t="s">
        <v>311</v>
      </c>
      <c r="K823" s="84" t="s">
        <v>311</v>
      </c>
      <c r="L823" s="83" t="s">
        <v>311</v>
      </c>
      <c r="M823" s="85" t="s">
        <v>311</v>
      </c>
      <c r="N823" s="83" t="s">
        <v>311</v>
      </c>
      <c r="O823" s="84" t="s">
        <v>311</v>
      </c>
      <c r="P823" s="83" t="s">
        <v>311</v>
      </c>
      <c r="Q823" s="83" t="s">
        <v>311</v>
      </c>
      <c r="R823" s="83" t="s">
        <v>311</v>
      </c>
      <c r="S823" s="86" t="s">
        <v>311</v>
      </c>
      <c r="T823" s="83" t="s">
        <v>311</v>
      </c>
      <c r="U823" s="83" t="s">
        <v>311</v>
      </c>
      <c r="V823" s="83" t="s">
        <v>311</v>
      </c>
      <c r="W823" s="86" t="s">
        <v>311</v>
      </c>
      <c r="X823" s="86" t="s">
        <v>311</v>
      </c>
      <c r="Y823" s="90" t="str">
        <f>IF(tbl_main[[#This Row],[ИНН организации]]="","",IF(ISERROR(VLOOKUP(tbl_main[[#This Row],[ИНН организации]],tbl_inn[],3,FALSE)),"Проверьте ИНН",VLOOKUP(tbl_main[[#This Row],[ИНН организации]],tbl_inn[],3,FALSE)))</f>
        <v/>
      </c>
      <c r="Z823" s="90" t="str">
        <f>IF(ISERROR(VLOOKUP(tbl_main[[#This Row],[ИНН организации]],tbl_inn[],4,FALSE)),"",VLOOKUP(tbl_main[[#This Row],[ИНН организации]],tbl_inn[],4,FALSE))</f>
        <v/>
      </c>
      <c r="AA823" s="90" t="str">
        <f>IF(ISERROR(VLOOKUP(tbl_main[[#This Row],[ИНН организации]],tbl_inn[],8,FALSE)),"",VLOOKUP(tbl_main[[#This Row],[ИНН организации]],tbl_inn[],8,FALSE))</f>
        <v/>
      </c>
      <c r="AB823" s="83" t="s">
        <v>311</v>
      </c>
      <c r="AC823" s="83" t="s">
        <v>311</v>
      </c>
      <c r="AD823" s="83" t="s">
        <v>311</v>
      </c>
      <c r="AE823" s="83" t="s">
        <v>311</v>
      </c>
      <c r="AF823" s="83" t="s">
        <v>311</v>
      </c>
      <c r="AG823" s="83" t="s">
        <v>311</v>
      </c>
      <c r="AH823" s="83" t="s">
        <v>311</v>
      </c>
      <c r="AI823" s="83" t="s">
        <v>311</v>
      </c>
      <c r="AJ823" s="83" t="s">
        <v>311</v>
      </c>
      <c r="AK823" s="83" t="s">
        <v>311</v>
      </c>
      <c r="AL823" s="83" t="s">
        <v>311</v>
      </c>
      <c r="AM823" s="83" t="s">
        <v>311</v>
      </c>
      <c r="AN823" s="83" t="s">
        <v>311</v>
      </c>
    </row>
    <row r="824" spans="1:40" x14ac:dyDescent="0.25">
      <c r="A824" s="81">
        <f t="shared" si="12"/>
        <v>815</v>
      </c>
      <c r="B824" s="82" t="str">
        <f>IF(tbl_main[[#This Row],[ТИП]]="","",IF(tbl_main[[#This Row],[Серия и номер]]="","",tbl_main[[#This Row],[ТИП]]&amp;"-"&amp;RIGHT(tbl_main[[#This Row],[Серия и номер]],6)))</f>
        <v/>
      </c>
      <c r="C824" s="83" t="s">
        <v>311</v>
      </c>
      <c r="D824" s="83" t="s">
        <v>311</v>
      </c>
      <c r="E824" s="83" t="s">
        <v>311</v>
      </c>
      <c r="F824" s="83" t="s">
        <v>311</v>
      </c>
      <c r="G824" s="83" t="s">
        <v>311</v>
      </c>
      <c r="H824" s="83" t="s">
        <v>311</v>
      </c>
      <c r="I824" s="83" t="s">
        <v>311</v>
      </c>
      <c r="J824" s="83" t="s">
        <v>311</v>
      </c>
      <c r="K824" s="84" t="s">
        <v>311</v>
      </c>
      <c r="L824" s="83" t="s">
        <v>311</v>
      </c>
      <c r="M824" s="85" t="s">
        <v>311</v>
      </c>
      <c r="N824" s="83" t="s">
        <v>311</v>
      </c>
      <c r="O824" s="84" t="s">
        <v>311</v>
      </c>
      <c r="P824" s="83" t="s">
        <v>311</v>
      </c>
      <c r="Q824" s="83" t="s">
        <v>311</v>
      </c>
      <c r="R824" s="83" t="s">
        <v>311</v>
      </c>
      <c r="S824" s="86" t="s">
        <v>311</v>
      </c>
      <c r="T824" s="83" t="s">
        <v>311</v>
      </c>
      <c r="U824" s="83" t="s">
        <v>311</v>
      </c>
      <c r="V824" s="83" t="s">
        <v>311</v>
      </c>
      <c r="W824" s="86" t="s">
        <v>311</v>
      </c>
      <c r="X824" s="86" t="s">
        <v>311</v>
      </c>
      <c r="Y824" s="90" t="str">
        <f>IF(tbl_main[[#This Row],[ИНН организации]]="","",IF(ISERROR(VLOOKUP(tbl_main[[#This Row],[ИНН организации]],tbl_inn[],3,FALSE)),"Проверьте ИНН",VLOOKUP(tbl_main[[#This Row],[ИНН организации]],tbl_inn[],3,FALSE)))</f>
        <v/>
      </c>
      <c r="Z824" s="90" t="str">
        <f>IF(ISERROR(VLOOKUP(tbl_main[[#This Row],[ИНН организации]],tbl_inn[],4,FALSE)),"",VLOOKUP(tbl_main[[#This Row],[ИНН организации]],tbl_inn[],4,FALSE))</f>
        <v/>
      </c>
      <c r="AA824" s="90" t="str">
        <f>IF(ISERROR(VLOOKUP(tbl_main[[#This Row],[ИНН организации]],tbl_inn[],8,FALSE)),"",VLOOKUP(tbl_main[[#This Row],[ИНН организации]],tbl_inn[],8,FALSE))</f>
        <v/>
      </c>
      <c r="AB824" s="83" t="s">
        <v>311</v>
      </c>
      <c r="AC824" s="83" t="s">
        <v>311</v>
      </c>
      <c r="AD824" s="83" t="s">
        <v>311</v>
      </c>
      <c r="AE824" s="83" t="s">
        <v>311</v>
      </c>
      <c r="AF824" s="83" t="s">
        <v>311</v>
      </c>
      <c r="AG824" s="83" t="s">
        <v>311</v>
      </c>
      <c r="AH824" s="83" t="s">
        <v>311</v>
      </c>
      <c r="AI824" s="83" t="s">
        <v>311</v>
      </c>
      <c r="AJ824" s="83" t="s">
        <v>311</v>
      </c>
      <c r="AK824" s="83" t="s">
        <v>311</v>
      </c>
      <c r="AL824" s="83" t="s">
        <v>311</v>
      </c>
      <c r="AM824" s="83" t="s">
        <v>311</v>
      </c>
      <c r="AN824" s="83" t="s">
        <v>311</v>
      </c>
    </row>
    <row r="825" spans="1:40" x14ac:dyDescent="0.25">
      <c r="A825" s="81">
        <f t="shared" si="12"/>
        <v>816</v>
      </c>
      <c r="B825" s="82" t="str">
        <f>IF(tbl_main[[#This Row],[ТИП]]="","",IF(tbl_main[[#This Row],[Серия и номер]]="","",tbl_main[[#This Row],[ТИП]]&amp;"-"&amp;RIGHT(tbl_main[[#This Row],[Серия и номер]],6)))</f>
        <v/>
      </c>
      <c r="C825" s="83" t="s">
        <v>311</v>
      </c>
      <c r="D825" s="83" t="s">
        <v>311</v>
      </c>
      <c r="E825" s="83" t="s">
        <v>311</v>
      </c>
      <c r="F825" s="83" t="s">
        <v>311</v>
      </c>
      <c r="G825" s="83" t="s">
        <v>311</v>
      </c>
      <c r="H825" s="83" t="s">
        <v>311</v>
      </c>
      <c r="I825" s="83" t="s">
        <v>311</v>
      </c>
      <c r="J825" s="83" t="s">
        <v>311</v>
      </c>
      <c r="K825" s="84" t="s">
        <v>311</v>
      </c>
      <c r="L825" s="83" t="s">
        <v>311</v>
      </c>
      <c r="M825" s="85" t="s">
        <v>311</v>
      </c>
      <c r="N825" s="83" t="s">
        <v>311</v>
      </c>
      <c r="O825" s="84" t="s">
        <v>311</v>
      </c>
      <c r="P825" s="83" t="s">
        <v>311</v>
      </c>
      <c r="Q825" s="83" t="s">
        <v>311</v>
      </c>
      <c r="R825" s="83" t="s">
        <v>311</v>
      </c>
      <c r="S825" s="86" t="s">
        <v>311</v>
      </c>
      <c r="T825" s="83" t="s">
        <v>311</v>
      </c>
      <c r="U825" s="83" t="s">
        <v>311</v>
      </c>
      <c r="V825" s="83" t="s">
        <v>311</v>
      </c>
      <c r="W825" s="86" t="s">
        <v>311</v>
      </c>
      <c r="X825" s="86" t="s">
        <v>311</v>
      </c>
      <c r="Y825" s="90" t="str">
        <f>IF(tbl_main[[#This Row],[ИНН организации]]="","",IF(ISERROR(VLOOKUP(tbl_main[[#This Row],[ИНН организации]],tbl_inn[],3,FALSE)),"Проверьте ИНН",VLOOKUP(tbl_main[[#This Row],[ИНН организации]],tbl_inn[],3,FALSE)))</f>
        <v/>
      </c>
      <c r="Z825" s="90" t="str">
        <f>IF(ISERROR(VLOOKUP(tbl_main[[#This Row],[ИНН организации]],tbl_inn[],4,FALSE)),"",VLOOKUP(tbl_main[[#This Row],[ИНН организации]],tbl_inn[],4,FALSE))</f>
        <v/>
      </c>
      <c r="AA825" s="90" t="str">
        <f>IF(ISERROR(VLOOKUP(tbl_main[[#This Row],[ИНН организации]],tbl_inn[],8,FALSE)),"",VLOOKUP(tbl_main[[#This Row],[ИНН организации]],tbl_inn[],8,FALSE))</f>
        <v/>
      </c>
      <c r="AB825" s="83" t="s">
        <v>311</v>
      </c>
      <c r="AC825" s="83" t="s">
        <v>311</v>
      </c>
      <c r="AD825" s="83" t="s">
        <v>311</v>
      </c>
      <c r="AE825" s="83" t="s">
        <v>311</v>
      </c>
      <c r="AF825" s="83" t="s">
        <v>311</v>
      </c>
      <c r="AG825" s="83" t="s">
        <v>311</v>
      </c>
      <c r="AH825" s="83" t="s">
        <v>311</v>
      </c>
      <c r="AI825" s="83" t="s">
        <v>311</v>
      </c>
      <c r="AJ825" s="83" t="s">
        <v>311</v>
      </c>
      <c r="AK825" s="83" t="s">
        <v>311</v>
      </c>
      <c r="AL825" s="83" t="s">
        <v>311</v>
      </c>
      <c r="AM825" s="83" t="s">
        <v>311</v>
      </c>
      <c r="AN825" s="83" t="s">
        <v>311</v>
      </c>
    </row>
    <row r="826" spans="1:40" x14ac:dyDescent="0.25">
      <c r="A826" s="81">
        <f t="shared" si="12"/>
        <v>817</v>
      </c>
      <c r="B826" s="82" t="str">
        <f>IF(tbl_main[[#This Row],[ТИП]]="","",IF(tbl_main[[#This Row],[Серия и номер]]="","",tbl_main[[#This Row],[ТИП]]&amp;"-"&amp;RIGHT(tbl_main[[#This Row],[Серия и номер]],6)))</f>
        <v/>
      </c>
      <c r="C826" s="83" t="s">
        <v>311</v>
      </c>
      <c r="D826" s="83" t="s">
        <v>311</v>
      </c>
      <c r="E826" s="83" t="s">
        <v>311</v>
      </c>
      <c r="F826" s="83" t="s">
        <v>311</v>
      </c>
      <c r="G826" s="83" t="s">
        <v>311</v>
      </c>
      <c r="H826" s="83" t="s">
        <v>311</v>
      </c>
      <c r="I826" s="83" t="s">
        <v>311</v>
      </c>
      <c r="J826" s="83" t="s">
        <v>311</v>
      </c>
      <c r="K826" s="84" t="s">
        <v>311</v>
      </c>
      <c r="L826" s="83" t="s">
        <v>311</v>
      </c>
      <c r="M826" s="85" t="s">
        <v>311</v>
      </c>
      <c r="N826" s="83" t="s">
        <v>311</v>
      </c>
      <c r="O826" s="84" t="s">
        <v>311</v>
      </c>
      <c r="P826" s="83" t="s">
        <v>311</v>
      </c>
      <c r="Q826" s="83" t="s">
        <v>311</v>
      </c>
      <c r="R826" s="83" t="s">
        <v>311</v>
      </c>
      <c r="S826" s="86" t="s">
        <v>311</v>
      </c>
      <c r="T826" s="83" t="s">
        <v>311</v>
      </c>
      <c r="U826" s="83" t="s">
        <v>311</v>
      </c>
      <c r="V826" s="83" t="s">
        <v>311</v>
      </c>
      <c r="W826" s="86" t="s">
        <v>311</v>
      </c>
      <c r="X826" s="86" t="s">
        <v>311</v>
      </c>
      <c r="Y826" s="90" t="str">
        <f>IF(tbl_main[[#This Row],[ИНН организации]]="","",IF(ISERROR(VLOOKUP(tbl_main[[#This Row],[ИНН организации]],tbl_inn[],3,FALSE)),"Проверьте ИНН",VLOOKUP(tbl_main[[#This Row],[ИНН организации]],tbl_inn[],3,FALSE)))</f>
        <v/>
      </c>
      <c r="Z826" s="90" t="str">
        <f>IF(ISERROR(VLOOKUP(tbl_main[[#This Row],[ИНН организации]],tbl_inn[],4,FALSE)),"",VLOOKUP(tbl_main[[#This Row],[ИНН организации]],tbl_inn[],4,FALSE))</f>
        <v/>
      </c>
      <c r="AA826" s="90" t="str">
        <f>IF(ISERROR(VLOOKUP(tbl_main[[#This Row],[ИНН организации]],tbl_inn[],8,FALSE)),"",VLOOKUP(tbl_main[[#This Row],[ИНН организации]],tbl_inn[],8,FALSE))</f>
        <v/>
      </c>
      <c r="AB826" s="83" t="s">
        <v>311</v>
      </c>
      <c r="AC826" s="83" t="s">
        <v>311</v>
      </c>
      <c r="AD826" s="83" t="s">
        <v>311</v>
      </c>
      <c r="AE826" s="83" t="s">
        <v>311</v>
      </c>
      <c r="AF826" s="83" t="s">
        <v>311</v>
      </c>
      <c r="AG826" s="83" t="s">
        <v>311</v>
      </c>
      <c r="AH826" s="83" t="s">
        <v>311</v>
      </c>
      <c r="AI826" s="83" t="s">
        <v>311</v>
      </c>
      <c r="AJ826" s="83" t="s">
        <v>311</v>
      </c>
      <c r="AK826" s="83" t="s">
        <v>311</v>
      </c>
      <c r="AL826" s="83" t="s">
        <v>311</v>
      </c>
      <c r="AM826" s="83" t="s">
        <v>311</v>
      </c>
      <c r="AN826" s="83" t="s">
        <v>311</v>
      </c>
    </row>
    <row r="827" spans="1:40" x14ac:dyDescent="0.25">
      <c r="A827" s="81">
        <f t="shared" si="12"/>
        <v>818</v>
      </c>
      <c r="B827" s="82" t="str">
        <f>IF(tbl_main[[#This Row],[ТИП]]="","",IF(tbl_main[[#This Row],[Серия и номер]]="","",tbl_main[[#This Row],[ТИП]]&amp;"-"&amp;RIGHT(tbl_main[[#This Row],[Серия и номер]],6)))</f>
        <v/>
      </c>
      <c r="C827" s="83" t="s">
        <v>311</v>
      </c>
      <c r="D827" s="83" t="s">
        <v>311</v>
      </c>
      <c r="E827" s="83" t="s">
        <v>311</v>
      </c>
      <c r="F827" s="83" t="s">
        <v>311</v>
      </c>
      <c r="G827" s="83" t="s">
        <v>311</v>
      </c>
      <c r="H827" s="83" t="s">
        <v>311</v>
      </c>
      <c r="I827" s="83" t="s">
        <v>311</v>
      </c>
      <c r="J827" s="83" t="s">
        <v>311</v>
      </c>
      <c r="K827" s="84" t="s">
        <v>311</v>
      </c>
      <c r="L827" s="83" t="s">
        <v>311</v>
      </c>
      <c r="M827" s="85" t="s">
        <v>311</v>
      </c>
      <c r="N827" s="83" t="s">
        <v>311</v>
      </c>
      <c r="O827" s="84" t="s">
        <v>311</v>
      </c>
      <c r="P827" s="83" t="s">
        <v>311</v>
      </c>
      <c r="Q827" s="83" t="s">
        <v>311</v>
      </c>
      <c r="R827" s="83" t="s">
        <v>311</v>
      </c>
      <c r="S827" s="86" t="s">
        <v>311</v>
      </c>
      <c r="T827" s="83" t="s">
        <v>311</v>
      </c>
      <c r="U827" s="83" t="s">
        <v>311</v>
      </c>
      <c r="V827" s="83" t="s">
        <v>311</v>
      </c>
      <c r="W827" s="86" t="s">
        <v>311</v>
      </c>
      <c r="X827" s="86" t="s">
        <v>311</v>
      </c>
      <c r="Y827" s="90" t="str">
        <f>IF(tbl_main[[#This Row],[ИНН организации]]="","",IF(ISERROR(VLOOKUP(tbl_main[[#This Row],[ИНН организации]],tbl_inn[],3,FALSE)),"Проверьте ИНН",VLOOKUP(tbl_main[[#This Row],[ИНН организации]],tbl_inn[],3,FALSE)))</f>
        <v/>
      </c>
      <c r="Z827" s="90" t="str">
        <f>IF(ISERROR(VLOOKUP(tbl_main[[#This Row],[ИНН организации]],tbl_inn[],4,FALSE)),"",VLOOKUP(tbl_main[[#This Row],[ИНН организации]],tbl_inn[],4,FALSE))</f>
        <v/>
      </c>
      <c r="AA827" s="90" t="str">
        <f>IF(ISERROR(VLOOKUP(tbl_main[[#This Row],[ИНН организации]],tbl_inn[],8,FALSE)),"",VLOOKUP(tbl_main[[#This Row],[ИНН организации]],tbl_inn[],8,FALSE))</f>
        <v/>
      </c>
      <c r="AB827" s="83" t="s">
        <v>311</v>
      </c>
      <c r="AC827" s="83" t="s">
        <v>311</v>
      </c>
      <c r="AD827" s="83" t="s">
        <v>311</v>
      </c>
      <c r="AE827" s="83" t="s">
        <v>311</v>
      </c>
      <c r="AF827" s="83" t="s">
        <v>311</v>
      </c>
      <c r="AG827" s="83" t="s">
        <v>311</v>
      </c>
      <c r="AH827" s="83" t="s">
        <v>311</v>
      </c>
      <c r="AI827" s="83" t="s">
        <v>311</v>
      </c>
      <c r="AJ827" s="83" t="s">
        <v>311</v>
      </c>
      <c r="AK827" s="83" t="s">
        <v>311</v>
      </c>
      <c r="AL827" s="83" t="s">
        <v>311</v>
      </c>
      <c r="AM827" s="83" t="s">
        <v>311</v>
      </c>
      <c r="AN827" s="83" t="s">
        <v>311</v>
      </c>
    </row>
    <row r="828" spans="1:40" x14ac:dyDescent="0.25">
      <c r="A828" s="81">
        <f t="shared" si="12"/>
        <v>819</v>
      </c>
      <c r="B828" s="82" t="str">
        <f>IF(tbl_main[[#This Row],[ТИП]]="","",IF(tbl_main[[#This Row],[Серия и номер]]="","",tbl_main[[#This Row],[ТИП]]&amp;"-"&amp;RIGHT(tbl_main[[#This Row],[Серия и номер]],6)))</f>
        <v/>
      </c>
      <c r="C828" s="83" t="s">
        <v>311</v>
      </c>
      <c r="D828" s="83" t="s">
        <v>311</v>
      </c>
      <c r="E828" s="83" t="s">
        <v>311</v>
      </c>
      <c r="F828" s="83" t="s">
        <v>311</v>
      </c>
      <c r="G828" s="83" t="s">
        <v>311</v>
      </c>
      <c r="H828" s="83" t="s">
        <v>311</v>
      </c>
      <c r="I828" s="83" t="s">
        <v>311</v>
      </c>
      <c r="J828" s="83" t="s">
        <v>311</v>
      </c>
      <c r="K828" s="84" t="s">
        <v>311</v>
      </c>
      <c r="L828" s="83" t="s">
        <v>311</v>
      </c>
      <c r="M828" s="85" t="s">
        <v>311</v>
      </c>
      <c r="N828" s="83" t="s">
        <v>311</v>
      </c>
      <c r="O828" s="84" t="s">
        <v>311</v>
      </c>
      <c r="P828" s="83" t="s">
        <v>311</v>
      </c>
      <c r="Q828" s="83" t="s">
        <v>311</v>
      </c>
      <c r="R828" s="83" t="s">
        <v>311</v>
      </c>
      <c r="S828" s="86" t="s">
        <v>311</v>
      </c>
      <c r="T828" s="83" t="s">
        <v>311</v>
      </c>
      <c r="U828" s="83" t="s">
        <v>311</v>
      </c>
      <c r="V828" s="83" t="s">
        <v>311</v>
      </c>
      <c r="W828" s="86" t="s">
        <v>311</v>
      </c>
      <c r="X828" s="86" t="s">
        <v>311</v>
      </c>
      <c r="Y828" s="90" t="str">
        <f>IF(tbl_main[[#This Row],[ИНН организации]]="","",IF(ISERROR(VLOOKUP(tbl_main[[#This Row],[ИНН организации]],tbl_inn[],3,FALSE)),"Проверьте ИНН",VLOOKUP(tbl_main[[#This Row],[ИНН организации]],tbl_inn[],3,FALSE)))</f>
        <v/>
      </c>
      <c r="Z828" s="90" t="str">
        <f>IF(ISERROR(VLOOKUP(tbl_main[[#This Row],[ИНН организации]],tbl_inn[],4,FALSE)),"",VLOOKUP(tbl_main[[#This Row],[ИНН организации]],tbl_inn[],4,FALSE))</f>
        <v/>
      </c>
      <c r="AA828" s="90" t="str">
        <f>IF(ISERROR(VLOOKUP(tbl_main[[#This Row],[ИНН организации]],tbl_inn[],8,FALSE)),"",VLOOKUP(tbl_main[[#This Row],[ИНН организации]],tbl_inn[],8,FALSE))</f>
        <v/>
      </c>
      <c r="AB828" s="83" t="s">
        <v>311</v>
      </c>
      <c r="AC828" s="83" t="s">
        <v>311</v>
      </c>
      <c r="AD828" s="83" t="s">
        <v>311</v>
      </c>
      <c r="AE828" s="83" t="s">
        <v>311</v>
      </c>
      <c r="AF828" s="83" t="s">
        <v>311</v>
      </c>
      <c r="AG828" s="83" t="s">
        <v>311</v>
      </c>
      <c r="AH828" s="83" t="s">
        <v>311</v>
      </c>
      <c r="AI828" s="83" t="s">
        <v>311</v>
      </c>
      <c r="AJ828" s="83" t="s">
        <v>311</v>
      </c>
      <c r="AK828" s="83" t="s">
        <v>311</v>
      </c>
      <c r="AL828" s="83" t="s">
        <v>311</v>
      </c>
      <c r="AM828" s="83" t="s">
        <v>311</v>
      </c>
      <c r="AN828" s="83" t="s">
        <v>311</v>
      </c>
    </row>
    <row r="829" spans="1:40" x14ac:dyDescent="0.25">
      <c r="A829" s="81">
        <f t="shared" si="12"/>
        <v>820</v>
      </c>
      <c r="B829" s="82" t="str">
        <f>IF(tbl_main[[#This Row],[ТИП]]="","",IF(tbl_main[[#This Row],[Серия и номер]]="","",tbl_main[[#This Row],[ТИП]]&amp;"-"&amp;RIGHT(tbl_main[[#This Row],[Серия и номер]],6)))</f>
        <v/>
      </c>
      <c r="C829" s="83" t="s">
        <v>311</v>
      </c>
      <c r="D829" s="83" t="s">
        <v>311</v>
      </c>
      <c r="E829" s="83" t="s">
        <v>311</v>
      </c>
      <c r="F829" s="83" t="s">
        <v>311</v>
      </c>
      <c r="G829" s="83" t="s">
        <v>311</v>
      </c>
      <c r="H829" s="83" t="s">
        <v>311</v>
      </c>
      <c r="I829" s="83" t="s">
        <v>311</v>
      </c>
      <c r="J829" s="83" t="s">
        <v>311</v>
      </c>
      <c r="K829" s="84" t="s">
        <v>311</v>
      </c>
      <c r="L829" s="83" t="s">
        <v>311</v>
      </c>
      <c r="M829" s="85" t="s">
        <v>311</v>
      </c>
      <c r="N829" s="83" t="s">
        <v>311</v>
      </c>
      <c r="O829" s="84" t="s">
        <v>311</v>
      </c>
      <c r="P829" s="83" t="s">
        <v>311</v>
      </c>
      <c r="Q829" s="83" t="s">
        <v>311</v>
      </c>
      <c r="R829" s="83" t="s">
        <v>311</v>
      </c>
      <c r="S829" s="86" t="s">
        <v>311</v>
      </c>
      <c r="T829" s="83" t="s">
        <v>311</v>
      </c>
      <c r="U829" s="83" t="s">
        <v>311</v>
      </c>
      <c r="V829" s="83" t="s">
        <v>311</v>
      </c>
      <c r="W829" s="86" t="s">
        <v>311</v>
      </c>
      <c r="X829" s="86" t="s">
        <v>311</v>
      </c>
      <c r="Y829" s="90" t="str">
        <f>IF(tbl_main[[#This Row],[ИНН организации]]="","",IF(ISERROR(VLOOKUP(tbl_main[[#This Row],[ИНН организации]],tbl_inn[],3,FALSE)),"Проверьте ИНН",VLOOKUP(tbl_main[[#This Row],[ИНН организации]],tbl_inn[],3,FALSE)))</f>
        <v/>
      </c>
      <c r="Z829" s="90" t="str">
        <f>IF(ISERROR(VLOOKUP(tbl_main[[#This Row],[ИНН организации]],tbl_inn[],4,FALSE)),"",VLOOKUP(tbl_main[[#This Row],[ИНН организации]],tbl_inn[],4,FALSE))</f>
        <v/>
      </c>
      <c r="AA829" s="90" t="str">
        <f>IF(ISERROR(VLOOKUP(tbl_main[[#This Row],[ИНН организации]],tbl_inn[],8,FALSE)),"",VLOOKUP(tbl_main[[#This Row],[ИНН организации]],tbl_inn[],8,FALSE))</f>
        <v/>
      </c>
      <c r="AB829" s="83" t="s">
        <v>311</v>
      </c>
      <c r="AC829" s="83" t="s">
        <v>311</v>
      </c>
      <c r="AD829" s="83" t="s">
        <v>311</v>
      </c>
      <c r="AE829" s="83" t="s">
        <v>311</v>
      </c>
      <c r="AF829" s="83" t="s">
        <v>311</v>
      </c>
      <c r="AG829" s="83" t="s">
        <v>311</v>
      </c>
      <c r="AH829" s="83" t="s">
        <v>311</v>
      </c>
      <c r="AI829" s="83" t="s">
        <v>311</v>
      </c>
      <c r="AJ829" s="83" t="s">
        <v>311</v>
      </c>
      <c r="AK829" s="83" t="s">
        <v>311</v>
      </c>
      <c r="AL829" s="83" t="s">
        <v>311</v>
      </c>
      <c r="AM829" s="83" t="s">
        <v>311</v>
      </c>
      <c r="AN829" s="83" t="s">
        <v>311</v>
      </c>
    </row>
    <row r="830" spans="1:40" x14ac:dyDescent="0.25">
      <c r="A830" s="81">
        <f t="shared" si="12"/>
        <v>821</v>
      </c>
      <c r="B830" s="82" t="str">
        <f>IF(tbl_main[[#This Row],[ТИП]]="","",IF(tbl_main[[#This Row],[Серия и номер]]="","",tbl_main[[#This Row],[ТИП]]&amp;"-"&amp;RIGHT(tbl_main[[#This Row],[Серия и номер]],6)))</f>
        <v/>
      </c>
      <c r="C830" s="83" t="s">
        <v>311</v>
      </c>
      <c r="D830" s="83" t="s">
        <v>311</v>
      </c>
      <c r="E830" s="83" t="s">
        <v>311</v>
      </c>
      <c r="F830" s="83" t="s">
        <v>311</v>
      </c>
      <c r="G830" s="83" t="s">
        <v>311</v>
      </c>
      <c r="H830" s="83" t="s">
        <v>311</v>
      </c>
      <c r="I830" s="83" t="s">
        <v>311</v>
      </c>
      <c r="J830" s="83" t="s">
        <v>311</v>
      </c>
      <c r="K830" s="84" t="s">
        <v>311</v>
      </c>
      <c r="L830" s="83" t="s">
        <v>311</v>
      </c>
      <c r="M830" s="85" t="s">
        <v>311</v>
      </c>
      <c r="N830" s="83" t="s">
        <v>311</v>
      </c>
      <c r="O830" s="84" t="s">
        <v>311</v>
      </c>
      <c r="P830" s="83" t="s">
        <v>311</v>
      </c>
      <c r="Q830" s="83" t="s">
        <v>311</v>
      </c>
      <c r="R830" s="83" t="s">
        <v>311</v>
      </c>
      <c r="S830" s="86" t="s">
        <v>311</v>
      </c>
      <c r="T830" s="83" t="s">
        <v>311</v>
      </c>
      <c r="U830" s="83" t="s">
        <v>311</v>
      </c>
      <c r="V830" s="83" t="s">
        <v>311</v>
      </c>
      <c r="W830" s="86" t="s">
        <v>311</v>
      </c>
      <c r="X830" s="86" t="s">
        <v>311</v>
      </c>
      <c r="Y830" s="90" t="str">
        <f>IF(tbl_main[[#This Row],[ИНН организации]]="","",IF(ISERROR(VLOOKUP(tbl_main[[#This Row],[ИНН организации]],tbl_inn[],3,FALSE)),"Проверьте ИНН",VLOOKUP(tbl_main[[#This Row],[ИНН организации]],tbl_inn[],3,FALSE)))</f>
        <v/>
      </c>
      <c r="Z830" s="90" t="str">
        <f>IF(ISERROR(VLOOKUP(tbl_main[[#This Row],[ИНН организации]],tbl_inn[],4,FALSE)),"",VLOOKUP(tbl_main[[#This Row],[ИНН организации]],tbl_inn[],4,FALSE))</f>
        <v/>
      </c>
      <c r="AA830" s="90" t="str">
        <f>IF(ISERROR(VLOOKUP(tbl_main[[#This Row],[ИНН организации]],tbl_inn[],8,FALSE)),"",VLOOKUP(tbl_main[[#This Row],[ИНН организации]],tbl_inn[],8,FALSE))</f>
        <v/>
      </c>
      <c r="AB830" s="83" t="s">
        <v>311</v>
      </c>
      <c r="AC830" s="83" t="s">
        <v>311</v>
      </c>
      <c r="AD830" s="83" t="s">
        <v>311</v>
      </c>
      <c r="AE830" s="83" t="s">
        <v>311</v>
      </c>
      <c r="AF830" s="83" t="s">
        <v>311</v>
      </c>
      <c r="AG830" s="83" t="s">
        <v>311</v>
      </c>
      <c r="AH830" s="83" t="s">
        <v>311</v>
      </c>
      <c r="AI830" s="83" t="s">
        <v>311</v>
      </c>
      <c r="AJ830" s="83" t="s">
        <v>311</v>
      </c>
      <c r="AK830" s="83" t="s">
        <v>311</v>
      </c>
      <c r="AL830" s="83" t="s">
        <v>311</v>
      </c>
      <c r="AM830" s="83" t="s">
        <v>311</v>
      </c>
      <c r="AN830" s="83" t="s">
        <v>311</v>
      </c>
    </row>
    <row r="831" spans="1:40" x14ac:dyDescent="0.25">
      <c r="A831" s="81">
        <f t="shared" si="12"/>
        <v>822</v>
      </c>
      <c r="B831" s="82" t="str">
        <f>IF(tbl_main[[#This Row],[ТИП]]="","",IF(tbl_main[[#This Row],[Серия и номер]]="","",tbl_main[[#This Row],[ТИП]]&amp;"-"&amp;RIGHT(tbl_main[[#This Row],[Серия и номер]],6)))</f>
        <v/>
      </c>
      <c r="C831" s="83" t="s">
        <v>311</v>
      </c>
      <c r="D831" s="83" t="s">
        <v>311</v>
      </c>
      <c r="E831" s="83" t="s">
        <v>311</v>
      </c>
      <c r="F831" s="83" t="s">
        <v>311</v>
      </c>
      <c r="G831" s="83" t="s">
        <v>311</v>
      </c>
      <c r="H831" s="83" t="s">
        <v>311</v>
      </c>
      <c r="I831" s="83" t="s">
        <v>311</v>
      </c>
      <c r="J831" s="83" t="s">
        <v>311</v>
      </c>
      <c r="K831" s="84" t="s">
        <v>311</v>
      </c>
      <c r="L831" s="83" t="s">
        <v>311</v>
      </c>
      <c r="M831" s="85" t="s">
        <v>311</v>
      </c>
      <c r="N831" s="83" t="s">
        <v>311</v>
      </c>
      <c r="O831" s="84" t="s">
        <v>311</v>
      </c>
      <c r="P831" s="83" t="s">
        <v>311</v>
      </c>
      <c r="Q831" s="83" t="s">
        <v>311</v>
      </c>
      <c r="R831" s="83" t="s">
        <v>311</v>
      </c>
      <c r="S831" s="86" t="s">
        <v>311</v>
      </c>
      <c r="T831" s="83" t="s">
        <v>311</v>
      </c>
      <c r="U831" s="83" t="s">
        <v>311</v>
      </c>
      <c r="V831" s="83" t="s">
        <v>311</v>
      </c>
      <c r="W831" s="86" t="s">
        <v>311</v>
      </c>
      <c r="X831" s="86" t="s">
        <v>311</v>
      </c>
      <c r="Y831" s="90" t="str">
        <f>IF(tbl_main[[#This Row],[ИНН организации]]="","",IF(ISERROR(VLOOKUP(tbl_main[[#This Row],[ИНН организации]],tbl_inn[],3,FALSE)),"Проверьте ИНН",VLOOKUP(tbl_main[[#This Row],[ИНН организации]],tbl_inn[],3,FALSE)))</f>
        <v/>
      </c>
      <c r="Z831" s="90" t="str">
        <f>IF(ISERROR(VLOOKUP(tbl_main[[#This Row],[ИНН организации]],tbl_inn[],4,FALSE)),"",VLOOKUP(tbl_main[[#This Row],[ИНН организации]],tbl_inn[],4,FALSE))</f>
        <v/>
      </c>
      <c r="AA831" s="90" t="str">
        <f>IF(ISERROR(VLOOKUP(tbl_main[[#This Row],[ИНН организации]],tbl_inn[],8,FALSE)),"",VLOOKUP(tbl_main[[#This Row],[ИНН организации]],tbl_inn[],8,FALSE))</f>
        <v/>
      </c>
      <c r="AB831" s="83" t="s">
        <v>311</v>
      </c>
      <c r="AC831" s="83" t="s">
        <v>311</v>
      </c>
      <c r="AD831" s="83" t="s">
        <v>311</v>
      </c>
      <c r="AE831" s="83" t="s">
        <v>311</v>
      </c>
      <c r="AF831" s="83" t="s">
        <v>311</v>
      </c>
      <c r="AG831" s="83" t="s">
        <v>311</v>
      </c>
      <c r="AH831" s="83" t="s">
        <v>311</v>
      </c>
      <c r="AI831" s="83" t="s">
        <v>311</v>
      </c>
      <c r="AJ831" s="83" t="s">
        <v>311</v>
      </c>
      <c r="AK831" s="83" t="s">
        <v>311</v>
      </c>
      <c r="AL831" s="83" t="s">
        <v>311</v>
      </c>
      <c r="AM831" s="83" t="s">
        <v>311</v>
      </c>
      <c r="AN831" s="83" t="s">
        <v>311</v>
      </c>
    </row>
    <row r="832" spans="1:40" x14ac:dyDescent="0.25">
      <c r="A832" s="81">
        <f t="shared" si="12"/>
        <v>823</v>
      </c>
      <c r="B832" s="82" t="str">
        <f>IF(tbl_main[[#This Row],[ТИП]]="","",IF(tbl_main[[#This Row],[Серия и номер]]="","",tbl_main[[#This Row],[ТИП]]&amp;"-"&amp;RIGHT(tbl_main[[#This Row],[Серия и номер]],6)))</f>
        <v/>
      </c>
      <c r="C832" s="83" t="s">
        <v>311</v>
      </c>
      <c r="D832" s="83" t="s">
        <v>311</v>
      </c>
      <c r="E832" s="83" t="s">
        <v>311</v>
      </c>
      <c r="F832" s="83" t="s">
        <v>311</v>
      </c>
      <c r="G832" s="83" t="s">
        <v>311</v>
      </c>
      <c r="H832" s="83" t="s">
        <v>311</v>
      </c>
      <c r="I832" s="83" t="s">
        <v>311</v>
      </c>
      <c r="J832" s="83" t="s">
        <v>311</v>
      </c>
      <c r="K832" s="84" t="s">
        <v>311</v>
      </c>
      <c r="L832" s="83" t="s">
        <v>311</v>
      </c>
      <c r="M832" s="85" t="s">
        <v>311</v>
      </c>
      <c r="N832" s="83" t="s">
        <v>311</v>
      </c>
      <c r="O832" s="84" t="s">
        <v>311</v>
      </c>
      <c r="P832" s="83" t="s">
        <v>311</v>
      </c>
      <c r="Q832" s="83" t="s">
        <v>311</v>
      </c>
      <c r="R832" s="83" t="s">
        <v>311</v>
      </c>
      <c r="S832" s="86" t="s">
        <v>311</v>
      </c>
      <c r="T832" s="83" t="s">
        <v>311</v>
      </c>
      <c r="U832" s="83" t="s">
        <v>311</v>
      </c>
      <c r="V832" s="83" t="s">
        <v>311</v>
      </c>
      <c r="W832" s="86" t="s">
        <v>311</v>
      </c>
      <c r="X832" s="86" t="s">
        <v>311</v>
      </c>
      <c r="Y832" s="90" t="str">
        <f>IF(tbl_main[[#This Row],[ИНН организации]]="","",IF(ISERROR(VLOOKUP(tbl_main[[#This Row],[ИНН организации]],tbl_inn[],3,FALSE)),"Проверьте ИНН",VLOOKUP(tbl_main[[#This Row],[ИНН организации]],tbl_inn[],3,FALSE)))</f>
        <v/>
      </c>
      <c r="Z832" s="90" t="str">
        <f>IF(ISERROR(VLOOKUP(tbl_main[[#This Row],[ИНН организации]],tbl_inn[],4,FALSE)),"",VLOOKUP(tbl_main[[#This Row],[ИНН организации]],tbl_inn[],4,FALSE))</f>
        <v/>
      </c>
      <c r="AA832" s="90" t="str">
        <f>IF(ISERROR(VLOOKUP(tbl_main[[#This Row],[ИНН организации]],tbl_inn[],8,FALSE)),"",VLOOKUP(tbl_main[[#This Row],[ИНН организации]],tbl_inn[],8,FALSE))</f>
        <v/>
      </c>
      <c r="AB832" s="83" t="s">
        <v>311</v>
      </c>
      <c r="AC832" s="83" t="s">
        <v>311</v>
      </c>
      <c r="AD832" s="83" t="s">
        <v>311</v>
      </c>
      <c r="AE832" s="83" t="s">
        <v>311</v>
      </c>
      <c r="AF832" s="83" t="s">
        <v>311</v>
      </c>
      <c r="AG832" s="83" t="s">
        <v>311</v>
      </c>
      <c r="AH832" s="83" t="s">
        <v>311</v>
      </c>
      <c r="AI832" s="83" t="s">
        <v>311</v>
      </c>
      <c r="AJ832" s="83" t="s">
        <v>311</v>
      </c>
      <c r="AK832" s="83" t="s">
        <v>311</v>
      </c>
      <c r="AL832" s="83" t="s">
        <v>311</v>
      </c>
      <c r="AM832" s="83" t="s">
        <v>311</v>
      </c>
      <c r="AN832" s="83" t="s">
        <v>311</v>
      </c>
    </row>
    <row r="833" spans="1:40" x14ac:dyDescent="0.25">
      <c r="A833" s="81">
        <f t="shared" si="12"/>
        <v>824</v>
      </c>
      <c r="B833" s="82" t="str">
        <f>IF(tbl_main[[#This Row],[ТИП]]="","",IF(tbl_main[[#This Row],[Серия и номер]]="","",tbl_main[[#This Row],[ТИП]]&amp;"-"&amp;RIGHT(tbl_main[[#This Row],[Серия и номер]],6)))</f>
        <v/>
      </c>
      <c r="C833" s="83" t="s">
        <v>311</v>
      </c>
      <c r="D833" s="83" t="s">
        <v>311</v>
      </c>
      <c r="E833" s="83" t="s">
        <v>311</v>
      </c>
      <c r="F833" s="83" t="s">
        <v>311</v>
      </c>
      <c r="G833" s="83" t="s">
        <v>311</v>
      </c>
      <c r="H833" s="83" t="s">
        <v>311</v>
      </c>
      <c r="I833" s="83" t="s">
        <v>311</v>
      </c>
      <c r="J833" s="83" t="s">
        <v>311</v>
      </c>
      <c r="K833" s="84" t="s">
        <v>311</v>
      </c>
      <c r="L833" s="83" t="s">
        <v>311</v>
      </c>
      <c r="M833" s="85" t="s">
        <v>311</v>
      </c>
      <c r="N833" s="83" t="s">
        <v>311</v>
      </c>
      <c r="O833" s="84" t="s">
        <v>311</v>
      </c>
      <c r="P833" s="83" t="s">
        <v>311</v>
      </c>
      <c r="Q833" s="83" t="s">
        <v>311</v>
      </c>
      <c r="R833" s="83" t="s">
        <v>311</v>
      </c>
      <c r="S833" s="86" t="s">
        <v>311</v>
      </c>
      <c r="T833" s="83" t="s">
        <v>311</v>
      </c>
      <c r="U833" s="83" t="s">
        <v>311</v>
      </c>
      <c r="V833" s="83" t="s">
        <v>311</v>
      </c>
      <c r="W833" s="86" t="s">
        <v>311</v>
      </c>
      <c r="X833" s="86" t="s">
        <v>311</v>
      </c>
      <c r="Y833" s="90" t="str">
        <f>IF(tbl_main[[#This Row],[ИНН организации]]="","",IF(ISERROR(VLOOKUP(tbl_main[[#This Row],[ИНН организации]],tbl_inn[],3,FALSE)),"Проверьте ИНН",VLOOKUP(tbl_main[[#This Row],[ИНН организации]],tbl_inn[],3,FALSE)))</f>
        <v/>
      </c>
      <c r="Z833" s="90" t="str">
        <f>IF(ISERROR(VLOOKUP(tbl_main[[#This Row],[ИНН организации]],tbl_inn[],4,FALSE)),"",VLOOKUP(tbl_main[[#This Row],[ИНН организации]],tbl_inn[],4,FALSE))</f>
        <v/>
      </c>
      <c r="AA833" s="90" t="str">
        <f>IF(ISERROR(VLOOKUP(tbl_main[[#This Row],[ИНН организации]],tbl_inn[],8,FALSE)),"",VLOOKUP(tbl_main[[#This Row],[ИНН организации]],tbl_inn[],8,FALSE))</f>
        <v/>
      </c>
      <c r="AB833" s="83" t="s">
        <v>311</v>
      </c>
      <c r="AC833" s="83" t="s">
        <v>311</v>
      </c>
      <c r="AD833" s="83" t="s">
        <v>311</v>
      </c>
      <c r="AE833" s="83" t="s">
        <v>311</v>
      </c>
      <c r="AF833" s="83" t="s">
        <v>311</v>
      </c>
      <c r="AG833" s="83" t="s">
        <v>311</v>
      </c>
      <c r="AH833" s="83" t="s">
        <v>311</v>
      </c>
      <c r="AI833" s="83" t="s">
        <v>311</v>
      </c>
      <c r="AJ833" s="83" t="s">
        <v>311</v>
      </c>
      <c r="AK833" s="83" t="s">
        <v>311</v>
      </c>
      <c r="AL833" s="83" t="s">
        <v>311</v>
      </c>
      <c r="AM833" s="83" t="s">
        <v>311</v>
      </c>
      <c r="AN833" s="83" t="s">
        <v>311</v>
      </c>
    </row>
    <row r="834" spans="1:40" x14ac:dyDescent="0.25">
      <c r="A834" s="81">
        <f t="shared" si="12"/>
        <v>825</v>
      </c>
      <c r="B834" s="82" t="str">
        <f>IF(tbl_main[[#This Row],[ТИП]]="","",IF(tbl_main[[#This Row],[Серия и номер]]="","",tbl_main[[#This Row],[ТИП]]&amp;"-"&amp;RIGHT(tbl_main[[#This Row],[Серия и номер]],6)))</f>
        <v/>
      </c>
      <c r="C834" s="83" t="s">
        <v>311</v>
      </c>
      <c r="D834" s="83" t="s">
        <v>311</v>
      </c>
      <c r="E834" s="83" t="s">
        <v>311</v>
      </c>
      <c r="F834" s="83" t="s">
        <v>311</v>
      </c>
      <c r="G834" s="83" t="s">
        <v>311</v>
      </c>
      <c r="H834" s="83" t="s">
        <v>311</v>
      </c>
      <c r="I834" s="83" t="s">
        <v>311</v>
      </c>
      <c r="J834" s="83" t="s">
        <v>311</v>
      </c>
      <c r="K834" s="84" t="s">
        <v>311</v>
      </c>
      <c r="L834" s="83" t="s">
        <v>311</v>
      </c>
      <c r="M834" s="85" t="s">
        <v>311</v>
      </c>
      <c r="N834" s="83" t="s">
        <v>311</v>
      </c>
      <c r="O834" s="84" t="s">
        <v>311</v>
      </c>
      <c r="P834" s="83" t="s">
        <v>311</v>
      </c>
      <c r="Q834" s="83" t="s">
        <v>311</v>
      </c>
      <c r="R834" s="83" t="s">
        <v>311</v>
      </c>
      <c r="S834" s="86" t="s">
        <v>311</v>
      </c>
      <c r="T834" s="83" t="s">
        <v>311</v>
      </c>
      <c r="U834" s="83" t="s">
        <v>311</v>
      </c>
      <c r="V834" s="83" t="s">
        <v>311</v>
      </c>
      <c r="W834" s="86" t="s">
        <v>311</v>
      </c>
      <c r="X834" s="86" t="s">
        <v>311</v>
      </c>
      <c r="Y834" s="90" t="str">
        <f>IF(tbl_main[[#This Row],[ИНН организации]]="","",IF(ISERROR(VLOOKUP(tbl_main[[#This Row],[ИНН организации]],tbl_inn[],3,FALSE)),"Проверьте ИНН",VLOOKUP(tbl_main[[#This Row],[ИНН организации]],tbl_inn[],3,FALSE)))</f>
        <v/>
      </c>
      <c r="Z834" s="90" t="str">
        <f>IF(ISERROR(VLOOKUP(tbl_main[[#This Row],[ИНН организации]],tbl_inn[],4,FALSE)),"",VLOOKUP(tbl_main[[#This Row],[ИНН организации]],tbl_inn[],4,FALSE))</f>
        <v/>
      </c>
      <c r="AA834" s="90" t="str">
        <f>IF(ISERROR(VLOOKUP(tbl_main[[#This Row],[ИНН организации]],tbl_inn[],8,FALSE)),"",VLOOKUP(tbl_main[[#This Row],[ИНН организации]],tbl_inn[],8,FALSE))</f>
        <v/>
      </c>
      <c r="AB834" s="83" t="s">
        <v>311</v>
      </c>
      <c r="AC834" s="83" t="s">
        <v>311</v>
      </c>
      <c r="AD834" s="83" t="s">
        <v>311</v>
      </c>
      <c r="AE834" s="83" t="s">
        <v>311</v>
      </c>
      <c r="AF834" s="83" t="s">
        <v>311</v>
      </c>
      <c r="AG834" s="83" t="s">
        <v>311</v>
      </c>
      <c r="AH834" s="83" t="s">
        <v>311</v>
      </c>
      <c r="AI834" s="83" t="s">
        <v>311</v>
      </c>
      <c r="AJ834" s="83" t="s">
        <v>311</v>
      </c>
      <c r="AK834" s="83" t="s">
        <v>311</v>
      </c>
      <c r="AL834" s="83" t="s">
        <v>311</v>
      </c>
      <c r="AM834" s="83" t="s">
        <v>311</v>
      </c>
      <c r="AN834" s="83" t="s">
        <v>311</v>
      </c>
    </row>
    <row r="835" spans="1:40" x14ac:dyDescent="0.25">
      <c r="A835" s="81">
        <f t="shared" si="12"/>
        <v>826</v>
      </c>
      <c r="B835" s="82" t="str">
        <f>IF(tbl_main[[#This Row],[ТИП]]="","",IF(tbl_main[[#This Row],[Серия и номер]]="","",tbl_main[[#This Row],[ТИП]]&amp;"-"&amp;RIGHT(tbl_main[[#This Row],[Серия и номер]],6)))</f>
        <v/>
      </c>
      <c r="C835" s="83" t="s">
        <v>311</v>
      </c>
      <c r="D835" s="83" t="s">
        <v>311</v>
      </c>
      <c r="E835" s="83" t="s">
        <v>311</v>
      </c>
      <c r="F835" s="83" t="s">
        <v>311</v>
      </c>
      <c r="G835" s="83" t="s">
        <v>311</v>
      </c>
      <c r="H835" s="83" t="s">
        <v>311</v>
      </c>
      <c r="I835" s="83" t="s">
        <v>311</v>
      </c>
      <c r="J835" s="83" t="s">
        <v>311</v>
      </c>
      <c r="K835" s="84" t="s">
        <v>311</v>
      </c>
      <c r="L835" s="83" t="s">
        <v>311</v>
      </c>
      <c r="M835" s="85" t="s">
        <v>311</v>
      </c>
      <c r="N835" s="83" t="s">
        <v>311</v>
      </c>
      <c r="O835" s="84" t="s">
        <v>311</v>
      </c>
      <c r="P835" s="83" t="s">
        <v>311</v>
      </c>
      <c r="Q835" s="83" t="s">
        <v>311</v>
      </c>
      <c r="R835" s="83" t="s">
        <v>311</v>
      </c>
      <c r="S835" s="86" t="s">
        <v>311</v>
      </c>
      <c r="T835" s="83" t="s">
        <v>311</v>
      </c>
      <c r="U835" s="83" t="s">
        <v>311</v>
      </c>
      <c r="V835" s="83" t="s">
        <v>311</v>
      </c>
      <c r="W835" s="86" t="s">
        <v>311</v>
      </c>
      <c r="X835" s="86" t="s">
        <v>311</v>
      </c>
      <c r="Y835" s="90" t="str">
        <f>IF(tbl_main[[#This Row],[ИНН организации]]="","",IF(ISERROR(VLOOKUP(tbl_main[[#This Row],[ИНН организации]],tbl_inn[],3,FALSE)),"Проверьте ИНН",VLOOKUP(tbl_main[[#This Row],[ИНН организации]],tbl_inn[],3,FALSE)))</f>
        <v/>
      </c>
      <c r="Z835" s="90" t="str">
        <f>IF(ISERROR(VLOOKUP(tbl_main[[#This Row],[ИНН организации]],tbl_inn[],4,FALSE)),"",VLOOKUP(tbl_main[[#This Row],[ИНН организации]],tbl_inn[],4,FALSE))</f>
        <v/>
      </c>
      <c r="AA835" s="90" t="str">
        <f>IF(ISERROR(VLOOKUP(tbl_main[[#This Row],[ИНН организации]],tbl_inn[],8,FALSE)),"",VLOOKUP(tbl_main[[#This Row],[ИНН организации]],tbl_inn[],8,FALSE))</f>
        <v/>
      </c>
      <c r="AB835" s="83" t="s">
        <v>311</v>
      </c>
      <c r="AC835" s="83" t="s">
        <v>311</v>
      </c>
      <c r="AD835" s="83" t="s">
        <v>311</v>
      </c>
      <c r="AE835" s="83" t="s">
        <v>311</v>
      </c>
      <c r="AF835" s="83" t="s">
        <v>311</v>
      </c>
      <c r="AG835" s="83" t="s">
        <v>311</v>
      </c>
      <c r="AH835" s="83" t="s">
        <v>311</v>
      </c>
      <c r="AI835" s="83" t="s">
        <v>311</v>
      </c>
      <c r="AJ835" s="83" t="s">
        <v>311</v>
      </c>
      <c r="AK835" s="83" t="s">
        <v>311</v>
      </c>
      <c r="AL835" s="83" t="s">
        <v>311</v>
      </c>
      <c r="AM835" s="83" t="s">
        <v>311</v>
      </c>
      <c r="AN835" s="83" t="s">
        <v>311</v>
      </c>
    </row>
    <row r="836" spans="1:40" x14ac:dyDescent="0.25">
      <c r="A836" s="81">
        <f t="shared" si="12"/>
        <v>827</v>
      </c>
      <c r="B836" s="82" t="str">
        <f>IF(tbl_main[[#This Row],[ТИП]]="","",IF(tbl_main[[#This Row],[Серия и номер]]="","",tbl_main[[#This Row],[ТИП]]&amp;"-"&amp;RIGHT(tbl_main[[#This Row],[Серия и номер]],6)))</f>
        <v/>
      </c>
      <c r="C836" s="83" t="s">
        <v>311</v>
      </c>
      <c r="D836" s="83" t="s">
        <v>311</v>
      </c>
      <c r="E836" s="83" t="s">
        <v>311</v>
      </c>
      <c r="F836" s="83" t="s">
        <v>311</v>
      </c>
      <c r="G836" s="83" t="s">
        <v>311</v>
      </c>
      <c r="H836" s="83" t="s">
        <v>311</v>
      </c>
      <c r="I836" s="83" t="s">
        <v>311</v>
      </c>
      <c r="J836" s="83" t="s">
        <v>311</v>
      </c>
      <c r="K836" s="84" t="s">
        <v>311</v>
      </c>
      <c r="L836" s="83" t="s">
        <v>311</v>
      </c>
      <c r="M836" s="85" t="s">
        <v>311</v>
      </c>
      <c r="N836" s="83" t="s">
        <v>311</v>
      </c>
      <c r="O836" s="84" t="s">
        <v>311</v>
      </c>
      <c r="P836" s="83" t="s">
        <v>311</v>
      </c>
      <c r="Q836" s="83" t="s">
        <v>311</v>
      </c>
      <c r="R836" s="83" t="s">
        <v>311</v>
      </c>
      <c r="S836" s="86" t="s">
        <v>311</v>
      </c>
      <c r="T836" s="83" t="s">
        <v>311</v>
      </c>
      <c r="U836" s="83" t="s">
        <v>311</v>
      </c>
      <c r="V836" s="83" t="s">
        <v>311</v>
      </c>
      <c r="W836" s="86" t="s">
        <v>311</v>
      </c>
      <c r="X836" s="86" t="s">
        <v>311</v>
      </c>
      <c r="Y836" s="90" t="str">
        <f>IF(tbl_main[[#This Row],[ИНН организации]]="","",IF(ISERROR(VLOOKUP(tbl_main[[#This Row],[ИНН организации]],tbl_inn[],3,FALSE)),"Проверьте ИНН",VLOOKUP(tbl_main[[#This Row],[ИНН организации]],tbl_inn[],3,FALSE)))</f>
        <v/>
      </c>
      <c r="Z836" s="90" t="str">
        <f>IF(ISERROR(VLOOKUP(tbl_main[[#This Row],[ИНН организации]],tbl_inn[],4,FALSE)),"",VLOOKUP(tbl_main[[#This Row],[ИНН организации]],tbl_inn[],4,FALSE))</f>
        <v/>
      </c>
      <c r="AA836" s="90" t="str">
        <f>IF(ISERROR(VLOOKUP(tbl_main[[#This Row],[ИНН организации]],tbl_inn[],8,FALSE)),"",VLOOKUP(tbl_main[[#This Row],[ИНН организации]],tbl_inn[],8,FALSE))</f>
        <v/>
      </c>
      <c r="AB836" s="83" t="s">
        <v>311</v>
      </c>
      <c r="AC836" s="83" t="s">
        <v>311</v>
      </c>
      <c r="AD836" s="83" t="s">
        <v>311</v>
      </c>
      <c r="AE836" s="83" t="s">
        <v>311</v>
      </c>
      <c r="AF836" s="83" t="s">
        <v>311</v>
      </c>
      <c r="AG836" s="83" t="s">
        <v>311</v>
      </c>
      <c r="AH836" s="83" t="s">
        <v>311</v>
      </c>
      <c r="AI836" s="83" t="s">
        <v>311</v>
      </c>
      <c r="AJ836" s="83" t="s">
        <v>311</v>
      </c>
      <c r="AK836" s="83" t="s">
        <v>311</v>
      </c>
      <c r="AL836" s="83" t="s">
        <v>311</v>
      </c>
      <c r="AM836" s="83" t="s">
        <v>311</v>
      </c>
      <c r="AN836" s="83" t="s">
        <v>311</v>
      </c>
    </row>
    <row r="837" spans="1:40" x14ac:dyDescent="0.25">
      <c r="A837" s="81">
        <f t="shared" si="12"/>
        <v>828</v>
      </c>
      <c r="B837" s="82" t="str">
        <f>IF(tbl_main[[#This Row],[ТИП]]="","",IF(tbl_main[[#This Row],[Серия и номер]]="","",tbl_main[[#This Row],[ТИП]]&amp;"-"&amp;RIGHT(tbl_main[[#This Row],[Серия и номер]],6)))</f>
        <v/>
      </c>
      <c r="C837" s="83" t="s">
        <v>311</v>
      </c>
      <c r="D837" s="83" t="s">
        <v>311</v>
      </c>
      <c r="E837" s="83" t="s">
        <v>311</v>
      </c>
      <c r="F837" s="83" t="s">
        <v>311</v>
      </c>
      <c r="G837" s="83" t="s">
        <v>311</v>
      </c>
      <c r="H837" s="83" t="s">
        <v>311</v>
      </c>
      <c r="I837" s="83" t="s">
        <v>311</v>
      </c>
      <c r="J837" s="83" t="s">
        <v>311</v>
      </c>
      <c r="K837" s="84" t="s">
        <v>311</v>
      </c>
      <c r="L837" s="83" t="s">
        <v>311</v>
      </c>
      <c r="M837" s="85" t="s">
        <v>311</v>
      </c>
      <c r="N837" s="83" t="s">
        <v>311</v>
      </c>
      <c r="O837" s="84" t="s">
        <v>311</v>
      </c>
      <c r="P837" s="83" t="s">
        <v>311</v>
      </c>
      <c r="Q837" s="83" t="s">
        <v>311</v>
      </c>
      <c r="R837" s="83" t="s">
        <v>311</v>
      </c>
      <c r="S837" s="86" t="s">
        <v>311</v>
      </c>
      <c r="T837" s="83" t="s">
        <v>311</v>
      </c>
      <c r="U837" s="83" t="s">
        <v>311</v>
      </c>
      <c r="V837" s="83" t="s">
        <v>311</v>
      </c>
      <c r="W837" s="86" t="s">
        <v>311</v>
      </c>
      <c r="X837" s="86" t="s">
        <v>311</v>
      </c>
      <c r="Y837" s="90" t="str">
        <f>IF(tbl_main[[#This Row],[ИНН организации]]="","",IF(ISERROR(VLOOKUP(tbl_main[[#This Row],[ИНН организации]],tbl_inn[],3,FALSE)),"Проверьте ИНН",VLOOKUP(tbl_main[[#This Row],[ИНН организации]],tbl_inn[],3,FALSE)))</f>
        <v/>
      </c>
      <c r="Z837" s="90" t="str">
        <f>IF(ISERROR(VLOOKUP(tbl_main[[#This Row],[ИНН организации]],tbl_inn[],4,FALSE)),"",VLOOKUP(tbl_main[[#This Row],[ИНН организации]],tbl_inn[],4,FALSE))</f>
        <v/>
      </c>
      <c r="AA837" s="90" t="str">
        <f>IF(ISERROR(VLOOKUP(tbl_main[[#This Row],[ИНН организации]],tbl_inn[],8,FALSE)),"",VLOOKUP(tbl_main[[#This Row],[ИНН организации]],tbl_inn[],8,FALSE))</f>
        <v/>
      </c>
      <c r="AB837" s="83" t="s">
        <v>311</v>
      </c>
      <c r="AC837" s="83" t="s">
        <v>311</v>
      </c>
      <c r="AD837" s="83" t="s">
        <v>311</v>
      </c>
      <c r="AE837" s="83" t="s">
        <v>311</v>
      </c>
      <c r="AF837" s="83" t="s">
        <v>311</v>
      </c>
      <c r="AG837" s="83" t="s">
        <v>311</v>
      </c>
      <c r="AH837" s="83" t="s">
        <v>311</v>
      </c>
      <c r="AI837" s="83" t="s">
        <v>311</v>
      </c>
      <c r="AJ837" s="83" t="s">
        <v>311</v>
      </c>
      <c r="AK837" s="83" t="s">
        <v>311</v>
      </c>
      <c r="AL837" s="83" t="s">
        <v>311</v>
      </c>
      <c r="AM837" s="83" t="s">
        <v>311</v>
      </c>
      <c r="AN837" s="83" t="s">
        <v>311</v>
      </c>
    </row>
    <row r="838" spans="1:40" x14ac:dyDescent="0.25">
      <c r="A838" s="81">
        <f t="shared" si="12"/>
        <v>829</v>
      </c>
      <c r="B838" s="82" t="str">
        <f>IF(tbl_main[[#This Row],[ТИП]]="","",IF(tbl_main[[#This Row],[Серия и номер]]="","",tbl_main[[#This Row],[ТИП]]&amp;"-"&amp;RIGHT(tbl_main[[#This Row],[Серия и номер]],6)))</f>
        <v/>
      </c>
      <c r="C838" s="83" t="s">
        <v>311</v>
      </c>
      <c r="D838" s="83" t="s">
        <v>311</v>
      </c>
      <c r="E838" s="83" t="s">
        <v>311</v>
      </c>
      <c r="F838" s="83" t="s">
        <v>311</v>
      </c>
      <c r="G838" s="83" t="s">
        <v>311</v>
      </c>
      <c r="H838" s="83" t="s">
        <v>311</v>
      </c>
      <c r="I838" s="83" t="s">
        <v>311</v>
      </c>
      <c r="J838" s="83" t="s">
        <v>311</v>
      </c>
      <c r="K838" s="84" t="s">
        <v>311</v>
      </c>
      <c r="L838" s="83" t="s">
        <v>311</v>
      </c>
      <c r="M838" s="85" t="s">
        <v>311</v>
      </c>
      <c r="N838" s="83" t="s">
        <v>311</v>
      </c>
      <c r="O838" s="84" t="s">
        <v>311</v>
      </c>
      <c r="P838" s="83" t="s">
        <v>311</v>
      </c>
      <c r="Q838" s="83" t="s">
        <v>311</v>
      </c>
      <c r="R838" s="83" t="s">
        <v>311</v>
      </c>
      <c r="S838" s="86" t="s">
        <v>311</v>
      </c>
      <c r="T838" s="83" t="s">
        <v>311</v>
      </c>
      <c r="U838" s="83" t="s">
        <v>311</v>
      </c>
      <c r="V838" s="83" t="s">
        <v>311</v>
      </c>
      <c r="W838" s="86" t="s">
        <v>311</v>
      </c>
      <c r="X838" s="86" t="s">
        <v>311</v>
      </c>
      <c r="Y838" s="90" t="str">
        <f>IF(tbl_main[[#This Row],[ИНН организации]]="","",IF(ISERROR(VLOOKUP(tbl_main[[#This Row],[ИНН организации]],tbl_inn[],3,FALSE)),"Проверьте ИНН",VLOOKUP(tbl_main[[#This Row],[ИНН организации]],tbl_inn[],3,FALSE)))</f>
        <v/>
      </c>
      <c r="Z838" s="90" t="str">
        <f>IF(ISERROR(VLOOKUP(tbl_main[[#This Row],[ИНН организации]],tbl_inn[],4,FALSE)),"",VLOOKUP(tbl_main[[#This Row],[ИНН организации]],tbl_inn[],4,FALSE))</f>
        <v/>
      </c>
      <c r="AA838" s="90" t="str">
        <f>IF(ISERROR(VLOOKUP(tbl_main[[#This Row],[ИНН организации]],tbl_inn[],8,FALSE)),"",VLOOKUP(tbl_main[[#This Row],[ИНН организации]],tbl_inn[],8,FALSE))</f>
        <v/>
      </c>
      <c r="AB838" s="83" t="s">
        <v>311</v>
      </c>
      <c r="AC838" s="83" t="s">
        <v>311</v>
      </c>
      <c r="AD838" s="83" t="s">
        <v>311</v>
      </c>
      <c r="AE838" s="83" t="s">
        <v>311</v>
      </c>
      <c r="AF838" s="83" t="s">
        <v>311</v>
      </c>
      <c r="AG838" s="83" t="s">
        <v>311</v>
      </c>
      <c r="AH838" s="83" t="s">
        <v>311</v>
      </c>
      <c r="AI838" s="83" t="s">
        <v>311</v>
      </c>
      <c r="AJ838" s="83" t="s">
        <v>311</v>
      </c>
      <c r="AK838" s="83" t="s">
        <v>311</v>
      </c>
      <c r="AL838" s="83" t="s">
        <v>311</v>
      </c>
      <c r="AM838" s="83" t="s">
        <v>311</v>
      </c>
      <c r="AN838" s="83" t="s">
        <v>311</v>
      </c>
    </row>
    <row r="839" spans="1:40" x14ac:dyDescent="0.25">
      <c r="A839" s="81">
        <f t="shared" si="12"/>
        <v>830</v>
      </c>
      <c r="B839" s="82" t="str">
        <f>IF(tbl_main[[#This Row],[ТИП]]="","",IF(tbl_main[[#This Row],[Серия и номер]]="","",tbl_main[[#This Row],[ТИП]]&amp;"-"&amp;RIGHT(tbl_main[[#This Row],[Серия и номер]],6)))</f>
        <v/>
      </c>
      <c r="C839" s="83" t="s">
        <v>311</v>
      </c>
      <c r="D839" s="83" t="s">
        <v>311</v>
      </c>
      <c r="E839" s="83" t="s">
        <v>311</v>
      </c>
      <c r="F839" s="83" t="s">
        <v>311</v>
      </c>
      <c r="G839" s="83" t="s">
        <v>311</v>
      </c>
      <c r="H839" s="83" t="s">
        <v>311</v>
      </c>
      <c r="I839" s="83" t="s">
        <v>311</v>
      </c>
      <c r="J839" s="83" t="s">
        <v>311</v>
      </c>
      <c r="K839" s="84" t="s">
        <v>311</v>
      </c>
      <c r="L839" s="83" t="s">
        <v>311</v>
      </c>
      <c r="M839" s="85" t="s">
        <v>311</v>
      </c>
      <c r="N839" s="83" t="s">
        <v>311</v>
      </c>
      <c r="O839" s="84" t="s">
        <v>311</v>
      </c>
      <c r="P839" s="83" t="s">
        <v>311</v>
      </c>
      <c r="Q839" s="83" t="s">
        <v>311</v>
      </c>
      <c r="R839" s="83" t="s">
        <v>311</v>
      </c>
      <c r="S839" s="86" t="s">
        <v>311</v>
      </c>
      <c r="T839" s="83" t="s">
        <v>311</v>
      </c>
      <c r="U839" s="83" t="s">
        <v>311</v>
      </c>
      <c r="V839" s="83" t="s">
        <v>311</v>
      </c>
      <c r="W839" s="86" t="s">
        <v>311</v>
      </c>
      <c r="X839" s="86" t="s">
        <v>311</v>
      </c>
      <c r="Y839" s="90" t="str">
        <f>IF(tbl_main[[#This Row],[ИНН организации]]="","",IF(ISERROR(VLOOKUP(tbl_main[[#This Row],[ИНН организации]],tbl_inn[],3,FALSE)),"Проверьте ИНН",VLOOKUP(tbl_main[[#This Row],[ИНН организации]],tbl_inn[],3,FALSE)))</f>
        <v/>
      </c>
      <c r="Z839" s="90" t="str">
        <f>IF(ISERROR(VLOOKUP(tbl_main[[#This Row],[ИНН организации]],tbl_inn[],4,FALSE)),"",VLOOKUP(tbl_main[[#This Row],[ИНН организации]],tbl_inn[],4,FALSE))</f>
        <v/>
      </c>
      <c r="AA839" s="90" t="str">
        <f>IF(ISERROR(VLOOKUP(tbl_main[[#This Row],[ИНН организации]],tbl_inn[],8,FALSE)),"",VLOOKUP(tbl_main[[#This Row],[ИНН организации]],tbl_inn[],8,FALSE))</f>
        <v/>
      </c>
      <c r="AB839" s="83" t="s">
        <v>311</v>
      </c>
      <c r="AC839" s="83" t="s">
        <v>311</v>
      </c>
      <c r="AD839" s="83" t="s">
        <v>311</v>
      </c>
      <c r="AE839" s="83" t="s">
        <v>311</v>
      </c>
      <c r="AF839" s="83" t="s">
        <v>311</v>
      </c>
      <c r="AG839" s="83" t="s">
        <v>311</v>
      </c>
      <c r="AH839" s="83" t="s">
        <v>311</v>
      </c>
      <c r="AI839" s="83" t="s">
        <v>311</v>
      </c>
      <c r="AJ839" s="83" t="s">
        <v>311</v>
      </c>
      <c r="AK839" s="83" t="s">
        <v>311</v>
      </c>
      <c r="AL839" s="83" t="s">
        <v>311</v>
      </c>
      <c r="AM839" s="83" t="s">
        <v>311</v>
      </c>
      <c r="AN839" s="83" t="s">
        <v>311</v>
      </c>
    </row>
    <row r="840" spans="1:40" x14ac:dyDescent="0.25">
      <c r="A840" s="81">
        <f t="shared" si="12"/>
        <v>831</v>
      </c>
      <c r="B840" s="82" t="str">
        <f>IF(tbl_main[[#This Row],[ТИП]]="","",IF(tbl_main[[#This Row],[Серия и номер]]="","",tbl_main[[#This Row],[ТИП]]&amp;"-"&amp;RIGHT(tbl_main[[#This Row],[Серия и номер]],6)))</f>
        <v/>
      </c>
      <c r="C840" s="83" t="s">
        <v>311</v>
      </c>
      <c r="D840" s="83" t="s">
        <v>311</v>
      </c>
      <c r="E840" s="83" t="s">
        <v>311</v>
      </c>
      <c r="F840" s="83" t="s">
        <v>311</v>
      </c>
      <c r="G840" s="83" t="s">
        <v>311</v>
      </c>
      <c r="H840" s="83" t="s">
        <v>311</v>
      </c>
      <c r="I840" s="83" t="s">
        <v>311</v>
      </c>
      <c r="J840" s="83" t="s">
        <v>311</v>
      </c>
      <c r="K840" s="84" t="s">
        <v>311</v>
      </c>
      <c r="L840" s="83" t="s">
        <v>311</v>
      </c>
      <c r="M840" s="85" t="s">
        <v>311</v>
      </c>
      <c r="N840" s="83" t="s">
        <v>311</v>
      </c>
      <c r="O840" s="84" t="s">
        <v>311</v>
      </c>
      <c r="P840" s="83" t="s">
        <v>311</v>
      </c>
      <c r="Q840" s="83" t="s">
        <v>311</v>
      </c>
      <c r="R840" s="83" t="s">
        <v>311</v>
      </c>
      <c r="S840" s="86" t="s">
        <v>311</v>
      </c>
      <c r="T840" s="83" t="s">
        <v>311</v>
      </c>
      <c r="U840" s="83" t="s">
        <v>311</v>
      </c>
      <c r="V840" s="83" t="s">
        <v>311</v>
      </c>
      <c r="W840" s="86" t="s">
        <v>311</v>
      </c>
      <c r="X840" s="86" t="s">
        <v>311</v>
      </c>
      <c r="Y840" s="90" t="str">
        <f>IF(tbl_main[[#This Row],[ИНН организации]]="","",IF(ISERROR(VLOOKUP(tbl_main[[#This Row],[ИНН организации]],tbl_inn[],3,FALSE)),"Проверьте ИНН",VLOOKUP(tbl_main[[#This Row],[ИНН организации]],tbl_inn[],3,FALSE)))</f>
        <v/>
      </c>
      <c r="Z840" s="90" t="str">
        <f>IF(ISERROR(VLOOKUP(tbl_main[[#This Row],[ИНН организации]],tbl_inn[],4,FALSE)),"",VLOOKUP(tbl_main[[#This Row],[ИНН организации]],tbl_inn[],4,FALSE))</f>
        <v/>
      </c>
      <c r="AA840" s="90" t="str">
        <f>IF(ISERROR(VLOOKUP(tbl_main[[#This Row],[ИНН организации]],tbl_inn[],8,FALSE)),"",VLOOKUP(tbl_main[[#This Row],[ИНН организации]],tbl_inn[],8,FALSE))</f>
        <v/>
      </c>
      <c r="AB840" s="83" t="s">
        <v>311</v>
      </c>
      <c r="AC840" s="83" t="s">
        <v>311</v>
      </c>
      <c r="AD840" s="83" t="s">
        <v>311</v>
      </c>
      <c r="AE840" s="83" t="s">
        <v>311</v>
      </c>
      <c r="AF840" s="83" t="s">
        <v>311</v>
      </c>
      <c r="AG840" s="83" t="s">
        <v>311</v>
      </c>
      <c r="AH840" s="83" t="s">
        <v>311</v>
      </c>
      <c r="AI840" s="83" t="s">
        <v>311</v>
      </c>
      <c r="AJ840" s="83" t="s">
        <v>311</v>
      </c>
      <c r="AK840" s="83" t="s">
        <v>311</v>
      </c>
      <c r="AL840" s="83" t="s">
        <v>311</v>
      </c>
      <c r="AM840" s="83" t="s">
        <v>311</v>
      </c>
      <c r="AN840" s="83" t="s">
        <v>311</v>
      </c>
    </row>
    <row r="841" spans="1:40" x14ac:dyDescent="0.25">
      <c r="A841" s="81">
        <f t="shared" si="12"/>
        <v>832</v>
      </c>
      <c r="B841" s="82" t="str">
        <f>IF(tbl_main[[#This Row],[ТИП]]="","",IF(tbl_main[[#This Row],[Серия и номер]]="","",tbl_main[[#This Row],[ТИП]]&amp;"-"&amp;RIGHT(tbl_main[[#This Row],[Серия и номер]],6)))</f>
        <v/>
      </c>
      <c r="C841" s="83" t="s">
        <v>311</v>
      </c>
      <c r="D841" s="83" t="s">
        <v>311</v>
      </c>
      <c r="E841" s="83" t="s">
        <v>311</v>
      </c>
      <c r="F841" s="83" t="s">
        <v>311</v>
      </c>
      <c r="G841" s="83" t="s">
        <v>311</v>
      </c>
      <c r="H841" s="83" t="s">
        <v>311</v>
      </c>
      <c r="I841" s="83" t="s">
        <v>311</v>
      </c>
      <c r="J841" s="83" t="s">
        <v>311</v>
      </c>
      <c r="K841" s="84" t="s">
        <v>311</v>
      </c>
      <c r="L841" s="83" t="s">
        <v>311</v>
      </c>
      <c r="M841" s="85" t="s">
        <v>311</v>
      </c>
      <c r="N841" s="83" t="s">
        <v>311</v>
      </c>
      <c r="O841" s="84" t="s">
        <v>311</v>
      </c>
      <c r="P841" s="83" t="s">
        <v>311</v>
      </c>
      <c r="Q841" s="83" t="s">
        <v>311</v>
      </c>
      <c r="R841" s="83" t="s">
        <v>311</v>
      </c>
      <c r="S841" s="86" t="s">
        <v>311</v>
      </c>
      <c r="T841" s="83" t="s">
        <v>311</v>
      </c>
      <c r="U841" s="83" t="s">
        <v>311</v>
      </c>
      <c r="V841" s="83" t="s">
        <v>311</v>
      </c>
      <c r="W841" s="86" t="s">
        <v>311</v>
      </c>
      <c r="X841" s="86" t="s">
        <v>311</v>
      </c>
      <c r="Y841" s="90" t="str">
        <f>IF(tbl_main[[#This Row],[ИНН организации]]="","",IF(ISERROR(VLOOKUP(tbl_main[[#This Row],[ИНН организации]],tbl_inn[],3,FALSE)),"Проверьте ИНН",VLOOKUP(tbl_main[[#This Row],[ИНН организации]],tbl_inn[],3,FALSE)))</f>
        <v/>
      </c>
      <c r="Z841" s="90" t="str">
        <f>IF(ISERROR(VLOOKUP(tbl_main[[#This Row],[ИНН организации]],tbl_inn[],4,FALSE)),"",VLOOKUP(tbl_main[[#This Row],[ИНН организации]],tbl_inn[],4,FALSE))</f>
        <v/>
      </c>
      <c r="AA841" s="90" t="str">
        <f>IF(ISERROR(VLOOKUP(tbl_main[[#This Row],[ИНН организации]],tbl_inn[],8,FALSE)),"",VLOOKUP(tbl_main[[#This Row],[ИНН организации]],tbl_inn[],8,FALSE))</f>
        <v/>
      </c>
      <c r="AB841" s="83" t="s">
        <v>311</v>
      </c>
      <c r="AC841" s="83" t="s">
        <v>311</v>
      </c>
      <c r="AD841" s="83" t="s">
        <v>311</v>
      </c>
      <c r="AE841" s="83" t="s">
        <v>311</v>
      </c>
      <c r="AF841" s="83" t="s">
        <v>311</v>
      </c>
      <c r="AG841" s="83" t="s">
        <v>311</v>
      </c>
      <c r="AH841" s="83" t="s">
        <v>311</v>
      </c>
      <c r="AI841" s="83" t="s">
        <v>311</v>
      </c>
      <c r="AJ841" s="83" t="s">
        <v>311</v>
      </c>
      <c r="AK841" s="83" t="s">
        <v>311</v>
      </c>
      <c r="AL841" s="83" t="s">
        <v>311</v>
      </c>
      <c r="AM841" s="83" t="s">
        <v>311</v>
      </c>
      <c r="AN841" s="83" t="s">
        <v>311</v>
      </c>
    </row>
    <row r="842" spans="1:40" x14ac:dyDescent="0.25">
      <c r="A842" s="81">
        <f t="shared" si="12"/>
        <v>833</v>
      </c>
      <c r="B842" s="82" t="str">
        <f>IF(tbl_main[[#This Row],[ТИП]]="","",IF(tbl_main[[#This Row],[Серия и номер]]="","",tbl_main[[#This Row],[ТИП]]&amp;"-"&amp;RIGHT(tbl_main[[#This Row],[Серия и номер]],6)))</f>
        <v/>
      </c>
      <c r="C842" s="83" t="s">
        <v>311</v>
      </c>
      <c r="D842" s="83" t="s">
        <v>311</v>
      </c>
      <c r="E842" s="83" t="s">
        <v>311</v>
      </c>
      <c r="F842" s="83" t="s">
        <v>311</v>
      </c>
      <c r="G842" s="83" t="s">
        <v>311</v>
      </c>
      <c r="H842" s="83" t="s">
        <v>311</v>
      </c>
      <c r="I842" s="83" t="s">
        <v>311</v>
      </c>
      <c r="J842" s="83" t="s">
        <v>311</v>
      </c>
      <c r="K842" s="84" t="s">
        <v>311</v>
      </c>
      <c r="L842" s="83" t="s">
        <v>311</v>
      </c>
      <c r="M842" s="85" t="s">
        <v>311</v>
      </c>
      <c r="N842" s="83" t="s">
        <v>311</v>
      </c>
      <c r="O842" s="84" t="s">
        <v>311</v>
      </c>
      <c r="P842" s="83" t="s">
        <v>311</v>
      </c>
      <c r="Q842" s="83" t="s">
        <v>311</v>
      </c>
      <c r="R842" s="83" t="s">
        <v>311</v>
      </c>
      <c r="S842" s="86" t="s">
        <v>311</v>
      </c>
      <c r="T842" s="83" t="s">
        <v>311</v>
      </c>
      <c r="U842" s="83" t="s">
        <v>311</v>
      </c>
      <c r="V842" s="83" t="s">
        <v>311</v>
      </c>
      <c r="W842" s="86" t="s">
        <v>311</v>
      </c>
      <c r="X842" s="86" t="s">
        <v>311</v>
      </c>
      <c r="Y842" s="90" t="str">
        <f>IF(tbl_main[[#This Row],[ИНН организации]]="","",IF(ISERROR(VLOOKUP(tbl_main[[#This Row],[ИНН организации]],tbl_inn[],3,FALSE)),"Проверьте ИНН",VLOOKUP(tbl_main[[#This Row],[ИНН организации]],tbl_inn[],3,FALSE)))</f>
        <v/>
      </c>
      <c r="Z842" s="90" t="str">
        <f>IF(ISERROR(VLOOKUP(tbl_main[[#This Row],[ИНН организации]],tbl_inn[],4,FALSE)),"",VLOOKUP(tbl_main[[#This Row],[ИНН организации]],tbl_inn[],4,FALSE))</f>
        <v/>
      </c>
      <c r="AA842" s="90" t="str">
        <f>IF(ISERROR(VLOOKUP(tbl_main[[#This Row],[ИНН организации]],tbl_inn[],8,FALSE)),"",VLOOKUP(tbl_main[[#This Row],[ИНН организации]],tbl_inn[],8,FALSE))</f>
        <v/>
      </c>
      <c r="AB842" s="83" t="s">
        <v>311</v>
      </c>
      <c r="AC842" s="83" t="s">
        <v>311</v>
      </c>
      <c r="AD842" s="83" t="s">
        <v>311</v>
      </c>
      <c r="AE842" s="83" t="s">
        <v>311</v>
      </c>
      <c r="AF842" s="83" t="s">
        <v>311</v>
      </c>
      <c r="AG842" s="83" t="s">
        <v>311</v>
      </c>
      <c r="AH842" s="83" t="s">
        <v>311</v>
      </c>
      <c r="AI842" s="83" t="s">
        <v>311</v>
      </c>
      <c r="AJ842" s="83" t="s">
        <v>311</v>
      </c>
      <c r="AK842" s="83" t="s">
        <v>311</v>
      </c>
      <c r="AL842" s="83" t="s">
        <v>311</v>
      </c>
      <c r="AM842" s="83" t="s">
        <v>311</v>
      </c>
      <c r="AN842" s="83" t="s">
        <v>311</v>
      </c>
    </row>
    <row r="843" spans="1:40" x14ac:dyDescent="0.25">
      <c r="A843" s="81">
        <f t="shared" ref="A843:A906" si="13">ROW()-9</f>
        <v>834</v>
      </c>
      <c r="B843" s="82" t="str">
        <f>IF(tbl_main[[#This Row],[ТИП]]="","",IF(tbl_main[[#This Row],[Серия и номер]]="","",tbl_main[[#This Row],[ТИП]]&amp;"-"&amp;RIGHT(tbl_main[[#This Row],[Серия и номер]],6)))</f>
        <v/>
      </c>
      <c r="C843" s="83" t="s">
        <v>311</v>
      </c>
      <c r="D843" s="83" t="s">
        <v>311</v>
      </c>
      <c r="E843" s="83" t="s">
        <v>311</v>
      </c>
      <c r="F843" s="83" t="s">
        <v>311</v>
      </c>
      <c r="G843" s="83" t="s">
        <v>311</v>
      </c>
      <c r="H843" s="83" t="s">
        <v>311</v>
      </c>
      <c r="I843" s="83" t="s">
        <v>311</v>
      </c>
      <c r="J843" s="83" t="s">
        <v>311</v>
      </c>
      <c r="K843" s="84" t="s">
        <v>311</v>
      </c>
      <c r="L843" s="83" t="s">
        <v>311</v>
      </c>
      <c r="M843" s="85" t="s">
        <v>311</v>
      </c>
      <c r="N843" s="83" t="s">
        <v>311</v>
      </c>
      <c r="O843" s="84" t="s">
        <v>311</v>
      </c>
      <c r="P843" s="83" t="s">
        <v>311</v>
      </c>
      <c r="Q843" s="83" t="s">
        <v>311</v>
      </c>
      <c r="R843" s="83" t="s">
        <v>311</v>
      </c>
      <c r="S843" s="86" t="s">
        <v>311</v>
      </c>
      <c r="T843" s="83" t="s">
        <v>311</v>
      </c>
      <c r="U843" s="83" t="s">
        <v>311</v>
      </c>
      <c r="V843" s="83" t="s">
        <v>311</v>
      </c>
      <c r="W843" s="86" t="s">
        <v>311</v>
      </c>
      <c r="X843" s="86" t="s">
        <v>311</v>
      </c>
      <c r="Y843" s="90" t="str">
        <f>IF(tbl_main[[#This Row],[ИНН организации]]="","",IF(ISERROR(VLOOKUP(tbl_main[[#This Row],[ИНН организации]],tbl_inn[],3,FALSE)),"Проверьте ИНН",VLOOKUP(tbl_main[[#This Row],[ИНН организации]],tbl_inn[],3,FALSE)))</f>
        <v/>
      </c>
      <c r="Z843" s="90" t="str">
        <f>IF(ISERROR(VLOOKUP(tbl_main[[#This Row],[ИНН организации]],tbl_inn[],4,FALSE)),"",VLOOKUP(tbl_main[[#This Row],[ИНН организации]],tbl_inn[],4,FALSE))</f>
        <v/>
      </c>
      <c r="AA843" s="90" t="str">
        <f>IF(ISERROR(VLOOKUP(tbl_main[[#This Row],[ИНН организации]],tbl_inn[],8,FALSE)),"",VLOOKUP(tbl_main[[#This Row],[ИНН организации]],tbl_inn[],8,FALSE))</f>
        <v/>
      </c>
      <c r="AB843" s="83" t="s">
        <v>311</v>
      </c>
      <c r="AC843" s="83" t="s">
        <v>311</v>
      </c>
      <c r="AD843" s="83" t="s">
        <v>311</v>
      </c>
      <c r="AE843" s="83" t="s">
        <v>311</v>
      </c>
      <c r="AF843" s="83" t="s">
        <v>311</v>
      </c>
      <c r="AG843" s="83" t="s">
        <v>311</v>
      </c>
      <c r="AH843" s="83" t="s">
        <v>311</v>
      </c>
      <c r="AI843" s="83" t="s">
        <v>311</v>
      </c>
      <c r="AJ843" s="83" t="s">
        <v>311</v>
      </c>
      <c r="AK843" s="83" t="s">
        <v>311</v>
      </c>
      <c r="AL843" s="83" t="s">
        <v>311</v>
      </c>
      <c r="AM843" s="83" t="s">
        <v>311</v>
      </c>
      <c r="AN843" s="83" t="s">
        <v>311</v>
      </c>
    </row>
    <row r="844" spans="1:40" x14ac:dyDescent="0.25">
      <c r="A844" s="81">
        <f t="shared" si="13"/>
        <v>835</v>
      </c>
      <c r="B844" s="82" t="str">
        <f>IF(tbl_main[[#This Row],[ТИП]]="","",IF(tbl_main[[#This Row],[Серия и номер]]="","",tbl_main[[#This Row],[ТИП]]&amp;"-"&amp;RIGHT(tbl_main[[#This Row],[Серия и номер]],6)))</f>
        <v/>
      </c>
      <c r="C844" s="83" t="s">
        <v>311</v>
      </c>
      <c r="D844" s="83" t="s">
        <v>311</v>
      </c>
      <c r="E844" s="83" t="s">
        <v>311</v>
      </c>
      <c r="F844" s="83" t="s">
        <v>311</v>
      </c>
      <c r="G844" s="83" t="s">
        <v>311</v>
      </c>
      <c r="H844" s="83" t="s">
        <v>311</v>
      </c>
      <c r="I844" s="83" t="s">
        <v>311</v>
      </c>
      <c r="J844" s="83" t="s">
        <v>311</v>
      </c>
      <c r="K844" s="84" t="s">
        <v>311</v>
      </c>
      <c r="L844" s="83" t="s">
        <v>311</v>
      </c>
      <c r="M844" s="85" t="s">
        <v>311</v>
      </c>
      <c r="N844" s="83" t="s">
        <v>311</v>
      </c>
      <c r="O844" s="84" t="s">
        <v>311</v>
      </c>
      <c r="P844" s="83" t="s">
        <v>311</v>
      </c>
      <c r="Q844" s="83" t="s">
        <v>311</v>
      </c>
      <c r="R844" s="83" t="s">
        <v>311</v>
      </c>
      <c r="S844" s="86" t="s">
        <v>311</v>
      </c>
      <c r="T844" s="83" t="s">
        <v>311</v>
      </c>
      <c r="U844" s="83" t="s">
        <v>311</v>
      </c>
      <c r="V844" s="83" t="s">
        <v>311</v>
      </c>
      <c r="W844" s="86" t="s">
        <v>311</v>
      </c>
      <c r="X844" s="86" t="s">
        <v>311</v>
      </c>
      <c r="Y844" s="90" t="str">
        <f>IF(tbl_main[[#This Row],[ИНН организации]]="","",IF(ISERROR(VLOOKUP(tbl_main[[#This Row],[ИНН организации]],tbl_inn[],3,FALSE)),"Проверьте ИНН",VLOOKUP(tbl_main[[#This Row],[ИНН организации]],tbl_inn[],3,FALSE)))</f>
        <v/>
      </c>
      <c r="Z844" s="90" t="str">
        <f>IF(ISERROR(VLOOKUP(tbl_main[[#This Row],[ИНН организации]],tbl_inn[],4,FALSE)),"",VLOOKUP(tbl_main[[#This Row],[ИНН организации]],tbl_inn[],4,FALSE))</f>
        <v/>
      </c>
      <c r="AA844" s="90" t="str">
        <f>IF(ISERROR(VLOOKUP(tbl_main[[#This Row],[ИНН организации]],tbl_inn[],8,FALSE)),"",VLOOKUP(tbl_main[[#This Row],[ИНН организации]],tbl_inn[],8,FALSE))</f>
        <v/>
      </c>
      <c r="AB844" s="83" t="s">
        <v>311</v>
      </c>
      <c r="AC844" s="83" t="s">
        <v>311</v>
      </c>
      <c r="AD844" s="83" t="s">
        <v>311</v>
      </c>
      <c r="AE844" s="83" t="s">
        <v>311</v>
      </c>
      <c r="AF844" s="83" t="s">
        <v>311</v>
      </c>
      <c r="AG844" s="83" t="s">
        <v>311</v>
      </c>
      <c r="AH844" s="83" t="s">
        <v>311</v>
      </c>
      <c r="AI844" s="83" t="s">
        <v>311</v>
      </c>
      <c r="AJ844" s="83" t="s">
        <v>311</v>
      </c>
      <c r="AK844" s="83" t="s">
        <v>311</v>
      </c>
      <c r="AL844" s="83" t="s">
        <v>311</v>
      </c>
      <c r="AM844" s="83" t="s">
        <v>311</v>
      </c>
      <c r="AN844" s="83" t="s">
        <v>311</v>
      </c>
    </row>
    <row r="845" spans="1:40" x14ac:dyDescent="0.25">
      <c r="A845" s="81">
        <f t="shared" si="13"/>
        <v>836</v>
      </c>
      <c r="B845" s="82" t="str">
        <f>IF(tbl_main[[#This Row],[ТИП]]="","",IF(tbl_main[[#This Row],[Серия и номер]]="","",tbl_main[[#This Row],[ТИП]]&amp;"-"&amp;RIGHT(tbl_main[[#This Row],[Серия и номер]],6)))</f>
        <v/>
      </c>
      <c r="C845" s="83" t="s">
        <v>311</v>
      </c>
      <c r="D845" s="83" t="s">
        <v>311</v>
      </c>
      <c r="E845" s="83" t="s">
        <v>311</v>
      </c>
      <c r="F845" s="83" t="s">
        <v>311</v>
      </c>
      <c r="G845" s="83" t="s">
        <v>311</v>
      </c>
      <c r="H845" s="83" t="s">
        <v>311</v>
      </c>
      <c r="I845" s="83" t="s">
        <v>311</v>
      </c>
      <c r="J845" s="83" t="s">
        <v>311</v>
      </c>
      <c r="K845" s="84" t="s">
        <v>311</v>
      </c>
      <c r="L845" s="83" t="s">
        <v>311</v>
      </c>
      <c r="M845" s="85" t="s">
        <v>311</v>
      </c>
      <c r="N845" s="83" t="s">
        <v>311</v>
      </c>
      <c r="O845" s="84" t="s">
        <v>311</v>
      </c>
      <c r="P845" s="83" t="s">
        <v>311</v>
      </c>
      <c r="Q845" s="83" t="s">
        <v>311</v>
      </c>
      <c r="R845" s="83" t="s">
        <v>311</v>
      </c>
      <c r="S845" s="86" t="s">
        <v>311</v>
      </c>
      <c r="T845" s="83" t="s">
        <v>311</v>
      </c>
      <c r="U845" s="83" t="s">
        <v>311</v>
      </c>
      <c r="V845" s="83" t="s">
        <v>311</v>
      </c>
      <c r="W845" s="86" t="s">
        <v>311</v>
      </c>
      <c r="X845" s="86" t="s">
        <v>311</v>
      </c>
      <c r="Y845" s="90" t="str">
        <f>IF(tbl_main[[#This Row],[ИНН организации]]="","",IF(ISERROR(VLOOKUP(tbl_main[[#This Row],[ИНН организации]],tbl_inn[],3,FALSE)),"Проверьте ИНН",VLOOKUP(tbl_main[[#This Row],[ИНН организации]],tbl_inn[],3,FALSE)))</f>
        <v/>
      </c>
      <c r="Z845" s="90" t="str">
        <f>IF(ISERROR(VLOOKUP(tbl_main[[#This Row],[ИНН организации]],tbl_inn[],4,FALSE)),"",VLOOKUP(tbl_main[[#This Row],[ИНН организации]],tbl_inn[],4,FALSE))</f>
        <v/>
      </c>
      <c r="AA845" s="90" t="str">
        <f>IF(ISERROR(VLOOKUP(tbl_main[[#This Row],[ИНН организации]],tbl_inn[],8,FALSE)),"",VLOOKUP(tbl_main[[#This Row],[ИНН организации]],tbl_inn[],8,FALSE))</f>
        <v/>
      </c>
      <c r="AB845" s="83" t="s">
        <v>311</v>
      </c>
      <c r="AC845" s="83" t="s">
        <v>311</v>
      </c>
      <c r="AD845" s="83" t="s">
        <v>311</v>
      </c>
      <c r="AE845" s="83" t="s">
        <v>311</v>
      </c>
      <c r="AF845" s="83" t="s">
        <v>311</v>
      </c>
      <c r="AG845" s="83" t="s">
        <v>311</v>
      </c>
      <c r="AH845" s="83" t="s">
        <v>311</v>
      </c>
      <c r="AI845" s="83" t="s">
        <v>311</v>
      </c>
      <c r="AJ845" s="83" t="s">
        <v>311</v>
      </c>
      <c r="AK845" s="83" t="s">
        <v>311</v>
      </c>
      <c r="AL845" s="83" t="s">
        <v>311</v>
      </c>
      <c r="AM845" s="83" t="s">
        <v>311</v>
      </c>
      <c r="AN845" s="83" t="s">
        <v>311</v>
      </c>
    </row>
    <row r="846" spans="1:40" x14ac:dyDescent="0.25">
      <c r="A846" s="81">
        <f t="shared" si="13"/>
        <v>837</v>
      </c>
      <c r="B846" s="82" t="str">
        <f>IF(tbl_main[[#This Row],[ТИП]]="","",IF(tbl_main[[#This Row],[Серия и номер]]="","",tbl_main[[#This Row],[ТИП]]&amp;"-"&amp;RIGHT(tbl_main[[#This Row],[Серия и номер]],6)))</f>
        <v/>
      </c>
      <c r="C846" s="83" t="s">
        <v>311</v>
      </c>
      <c r="D846" s="83" t="s">
        <v>311</v>
      </c>
      <c r="E846" s="83" t="s">
        <v>311</v>
      </c>
      <c r="F846" s="83" t="s">
        <v>311</v>
      </c>
      <c r="G846" s="83" t="s">
        <v>311</v>
      </c>
      <c r="H846" s="83" t="s">
        <v>311</v>
      </c>
      <c r="I846" s="83" t="s">
        <v>311</v>
      </c>
      <c r="J846" s="83" t="s">
        <v>311</v>
      </c>
      <c r="K846" s="84" t="s">
        <v>311</v>
      </c>
      <c r="L846" s="83" t="s">
        <v>311</v>
      </c>
      <c r="M846" s="85" t="s">
        <v>311</v>
      </c>
      <c r="N846" s="83" t="s">
        <v>311</v>
      </c>
      <c r="O846" s="84" t="s">
        <v>311</v>
      </c>
      <c r="P846" s="83" t="s">
        <v>311</v>
      </c>
      <c r="Q846" s="83" t="s">
        <v>311</v>
      </c>
      <c r="R846" s="83" t="s">
        <v>311</v>
      </c>
      <c r="S846" s="86" t="s">
        <v>311</v>
      </c>
      <c r="T846" s="83" t="s">
        <v>311</v>
      </c>
      <c r="U846" s="83" t="s">
        <v>311</v>
      </c>
      <c r="V846" s="83" t="s">
        <v>311</v>
      </c>
      <c r="W846" s="86" t="s">
        <v>311</v>
      </c>
      <c r="X846" s="86" t="s">
        <v>311</v>
      </c>
      <c r="Y846" s="90" t="str">
        <f>IF(tbl_main[[#This Row],[ИНН организации]]="","",IF(ISERROR(VLOOKUP(tbl_main[[#This Row],[ИНН организации]],tbl_inn[],3,FALSE)),"Проверьте ИНН",VLOOKUP(tbl_main[[#This Row],[ИНН организации]],tbl_inn[],3,FALSE)))</f>
        <v/>
      </c>
      <c r="Z846" s="90" t="str">
        <f>IF(ISERROR(VLOOKUP(tbl_main[[#This Row],[ИНН организации]],tbl_inn[],4,FALSE)),"",VLOOKUP(tbl_main[[#This Row],[ИНН организации]],tbl_inn[],4,FALSE))</f>
        <v/>
      </c>
      <c r="AA846" s="90" t="str">
        <f>IF(ISERROR(VLOOKUP(tbl_main[[#This Row],[ИНН организации]],tbl_inn[],8,FALSE)),"",VLOOKUP(tbl_main[[#This Row],[ИНН организации]],tbl_inn[],8,FALSE))</f>
        <v/>
      </c>
      <c r="AB846" s="83" t="s">
        <v>311</v>
      </c>
      <c r="AC846" s="83" t="s">
        <v>311</v>
      </c>
      <c r="AD846" s="83" t="s">
        <v>311</v>
      </c>
      <c r="AE846" s="83" t="s">
        <v>311</v>
      </c>
      <c r="AF846" s="83" t="s">
        <v>311</v>
      </c>
      <c r="AG846" s="83" t="s">
        <v>311</v>
      </c>
      <c r="AH846" s="83" t="s">
        <v>311</v>
      </c>
      <c r="AI846" s="83" t="s">
        <v>311</v>
      </c>
      <c r="AJ846" s="83" t="s">
        <v>311</v>
      </c>
      <c r="AK846" s="83" t="s">
        <v>311</v>
      </c>
      <c r="AL846" s="83" t="s">
        <v>311</v>
      </c>
      <c r="AM846" s="83" t="s">
        <v>311</v>
      </c>
      <c r="AN846" s="83" t="s">
        <v>311</v>
      </c>
    </row>
    <row r="847" spans="1:40" x14ac:dyDescent="0.25">
      <c r="A847" s="81">
        <f t="shared" si="13"/>
        <v>838</v>
      </c>
      <c r="B847" s="82" t="str">
        <f>IF(tbl_main[[#This Row],[ТИП]]="","",IF(tbl_main[[#This Row],[Серия и номер]]="","",tbl_main[[#This Row],[ТИП]]&amp;"-"&amp;RIGHT(tbl_main[[#This Row],[Серия и номер]],6)))</f>
        <v/>
      </c>
      <c r="C847" s="83" t="s">
        <v>311</v>
      </c>
      <c r="D847" s="83" t="s">
        <v>311</v>
      </c>
      <c r="E847" s="83" t="s">
        <v>311</v>
      </c>
      <c r="F847" s="83" t="s">
        <v>311</v>
      </c>
      <c r="G847" s="83" t="s">
        <v>311</v>
      </c>
      <c r="H847" s="83" t="s">
        <v>311</v>
      </c>
      <c r="I847" s="83" t="s">
        <v>311</v>
      </c>
      <c r="J847" s="83" t="s">
        <v>311</v>
      </c>
      <c r="K847" s="84" t="s">
        <v>311</v>
      </c>
      <c r="L847" s="83" t="s">
        <v>311</v>
      </c>
      <c r="M847" s="85" t="s">
        <v>311</v>
      </c>
      <c r="N847" s="83" t="s">
        <v>311</v>
      </c>
      <c r="O847" s="84" t="s">
        <v>311</v>
      </c>
      <c r="P847" s="83" t="s">
        <v>311</v>
      </c>
      <c r="Q847" s="83" t="s">
        <v>311</v>
      </c>
      <c r="R847" s="83" t="s">
        <v>311</v>
      </c>
      <c r="S847" s="86" t="s">
        <v>311</v>
      </c>
      <c r="T847" s="83" t="s">
        <v>311</v>
      </c>
      <c r="U847" s="83" t="s">
        <v>311</v>
      </c>
      <c r="V847" s="83" t="s">
        <v>311</v>
      </c>
      <c r="W847" s="86" t="s">
        <v>311</v>
      </c>
      <c r="X847" s="86" t="s">
        <v>311</v>
      </c>
      <c r="Y847" s="90" t="str">
        <f>IF(tbl_main[[#This Row],[ИНН организации]]="","",IF(ISERROR(VLOOKUP(tbl_main[[#This Row],[ИНН организации]],tbl_inn[],3,FALSE)),"Проверьте ИНН",VLOOKUP(tbl_main[[#This Row],[ИНН организации]],tbl_inn[],3,FALSE)))</f>
        <v/>
      </c>
      <c r="Z847" s="90" t="str">
        <f>IF(ISERROR(VLOOKUP(tbl_main[[#This Row],[ИНН организации]],tbl_inn[],4,FALSE)),"",VLOOKUP(tbl_main[[#This Row],[ИНН организации]],tbl_inn[],4,FALSE))</f>
        <v/>
      </c>
      <c r="AA847" s="90" t="str">
        <f>IF(ISERROR(VLOOKUP(tbl_main[[#This Row],[ИНН организации]],tbl_inn[],8,FALSE)),"",VLOOKUP(tbl_main[[#This Row],[ИНН организации]],tbl_inn[],8,FALSE))</f>
        <v/>
      </c>
      <c r="AB847" s="83" t="s">
        <v>311</v>
      </c>
      <c r="AC847" s="83" t="s">
        <v>311</v>
      </c>
      <c r="AD847" s="83" t="s">
        <v>311</v>
      </c>
      <c r="AE847" s="83" t="s">
        <v>311</v>
      </c>
      <c r="AF847" s="83" t="s">
        <v>311</v>
      </c>
      <c r="AG847" s="83" t="s">
        <v>311</v>
      </c>
      <c r="AH847" s="83" t="s">
        <v>311</v>
      </c>
      <c r="AI847" s="83" t="s">
        <v>311</v>
      </c>
      <c r="AJ847" s="83" t="s">
        <v>311</v>
      </c>
      <c r="AK847" s="83" t="s">
        <v>311</v>
      </c>
      <c r="AL847" s="83" t="s">
        <v>311</v>
      </c>
      <c r="AM847" s="83" t="s">
        <v>311</v>
      </c>
      <c r="AN847" s="83" t="s">
        <v>311</v>
      </c>
    </row>
    <row r="848" spans="1:40" x14ac:dyDescent="0.25">
      <c r="A848" s="81">
        <f t="shared" si="13"/>
        <v>839</v>
      </c>
      <c r="B848" s="82" t="str">
        <f>IF(tbl_main[[#This Row],[ТИП]]="","",IF(tbl_main[[#This Row],[Серия и номер]]="","",tbl_main[[#This Row],[ТИП]]&amp;"-"&amp;RIGHT(tbl_main[[#This Row],[Серия и номер]],6)))</f>
        <v/>
      </c>
      <c r="C848" s="83" t="s">
        <v>311</v>
      </c>
      <c r="D848" s="83" t="s">
        <v>311</v>
      </c>
      <c r="E848" s="83" t="s">
        <v>311</v>
      </c>
      <c r="F848" s="83" t="s">
        <v>311</v>
      </c>
      <c r="G848" s="83" t="s">
        <v>311</v>
      </c>
      <c r="H848" s="83" t="s">
        <v>311</v>
      </c>
      <c r="I848" s="83" t="s">
        <v>311</v>
      </c>
      <c r="J848" s="83" t="s">
        <v>311</v>
      </c>
      <c r="K848" s="84" t="s">
        <v>311</v>
      </c>
      <c r="L848" s="83" t="s">
        <v>311</v>
      </c>
      <c r="M848" s="85" t="s">
        <v>311</v>
      </c>
      <c r="N848" s="83" t="s">
        <v>311</v>
      </c>
      <c r="O848" s="84" t="s">
        <v>311</v>
      </c>
      <c r="P848" s="83" t="s">
        <v>311</v>
      </c>
      <c r="Q848" s="83" t="s">
        <v>311</v>
      </c>
      <c r="R848" s="83" t="s">
        <v>311</v>
      </c>
      <c r="S848" s="86" t="s">
        <v>311</v>
      </c>
      <c r="T848" s="83" t="s">
        <v>311</v>
      </c>
      <c r="U848" s="83" t="s">
        <v>311</v>
      </c>
      <c r="V848" s="83" t="s">
        <v>311</v>
      </c>
      <c r="W848" s="86" t="s">
        <v>311</v>
      </c>
      <c r="X848" s="86" t="s">
        <v>311</v>
      </c>
      <c r="Y848" s="90" t="str">
        <f>IF(tbl_main[[#This Row],[ИНН организации]]="","",IF(ISERROR(VLOOKUP(tbl_main[[#This Row],[ИНН организации]],tbl_inn[],3,FALSE)),"Проверьте ИНН",VLOOKUP(tbl_main[[#This Row],[ИНН организации]],tbl_inn[],3,FALSE)))</f>
        <v/>
      </c>
      <c r="Z848" s="90" t="str">
        <f>IF(ISERROR(VLOOKUP(tbl_main[[#This Row],[ИНН организации]],tbl_inn[],4,FALSE)),"",VLOOKUP(tbl_main[[#This Row],[ИНН организации]],tbl_inn[],4,FALSE))</f>
        <v/>
      </c>
      <c r="AA848" s="90" t="str">
        <f>IF(ISERROR(VLOOKUP(tbl_main[[#This Row],[ИНН организации]],tbl_inn[],8,FALSE)),"",VLOOKUP(tbl_main[[#This Row],[ИНН организации]],tbl_inn[],8,FALSE))</f>
        <v/>
      </c>
      <c r="AB848" s="83" t="s">
        <v>311</v>
      </c>
      <c r="AC848" s="83" t="s">
        <v>311</v>
      </c>
      <c r="AD848" s="83" t="s">
        <v>311</v>
      </c>
      <c r="AE848" s="83" t="s">
        <v>311</v>
      </c>
      <c r="AF848" s="83" t="s">
        <v>311</v>
      </c>
      <c r="AG848" s="83" t="s">
        <v>311</v>
      </c>
      <c r="AH848" s="83" t="s">
        <v>311</v>
      </c>
      <c r="AI848" s="83" t="s">
        <v>311</v>
      </c>
      <c r="AJ848" s="83" t="s">
        <v>311</v>
      </c>
      <c r="AK848" s="83" t="s">
        <v>311</v>
      </c>
      <c r="AL848" s="83" t="s">
        <v>311</v>
      </c>
      <c r="AM848" s="83" t="s">
        <v>311</v>
      </c>
      <c r="AN848" s="83" t="s">
        <v>311</v>
      </c>
    </row>
    <row r="849" spans="1:40" x14ac:dyDescent="0.25">
      <c r="A849" s="81">
        <f t="shared" si="13"/>
        <v>840</v>
      </c>
      <c r="B849" s="82" t="str">
        <f>IF(tbl_main[[#This Row],[ТИП]]="","",IF(tbl_main[[#This Row],[Серия и номер]]="","",tbl_main[[#This Row],[ТИП]]&amp;"-"&amp;RIGHT(tbl_main[[#This Row],[Серия и номер]],6)))</f>
        <v/>
      </c>
      <c r="C849" s="83" t="s">
        <v>311</v>
      </c>
      <c r="D849" s="83" t="s">
        <v>311</v>
      </c>
      <c r="E849" s="83" t="s">
        <v>311</v>
      </c>
      <c r="F849" s="83" t="s">
        <v>311</v>
      </c>
      <c r="G849" s="83" t="s">
        <v>311</v>
      </c>
      <c r="H849" s="83" t="s">
        <v>311</v>
      </c>
      <c r="I849" s="83" t="s">
        <v>311</v>
      </c>
      <c r="J849" s="83" t="s">
        <v>311</v>
      </c>
      <c r="K849" s="84" t="s">
        <v>311</v>
      </c>
      <c r="L849" s="83" t="s">
        <v>311</v>
      </c>
      <c r="M849" s="85" t="s">
        <v>311</v>
      </c>
      <c r="N849" s="83" t="s">
        <v>311</v>
      </c>
      <c r="O849" s="84" t="s">
        <v>311</v>
      </c>
      <c r="P849" s="83" t="s">
        <v>311</v>
      </c>
      <c r="Q849" s="83" t="s">
        <v>311</v>
      </c>
      <c r="R849" s="83" t="s">
        <v>311</v>
      </c>
      <c r="S849" s="86" t="s">
        <v>311</v>
      </c>
      <c r="T849" s="83" t="s">
        <v>311</v>
      </c>
      <c r="U849" s="83" t="s">
        <v>311</v>
      </c>
      <c r="V849" s="83" t="s">
        <v>311</v>
      </c>
      <c r="W849" s="86" t="s">
        <v>311</v>
      </c>
      <c r="X849" s="86" t="s">
        <v>311</v>
      </c>
      <c r="Y849" s="90" t="str">
        <f>IF(tbl_main[[#This Row],[ИНН организации]]="","",IF(ISERROR(VLOOKUP(tbl_main[[#This Row],[ИНН организации]],tbl_inn[],3,FALSE)),"Проверьте ИНН",VLOOKUP(tbl_main[[#This Row],[ИНН организации]],tbl_inn[],3,FALSE)))</f>
        <v/>
      </c>
      <c r="Z849" s="90" t="str">
        <f>IF(ISERROR(VLOOKUP(tbl_main[[#This Row],[ИНН организации]],tbl_inn[],4,FALSE)),"",VLOOKUP(tbl_main[[#This Row],[ИНН организации]],tbl_inn[],4,FALSE))</f>
        <v/>
      </c>
      <c r="AA849" s="90" t="str">
        <f>IF(ISERROR(VLOOKUP(tbl_main[[#This Row],[ИНН организации]],tbl_inn[],8,FALSE)),"",VLOOKUP(tbl_main[[#This Row],[ИНН организации]],tbl_inn[],8,FALSE))</f>
        <v/>
      </c>
      <c r="AB849" s="83" t="s">
        <v>311</v>
      </c>
      <c r="AC849" s="83" t="s">
        <v>311</v>
      </c>
      <c r="AD849" s="83" t="s">
        <v>311</v>
      </c>
      <c r="AE849" s="83" t="s">
        <v>311</v>
      </c>
      <c r="AF849" s="83" t="s">
        <v>311</v>
      </c>
      <c r="AG849" s="83" t="s">
        <v>311</v>
      </c>
      <c r="AH849" s="83" t="s">
        <v>311</v>
      </c>
      <c r="AI849" s="83" t="s">
        <v>311</v>
      </c>
      <c r="AJ849" s="83" t="s">
        <v>311</v>
      </c>
      <c r="AK849" s="83" t="s">
        <v>311</v>
      </c>
      <c r="AL849" s="83" t="s">
        <v>311</v>
      </c>
      <c r="AM849" s="83" t="s">
        <v>311</v>
      </c>
      <c r="AN849" s="83" t="s">
        <v>311</v>
      </c>
    </row>
    <row r="850" spans="1:40" x14ac:dyDescent="0.25">
      <c r="A850" s="81">
        <f t="shared" si="13"/>
        <v>841</v>
      </c>
      <c r="B850" s="82" t="str">
        <f>IF(tbl_main[[#This Row],[ТИП]]="","",IF(tbl_main[[#This Row],[Серия и номер]]="","",tbl_main[[#This Row],[ТИП]]&amp;"-"&amp;RIGHT(tbl_main[[#This Row],[Серия и номер]],6)))</f>
        <v/>
      </c>
      <c r="C850" s="83" t="s">
        <v>311</v>
      </c>
      <c r="D850" s="83" t="s">
        <v>311</v>
      </c>
      <c r="E850" s="83" t="s">
        <v>311</v>
      </c>
      <c r="F850" s="83" t="s">
        <v>311</v>
      </c>
      <c r="G850" s="83" t="s">
        <v>311</v>
      </c>
      <c r="H850" s="83" t="s">
        <v>311</v>
      </c>
      <c r="I850" s="83" t="s">
        <v>311</v>
      </c>
      <c r="J850" s="83" t="s">
        <v>311</v>
      </c>
      <c r="K850" s="84" t="s">
        <v>311</v>
      </c>
      <c r="L850" s="83" t="s">
        <v>311</v>
      </c>
      <c r="M850" s="85" t="s">
        <v>311</v>
      </c>
      <c r="N850" s="83" t="s">
        <v>311</v>
      </c>
      <c r="O850" s="84" t="s">
        <v>311</v>
      </c>
      <c r="P850" s="83" t="s">
        <v>311</v>
      </c>
      <c r="Q850" s="83" t="s">
        <v>311</v>
      </c>
      <c r="R850" s="83" t="s">
        <v>311</v>
      </c>
      <c r="S850" s="86" t="s">
        <v>311</v>
      </c>
      <c r="T850" s="83" t="s">
        <v>311</v>
      </c>
      <c r="U850" s="83" t="s">
        <v>311</v>
      </c>
      <c r="V850" s="83" t="s">
        <v>311</v>
      </c>
      <c r="W850" s="86" t="s">
        <v>311</v>
      </c>
      <c r="X850" s="86" t="s">
        <v>311</v>
      </c>
      <c r="Y850" s="90" t="str">
        <f>IF(tbl_main[[#This Row],[ИНН организации]]="","",IF(ISERROR(VLOOKUP(tbl_main[[#This Row],[ИНН организации]],tbl_inn[],3,FALSE)),"Проверьте ИНН",VLOOKUP(tbl_main[[#This Row],[ИНН организации]],tbl_inn[],3,FALSE)))</f>
        <v/>
      </c>
      <c r="Z850" s="90" t="str">
        <f>IF(ISERROR(VLOOKUP(tbl_main[[#This Row],[ИНН организации]],tbl_inn[],4,FALSE)),"",VLOOKUP(tbl_main[[#This Row],[ИНН организации]],tbl_inn[],4,FALSE))</f>
        <v/>
      </c>
      <c r="AA850" s="90" t="str">
        <f>IF(ISERROR(VLOOKUP(tbl_main[[#This Row],[ИНН организации]],tbl_inn[],8,FALSE)),"",VLOOKUP(tbl_main[[#This Row],[ИНН организации]],tbl_inn[],8,FALSE))</f>
        <v/>
      </c>
      <c r="AB850" s="83" t="s">
        <v>311</v>
      </c>
      <c r="AC850" s="83" t="s">
        <v>311</v>
      </c>
      <c r="AD850" s="83" t="s">
        <v>311</v>
      </c>
      <c r="AE850" s="83" t="s">
        <v>311</v>
      </c>
      <c r="AF850" s="83" t="s">
        <v>311</v>
      </c>
      <c r="AG850" s="83" t="s">
        <v>311</v>
      </c>
      <c r="AH850" s="83" t="s">
        <v>311</v>
      </c>
      <c r="AI850" s="83" t="s">
        <v>311</v>
      </c>
      <c r="AJ850" s="83" t="s">
        <v>311</v>
      </c>
      <c r="AK850" s="83" t="s">
        <v>311</v>
      </c>
      <c r="AL850" s="83" t="s">
        <v>311</v>
      </c>
      <c r="AM850" s="83" t="s">
        <v>311</v>
      </c>
      <c r="AN850" s="83" t="s">
        <v>311</v>
      </c>
    </row>
    <row r="851" spans="1:40" x14ac:dyDescent="0.25">
      <c r="A851" s="81">
        <f t="shared" si="13"/>
        <v>842</v>
      </c>
      <c r="B851" s="82" t="str">
        <f>IF(tbl_main[[#This Row],[ТИП]]="","",IF(tbl_main[[#This Row],[Серия и номер]]="","",tbl_main[[#This Row],[ТИП]]&amp;"-"&amp;RIGHT(tbl_main[[#This Row],[Серия и номер]],6)))</f>
        <v/>
      </c>
      <c r="C851" s="83" t="s">
        <v>311</v>
      </c>
      <c r="D851" s="83" t="s">
        <v>311</v>
      </c>
      <c r="E851" s="83" t="s">
        <v>311</v>
      </c>
      <c r="F851" s="83" t="s">
        <v>311</v>
      </c>
      <c r="G851" s="83" t="s">
        <v>311</v>
      </c>
      <c r="H851" s="83" t="s">
        <v>311</v>
      </c>
      <c r="I851" s="83" t="s">
        <v>311</v>
      </c>
      <c r="J851" s="83" t="s">
        <v>311</v>
      </c>
      <c r="K851" s="84" t="s">
        <v>311</v>
      </c>
      <c r="L851" s="83" t="s">
        <v>311</v>
      </c>
      <c r="M851" s="85" t="s">
        <v>311</v>
      </c>
      <c r="N851" s="83" t="s">
        <v>311</v>
      </c>
      <c r="O851" s="84" t="s">
        <v>311</v>
      </c>
      <c r="P851" s="83" t="s">
        <v>311</v>
      </c>
      <c r="Q851" s="83" t="s">
        <v>311</v>
      </c>
      <c r="R851" s="83" t="s">
        <v>311</v>
      </c>
      <c r="S851" s="86" t="s">
        <v>311</v>
      </c>
      <c r="T851" s="83" t="s">
        <v>311</v>
      </c>
      <c r="U851" s="83" t="s">
        <v>311</v>
      </c>
      <c r="V851" s="83" t="s">
        <v>311</v>
      </c>
      <c r="W851" s="86" t="s">
        <v>311</v>
      </c>
      <c r="X851" s="86" t="s">
        <v>311</v>
      </c>
      <c r="Y851" s="90" t="str">
        <f>IF(tbl_main[[#This Row],[ИНН организации]]="","",IF(ISERROR(VLOOKUP(tbl_main[[#This Row],[ИНН организации]],tbl_inn[],3,FALSE)),"Проверьте ИНН",VLOOKUP(tbl_main[[#This Row],[ИНН организации]],tbl_inn[],3,FALSE)))</f>
        <v/>
      </c>
      <c r="Z851" s="90" t="str">
        <f>IF(ISERROR(VLOOKUP(tbl_main[[#This Row],[ИНН организации]],tbl_inn[],4,FALSE)),"",VLOOKUP(tbl_main[[#This Row],[ИНН организации]],tbl_inn[],4,FALSE))</f>
        <v/>
      </c>
      <c r="AA851" s="90" t="str">
        <f>IF(ISERROR(VLOOKUP(tbl_main[[#This Row],[ИНН организации]],tbl_inn[],8,FALSE)),"",VLOOKUP(tbl_main[[#This Row],[ИНН организации]],tbl_inn[],8,FALSE))</f>
        <v/>
      </c>
      <c r="AB851" s="83" t="s">
        <v>311</v>
      </c>
      <c r="AC851" s="83" t="s">
        <v>311</v>
      </c>
      <c r="AD851" s="83" t="s">
        <v>311</v>
      </c>
      <c r="AE851" s="83" t="s">
        <v>311</v>
      </c>
      <c r="AF851" s="83" t="s">
        <v>311</v>
      </c>
      <c r="AG851" s="83" t="s">
        <v>311</v>
      </c>
      <c r="AH851" s="83" t="s">
        <v>311</v>
      </c>
      <c r="AI851" s="83" t="s">
        <v>311</v>
      </c>
      <c r="AJ851" s="83" t="s">
        <v>311</v>
      </c>
      <c r="AK851" s="83" t="s">
        <v>311</v>
      </c>
      <c r="AL851" s="83" t="s">
        <v>311</v>
      </c>
      <c r="AM851" s="83" t="s">
        <v>311</v>
      </c>
      <c r="AN851" s="83" t="s">
        <v>311</v>
      </c>
    </row>
    <row r="852" spans="1:40" x14ac:dyDescent="0.25">
      <c r="A852" s="81">
        <f t="shared" si="13"/>
        <v>843</v>
      </c>
      <c r="B852" s="82" t="str">
        <f>IF(tbl_main[[#This Row],[ТИП]]="","",IF(tbl_main[[#This Row],[Серия и номер]]="","",tbl_main[[#This Row],[ТИП]]&amp;"-"&amp;RIGHT(tbl_main[[#This Row],[Серия и номер]],6)))</f>
        <v/>
      </c>
      <c r="C852" s="83" t="s">
        <v>311</v>
      </c>
      <c r="D852" s="83" t="s">
        <v>311</v>
      </c>
      <c r="E852" s="83" t="s">
        <v>311</v>
      </c>
      <c r="F852" s="83" t="s">
        <v>311</v>
      </c>
      <c r="G852" s="83" t="s">
        <v>311</v>
      </c>
      <c r="H852" s="83" t="s">
        <v>311</v>
      </c>
      <c r="I852" s="83" t="s">
        <v>311</v>
      </c>
      <c r="J852" s="83" t="s">
        <v>311</v>
      </c>
      <c r="K852" s="84" t="s">
        <v>311</v>
      </c>
      <c r="L852" s="83" t="s">
        <v>311</v>
      </c>
      <c r="M852" s="85" t="s">
        <v>311</v>
      </c>
      <c r="N852" s="83" t="s">
        <v>311</v>
      </c>
      <c r="O852" s="84" t="s">
        <v>311</v>
      </c>
      <c r="P852" s="83" t="s">
        <v>311</v>
      </c>
      <c r="Q852" s="83" t="s">
        <v>311</v>
      </c>
      <c r="R852" s="83" t="s">
        <v>311</v>
      </c>
      <c r="S852" s="86" t="s">
        <v>311</v>
      </c>
      <c r="T852" s="83" t="s">
        <v>311</v>
      </c>
      <c r="U852" s="83" t="s">
        <v>311</v>
      </c>
      <c r="V852" s="83" t="s">
        <v>311</v>
      </c>
      <c r="W852" s="86" t="s">
        <v>311</v>
      </c>
      <c r="X852" s="86" t="s">
        <v>311</v>
      </c>
      <c r="Y852" s="90" t="str">
        <f>IF(tbl_main[[#This Row],[ИНН организации]]="","",IF(ISERROR(VLOOKUP(tbl_main[[#This Row],[ИНН организации]],tbl_inn[],3,FALSE)),"Проверьте ИНН",VLOOKUP(tbl_main[[#This Row],[ИНН организации]],tbl_inn[],3,FALSE)))</f>
        <v/>
      </c>
      <c r="Z852" s="90" t="str">
        <f>IF(ISERROR(VLOOKUP(tbl_main[[#This Row],[ИНН организации]],tbl_inn[],4,FALSE)),"",VLOOKUP(tbl_main[[#This Row],[ИНН организации]],tbl_inn[],4,FALSE))</f>
        <v/>
      </c>
      <c r="AA852" s="90" t="str">
        <f>IF(ISERROR(VLOOKUP(tbl_main[[#This Row],[ИНН организации]],tbl_inn[],8,FALSE)),"",VLOOKUP(tbl_main[[#This Row],[ИНН организации]],tbl_inn[],8,FALSE))</f>
        <v/>
      </c>
      <c r="AB852" s="83" t="s">
        <v>311</v>
      </c>
      <c r="AC852" s="83" t="s">
        <v>311</v>
      </c>
      <c r="AD852" s="83" t="s">
        <v>311</v>
      </c>
      <c r="AE852" s="83" t="s">
        <v>311</v>
      </c>
      <c r="AF852" s="83" t="s">
        <v>311</v>
      </c>
      <c r="AG852" s="83" t="s">
        <v>311</v>
      </c>
      <c r="AH852" s="83" t="s">
        <v>311</v>
      </c>
      <c r="AI852" s="83" t="s">
        <v>311</v>
      </c>
      <c r="AJ852" s="83" t="s">
        <v>311</v>
      </c>
      <c r="AK852" s="83" t="s">
        <v>311</v>
      </c>
      <c r="AL852" s="83" t="s">
        <v>311</v>
      </c>
      <c r="AM852" s="83" t="s">
        <v>311</v>
      </c>
      <c r="AN852" s="83" t="s">
        <v>311</v>
      </c>
    </row>
    <row r="853" spans="1:40" x14ac:dyDescent="0.25">
      <c r="A853" s="81">
        <f t="shared" si="13"/>
        <v>844</v>
      </c>
      <c r="B853" s="82" t="str">
        <f>IF(tbl_main[[#This Row],[ТИП]]="","",IF(tbl_main[[#This Row],[Серия и номер]]="","",tbl_main[[#This Row],[ТИП]]&amp;"-"&amp;RIGHT(tbl_main[[#This Row],[Серия и номер]],6)))</f>
        <v/>
      </c>
      <c r="C853" s="83" t="s">
        <v>311</v>
      </c>
      <c r="D853" s="83" t="s">
        <v>311</v>
      </c>
      <c r="E853" s="83" t="s">
        <v>311</v>
      </c>
      <c r="F853" s="83" t="s">
        <v>311</v>
      </c>
      <c r="G853" s="83" t="s">
        <v>311</v>
      </c>
      <c r="H853" s="83" t="s">
        <v>311</v>
      </c>
      <c r="I853" s="83" t="s">
        <v>311</v>
      </c>
      <c r="J853" s="83" t="s">
        <v>311</v>
      </c>
      <c r="K853" s="84" t="s">
        <v>311</v>
      </c>
      <c r="L853" s="83" t="s">
        <v>311</v>
      </c>
      <c r="M853" s="85" t="s">
        <v>311</v>
      </c>
      <c r="N853" s="83" t="s">
        <v>311</v>
      </c>
      <c r="O853" s="84" t="s">
        <v>311</v>
      </c>
      <c r="P853" s="83" t="s">
        <v>311</v>
      </c>
      <c r="Q853" s="83" t="s">
        <v>311</v>
      </c>
      <c r="R853" s="83" t="s">
        <v>311</v>
      </c>
      <c r="S853" s="86" t="s">
        <v>311</v>
      </c>
      <c r="T853" s="83" t="s">
        <v>311</v>
      </c>
      <c r="U853" s="83" t="s">
        <v>311</v>
      </c>
      <c r="V853" s="83" t="s">
        <v>311</v>
      </c>
      <c r="W853" s="86" t="s">
        <v>311</v>
      </c>
      <c r="X853" s="86" t="s">
        <v>311</v>
      </c>
      <c r="Y853" s="90" t="str">
        <f>IF(tbl_main[[#This Row],[ИНН организации]]="","",IF(ISERROR(VLOOKUP(tbl_main[[#This Row],[ИНН организации]],tbl_inn[],3,FALSE)),"Проверьте ИНН",VLOOKUP(tbl_main[[#This Row],[ИНН организации]],tbl_inn[],3,FALSE)))</f>
        <v/>
      </c>
      <c r="Z853" s="90" t="str">
        <f>IF(ISERROR(VLOOKUP(tbl_main[[#This Row],[ИНН организации]],tbl_inn[],4,FALSE)),"",VLOOKUP(tbl_main[[#This Row],[ИНН организации]],tbl_inn[],4,FALSE))</f>
        <v/>
      </c>
      <c r="AA853" s="90" t="str">
        <f>IF(ISERROR(VLOOKUP(tbl_main[[#This Row],[ИНН организации]],tbl_inn[],8,FALSE)),"",VLOOKUP(tbl_main[[#This Row],[ИНН организации]],tbl_inn[],8,FALSE))</f>
        <v/>
      </c>
      <c r="AB853" s="83" t="s">
        <v>311</v>
      </c>
      <c r="AC853" s="83" t="s">
        <v>311</v>
      </c>
      <c r="AD853" s="83" t="s">
        <v>311</v>
      </c>
      <c r="AE853" s="83" t="s">
        <v>311</v>
      </c>
      <c r="AF853" s="83" t="s">
        <v>311</v>
      </c>
      <c r="AG853" s="83" t="s">
        <v>311</v>
      </c>
      <c r="AH853" s="83" t="s">
        <v>311</v>
      </c>
      <c r="AI853" s="83" t="s">
        <v>311</v>
      </c>
      <c r="AJ853" s="83" t="s">
        <v>311</v>
      </c>
      <c r="AK853" s="83" t="s">
        <v>311</v>
      </c>
      <c r="AL853" s="83" t="s">
        <v>311</v>
      </c>
      <c r="AM853" s="83" t="s">
        <v>311</v>
      </c>
      <c r="AN853" s="83" t="s">
        <v>311</v>
      </c>
    </row>
    <row r="854" spans="1:40" x14ac:dyDescent="0.25">
      <c r="A854" s="81">
        <f t="shared" si="13"/>
        <v>845</v>
      </c>
      <c r="B854" s="82" t="str">
        <f>IF(tbl_main[[#This Row],[ТИП]]="","",IF(tbl_main[[#This Row],[Серия и номер]]="","",tbl_main[[#This Row],[ТИП]]&amp;"-"&amp;RIGHT(tbl_main[[#This Row],[Серия и номер]],6)))</f>
        <v/>
      </c>
      <c r="C854" s="83" t="s">
        <v>311</v>
      </c>
      <c r="D854" s="83" t="s">
        <v>311</v>
      </c>
      <c r="E854" s="83" t="s">
        <v>311</v>
      </c>
      <c r="F854" s="83" t="s">
        <v>311</v>
      </c>
      <c r="G854" s="83" t="s">
        <v>311</v>
      </c>
      <c r="H854" s="83" t="s">
        <v>311</v>
      </c>
      <c r="I854" s="83" t="s">
        <v>311</v>
      </c>
      <c r="J854" s="83" t="s">
        <v>311</v>
      </c>
      <c r="K854" s="84" t="s">
        <v>311</v>
      </c>
      <c r="L854" s="83" t="s">
        <v>311</v>
      </c>
      <c r="M854" s="85" t="s">
        <v>311</v>
      </c>
      <c r="N854" s="83" t="s">
        <v>311</v>
      </c>
      <c r="O854" s="84" t="s">
        <v>311</v>
      </c>
      <c r="P854" s="83" t="s">
        <v>311</v>
      </c>
      <c r="Q854" s="83" t="s">
        <v>311</v>
      </c>
      <c r="R854" s="83" t="s">
        <v>311</v>
      </c>
      <c r="S854" s="86" t="s">
        <v>311</v>
      </c>
      <c r="T854" s="83" t="s">
        <v>311</v>
      </c>
      <c r="U854" s="83" t="s">
        <v>311</v>
      </c>
      <c r="V854" s="83" t="s">
        <v>311</v>
      </c>
      <c r="W854" s="86" t="s">
        <v>311</v>
      </c>
      <c r="X854" s="86" t="s">
        <v>311</v>
      </c>
      <c r="Y854" s="90" t="str">
        <f>IF(tbl_main[[#This Row],[ИНН организации]]="","",IF(ISERROR(VLOOKUP(tbl_main[[#This Row],[ИНН организации]],tbl_inn[],3,FALSE)),"Проверьте ИНН",VLOOKUP(tbl_main[[#This Row],[ИНН организации]],tbl_inn[],3,FALSE)))</f>
        <v/>
      </c>
      <c r="Z854" s="90" t="str">
        <f>IF(ISERROR(VLOOKUP(tbl_main[[#This Row],[ИНН организации]],tbl_inn[],4,FALSE)),"",VLOOKUP(tbl_main[[#This Row],[ИНН организации]],tbl_inn[],4,FALSE))</f>
        <v/>
      </c>
      <c r="AA854" s="90" t="str">
        <f>IF(ISERROR(VLOOKUP(tbl_main[[#This Row],[ИНН организации]],tbl_inn[],8,FALSE)),"",VLOOKUP(tbl_main[[#This Row],[ИНН организации]],tbl_inn[],8,FALSE))</f>
        <v/>
      </c>
      <c r="AB854" s="83" t="s">
        <v>311</v>
      </c>
      <c r="AC854" s="83" t="s">
        <v>311</v>
      </c>
      <c r="AD854" s="83" t="s">
        <v>311</v>
      </c>
      <c r="AE854" s="83" t="s">
        <v>311</v>
      </c>
      <c r="AF854" s="83" t="s">
        <v>311</v>
      </c>
      <c r="AG854" s="83" t="s">
        <v>311</v>
      </c>
      <c r="AH854" s="83" t="s">
        <v>311</v>
      </c>
      <c r="AI854" s="83" t="s">
        <v>311</v>
      </c>
      <c r="AJ854" s="83" t="s">
        <v>311</v>
      </c>
      <c r="AK854" s="83" t="s">
        <v>311</v>
      </c>
      <c r="AL854" s="83" t="s">
        <v>311</v>
      </c>
      <c r="AM854" s="83" t="s">
        <v>311</v>
      </c>
      <c r="AN854" s="83" t="s">
        <v>311</v>
      </c>
    </row>
    <row r="855" spans="1:40" x14ac:dyDescent="0.25">
      <c r="A855" s="81">
        <f t="shared" si="13"/>
        <v>846</v>
      </c>
      <c r="B855" s="82" t="str">
        <f>IF(tbl_main[[#This Row],[ТИП]]="","",IF(tbl_main[[#This Row],[Серия и номер]]="","",tbl_main[[#This Row],[ТИП]]&amp;"-"&amp;RIGHT(tbl_main[[#This Row],[Серия и номер]],6)))</f>
        <v/>
      </c>
      <c r="C855" s="83" t="s">
        <v>311</v>
      </c>
      <c r="D855" s="83" t="s">
        <v>311</v>
      </c>
      <c r="E855" s="83" t="s">
        <v>311</v>
      </c>
      <c r="F855" s="83" t="s">
        <v>311</v>
      </c>
      <c r="G855" s="83" t="s">
        <v>311</v>
      </c>
      <c r="H855" s="83" t="s">
        <v>311</v>
      </c>
      <c r="I855" s="83" t="s">
        <v>311</v>
      </c>
      <c r="J855" s="83" t="s">
        <v>311</v>
      </c>
      <c r="K855" s="84" t="s">
        <v>311</v>
      </c>
      <c r="L855" s="83" t="s">
        <v>311</v>
      </c>
      <c r="M855" s="85" t="s">
        <v>311</v>
      </c>
      <c r="N855" s="83" t="s">
        <v>311</v>
      </c>
      <c r="O855" s="84" t="s">
        <v>311</v>
      </c>
      <c r="P855" s="83" t="s">
        <v>311</v>
      </c>
      <c r="Q855" s="83" t="s">
        <v>311</v>
      </c>
      <c r="R855" s="83" t="s">
        <v>311</v>
      </c>
      <c r="S855" s="86" t="s">
        <v>311</v>
      </c>
      <c r="T855" s="83" t="s">
        <v>311</v>
      </c>
      <c r="U855" s="83" t="s">
        <v>311</v>
      </c>
      <c r="V855" s="83" t="s">
        <v>311</v>
      </c>
      <c r="W855" s="86" t="s">
        <v>311</v>
      </c>
      <c r="X855" s="86" t="s">
        <v>311</v>
      </c>
      <c r="Y855" s="90" t="str">
        <f>IF(tbl_main[[#This Row],[ИНН организации]]="","",IF(ISERROR(VLOOKUP(tbl_main[[#This Row],[ИНН организации]],tbl_inn[],3,FALSE)),"Проверьте ИНН",VLOOKUP(tbl_main[[#This Row],[ИНН организации]],tbl_inn[],3,FALSE)))</f>
        <v/>
      </c>
      <c r="Z855" s="90" t="str">
        <f>IF(ISERROR(VLOOKUP(tbl_main[[#This Row],[ИНН организации]],tbl_inn[],4,FALSE)),"",VLOOKUP(tbl_main[[#This Row],[ИНН организации]],tbl_inn[],4,FALSE))</f>
        <v/>
      </c>
      <c r="AA855" s="90" t="str">
        <f>IF(ISERROR(VLOOKUP(tbl_main[[#This Row],[ИНН организации]],tbl_inn[],8,FALSE)),"",VLOOKUP(tbl_main[[#This Row],[ИНН организации]],tbl_inn[],8,FALSE))</f>
        <v/>
      </c>
      <c r="AB855" s="83" t="s">
        <v>311</v>
      </c>
      <c r="AC855" s="83" t="s">
        <v>311</v>
      </c>
      <c r="AD855" s="83" t="s">
        <v>311</v>
      </c>
      <c r="AE855" s="83" t="s">
        <v>311</v>
      </c>
      <c r="AF855" s="83" t="s">
        <v>311</v>
      </c>
      <c r="AG855" s="83" t="s">
        <v>311</v>
      </c>
      <c r="AH855" s="83" t="s">
        <v>311</v>
      </c>
      <c r="AI855" s="83" t="s">
        <v>311</v>
      </c>
      <c r="AJ855" s="83" t="s">
        <v>311</v>
      </c>
      <c r="AK855" s="83" t="s">
        <v>311</v>
      </c>
      <c r="AL855" s="83" t="s">
        <v>311</v>
      </c>
      <c r="AM855" s="83" t="s">
        <v>311</v>
      </c>
      <c r="AN855" s="83" t="s">
        <v>311</v>
      </c>
    </row>
    <row r="856" spans="1:40" x14ac:dyDescent="0.25">
      <c r="A856" s="81">
        <f t="shared" si="13"/>
        <v>847</v>
      </c>
      <c r="B856" s="82" t="str">
        <f>IF(tbl_main[[#This Row],[ТИП]]="","",IF(tbl_main[[#This Row],[Серия и номер]]="","",tbl_main[[#This Row],[ТИП]]&amp;"-"&amp;RIGHT(tbl_main[[#This Row],[Серия и номер]],6)))</f>
        <v/>
      </c>
      <c r="C856" s="83" t="s">
        <v>311</v>
      </c>
      <c r="D856" s="83" t="s">
        <v>311</v>
      </c>
      <c r="E856" s="83" t="s">
        <v>311</v>
      </c>
      <c r="F856" s="83" t="s">
        <v>311</v>
      </c>
      <c r="G856" s="83" t="s">
        <v>311</v>
      </c>
      <c r="H856" s="83" t="s">
        <v>311</v>
      </c>
      <c r="I856" s="83" t="s">
        <v>311</v>
      </c>
      <c r="J856" s="83" t="s">
        <v>311</v>
      </c>
      <c r="K856" s="84" t="s">
        <v>311</v>
      </c>
      <c r="L856" s="83" t="s">
        <v>311</v>
      </c>
      <c r="M856" s="85" t="s">
        <v>311</v>
      </c>
      <c r="N856" s="83" t="s">
        <v>311</v>
      </c>
      <c r="O856" s="84" t="s">
        <v>311</v>
      </c>
      <c r="P856" s="83" t="s">
        <v>311</v>
      </c>
      <c r="Q856" s="83" t="s">
        <v>311</v>
      </c>
      <c r="R856" s="83" t="s">
        <v>311</v>
      </c>
      <c r="S856" s="86" t="s">
        <v>311</v>
      </c>
      <c r="T856" s="83" t="s">
        <v>311</v>
      </c>
      <c r="U856" s="83" t="s">
        <v>311</v>
      </c>
      <c r="V856" s="83" t="s">
        <v>311</v>
      </c>
      <c r="W856" s="86" t="s">
        <v>311</v>
      </c>
      <c r="X856" s="86" t="s">
        <v>311</v>
      </c>
      <c r="Y856" s="90" t="str">
        <f>IF(tbl_main[[#This Row],[ИНН организации]]="","",IF(ISERROR(VLOOKUP(tbl_main[[#This Row],[ИНН организации]],tbl_inn[],3,FALSE)),"Проверьте ИНН",VLOOKUP(tbl_main[[#This Row],[ИНН организации]],tbl_inn[],3,FALSE)))</f>
        <v/>
      </c>
      <c r="Z856" s="90" t="str">
        <f>IF(ISERROR(VLOOKUP(tbl_main[[#This Row],[ИНН организации]],tbl_inn[],4,FALSE)),"",VLOOKUP(tbl_main[[#This Row],[ИНН организации]],tbl_inn[],4,FALSE))</f>
        <v/>
      </c>
      <c r="AA856" s="90" t="str">
        <f>IF(ISERROR(VLOOKUP(tbl_main[[#This Row],[ИНН организации]],tbl_inn[],8,FALSE)),"",VLOOKUP(tbl_main[[#This Row],[ИНН организации]],tbl_inn[],8,FALSE))</f>
        <v/>
      </c>
      <c r="AB856" s="83" t="s">
        <v>311</v>
      </c>
      <c r="AC856" s="83" t="s">
        <v>311</v>
      </c>
      <c r="AD856" s="83" t="s">
        <v>311</v>
      </c>
      <c r="AE856" s="83" t="s">
        <v>311</v>
      </c>
      <c r="AF856" s="83" t="s">
        <v>311</v>
      </c>
      <c r="AG856" s="83" t="s">
        <v>311</v>
      </c>
      <c r="AH856" s="83" t="s">
        <v>311</v>
      </c>
      <c r="AI856" s="83" t="s">
        <v>311</v>
      </c>
      <c r="AJ856" s="83" t="s">
        <v>311</v>
      </c>
      <c r="AK856" s="83" t="s">
        <v>311</v>
      </c>
      <c r="AL856" s="83" t="s">
        <v>311</v>
      </c>
      <c r="AM856" s="83" t="s">
        <v>311</v>
      </c>
      <c r="AN856" s="83" t="s">
        <v>311</v>
      </c>
    </row>
    <row r="857" spans="1:40" x14ac:dyDescent="0.25">
      <c r="A857" s="81">
        <f t="shared" si="13"/>
        <v>848</v>
      </c>
      <c r="B857" s="82" t="str">
        <f>IF(tbl_main[[#This Row],[ТИП]]="","",IF(tbl_main[[#This Row],[Серия и номер]]="","",tbl_main[[#This Row],[ТИП]]&amp;"-"&amp;RIGHT(tbl_main[[#This Row],[Серия и номер]],6)))</f>
        <v/>
      </c>
      <c r="C857" s="83" t="s">
        <v>311</v>
      </c>
      <c r="D857" s="83" t="s">
        <v>311</v>
      </c>
      <c r="E857" s="83" t="s">
        <v>311</v>
      </c>
      <c r="F857" s="83" t="s">
        <v>311</v>
      </c>
      <c r="G857" s="83" t="s">
        <v>311</v>
      </c>
      <c r="H857" s="83" t="s">
        <v>311</v>
      </c>
      <c r="I857" s="83" t="s">
        <v>311</v>
      </c>
      <c r="J857" s="83" t="s">
        <v>311</v>
      </c>
      <c r="K857" s="84" t="s">
        <v>311</v>
      </c>
      <c r="L857" s="83" t="s">
        <v>311</v>
      </c>
      <c r="M857" s="85" t="s">
        <v>311</v>
      </c>
      <c r="N857" s="83" t="s">
        <v>311</v>
      </c>
      <c r="O857" s="84" t="s">
        <v>311</v>
      </c>
      <c r="P857" s="83" t="s">
        <v>311</v>
      </c>
      <c r="Q857" s="83" t="s">
        <v>311</v>
      </c>
      <c r="R857" s="83" t="s">
        <v>311</v>
      </c>
      <c r="S857" s="86" t="s">
        <v>311</v>
      </c>
      <c r="T857" s="83" t="s">
        <v>311</v>
      </c>
      <c r="U857" s="83" t="s">
        <v>311</v>
      </c>
      <c r="V857" s="83" t="s">
        <v>311</v>
      </c>
      <c r="W857" s="86" t="s">
        <v>311</v>
      </c>
      <c r="X857" s="86" t="s">
        <v>311</v>
      </c>
      <c r="Y857" s="90" t="str">
        <f>IF(tbl_main[[#This Row],[ИНН организации]]="","",IF(ISERROR(VLOOKUP(tbl_main[[#This Row],[ИНН организации]],tbl_inn[],3,FALSE)),"Проверьте ИНН",VLOOKUP(tbl_main[[#This Row],[ИНН организации]],tbl_inn[],3,FALSE)))</f>
        <v/>
      </c>
      <c r="Z857" s="90" t="str">
        <f>IF(ISERROR(VLOOKUP(tbl_main[[#This Row],[ИНН организации]],tbl_inn[],4,FALSE)),"",VLOOKUP(tbl_main[[#This Row],[ИНН организации]],tbl_inn[],4,FALSE))</f>
        <v/>
      </c>
      <c r="AA857" s="90" t="str">
        <f>IF(ISERROR(VLOOKUP(tbl_main[[#This Row],[ИНН организации]],tbl_inn[],8,FALSE)),"",VLOOKUP(tbl_main[[#This Row],[ИНН организации]],tbl_inn[],8,FALSE))</f>
        <v/>
      </c>
      <c r="AB857" s="83" t="s">
        <v>311</v>
      </c>
      <c r="AC857" s="83" t="s">
        <v>311</v>
      </c>
      <c r="AD857" s="83" t="s">
        <v>311</v>
      </c>
      <c r="AE857" s="83" t="s">
        <v>311</v>
      </c>
      <c r="AF857" s="83" t="s">
        <v>311</v>
      </c>
      <c r="AG857" s="83" t="s">
        <v>311</v>
      </c>
      <c r="AH857" s="83" t="s">
        <v>311</v>
      </c>
      <c r="AI857" s="83" t="s">
        <v>311</v>
      </c>
      <c r="AJ857" s="83" t="s">
        <v>311</v>
      </c>
      <c r="AK857" s="83" t="s">
        <v>311</v>
      </c>
      <c r="AL857" s="83" t="s">
        <v>311</v>
      </c>
      <c r="AM857" s="83" t="s">
        <v>311</v>
      </c>
      <c r="AN857" s="83" t="s">
        <v>311</v>
      </c>
    </row>
    <row r="858" spans="1:40" x14ac:dyDescent="0.25">
      <c r="A858" s="81">
        <f t="shared" si="13"/>
        <v>849</v>
      </c>
      <c r="B858" s="82" t="str">
        <f>IF(tbl_main[[#This Row],[ТИП]]="","",IF(tbl_main[[#This Row],[Серия и номер]]="","",tbl_main[[#This Row],[ТИП]]&amp;"-"&amp;RIGHT(tbl_main[[#This Row],[Серия и номер]],6)))</f>
        <v/>
      </c>
      <c r="C858" s="83" t="s">
        <v>311</v>
      </c>
      <c r="D858" s="83" t="s">
        <v>311</v>
      </c>
      <c r="E858" s="83" t="s">
        <v>311</v>
      </c>
      <c r="F858" s="83" t="s">
        <v>311</v>
      </c>
      <c r="G858" s="83" t="s">
        <v>311</v>
      </c>
      <c r="H858" s="83" t="s">
        <v>311</v>
      </c>
      <c r="I858" s="83" t="s">
        <v>311</v>
      </c>
      <c r="J858" s="83" t="s">
        <v>311</v>
      </c>
      <c r="K858" s="84" t="s">
        <v>311</v>
      </c>
      <c r="L858" s="83" t="s">
        <v>311</v>
      </c>
      <c r="M858" s="85" t="s">
        <v>311</v>
      </c>
      <c r="N858" s="83" t="s">
        <v>311</v>
      </c>
      <c r="O858" s="84" t="s">
        <v>311</v>
      </c>
      <c r="P858" s="83" t="s">
        <v>311</v>
      </c>
      <c r="Q858" s="83" t="s">
        <v>311</v>
      </c>
      <c r="R858" s="83" t="s">
        <v>311</v>
      </c>
      <c r="S858" s="86" t="s">
        <v>311</v>
      </c>
      <c r="T858" s="83" t="s">
        <v>311</v>
      </c>
      <c r="U858" s="83" t="s">
        <v>311</v>
      </c>
      <c r="V858" s="83" t="s">
        <v>311</v>
      </c>
      <c r="W858" s="86" t="s">
        <v>311</v>
      </c>
      <c r="X858" s="86" t="s">
        <v>311</v>
      </c>
      <c r="Y858" s="90" t="str">
        <f>IF(tbl_main[[#This Row],[ИНН организации]]="","",IF(ISERROR(VLOOKUP(tbl_main[[#This Row],[ИНН организации]],tbl_inn[],3,FALSE)),"Проверьте ИНН",VLOOKUP(tbl_main[[#This Row],[ИНН организации]],tbl_inn[],3,FALSE)))</f>
        <v/>
      </c>
      <c r="Z858" s="90" t="str">
        <f>IF(ISERROR(VLOOKUP(tbl_main[[#This Row],[ИНН организации]],tbl_inn[],4,FALSE)),"",VLOOKUP(tbl_main[[#This Row],[ИНН организации]],tbl_inn[],4,FALSE))</f>
        <v/>
      </c>
      <c r="AA858" s="90" t="str">
        <f>IF(ISERROR(VLOOKUP(tbl_main[[#This Row],[ИНН организации]],tbl_inn[],8,FALSE)),"",VLOOKUP(tbl_main[[#This Row],[ИНН организации]],tbl_inn[],8,FALSE))</f>
        <v/>
      </c>
      <c r="AB858" s="83" t="s">
        <v>311</v>
      </c>
      <c r="AC858" s="83" t="s">
        <v>311</v>
      </c>
      <c r="AD858" s="83" t="s">
        <v>311</v>
      </c>
      <c r="AE858" s="83" t="s">
        <v>311</v>
      </c>
      <c r="AF858" s="83" t="s">
        <v>311</v>
      </c>
      <c r="AG858" s="83" t="s">
        <v>311</v>
      </c>
      <c r="AH858" s="83" t="s">
        <v>311</v>
      </c>
      <c r="AI858" s="83" t="s">
        <v>311</v>
      </c>
      <c r="AJ858" s="83" t="s">
        <v>311</v>
      </c>
      <c r="AK858" s="83" t="s">
        <v>311</v>
      </c>
      <c r="AL858" s="83" t="s">
        <v>311</v>
      </c>
      <c r="AM858" s="83" t="s">
        <v>311</v>
      </c>
      <c r="AN858" s="83" t="s">
        <v>311</v>
      </c>
    </row>
    <row r="859" spans="1:40" x14ac:dyDescent="0.25">
      <c r="A859" s="81">
        <f t="shared" si="13"/>
        <v>850</v>
      </c>
      <c r="B859" s="82" t="str">
        <f>IF(tbl_main[[#This Row],[ТИП]]="","",IF(tbl_main[[#This Row],[Серия и номер]]="","",tbl_main[[#This Row],[ТИП]]&amp;"-"&amp;RIGHT(tbl_main[[#This Row],[Серия и номер]],6)))</f>
        <v/>
      </c>
      <c r="C859" s="83" t="s">
        <v>311</v>
      </c>
      <c r="D859" s="83" t="s">
        <v>311</v>
      </c>
      <c r="E859" s="83" t="s">
        <v>311</v>
      </c>
      <c r="F859" s="83" t="s">
        <v>311</v>
      </c>
      <c r="G859" s="83" t="s">
        <v>311</v>
      </c>
      <c r="H859" s="83" t="s">
        <v>311</v>
      </c>
      <c r="I859" s="83" t="s">
        <v>311</v>
      </c>
      <c r="J859" s="83" t="s">
        <v>311</v>
      </c>
      <c r="K859" s="84" t="s">
        <v>311</v>
      </c>
      <c r="L859" s="83" t="s">
        <v>311</v>
      </c>
      <c r="M859" s="85" t="s">
        <v>311</v>
      </c>
      <c r="N859" s="83" t="s">
        <v>311</v>
      </c>
      <c r="O859" s="84" t="s">
        <v>311</v>
      </c>
      <c r="P859" s="83" t="s">
        <v>311</v>
      </c>
      <c r="Q859" s="83" t="s">
        <v>311</v>
      </c>
      <c r="R859" s="83" t="s">
        <v>311</v>
      </c>
      <c r="S859" s="86" t="s">
        <v>311</v>
      </c>
      <c r="T859" s="83" t="s">
        <v>311</v>
      </c>
      <c r="U859" s="83" t="s">
        <v>311</v>
      </c>
      <c r="V859" s="83" t="s">
        <v>311</v>
      </c>
      <c r="W859" s="86" t="s">
        <v>311</v>
      </c>
      <c r="X859" s="86" t="s">
        <v>311</v>
      </c>
      <c r="Y859" s="90" t="str">
        <f>IF(tbl_main[[#This Row],[ИНН организации]]="","",IF(ISERROR(VLOOKUP(tbl_main[[#This Row],[ИНН организации]],tbl_inn[],3,FALSE)),"Проверьте ИНН",VLOOKUP(tbl_main[[#This Row],[ИНН организации]],tbl_inn[],3,FALSE)))</f>
        <v/>
      </c>
      <c r="Z859" s="90" t="str">
        <f>IF(ISERROR(VLOOKUP(tbl_main[[#This Row],[ИНН организации]],tbl_inn[],4,FALSE)),"",VLOOKUP(tbl_main[[#This Row],[ИНН организации]],tbl_inn[],4,FALSE))</f>
        <v/>
      </c>
      <c r="AA859" s="90" t="str">
        <f>IF(ISERROR(VLOOKUP(tbl_main[[#This Row],[ИНН организации]],tbl_inn[],8,FALSE)),"",VLOOKUP(tbl_main[[#This Row],[ИНН организации]],tbl_inn[],8,FALSE))</f>
        <v/>
      </c>
      <c r="AB859" s="83" t="s">
        <v>311</v>
      </c>
      <c r="AC859" s="83" t="s">
        <v>311</v>
      </c>
      <c r="AD859" s="83" t="s">
        <v>311</v>
      </c>
      <c r="AE859" s="83" t="s">
        <v>311</v>
      </c>
      <c r="AF859" s="83" t="s">
        <v>311</v>
      </c>
      <c r="AG859" s="83" t="s">
        <v>311</v>
      </c>
      <c r="AH859" s="83" t="s">
        <v>311</v>
      </c>
      <c r="AI859" s="83" t="s">
        <v>311</v>
      </c>
      <c r="AJ859" s="83" t="s">
        <v>311</v>
      </c>
      <c r="AK859" s="83" t="s">
        <v>311</v>
      </c>
      <c r="AL859" s="83" t="s">
        <v>311</v>
      </c>
      <c r="AM859" s="83" t="s">
        <v>311</v>
      </c>
      <c r="AN859" s="83" t="s">
        <v>311</v>
      </c>
    </row>
    <row r="860" spans="1:40" x14ac:dyDescent="0.25">
      <c r="A860" s="81">
        <f t="shared" si="13"/>
        <v>851</v>
      </c>
      <c r="B860" s="82" t="str">
        <f>IF(tbl_main[[#This Row],[ТИП]]="","",IF(tbl_main[[#This Row],[Серия и номер]]="","",tbl_main[[#This Row],[ТИП]]&amp;"-"&amp;RIGHT(tbl_main[[#This Row],[Серия и номер]],6)))</f>
        <v/>
      </c>
      <c r="C860" s="83" t="s">
        <v>311</v>
      </c>
      <c r="D860" s="83" t="s">
        <v>311</v>
      </c>
      <c r="E860" s="83" t="s">
        <v>311</v>
      </c>
      <c r="F860" s="83" t="s">
        <v>311</v>
      </c>
      <c r="G860" s="83" t="s">
        <v>311</v>
      </c>
      <c r="H860" s="83" t="s">
        <v>311</v>
      </c>
      <c r="I860" s="83" t="s">
        <v>311</v>
      </c>
      <c r="J860" s="83" t="s">
        <v>311</v>
      </c>
      <c r="K860" s="84" t="s">
        <v>311</v>
      </c>
      <c r="L860" s="83" t="s">
        <v>311</v>
      </c>
      <c r="M860" s="85" t="s">
        <v>311</v>
      </c>
      <c r="N860" s="83" t="s">
        <v>311</v>
      </c>
      <c r="O860" s="84" t="s">
        <v>311</v>
      </c>
      <c r="P860" s="83" t="s">
        <v>311</v>
      </c>
      <c r="Q860" s="83" t="s">
        <v>311</v>
      </c>
      <c r="R860" s="83" t="s">
        <v>311</v>
      </c>
      <c r="S860" s="86" t="s">
        <v>311</v>
      </c>
      <c r="T860" s="83" t="s">
        <v>311</v>
      </c>
      <c r="U860" s="83" t="s">
        <v>311</v>
      </c>
      <c r="V860" s="83" t="s">
        <v>311</v>
      </c>
      <c r="W860" s="86" t="s">
        <v>311</v>
      </c>
      <c r="X860" s="86" t="s">
        <v>311</v>
      </c>
      <c r="Y860" s="90" t="str">
        <f>IF(tbl_main[[#This Row],[ИНН организации]]="","",IF(ISERROR(VLOOKUP(tbl_main[[#This Row],[ИНН организации]],tbl_inn[],3,FALSE)),"Проверьте ИНН",VLOOKUP(tbl_main[[#This Row],[ИНН организации]],tbl_inn[],3,FALSE)))</f>
        <v/>
      </c>
      <c r="Z860" s="90" t="str">
        <f>IF(ISERROR(VLOOKUP(tbl_main[[#This Row],[ИНН организации]],tbl_inn[],4,FALSE)),"",VLOOKUP(tbl_main[[#This Row],[ИНН организации]],tbl_inn[],4,FALSE))</f>
        <v/>
      </c>
      <c r="AA860" s="90" t="str">
        <f>IF(ISERROR(VLOOKUP(tbl_main[[#This Row],[ИНН организации]],tbl_inn[],8,FALSE)),"",VLOOKUP(tbl_main[[#This Row],[ИНН организации]],tbl_inn[],8,FALSE))</f>
        <v/>
      </c>
      <c r="AB860" s="83" t="s">
        <v>311</v>
      </c>
      <c r="AC860" s="83" t="s">
        <v>311</v>
      </c>
      <c r="AD860" s="83" t="s">
        <v>311</v>
      </c>
      <c r="AE860" s="83" t="s">
        <v>311</v>
      </c>
      <c r="AF860" s="83" t="s">
        <v>311</v>
      </c>
      <c r="AG860" s="83" t="s">
        <v>311</v>
      </c>
      <c r="AH860" s="83" t="s">
        <v>311</v>
      </c>
      <c r="AI860" s="83" t="s">
        <v>311</v>
      </c>
      <c r="AJ860" s="83" t="s">
        <v>311</v>
      </c>
      <c r="AK860" s="83" t="s">
        <v>311</v>
      </c>
      <c r="AL860" s="83" t="s">
        <v>311</v>
      </c>
      <c r="AM860" s="83" t="s">
        <v>311</v>
      </c>
      <c r="AN860" s="83" t="s">
        <v>311</v>
      </c>
    </row>
    <row r="861" spans="1:40" x14ac:dyDescent="0.25">
      <c r="A861" s="81">
        <f t="shared" si="13"/>
        <v>852</v>
      </c>
      <c r="B861" s="82" t="str">
        <f>IF(tbl_main[[#This Row],[ТИП]]="","",IF(tbl_main[[#This Row],[Серия и номер]]="","",tbl_main[[#This Row],[ТИП]]&amp;"-"&amp;RIGHT(tbl_main[[#This Row],[Серия и номер]],6)))</f>
        <v/>
      </c>
      <c r="C861" s="83" t="s">
        <v>311</v>
      </c>
      <c r="D861" s="83" t="s">
        <v>311</v>
      </c>
      <c r="E861" s="83" t="s">
        <v>311</v>
      </c>
      <c r="F861" s="83" t="s">
        <v>311</v>
      </c>
      <c r="G861" s="83" t="s">
        <v>311</v>
      </c>
      <c r="H861" s="83" t="s">
        <v>311</v>
      </c>
      <c r="I861" s="83" t="s">
        <v>311</v>
      </c>
      <c r="J861" s="83" t="s">
        <v>311</v>
      </c>
      <c r="K861" s="84" t="s">
        <v>311</v>
      </c>
      <c r="L861" s="83" t="s">
        <v>311</v>
      </c>
      <c r="M861" s="85" t="s">
        <v>311</v>
      </c>
      <c r="N861" s="83" t="s">
        <v>311</v>
      </c>
      <c r="O861" s="84" t="s">
        <v>311</v>
      </c>
      <c r="P861" s="83" t="s">
        <v>311</v>
      </c>
      <c r="Q861" s="83" t="s">
        <v>311</v>
      </c>
      <c r="R861" s="83" t="s">
        <v>311</v>
      </c>
      <c r="S861" s="86" t="s">
        <v>311</v>
      </c>
      <c r="T861" s="83" t="s">
        <v>311</v>
      </c>
      <c r="U861" s="83" t="s">
        <v>311</v>
      </c>
      <c r="V861" s="83" t="s">
        <v>311</v>
      </c>
      <c r="W861" s="86" t="s">
        <v>311</v>
      </c>
      <c r="X861" s="86" t="s">
        <v>311</v>
      </c>
      <c r="Y861" s="90" t="str">
        <f>IF(tbl_main[[#This Row],[ИНН организации]]="","",IF(ISERROR(VLOOKUP(tbl_main[[#This Row],[ИНН организации]],tbl_inn[],3,FALSE)),"Проверьте ИНН",VLOOKUP(tbl_main[[#This Row],[ИНН организации]],tbl_inn[],3,FALSE)))</f>
        <v/>
      </c>
      <c r="Z861" s="90" t="str">
        <f>IF(ISERROR(VLOOKUP(tbl_main[[#This Row],[ИНН организации]],tbl_inn[],4,FALSE)),"",VLOOKUP(tbl_main[[#This Row],[ИНН организации]],tbl_inn[],4,FALSE))</f>
        <v/>
      </c>
      <c r="AA861" s="90" t="str">
        <f>IF(ISERROR(VLOOKUP(tbl_main[[#This Row],[ИНН организации]],tbl_inn[],8,FALSE)),"",VLOOKUP(tbl_main[[#This Row],[ИНН организации]],tbl_inn[],8,FALSE))</f>
        <v/>
      </c>
      <c r="AB861" s="83" t="s">
        <v>311</v>
      </c>
      <c r="AC861" s="83" t="s">
        <v>311</v>
      </c>
      <c r="AD861" s="83" t="s">
        <v>311</v>
      </c>
      <c r="AE861" s="83" t="s">
        <v>311</v>
      </c>
      <c r="AF861" s="83" t="s">
        <v>311</v>
      </c>
      <c r="AG861" s="83" t="s">
        <v>311</v>
      </c>
      <c r="AH861" s="83" t="s">
        <v>311</v>
      </c>
      <c r="AI861" s="83" t="s">
        <v>311</v>
      </c>
      <c r="AJ861" s="83" t="s">
        <v>311</v>
      </c>
      <c r="AK861" s="83" t="s">
        <v>311</v>
      </c>
      <c r="AL861" s="83" t="s">
        <v>311</v>
      </c>
      <c r="AM861" s="83" t="s">
        <v>311</v>
      </c>
      <c r="AN861" s="83" t="s">
        <v>311</v>
      </c>
    </row>
    <row r="862" spans="1:40" x14ac:dyDescent="0.25">
      <c r="A862" s="81">
        <f t="shared" si="13"/>
        <v>853</v>
      </c>
      <c r="B862" s="82" t="str">
        <f>IF(tbl_main[[#This Row],[ТИП]]="","",IF(tbl_main[[#This Row],[Серия и номер]]="","",tbl_main[[#This Row],[ТИП]]&amp;"-"&amp;RIGHT(tbl_main[[#This Row],[Серия и номер]],6)))</f>
        <v/>
      </c>
      <c r="C862" s="83" t="s">
        <v>311</v>
      </c>
      <c r="D862" s="83" t="s">
        <v>311</v>
      </c>
      <c r="E862" s="83" t="s">
        <v>311</v>
      </c>
      <c r="F862" s="83" t="s">
        <v>311</v>
      </c>
      <c r="G862" s="83" t="s">
        <v>311</v>
      </c>
      <c r="H862" s="83" t="s">
        <v>311</v>
      </c>
      <c r="I862" s="83" t="s">
        <v>311</v>
      </c>
      <c r="J862" s="83" t="s">
        <v>311</v>
      </c>
      <c r="K862" s="84" t="s">
        <v>311</v>
      </c>
      <c r="L862" s="83" t="s">
        <v>311</v>
      </c>
      <c r="M862" s="85" t="s">
        <v>311</v>
      </c>
      <c r="N862" s="83" t="s">
        <v>311</v>
      </c>
      <c r="O862" s="84" t="s">
        <v>311</v>
      </c>
      <c r="P862" s="83" t="s">
        <v>311</v>
      </c>
      <c r="Q862" s="83" t="s">
        <v>311</v>
      </c>
      <c r="R862" s="83" t="s">
        <v>311</v>
      </c>
      <c r="S862" s="86" t="s">
        <v>311</v>
      </c>
      <c r="T862" s="83" t="s">
        <v>311</v>
      </c>
      <c r="U862" s="83" t="s">
        <v>311</v>
      </c>
      <c r="V862" s="83" t="s">
        <v>311</v>
      </c>
      <c r="W862" s="86" t="s">
        <v>311</v>
      </c>
      <c r="X862" s="86" t="s">
        <v>311</v>
      </c>
      <c r="Y862" s="90" t="str">
        <f>IF(tbl_main[[#This Row],[ИНН организации]]="","",IF(ISERROR(VLOOKUP(tbl_main[[#This Row],[ИНН организации]],tbl_inn[],3,FALSE)),"Проверьте ИНН",VLOOKUP(tbl_main[[#This Row],[ИНН организации]],tbl_inn[],3,FALSE)))</f>
        <v/>
      </c>
      <c r="Z862" s="90" t="str">
        <f>IF(ISERROR(VLOOKUP(tbl_main[[#This Row],[ИНН организации]],tbl_inn[],4,FALSE)),"",VLOOKUP(tbl_main[[#This Row],[ИНН организации]],tbl_inn[],4,FALSE))</f>
        <v/>
      </c>
      <c r="AA862" s="90" t="str">
        <f>IF(ISERROR(VLOOKUP(tbl_main[[#This Row],[ИНН организации]],tbl_inn[],8,FALSE)),"",VLOOKUP(tbl_main[[#This Row],[ИНН организации]],tbl_inn[],8,FALSE))</f>
        <v/>
      </c>
      <c r="AB862" s="83" t="s">
        <v>311</v>
      </c>
      <c r="AC862" s="83" t="s">
        <v>311</v>
      </c>
      <c r="AD862" s="83" t="s">
        <v>311</v>
      </c>
      <c r="AE862" s="83" t="s">
        <v>311</v>
      </c>
      <c r="AF862" s="83" t="s">
        <v>311</v>
      </c>
      <c r="AG862" s="83" t="s">
        <v>311</v>
      </c>
      <c r="AH862" s="83" t="s">
        <v>311</v>
      </c>
      <c r="AI862" s="83" t="s">
        <v>311</v>
      </c>
      <c r="AJ862" s="83" t="s">
        <v>311</v>
      </c>
      <c r="AK862" s="83" t="s">
        <v>311</v>
      </c>
      <c r="AL862" s="83" t="s">
        <v>311</v>
      </c>
      <c r="AM862" s="83" t="s">
        <v>311</v>
      </c>
      <c r="AN862" s="83" t="s">
        <v>311</v>
      </c>
    </row>
    <row r="863" spans="1:40" x14ac:dyDescent="0.25">
      <c r="A863" s="81">
        <f t="shared" si="13"/>
        <v>854</v>
      </c>
      <c r="B863" s="82" t="str">
        <f>IF(tbl_main[[#This Row],[ТИП]]="","",IF(tbl_main[[#This Row],[Серия и номер]]="","",tbl_main[[#This Row],[ТИП]]&amp;"-"&amp;RIGHT(tbl_main[[#This Row],[Серия и номер]],6)))</f>
        <v/>
      </c>
      <c r="C863" s="83" t="s">
        <v>311</v>
      </c>
      <c r="D863" s="83" t="s">
        <v>311</v>
      </c>
      <c r="E863" s="83" t="s">
        <v>311</v>
      </c>
      <c r="F863" s="83" t="s">
        <v>311</v>
      </c>
      <c r="G863" s="83" t="s">
        <v>311</v>
      </c>
      <c r="H863" s="83" t="s">
        <v>311</v>
      </c>
      <c r="I863" s="83" t="s">
        <v>311</v>
      </c>
      <c r="J863" s="83" t="s">
        <v>311</v>
      </c>
      <c r="K863" s="84" t="s">
        <v>311</v>
      </c>
      <c r="L863" s="83" t="s">
        <v>311</v>
      </c>
      <c r="M863" s="85" t="s">
        <v>311</v>
      </c>
      <c r="N863" s="83" t="s">
        <v>311</v>
      </c>
      <c r="O863" s="84" t="s">
        <v>311</v>
      </c>
      <c r="P863" s="83" t="s">
        <v>311</v>
      </c>
      <c r="Q863" s="83" t="s">
        <v>311</v>
      </c>
      <c r="R863" s="83" t="s">
        <v>311</v>
      </c>
      <c r="S863" s="86" t="s">
        <v>311</v>
      </c>
      <c r="T863" s="83" t="s">
        <v>311</v>
      </c>
      <c r="U863" s="83" t="s">
        <v>311</v>
      </c>
      <c r="V863" s="83" t="s">
        <v>311</v>
      </c>
      <c r="W863" s="86" t="s">
        <v>311</v>
      </c>
      <c r="X863" s="86" t="s">
        <v>311</v>
      </c>
      <c r="Y863" s="90" t="str">
        <f>IF(tbl_main[[#This Row],[ИНН организации]]="","",IF(ISERROR(VLOOKUP(tbl_main[[#This Row],[ИНН организации]],tbl_inn[],3,FALSE)),"Проверьте ИНН",VLOOKUP(tbl_main[[#This Row],[ИНН организации]],tbl_inn[],3,FALSE)))</f>
        <v/>
      </c>
      <c r="Z863" s="90" t="str">
        <f>IF(ISERROR(VLOOKUP(tbl_main[[#This Row],[ИНН организации]],tbl_inn[],4,FALSE)),"",VLOOKUP(tbl_main[[#This Row],[ИНН организации]],tbl_inn[],4,FALSE))</f>
        <v/>
      </c>
      <c r="AA863" s="90" t="str">
        <f>IF(ISERROR(VLOOKUP(tbl_main[[#This Row],[ИНН организации]],tbl_inn[],8,FALSE)),"",VLOOKUP(tbl_main[[#This Row],[ИНН организации]],tbl_inn[],8,FALSE))</f>
        <v/>
      </c>
      <c r="AB863" s="83" t="s">
        <v>311</v>
      </c>
      <c r="AC863" s="83" t="s">
        <v>311</v>
      </c>
      <c r="AD863" s="83" t="s">
        <v>311</v>
      </c>
      <c r="AE863" s="83" t="s">
        <v>311</v>
      </c>
      <c r="AF863" s="83" t="s">
        <v>311</v>
      </c>
      <c r="AG863" s="83" t="s">
        <v>311</v>
      </c>
      <c r="AH863" s="83" t="s">
        <v>311</v>
      </c>
      <c r="AI863" s="83" t="s">
        <v>311</v>
      </c>
      <c r="AJ863" s="83" t="s">
        <v>311</v>
      </c>
      <c r="AK863" s="83" t="s">
        <v>311</v>
      </c>
      <c r="AL863" s="83" t="s">
        <v>311</v>
      </c>
      <c r="AM863" s="83" t="s">
        <v>311</v>
      </c>
      <c r="AN863" s="83" t="s">
        <v>311</v>
      </c>
    </row>
    <row r="864" spans="1:40" x14ac:dyDescent="0.25">
      <c r="A864" s="81">
        <f t="shared" si="13"/>
        <v>855</v>
      </c>
      <c r="B864" s="82" t="str">
        <f>IF(tbl_main[[#This Row],[ТИП]]="","",IF(tbl_main[[#This Row],[Серия и номер]]="","",tbl_main[[#This Row],[ТИП]]&amp;"-"&amp;RIGHT(tbl_main[[#This Row],[Серия и номер]],6)))</f>
        <v/>
      </c>
      <c r="C864" s="83" t="s">
        <v>311</v>
      </c>
      <c r="D864" s="83" t="s">
        <v>311</v>
      </c>
      <c r="E864" s="83" t="s">
        <v>311</v>
      </c>
      <c r="F864" s="83" t="s">
        <v>311</v>
      </c>
      <c r="G864" s="83" t="s">
        <v>311</v>
      </c>
      <c r="H864" s="83" t="s">
        <v>311</v>
      </c>
      <c r="I864" s="83" t="s">
        <v>311</v>
      </c>
      <c r="J864" s="83" t="s">
        <v>311</v>
      </c>
      <c r="K864" s="84" t="s">
        <v>311</v>
      </c>
      <c r="L864" s="83" t="s">
        <v>311</v>
      </c>
      <c r="M864" s="85" t="s">
        <v>311</v>
      </c>
      <c r="N864" s="83" t="s">
        <v>311</v>
      </c>
      <c r="O864" s="84" t="s">
        <v>311</v>
      </c>
      <c r="P864" s="83" t="s">
        <v>311</v>
      </c>
      <c r="Q864" s="83" t="s">
        <v>311</v>
      </c>
      <c r="R864" s="83" t="s">
        <v>311</v>
      </c>
      <c r="S864" s="86" t="s">
        <v>311</v>
      </c>
      <c r="T864" s="83" t="s">
        <v>311</v>
      </c>
      <c r="U864" s="83" t="s">
        <v>311</v>
      </c>
      <c r="V864" s="83" t="s">
        <v>311</v>
      </c>
      <c r="W864" s="86" t="s">
        <v>311</v>
      </c>
      <c r="X864" s="86" t="s">
        <v>311</v>
      </c>
      <c r="Y864" s="90" t="str">
        <f>IF(tbl_main[[#This Row],[ИНН организации]]="","",IF(ISERROR(VLOOKUP(tbl_main[[#This Row],[ИНН организации]],tbl_inn[],3,FALSE)),"Проверьте ИНН",VLOOKUP(tbl_main[[#This Row],[ИНН организации]],tbl_inn[],3,FALSE)))</f>
        <v/>
      </c>
      <c r="Z864" s="90" t="str">
        <f>IF(ISERROR(VLOOKUP(tbl_main[[#This Row],[ИНН организации]],tbl_inn[],4,FALSE)),"",VLOOKUP(tbl_main[[#This Row],[ИНН организации]],tbl_inn[],4,FALSE))</f>
        <v/>
      </c>
      <c r="AA864" s="90" t="str">
        <f>IF(ISERROR(VLOOKUP(tbl_main[[#This Row],[ИНН организации]],tbl_inn[],8,FALSE)),"",VLOOKUP(tbl_main[[#This Row],[ИНН организации]],tbl_inn[],8,FALSE))</f>
        <v/>
      </c>
      <c r="AB864" s="83" t="s">
        <v>311</v>
      </c>
      <c r="AC864" s="83" t="s">
        <v>311</v>
      </c>
      <c r="AD864" s="83" t="s">
        <v>311</v>
      </c>
      <c r="AE864" s="83" t="s">
        <v>311</v>
      </c>
      <c r="AF864" s="83" t="s">
        <v>311</v>
      </c>
      <c r="AG864" s="83" t="s">
        <v>311</v>
      </c>
      <c r="AH864" s="83" t="s">
        <v>311</v>
      </c>
      <c r="AI864" s="83" t="s">
        <v>311</v>
      </c>
      <c r="AJ864" s="83" t="s">
        <v>311</v>
      </c>
      <c r="AK864" s="83" t="s">
        <v>311</v>
      </c>
      <c r="AL864" s="83" t="s">
        <v>311</v>
      </c>
      <c r="AM864" s="83" t="s">
        <v>311</v>
      </c>
      <c r="AN864" s="83" t="s">
        <v>311</v>
      </c>
    </row>
    <row r="865" spans="1:40" x14ac:dyDescent="0.25">
      <c r="A865" s="81">
        <f t="shared" si="13"/>
        <v>856</v>
      </c>
      <c r="B865" s="82" t="str">
        <f>IF(tbl_main[[#This Row],[ТИП]]="","",IF(tbl_main[[#This Row],[Серия и номер]]="","",tbl_main[[#This Row],[ТИП]]&amp;"-"&amp;RIGHT(tbl_main[[#This Row],[Серия и номер]],6)))</f>
        <v/>
      </c>
      <c r="C865" s="83" t="s">
        <v>311</v>
      </c>
      <c r="D865" s="83" t="s">
        <v>311</v>
      </c>
      <c r="E865" s="83" t="s">
        <v>311</v>
      </c>
      <c r="F865" s="83" t="s">
        <v>311</v>
      </c>
      <c r="G865" s="83" t="s">
        <v>311</v>
      </c>
      <c r="H865" s="83" t="s">
        <v>311</v>
      </c>
      <c r="I865" s="83" t="s">
        <v>311</v>
      </c>
      <c r="J865" s="83" t="s">
        <v>311</v>
      </c>
      <c r="K865" s="84" t="s">
        <v>311</v>
      </c>
      <c r="L865" s="83" t="s">
        <v>311</v>
      </c>
      <c r="M865" s="85" t="s">
        <v>311</v>
      </c>
      <c r="N865" s="83" t="s">
        <v>311</v>
      </c>
      <c r="O865" s="84" t="s">
        <v>311</v>
      </c>
      <c r="P865" s="83" t="s">
        <v>311</v>
      </c>
      <c r="Q865" s="83" t="s">
        <v>311</v>
      </c>
      <c r="R865" s="83" t="s">
        <v>311</v>
      </c>
      <c r="S865" s="86" t="s">
        <v>311</v>
      </c>
      <c r="T865" s="83" t="s">
        <v>311</v>
      </c>
      <c r="U865" s="83" t="s">
        <v>311</v>
      </c>
      <c r="V865" s="83" t="s">
        <v>311</v>
      </c>
      <c r="W865" s="86" t="s">
        <v>311</v>
      </c>
      <c r="X865" s="86" t="s">
        <v>311</v>
      </c>
      <c r="Y865" s="90" t="str">
        <f>IF(tbl_main[[#This Row],[ИНН организации]]="","",IF(ISERROR(VLOOKUP(tbl_main[[#This Row],[ИНН организации]],tbl_inn[],3,FALSE)),"Проверьте ИНН",VLOOKUP(tbl_main[[#This Row],[ИНН организации]],tbl_inn[],3,FALSE)))</f>
        <v/>
      </c>
      <c r="Z865" s="90" t="str">
        <f>IF(ISERROR(VLOOKUP(tbl_main[[#This Row],[ИНН организации]],tbl_inn[],4,FALSE)),"",VLOOKUP(tbl_main[[#This Row],[ИНН организации]],tbl_inn[],4,FALSE))</f>
        <v/>
      </c>
      <c r="AA865" s="90" t="str">
        <f>IF(ISERROR(VLOOKUP(tbl_main[[#This Row],[ИНН организации]],tbl_inn[],8,FALSE)),"",VLOOKUP(tbl_main[[#This Row],[ИНН организации]],tbl_inn[],8,FALSE))</f>
        <v/>
      </c>
      <c r="AB865" s="83" t="s">
        <v>311</v>
      </c>
      <c r="AC865" s="83" t="s">
        <v>311</v>
      </c>
      <c r="AD865" s="83" t="s">
        <v>311</v>
      </c>
      <c r="AE865" s="83" t="s">
        <v>311</v>
      </c>
      <c r="AF865" s="83" t="s">
        <v>311</v>
      </c>
      <c r="AG865" s="83" t="s">
        <v>311</v>
      </c>
      <c r="AH865" s="83" t="s">
        <v>311</v>
      </c>
      <c r="AI865" s="83" t="s">
        <v>311</v>
      </c>
      <c r="AJ865" s="83" t="s">
        <v>311</v>
      </c>
      <c r="AK865" s="83" t="s">
        <v>311</v>
      </c>
      <c r="AL865" s="83" t="s">
        <v>311</v>
      </c>
      <c r="AM865" s="83" t="s">
        <v>311</v>
      </c>
      <c r="AN865" s="83" t="s">
        <v>311</v>
      </c>
    </row>
    <row r="866" spans="1:40" x14ac:dyDescent="0.25">
      <c r="A866" s="81">
        <f t="shared" si="13"/>
        <v>857</v>
      </c>
      <c r="B866" s="82" t="str">
        <f>IF(tbl_main[[#This Row],[ТИП]]="","",IF(tbl_main[[#This Row],[Серия и номер]]="","",tbl_main[[#This Row],[ТИП]]&amp;"-"&amp;RIGHT(tbl_main[[#This Row],[Серия и номер]],6)))</f>
        <v/>
      </c>
      <c r="C866" s="83" t="s">
        <v>311</v>
      </c>
      <c r="D866" s="83" t="s">
        <v>311</v>
      </c>
      <c r="E866" s="83" t="s">
        <v>311</v>
      </c>
      <c r="F866" s="83" t="s">
        <v>311</v>
      </c>
      <c r="G866" s="83" t="s">
        <v>311</v>
      </c>
      <c r="H866" s="83" t="s">
        <v>311</v>
      </c>
      <c r="I866" s="83" t="s">
        <v>311</v>
      </c>
      <c r="J866" s="83" t="s">
        <v>311</v>
      </c>
      <c r="K866" s="84" t="s">
        <v>311</v>
      </c>
      <c r="L866" s="83" t="s">
        <v>311</v>
      </c>
      <c r="M866" s="85" t="s">
        <v>311</v>
      </c>
      <c r="N866" s="83" t="s">
        <v>311</v>
      </c>
      <c r="O866" s="84" t="s">
        <v>311</v>
      </c>
      <c r="P866" s="83" t="s">
        <v>311</v>
      </c>
      <c r="Q866" s="83" t="s">
        <v>311</v>
      </c>
      <c r="R866" s="83" t="s">
        <v>311</v>
      </c>
      <c r="S866" s="86" t="s">
        <v>311</v>
      </c>
      <c r="T866" s="83" t="s">
        <v>311</v>
      </c>
      <c r="U866" s="83" t="s">
        <v>311</v>
      </c>
      <c r="V866" s="83" t="s">
        <v>311</v>
      </c>
      <c r="W866" s="86" t="s">
        <v>311</v>
      </c>
      <c r="X866" s="86" t="s">
        <v>311</v>
      </c>
      <c r="Y866" s="90" t="str">
        <f>IF(tbl_main[[#This Row],[ИНН организации]]="","",IF(ISERROR(VLOOKUP(tbl_main[[#This Row],[ИНН организации]],tbl_inn[],3,FALSE)),"Проверьте ИНН",VLOOKUP(tbl_main[[#This Row],[ИНН организации]],tbl_inn[],3,FALSE)))</f>
        <v/>
      </c>
      <c r="Z866" s="90" t="str">
        <f>IF(ISERROR(VLOOKUP(tbl_main[[#This Row],[ИНН организации]],tbl_inn[],4,FALSE)),"",VLOOKUP(tbl_main[[#This Row],[ИНН организации]],tbl_inn[],4,FALSE))</f>
        <v/>
      </c>
      <c r="AA866" s="90" t="str">
        <f>IF(ISERROR(VLOOKUP(tbl_main[[#This Row],[ИНН организации]],tbl_inn[],8,FALSE)),"",VLOOKUP(tbl_main[[#This Row],[ИНН организации]],tbl_inn[],8,FALSE))</f>
        <v/>
      </c>
      <c r="AB866" s="83" t="s">
        <v>311</v>
      </c>
      <c r="AC866" s="83" t="s">
        <v>311</v>
      </c>
      <c r="AD866" s="83" t="s">
        <v>311</v>
      </c>
      <c r="AE866" s="83" t="s">
        <v>311</v>
      </c>
      <c r="AF866" s="83" t="s">
        <v>311</v>
      </c>
      <c r="AG866" s="83" t="s">
        <v>311</v>
      </c>
      <c r="AH866" s="83" t="s">
        <v>311</v>
      </c>
      <c r="AI866" s="83" t="s">
        <v>311</v>
      </c>
      <c r="AJ866" s="83" t="s">
        <v>311</v>
      </c>
      <c r="AK866" s="83" t="s">
        <v>311</v>
      </c>
      <c r="AL866" s="83" t="s">
        <v>311</v>
      </c>
      <c r="AM866" s="83" t="s">
        <v>311</v>
      </c>
      <c r="AN866" s="83" t="s">
        <v>311</v>
      </c>
    </row>
    <row r="867" spans="1:40" x14ac:dyDescent="0.25">
      <c r="A867" s="81">
        <f t="shared" si="13"/>
        <v>858</v>
      </c>
      <c r="B867" s="82" t="str">
        <f>IF(tbl_main[[#This Row],[ТИП]]="","",IF(tbl_main[[#This Row],[Серия и номер]]="","",tbl_main[[#This Row],[ТИП]]&amp;"-"&amp;RIGHT(tbl_main[[#This Row],[Серия и номер]],6)))</f>
        <v/>
      </c>
      <c r="C867" s="83" t="s">
        <v>311</v>
      </c>
      <c r="D867" s="83" t="s">
        <v>311</v>
      </c>
      <c r="E867" s="83" t="s">
        <v>311</v>
      </c>
      <c r="F867" s="83" t="s">
        <v>311</v>
      </c>
      <c r="G867" s="83" t="s">
        <v>311</v>
      </c>
      <c r="H867" s="83" t="s">
        <v>311</v>
      </c>
      <c r="I867" s="83" t="s">
        <v>311</v>
      </c>
      <c r="J867" s="83" t="s">
        <v>311</v>
      </c>
      <c r="K867" s="84" t="s">
        <v>311</v>
      </c>
      <c r="L867" s="83" t="s">
        <v>311</v>
      </c>
      <c r="M867" s="85" t="s">
        <v>311</v>
      </c>
      <c r="N867" s="83" t="s">
        <v>311</v>
      </c>
      <c r="O867" s="84" t="s">
        <v>311</v>
      </c>
      <c r="P867" s="83" t="s">
        <v>311</v>
      </c>
      <c r="Q867" s="83" t="s">
        <v>311</v>
      </c>
      <c r="R867" s="83" t="s">
        <v>311</v>
      </c>
      <c r="S867" s="86" t="s">
        <v>311</v>
      </c>
      <c r="T867" s="83" t="s">
        <v>311</v>
      </c>
      <c r="U867" s="83" t="s">
        <v>311</v>
      </c>
      <c r="V867" s="83" t="s">
        <v>311</v>
      </c>
      <c r="W867" s="86" t="s">
        <v>311</v>
      </c>
      <c r="X867" s="86" t="s">
        <v>311</v>
      </c>
      <c r="Y867" s="90" t="str">
        <f>IF(tbl_main[[#This Row],[ИНН организации]]="","",IF(ISERROR(VLOOKUP(tbl_main[[#This Row],[ИНН организации]],tbl_inn[],3,FALSE)),"Проверьте ИНН",VLOOKUP(tbl_main[[#This Row],[ИНН организации]],tbl_inn[],3,FALSE)))</f>
        <v/>
      </c>
      <c r="Z867" s="90" t="str">
        <f>IF(ISERROR(VLOOKUP(tbl_main[[#This Row],[ИНН организации]],tbl_inn[],4,FALSE)),"",VLOOKUP(tbl_main[[#This Row],[ИНН организации]],tbl_inn[],4,FALSE))</f>
        <v/>
      </c>
      <c r="AA867" s="90" t="str">
        <f>IF(ISERROR(VLOOKUP(tbl_main[[#This Row],[ИНН организации]],tbl_inn[],8,FALSE)),"",VLOOKUP(tbl_main[[#This Row],[ИНН организации]],tbl_inn[],8,FALSE))</f>
        <v/>
      </c>
      <c r="AB867" s="83" t="s">
        <v>311</v>
      </c>
      <c r="AC867" s="83" t="s">
        <v>311</v>
      </c>
      <c r="AD867" s="83" t="s">
        <v>311</v>
      </c>
      <c r="AE867" s="83" t="s">
        <v>311</v>
      </c>
      <c r="AF867" s="83" t="s">
        <v>311</v>
      </c>
      <c r="AG867" s="83" t="s">
        <v>311</v>
      </c>
      <c r="AH867" s="83" t="s">
        <v>311</v>
      </c>
      <c r="AI867" s="83" t="s">
        <v>311</v>
      </c>
      <c r="AJ867" s="83" t="s">
        <v>311</v>
      </c>
      <c r="AK867" s="83" t="s">
        <v>311</v>
      </c>
      <c r="AL867" s="83" t="s">
        <v>311</v>
      </c>
      <c r="AM867" s="83" t="s">
        <v>311</v>
      </c>
      <c r="AN867" s="83" t="s">
        <v>311</v>
      </c>
    </row>
    <row r="868" spans="1:40" x14ac:dyDescent="0.25">
      <c r="A868" s="81">
        <f t="shared" si="13"/>
        <v>859</v>
      </c>
      <c r="B868" s="82" t="str">
        <f>IF(tbl_main[[#This Row],[ТИП]]="","",IF(tbl_main[[#This Row],[Серия и номер]]="","",tbl_main[[#This Row],[ТИП]]&amp;"-"&amp;RIGHT(tbl_main[[#This Row],[Серия и номер]],6)))</f>
        <v/>
      </c>
      <c r="C868" s="83" t="s">
        <v>311</v>
      </c>
      <c r="D868" s="83" t="s">
        <v>311</v>
      </c>
      <c r="E868" s="83" t="s">
        <v>311</v>
      </c>
      <c r="F868" s="83" t="s">
        <v>311</v>
      </c>
      <c r="G868" s="83" t="s">
        <v>311</v>
      </c>
      <c r="H868" s="83" t="s">
        <v>311</v>
      </c>
      <c r="I868" s="83" t="s">
        <v>311</v>
      </c>
      <c r="J868" s="83" t="s">
        <v>311</v>
      </c>
      <c r="K868" s="84" t="s">
        <v>311</v>
      </c>
      <c r="L868" s="83" t="s">
        <v>311</v>
      </c>
      <c r="M868" s="85" t="s">
        <v>311</v>
      </c>
      <c r="N868" s="83" t="s">
        <v>311</v>
      </c>
      <c r="O868" s="84" t="s">
        <v>311</v>
      </c>
      <c r="P868" s="83" t="s">
        <v>311</v>
      </c>
      <c r="Q868" s="83" t="s">
        <v>311</v>
      </c>
      <c r="R868" s="83" t="s">
        <v>311</v>
      </c>
      <c r="S868" s="86" t="s">
        <v>311</v>
      </c>
      <c r="T868" s="83" t="s">
        <v>311</v>
      </c>
      <c r="U868" s="83" t="s">
        <v>311</v>
      </c>
      <c r="V868" s="83" t="s">
        <v>311</v>
      </c>
      <c r="W868" s="86" t="s">
        <v>311</v>
      </c>
      <c r="X868" s="86" t="s">
        <v>311</v>
      </c>
      <c r="Y868" s="90" t="str">
        <f>IF(tbl_main[[#This Row],[ИНН организации]]="","",IF(ISERROR(VLOOKUP(tbl_main[[#This Row],[ИНН организации]],tbl_inn[],3,FALSE)),"Проверьте ИНН",VLOOKUP(tbl_main[[#This Row],[ИНН организации]],tbl_inn[],3,FALSE)))</f>
        <v/>
      </c>
      <c r="Z868" s="90" t="str">
        <f>IF(ISERROR(VLOOKUP(tbl_main[[#This Row],[ИНН организации]],tbl_inn[],4,FALSE)),"",VLOOKUP(tbl_main[[#This Row],[ИНН организации]],tbl_inn[],4,FALSE))</f>
        <v/>
      </c>
      <c r="AA868" s="90" t="str">
        <f>IF(ISERROR(VLOOKUP(tbl_main[[#This Row],[ИНН организации]],tbl_inn[],8,FALSE)),"",VLOOKUP(tbl_main[[#This Row],[ИНН организации]],tbl_inn[],8,FALSE))</f>
        <v/>
      </c>
      <c r="AB868" s="83" t="s">
        <v>311</v>
      </c>
      <c r="AC868" s="83" t="s">
        <v>311</v>
      </c>
      <c r="AD868" s="83" t="s">
        <v>311</v>
      </c>
      <c r="AE868" s="83" t="s">
        <v>311</v>
      </c>
      <c r="AF868" s="83" t="s">
        <v>311</v>
      </c>
      <c r="AG868" s="83" t="s">
        <v>311</v>
      </c>
      <c r="AH868" s="83" t="s">
        <v>311</v>
      </c>
      <c r="AI868" s="83" t="s">
        <v>311</v>
      </c>
      <c r="AJ868" s="83" t="s">
        <v>311</v>
      </c>
      <c r="AK868" s="83" t="s">
        <v>311</v>
      </c>
      <c r="AL868" s="83" t="s">
        <v>311</v>
      </c>
      <c r="AM868" s="83" t="s">
        <v>311</v>
      </c>
      <c r="AN868" s="83" t="s">
        <v>311</v>
      </c>
    </row>
    <row r="869" spans="1:40" x14ac:dyDescent="0.25">
      <c r="A869" s="81">
        <f t="shared" si="13"/>
        <v>860</v>
      </c>
      <c r="B869" s="82" t="str">
        <f>IF(tbl_main[[#This Row],[ТИП]]="","",IF(tbl_main[[#This Row],[Серия и номер]]="","",tbl_main[[#This Row],[ТИП]]&amp;"-"&amp;RIGHT(tbl_main[[#This Row],[Серия и номер]],6)))</f>
        <v/>
      </c>
      <c r="C869" s="83" t="s">
        <v>311</v>
      </c>
      <c r="D869" s="83" t="s">
        <v>311</v>
      </c>
      <c r="E869" s="83" t="s">
        <v>311</v>
      </c>
      <c r="F869" s="83" t="s">
        <v>311</v>
      </c>
      <c r="G869" s="83" t="s">
        <v>311</v>
      </c>
      <c r="H869" s="83" t="s">
        <v>311</v>
      </c>
      <c r="I869" s="83" t="s">
        <v>311</v>
      </c>
      <c r="J869" s="83" t="s">
        <v>311</v>
      </c>
      <c r="K869" s="84" t="s">
        <v>311</v>
      </c>
      <c r="L869" s="83" t="s">
        <v>311</v>
      </c>
      <c r="M869" s="85" t="s">
        <v>311</v>
      </c>
      <c r="N869" s="83" t="s">
        <v>311</v>
      </c>
      <c r="O869" s="84" t="s">
        <v>311</v>
      </c>
      <c r="P869" s="83" t="s">
        <v>311</v>
      </c>
      <c r="Q869" s="83" t="s">
        <v>311</v>
      </c>
      <c r="R869" s="83" t="s">
        <v>311</v>
      </c>
      <c r="S869" s="86" t="s">
        <v>311</v>
      </c>
      <c r="T869" s="83" t="s">
        <v>311</v>
      </c>
      <c r="U869" s="83" t="s">
        <v>311</v>
      </c>
      <c r="V869" s="83" t="s">
        <v>311</v>
      </c>
      <c r="W869" s="86" t="s">
        <v>311</v>
      </c>
      <c r="X869" s="86" t="s">
        <v>311</v>
      </c>
      <c r="Y869" s="90" t="str">
        <f>IF(tbl_main[[#This Row],[ИНН организации]]="","",IF(ISERROR(VLOOKUP(tbl_main[[#This Row],[ИНН организации]],tbl_inn[],3,FALSE)),"Проверьте ИНН",VLOOKUP(tbl_main[[#This Row],[ИНН организации]],tbl_inn[],3,FALSE)))</f>
        <v/>
      </c>
      <c r="Z869" s="90" t="str">
        <f>IF(ISERROR(VLOOKUP(tbl_main[[#This Row],[ИНН организации]],tbl_inn[],4,FALSE)),"",VLOOKUP(tbl_main[[#This Row],[ИНН организации]],tbl_inn[],4,FALSE))</f>
        <v/>
      </c>
      <c r="AA869" s="90" t="str">
        <f>IF(ISERROR(VLOOKUP(tbl_main[[#This Row],[ИНН организации]],tbl_inn[],8,FALSE)),"",VLOOKUP(tbl_main[[#This Row],[ИНН организации]],tbl_inn[],8,FALSE))</f>
        <v/>
      </c>
      <c r="AB869" s="83" t="s">
        <v>311</v>
      </c>
      <c r="AC869" s="83" t="s">
        <v>311</v>
      </c>
      <c r="AD869" s="83" t="s">
        <v>311</v>
      </c>
      <c r="AE869" s="83" t="s">
        <v>311</v>
      </c>
      <c r="AF869" s="83" t="s">
        <v>311</v>
      </c>
      <c r="AG869" s="83" t="s">
        <v>311</v>
      </c>
      <c r="AH869" s="83" t="s">
        <v>311</v>
      </c>
      <c r="AI869" s="83" t="s">
        <v>311</v>
      </c>
      <c r="AJ869" s="83" t="s">
        <v>311</v>
      </c>
      <c r="AK869" s="83" t="s">
        <v>311</v>
      </c>
      <c r="AL869" s="83" t="s">
        <v>311</v>
      </c>
      <c r="AM869" s="83" t="s">
        <v>311</v>
      </c>
      <c r="AN869" s="83" t="s">
        <v>311</v>
      </c>
    </row>
    <row r="870" spans="1:40" x14ac:dyDescent="0.25">
      <c r="A870" s="81">
        <f t="shared" si="13"/>
        <v>861</v>
      </c>
      <c r="B870" s="82" t="str">
        <f>IF(tbl_main[[#This Row],[ТИП]]="","",IF(tbl_main[[#This Row],[Серия и номер]]="","",tbl_main[[#This Row],[ТИП]]&amp;"-"&amp;RIGHT(tbl_main[[#This Row],[Серия и номер]],6)))</f>
        <v/>
      </c>
      <c r="C870" s="83" t="s">
        <v>311</v>
      </c>
      <c r="D870" s="83" t="s">
        <v>311</v>
      </c>
      <c r="E870" s="83" t="s">
        <v>311</v>
      </c>
      <c r="F870" s="83" t="s">
        <v>311</v>
      </c>
      <c r="G870" s="83" t="s">
        <v>311</v>
      </c>
      <c r="H870" s="83" t="s">
        <v>311</v>
      </c>
      <c r="I870" s="83" t="s">
        <v>311</v>
      </c>
      <c r="J870" s="83" t="s">
        <v>311</v>
      </c>
      <c r="K870" s="84" t="s">
        <v>311</v>
      </c>
      <c r="L870" s="83" t="s">
        <v>311</v>
      </c>
      <c r="M870" s="85" t="s">
        <v>311</v>
      </c>
      <c r="N870" s="83" t="s">
        <v>311</v>
      </c>
      <c r="O870" s="84" t="s">
        <v>311</v>
      </c>
      <c r="P870" s="83" t="s">
        <v>311</v>
      </c>
      <c r="Q870" s="83" t="s">
        <v>311</v>
      </c>
      <c r="R870" s="83" t="s">
        <v>311</v>
      </c>
      <c r="S870" s="86" t="s">
        <v>311</v>
      </c>
      <c r="T870" s="83" t="s">
        <v>311</v>
      </c>
      <c r="U870" s="83" t="s">
        <v>311</v>
      </c>
      <c r="V870" s="83" t="s">
        <v>311</v>
      </c>
      <c r="W870" s="86" t="s">
        <v>311</v>
      </c>
      <c r="X870" s="86" t="s">
        <v>311</v>
      </c>
      <c r="Y870" s="90" t="str">
        <f>IF(tbl_main[[#This Row],[ИНН организации]]="","",IF(ISERROR(VLOOKUP(tbl_main[[#This Row],[ИНН организации]],tbl_inn[],3,FALSE)),"Проверьте ИНН",VLOOKUP(tbl_main[[#This Row],[ИНН организации]],tbl_inn[],3,FALSE)))</f>
        <v/>
      </c>
      <c r="Z870" s="90" t="str">
        <f>IF(ISERROR(VLOOKUP(tbl_main[[#This Row],[ИНН организации]],tbl_inn[],4,FALSE)),"",VLOOKUP(tbl_main[[#This Row],[ИНН организации]],tbl_inn[],4,FALSE))</f>
        <v/>
      </c>
      <c r="AA870" s="90" t="str">
        <f>IF(ISERROR(VLOOKUP(tbl_main[[#This Row],[ИНН организации]],tbl_inn[],8,FALSE)),"",VLOOKUP(tbl_main[[#This Row],[ИНН организации]],tbl_inn[],8,FALSE))</f>
        <v/>
      </c>
      <c r="AB870" s="83" t="s">
        <v>311</v>
      </c>
      <c r="AC870" s="83" t="s">
        <v>311</v>
      </c>
      <c r="AD870" s="83" t="s">
        <v>311</v>
      </c>
      <c r="AE870" s="83" t="s">
        <v>311</v>
      </c>
      <c r="AF870" s="83" t="s">
        <v>311</v>
      </c>
      <c r="AG870" s="83" t="s">
        <v>311</v>
      </c>
      <c r="AH870" s="83" t="s">
        <v>311</v>
      </c>
      <c r="AI870" s="83" t="s">
        <v>311</v>
      </c>
      <c r="AJ870" s="83" t="s">
        <v>311</v>
      </c>
      <c r="AK870" s="83" t="s">
        <v>311</v>
      </c>
      <c r="AL870" s="83" t="s">
        <v>311</v>
      </c>
      <c r="AM870" s="83" t="s">
        <v>311</v>
      </c>
      <c r="AN870" s="83" t="s">
        <v>311</v>
      </c>
    </row>
    <row r="871" spans="1:40" x14ac:dyDescent="0.25">
      <c r="A871" s="81">
        <f t="shared" si="13"/>
        <v>862</v>
      </c>
      <c r="B871" s="82" t="str">
        <f>IF(tbl_main[[#This Row],[ТИП]]="","",IF(tbl_main[[#This Row],[Серия и номер]]="","",tbl_main[[#This Row],[ТИП]]&amp;"-"&amp;RIGHT(tbl_main[[#This Row],[Серия и номер]],6)))</f>
        <v/>
      </c>
      <c r="C871" s="83" t="s">
        <v>311</v>
      </c>
      <c r="D871" s="83" t="s">
        <v>311</v>
      </c>
      <c r="E871" s="83" t="s">
        <v>311</v>
      </c>
      <c r="F871" s="83" t="s">
        <v>311</v>
      </c>
      <c r="G871" s="83" t="s">
        <v>311</v>
      </c>
      <c r="H871" s="83" t="s">
        <v>311</v>
      </c>
      <c r="I871" s="83" t="s">
        <v>311</v>
      </c>
      <c r="J871" s="83" t="s">
        <v>311</v>
      </c>
      <c r="K871" s="84" t="s">
        <v>311</v>
      </c>
      <c r="L871" s="83" t="s">
        <v>311</v>
      </c>
      <c r="M871" s="85" t="s">
        <v>311</v>
      </c>
      <c r="N871" s="83" t="s">
        <v>311</v>
      </c>
      <c r="O871" s="84" t="s">
        <v>311</v>
      </c>
      <c r="P871" s="83" t="s">
        <v>311</v>
      </c>
      <c r="Q871" s="83" t="s">
        <v>311</v>
      </c>
      <c r="R871" s="83" t="s">
        <v>311</v>
      </c>
      <c r="S871" s="86" t="s">
        <v>311</v>
      </c>
      <c r="T871" s="83" t="s">
        <v>311</v>
      </c>
      <c r="U871" s="83" t="s">
        <v>311</v>
      </c>
      <c r="V871" s="83" t="s">
        <v>311</v>
      </c>
      <c r="W871" s="86" t="s">
        <v>311</v>
      </c>
      <c r="X871" s="86" t="s">
        <v>311</v>
      </c>
      <c r="Y871" s="90" t="str">
        <f>IF(tbl_main[[#This Row],[ИНН организации]]="","",IF(ISERROR(VLOOKUP(tbl_main[[#This Row],[ИНН организации]],tbl_inn[],3,FALSE)),"Проверьте ИНН",VLOOKUP(tbl_main[[#This Row],[ИНН организации]],tbl_inn[],3,FALSE)))</f>
        <v/>
      </c>
      <c r="Z871" s="90" t="str">
        <f>IF(ISERROR(VLOOKUP(tbl_main[[#This Row],[ИНН организации]],tbl_inn[],4,FALSE)),"",VLOOKUP(tbl_main[[#This Row],[ИНН организации]],tbl_inn[],4,FALSE))</f>
        <v/>
      </c>
      <c r="AA871" s="90" t="str">
        <f>IF(ISERROR(VLOOKUP(tbl_main[[#This Row],[ИНН организации]],tbl_inn[],8,FALSE)),"",VLOOKUP(tbl_main[[#This Row],[ИНН организации]],tbl_inn[],8,FALSE))</f>
        <v/>
      </c>
      <c r="AB871" s="83" t="s">
        <v>311</v>
      </c>
      <c r="AC871" s="83" t="s">
        <v>311</v>
      </c>
      <c r="AD871" s="83" t="s">
        <v>311</v>
      </c>
      <c r="AE871" s="83" t="s">
        <v>311</v>
      </c>
      <c r="AF871" s="83" t="s">
        <v>311</v>
      </c>
      <c r="AG871" s="83" t="s">
        <v>311</v>
      </c>
      <c r="AH871" s="83" t="s">
        <v>311</v>
      </c>
      <c r="AI871" s="83" t="s">
        <v>311</v>
      </c>
      <c r="AJ871" s="83" t="s">
        <v>311</v>
      </c>
      <c r="AK871" s="83" t="s">
        <v>311</v>
      </c>
      <c r="AL871" s="83" t="s">
        <v>311</v>
      </c>
      <c r="AM871" s="83" t="s">
        <v>311</v>
      </c>
      <c r="AN871" s="83" t="s">
        <v>311</v>
      </c>
    </row>
    <row r="872" spans="1:40" x14ac:dyDescent="0.25">
      <c r="A872" s="81">
        <f t="shared" si="13"/>
        <v>863</v>
      </c>
      <c r="B872" s="82" t="str">
        <f>IF(tbl_main[[#This Row],[ТИП]]="","",IF(tbl_main[[#This Row],[Серия и номер]]="","",tbl_main[[#This Row],[ТИП]]&amp;"-"&amp;RIGHT(tbl_main[[#This Row],[Серия и номер]],6)))</f>
        <v/>
      </c>
      <c r="C872" s="83" t="s">
        <v>311</v>
      </c>
      <c r="D872" s="83" t="s">
        <v>311</v>
      </c>
      <c r="E872" s="83" t="s">
        <v>311</v>
      </c>
      <c r="F872" s="83" t="s">
        <v>311</v>
      </c>
      <c r="G872" s="83" t="s">
        <v>311</v>
      </c>
      <c r="H872" s="83" t="s">
        <v>311</v>
      </c>
      <c r="I872" s="83" t="s">
        <v>311</v>
      </c>
      <c r="J872" s="83" t="s">
        <v>311</v>
      </c>
      <c r="K872" s="84" t="s">
        <v>311</v>
      </c>
      <c r="L872" s="83" t="s">
        <v>311</v>
      </c>
      <c r="M872" s="85" t="s">
        <v>311</v>
      </c>
      <c r="N872" s="83" t="s">
        <v>311</v>
      </c>
      <c r="O872" s="84" t="s">
        <v>311</v>
      </c>
      <c r="P872" s="83" t="s">
        <v>311</v>
      </c>
      <c r="Q872" s="83" t="s">
        <v>311</v>
      </c>
      <c r="R872" s="83" t="s">
        <v>311</v>
      </c>
      <c r="S872" s="86" t="s">
        <v>311</v>
      </c>
      <c r="T872" s="83" t="s">
        <v>311</v>
      </c>
      <c r="U872" s="83" t="s">
        <v>311</v>
      </c>
      <c r="V872" s="83" t="s">
        <v>311</v>
      </c>
      <c r="W872" s="86" t="s">
        <v>311</v>
      </c>
      <c r="X872" s="86" t="s">
        <v>311</v>
      </c>
      <c r="Y872" s="90" t="str">
        <f>IF(tbl_main[[#This Row],[ИНН организации]]="","",IF(ISERROR(VLOOKUP(tbl_main[[#This Row],[ИНН организации]],tbl_inn[],3,FALSE)),"Проверьте ИНН",VLOOKUP(tbl_main[[#This Row],[ИНН организации]],tbl_inn[],3,FALSE)))</f>
        <v/>
      </c>
      <c r="Z872" s="90" t="str">
        <f>IF(ISERROR(VLOOKUP(tbl_main[[#This Row],[ИНН организации]],tbl_inn[],4,FALSE)),"",VLOOKUP(tbl_main[[#This Row],[ИНН организации]],tbl_inn[],4,FALSE))</f>
        <v/>
      </c>
      <c r="AA872" s="90" t="str">
        <f>IF(ISERROR(VLOOKUP(tbl_main[[#This Row],[ИНН организации]],tbl_inn[],8,FALSE)),"",VLOOKUP(tbl_main[[#This Row],[ИНН организации]],tbl_inn[],8,FALSE))</f>
        <v/>
      </c>
      <c r="AB872" s="83" t="s">
        <v>311</v>
      </c>
      <c r="AC872" s="83" t="s">
        <v>311</v>
      </c>
      <c r="AD872" s="83" t="s">
        <v>311</v>
      </c>
      <c r="AE872" s="83" t="s">
        <v>311</v>
      </c>
      <c r="AF872" s="83" t="s">
        <v>311</v>
      </c>
      <c r="AG872" s="83" t="s">
        <v>311</v>
      </c>
      <c r="AH872" s="83" t="s">
        <v>311</v>
      </c>
      <c r="AI872" s="83" t="s">
        <v>311</v>
      </c>
      <c r="AJ872" s="83" t="s">
        <v>311</v>
      </c>
      <c r="AK872" s="83" t="s">
        <v>311</v>
      </c>
      <c r="AL872" s="83" t="s">
        <v>311</v>
      </c>
      <c r="AM872" s="83" t="s">
        <v>311</v>
      </c>
      <c r="AN872" s="83" t="s">
        <v>311</v>
      </c>
    </row>
    <row r="873" spans="1:40" x14ac:dyDescent="0.25">
      <c r="A873" s="81">
        <f t="shared" si="13"/>
        <v>864</v>
      </c>
      <c r="B873" s="82" t="str">
        <f>IF(tbl_main[[#This Row],[ТИП]]="","",IF(tbl_main[[#This Row],[Серия и номер]]="","",tbl_main[[#This Row],[ТИП]]&amp;"-"&amp;RIGHT(tbl_main[[#This Row],[Серия и номер]],6)))</f>
        <v/>
      </c>
      <c r="C873" s="83" t="s">
        <v>311</v>
      </c>
      <c r="D873" s="83" t="s">
        <v>311</v>
      </c>
      <c r="E873" s="83" t="s">
        <v>311</v>
      </c>
      <c r="F873" s="83" t="s">
        <v>311</v>
      </c>
      <c r="G873" s="83" t="s">
        <v>311</v>
      </c>
      <c r="H873" s="83" t="s">
        <v>311</v>
      </c>
      <c r="I873" s="83" t="s">
        <v>311</v>
      </c>
      <c r="J873" s="83" t="s">
        <v>311</v>
      </c>
      <c r="K873" s="84" t="s">
        <v>311</v>
      </c>
      <c r="L873" s="83" t="s">
        <v>311</v>
      </c>
      <c r="M873" s="85" t="s">
        <v>311</v>
      </c>
      <c r="N873" s="83" t="s">
        <v>311</v>
      </c>
      <c r="O873" s="84" t="s">
        <v>311</v>
      </c>
      <c r="P873" s="83" t="s">
        <v>311</v>
      </c>
      <c r="Q873" s="83" t="s">
        <v>311</v>
      </c>
      <c r="R873" s="83" t="s">
        <v>311</v>
      </c>
      <c r="S873" s="86" t="s">
        <v>311</v>
      </c>
      <c r="T873" s="83" t="s">
        <v>311</v>
      </c>
      <c r="U873" s="83" t="s">
        <v>311</v>
      </c>
      <c r="V873" s="83" t="s">
        <v>311</v>
      </c>
      <c r="W873" s="86" t="s">
        <v>311</v>
      </c>
      <c r="X873" s="86" t="s">
        <v>311</v>
      </c>
      <c r="Y873" s="90" t="str">
        <f>IF(tbl_main[[#This Row],[ИНН организации]]="","",IF(ISERROR(VLOOKUP(tbl_main[[#This Row],[ИНН организации]],tbl_inn[],3,FALSE)),"Проверьте ИНН",VLOOKUP(tbl_main[[#This Row],[ИНН организации]],tbl_inn[],3,FALSE)))</f>
        <v/>
      </c>
      <c r="Z873" s="90" t="str">
        <f>IF(ISERROR(VLOOKUP(tbl_main[[#This Row],[ИНН организации]],tbl_inn[],4,FALSE)),"",VLOOKUP(tbl_main[[#This Row],[ИНН организации]],tbl_inn[],4,FALSE))</f>
        <v/>
      </c>
      <c r="AA873" s="90" t="str">
        <f>IF(ISERROR(VLOOKUP(tbl_main[[#This Row],[ИНН организации]],tbl_inn[],8,FALSE)),"",VLOOKUP(tbl_main[[#This Row],[ИНН организации]],tbl_inn[],8,FALSE))</f>
        <v/>
      </c>
      <c r="AB873" s="83" t="s">
        <v>311</v>
      </c>
      <c r="AC873" s="83" t="s">
        <v>311</v>
      </c>
      <c r="AD873" s="83" t="s">
        <v>311</v>
      </c>
      <c r="AE873" s="83" t="s">
        <v>311</v>
      </c>
      <c r="AF873" s="83" t="s">
        <v>311</v>
      </c>
      <c r="AG873" s="83" t="s">
        <v>311</v>
      </c>
      <c r="AH873" s="83" t="s">
        <v>311</v>
      </c>
      <c r="AI873" s="83" t="s">
        <v>311</v>
      </c>
      <c r="AJ873" s="83" t="s">
        <v>311</v>
      </c>
      <c r="AK873" s="83" t="s">
        <v>311</v>
      </c>
      <c r="AL873" s="83" t="s">
        <v>311</v>
      </c>
      <c r="AM873" s="83" t="s">
        <v>311</v>
      </c>
      <c r="AN873" s="83" t="s">
        <v>311</v>
      </c>
    </row>
    <row r="874" spans="1:40" x14ac:dyDescent="0.25">
      <c r="A874" s="81">
        <f t="shared" si="13"/>
        <v>865</v>
      </c>
      <c r="B874" s="82" t="str">
        <f>IF(tbl_main[[#This Row],[ТИП]]="","",IF(tbl_main[[#This Row],[Серия и номер]]="","",tbl_main[[#This Row],[ТИП]]&amp;"-"&amp;RIGHT(tbl_main[[#This Row],[Серия и номер]],6)))</f>
        <v/>
      </c>
      <c r="C874" s="83" t="s">
        <v>311</v>
      </c>
      <c r="D874" s="83" t="s">
        <v>311</v>
      </c>
      <c r="E874" s="83" t="s">
        <v>311</v>
      </c>
      <c r="F874" s="83" t="s">
        <v>311</v>
      </c>
      <c r="G874" s="83" t="s">
        <v>311</v>
      </c>
      <c r="H874" s="83" t="s">
        <v>311</v>
      </c>
      <c r="I874" s="83" t="s">
        <v>311</v>
      </c>
      <c r="J874" s="83" t="s">
        <v>311</v>
      </c>
      <c r="K874" s="84" t="s">
        <v>311</v>
      </c>
      <c r="L874" s="83" t="s">
        <v>311</v>
      </c>
      <c r="M874" s="85" t="s">
        <v>311</v>
      </c>
      <c r="N874" s="83" t="s">
        <v>311</v>
      </c>
      <c r="O874" s="84" t="s">
        <v>311</v>
      </c>
      <c r="P874" s="83" t="s">
        <v>311</v>
      </c>
      <c r="Q874" s="83" t="s">
        <v>311</v>
      </c>
      <c r="R874" s="83" t="s">
        <v>311</v>
      </c>
      <c r="S874" s="86" t="s">
        <v>311</v>
      </c>
      <c r="T874" s="83" t="s">
        <v>311</v>
      </c>
      <c r="U874" s="83" t="s">
        <v>311</v>
      </c>
      <c r="V874" s="83" t="s">
        <v>311</v>
      </c>
      <c r="W874" s="86" t="s">
        <v>311</v>
      </c>
      <c r="X874" s="86" t="s">
        <v>311</v>
      </c>
      <c r="Y874" s="90" t="str">
        <f>IF(tbl_main[[#This Row],[ИНН организации]]="","",IF(ISERROR(VLOOKUP(tbl_main[[#This Row],[ИНН организации]],tbl_inn[],3,FALSE)),"Проверьте ИНН",VLOOKUP(tbl_main[[#This Row],[ИНН организации]],tbl_inn[],3,FALSE)))</f>
        <v/>
      </c>
      <c r="Z874" s="90" t="str">
        <f>IF(ISERROR(VLOOKUP(tbl_main[[#This Row],[ИНН организации]],tbl_inn[],4,FALSE)),"",VLOOKUP(tbl_main[[#This Row],[ИНН организации]],tbl_inn[],4,FALSE))</f>
        <v/>
      </c>
      <c r="AA874" s="90" t="str">
        <f>IF(ISERROR(VLOOKUP(tbl_main[[#This Row],[ИНН организации]],tbl_inn[],8,FALSE)),"",VLOOKUP(tbl_main[[#This Row],[ИНН организации]],tbl_inn[],8,FALSE))</f>
        <v/>
      </c>
      <c r="AB874" s="83" t="s">
        <v>311</v>
      </c>
      <c r="AC874" s="83" t="s">
        <v>311</v>
      </c>
      <c r="AD874" s="83" t="s">
        <v>311</v>
      </c>
      <c r="AE874" s="83" t="s">
        <v>311</v>
      </c>
      <c r="AF874" s="83" t="s">
        <v>311</v>
      </c>
      <c r="AG874" s="83" t="s">
        <v>311</v>
      </c>
      <c r="AH874" s="83" t="s">
        <v>311</v>
      </c>
      <c r="AI874" s="83" t="s">
        <v>311</v>
      </c>
      <c r="AJ874" s="83" t="s">
        <v>311</v>
      </c>
      <c r="AK874" s="83" t="s">
        <v>311</v>
      </c>
      <c r="AL874" s="83" t="s">
        <v>311</v>
      </c>
      <c r="AM874" s="83" t="s">
        <v>311</v>
      </c>
      <c r="AN874" s="83" t="s">
        <v>311</v>
      </c>
    </row>
    <row r="875" spans="1:40" x14ac:dyDescent="0.25">
      <c r="A875" s="81">
        <f t="shared" si="13"/>
        <v>866</v>
      </c>
      <c r="B875" s="82" t="str">
        <f>IF(tbl_main[[#This Row],[ТИП]]="","",IF(tbl_main[[#This Row],[Серия и номер]]="","",tbl_main[[#This Row],[ТИП]]&amp;"-"&amp;RIGHT(tbl_main[[#This Row],[Серия и номер]],6)))</f>
        <v/>
      </c>
      <c r="C875" s="83" t="s">
        <v>311</v>
      </c>
      <c r="D875" s="83" t="s">
        <v>311</v>
      </c>
      <c r="E875" s="83" t="s">
        <v>311</v>
      </c>
      <c r="F875" s="83" t="s">
        <v>311</v>
      </c>
      <c r="G875" s="83" t="s">
        <v>311</v>
      </c>
      <c r="H875" s="83" t="s">
        <v>311</v>
      </c>
      <c r="I875" s="83" t="s">
        <v>311</v>
      </c>
      <c r="J875" s="83" t="s">
        <v>311</v>
      </c>
      <c r="K875" s="84" t="s">
        <v>311</v>
      </c>
      <c r="L875" s="83" t="s">
        <v>311</v>
      </c>
      <c r="M875" s="85" t="s">
        <v>311</v>
      </c>
      <c r="N875" s="83" t="s">
        <v>311</v>
      </c>
      <c r="O875" s="84" t="s">
        <v>311</v>
      </c>
      <c r="P875" s="83" t="s">
        <v>311</v>
      </c>
      <c r="Q875" s="83" t="s">
        <v>311</v>
      </c>
      <c r="R875" s="83" t="s">
        <v>311</v>
      </c>
      <c r="S875" s="86" t="s">
        <v>311</v>
      </c>
      <c r="T875" s="83" t="s">
        <v>311</v>
      </c>
      <c r="U875" s="83" t="s">
        <v>311</v>
      </c>
      <c r="V875" s="83" t="s">
        <v>311</v>
      </c>
      <c r="W875" s="86" t="s">
        <v>311</v>
      </c>
      <c r="X875" s="86" t="s">
        <v>311</v>
      </c>
      <c r="Y875" s="90" t="str">
        <f>IF(tbl_main[[#This Row],[ИНН организации]]="","",IF(ISERROR(VLOOKUP(tbl_main[[#This Row],[ИНН организации]],tbl_inn[],3,FALSE)),"Проверьте ИНН",VLOOKUP(tbl_main[[#This Row],[ИНН организации]],tbl_inn[],3,FALSE)))</f>
        <v/>
      </c>
      <c r="Z875" s="90" t="str">
        <f>IF(ISERROR(VLOOKUP(tbl_main[[#This Row],[ИНН организации]],tbl_inn[],4,FALSE)),"",VLOOKUP(tbl_main[[#This Row],[ИНН организации]],tbl_inn[],4,FALSE))</f>
        <v/>
      </c>
      <c r="AA875" s="90" t="str">
        <f>IF(ISERROR(VLOOKUP(tbl_main[[#This Row],[ИНН организации]],tbl_inn[],8,FALSE)),"",VLOOKUP(tbl_main[[#This Row],[ИНН организации]],tbl_inn[],8,FALSE))</f>
        <v/>
      </c>
      <c r="AB875" s="83" t="s">
        <v>311</v>
      </c>
      <c r="AC875" s="83" t="s">
        <v>311</v>
      </c>
      <c r="AD875" s="83" t="s">
        <v>311</v>
      </c>
      <c r="AE875" s="83" t="s">
        <v>311</v>
      </c>
      <c r="AF875" s="83" t="s">
        <v>311</v>
      </c>
      <c r="AG875" s="83" t="s">
        <v>311</v>
      </c>
      <c r="AH875" s="83" t="s">
        <v>311</v>
      </c>
      <c r="AI875" s="83" t="s">
        <v>311</v>
      </c>
      <c r="AJ875" s="83" t="s">
        <v>311</v>
      </c>
      <c r="AK875" s="83" t="s">
        <v>311</v>
      </c>
      <c r="AL875" s="83" t="s">
        <v>311</v>
      </c>
      <c r="AM875" s="83" t="s">
        <v>311</v>
      </c>
      <c r="AN875" s="83" t="s">
        <v>311</v>
      </c>
    </row>
    <row r="876" spans="1:40" x14ac:dyDescent="0.25">
      <c r="A876" s="81">
        <f t="shared" si="13"/>
        <v>867</v>
      </c>
      <c r="B876" s="82" t="str">
        <f>IF(tbl_main[[#This Row],[ТИП]]="","",IF(tbl_main[[#This Row],[Серия и номер]]="","",tbl_main[[#This Row],[ТИП]]&amp;"-"&amp;RIGHT(tbl_main[[#This Row],[Серия и номер]],6)))</f>
        <v/>
      </c>
      <c r="C876" s="83" t="s">
        <v>311</v>
      </c>
      <c r="D876" s="83" t="s">
        <v>311</v>
      </c>
      <c r="E876" s="83" t="s">
        <v>311</v>
      </c>
      <c r="F876" s="83" t="s">
        <v>311</v>
      </c>
      <c r="G876" s="83" t="s">
        <v>311</v>
      </c>
      <c r="H876" s="83" t="s">
        <v>311</v>
      </c>
      <c r="I876" s="83" t="s">
        <v>311</v>
      </c>
      <c r="J876" s="83" t="s">
        <v>311</v>
      </c>
      <c r="K876" s="84" t="s">
        <v>311</v>
      </c>
      <c r="L876" s="83" t="s">
        <v>311</v>
      </c>
      <c r="M876" s="85" t="s">
        <v>311</v>
      </c>
      <c r="N876" s="83" t="s">
        <v>311</v>
      </c>
      <c r="O876" s="84" t="s">
        <v>311</v>
      </c>
      <c r="P876" s="83" t="s">
        <v>311</v>
      </c>
      <c r="Q876" s="83" t="s">
        <v>311</v>
      </c>
      <c r="R876" s="83" t="s">
        <v>311</v>
      </c>
      <c r="S876" s="86" t="s">
        <v>311</v>
      </c>
      <c r="T876" s="83" t="s">
        <v>311</v>
      </c>
      <c r="U876" s="83" t="s">
        <v>311</v>
      </c>
      <c r="V876" s="83" t="s">
        <v>311</v>
      </c>
      <c r="W876" s="86" t="s">
        <v>311</v>
      </c>
      <c r="X876" s="86" t="s">
        <v>311</v>
      </c>
      <c r="Y876" s="90" t="str">
        <f>IF(tbl_main[[#This Row],[ИНН организации]]="","",IF(ISERROR(VLOOKUP(tbl_main[[#This Row],[ИНН организации]],tbl_inn[],3,FALSE)),"Проверьте ИНН",VLOOKUP(tbl_main[[#This Row],[ИНН организации]],tbl_inn[],3,FALSE)))</f>
        <v/>
      </c>
      <c r="Z876" s="90" t="str">
        <f>IF(ISERROR(VLOOKUP(tbl_main[[#This Row],[ИНН организации]],tbl_inn[],4,FALSE)),"",VLOOKUP(tbl_main[[#This Row],[ИНН организации]],tbl_inn[],4,FALSE))</f>
        <v/>
      </c>
      <c r="AA876" s="90" t="str">
        <f>IF(ISERROR(VLOOKUP(tbl_main[[#This Row],[ИНН организации]],tbl_inn[],8,FALSE)),"",VLOOKUP(tbl_main[[#This Row],[ИНН организации]],tbl_inn[],8,FALSE))</f>
        <v/>
      </c>
      <c r="AB876" s="83" t="s">
        <v>311</v>
      </c>
      <c r="AC876" s="83" t="s">
        <v>311</v>
      </c>
      <c r="AD876" s="83" t="s">
        <v>311</v>
      </c>
      <c r="AE876" s="83" t="s">
        <v>311</v>
      </c>
      <c r="AF876" s="83" t="s">
        <v>311</v>
      </c>
      <c r="AG876" s="83" t="s">
        <v>311</v>
      </c>
      <c r="AH876" s="83" t="s">
        <v>311</v>
      </c>
      <c r="AI876" s="83" t="s">
        <v>311</v>
      </c>
      <c r="AJ876" s="83" t="s">
        <v>311</v>
      </c>
      <c r="AK876" s="83" t="s">
        <v>311</v>
      </c>
      <c r="AL876" s="83" t="s">
        <v>311</v>
      </c>
      <c r="AM876" s="83" t="s">
        <v>311</v>
      </c>
      <c r="AN876" s="83" t="s">
        <v>311</v>
      </c>
    </row>
    <row r="877" spans="1:40" x14ac:dyDescent="0.25">
      <c r="A877" s="81">
        <f t="shared" si="13"/>
        <v>868</v>
      </c>
      <c r="B877" s="82" t="str">
        <f>IF(tbl_main[[#This Row],[ТИП]]="","",IF(tbl_main[[#This Row],[Серия и номер]]="","",tbl_main[[#This Row],[ТИП]]&amp;"-"&amp;RIGHT(tbl_main[[#This Row],[Серия и номер]],6)))</f>
        <v/>
      </c>
      <c r="C877" s="83" t="s">
        <v>311</v>
      </c>
      <c r="D877" s="83" t="s">
        <v>311</v>
      </c>
      <c r="E877" s="83" t="s">
        <v>311</v>
      </c>
      <c r="F877" s="83" t="s">
        <v>311</v>
      </c>
      <c r="G877" s="83" t="s">
        <v>311</v>
      </c>
      <c r="H877" s="83" t="s">
        <v>311</v>
      </c>
      <c r="I877" s="83" t="s">
        <v>311</v>
      </c>
      <c r="J877" s="83" t="s">
        <v>311</v>
      </c>
      <c r="K877" s="84" t="s">
        <v>311</v>
      </c>
      <c r="L877" s="83" t="s">
        <v>311</v>
      </c>
      <c r="M877" s="85" t="s">
        <v>311</v>
      </c>
      <c r="N877" s="83" t="s">
        <v>311</v>
      </c>
      <c r="O877" s="84" t="s">
        <v>311</v>
      </c>
      <c r="P877" s="83" t="s">
        <v>311</v>
      </c>
      <c r="Q877" s="83" t="s">
        <v>311</v>
      </c>
      <c r="R877" s="83" t="s">
        <v>311</v>
      </c>
      <c r="S877" s="86" t="s">
        <v>311</v>
      </c>
      <c r="T877" s="83" t="s">
        <v>311</v>
      </c>
      <c r="U877" s="83" t="s">
        <v>311</v>
      </c>
      <c r="V877" s="83" t="s">
        <v>311</v>
      </c>
      <c r="W877" s="86" t="s">
        <v>311</v>
      </c>
      <c r="X877" s="86" t="s">
        <v>311</v>
      </c>
      <c r="Y877" s="90" t="str">
        <f>IF(tbl_main[[#This Row],[ИНН организации]]="","",IF(ISERROR(VLOOKUP(tbl_main[[#This Row],[ИНН организации]],tbl_inn[],3,FALSE)),"Проверьте ИНН",VLOOKUP(tbl_main[[#This Row],[ИНН организации]],tbl_inn[],3,FALSE)))</f>
        <v/>
      </c>
      <c r="Z877" s="90" t="str">
        <f>IF(ISERROR(VLOOKUP(tbl_main[[#This Row],[ИНН организации]],tbl_inn[],4,FALSE)),"",VLOOKUP(tbl_main[[#This Row],[ИНН организации]],tbl_inn[],4,FALSE))</f>
        <v/>
      </c>
      <c r="AA877" s="90" t="str">
        <f>IF(ISERROR(VLOOKUP(tbl_main[[#This Row],[ИНН организации]],tbl_inn[],8,FALSE)),"",VLOOKUP(tbl_main[[#This Row],[ИНН организации]],tbl_inn[],8,FALSE))</f>
        <v/>
      </c>
      <c r="AB877" s="83" t="s">
        <v>311</v>
      </c>
      <c r="AC877" s="83" t="s">
        <v>311</v>
      </c>
      <c r="AD877" s="83" t="s">
        <v>311</v>
      </c>
      <c r="AE877" s="83" t="s">
        <v>311</v>
      </c>
      <c r="AF877" s="83" t="s">
        <v>311</v>
      </c>
      <c r="AG877" s="83" t="s">
        <v>311</v>
      </c>
      <c r="AH877" s="83" t="s">
        <v>311</v>
      </c>
      <c r="AI877" s="83" t="s">
        <v>311</v>
      </c>
      <c r="AJ877" s="83" t="s">
        <v>311</v>
      </c>
      <c r="AK877" s="83" t="s">
        <v>311</v>
      </c>
      <c r="AL877" s="83" t="s">
        <v>311</v>
      </c>
      <c r="AM877" s="83" t="s">
        <v>311</v>
      </c>
      <c r="AN877" s="83" t="s">
        <v>311</v>
      </c>
    </row>
    <row r="878" spans="1:40" x14ac:dyDescent="0.25">
      <c r="A878" s="81">
        <f t="shared" si="13"/>
        <v>869</v>
      </c>
      <c r="B878" s="82" t="str">
        <f>IF(tbl_main[[#This Row],[ТИП]]="","",IF(tbl_main[[#This Row],[Серия и номер]]="","",tbl_main[[#This Row],[ТИП]]&amp;"-"&amp;RIGHT(tbl_main[[#This Row],[Серия и номер]],6)))</f>
        <v/>
      </c>
      <c r="C878" s="83" t="s">
        <v>311</v>
      </c>
      <c r="D878" s="83" t="s">
        <v>311</v>
      </c>
      <c r="E878" s="83" t="s">
        <v>311</v>
      </c>
      <c r="F878" s="83" t="s">
        <v>311</v>
      </c>
      <c r="G878" s="83" t="s">
        <v>311</v>
      </c>
      <c r="H878" s="83" t="s">
        <v>311</v>
      </c>
      <c r="I878" s="83" t="s">
        <v>311</v>
      </c>
      <c r="J878" s="83" t="s">
        <v>311</v>
      </c>
      <c r="K878" s="84" t="s">
        <v>311</v>
      </c>
      <c r="L878" s="83" t="s">
        <v>311</v>
      </c>
      <c r="M878" s="85" t="s">
        <v>311</v>
      </c>
      <c r="N878" s="83" t="s">
        <v>311</v>
      </c>
      <c r="O878" s="84" t="s">
        <v>311</v>
      </c>
      <c r="P878" s="83" t="s">
        <v>311</v>
      </c>
      <c r="Q878" s="83" t="s">
        <v>311</v>
      </c>
      <c r="R878" s="83" t="s">
        <v>311</v>
      </c>
      <c r="S878" s="86" t="s">
        <v>311</v>
      </c>
      <c r="T878" s="83" t="s">
        <v>311</v>
      </c>
      <c r="U878" s="83" t="s">
        <v>311</v>
      </c>
      <c r="V878" s="83" t="s">
        <v>311</v>
      </c>
      <c r="W878" s="86" t="s">
        <v>311</v>
      </c>
      <c r="X878" s="86" t="s">
        <v>311</v>
      </c>
      <c r="Y878" s="90" t="str">
        <f>IF(tbl_main[[#This Row],[ИНН организации]]="","",IF(ISERROR(VLOOKUP(tbl_main[[#This Row],[ИНН организации]],tbl_inn[],3,FALSE)),"Проверьте ИНН",VLOOKUP(tbl_main[[#This Row],[ИНН организации]],tbl_inn[],3,FALSE)))</f>
        <v/>
      </c>
      <c r="Z878" s="90" t="str">
        <f>IF(ISERROR(VLOOKUP(tbl_main[[#This Row],[ИНН организации]],tbl_inn[],4,FALSE)),"",VLOOKUP(tbl_main[[#This Row],[ИНН организации]],tbl_inn[],4,FALSE))</f>
        <v/>
      </c>
      <c r="AA878" s="90" t="str">
        <f>IF(ISERROR(VLOOKUP(tbl_main[[#This Row],[ИНН организации]],tbl_inn[],8,FALSE)),"",VLOOKUP(tbl_main[[#This Row],[ИНН организации]],tbl_inn[],8,FALSE))</f>
        <v/>
      </c>
      <c r="AB878" s="83" t="s">
        <v>311</v>
      </c>
      <c r="AC878" s="83" t="s">
        <v>311</v>
      </c>
      <c r="AD878" s="83" t="s">
        <v>311</v>
      </c>
      <c r="AE878" s="83" t="s">
        <v>311</v>
      </c>
      <c r="AF878" s="83" t="s">
        <v>311</v>
      </c>
      <c r="AG878" s="83" t="s">
        <v>311</v>
      </c>
      <c r="AH878" s="83" t="s">
        <v>311</v>
      </c>
      <c r="AI878" s="83" t="s">
        <v>311</v>
      </c>
      <c r="AJ878" s="83" t="s">
        <v>311</v>
      </c>
      <c r="AK878" s="83" t="s">
        <v>311</v>
      </c>
      <c r="AL878" s="83" t="s">
        <v>311</v>
      </c>
      <c r="AM878" s="83" t="s">
        <v>311</v>
      </c>
      <c r="AN878" s="83" t="s">
        <v>311</v>
      </c>
    </row>
    <row r="879" spans="1:40" x14ac:dyDescent="0.25">
      <c r="A879" s="81">
        <f t="shared" si="13"/>
        <v>870</v>
      </c>
      <c r="B879" s="82" t="str">
        <f>IF(tbl_main[[#This Row],[ТИП]]="","",IF(tbl_main[[#This Row],[Серия и номер]]="","",tbl_main[[#This Row],[ТИП]]&amp;"-"&amp;RIGHT(tbl_main[[#This Row],[Серия и номер]],6)))</f>
        <v/>
      </c>
      <c r="C879" s="83" t="s">
        <v>311</v>
      </c>
      <c r="D879" s="83" t="s">
        <v>311</v>
      </c>
      <c r="E879" s="83" t="s">
        <v>311</v>
      </c>
      <c r="F879" s="83" t="s">
        <v>311</v>
      </c>
      <c r="G879" s="83" t="s">
        <v>311</v>
      </c>
      <c r="H879" s="83" t="s">
        <v>311</v>
      </c>
      <c r="I879" s="83" t="s">
        <v>311</v>
      </c>
      <c r="J879" s="83" t="s">
        <v>311</v>
      </c>
      <c r="K879" s="84" t="s">
        <v>311</v>
      </c>
      <c r="L879" s="83" t="s">
        <v>311</v>
      </c>
      <c r="M879" s="85" t="s">
        <v>311</v>
      </c>
      <c r="N879" s="83" t="s">
        <v>311</v>
      </c>
      <c r="O879" s="84" t="s">
        <v>311</v>
      </c>
      <c r="P879" s="83" t="s">
        <v>311</v>
      </c>
      <c r="Q879" s="83" t="s">
        <v>311</v>
      </c>
      <c r="R879" s="83" t="s">
        <v>311</v>
      </c>
      <c r="S879" s="86" t="s">
        <v>311</v>
      </c>
      <c r="T879" s="83" t="s">
        <v>311</v>
      </c>
      <c r="U879" s="83" t="s">
        <v>311</v>
      </c>
      <c r="V879" s="83" t="s">
        <v>311</v>
      </c>
      <c r="W879" s="86" t="s">
        <v>311</v>
      </c>
      <c r="X879" s="86" t="s">
        <v>311</v>
      </c>
      <c r="Y879" s="90" t="str">
        <f>IF(tbl_main[[#This Row],[ИНН организации]]="","",IF(ISERROR(VLOOKUP(tbl_main[[#This Row],[ИНН организации]],tbl_inn[],3,FALSE)),"Проверьте ИНН",VLOOKUP(tbl_main[[#This Row],[ИНН организации]],tbl_inn[],3,FALSE)))</f>
        <v/>
      </c>
      <c r="Z879" s="90" t="str">
        <f>IF(ISERROR(VLOOKUP(tbl_main[[#This Row],[ИНН организации]],tbl_inn[],4,FALSE)),"",VLOOKUP(tbl_main[[#This Row],[ИНН организации]],tbl_inn[],4,FALSE))</f>
        <v/>
      </c>
      <c r="AA879" s="90" t="str">
        <f>IF(ISERROR(VLOOKUP(tbl_main[[#This Row],[ИНН организации]],tbl_inn[],8,FALSE)),"",VLOOKUP(tbl_main[[#This Row],[ИНН организации]],tbl_inn[],8,FALSE))</f>
        <v/>
      </c>
      <c r="AB879" s="83" t="s">
        <v>311</v>
      </c>
      <c r="AC879" s="83" t="s">
        <v>311</v>
      </c>
      <c r="AD879" s="83" t="s">
        <v>311</v>
      </c>
      <c r="AE879" s="83" t="s">
        <v>311</v>
      </c>
      <c r="AF879" s="83" t="s">
        <v>311</v>
      </c>
      <c r="AG879" s="83" t="s">
        <v>311</v>
      </c>
      <c r="AH879" s="83" t="s">
        <v>311</v>
      </c>
      <c r="AI879" s="83" t="s">
        <v>311</v>
      </c>
      <c r="AJ879" s="83" t="s">
        <v>311</v>
      </c>
      <c r="AK879" s="83" t="s">
        <v>311</v>
      </c>
      <c r="AL879" s="83" t="s">
        <v>311</v>
      </c>
      <c r="AM879" s="83" t="s">
        <v>311</v>
      </c>
      <c r="AN879" s="83" t="s">
        <v>311</v>
      </c>
    </row>
    <row r="880" spans="1:40" x14ac:dyDescent="0.25">
      <c r="A880" s="81">
        <f t="shared" si="13"/>
        <v>871</v>
      </c>
      <c r="B880" s="82" t="str">
        <f>IF(tbl_main[[#This Row],[ТИП]]="","",IF(tbl_main[[#This Row],[Серия и номер]]="","",tbl_main[[#This Row],[ТИП]]&amp;"-"&amp;RIGHT(tbl_main[[#This Row],[Серия и номер]],6)))</f>
        <v/>
      </c>
      <c r="C880" s="83" t="s">
        <v>311</v>
      </c>
      <c r="D880" s="83" t="s">
        <v>311</v>
      </c>
      <c r="E880" s="83" t="s">
        <v>311</v>
      </c>
      <c r="F880" s="83" t="s">
        <v>311</v>
      </c>
      <c r="G880" s="83" t="s">
        <v>311</v>
      </c>
      <c r="H880" s="83" t="s">
        <v>311</v>
      </c>
      <c r="I880" s="83" t="s">
        <v>311</v>
      </c>
      <c r="J880" s="83" t="s">
        <v>311</v>
      </c>
      <c r="K880" s="84" t="s">
        <v>311</v>
      </c>
      <c r="L880" s="83" t="s">
        <v>311</v>
      </c>
      <c r="M880" s="85" t="s">
        <v>311</v>
      </c>
      <c r="N880" s="83" t="s">
        <v>311</v>
      </c>
      <c r="O880" s="84" t="s">
        <v>311</v>
      </c>
      <c r="P880" s="83" t="s">
        <v>311</v>
      </c>
      <c r="Q880" s="83" t="s">
        <v>311</v>
      </c>
      <c r="R880" s="83" t="s">
        <v>311</v>
      </c>
      <c r="S880" s="86" t="s">
        <v>311</v>
      </c>
      <c r="T880" s="83" t="s">
        <v>311</v>
      </c>
      <c r="U880" s="83" t="s">
        <v>311</v>
      </c>
      <c r="V880" s="83" t="s">
        <v>311</v>
      </c>
      <c r="W880" s="86" t="s">
        <v>311</v>
      </c>
      <c r="X880" s="86" t="s">
        <v>311</v>
      </c>
      <c r="Y880" s="90" t="str">
        <f>IF(tbl_main[[#This Row],[ИНН организации]]="","",IF(ISERROR(VLOOKUP(tbl_main[[#This Row],[ИНН организации]],tbl_inn[],3,FALSE)),"Проверьте ИНН",VLOOKUP(tbl_main[[#This Row],[ИНН организации]],tbl_inn[],3,FALSE)))</f>
        <v/>
      </c>
      <c r="Z880" s="90" t="str">
        <f>IF(ISERROR(VLOOKUP(tbl_main[[#This Row],[ИНН организации]],tbl_inn[],4,FALSE)),"",VLOOKUP(tbl_main[[#This Row],[ИНН организации]],tbl_inn[],4,FALSE))</f>
        <v/>
      </c>
      <c r="AA880" s="90" t="str">
        <f>IF(ISERROR(VLOOKUP(tbl_main[[#This Row],[ИНН организации]],tbl_inn[],8,FALSE)),"",VLOOKUP(tbl_main[[#This Row],[ИНН организации]],tbl_inn[],8,FALSE))</f>
        <v/>
      </c>
      <c r="AB880" s="83" t="s">
        <v>311</v>
      </c>
      <c r="AC880" s="83" t="s">
        <v>311</v>
      </c>
      <c r="AD880" s="83" t="s">
        <v>311</v>
      </c>
      <c r="AE880" s="83" t="s">
        <v>311</v>
      </c>
      <c r="AF880" s="83" t="s">
        <v>311</v>
      </c>
      <c r="AG880" s="83" t="s">
        <v>311</v>
      </c>
      <c r="AH880" s="83" t="s">
        <v>311</v>
      </c>
      <c r="AI880" s="83" t="s">
        <v>311</v>
      </c>
      <c r="AJ880" s="83" t="s">
        <v>311</v>
      </c>
      <c r="AK880" s="83" t="s">
        <v>311</v>
      </c>
      <c r="AL880" s="83" t="s">
        <v>311</v>
      </c>
      <c r="AM880" s="83" t="s">
        <v>311</v>
      </c>
      <c r="AN880" s="83" t="s">
        <v>311</v>
      </c>
    </row>
    <row r="881" spans="1:40" x14ac:dyDescent="0.25">
      <c r="A881" s="81">
        <f t="shared" si="13"/>
        <v>872</v>
      </c>
      <c r="B881" s="82" t="str">
        <f>IF(tbl_main[[#This Row],[ТИП]]="","",IF(tbl_main[[#This Row],[Серия и номер]]="","",tbl_main[[#This Row],[ТИП]]&amp;"-"&amp;RIGHT(tbl_main[[#This Row],[Серия и номер]],6)))</f>
        <v/>
      </c>
      <c r="C881" s="83" t="s">
        <v>311</v>
      </c>
      <c r="D881" s="83" t="s">
        <v>311</v>
      </c>
      <c r="E881" s="83" t="s">
        <v>311</v>
      </c>
      <c r="F881" s="83" t="s">
        <v>311</v>
      </c>
      <c r="G881" s="83" t="s">
        <v>311</v>
      </c>
      <c r="H881" s="83" t="s">
        <v>311</v>
      </c>
      <c r="I881" s="83" t="s">
        <v>311</v>
      </c>
      <c r="J881" s="83" t="s">
        <v>311</v>
      </c>
      <c r="K881" s="84" t="s">
        <v>311</v>
      </c>
      <c r="L881" s="83" t="s">
        <v>311</v>
      </c>
      <c r="M881" s="85" t="s">
        <v>311</v>
      </c>
      <c r="N881" s="83" t="s">
        <v>311</v>
      </c>
      <c r="O881" s="84" t="s">
        <v>311</v>
      </c>
      <c r="P881" s="83" t="s">
        <v>311</v>
      </c>
      <c r="Q881" s="83" t="s">
        <v>311</v>
      </c>
      <c r="R881" s="83" t="s">
        <v>311</v>
      </c>
      <c r="S881" s="86" t="s">
        <v>311</v>
      </c>
      <c r="T881" s="83" t="s">
        <v>311</v>
      </c>
      <c r="U881" s="83" t="s">
        <v>311</v>
      </c>
      <c r="V881" s="83" t="s">
        <v>311</v>
      </c>
      <c r="W881" s="86" t="s">
        <v>311</v>
      </c>
      <c r="X881" s="86" t="s">
        <v>311</v>
      </c>
      <c r="Y881" s="90" t="str">
        <f>IF(tbl_main[[#This Row],[ИНН организации]]="","",IF(ISERROR(VLOOKUP(tbl_main[[#This Row],[ИНН организации]],tbl_inn[],3,FALSE)),"Проверьте ИНН",VLOOKUP(tbl_main[[#This Row],[ИНН организации]],tbl_inn[],3,FALSE)))</f>
        <v/>
      </c>
      <c r="Z881" s="90" t="str">
        <f>IF(ISERROR(VLOOKUP(tbl_main[[#This Row],[ИНН организации]],tbl_inn[],4,FALSE)),"",VLOOKUP(tbl_main[[#This Row],[ИНН организации]],tbl_inn[],4,FALSE))</f>
        <v/>
      </c>
      <c r="AA881" s="90" t="str">
        <f>IF(ISERROR(VLOOKUP(tbl_main[[#This Row],[ИНН организации]],tbl_inn[],8,FALSE)),"",VLOOKUP(tbl_main[[#This Row],[ИНН организации]],tbl_inn[],8,FALSE))</f>
        <v/>
      </c>
      <c r="AB881" s="83" t="s">
        <v>311</v>
      </c>
      <c r="AC881" s="83" t="s">
        <v>311</v>
      </c>
      <c r="AD881" s="83" t="s">
        <v>311</v>
      </c>
      <c r="AE881" s="83" t="s">
        <v>311</v>
      </c>
      <c r="AF881" s="83" t="s">
        <v>311</v>
      </c>
      <c r="AG881" s="83" t="s">
        <v>311</v>
      </c>
      <c r="AH881" s="83" t="s">
        <v>311</v>
      </c>
      <c r="AI881" s="83" t="s">
        <v>311</v>
      </c>
      <c r="AJ881" s="83" t="s">
        <v>311</v>
      </c>
      <c r="AK881" s="83" t="s">
        <v>311</v>
      </c>
      <c r="AL881" s="83" t="s">
        <v>311</v>
      </c>
      <c r="AM881" s="83" t="s">
        <v>311</v>
      </c>
      <c r="AN881" s="83" t="s">
        <v>311</v>
      </c>
    </row>
    <row r="882" spans="1:40" x14ac:dyDescent="0.25">
      <c r="A882" s="81">
        <f t="shared" si="13"/>
        <v>873</v>
      </c>
      <c r="B882" s="82" t="str">
        <f>IF(tbl_main[[#This Row],[ТИП]]="","",IF(tbl_main[[#This Row],[Серия и номер]]="","",tbl_main[[#This Row],[ТИП]]&amp;"-"&amp;RIGHT(tbl_main[[#This Row],[Серия и номер]],6)))</f>
        <v/>
      </c>
      <c r="C882" s="83" t="s">
        <v>311</v>
      </c>
      <c r="D882" s="83" t="s">
        <v>311</v>
      </c>
      <c r="E882" s="83" t="s">
        <v>311</v>
      </c>
      <c r="F882" s="83" t="s">
        <v>311</v>
      </c>
      <c r="G882" s="83" t="s">
        <v>311</v>
      </c>
      <c r="H882" s="83" t="s">
        <v>311</v>
      </c>
      <c r="I882" s="83" t="s">
        <v>311</v>
      </c>
      <c r="J882" s="83" t="s">
        <v>311</v>
      </c>
      <c r="K882" s="84" t="s">
        <v>311</v>
      </c>
      <c r="L882" s="83" t="s">
        <v>311</v>
      </c>
      <c r="M882" s="85" t="s">
        <v>311</v>
      </c>
      <c r="N882" s="83" t="s">
        <v>311</v>
      </c>
      <c r="O882" s="84" t="s">
        <v>311</v>
      </c>
      <c r="P882" s="83" t="s">
        <v>311</v>
      </c>
      <c r="Q882" s="83" t="s">
        <v>311</v>
      </c>
      <c r="R882" s="83" t="s">
        <v>311</v>
      </c>
      <c r="S882" s="86" t="s">
        <v>311</v>
      </c>
      <c r="T882" s="83" t="s">
        <v>311</v>
      </c>
      <c r="U882" s="83" t="s">
        <v>311</v>
      </c>
      <c r="V882" s="83" t="s">
        <v>311</v>
      </c>
      <c r="W882" s="86" t="s">
        <v>311</v>
      </c>
      <c r="X882" s="86" t="s">
        <v>311</v>
      </c>
      <c r="Y882" s="90" t="str">
        <f>IF(tbl_main[[#This Row],[ИНН организации]]="","",IF(ISERROR(VLOOKUP(tbl_main[[#This Row],[ИНН организации]],tbl_inn[],3,FALSE)),"Проверьте ИНН",VLOOKUP(tbl_main[[#This Row],[ИНН организации]],tbl_inn[],3,FALSE)))</f>
        <v/>
      </c>
      <c r="Z882" s="90" t="str">
        <f>IF(ISERROR(VLOOKUP(tbl_main[[#This Row],[ИНН организации]],tbl_inn[],4,FALSE)),"",VLOOKUP(tbl_main[[#This Row],[ИНН организации]],tbl_inn[],4,FALSE))</f>
        <v/>
      </c>
      <c r="AA882" s="90" t="str">
        <f>IF(ISERROR(VLOOKUP(tbl_main[[#This Row],[ИНН организации]],tbl_inn[],8,FALSE)),"",VLOOKUP(tbl_main[[#This Row],[ИНН организации]],tbl_inn[],8,FALSE))</f>
        <v/>
      </c>
      <c r="AB882" s="83" t="s">
        <v>311</v>
      </c>
      <c r="AC882" s="83" t="s">
        <v>311</v>
      </c>
      <c r="AD882" s="83" t="s">
        <v>311</v>
      </c>
      <c r="AE882" s="83" t="s">
        <v>311</v>
      </c>
      <c r="AF882" s="83" t="s">
        <v>311</v>
      </c>
      <c r="AG882" s="83" t="s">
        <v>311</v>
      </c>
      <c r="AH882" s="83" t="s">
        <v>311</v>
      </c>
      <c r="AI882" s="83" t="s">
        <v>311</v>
      </c>
      <c r="AJ882" s="83" t="s">
        <v>311</v>
      </c>
      <c r="AK882" s="83" t="s">
        <v>311</v>
      </c>
      <c r="AL882" s="83" t="s">
        <v>311</v>
      </c>
      <c r="AM882" s="83" t="s">
        <v>311</v>
      </c>
      <c r="AN882" s="83" t="s">
        <v>311</v>
      </c>
    </row>
    <row r="883" spans="1:40" x14ac:dyDescent="0.25">
      <c r="A883" s="81">
        <f t="shared" si="13"/>
        <v>874</v>
      </c>
      <c r="B883" s="82" t="str">
        <f>IF(tbl_main[[#This Row],[ТИП]]="","",IF(tbl_main[[#This Row],[Серия и номер]]="","",tbl_main[[#This Row],[ТИП]]&amp;"-"&amp;RIGHT(tbl_main[[#This Row],[Серия и номер]],6)))</f>
        <v/>
      </c>
      <c r="C883" s="83" t="s">
        <v>311</v>
      </c>
      <c r="D883" s="83" t="s">
        <v>311</v>
      </c>
      <c r="E883" s="83" t="s">
        <v>311</v>
      </c>
      <c r="F883" s="83" t="s">
        <v>311</v>
      </c>
      <c r="G883" s="83" t="s">
        <v>311</v>
      </c>
      <c r="H883" s="83" t="s">
        <v>311</v>
      </c>
      <c r="I883" s="83" t="s">
        <v>311</v>
      </c>
      <c r="J883" s="83" t="s">
        <v>311</v>
      </c>
      <c r="K883" s="84" t="s">
        <v>311</v>
      </c>
      <c r="L883" s="83" t="s">
        <v>311</v>
      </c>
      <c r="M883" s="85" t="s">
        <v>311</v>
      </c>
      <c r="N883" s="83" t="s">
        <v>311</v>
      </c>
      <c r="O883" s="84" t="s">
        <v>311</v>
      </c>
      <c r="P883" s="83" t="s">
        <v>311</v>
      </c>
      <c r="Q883" s="83" t="s">
        <v>311</v>
      </c>
      <c r="R883" s="83" t="s">
        <v>311</v>
      </c>
      <c r="S883" s="86" t="s">
        <v>311</v>
      </c>
      <c r="T883" s="83" t="s">
        <v>311</v>
      </c>
      <c r="U883" s="83" t="s">
        <v>311</v>
      </c>
      <c r="V883" s="83" t="s">
        <v>311</v>
      </c>
      <c r="W883" s="86" t="s">
        <v>311</v>
      </c>
      <c r="X883" s="86" t="s">
        <v>311</v>
      </c>
      <c r="Y883" s="90" t="str">
        <f>IF(tbl_main[[#This Row],[ИНН организации]]="","",IF(ISERROR(VLOOKUP(tbl_main[[#This Row],[ИНН организации]],tbl_inn[],3,FALSE)),"Проверьте ИНН",VLOOKUP(tbl_main[[#This Row],[ИНН организации]],tbl_inn[],3,FALSE)))</f>
        <v/>
      </c>
      <c r="Z883" s="90" t="str">
        <f>IF(ISERROR(VLOOKUP(tbl_main[[#This Row],[ИНН организации]],tbl_inn[],4,FALSE)),"",VLOOKUP(tbl_main[[#This Row],[ИНН организации]],tbl_inn[],4,FALSE))</f>
        <v/>
      </c>
      <c r="AA883" s="90" t="str">
        <f>IF(ISERROR(VLOOKUP(tbl_main[[#This Row],[ИНН организации]],tbl_inn[],8,FALSE)),"",VLOOKUP(tbl_main[[#This Row],[ИНН организации]],tbl_inn[],8,FALSE))</f>
        <v/>
      </c>
      <c r="AB883" s="83" t="s">
        <v>311</v>
      </c>
      <c r="AC883" s="83" t="s">
        <v>311</v>
      </c>
      <c r="AD883" s="83" t="s">
        <v>311</v>
      </c>
      <c r="AE883" s="83" t="s">
        <v>311</v>
      </c>
      <c r="AF883" s="83" t="s">
        <v>311</v>
      </c>
      <c r="AG883" s="83" t="s">
        <v>311</v>
      </c>
      <c r="AH883" s="83" t="s">
        <v>311</v>
      </c>
      <c r="AI883" s="83" t="s">
        <v>311</v>
      </c>
      <c r="AJ883" s="83" t="s">
        <v>311</v>
      </c>
      <c r="AK883" s="83" t="s">
        <v>311</v>
      </c>
      <c r="AL883" s="83" t="s">
        <v>311</v>
      </c>
      <c r="AM883" s="83" t="s">
        <v>311</v>
      </c>
      <c r="AN883" s="83" t="s">
        <v>311</v>
      </c>
    </row>
    <row r="884" spans="1:40" x14ac:dyDescent="0.25">
      <c r="A884" s="81">
        <f t="shared" si="13"/>
        <v>875</v>
      </c>
      <c r="B884" s="82" t="str">
        <f>IF(tbl_main[[#This Row],[ТИП]]="","",IF(tbl_main[[#This Row],[Серия и номер]]="","",tbl_main[[#This Row],[ТИП]]&amp;"-"&amp;RIGHT(tbl_main[[#This Row],[Серия и номер]],6)))</f>
        <v/>
      </c>
      <c r="C884" s="83" t="s">
        <v>311</v>
      </c>
      <c r="D884" s="83" t="s">
        <v>311</v>
      </c>
      <c r="E884" s="83" t="s">
        <v>311</v>
      </c>
      <c r="F884" s="83" t="s">
        <v>311</v>
      </c>
      <c r="G884" s="83" t="s">
        <v>311</v>
      </c>
      <c r="H884" s="83" t="s">
        <v>311</v>
      </c>
      <c r="I884" s="83" t="s">
        <v>311</v>
      </c>
      <c r="J884" s="83" t="s">
        <v>311</v>
      </c>
      <c r="K884" s="84" t="s">
        <v>311</v>
      </c>
      <c r="L884" s="83" t="s">
        <v>311</v>
      </c>
      <c r="M884" s="85" t="s">
        <v>311</v>
      </c>
      <c r="N884" s="83" t="s">
        <v>311</v>
      </c>
      <c r="O884" s="84" t="s">
        <v>311</v>
      </c>
      <c r="P884" s="83" t="s">
        <v>311</v>
      </c>
      <c r="Q884" s="83" t="s">
        <v>311</v>
      </c>
      <c r="R884" s="83" t="s">
        <v>311</v>
      </c>
      <c r="S884" s="86" t="s">
        <v>311</v>
      </c>
      <c r="T884" s="83" t="s">
        <v>311</v>
      </c>
      <c r="U884" s="83" t="s">
        <v>311</v>
      </c>
      <c r="V884" s="83" t="s">
        <v>311</v>
      </c>
      <c r="W884" s="86" t="s">
        <v>311</v>
      </c>
      <c r="X884" s="86" t="s">
        <v>311</v>
      </c>
      <c r="Y884" s="90" t="str">
        <f>IF(tbl_main[[#This Row],[ИНН организации]]="","",IF(ISERROR(VLOOKUP(tbl_main[[#This Row],[ИНН организации]],tbl_inn[],3,FALSE)),"Проверьте ИНН",VLOOKUP(tbl_main[[#This Row],[ИНН организации]],tbl_inn[],3,FALSE)))</f>
        <v/>
      </c>
      <c r="Z884" s="90" t="str">
        <f>IF(ISERROR(VLOOKUP(tbl_main[[#This Row],[ИНН организации]],tbl_inn[],4,FALSE)),"",VLOOKUP(tbl_main[[#This Row],[ИНН организации]],tbl_inn[],4,FALSE))</f>
        <v/>
      </c>
      <c r="AA884" s="90" t="str">
        <f>IF(ISERROR(VLOOKUP(tbl_main[[#This Row],[ИНН организации]],tbl_inn[],8,FALSE)),"",VLOOKUP(tbl_main[[#This Row],[ИНН организации]],tbl_inn[],8,FALSE))</f>
        <v/>
      </c>
      <c r="AB884" s="83" t="s">
        <v>311</v>
      </c>
      <c r="AC884" s="83" t="s">
        <v>311</v>
      </c>
      <c r="AD884" s="83" t="s">
        <v>311</v>
      </c>
      <c r="AE884" s="83" t="s">
        <v>311</v>
      </c>
      <c r="AF884" s="83" t="s">
        <v>311</v>
      </c>
      <c r="AG884" s="83" t="s">
        <v>311</v>
      </c>
      <c r="AH884" s="83" t="s">
        <v>311</v>
      </c>
      <c r="AI884" s="83" t="s">
        <v>311</v>
      </c>
      <c r="AJ884" s="83" t="s">
        <v>311</v>
      </c>
      <c r="AK884" s="83" t="s">
        <v>311</v>
      </c>
      <c r="AL884" s="83" t="s">
        <v>311</v>
      </c>
      <c r="AM884" s="83" t="s">
        <v>311</v>
      </c>
      <c r="AN884" s="83" t="s">
        <v>311</v>
      </c>
    </row>
    <row r="885" spans="1:40" x14ac:dyDescent="0.25">
      <c r="A885" s="81">
        <f t="shared" si="13"/>
        <v>876</v>
      </c>
      <c r="B885" s="82" t="str">
        <f>IF(tbl_main[[#This Row],[ТИП]]="","",IF(tbl_main[[#This Row],[Серия и номер]]="","",tbl_main[[#This Row],[ТИП]]&amp;"-"&amp;RIGHT(tbl_main[[#This Row],[Серия и номер]],6)))</f>
        <v/>
      </c>
      <c r="C885" s="83" t="s">
        <v>311</v>
      </c>
      <c r="D885" s="83" t="s">
        <v>311</v>
      </c>
      <c r="E885" s="83" t="s">
        <v>311</v>
      </c>
      <c r="F885" s="83" t="s">
        <v>311</v>
      </c>
      <c r="G885" s="83" t="s">
        <v>311</v>
      </c>
      <c r="H885" s="83" t="s">
        <v>311</v>
      </c>
      <c r="I885" s="83" t="s">
        <v>311</v>
      </c>
      <c r="J885" s="83" t="s">
        <v>311</v>
      </c>
      <c r="K885" s="84" t="s">
        <v>311</v>
      </c>
      <c r="L885" s="83" t="s">
        <v>311</v>
      </c>
      <c r="M885" s="85" t="s">
        <v>311</v>
      </c>
      <c r="N885" s="83" t="s">
        <v>311</v>
      </c>
      <c r="O885" s="84" t="s">
        <v>311</v>
      </c>
      <c r="P885" s="83" t="s">
        <v>311</v>
      </c>
      <c r="Q885" s="83" t="s">
        <v>311</v>
      </c>
      <c r="R885" s="83" t="s">
        <v>311</v>
      </c>
      <c r="S885" s="86" t="s">
        <v>311</v>
      </c>
      <c r="T885" s="83" t="s">
        <v>311</v>
      </c>
      <c r="U885" s="83" t="s">
        <v>311</v>
      </c>
      <c r="V885" s="83" t="s">
        <v>311</v>
      </c>
      <c r="W885" s="86" t="s">
        <v>311</v>
      </c>
      <c r="X885" s="86" t="s">
        <v>311</v>
      </c>
      <c r="Y885" s="90" t="str">
        <f>IF(tbl_main[[#This Row],[ИНН организации]]="","",IF(ISERROR(VLOOKUP(tbl_main[[#This Row],[ИНН организации]],tbl_inn[],3,FALSE)),"Проверьте ИНН",VLOOKUP(tbl_main[[#This Row],[ИНН организации]],tbl_inn[],3,FALSE)))</f>
        <v/>
      </c>
      <c r="Z885" s="90" t="str">
        <f>IF(ISERROR(VLOOKUP(tbl_main[[#This Row],[ИНН организации]],tbl_inn[],4,FALSE)),"",VLOOKUP(tbl_main[[#This Row],[ИНН организации]],tbl_inn[],4,FALSE))</f>
        <v/>
      </c>
      <c r="AA885" s="90" t="str">
        <f>IF(ISERROR(VLOOKUP(tbl_main[[#This Row],[ИНН организации]],tbl_inn[],8,FALSE)),"",VLOOKUP(tbl_main[[#This Row],[ИНН организации]],tbl_inn[],8,FALSE))</f>
        <v/>
      </c>
      <c r="AB885" s="83" t="s">
        <v>311</v>
      </c>
      <c r="AC885" s="83" t="s">
        <v>311</v>
      </c>
      <c r="AD885" s="83" t="s">
        <v>311</v>
      </c>
      <c r="AE885" s="83" t="s">
        <v>311</v>
      </c>
      <c r="AF885" s="83" t="s">
        <v>311</v>
      </c>
      <c r="AG885" s="83" t="s">
        <v>311</v>
      </c>
      <c r="AH885" s="83" t="s">
        <v>311</v>
      </c>
      <c r="AI885" s="83" t="s">
        <v>311</v>
      </c>
      <c r="AJ885" s="83" t="s">
        <v>311</v>
      </c>
      <c r="AK885" s="83" t="s">
        <v>311</v>
      </c>
      <c r="AL885" s="83" t="s">
        <v>311</v>
      </c>
      <c r="AM885" s="83" t="s">
        <v>311</v>
      </c>
      <c r="AN885" s="83" t="s">
        <v>311</v>
      </c>
    </row>
    <row r="886" spans="1:40" x14ac:dyDescent="0.25">
      <c r="A886" s="81">
        <f t="shared" si="13"/>
        <v>877</v>
      </c>
      <c r="B886" s="82" t="str">
        <f>IF(tbl_main[[#This Row],[ТИП]]="","",IF(tbl_main[[#This Row],[Серия и номер]]="","",tbl_main[[#This Row],[ТИП]]&amp;"-"&amp;RIGHT(tbl_main[[#This Row],[Серия и номер]],6)))</f>
        <v/>
      </c>
      <c r="C886" s="83" t="s">
        <v>311</v>
      </c>
      <c r="D886" s="83" t="s">
        <v>311</v>
      </c>
      <c r="E886" s="83" t="s">
        <v>311</v>
      </c>
      <c r="F886" s="83" t="s">
        <v>311</v>
      </c>
      <c r="G886" s="83" t="s">
        <v>311</v>
      </c>
      <c r="H886" s="83" t="s">
        <v>311</v>
      </c>
      <c r="I886" s="83" t="s">
        <v>311</v>
      </c>
      <c r="J886" s="83" t="s">
        <v>311</v>
      </c>
      <c r="K886" s="84" t="s">
        <v>311</v>
      </c>
      <c r="L886" s="83" t="s">
        <v>311</v>
      </c>
      <c r="M886" s="85" t="s">
        <v>311</v>
      </c>
      <c r="N886" s="83" t="s">
        <v>311</v>
      </c>
      <c r="O886" s="84" t="s">
        <v>311</v>
      </c>
      <c r="P886" s="83" t="s">
        <v>311</v>
      </c>
      <c r="Q886" s="83" t="s">
        <v>311</v>
      </c>
      <c r="R886" s="83" t="s">
        <v>311</v>
      </c>
      <c r="S886" s="86" t="s">
        <v>311</v>
      </c>
      <c r="T886" s="83" t="s">
        <v>311</v>
      </c>
      <c r="U886" s="83" t="s">
        <v>311</v>
      </c>
      <c r="V886" s="83" t="s">
        <v>311</v>
      </c>
      <c r="W886" s="86" t="s">
        <v>311</v>
      </c>
      <c r="X886" s="86" t="s">
        <v>311</v>
      </c>
      <c r="Y886" s="90" t="str">
        <f>IF(tbl_main[[#This Row],[ИНН организации]]="","",IF(ISERROR(VLOOKUP(tbl_main[[#This Row],[ИНН организации]],tbl_inn[],3,FALSE)),"Проверьте ИНН",VLOOKUP(tbl_main[[#This Row],[ИНН организации]],tbl_inn[],3,FALSE)))</f>
        <v/>
      </c>
      <c r="Z886" s="90" t="str">
        <f>IF(ISERROR(VLOOKUP(tbl_main[[#This Row],[ИНН организации]],tbl_inn[],4,FALSE)),"",VLOOKUP(tbl_main[[#This Row],[ИНН организации]],tbl_inn[],4,FALSE))</f>
        <v/>
      </c>
      <c r="AA886" s="90" t="str">
        <f>IF(ISERROR(VLOOKUP(tbl_main[[#This Row],[ИНН организации]],tbl_inn[],8,FALSE)),"",VLOOKUP(tbl_main[[#This Row],[ИНН организации]],tbl_inn[],8,FALSE))</f>
        <v/>
      </c>
      <c r="AB886" s="83" t="s">
        <v>311</v>
      </c>
      <c r="AC886" s="83" t="s">
        <v>311</v>
      </c>
      <c r="AD886" s="83" t="s">
        <v>311</v>
      </c>
      <c r="AE886" s="83" t="s">
        <v>311</v>
      </c>
      <c r="AF886" s="83" t="s">
        <v>311</v>
      </c>
      <c r="AG886" s="83" t="s">
        <v>311</v>
      </c>
      <c r="AH886" s="83" t="s">
        <v>311</v>
      </c>
      <c r="AI886" s="83" t="s">
        <v>311</v>
      </c>
      <c r="AJ886" s="83" t="s">
        <v>311</v>
      </c>
      <c r="AK886" s="83" t="s">
        <v>311</v>
      </c>
      <c r="AL886" s="83" t="s">
        <v>311</v>
      </c>
      <c r="AM886" s="83" t="s">
        <v>311</v>
      </c>
      <c r="AN886" s="83" t="s">
        <v>311</v>
      </c>
    </row>
    <row r="887" spans="1:40" x14ac:dyDescent="0.25">
      <c r="A887" s="81">
        <f t="shared" si="13"/>
        <v>878</v>
      </c>
      <c r="B887" s="82" t="str">
        <f>IF(tbl_main[[#This Row],[ТИП]]="","",IF(tbl_main[[#This Row],[Серия и номер]]="","",tbl_main[[#This Row],[ТИП]]&amp;"-"&amp;RIGHT(tbl_main[[#This Row],[Серия и номер]],6)))</f>
        <v/>
      </c>
      <c r="C887" s="83" t="s">
        <v>311</v>
      </c>
      <c r="D887" s="83" t="s">
        <v>311</v>
      </c>
      <c r="E887" s="83" t="s">
        <v>311</v>
      </c>
      <c r="F887" s="83" t="s">
        <v>311</v>
      </c>
      <c r="G887" s="83" t="s">
        <v>311</v>
      </c>
      <c r="H887" s="83" t="s">
        <v>311</v>
      </c>
      <c r="I887" s="83" t="s">
        <v>311</v>
      </c>
      <c r="J887" s="83" t="s">
        <v>311</v>
      </c>
      <c r="K887" s="84" t="s">
        <v>311</v>
      </c>
      <c r="L887" s="83" t="s">
        <v>311</v>
      </c>
      <c r="M887" s="85" t="s">
        <v>311</v>
      </c>
      <c r="N887" s="83" t="s">
        <v>311</v>
      </c>
      <c r="O887" s="84" t="s">
        <v>311</v>
      </c>
      <c r="P887" s="83" t="s">
        <v>311</v>
      </c>
      <c r="Q887" s="83" t="s">
        <v>311</v>
      </c>
      <c r="R887" s="83" t="s">
        <v>311</v>
      </c>
      <c r="S887" s="86" t="s">
        <v>311</v>
      </c>
      <c r="T887" s="83" t="s">
        <v>311</v>
      </c>
      <c r="U887" s="83" t="s">
        <v>311</v>
      </c>
      <c r="V887" s="83" t="s">
        <v>311</v>
      </c>
      <c r="W887" s="86" t="s">
        <v>311</v>
      </c>
      <c r="X887" s="86" t="s">
        <v>311</v>
      </c>
      <c r="Y887" s="90" t="str">
        <f>IF(tbl_main[[#This Row],[ИНН организации]]="","",IF(ISERROR(VLOOKUP(tbl_main[[#This Row],[ИНН организации]],tbl_inn[],3,FALSE)),"Проверьте ИНН",VLOOKUP(tbl_main[[#This Row],[ИНН организации]],tbl_inn[],3,FALSE)))</f>
        <v/>
      </c>
      <c r="Z887" s="90" t="str">
        <f>IF(ISERROR(VLOOKUP(tbl_main[[#This Row],[ИНН организации]],tbl_inn[],4,FALSE)),"",VLOOKUP(tbl_main[[#This Row],[ИНН организации]],tbl_inn[],4,FALSE))</f>
        <v/>
      </c>
      <c r="AA887" s="90" t="str">
        <f>IF(ISERROR(VLOOKUP(tbl_main[[#This Row],[ИНН организации]],tbl_inn[],8,FALSE)),"",VLOOKUP(tbl_main[[#This Row],[ИНН организации]],tbl_inn[],8,FALSE))</f>
        <v/>
      </c>
      <c r="AB887" s="83" t="s">
        <v>311</v>
      </c>
      <c r="AC887" s="83" t="s">
        <v>311</v>
      </c>
      <c r="AD887" s="83" t="s">
        <v>311</v>
      </c>
      <c r="AE887" s="83" t="s">
        <v>311</v>
      </c>
      <c r="AF887" s="83" t="s">
        <v>311</v>
      </c>
      <c r="AG887" s="83" t="s">
        <v>311</v>
      </c>
      <c r="AH887" s="83" t="s">
        <v>311</v>
      </c>
      <c r="AI887" s="83" t="s">
        <v>311</v>
      </c>
      <c r="AJ887" s="83" t="s">
        <v>311</v>
      </c>
      <c r="AK887" s="83" t="s">
        <v>311</v>
      </c>
      <c r="AL887" s="83" t="s">
        <v>311</v>
      </c>
      <c r="AM887" s="83" t="s">
        <v>311</v>
      </c>
      <c r="AN887" s="83" t="s">
        <v>311</v>
      </c>
    </row>
    <row r="888" spans="1:40" x14ac:dyDescent="0.25">
      <c r="A888" s="81">
        <f t="shared" si="13"/>
        <v>879</v>
      </c>
      <c r="B888" s="82" t="str">
        <f>IF(tbl_main[[#This Row],[ТИП]]="","",IF(tbl_main[[#This Row],[Серия и номер]]="","",tbl_main[[#This Row],[ТИП]]&amp;"-"&amp;RIGHT(tbl_main[[#This Row],[Серия и номер]],6)))</f>
        <v/>
      </c>
      <c r="C888" s="83" t="s">
        <v>311</v>
      </c>
      <c r="D888" s="83" t="s">
        <v>311</v>
      </c>
      <c r="E888" s="83" t="s">
        <v>311</v>
      </c>
      <c r="F888" s="83" t="s">
        <v>311</v>
      </c>
      <c r="G888" s="83" t="s">
        <v>311</v>
      </c>
      <c r="H888" s="83" t="s">
        <v>311</v>
      </c>
      <c r="I888" s="83" t="s">
        <v>311</v>
      </c>
      <c r="J888" s="83" t="s">
        <v>311</v>
      </c>
      <c r="K888" s="84" t="s">
        <v>311</v>
      </c>
      <c r="L888" s="83" t="s">
        <v>311</v>
      </c>
      <c r="M888" s="85" t="s">
        <v>311</v>
      </c>
      <c r="N888" s="83" t="s">
        <v>311</v>
      </c>
      <c r="O888" s="84" t="s">
        <v>311</v>
      </c>
      <c r="P888" s="83" t="s">
        <v>311</v>
      </c>
      <c r="Q888" s="83" t="s">
        <v>311</v>
      </c>
      <c r="R888" s="83" t="s">
        <v>311</v>
      </c>
      <c r="S888" s="86" t="s">
        <v>311</v>
      </c>
      <c r="T888" s="83" t="s">
        <v>311</v>
      </c>
      <c r="U888" s="83" t="s">
        <v>311</v>
      </c>
      <c r="V888" s="83" t="s">
        <v>311</v>
      </c>
      <c r="W888" s="86" t="s">
        <v>311</v>
      </c>
      <c r="X888" s="86" t="s">
        <v>311</v>
      </c>
      <c r="Y888" s="90" t="str">
        <f>IF(tbl_main[[#This Row],[ИНН организации]]="","",IF(ISERROR(VLOOKUP(tbl_main[[#This Row],[ИНН организации]],tbl_inn[],3,FALSE)),"Проверьте ИНН",VLOOKUP(tbl_main[[#This Row],[ИНН организации]],tbl_inn[],3,FALSE)))</f>
        <v/>
      </c>
      <c r="Z888" s="90" t="str">
        <f>IF(ISERROR(VLOOKUP(tbl_main[[#This Row],[ИНН организации]],tbl_inn[],4,FALSE)),"",VLOOKUP(tbl_main[[#This Row],[ИНН организации]],tbl_inn[],4,FALSE))</f>
        <v/>
      </c>
      <c r="AA888" s="90" t="str">
        <f>IF(ISERROR(VLOOKUP(tbl_main[[#This Row],[ИНН организации]],tbl_inn[],8,FALSE)),"",VLOOKUP(tbl_main[[#This Row],[ИНН организации]],tbl_inn[],8,FALSE))</f>
        <v/>
      </c>
      <c r="AB888" s="83" t="s">
        <v>311</v>
      </c>
      <c r="AC888" s="83" t="s">
        <v>311</v>
      </c>
      <c r="AD888" s="83" t="s">
        <v>311</v>
      </c>
      <c r="AE888" s="83" t="s">
        <v>311</v>
      </c>
      <c r="AF888" s="83" t="s">
        <v>311</v>
      </c>
      <c r="AG888" s="83" t="s">
        <v>311</v>
      </c>
      <c r="AH888" s="83" t="s">
        <v>311</v>
      </c>
      <c r="AI888" s="83" t="s">
        <v>311</v>
      </c>
      <c r="AJ888" s="83" t="s">
        <v>311</v>
      </c>
      <c r="AK888" s="83" t="s">
        <v>311</v>
      </c>
      <c r="AL888" s="83" t="s">
        <v>311</v>
      </c>
      <c r="AM888" s="83" t="s">
        <v>311</v>
      </c>
      <c r="AN888" s="83" t="s">
        <v>311</v>
      </c>
    </row>
    <row r="889" spans="1:40" x14ac:dyDescent="0.25">
      <c r="A889" s="81">
        <f t="shared" si="13"/>
        <v>880</v>
      </c>
      <c r="B889" s="82" t="str">
        <f>IF(tbl_main[[#This Row],[ТИП]]="","",IF(tbl_main[[#This Row],[Серия и номер]]="","",tbl_main[[#This Row],[ТИП]]&amp;"-"&amp;RIGHT(tbl_main[[#This Row],[Серия и номер]],6)))</f>
        <v/>
      </c>
      <c r="C889" s="83" t="s">
        <v>311</v>
      </c>
      <c r="D889" s="83" t="s">
        <v>311</v>
      </c>
      <c r="E889" s="83" t="s">
        <v>311</v>
      </c>
      <c r="F889" s="83" t="s">
        <v>311</v>
      </c>
      <c r="G889" s="83" t="s">
        <v>311</v>
      </c>
      <c r="H889" s="83" t="s">
        <v>311</v>
      </c>
      <c r="I889" s="83" t="s">
        <v>311</v>
      </c>
      <c r="J889" s="83" t="s">
        <v>311</v>
      </c>
      <c r="K889" s="84" t="s">
        <v>311</v>
      </c>
      <c r="L889" s="83" t="s">
        <v>311</v>
      </c>
      <c r="M889" s="85" t="s">
        <v>311</v>
      </c>
      <c r="N889" s="83" t="s">
        <v>311</v>
      </c>
      <c r="O889" s="84" t="s">
        <v>311</v>
      </c>
      <c r="P889" s="83" t="s">
        <v>311</v>
      </c>
      <c r="Q889" s="83" t="s">
        <v>311</v>
      </c>
      <c r="R889" s="83" t="s">
        <v>311</v>
      </c>
      <c r="S889" s="86" t="s">
        <v>311</v>
      </c>
      <c r="T889" s="83" t="s">
        <v>311</v>
      </c>
      <c r="U889" s="83" t="s">
        <v>311</v>
      </c>
      <c r="V889" s="83" t="s">
        <v>311</v>
      </c>
      <c r="W889" s="86" t="s">
        <v>311</v>
      </c>
      <c r="X889" s="86" t="s">
        <v>311</v>
      </c>
      <c r="Y889" s="90" t="str">
        <f>IF(tbl_main[[#This Row],[ИНН организации]]="","",IF(ISERROR(VLOOKUP(tbl_main[[#This Row],[ИНН организации]],tbl_inn[],3,FALSE)),"Проверьте ИНН",VLOOKUP(tbl_main[[#This Row],[ИНН организации]],tbl_inn[],3,FALSE)))</f>
        <v/>
      </c>
      <c r="Z889" s="90" t="str">
        <f>IF(ISERROR(VLOOKUP(tbl_main[[#This Row],[ИНН организации]],tbl_inn[],4,FALSE)),"",VLOOKUP(tbl_main[[#This Row],[ИНН организации]],tbl_inn[],4,FALSE))</f>
        <v/>
      </c>
      <c r="AA889" s="90" t="str">
        <f>IF(ISERROR(VLOOKUP(tbl_main[[#This Row],[ИНН организации]],tbl_inn[],8,FALSE)),"",VLOOKUP(tbl_main[[#This Row],[ИНН организации]],tbl_inn[],8,FALSE))</f>
        <v/>
      </c>
      <c r="AB889" s="83" t="s">
        <v>311</v>
      </c>
      <c r="AC889" s="83" t="s">
        <v>311</v>
      </c>
      <c r="AD889" s="83" t="s">
        <v>311</v>
      </c>
      <c r="AE889" s="83" t="s">
        <v>311</v>
      </c>
      <c r="AF889" s="83" t="s">
        <v>311</v>
      </c>
      <c r="AG889" s="83" t="s">
        <v>311</v>
      </c>
      <c r="AH889" s="83" t="s">
        <v>311</v>
      </c>
      <c r="AI889" s="83" t="s">
        <v>311</v>
      </c>
      <c r="AJ889" s="83" t="s">
        <v>311</v>
      </c>
      <c r="AK889" s="83" t="s">
        <v>311</v>
      </c>
      <c r="AL889" s="83" t="s">
        <v>311</v>
      </c>
      <c r="AM889" s="83" t="s">
        <v>311</v>
      </c>
      <c r="AN889" s="83" t="s">
        <v>311</v>
      </c>
    </row>
    <row r="890" spans="1:40" x14ac:dyDescent="0.25">
      <c r="A890" s="81">
        <f t="shared" si="13"/>
        <v>881</v>
      </c>
      <c r="B890" s="82" t="str">
        <f>IF(tbl_main[[#This Row],[ТИП]]="","",IF(tbl_main[[#This Row],[Серия и номер]]="","",tbl_main[[#This Row],[ТИП]]&amp;"-"&amp;RIGHT(tbl_main[[#This Row],[Серия и номер]],6)))</f>
        <v/>
      </c>
      <c r="C890" s="83" t="s">
        <v>311</v>
      </c>
      <c r="D890" s="83" t="s">
        <v>311</v>
      </c>
      <c r="E890" s="83" t="s">
        <v>311</v>
      </c>
      <c r="F890" s="83" t="s">
        <v>311</v>
      </c>
      <c r="G890" s="83" t="s">
        <v>311</v>
      </c>
      <c r="H890" s="83" t="s">
        <v>311</v>
      </c>
      <c r="I890" s="83" t="s">
        <v>311</v>
      </c>
      <c r="J890" s="83" t="s">
        <v>311</v>
      </c>
      <c r="K890" s="84" t="s">
        <v>311</v>
      </c>
      <c r="L890" s="83" t="s">
        <v>311</v>
      </c>
      <c r="M890" s="85" t="s">
        <v>311</v>
      </c>
      <c r="N890" s="83" t="s">
        <v>311</v>
      </c>
      <c r="O890" s="84" t="s">
        <v>311</v>
      </c>
      <c r="P890" s="83" t="s">
        <v>311</v>
      </c>
      <c r="Q890" s="83" t="s">
        <v>311</v>
      </c>
      <c r="R890" s="83" t="s">
        <v>311</v>
      </c>
      <c r="S890" s="86" t="s">
        <v>311</v>
      </c>
      <c r="T890" s="83" t="s">
        <v>311</v>
      </c>
      <c r="U890" s="83" t="s">
        <v>311</v>
      </c>
      <c r="V890" s="83" t="s">
        <v>311</v>
      </c>
      <c r="W890" s="86" t="s">
        <v>311</v>
      </c>
      <c r="X890" s="86" t="s">
        <v>311</v>
      </c>
      <c r="Y890" s="90" t="str">
        <f>IF(tbl_main[[#This Row],[ИНН организации]]="","",IF(ISERROR(VLOOKUP(tbl_main[[#This Row],[ИНН организации]],tbl_inn[],3,FALSE)),"Проверьте ИНН",VLOOKUP(tbl_main[[#This Row],[ИНН организации]],tbl_inn[],3,FALSE)))</f>
        <v/>
      </c>
      <c r="Z890" s="90" t="str">
        <f>IF(ISERROR(VLOOKUP(tbl_main[[#This Row],[ИНН организации]],tbl_inn[],4,FALSE)),"",VLOOKUP(tbl_main[[#This Row],[ИНН организации]],tbl_inn[],4,FALSE))</f>
        <v/>
      </c>
      <c r="AA890" s="90" t="str">
        <f>IF(ISERROR(VLOOKUP(tbl_main[[#This Row],[ИНН организации]],tbl_inn[],8,FALSE)),"",VLOOKUP(tbl_main[[#This Row],[ИНН организации]],tbl_inn[],8,FALSE))</f>
        <v/>
      </c>
      <c r="AB890" s="83" t="s">
        <v>311</v>
      </c>
      <c r="AC890" s="83" t="s">
        <v>311</v>
      </c>
      <c r="AD890" s="83" t="s">
        <v>311</v>
      </c>
      <c r="AE890" s="83" t="s">
        <v>311</v>
      </c>
      <c r="AF890" s="83" t="s">
        <v>311</v>
      </c>
      <c r="AG890" s="83" t="s">
        <v>311</v>
      </c>
      <c r="AH890" s="83" t="s">
        <v>311</v>
      </c>
      <c r="AI890" s="83" t="s">
        <v>311</v>
      </c>
      <c r="AJ890" s="83" t="s">
        <v>311</v>
      </c>
      <c r="AK890" s="83" t="s">
        <v>311</v>
      </c>
      <c r="AL890" s="83" t="s">
        <v>311</v>
      </c>
      <c r="AM890" s="83" t="s">
        <v>311</v>
      </c>
      <c r="AN890" s="83" t="s">
        <v>311</v>
      </c>
    </row>
    <row r="891" spans="1:40" x14ac:dyDescent="0.25">
      <c r="A891" s="81">
        <f t="shared" si="13"/>
        <v>882</v>
      </c>
      <c r="B891" s="82" t="str">
        <f>IF(tbl_main[[#This Row],[ТИП]]="","",IF(tbl_main[[#This Row],[Серия и номер]]="","",tbl_main[[#This Row],[ТИП]]&amp;"-"&amp;RIGHT(tbl_main[[#This Row],[Серия и номер]],6)))</f>
        <v/>
      </c>
      <c r="C891" s="83" t="s">
        <v>311</v>
      </c>
      <c r="D891" s="83" t="s">
        <v>311</v>
      </c>
      <c r="E891" s="83" t="s">
        <v>311</v>
      </c>
      <c r="F891" s="83" t="s">
        <v>311</v>
      </c>
      <c r="G891" s="83" t="s">
        <v>311</v>
      </c>
      <c r="H891" s="83" t="s">
        <v>311</v>
      </c>
      <c r="I891" s="83" t="s">
        <v>311</v>
      </c>
      <c r="J891" s="83" t="s">
        <v>311</v>
      </c>
      <c r="K891" s="84" t="s">
        <v>311</v>
      </c>
      <c r="L891" s="83" t="s">
        <v>311</v>
      </c>
      <c r="M891" s="85" t="s">
        <v>311</v>
      </c>
      <c r="N891" s="83" t="s">
        <v>311</v>
      </c>
      <c r="O891" s="84" t="s">
        <v>311</v>
      </c>
      <c r="P891" s="83" t="s">
        <v>311</v>
      </c>
      <c r="Q891" s="83" t="s">
        <v>311</v>
      </c>
      <c r="R891" s="83" t="s">
        <v>311</v>
      </c>
      <c r="S891" s="86" t="s">
        <v>311</v>
      </c>
      <c r="T891" s="83" t="s">
        <v>311</v>
      </c>
      <c r="U891" s="83" t="s">
        <v>311</v>
      </c>
      <c r="V891" s="83" t="s">
        <v>311</v>
      </c>
      <c r="W891" s="86" t="s">
        <v>311</v>
      </c>
      <c r="X891" s="86" t="s">
        <v>311</v>
      </c>
      <c r="Y891" s="90" t="str">
        <f>IF(tbl_main[[#This Row],[ИНН организации]]="","",IF(ISERROR(VLOOKUP(tbl_main[[#This Row],[ИНН организации]],tbl_inn[],3,FALSE)),"Проверьте ИНН",VLOOKUP(tbl_main[[#This Row],[ИНН организации]],tbl_inn[],3,FALSE)))</f>
        <v/>
      </c>
      <c r="Z891" s="90" t="str">
        <f>IF(ISERROR(VLOOKUP(tbl_main[[#This Row],[ИНН организации]],tbl_inn[],4,FALSE)),"",VLOOKUP(tbl_main[[#This Row],[ИНН организации]],tbl_inn[],4,FALSE))</f>
        <v/>
      </c>
      <c r="AA891" s="90" t="str">
        <f>IF(ISERROR(VLOOKUP(tbl_main[[#This Row],[ИНН организации]],tbl_inn[],8,FALSE)),"",VLOOKUP(tbl_main[[#This Row],[ИНН организации]],tbl_inn[],8,FALSE))</f>
        <v/>
      </c>
      <c r="AB891" s="83" t="s">
        <v>311</v>
      </c>
      <c r="AC891" s="83" t="s">
        <v>311</v>
      </c>
      <c r="AD891" s="83" t="s">
        <v>311</v>
      </c>
      <c r="AE891" s="83" t="s">
        <v>311</v>
      </c>
      <c r="AF891" s="83" t="s">
        <v>311</v>
      </c>
      <c r="AG891" s="83" t="s">
        <v>311</v>
      </c>
      <c r="AH891" s="83" t="s">
        <v>311</v>
      </c>
      <c r="AI891" s="83" t="s">
        <v>311</v>
      </c>
      <c r="AJ891" s="83" t="s">
        <v>311</v>
      </c>
      <c r="AK891" s="83" t="s">
        <v>311</v>
      </c>
      <c r="AL891" s="83" t="s">
        <v>311</v>
      </c>
      <c r="AM891" s="83" t="s">
        <v>311</v>
      </c>
      <c r="AN891" s="83" t="s">
        <v>311</v>
      </c>
    </row>
    <row r="892" spans="1:40" x14ac:dyDescent="0.25">
      <c r="A892" s="81">
        <f t="shared" si="13"/>
        <v>883</v>
      </c>
      <c r="B892" s="82" t="str">
        <f>IF(tbl_main[[#This Row],[ТИП]]="","",IF(tbl_main[[#This Row],[Серия и номер]]="","",tbl_main[[#This Row],[ТИП]]&amp;"-"&amp;RIGHT(tbl_main[[#This Row],[Серия и номер]],6)))</f>
        <v/>
      </c>
      <c r="C892" s="83" t="s">
        <v>311</v>
      </c>
      <c r="D892" s="83" t="s">
        <v>311</v>
      </c>
      <c r="E892" s="83" t="s">
        <v>311</v>
      </c>
      <c r="F892" s="83" t="s">
        <v>311</v>
      </c>
      <c r="G892" s="83" t="s">
        <v>311</v>
      </c>
      <c r="H892" s="83" t="s">
        <v>311</v>
      </c>
      <c r="I892" s="83" t="s">
        <v>311</v>
      </c>
      <c r="J892" s="83" t="s">
        <v>311</v>
      </c>
      <c r="K892" s="84" t="s">
        <v>311</v>
      </c>
      <c r="L892" s="83" t="s">
        <v>311</v>
      </c>
      <c r="M892" s="85" t="s">
        <v>311</v>
      </c>
      <c r="N892" s="83" t="s">
        <v>311</v>
      </c>
      <c r="O892" s="84" t="s">
        <v>311</v>
      </c>
      <c r="P892" s="83" t="s">
        <v>311</v>
      </c>
      <c r="Q892" s="83" t="s">
        <v>311</v>
      </c>
      <c r="R892" s="83" t="s">
        <v>311</v>
      </c>
      <c r="S892" s="86" t="s">
        <v>311</v>
      </c>
      <c r="T892" s="83" t="s">
        <v>311</v>
      </c>
      <c r="U892" s="83" t="s">
        <v>311</v>
      </c>
      <c r="V892" s="83" t="s">
        <v>311</v>
      </c>
      <c r="W892" s="86" t="s">
        <v>311</v>
      </c>
      <c r="X892" s="86" t="s">
        <v>311</v>
      </c>
      <c r="Y892" s="90" t="str">
        <f>IF(tbl_main[[#This Row],[ИНН организации]]="","",IF(ISERROR(VLOOKUP(tbl_main[[#This Row],[ИНН организации]],tbl_inn[],3,FALSE)),"Проверьте ИНН",VLOOKUP(tbl_main[[#This Row],[ИНН организации]],tbl_inn[],3,FALSE)))</f>
        <v/>
      </c>
      <c r="Z892" s="90" t="str">
        <f>IF(ISERROR(VLOOKUP(tbl_main[[#This Row],[ИНН организации]],tbl_inn[],4,FALSE)),"",VLOOKUP(tbl_main[[#This Row],[ИНН организации]],tbl_inn[],4,FALSE))</f>
        <v/>
      </c>
      <c r="AA892" s="90" t="str">
        <f>IF(ISERROR(VLOOKUP(tbl_main[[#This Row],[ИНН организации]],tbl_inn[],8,FALSE)),"",VLOOKUP(tbl_main[[#This Row],[ИНН организации]],tbl_inn[],8,FALSE))</f>
        <v/>
      </c>
      <c r="AB892" s="83" t="s">
        <v>311</v>
      </c>
      <c r="AC892" s="83" t="s">
        <v>311</v>
      </c>
      <c r="AD892" s="83" t="s">
        <v>311</v>
      </c>
      <c r="AE892" s="83" t="s">
        <v>311</v>
      </c>
      <c r="AF892" s="83" t="s">
        <v>311</v>
      </c>
      <c r="AG892" s="83" t="s">
        <v>311</v>
      </c>
      <c r="AH892" s="83" t="s">
        <v>311</v>
      </c>
      <c r="AI892" s="83" t="s">
        <v>311</v>
      </c>
      <c r="AJ892" s="83" t="s">
        <v>311</v>
      </c>
      <c r="AK892" s="83" t="s">
        <v>311</v>
      </c>
      <c r="AL892" s="83" t="s">
        <v>311</v>
      </c>
      <c r="AM892" s="83" t="s">
        <v>311</v>
      </c>
      <c r="AN892" s="83" t="s">
        <v>311</v>
      </c>
    </row>
    <row r="893" spans="1:40" x14ac:dyDescent="0.25">
      <c r="A893" s="81">
        <f t="shared" si="13"/>
        <v>884</v>
      </c>
      <c r="B893" s="82" t="str">
        <f>IF(tbl_main[[#This Row],[ТИП]]="","",IF(tbl_main[[#This Row],[Серия и номер]]="","",tbl_main[[#This Row],[ТИП]]&amp;"-"&amp;RIGHT(tbl_main[[#This Row],[Серия и номер]],6)))</f>
        <v/>
      </c>
      <c r="C893" s="83" t="s">
        <v>311</v>
      </c>
      <c r="D893" s="83" t="s">
        <v>311</v>
      </c>
      <c r="E893" s="83" t="s">
        <v>311</v>
      </c>
      <c r="F893" s="83" t="s">
        <v>311</v>
      </c>
      <c r="G893" s="83" t="s">
        <v>311</v>
      </c>
      <c r="H893" s="83" t="s">
        <v>311</v>
      </c>
      <c r="I893" s="83" t="s">
        <v>311</v>
      </c>
      <c r="J893" s="83" t="s">
        <v>311</v>
      </c>
      <c r="K893" s="84" t="s">
        <v>311</v>
      </c>
      <c r="L893" s="83" t="s">
        <v>311</v>
      </c>
      <c r="M893" s="85" t="s">
        <v>311</v>
      </c>
      <c r="N893" s="83" t="s">
        <v>311</v>
      </c>
      <c r="O893" s="84" t="s">
        <v>311</v>
      </c>
      <c r="P893" s="83" t="s">
        <v>311</v>
      </c>
      <c r="Q893" s="83" t="s">
        <v>311</v>
      </c>
      <c r="R893" s="83" t="s">
        <v>311</v>
      </c>
      <c r="S893" s="86" t="s">
        <v>311</v>
      </c>
      <c r="T893" s="83" t="s">
        <v>311</v>
      </c>
      <c r="U893" s="83" t="s">
        <v>311</v>
      </c>
      <c r="V893" s="83" t="s">
        <v>311</v>
      </c>
      <c r="W893" s="86" t="s">
        <v>311</v>
      </c>
      <c r="X893" s="86" t="s">
        <v>311</v>
      </c>
      <c r="Y893" s="90" t="str">
        <f>IF(tbl_main[[#This Row],[ИНН организации]]="","",IF(ISERROR(VLOOKUP(tbl_main[[#This Row],[ИНН организации]],tbl_inn[],3,FALSE)),"Проверьте ИНН",VLOOKUP(tbl_main[[#This Row],[ИНН организации]],tbl_inn[],3,FALSE)))</f>
        <v/>
      </c>
      <c r="Z893" s="90" t="str">
        <f>IF(ISERROR(VLOOKUP(tbl_main[[#This Row],[ИНН организации]],tbl_inn[],4,FALSE)),"",VLOOKUP(tbl_main[[#This Row],[ИНН организации]],tbl_inn[],4,FALSE))</f>
        <v/>
      </c>
      <c r="AA893" s="90" t="str">
        <f>IF(ISERROR(VLOOKUP(tbl_main[[#This Row],[ИНН организации]],tbl_inn[],8,FALSE)),"",VLOOKUP(tbl_main[[#This Row],[ИНН организации]],tbl_inn[],8,FALSE))</f>
        <v/>
      </c>
      <c r="AB893" s="83" t="s">
        <v>311</v>
      </c>
      <c r="AC893" s="83" t="s">
        <v>311</v>
      </c>
      <c r="AD893" s="83" t="s">
        <v>311</v>
      </c>
      <c r="AE893" s="83" t="s">
        <v>311</v>
      </c>
      <c r="AF893" s="83" t="s">
        <v>311</v>
      </c>
      <c r="AG893" s="83" t="s">
        <v>311</v>
      </c>
      <c r="AH893" s="83" t="s">
        <v>311</v>
      </c>
      <c r="AI893" s="83" t="s">
        <v>311</v>
      </c>
      <c r="AJ893" s="83" t="s">
        <v>311</v>
      </c>
      <c r="AK893" s="83" t="s">
        <v>311</v>
      </c>
      <c r="AL893" s="83" t="s">
        <v>311</v>
      </c>
      <c r="AM893" s="83" t="s">
        <v>311</v>
      </c>
      <c r="AN893" s="83" t="s">
        <v>311</v>
      </c>
    </row>
    <row r="894" spans="1:40" x14ac:dyDescent="0.25">
      <c r="A894" s="81">
        <f t="shared" si="13"/>
        <v>885</v>
      </c>
      <c r="B894" s="82" t="str">
        <f>IF(tbl_main[[#This Row],[ТИП]]="","",IF(tbl_main[[#This Row],[Серия и номер]]="","",tbl_main[[#This Row],[ТИП]]&amp;"-"&amp;RIGHT(tbl_main[[#This Row],[Серия и номер]],6)))</f>
        <v/>
      </c>
      <c r="C894" s="83" t="s">
        <v>311</v>
      </c>
      <c r="D894" s="83" t="s">
        <v>311</v>
      </c>
      <c r="E894" s="83" t="s">
        <v>311</v>
      </c>
      <c r="F894" s="83" t="s">
        <v>311</v>
      </c>
      <c r="G894" s="83" t="s">
        <v>311</v>
      </c>
      <c r="H894" s="83" t="s">
        <v>311</v>
      </c>
      <c r="I894" s="83" t="s">
        <v>311</v>
      </c>
      <c r="J894" s="83" t="s">
        <v>311</v>
      </c>
      <c r="K894" s="84" t="s">
        <v>311</v>
      </c>
      <c r="L894" s="83" t="s">
        <v>311</v>
      </c>
      <c r="M894" s="85" t="s">
        <v>311</v>
      </c>
      <c r="N894" s="83" t="s">
        <v>311</v>
      </c>
      <c r="O894" s="84" t="s">
        <v>311</v>
      </c>
      <c r="P894" s="83" t="s">
        <v>311</v>
      </c>
      <c r="Q894" s="83" t="s">
        <v>311</v>
      </c>
      <c r="R894" s="83" t="s">
        <v>311</v>
      </c>
      <c r="S894" s="86" t="s">
        <v>311</v>
      </c>
      <c r="T894" s="83" t="s">
        <v>311</v>
      </c>
      <c r="U894" s="83" t="s">
        <v>311</v>
      </c>
      <c r="V894" s="83" t="s">
        <v>311</v>
      </c>
      <c r="W894" s="86" t="s">
        <v>311</v>
      </c>
      <c r="X894" s="86" t="s">
        <v>311</v>
      </c>
      <c r="Y894" s="90" t="str">
        <f>IF(tbl_main[[#This Row],[ИНН организации]]="","",IF(ISERROR(VLOOKUP(tbl_main[[#This Row],[ИНН организации]],tbl_inn[],3,FALSE)),"Проверьте ИНН",VLOOKUP(tbl_main[[#This Row],[ИНН организации]],tbl_inn[],3,FALSE)))</f>
        <v/>
      </c>
      <c r="Z894" s="90" t="str">
        <f>IF(ISERROR(VLOOKUP(tbl_main[[#This Row],[ИНН организации]],tbl_inn[],4,FALSE)),"",VLOOKUP(tbl_main[[#This Row],[ИНН организации]],tbl_inn[],4,FALSE))</f>
        <v/>
      </c>
      <c r="AA894" s="90" t="str">
        <f>IF(ISERROR(VLOOKUP(tbl_main[[#This Row],[ИНН организации]],tbl_inn[],8,FALSE)),"",VLOOKUP(tbl_main[[#This Row],[ИНН организации]],tbl_inn[],8,FALSE))</f>
        <v/>
      </c>
      <c r="AB894" s="83" t="s">
        <v>311</v>
      </c>
      <c r="AC894" s="83" t="s">
        <v>311</v>
      </c>
      <c r="AD894" s="83" t="s">
        <v>311</v>
      </c>
      <c r="AE894" s="83" t="s">
        <v>311</v>
      </c>
      <c r="AF894" s="83" t="s">
        <v>311</v>
      </c>
      <c r="AG894" s="83" t="s">
        <v>311</v>
      </c>
      <c r="AH894" s="83" t="s">
        <v>311</v>
      </c>
      <c r="AI894" s="83" t="s">
        <v>311</v>
      </c>
      <c r="AJ894" s="83" t="s">
        <v>311</v>
      </c>
      <c r="AK894" s="83" t="s">
        <v>311</v>
      </c>
      <c r="AL894" s="83" t="s">
        <v>311</v>
      </c>
      <c r="AM894" s="83" t="s">
        <v>311</v>
      </c>
      <c r="AN894" s="83" t="s">
        <v>311</v>
      </c>
    </row>
    <row r="895" spans="1:40" x14ac:dyDescent="0.25">
      <c r="A895" s="81">
        <f t="shared" si="13"/>
        <v>886</v>
      </c>
      <c r="B895" s="82" t="str">
        <f>IF(tbl_main[[#This Row],[ТИП]]="","",IF(tbl_main[[#This Row],[Серия и номер]]="","",tbl_main[[#This Row],[ТИП]]&amp;"-"&amp;RIGHT(tbl_main[[#This Row],[Серия и номер]],6)))</f>
        <v/>
      </c>
      <c r="C895" s="83" t="s">
        <v>311</v>
      </c>
      <c r="D895" s="83" t="s">
        <v>311</v>
      </c>
      <c r="E895" s="83" t="s">
        <v>311</v>
      </c>
      <c r="F895" s="83" t="s">
        <v>311</v>
      </c>
      <c r="G895" s="83" t="s">
        <v>311</v>
      </c>
      <c r="H895" s="83" t="s">
        <v>311</v>
      </c>
      <c r="I895" s="83" t="s">
        <v>311</v>
      </c>
      <c r="J895" s="83" t="s">
        <v>311</v>
      </c>
      <c r="K895" s="84" t="s">
        <v>311</v>
      </c>
      <c r="L895" s="83" t="s">
        <v>311</v>
      </c>
      <c r="M895" s="85" t="s">
        <v>311</v>
      </c>
      <c r="N895" s="83" t="s">
        <v>311</v>
      </c>
      <c r="O895" s="84" t="s">
        <v>311</v>
      </c>
      <c r="P895" s="83" t="s">
        <v>311</v>
      </c>
      <c r="Q895" s="83" t="s">
        <v>311</v>
      </c>
      <c r="R895" s="83" t="s">
        <v>311</v>
      </c>
      <c r="S895" s="86" t="s">
        <v>311</v>
      </c>
      <c r="T895" s="83" t="s">
        <v>311</v>
      </c>
      <c r="U895" s="83" t="s">
        <v>311</v>
      </c>
      <c r="V895" s="83" t="s">
        <v>311</v>
      </c>
      <c r="W895" s="86" t="s">
        <v>311</v>
      </c>
      <c r="X895" s="86" t="s">
        <v>311</v>
      </c>
      <c r="Y895" s="90" t="str">
        <f>IF(tbl_main[[#This Row],[ИНН организации]]="","",IF(ISERROR(VLOOKUP(tbl_main[[#This Row],[ИНН организации]],tbl_inn[],3,FALSE)),"Проверьте ИНН",VLOOKUP(tbl_main[[#This Row],[ИНН организации]],tbl_inn[],3,FALSE)))</f>
        <v/>
      </c>
      <c r="Z895" s="90" t="str">
        <f>IF(ISERROR(VLOOKUP(tbl_main[[#This Row],[ИНН организации]],tbl_inn[],4,FALSE)),"",VLOOKUP(tbl_main[[#This Row],[ИНН организации]],tbl_inn[],4,FALSE))</f>
        <v/>
      </c>
      <c r="AA895" s="90" t="str">
        <f>IF(ISERROR(VLOOKUP(tbl_main[[#This Row],[ИНН организации]],tbl_inn[],8,FALSE)),"",VLOOKUP(tbl_main[[#This Row],[ИНН организации]],tbl_inn[],8,FALSE))</f>
        <v/>
      </c>
      <c r="AB895" s="83" t="s">
        <v>311</v>
      </c>
      <c r="AC895" s="83" t="s">
        <v>311</v>
      </c>
      <c r="AD895" s="83" t="s">
        <v>311</v>
      </c>
      <c r="AE895" s="83" t="s">
        <v>311</v>
      </c>
      <c r="AF895" s="83" t="s">
        <v>311</v>
      </c>
      <c r="AG895" s="83" t="s">
        <v>311</v>
      </c>
      <c r="AH895" s="83" t="s">
        <v>311</v>
      </c>
      <c r="AI895" s="83" t="s">
        <v>311</v>
      </c>
      <c r="AJ895" s="83" t="s">
        <v>311</v>
      </c>
      <c r="AK895" s="83" t="s">
        <v>311</v>
      </c>
      <c r="AL895" s="83" t="s">
        <v>311</v>
      </c>
      <c r="AM895" s="83" t="s">
        <v>311</v>
      </c>
      <c r="AN895" s="83" t="s">
        <v>311</v>
      </c>
    </row>
    <row r="896" spans="1:40" x14ac:dyDescent="0.25">
      <c r="A896" s="81">
        <f t="shared" si="13"/>
        <v>887</v>
      </c>
      <c r="B896" s="82" t="str">
        <f>IF(tbl_main[[#This Row],[ТИП]]="","",IF(tbl_main[[#This Row],[Серия и номер]]="","",tbl_main[[#This Row],[ТИП]]&amp;"-"&amp;RIGHT(tbl_main[[#This Row],[Серия и номер]],6)))</f>
        <v/>
      </c>
      <c r="C896" s="83" t="s">
        <v>311</v>
      </c>
      <c r="D896" s="83" t="s">
        <v>311</v>
      </c>
      <c r="E896" s="83" t="s">
        <v>311</v>
      </c>
      <c r="F896" s="83" t="s">
        <v>311</v>
      </c>
      <c r="G896" s="83" t="s">
        <v>311</v>
      </c>
      <c r="H896" s="83" t="s">
        <v>311</v>
      </c>
      <c r="I896" s="83" t="s">
        <v>311</v>
      </c>
      <c r="J896" s="83" t="s">
        <v>311</v>
      </c>
      <c r="K896" s="84" t="s">
        <v>311</v>
      </c>
      <c r="L896" s="83" t="s">
        <v>311</v>
      </c>
      <c r="M896" s="85" t="s">
        <v>311</v>
      </c>
      <c r="N896" s="83" t="s">
        <v>311</v>
      </c>
      <c r="O896" s="84" t="s">
        <v>311</v>
      </c>
      <c r="P896" s="83" t="s">
        <v>311</v>
      </c>
      <c r="Q896" s="83" t="s">
        <v>311</v>
      </c>
      <c r="R896" s="83" t="s">
        <v>311</v>
      </c>
      <c r="S896" s="86" t="s">
        <v>311</v>
      </c>
      <c r="T896" s="83" t="s">
        <v>311</v>
      </c>
      <c r="U896" s="83" t="s">
        <v>311</v>
      </c>
      <c r="V896" s="83" t="s">
        <v>311</v>
      </c>
      <c r="W896" s="86" t="s">
        <v>311</v>
      </c>
      <c r="X896" s="86" t="s">
        <v>311</v>
      </c>
      <c r="Y896" s="90" t="str">
        <f>IF(tbl_main[[#This Row],[ИНН организации]]="","",IF(ISERROR(VLOOKUP(tbl_main[[#This Row],[ИНН организации]],tbl_inn[],3,FALSE)),"Проверьте ИНН",VLOOKUP(tbl_main[[#This Row],[ИНН организации]],tbl_inn[],3,FALSE)))</f>
        <v/>
      </c>
      <c r="Z896" s="90" t="str">
        <f>IF(ISERROR(VLOOKUP(tbl_main[[#This Row],[ИНН организации]],tbl_inn[],4,FALSE)),"",VLOOKUP(tbl_main[[#This Row],[ИНН организации]],tbl_inn[],4,FALSE))</f>
        <v/>
      </c>
      <c r="AA896" s="90" t="str">
        <f>IF(ISERROR(VLOOKUP(tbl_main[[#This Row],[ИНН организации]],tbl_inn[],8,FALSE)),"",VLOOKUP(tbl_main[[#This Row],[ИНН организации]],tbl_inn[],8,FALSE))</f>
        <v/>
      </c>
      <c r="AB896" s="83" t="s">
        <v>311</v>
      </c>
      <c r="AC896" s="83" t="s">
        <v>311</v>
      </c>
      <c r="AD896" s="83" t="s">
        <v>311</v>
      </c>
      <c r="AE896" s="83" t="s">
        <v>311</v>
      </c>
      <c r="AF896" s="83" t="s">
        <v>311</v>
      </c>
      <c r="AG896" s="83" t="s">
        <v>311</v>
      </c>
      <c r="AH896" s="83" t="s">
        <v>311</v>
      </c>
      <c r="AI896" s="83" t="s">
        <v>311</v>
      </c>
      <c r="AJ896" s="83" t="s">
        <v>311</v>
      </c>
      <c r="AK896" s="83" t="s">
        <v>311</v>
      </c>
      <c r="AL896" s="83" t="s">
        <v>311</v>
      </c>
      <c r="AM896" s="83" t="s">
        <v>311</v>
      </c>
      <c r="AN896" s="83" t="s">
        <v>311</v>
      </c>
    </row>
    <row r="897" spans="1:40" x14ac:dyDescent="0.25">
      <c r="A897" s="81">
        <f t="shared" si="13"/>
        <v>888</v>
      </c>
      <c r="B897" s="82" t="str">
        <f>IF(tbl_main[[#This Row],[ТИП]]="","",IF(tbl_main[[#This Row],[Серия и номер]]="","",tbl_main[[#This Row],[ТИП]]&amp;"-"&amp;RIGHT(tbl_main[[#This Row],[Серия и номер]],6)))</f>
        <v/>
      </c>
      <c r="C897" s="83" t="s">
        <v>311</v>
      </c>
      <c r="D897" s="83" t="s">
        <v>311</v>
      </c>
      <c r="E897" s="83" t="s">
        <v>311</v>
      </c>
      <c r="F897" s="83" t="s">
        <v>311</v>
      </c>
      <c r="G897" s="83" t="s">
        <v>311</v>
      </c>
      <c r="H897" s="83" t="s">
        <v>311</v>
      </c>
      <c r="I897" s="83" t="s">
        <v>311</v>
      </c>
      <c r="J897" s="83" t="s">
        <v>311</v>
      </c>
      <c r="K897" s="84" t="s">
        <v>311</v>
      </c>
      <c r="L897" s="83" t="s">
        <v>311</v>
      </c>
      <c r="M897" s="85" t="s">
        <v>311</v>
      </c>
      <c r="N897" s="83" t="s">
        <v>311</v>
      </c>
      <c r="O897" s="84" t="s">
        <v>311</v>
      </c>
      <c r="P897" s="83" t="s">
        <v>311</v>
      </c>
      <c r="Q897" s="83" t="s">
        <v>311</v>
      </c>
      <c r="R897" s="83" t="s">
        <v>311</v>
      </c>
      <c r="S897" s="86" t="s">
        <v>311</v>
      </c>
      <c r="T897" s="83" t="s">
        <v>311</v>
      </c>
      <c r="U897" s="83" t="s">
        <v>311</v>
      </c>
      <c r="V897" s="83" t="s">
        <v>311</v>
      </c>
      <c r="W897" s="86" t="s">
        <v>311</v>
      </c>
      <c r="X897" s="86" t="s">
        <v>311</v>
      </c>
      <c r="Y897" s="90" t="str">
        <f>IF(tbl_main[[#This Row],[ИНН организации]]="","",IF(ISERROR(VLOOKUP(tbl_main[[#This Row],[ИНН организации]],tbl_inn[],3,FALSE)),"Проверьте ИНН",VLOOKUP(tbl_main[[#This Row],[ИНН организации]],tbl_inn[],3,FALSE)))</f>
        <v/>
      </c>
      <c r="Z897" s="90" t="str">
        <f>IF(ISERROR(VLOOKUP(tbl_main[[#This Row],[ИНН организации]],tbl_inn[],4,FALSE)),"",VLOOKUP(tbl_main[[#This Row],[ИНН организации]],tbl_inn[],4,FALSE))</f>
        <v/>
      </c>
      <c r="AA897" s="90" t="str">
        <f>IF(ISERROR(VLOOKUP(tbl_main[[#This Row],[ИНН организации]],tbl_inn[],8,FALSE)),"",VLOOKUP(tbl_main[[#This Row],[ИНН организации]],tbl_inn[],8,FALSE))</f>
        <v/>
      </c>
      <c r="AB897" s="83" t="s">
        <v>311</v>
      </c>
      <c r="AC897" s="83" t="s">
        <v>311</v>
      </c>
      <c r="AD897" s="83" t="s">
        <v>311</v>
      </c>
      <c r="AE897" s="83" t="s">
        <v>311</v>
      </c>
      <c r="AF897" s="83" t="s">
        <v>311</v>
      </c>
      <c r="AG897" s="83" t="s">
        <v>311</v>
      </c>
      <c r="AH897" s="83" t="s">
        <v>311</v>
      </c>
      <c r="AI897" s="83" t="s">
        <v>311</v>
      </c>
      <c r="AJ897" s="83" t="s">
        <v>311</v>
      </c>
      <c r="AK897" s="83" t="s">
        <v>311</v>
      </c>
      <c r="AL897" s="83" t="s">
        <v>311</v>
      </c>
      <c r="AM897" s="83" t="s">
        <v>311</v>
      </c>
      <c r="AN897" s="83" t="s">
        <v>311</v>
      </c>
    </row>
    <row r="898" spans="1:40" x14ac:dyDescent="0.25">
      <c r="A898" s="81">
        <f t="shared" si="13"/>
        <v>889</v>
      </c>
      <c r="B898" s="82" t="str">
        <f>IF(tbl_main[[#This Row],[ТИП]]="","",IF(tbl_main[[#This Row],[Серия и номер]]="","",tbl_main[[#This Row],[ТИП]]&amp;"-"&amp;RIGHT(tbl_main[[#This Row],[Серия и номер]],6)))</f>
        <v/>
      </c>
      <c r="C898" s="83" t="s">
        <v>311</v>
      </c>
      <c r="D898" s="83" t="s">
        <v>311</v>
      </c>
      <c r="E898" s="83" t="s">
        <v>311</v>
      </c>
      <c r="F898" s="83" t="s">
        <v>311</v>
      </c>
      <c r="G898" s="83" t="s">
        <v>311</v>
      </c>
      <c r="H898" s="83" t="s">
        <v>311</v>
      </c>
      <c r="I898" s="83" t="s">
        <v>311</v>
      </c>
      <c r="J898" s="83" t="s">
        <v>311</v>
      </c>
      <c r="K898" s="84" t="s">
        <v>311</v>
      </c>
      <c r="L898" s="83" t="s">
        <v>311</v>
      </c>
      <c r="M898" s="85" t="s">
        <v>311</v>
      </c>
      <c r="N898" s="83" t="s">
        <v>311</v>
      </c>
      <c r="O898" s="84" t="s">
        <v>311</v>
      </c>
      <c r="P898" s="83" t="s">
        <v>311</v>
      </c>
      <c r="Q898" s="83" t="s">
        <v>311</v>
      </c>
      <c r="R898" s="83" t="s">
        <v>311</v>
      </c>
      <c r="S898" s="86" t="s">
        <v>311</v>
      </c>
      <c r="T898" s="83" t="s">
        <v>311</v>
      </c>
      <c r="U898" s="83" t="s">
        <v>311</v>
      </c>
      <c r="V898" s="83" t="s">
        <v>311</v>
      </c>
      <c r="W898" s="86" t="s">
        <v>311</v>
      </c>
      <c r="X898" s="86" t="s">
        <v>311</v>
      </c>
      <c r="Y898" s="90" t="str">
        <f>IF(tbl_main[[#This Row],[ИНН организации]]="","",IF(ISERROR(VLOOKUP(tbl_main[[#This Row],[ИНН организации]],tbl_inn[],3,FALSE)),"Проверьте ИНН",VLOOKUP(tbl_main[[#This Row],[ИНН организации]],tbl_inn[],3,FALSE)))</f>
        <v/>
      </c>
      <c r="Z898" s="90" t="str">
        <f>IF(ISERROR(VLOOKUP(tbl_main[[#This Row],[ИНН организации]],tbl_inn[],4,FALSE)),"",VLOOKUP(tbl_main[[#This Row],[ИНН организации]],tbl_inn[],4,FALSE))</f>
        <v/>
      </c>
      <c r="AA898" s="90" t="str">
        <f>IF(ISERROR(VLOOKUP(tbl_main[[#This Row],[ИНН организации]],tbl_inn[],8,FALSE)),"",VLOOKUP(tbl_main[[#This Row],[ИНН организации]],tbl_inn[],8,FALSE))</f>
        <v/>
      </c>
      <c r="AB898" s="83" t="s">
        <v>311</v>
      </c>
      <c r="AC898" s="83" t="s">
        <v>311</v>
      </c>
      <c r="AD898" s="83" t="s">
        <v>311</v>
      </c>
      <c r="AE898" s="83" t="s">
        <v>311</v>
      </c>
      <c r="AF898" s="83" t="s">
        <v>311</v>
      </c>
      <c r="AG898" s="83" t="s">
        <v>311</v>
      </c>
      <c r="AH898" s="83" t="s">
        <v>311</v>
      </c>
      <c r="AI898" s="83" t="s">
        <v>311</v>
      </c>
      <c r="AJ898" s="83" t="s">
        <v>311</v>
      </c>
      <c r="AK898" s="83" t="s">
        <v>311</v>
      </c>
      <c r="AL898" s="83" t="s">
        <v>311</v>
      </c>
      <c r="AM898" s="83" t="s">
        <v>311</v>
      </c>
      <c r="AN898" s="83" t="s">
        <v>311</v>
      </c>
    </row>
    <row r="899" spans="1:40" x14ac:dyDescent="0.25">
      <c r="A899" s="81">
        <f t="shared" si="13"/>
        <v>890</v>
      </c>
      <c r="B899" s="82" t="str">
        <f>IF(tbl_main[[#This Row],[ТИП]]="","",IF(tbl_main[[#This Row],[Серия и номер]]="","",tbl_main[[#This Row],[ТИП]]&amp;"-"&amp;RIGHT(tbl_main[[#This Row],[Серия и номер]],6)))</f>
        <v/>
      </c>
      <c r="C899" s="83" t="s">
        <v>311</v>
      </c>
      <c r="D899" s="83" t="s">
        <v>311</v>
      </c>
      <c r="E899" s="83" t="s">
        <v>311</v>
      </c>
      <c r="F899" s="83" t="s">
        <v>311</v>
      </c>
      <c r="G899" s="83" t="s">
        <v>311</v>
      </c>
      <c r="H899" s="83" t="s">
        <v>311</v>
      </c>
      <c r="I899" s="83" t="s">
        <v>311</v>
      </c>
      <c r="J899" s="83" t="s">
        <v>311</v>
      </c>
      <c r="K899" s="84" t="s">
        <v>311</v>
      </c>
      <c r="L899" s="83" t="s">
        <v>311</v>
      </c>
      <c r="M899" s="85" t="s">
        <v>311</v>
      </c>
      <c r="N899" s="83" t="s">
        <v>311</v>
      </c>
      <c r="O899" s="84" t="s">
        <v>311</v>
      </c>
      <c r="P899" s="83" t="s">
        <v>311</v>
      </c>
      <c r="Q899" s="83" t="s">
        <v>311</v>
      </c>
      <c r="R899" s="83" t="s">
        <v>311</v>
      </c>
      <c r="S899" s="86" t="s">
        <v>311</v>
      </c>
      <c r="T899" s="83" t="s">
        <v>311</v>
      </c>
      <c r="U899" s="83" t="s">
        <v>311</v>
      </c>
      <c r="V899" s="83" t="s">
        <v>311</v>
      </c>
      <c r="W899" s="86" t="s">
        <v>311</v>
      </c>
      <c r="X899" s="86" t="s">
        <v>311</v>
      </c>
      <c r="Y899" s="90" t="str">
        <f>IF(tbl_main[[#This Row],[ИНН организации]]="","",IF(ISERROR(VLOOKUP(tbl_main[[#This Row],[ИНН организации]],tbl_inn[],3,FALSE)),"Проверьте ИНН",VLOOKUP(tbl_main[[#This Row],[ИНН организации]],tbl_inn[],3,FALSE)))</f>
        <v/>
      </c>
      <c r="Z899" s="90" t="str">
        <f>IF(ISERROR(VLOOKUP(tbl_main[[#This Row],[ИНН организации]],tbl_inn[],4,FALSE)),"",VLOOKUP(tbl_main[[#This Row],[ИНН организации]],tbl_inn[],4,FALSE))</f>
        <v/>
      </c>
      <c r="AA899" s="90" t="str">
        <f>IF(ISERROR(VLOOKUP(tbl_main[[#This Row],[ИНН организации]],tbl_inn[],8,FALSE)),"",VLOOKUP(tbl_main[[#This Row],[ИНН организации]],tbl_inn[],8,FALSE))</f>
        <v/>
      </c>
      <c r="AB899" s="83" t="s">
        <v>311</v>
      </c>
      <c r="AC899" s="83" t="s">
        <v>311</v>
      </c>
      <c r="AD899" s="83" t="s">
        <v>311</v>
      </c>
      <c r="AE899" s="83" t="s">
        <v>311</v>
      </c>
      <c r="AF899" s="83" t="s">
        <v>311</v>
      </c>
      <c r="AG899" s="83" t="s">
        <v>311</v>
      </c>
      <c r="AH899" s="83" t="s">
        <v>311</v>
      </c>
      <c r="AI899" s="83" t="s">
        <v>311</v>
      </c>
      <c r="AJ899" s="83" t="s">
        <v>311</v>
      </c>
      <c r="AK899" s="83" t="s">
        <v>311</v>
      </c>
      <c r="AL899" s="83" t="s">
        <v>311</v>
      </c>
      <c r="AM899" s="83" t="s">
        <v>311</v>
      </c>
      <c r="AN899" s="83" t="s">
        <v>311</v>
      </c>
    </row>
    <row r="900" spans="1:40" x14ac:dyDescent="0.25">
      <c r="A900" s="81">
        <f t="shared" si="13"/>
        <v>891</v>
      </c>
      <c r="B900" s="82" t="str">
        <f>IF(tbl_main[[#This Row],[ТИП]]="","",IF(tbl_main[[#This Row],[Серия и номер]]="","",tbl_main[[#This Row],[ТИП]]&amp;"-"&amp;RIGHT(tbl_main[[#This Row],[Серия и номер]],6)))</f>
        <v/>
      </c>
      <c r="C900" s="83" t="s">
        <v>311</v>
      </c>
      <c r="D900" s="83" t="s">
        <v>311</v>
      </c>
      <c r="E900" s="83" t="s">
        <v>311</v>
      </c>
      <c r="F900" s="83" t="s">
        <v>311</v>
      </c>
      <c r="G900" s="83" t="s">
        <v>311</v>
      </c>
      <c r="H900" s="83" t="s">
        <v>311</v>
      </c>
      <c r="I900" s="83" t="s">
        <v>311</v>
      </c>
      <c r="J900" s="83" t="s">
        <v>311</v>
      </c>
      <c r="K900" s="84" t="s">
        <v>311</v>
      </c>
      <c r="L900" s="83" t="s">
        <v>311</v>
      </c>
      <c r="M900" s="85" t="s">
        <v>311</v>
      </c>
      <c r="N900" s="83" t="s">
        <v>311</v>
      </c>
      <c r="O900" s="84" t="s">
        <v>311</v>
      </c>
      <c r="P900" s="83" t="s">
        <v>311</v>
      </c>
      <c r="Q900" s="83" t="s">
        <v>311</v>
      </c>
      <c r="R900" s="83" t="s">
        <v>311</v>
      </c>
      <c r="S900" s="86" t="s">
        <v>311</v>
      </c>
      <c r="T900" s="83" t="s">
        <v>311</v>
      </c>
      <c r="U900" s="83" t="s">
        <v>311</v>
      </c>
      <c r="V900" s="83" t="s">
        <v>311</v>
      </c>
      <c r="W900" s="86" t="s">
        <v>311</v>
      </c>
      <c r="X900" s="86" t="s">
        <v>311</v>
      </c>
      <c r="Y900" s="90" t="str">
        <f>IF(tbl_main[[#This Row],[ИНН организации]]="","",IF(ISERROR(VLOOKUP(tbl_main[[#This Row],[ИНН организации]],tbl_inn[],3,FALSE)),"Проверьте ИНН",VLOOKUP(tbl_main[[#This Row],[ИНН организации]],tbl_inn[],3,FALSE)))</f>
        <v/>
      </c>
      <c r="Z900" s="90" t="str">
        <f>IF(ISERROR(VLOOKUP(tbl_main[[#This Row],[ИНН организации]],tbl_inn[],4,FALSE)),"",VLOOKUP(tbl_main[[#This Row],[ИНН организации]],tbl_inn[],4,FALSE))</f>
        <v/>
      </c>
      <c r="AA900" s="90" t="str">
        <f>IF(ISERROR(VLOOKUP(tbl_main[[#This Row],[ИНН организации]],tbl_inn[],8,FALSE)),"",VLOOKUP(tbl_main[[#This Row],[ИНН организации]],tbl_inn[],8,FALSE))</f>
        <v/>
      </c>
      <c r="AB900" s="83" t="s">
        <v>311</v>
      </c>
      <c r="AC900" s="83" t="s">
        <v>311</v>
      </c>
      <c r="AD900" s="83" t="s">
        <v>311</v>
      </c>
      <c r="AE900" s="83" t="s">
        <v>311</v>
      </c>
      <c r="AF900" s="83" t="s">
        <v>311</v>
      </c>
      <c r="AG900" s="83" t="s">
        <v>311</v>
      </c>
      <c r="AH900" s="83" t="s">
        <v>311</v>
      </c>
      <c r="AI900" s="83" t="s">
        <v>311</v>
      </c>
      <c r="AJ900" s="83" t="s">
        <v>311</v>
      </c>
      <c r="AK900" s="83" t="s">
        <v>311</v>
      </c>
      <c r="AL900" s="83" t="s">
        <v>311</v>
      </c>
      <c r="AM900" s="83" t="s">
        <v>311</v>
      </c>
      <c r="AN900" s="83" t="s">
        <v>311</v>
      </c>
    </row>
    <row r="901" spans="1:40" x14ac:dyDescent="0.25">
      <c r="A901" s="81">
        <f t="shared" si="13"/>
        <v>892</v>
      </c>
      <c r="B901" s="82" t="str">
        <f>IF(tbl_main[[#This Row],[ТИП]]="","",IF(tbl_main[[#This Row],[Серия и номер]]="","",tbl_main[[#This Row],[ТИП]]&amp;"-"&amp;RIGHT(tbl_main[[#This Row],[Серия и номер]],6)))</f>
        <v/>
      </c>
      <c r="C901" s="83" t="s">
        <v>311</v>
      </c>
      <c r="D901" s="83" t="s">
        <v>311</v>
      </c>
      <c r="E901" s="83" t="s">
        <v>311</v>
      </c>
      <c r="F901" s="83" t="s">
        <v>311</v>
      </c>
      <c r="G901" s="83" t="s">
        <v>311</v>
      </c>
      <c r="H901" s="83" t="s">
        <v>311</v>
      </c>
      <c r="I901" s="83" t="s">
        <v>311</v>
      </c>
      <c r="J901" s="83" t="s">
        <v>311</v>
      </c>
      <c r="K901" s="84" t="s">
        <v>311</v>
      </c>
      <c r="L901" s="83" t="s">
        <v>311</v>
      </c>
      <c r="M901" s="85" t="s">
        <v>311</v>
      </c>
      <c r="N901" s="83" t="s">
        <v>311</v>
      </c>
      <c r="O901" s="84" t="s">
        <v>311</v>
      </c>
      <c r="P901" s="83" t="s">
        <v>311</v>
      </c>
      <c r="Q901" s="83" t="s">
        <v>311</v>
      </c>
      <c r="R901" s="83" t="s">
        <v>311</v>
      </c>
      <c r="S901" s="86" t="s">
        <v>311</v>
      </c>
      <c r="T901" s="83" t="s">
        <v>311</v>
      </c>
      <c r="U901" s="83" t="s">
        <v>311</v>
      </c>
      <c r="V901" s="83" t="s">
        <v>311</v>
      </c>
      <c r="W901" s="86" t="s">
        <v>311</v>
      </c>
      <c r="X901" s="86" t="s">
        <v>311</v>
      </c>
      <c r="Y901" s="90" t="str">
        <f>IF(tbl_main[[#This Row],[ИНН организации]]="","",IF(ISERROR(VLOOKUP(tbl_main[[#This Row],[ИНН организации]],tbl_inn[],3,FALSE)),"Проверьте ИНН",VLOOKUP(tbl_main[[#This Row],[ИНН организации]],tbl_inn[],3,FALSE)))</f>
        <v/>
      </c>
      <c r="Z901" s="90" t="str">
        <f>IF(ISERROR(VLOOKUP(tbl_main[[#This Row],[ИНН организации]],tbl_inn[],4,FALSE)),"",VLOOKUP(tbl_main[[#This Row],[ИНН организации]],tbl_inn[],4,FALSE))</f>
        <v/>
      </c>
      <c r="AA901" s="90" t="str">
        <f>IF(ISERROR(VLOOKUP(tbl_main[[#This Row],[ИНН организации]],tbl_inn[],8,FALSE)),"",VLOOKUP(tbl_main[[#This Row],[ИНН организации]],tbl_inn[],8,FALSE))</f>
        <v/>
      </c>
      <c r="AB901" s="83" t="s">
        <v>311</v>
      </c>
      <c r="AC901" s="83" t="s">
        <v>311</v>
      </c>
      <c r="AD901" s="83" t="s">
        <v>311</v>
      </c>
      <c r="AE901" s="83" t="s">
        <v>311</v>
      </c>
      <c r="AF901" s="83" t="s">
        <v>311</v>
      </c>
      <c r="AG901" s="83" t="s">
        <v>311</v>
      </c>
      <c r="AH901" s="83" t="s">
        <v>311</v>
      </c>
      <c r="AI901" s="83" t="s">
        <v>311</v>
      </c>
      <c r="AJ901" s="83" t="s">
        <v>311</v>
      </c>
      <c r="AK901" s="83" t="s">
        <v>311</v>
      </c>
      <c r="AL901" s="83" t="s">
        <v>311</v>
      </c>
      <c r="AM901" s="83" t="s">
        <v>311</v>
      </c>
      <c r="AN901" s="83" t="s">
        <v>311</v>
      </c>
    </row>
    <row r="902" spans="1:40" x14ac:dyDescent="0.25">
      <c r="A902" s="81">
        <f t="shared" si="13"/>
        <v>893</v>
      </c>
      <c r="B902" s="82" t="str">
        <f>IF(tbl_main[[#This Row],[ТИП]]="","",IF(tbl_main[[#This Row],[Серия и номер]]="","",tbl_main[[#This Row],[ТИП]]&amp;"-"&amp;RIGHT(tbl_main[[#This Row],[Серия и номер]],6)))</f>
        <v/>
      </c>
      <c r="C902" s="83" t="s">
        <v>311</v>
      </c>
      <c r="D902" s="83" t="s">
        <v>311</v>
      </c>
      <c r="E902" s="83" t="s">
        <v>311</v>
      </c>
      <c r="F902" s="83" t="s">
        <v>311</v>
      </c>
      <c r="G902" s="83" t="s">
        <v>311</v>
      </c>
      <c r="H902" s="83" t="s">
        <v>311</v>
      </c>
      <c r="I902" s="83" t="s">
        <v>311</v>
      </c>
      <c r="J902" s="83" t="s">
        <v>311</v>
      </c>
      <c r="K902" s="84" t="s">
        <v>311</v>
      </c>
      <c r="L902" s="83" t="s">
        <v>311</v>
      </c>
      <c r="M902" s="85" t="s">
        <v>311</v>
      </c>
      <c r="N902" s="83" t="s">
        <v>311</v>
      </c>
      <c r="O902" s="84" t="s">
        <v>311</v>
      </c>
      <c r="P902" s="83" t="s">
        <v>311</v>
      </c>
      <c r="Q902" s="83" t="s">
        <v>311</v>
      </c>
      <c r="R902" s="83" t="s">
        <v>311</v>
      </c>
      <c r="S902" s="86" t="s">
        <v>311</v>
      </c>
      <c r="T902" s="83" t="s">
        <v>311</v>
      </c>
      <c r="U902" s="83" t="s">
        <v>311</v>
      </c>
      <c r="V902" s="83" t="s">
        <v>311</v>
      </c>
      <c r="W902" s="86" t="s">
        <v>311</v>
      </c>
      <c r="X902" s="86" t="s">
        <v>311</v>
      </c>
      <c r="Y902" s="90" t="str">
        <f>IF(tbl_main[[#This Row],[ИНН организации]]="","",IF(ISERROR(VLOOKUP(tbl_main[[#This Row],[ИНН организации]],tbl_inn[],3,FALSE)),"Проверьте ИНН",VLOOKUP(tbl_main[[#This Row],[ИНН организации]],tbl_inn[],3,FALSE)))</f>
        <v/>
      </c>
      <c r="Z902" s="90" t="str">
        <f>IF(ISERROR(VLOOKUP(tbl_main[[#This Row],[ИНН организации]],tbl_inn[],4,FALSE)),"",VLOOKUP(tbl_main[[#This Row],[ИНН организации]],tbl_inn[],4,FALSE))</f>
        <v/>
      </c>
      <c r="AA902" s="90" t="str">
        <f>IF(ISERROR(VLOOKUP(tbl_main[[#This Row],[ИНН организации]],tbl_inn[],8,FALSE)),"",VLOOKUP(tbl_main[[#This Row],[ИНН организации]],tbl_inn[],8,FALSE))</f>
        <v/>
      </c>
      <c r="AB902" s="83" t="s">
        <v>311</v>
      </c>
      <c r="AC902" s="83" t="s">
        <v>311</v>
      </c>
      <c r="AD902" s="83" t="s">
        <v>311</v>
      </c>
      <c r="AE902" s="83" t="s">
        <v>311</v>
      </c>
      <c r="AF902" s="83" t="s">
        <v>311</v>
      </c>
      <c r="AG902" s="83" t="s">
        <v>311</v>
      </c>
      <c r="AH902" s="83" t="s">
        <v>311</v>
      </c>
      <c r="AI902" s="83" t="s">
        <v>311</v>
      </c>
      <c r="AJ902" s="83" t="s">
        <v>311</v>
      </c>
      <c r="AK902" s="83" t="s">
        <v>311</v>
      </c>
      <c r="AL902" s="83" t="s">
        <v>311</v>
      </c>
      <c r="AM902" s="83" t="s">
        <v>311</v>
      </c>
      <c r="AN902" s="83" t="s">
        <v>311</v>
      </c>
    </row>
    <row r="903" spans="1:40" x14ac:dyDescent="0.25">
      <c r="A903" s="81">
        <f t="shared" si="13"/>
        <v>894</v>
      </c>
      <c r="B903" s="82" t="str">
        <f>IF(tbl_main[[#This Row],[ТИП]]="","",IF(tbl_main[[#This Row],[Серия и номер]]="","",tbl_main[[#This Row],[ТИП]]&amp;"-"&amp;RIGHT(tbl_main[[#This Row],[Серия и номер]],6)))</f>
        <v/>
      </c>
      <c r="C903" s="83" t="s">
        <v>311</v>
      </c>
      <c r="D903" s="83" t="s">
        <v>311</v>
      </c>
      <c r="E903" s="83" t="s">
        <v>311</v>
      </c>
      <c r="F903" s="83" t="s">
        <v>311</v>
      </c>
      <c r="G903" s="83" t="s">
        <v>311</v>
      </c>
      <c r="H903" s="83" t="s">
        <v>311</v>
      </c>
      <c r="I903" s="83" t="s">
        <v>311</v>
      </c>
      <c r="J903" s="83" t="s">
        <v>311</v>
      </c>
      <c r="K903" s="84" t="s">
        <v>311</v>
      </c>
      <c r="L903" s="83" t="s">
        <v>311</v>
      </c>
      <c r="M903" s="85" t="s">
        <v>311</v>
      </c>
      <c r="N903" s="83" t="s">
        <v>311</v>
      </c>
      <c r="O903" s="84" t="s">
        <v>311</v>
      </c>
      <c r="P903" s="83" t="s">
        <v>311</v>
      </c>
      <c r="Q903" s="83" t="s">
        <v>311</v>
      </c>
      <c r="R903" s="83" t="s">
        <v>311</v>
      </c>
      <c r="S903" s="86" t="s">
        <v>311</v>
      </c>
      <c r="T903" s="83" t="s">
        <v>311</v>
      </c>
      <c r="U903" s="83" t="s">
        <v>311</v>
      </c>
      <c r="V903" s="83" t="s">
        <v>311</v>
      </c>
      <c r="W903" s="86" t="s">
        <v>311</v>
      </c>
      <c r="X903" s="86" t="s">
        <v>311</v>
      </c>
      <c r="Y903" s="90" t="str">
        <f>IF(tbl_main[[#This Row],[ИНН организации]]="","",IF(ISERROR(VLOOKUP(tbl_main[[#This Row],[ИНН организации]],tbl_inn[],3,FALSE)),"Проверьте ИНН",VLOOKUP(tbl_main[[#This Row],[ИНН организации]],tbl_inn[],3,FALSE)))</f>
        <v/>
      </c>
      <c r="Z903" s="90" t="str">
        <f>IF(ISERROR(VLOOKUP(tbl_main[[#This Row],[ИНН организации]],tbl_inn[],4,FALSE)),"",VLOOKUP(tbl_main[[#This Row],[ИНН организации]],tbl_inn[],4,FALSE))</f>
        <v/>
      </c>
      <c r="AA903" s="90" t="str">
        <f>IF(ISERROR(VLOOKUP(tbl_main[[#This Row],[ИНН организации]],tbl_inn[],8,FALSE)),"",VLOOKUP(tbl_main[[#This Row],[ИНН организации]],tbl_inn[],8,FALSE))</f>
        <v/>
      </c>
      <c r="AB903" s="83" t="s">
        <v>311</v>
      </c>
      <c r="AC903" s="83" t="s">
        <v>311</v>
      </c>
      <c r="AD903" s="83" t="s">
        <v>311</v>
      </c>
      <c r="AE903" s="83" t="s">
        <v>311</v>
      </c>
      <c r="AF903" s="83" t="s">
        <v>311</v>
      </c>
      <c r="AG903" s="83" t="s">
        <v>311</v>
      </c>
      <c r="AH903" s="83" t="s">
        <v>311</v>
      </c>
      <c r="AI903" s="83" t="s">
        <v>311</v>
      </c>
      <c r="AJ903" s="83" t="s">
        <v>311</v>
      </c>
      <c r="AK903" s="83" t="s">
        <v>311</v>
      </c>
      <c r="AL903" s="83" t="s">
        <v>311</v>
      </c>
      <c r="AM903" s="83" t="s">
        <v>311</v>
      </c>
      <c r="AN903" s="83" t="s">
        <v>311</v>
      </c>
    </row>
    <row r="904" spans="1:40" x14ac:dyDescent="0.25">
      <c r="A904" s="81">
        <f t="shared" si="13"/>
        <v>895</v>
      </c>
      <c r="B904" s="82" t="str">
        <f>IF(tbl_main[[#This Row],[ТИП]]="","",IF(tbl_main[[#This Row],[Серия и номер]]="","",tbl_main[[#This Row],[ТИП]]&amp;"-"&amp;RIGHT(tbl_main[[#This Row],[Серия и номер]],6)))</f>
        <v/>
      </c>
      <c r="C904" s="83" t="s">
        <v>311</v>
      </c>
      <c r="D904" s="83" t="s">
        <v>311</v>
      </c>
      <c r="E904" s="83" t="s">
        <v>311</v>
      </c>
      <c r="F904" s="83" t="s">
        <v>311</v>
      </c>
      <c r="G904" s="83" t="s">
        <v>311</v>
      </c>
      <c r="H904" s="83" t="s">
        <v>311</v>
      </c>
      <c r="I904" s="83" t="s">
        <v>311</v>
      </c>
      <c r="J904" s="83" t="s">
        <v>311</v>
      </c>
      <c r="K904" s="84" t="s">
        <v>311</v>
      </c>
      <c r="L904" s="83" t="s">
        <v>311</v>
      </c>
      <c r="M904" s="85" t="s">
        <v>311</v>
      </c>
      <c r="N904" s="83" t="s">
        <v>311</v>
      </c>
      <c r="O904" s="84" t="s">
        <v>311</v>
      </c>
      <c r="P904" s="83" t="s">
        <v>311</v>
      </c>
      <c r="Q904" s="83" t="s">
        <v>311</v>
      </c>
      <c r="R904" s="83" t="s">
        <v>311</v>
      </c>
      <c r="S904" s="86" t="s">
        <v>311</v>
      </c>
      <c r="T904" s="83" t="s">
        <v>311</v>
      </c>
      <c r="U904" s="83" t="s">
        <v>311</v>
      </c>
      <c r="V904" s="83" t="s">
        <v>311</v>
      </c>
      <c r="W904" s="86" t="s">
        <v>311</v>
      </c>
      <c r="X904" s="86" t="s">
        <v>311</v>
      </c>
      <c r="Y904" s="90" t="str">
        <f>IF(tbl_main[[#This Row],[ИНН организации]]="","",IF(ISERROR(VLOOKUP(tbl_main[[#This Row],[ИНН организации]],tbl_inn[],3,FALSE)),"Проверьте ИНН",VLOOKUP(tbl_main[[#This Row],[ИНН организации]],tbl_inn[],3,FALSE)))</f>
        <v/>
      </c>
      <c r="Z904" s="90" t="str">
        <f>IF(ISERROR(VLOOKUP(tbl_main[[#This Row],[ИНН организации]],tbl_inn[],4,FALSE)),"",VLOOKUP(tbl_main[[#This Row],[ИНН организации]],tbl_inn[],4,FALSE))</f>
        <v/>
      </c>
      <c r="AA904" s="90" t="str">
        <f>IF(ISERROR(VLOOKUP(tbl_main[[#This Row],[ИНН организации]],tbl_inn[],8,FALSE)),"",VLOOKUP(tbl_main[[#This Row],[ИНН организации]],tbl_inn[],8,FALSE))</f>
        <v/>
      </c>
      <c r="AB904" s="83" t="s">
        <v>311</v>
      </c>
      <c r="AC904" s="83" t="s">
        <v>311</v>
      </c>
      <c r="AD904" s="83" t="s">
        <v>311</v>
      </c>
      <c r="AE904" s="83" t="s">
        <v>311</v>
      </c>
      <c r="AF904" s="83" t="s">
        <v>311</v>
      </c>
      <c r="AG904" s="83" t="s">
        <v>311</v>
      </c>
      <c r="AH904" s="83" t="s">
        <v>311</v>
      </c>
      <c r="AI904" s="83" t="s">
        <v>311</v>
      </c>
      <c r="AJ904" s="83" t="s">
        <v>311</v>
      </c>
      <c r="AK904" s="83" t="s">
        <v>311</v>
      </c>
      <c r="AL904" s="83" t="s">
        <v>311</v>
      </c>
      <c r="AM904" s="83" t="s">
        <v>311</v>
      </c>
      <c r="AN904" s="83" t="s">
        <v>311</v>
      </c>
    </row>
    <row r="905" spans="1:40" x14ac:dyDescent="0.25">
      <c r="A905" s="81">
        <f t="shared" si="13"/>
        <v>896</v>
      </c>
      <c r="B905" s="82" t="str">
        <f>IF(tbl_main[[#This Row],[ТИП]]="","",IF(tbl_main[[#This Row],[Серия и номер]]="","",tbl_main[[#This Row],[ТИП]]&amp;"-"&amp;RIGHT(tbl_main[[#This Row],[Серия и номер]],6)))</f>
        <v/>
      </c>
      <c r="C905" s="83" t="s">
        <v>311</v>
      </c>
      <c r="D905" s="83" t="s">
        <v>311</v>
      </c>
      <c r="E905" s="83" t="s">
        <v>311</v>
      </c>
      <c r="F905" s="83" t="s">
        <v>311</v>
      </c>
      <c r="G905" s="83" t="s">
        <v>311</v>
      </c>
      <c r="H905" s="83" t="s">
        <v>311</v>
      </c>
      <c r="I905" s="83" t="s">
        <v>311</v>
      </c>
      <c r="J905" s="83" t="s">
        <v>311</v>
      </c>
      <c r="K905" s="84" t="s">
        <v>311</v>
      </c>
      <c r="L905" s="83" t="s">
        <v>311</v>
      </c>
      <c r="M905" s="85" t="s">
        <v>311</v>
      </c>
      <c r="N905" s="83" t="s">
        <v>311</v>
      </c>
      <c r="O905" s="84" t="s">
        <v>311</v>
      </c>
      <c r="P905" s="83" t="s">
        <v>311</v>
      </c>
      <c r="Q905" s="83" t="s">
        <v>311</v>
      </c>
      <c r="R905" s="83" t="s">
        <v>311</v>
      </c>
      <c r="S905" s="86" t="s">
        <v>311</v>
      </c>
      <c r="T905" s="83" t="s">
        <v>311</v>
      </c>
      <c r="U905" s="83" t="s">
        <v>311</v>
      </c>
      <c r="V905" s="83" t="s">
        <v>311</v>
      </c>
      <c r="W905" s="86" t="s">
        <v>311</v>
      </c>
      <c r="X905" s="86" t="s">
        <v>311</v>
      </c>
      <c r="Y905" s="90" t="str">
        <f>IF(tbl_main[[#This Row],[ИНН организации]]="","",IF(ISERROR(VLOOKUP(tbl_main[[#This Row],[ИНН организации]],tbl_inn[],3,FALSE)),"Проверьте ИНН",VLOOKUP(tbl_main[[#This Row],[ИНН организации]],tbl_inn[],3,FALSE)))</f>
        <v/>
      </c>
      <c r="Z905" s="90" t="str">
        <f>IF(ISERROR(VLOOKUP(tbl_main[[#This Row],[ИНН организации]],tbl_inn[],4,FALSE)),"",VLOOKUP(tbl_main[[#This Row],[ИНН организации]],tbl_inn[],4,FALSE))</f>
        <v/>
      </c>
      <c r="AA905" s="90" t="str">
        <f>IF(ISERROR(VLOOKUP(tbl_main[[#This Row],[ИНН организации]],tbl_inn[],8,FALSE)),"",VLOOKUP(tbl_main[[#This Row],[ИНН организации]],tbl_inn[],8,FALSE))</f>
        <v/>
      </c>
      <c r="AB905" s="83" t="s">
        <v>311</v>
      </c>
      <c r="AC905" s="83" t="s">
        <v>311</v>
      </c>
      <c r="AD905" s="83" t="s">
        <v>311</v>
      </c>
      <c r="AE905" s="83" t="s">
        <v>311</v>
      </c>
      <c r="AF905" s="83" t="s">
        <v>311</v>
      </c>
      <c r="AG905" s="83" t="s">
        <v>311</v>
      </c>
      <c r="AH905" s="83" t="s">
        <v>311</v>
      </c>
      <c r="AI905" s="83" t="s">
        <v>311</v>
      </c>
      <c r="AJ905" s="83" t="s">
        <v>311</v>
      </c>
      <c r="AK905" s="83" t="s">
        <v>311</v>
      </c>
      <c r="AL905" s="83" t="s">
        <v>311</v>
      </c>
      <c r="AM905" s="83" t="s">
        <v>311</v>
      </c>
      <c r="AN905" s="83" t="s">
        <v>311</v>
      </c>
    </row>
    <row r="906" spans="1:40" x14ac:dyDescent="0.25">
      <c r="A906" s="81">
        <f t="shared" si="13"/>
        <v>897</v>
      </c>
      <c r="B906" s="82" t="str">
        <f>IF(tbl_main[[#This Row],[ТИП]]="","",IF(tbl_main[[#This Row],[Серия и номер]]="","",tbl_main[[#This Row],[ТИП]]&amp;"-"&amp;RIGHT(tbl_main[[#This Row],[Серия и номер]],6)))</f>
        <v/>
      </c>
      <c r="C906" s="83" t="s">
        <v>311</v>
      </c>
      <c r="D906" s="83" t="s">
        <v>311</v>
      </c>
      <c r="E906" s="83" t="s">
        <v>311</v>
      </c>
      <c r="F906" s="83" t="s">
        <v>311</v>
      </c>
      <c r="G906" s="83" t="s">
        <v>311</v>
      </c>
      <c r="H906" s="83" t="s">
        <v>311</v>
      </c>
      <c r="I906" s="83" t="s">
        <v>311</v>
      </c>
      <c r="J906" s="83" t="s">
        <v>311</v>
      </c>
      <c r="K906" s="84" t="s">
        <v>311</v>
      </c>
      <c r="L906" s="83" t="s">
        <v>311</v>
      </c>
      <c r="M906" s="85" t="s">
        <v>311</v>
      </c>
      <c r="N906" s="83" t="s">
        <v>311</v>
      </c>
      <c r="O906" s="84" t="s">
        <v>311</v>
      </c>
      <c r="P906" s="83" t="s">
        <v>311</v>
      </c>
      <c r="Q906" s="83" t="s">
        <v>311</v>
      </c>
      <c r="R906" s="83" t="s">
        <v>311</v>
      </c>
      <c r="S906" s="86" t="s">
        <v>311</v>
      </c>
      <c r="T906" s="83" t="s">
        <v>311</v>
      </c>
      <c r="U906" s="83" t="s">
        <v>311</v>
      </c>
      <c r="V906" s="83" t="s">
        <v>311</v>
      </c>
      <c r="W906" s="86" t="s">
        <v>311</v>
      </c>
      <c r="X906" s="86" t="s">
        <v>311</v>
      </c>
      <c r="Y906" s="90" t="str">
        <f>IF(tbl_main[[#This Row],[ИНН организации]]="","",IF(ISERROR(VLOOKUP(tbl_main[[#This Row],[ИНН организации]],tbl_inn[],3,FALSE)),"Проверьте ИНН",VLOOKUP(tbl_main[[#This Row],[ИНН организации]],tbl_inn[],3,FALSE)))</f>
        <v/>
      </c>
      <c r="Z906" s="90" t="str">
        <f>IF(ISERROR(VLOOKUP(tbl_main[[#This Row],[ИНН организации]],tbl_inn[],4,FALSE)),"",VLOOKUP(tbl_main[[#This Row],[ИНН организации]],tbl_inn[],4,FALSE))</f>
        <v/>
      </c>
      <c r="AA906" s="90" t="str">
        <f>IF(ISERROR(VLOOKUP(tbl_main[[#This Row],[ИНН организации]],tbl_inn[],8,FALSE)),"",VLOOKUP(tbl_main[[#This Row],[ИНН организации]],tbl_inn[],8,FALSE))</f>
        <v/>
      </c>
      <c r="AB906" s="83" t="s">
        <v>311</v>
      </c>
      <c r="AC906" s="83" t="s">
        <v>311</v>
      </c>
      <c r="AD906" s="83" t="s">
        <v>311</v>
      </c>
      <c r="AE906" s="83" t="s">
        <v>311</v>
      </c>
      <c r="AF906" s="83" t="s">
        <v>311</v>
      </c>
      <c r="AG906" s="83" t="s">
        <v>311</v>
      </c>
      <c r="AH906" s="83" t="s">
        <v>311</v>
      </c>
      <c r="AI906" s="83" t="s">
        <v>311</v>
      </c>
      <c r="AJ906" s="83" t="s">
        <v>311</v>
      </c>
      <c r="AK906" s="83" t="s">
        <v>311</v>
      </c>
      <c r="AL906" s="83" t="s">
        <v>311</v>
      </c>
      <c r="AM906" s="83" t="s">
        <v>311</v>
      </c>
      <c r="AN906" s="83" t="s">
        <v>311</v>
      </c>
    </row>
    <row r="907" spans="1:40" x14ac:dyDescent="0.25">
      <c r="A907" s="81">
        <f t="shared" ref="A907:A970" si="14">ROW()-9</f>
        <v>898</v>
      </c>
      <c r="B907" s="82" t="str">
        <f>IF(tbl_main[[#This Row],[ТИП]]="","",IF(tbl_main[[#This Row],[Серия и номер]]="","",tbl_main[[#This Row],[ТИП]]&amp;"-"&amp;RIGHT(tbl_main[[#This Row],[Серия и номер]],6)))</f>
        <v/>
      </c>
      <c r="C907" s="83" t="s">
        <v>311</v>
      </c>
      <c r="D907" s="83" t="s">
        <v>311</v>
      </c>
      <c r="E907" s="83" t="s">
        <v>311</v>
      </c>
      <c r="F907" s="83" t="s">
        <v>311</v>
      </c>
      <c r="G907" s="83" t="s">
        <v>311</v>
      </c>
      <c r="H907" s="83" t="s">
        <v>311</v>
      </c>
      <c r="I907" s="83" t="s">
        <v>311</v>
      </c>
      <c r="J907" s="83" t="s">
        <v>311</v>
      </c>
      <c r="K907" s="84" t="s">
        <v>311</v>
      </c>
      <c r="L907" s="83" t="s">
        <v>311</v>
      </c>
      <c r="M907" s="85" t="s">
        <v>311</v>
      </c>
      <c r="N907" s="83" t="s">
        <v>311</v>
      </c>
      <c r="O907" s="84" t="s">
        <v>311</v>
      </c>
      <c r="P907" s="83" t="s">
        <v>311</v>
      </c>
      <c r="Q907" s="83" t="s">
        <v>311</v>
      </c>
      <c r="R907" s="83" t="s">
        <v>311</v>
      </c>
      <c r="S907" s="86" t="s">
        <v>311</v>
      </c>
      <c r="T907" s="83" t="s">
        <v>311</v>
      </c>
      <c r="U907" s="83" t="s">
        <v>311</v>
      </c>
      <c r="V907" s="83" t="s">
        <v>311</v>
      </c>
      <c r="W907" s="86" t="s">
        <v>311</v>
      </c>
      <c r="X907" s="86" t="s">
        <v>311</v>
      </c>
      <c r="Y907" s="90" t="str">
        <f>IF(tbl_main[[#This Row],[ИНН организации]]="","",IF(ISERROR(VLOOKUP(tbl_main[[#This Row],[ИНН организации]],tbl_inn[],3,FALSE)),"Проверьте ИНН",VLOOKUP(tbl_main[[#This Row],[ИНН организации]],tbl_inn[],3,FALSE)))</f>
        <v/>
      </c>
      <c r="Z907" s="90" t="str">
        <f>IF(ISERROR(VLOOKUP(tbl_main[[#This Row],[ИНН организации]],tbl_inn[],4,FALSE)),"",VLOOKUP(tbl_main[[#This Row],[ИНН организации]],tbl_inn[],4,FALSE))</f>
        <v/>
      </c>
      <c r="AA907" s="90" t="str">
        <f>IF(ISERROR(VLOOKUP(tbl_main[[#This Row],[ИНН организации]],tbl_inn[],8,FALSE)),"",VLOOKUP(tbl_main[[#This Row],[ИНН организации]],tbl_inn[],8,FALSE))</f>
        <v/>
      </c>
      <c r="AB907" s="83" t="s">
        <v>311</v>
      </c>
      <c r="AC907" s="83" t="s">
        <v>311</v>
      </c>
      <c r="AD907" s="83" t="s">
        <v>311</v>
      </c>
      <c r="AE907" s="83" t="s">
        <v>311</v>
      </c>
      <c r="AF907" s="83" t="s">
        <v>311</v>
      </c>
      <c r="AG907" s="83" t="s">
        <v>311</v>
      </c>
      <c r="AH907" s="83" t="s">
        <v>311</v>
      </c>
      <c r="AI907" s="83" t="s">
        <v>311</v>
      </c>
      <c r="AJ907" s="83" t="s">
        <v>311</v>
      </c>
      <c r="AK907" s="83" t="s">
        <v>311</v>
      </c>
      <c r="AL907" s="83" t="s">
        <v>311</v>
      </c>
      <c r="AM907" s="83" t="s">
        <v>311</v>
      </c>
      <c r="AN907" s="83" t="s">
        <v>311</v>
      </c>
    </row>
    <row r="908" spans="1:40" x14ac:dyDescent="0.25">
      <c r="A908" s="81">
        <f t="shared" si="14"/>
        <v>899</v>
      </c>
      <c r="B908" s="82" t="str">
        <f>IF(tbl_main[[#This Row],[ТИП]]="","",IF(tbl_main[[#This Row],[Серия и номер]]="","",tbl_main[[#This Row],[ТИП]]&amp;"-"&amp;RIGHT(tbl_main[[#This Row],[Серия и номер]],6)))</f>
        <v/>
      </c>
      <c r="C908" s="83" t="s">
        <v>311</v>
      </c>
      <c r="D908" s="83" t="s">
        <v>311</v>
      </c>
      <c r="E908" s="83" t="s">
        <v>311</v>
      </c>
      <c r="F908" s="83" t="s">
        <v>311</v>
      </c>
      <c r="G908" s="83" t="s">
        <v>311</v>
      </c>
      <c r="H908" s="83" t="s">
        <v>311</v>
      </c>
      <c r="I908" s="83" t="s">
        <v>311</v>
      </c>
      <c r="J908" s="83" t="s">
        <v>311</v>
      </c>
      <c r="K908" s="84" t="s">
        <v>311</v>
      </c>
      <c r="L908" s="83" t="s">
        <v>311</v>
      </c>
      <c r="M908" s="85" t="s">
        <v>311</v>
      </c>
      <c r="N908" s="83" t="s">
        <v>311</v>
      </c>
      <c r="O908" s="84" t="s">
        <v>311</v>
      </c>
      <c r="P908" s="83" t="s">
        <v>311</v>
      </c>
      <c r="Q908" s="83" t="s">
        <v>311</v>
      </c>
      <c r="R908" s="83" t="s">
        <v>311</v>
      </c>
      <c r="S908" s="86" t="s">
        <v>311</v>
      </c>
      <c r="T908" s="83" t="s">
        <v>311</v>
      </c>
      <c r="U908" s="83" t="s">
        <v>311</v>
      </c>
      <c r="V908" s="83" t="s">
        <v>311</v>
      </c>
      <c r="W908" s="86" t="s">
        <v>311</v>
      </c>
      <c r="X908" s="86" t="s">
        <v>311</v>
      </c>
      <c r="Y908" s="90" t="str">
        <f>IF(tbl_main[[#This Row],[ИНН организации]]="","",IF(ISERROR(VLOOKUP(tbl_main[[#This Row],[ИНН организации]],tbl_inn[],3,FALSE)),"Проверьте ИНН",VLOOKUP(tbl_main[[#This Row],[ИНН организации]],tbl_inn[],3,FALSE)))</f>
        <v/>
      </c>
      <c r="Z908" s="90" t="str">
        <f>IF(ISERROR(VLOOKUP(tbl_main[[#This Row],[ИНН организации]],tbl_inn[],4,FALSE)),"",VLOOKUP(tbl_main[[#This Row],[ИНН организации]],tbl_inn[],4,FALSE))</f>
        <v/>
      </c>
      <c r="AA908" s="90" t="str">
        <f>IF(ISERROR(VLOOKUP(tbl_main[[#This Row],[ИНН организации]],tbl_inn[],8,FALSE)),"",VLOOKUP(tbl_main[[#This Row],[ИНН организации]],tbl_inn[],8,FALSE))</f>
        <v/>
      </c>
      <c r="AB908" s="83" t="s">
        <v>311</v>
      </c>
      <c r="AC908" s="83" t="s">
        <v>311</v>
      </c>
      <c r="AD908" s="83" t="s">
        <v>311</v>
      </c>
      <c r="AE908" s="83" t="s">
        <v>311</v>
      </c>
      <c r="AF908" s="83" t="s">
        <v>311</v>
      </c>
      <c r="AG908" s="83" t="s">
        <v>311</v>
      </c>
      <c r="AH908" s="83" t="s">
        <v>311</v>
      </c>
      <c r="AI908" s="83" t="s">
        <v>311</v>
      </c>
      <c r="AJ908" s="83" t="s">
        <v>311</v>
      </c>
      <c r="AK908" s="83" t="s">
        <v>311</v>
      </c>
      <c r="AL908" s="83" t="s">
        <v>311</v>
      </c>
      <c r="AM908" s="83" t="s">
        <v>311</v>
      </c>
      <c r="AN908" s="83" t="s">
        <v>311</v>
      </c>
    </row>
    <row r="909" spans="1:40" x14ac:dyDescent="0.25">
      <c r="A909" s="81">
        <f t="shared" si="14"/>
        <v>900</v>
      </c>
      <c r="B909" s="82" t="str">
        <f>IF(tbl_main[[#This Row],[ТИП]]="","",IF(tbl_main[[#This Row],[Серия и номер]]="","",tbl_main[[#This Row],[ТИП]]&amp;"-"&amp;RIGHT(tbl_main[[#This Row],[Серия и номер]],6)))</f>
        <v/>
      </c>
      <c r="C909" s="83" t="s">
        <v>311</v>
      </c>
      <c r="D909" s="83" t="s">
        <v>311</v>
      </c>
      <c r="E909" s="83" t="s">
        <v>311</v>
      </c>
      <c r="F909" s="83" t="s">
        <v>311</v>
      </c>
      <c r="G909" s="83" t="s">
        <v>311</v>
      </c>
      <c r="H909" s="83" t="s">
        <v>311</v>
      </c>
      <c r="I909" s="83" t="s">
        <v>311</v>
      </c>
      <c r="J909" s="83" t="s">
        <v>311</v>
      </c>
      <c r="K909" s="84" t="s">
        <v>311</v>
      </c>
      <c r="L909" s="83" t="s">
        <v>311</v>
      </c>
      <c r="M909" s="85" t="s">
        <v>311</v>
      </c>
      <c r="N909" s="83" t="s">
        <v>311</v>
      </c>
      <c r="O909" s="84" t="s">
        <v>311</v>
      </c>
      <c r="P909" s="83" t="s">
        <v>311</v>
      </c>
      <c r="Q909" s="83" t="s">
        <v>311</v>
      </c>
      <c r="R909" s="83" t="s">
        <v>311</v>
      </c>
      <c r="S909" s="86" t="s">
        <v>311</v>
      </c>
      <c r="T909" s="83" t="s">
        <v>311</v>
      </c>
      <c r="U909" s="83" t="s">
        <v>311</v>
      </c>
      <c r="V909" s="83" t="s">
        <v>311</v>
      </c>
      <c r="W909" s="86" t="s">
        <v>311</v>
      </c>
      <c r="X909" s="86" t="s">
        <v>311</v>
      </c>
      <c r="Y909" s="90" t="str">
        <f>IF(tbl_main[[#This Row],[ИНН организации]]="","",IF(ISERROR(VLOOKUP(tbl_main[[#This Row],[ИНН организации]],tbl_inn[],3,FALSE)),"Проверьте ИНН",VLOOKUP(tbl_main[[#This Row],[ИНН организации]],tbl_inn[],3,FALSE)))</f>
        <v/>
      </c>
      <c r="Z909" s="90" t="str">
        <f>IF(ISERROR(VLOOKUP(tbl_main[[#This Row],[ИНН организации]],tbl_inn[],4,FALSE)),"",VLOOKUP(tbl_main[[#This Row],[ИНН организации]],tbl_inn[],4,FALSE))</f>
        <v/>
      </c>
      <c r="AA909" s="90" t="str">
        <f>IF(ISERROR(VLOOKUP(tbl_main[[#This Row],[ИНН организации]],tbl_inn[],8,FALSE)),"",VLOOKUP(tbl_main[[#This Row],[ИНН организации]],tbl_inn[],8,FALSE))</f>
        <v/>
      </c>
      <c r="AB909" s="83" t="s">
        <v>311</v>
      </c>
      <c r="AC909" s="83" t="s">
        <v>311</v>
      </c>
      <c r="AD909" s="83" t="s">
        <v>311</v>
      </c>
      <c r="AE909" s="83" t="s">
        <v>311</v>
      </c>
      <c r="AF909" s="83" t="s">
        <v>311</v>
      </c>
      <c r="AG909" s="83" t="s">
        <v>311</v>
      </c>
      <c r="AH909" s="83" t="s">
        <v>311</v>
      </c>
      <c r="AI909" s="83" t="s">
        <v>311</v>
      </c>
      <c r="AJ909" s="83" t="s">
        <v>311</v>
      </c>
      <c r="AK909" s="83" t="s">
        <v>311</v>
      </c>
      <c r="AL909" s="83" t="s">
        <v>311</v>
      </c>
      <c r="AM909" s="83" t="s">
        <v>311</v>
      </c>
      <c r="AN909" s="83" t="s">
        <v>311</v>
      </c>
    </row>
    <row r="910" spans="1:40" x14ac:dyDescent="0.25">
      <c r="A910" s="81">
        <f t="shared" si="14"/>
        <v>901</v>
      </c>
      <c r="B910" s="82" t="str">
        <f>IF(tbl_main[[#This Row],[ТИП]]="","",IF(tbl_main[[#This Row],[Серия и номер]]="","",tbl_main[[#This Row],[ТИП]]&amp;"-"&amp;RIGHT(tbl_main[[#This Row],[Серия и номер]],6)))</f>
        <v/>
      </c>
      <c r="C910" s="83" t="s">
        <v>311</v>
      </c>
      <c r="D910" s="83" t="s">
        <v>311</v>
      </c>
      <c r="E910" s="83" t="s">
        <v>311</v>
      </c>
      <c r="F910" s="83" t="s">
        <v>311</v>
      </c>
      <c r="G910" s="83" t="s">
        <v>311</v>
      </c>
      <c r="H910" s="83" t="s">
        <v>311</v>
      </c>
      <c r="I910" s="83" t="s">
        <v>311</v>
      </c>
      <c r="J910" s="83" t="s">
        <v>311</v>
      </c>
      <c r="K910" s="84" t="s">
        <v>311</v>
      </c>
      <c r="L910" s="83" t="s">
        <v>311</v>
      </c>
      <c r="M910" s="85" t="s">
        <v>311</v>
      </c>
      <c r="N910" s="83" t="s">
        <v>311</v>
      </c>
      <c r="O910" s="84" t="s">
        <v>311</v>
      </c>
      <c r="P910" s="83" t="s">
        <v>311</v>
      </c>
      <c r="Q910" s="83" t="s">
        <v>311</v>
      </c>
      <c r="R910" s="83" t="s">
        <v>311</v>
      </c>
      <c r="S910" s="86" t="s">
        <v>311</v>
      </c>
      <c r="T910" s="83" t="s">
        <v>311</v>
      </c>
      <c r="U910" s="83" t="s">
        <v>311</v>
      </c>
      <c r="V910" s="83" t="s">
        <v>311</v>
      </c>
      <c r="W910" s="86" t="s">
        <v>311</v>
      </c>
      <c r="X910" s="86" t="s">
        <v>311</v>
      </c>
      <c r="Y910" s="90" t="str">
        <f>IF(tbl_main[[#This Row],[ИНН организации]]="","",IF(ISERROR(VLOOKUP(tbl_main[[#This Row],[ИНН организации]],tbl_inn[],3,FALSE)),"Проверьте ИНН",VLOOKUP(tbl_main[[#This Row],[ИНН организации]],tbl_inn[],3,FALSE)))</f>
        <v/>
      </c>
      <c r="Z910" s="90" t="str">
        <f>IF(ISERROR(VLOOKUP(tbl_main[[#This Row],[ИНН организации]],tbl_inn[],4,FALSE)),"",VLOOKUP(tbl_main[[#This Row],[ИНН организации]],tbl_inn[],4,FALSE))</f>
        <v/>
      </c>
      <c r="AA910" s="90" t="str">
        <f>IF(ISERROR(VLOOKUP(tbl_main[[#This Row],[ИНН организации]],tbl_inn[],8,FALSE)),"",VLOOKUP(tbl_main[[#This Row],[ИНН организации]],tbl_inn[],8,FALSE))</f>
        <v/>
      </c>
      <c r="AB910" s="83" t="s">
        <v>311</v>
      </c>
      <c r="AC910" s="83" t="s">
        <v>311</v>
      </c>
      <c r="AD910" s="83" t="s">
        <v>311</v>
      </c>
      <c r="AE910" s="83" t="s">
        <v>311</v>
      </c>
      <c r="AF910" s="83" t="s">
        <v>311</v>
      </c>
      <c r="AG910" s="83" t="s">
        <v>311</v>
      </c>
      <c r="AH910" s="83" t="s">
        <v>311</v>
      </c>
      <c r="AI910" s="83" t="s">
        <v>311</v>
      </c>
      <c r="AJ910" s="83" t="s">
        <v>311</v>
      </c>
      <c r="AK910" s="83" t="s">
        <v>311</v>
      </c>
      <c r="AL910" s="83" t="s">
        <v>311</v>
      </c>
      <c r="AM910" s="83" t="s">
        <v>311</v>
      </c>
      <c r="AN910" s="83" t="s">
        <v>311</v>
      </c>
    </row>
    <row r="911" spans="1:40" x14ac:dyDescent="0.25">
      <c r="A911" s="81">
        <f t="shared" si="14"/>
        <v>902</v>
      </c>
      <c r="B911" s="82" t="str">
        <f>IF(tbl_main[[#This Row],[ТИП]]="","",IF(tbl_main[[#This Row],[Серия и номер]]="","",tbl_main[[#This Row],[ТИП]]&amp;"-"&amp;RIGHT(tbl_main[[#This Row],[Серия и номер]],6)))</f>
        <v/>
      </c>
      <c r="C911" s="83" t="s">
        <v>311</v>
      </c>
      <c r="D911" s="83" t="s">
        <v>311</v>
      </c>
      <c r="E911" s="83" t="s">
        <v>311</v>
      </c>
      <c r="F911" s="83" t="s">
        <v>311</v>
      </c>
      <c r="G911" s="83" t="s">
        <v>311</v>
      </c>
      <c r="H911" s="83" t="s">
        <v>311</v>
      </c>
      <c r="I911" s="83" t="s">
        <v>311</v>
      </c>
      <c r="J911" s="83" t="s">
        <v>311</v>
      </c>
      <c r="K911" s="84" t="s">
        <v>311</v>
      </c>
      <c r="L911" s="83" t="s">
        <v>311</v>
      </c>
      <c r="M911" s="85" t="s">
        <v>311</v>
      </c>
      <c r="N911" s="83" t="s">
        <v>311</v>
      </c>
      <c r="O911" s="84" t="s">
        <v>311</v>
      </c>
      <c r="P911" s="83" t="s">
        <v>311</v>
      </c>
      <c r="Q911" s="83" t="s">
        <v>311</v>
      </c>
      <c r="R911" s="83" t="s">
        <v>311</v>
      </c>
      <c r="S911" s="86" t="s">
        <v>311</v>
      </c>
      <c r="T911" s="83" t="s">
        <v>311</v>
      </c>
      <c r="U911" s="83" t="s">
        <v>311</v>
      </c>
      <c r="V911" s="83" t="s">
        <v>311</v>
      </c>
      <c r="W911" s="86" t="s">
        <v>311</v>
      </c>
      <c r="X911" s="86" t="s">
        <v>311</v>
      </c>
      <c r="Y911" s="90" t="str">
        <f>IF(tbl_main[[#This Row],[ИНН организации]]="","",IF(ISERROR(VLOOKUP(tbl_main[[#This Row],[ИНН организации]],tbl_inn[],3,FALSE)),"Проверьте ИНН",VLOOKUP(tbl_main[[#This Row],[ИНН организации]],tbl_inn[],3,FALSE)))</f>
        <v/>
      </c>
      <c r="Z911" s="90" t="str">
        <f>IF(ISERROR(VLOOKUP(tbl_main[[#This Row],[ИНН организации]],tbl_inn[],4,FALSE)),"",VLOOKUP(tbl_main[[#This Row],[ИНН организации]],tbl_inn[],4,FALSE))</f>
        <v/>
      </c>
      <c r="AA911" s="90" t="str">
        <f>IF(ISERROR(VLOOKUP(tbl_main[[#This Row],[ИНН организации]],tbl_inn[],8,FALSE)),"",VLOOKUP(tbl_main[[#This Row],[ИНН организации]],tbl_inn[],8,FALSE))</f>
        <v/>
      </c>
      <c r="AB911" s="83" t="s">
        <v>311</v>
      </c>
      <c r="AC911" s="83" t="s">
        <v>311</v>
      </c>
      <c r="AD911" s="83" t="s">
        <v>311</v>
      </c>
      <c r="AE911" s="83" t="s">
        <v>311</v>
      </c>
      <c r="AF911" s="83" t="s">
        <v>311</v>
      </c>
      <c r="AG911" s="83" t="s">
        <v>311</v>
      </c>
      <c r="AH911" s="83" t="s">
        <v>311</v>
      </c>
      <c r="AI911" s="83" t="s">
        <v>311</v>
      </c>
      <c r="AJ911" s="83" t="s">
        <v>311</v>
      </c>
      <c r="AK911" s="83" t="s">
        <v>311</v>
      </c>
      <c r="AL911" s="83" t="s">
        <v>311</v>
      </c>
      <c r="AM911" s="83" t="s">
        <v>311</v>
      </c>
      <c r="AN911" s="83" t="s">
        <v>311</v>
      </c>
    </row>
    <row r="912" spans="1:40" x14ac:dyDescent="0.25">
      <c r="A912" s="81">
        <f t="shared" si="14"/>
        <v>903</v>
      </c>
      <c r="B912" s="82" t="str">
        <f>IF(tbl_main[[#This Row],[ТИП]]="","",IF(tbl_main[[#This Row],[Серия и номер]]="","",tbl_main[[#This Row],[ТИП]]&amp;"-"&amp;RIGHT(tbl_main[[#This Row],[Серия и номер]],6)))</f>
        <v/>
      </c>
      <c r="C912" s="83" t="s">
        <v>311</v>
      </c>
      <c r="D912" s="83" t="s">
        <v>311</v>
      </c>
      <c r="E912" s="83" t="s">
        <v>311</v>
      </c>
      <c r="F912" s="83" t="s">
        <v>311</v>
      </c>
      <c r="G912" s="83" t="s">
        <v>311</v>
      </c>
      <c r="H912" s="83" t="s">
        <v>311</v>
      </c>
      <c r="I912" s="83" t="s">
        <v>311</v>
      </c>
      <c r="J912" s="83" t="s">
        <v>311</v>
      </c>
      <c r="K912" s="84" t="s">
        <v>311</v>
      </c>
      <c r="L912" s="83" t="s">
        <v>311</v>
      </c>
      <c r="M912" s="85" t="s">
        <v>311</v>
      </c>
      <c r="N912" s="83" t="s">
        <v>311</v>
      </c>
      <c r="O912" s="84" t="s">
        <v>311</v>
      </c>
      <c r="P912" s="83" t="s">
        <v>311</v>
      </c>
      <c r="Q912" s="83" t="s">
        <v>311</v>
      </c>
      <c r="R912" s="83" t="s">
        <v>311</v>
      </c>
      <c r="S912" s="86" t="s">
        <v>311</v>
      </c>
      <c r="T912" s="83" t="s">
        <v>311</v>
      </c>
      <c r="U912" s="83" t="s">
        <v>311</v>
      </c>
      <c r="V912" s="83" t="s">
        <v>311</v>
      </c>
      <c r="W912" s="86" t="s">
        <v>311</v>
      </c>
      <c r="X912" s="86" t="s">
        <v>311</v>
      </c>
      <c r="Y912" s="90" t="str">
        <f>IF(tbl_main[[#This Row],[ИНН организации]]="","",IF(ISERROR(VLOOKUP(tbl_main[[#This Row],[ИНН организации]],tbl_inn[],3,FALSE)),"Проверьте ИНН",VLOOKUP(tbl_main[[#This Row],[ИНН организации]],tbl_inn[],3,FALSE)))</f>
        <v/>
      </c>
      <c r="Z912" s="90" t="str">
        <f>IF(ISERROR(VLOOKUP(tbl_main[[#This Row],[ИНН организации]],tbl_inn[],4,FALSE)),"",VLOOKUP(tbl_main[[#This Row],[ИНН организации]],tbl_inn[],4,FALSE))</f>
        <v/>
      </c>
      <c r="AA912" s="90" t="str">
        <f>IF(ISERROR(VLOOKUP(tbl_main[[#This Row],[ИНН организации]],tbl_inn[],8,FALSE)),"",VLOOKUP(tbl_main[[#This Row],[ИНН организации]],tbl_inn[],8,FALSE))</f>
        <v/>
      </c>
      <c r="AB912" s="83" t="s">
        <v>311</v>
      </c>
      <c r="AC912" s="83" t="s">
        <v>311</v>
      </c>
      <c r="AD912" s="83" t="s">
        <v>311</v>
      </c>
      <c r="AE912" s="83" t="s">
        <v>311</v>
      </c>
      <c r="AF912" s="83" t="s">
        <v>311</v>
      </c>
      <c r="AG912" s="83" t="s">
        <v>311</v>
      </c>
      <c r="AH912" s="83" t="s">
        <v>311</v>
      </c>
      <c r="AI912" s="83" t="s">
        <v>311</v>
      </c>
      <c r="AJ912" s="83" t="s">
        <v>311</v>
      </c>
      <c r="AK912" s="83" t="s">
        <v>311</v>
      </c>
      <c r="AL912" s="83" t="s">
        <v>311</v>
      </c>
      <c r="AM912" s="83" t="s">
        <v>311</v>
      </c>
      <c r="AN912" s="83" t="s">
        <v>311</v>
      </c>
    </row>
    <row r="913" spans="1:40" x14ac:dyDescent="0.25">
      <c r="A913" s="81">
        <f t="shared" si="14"/>
        <v>904</v>
      </c>
      <c r="B913" s="82" t="str">
        <f>IF(tbl_main[[#This Row],[ТИП]]="","",IF(tbl_main[[#This Row],[Серия и номер]]="","",tbl_main[[#This Row],[ТИП]]&amp;"-"&amp;RIGHT(tbl_main[[#This Row],[Серия и номер]],6)))</f>
        <v/>
      </c>
      <c r="C913" s="83" t="s">
        <v>311</v>
      </c>
      <c r="D913" s="83" t="s">
        <v>311</v>
      </c>
      <c r="E913" s="83" t="s">
        <v>311</v>
      </c>
      <c r="F913" s="83" t="s">
        <v>311</v>
      </c>
      <c r="G913" s="83" t="s">
        <v>311</v>
      </c>
      <c r="H913" s="83" t="s">
        <v>311</v>
      </c>
      <c r="I913" s="83" t="s">
        <v>311</v>
      </c>
      <c r="J913" s="83" t="s">
        <v>311</v>
      </c>
      <c r="K913" s="84" t="s">
        <v>311</v>
      </c>
      <c r="L913" s="83" t="s">
        <v>311</v>
      </c>
      <c r="M913" s="85" t="s">
        <v>311</v>
      </c>
      <c r="N913" s="83" t="s">
        <v>311</v>
      </c>
      <c r="O913" s="84" t="s">
        <v>311</v>
      </c>
      <c r="P913" s="83" t="s">
        <v>311</v>
      </c>
      <c r="Q913" s="83" t="s">
        <v>311</v>
      </c>
      <c r="R913" s="83" t="s">
        <v>311</v>
      </c>
      <c r="S913" s="86" t="s">
        <v>311</v>
      </c>
      <c r="T913" s="83" t="s">
        <v>311</v>
      </c>
      <c r="U913" s="83" t="s">
        <v>311</v>
      </c>
      <c r="V913" s="83" t="s">
        <v>311</v>
      </c>
      <c r="W913" s="86" t="s">
        <v>311</v>
      </c>
      <c r="X913" s="86" t="s">
        <v>311</v>
      </c>
      <c r="Y913" s="90" t="str">
        <f>IF(tbl_main[[#This Row],[ИНН организации]]="","",IF(ISERROR(VLOOKUP(tbl_main[[#This Row],[ИНН организации]],tbl_inn[],3,FALSE)),"Проверьте ИНН",VLOOKUP(tbl_main[[#This Row],[ИНН организации]],tbl_inn[],3,FALSE)))</f>
        <v/>
      </c>
      <c r="Z913" s="90" t="str">
        <f>IF(ISERROR(VLOOKUP(tbl_main[[#This Row],[ИНН организации]],tbl_inn[],4,FALSE)),"",VLOOKUP(tbl_main[[#This Row],[ИНН организации]],tbl_inn[],4,FALSE))</f>
        <v/>
      </c>
      <c r="AA913" s="90" t="str">
        <f>IF(ISERROR(VLOOKUP(tbl_main[[#This Row],[ИНН организации]],tbl_inn[],8,FALSE)),"",VLOOKUP(tbl_main[[#This Row],[ИНН организации]],tbl_inn[],8,FALSE))</f>
        <v/>
      </c>
      <c r="AB913" s="83" t="s">
        <v>311</v>
      </c>
      <c r="AC913" s="83" t="s">
        <v>311</v>
      </c>
      <c r="AD913" s="83" t="s">
        <v>311</v>
      </c>
      <c r="AE913" s="83" t="s">
        <v>311</v>
      </c>
      <c r="AF913" s="83" t="s">
        <v>311</v>
      </c>
      <c r="AG913" s="83" t="s">
        <v>311</v>
      </c>
      <c r="AH913" s="83" t="s">
        <v>311</v>
      </c>
      <c r="AI913" s="83" t="s">
        <v>311</v>
      </c>
      <c r="AJ913" s="83" t="s">
        <v>311</v>
      </c>
      <c r="AK913" s="83" t="s">
        <v>311</v>
      </c>
      <c r="AL913" s="83" t="s">
        <v>311</v>
      </c>
      <c r="AM913" s="83" t="s">
        <v>311</v>
      </c>
      <c r="AN913" s="83" t="s">
        <v>311</v>
      </c>
    </row>
    <row r="914" spans="1:40" x14ac:dyDescent="0.25">
      <c r="A914" s="81">
        <f t="shared" si="14"/>
        <v>905</v>
      </c>
      <c r="B914" s="82" t="str">
        <f>IF(tbl_main[[#This Row],[ТИП]]="","",IF(tbl_main[[#This Row],[Серия и номер]]="","",tbl_main[[#This Row],[ТИП]]&amp;"-"&amp;RIGHT(tbl_main[[#This Row],[Серия и номер]],6)))</f>
        <v/>
      </c>
      <c r="C914" s="83" t="s">
        <v>311</v>
      </c>
      <c r="D914" s="83" t="s">
        <v>311</v>
      </c>
      <c r="E914" s="83" t="s">
        <v>311</v>
      </c>
      <c r="F914" s="83" t="s">
        <v>311</v>
      </c>
      <c r="G914" s="83" t="s">
        <v>311</v>
      </c>
      <c r="H914" s="83" t="s">
        <v>311</v>
      </c>
      <c r="I914" s="83" t="s">
        <v>311</v>
      </c>
      <c r="J914" s="83" t="s">
        <v>311</v>
      </c>
      <c r="K914" s="84" t="s">
        <v>311</v>
      </c>
      <c r="L914" s="83" t="s">
        <v>311</v>
      </c>
      <c r="M914" s="85" t="s">
        <v>311</v>
      </c>
      <c r="N914" s="83" t="s">
        <v>311</v>
      </c>
      <c r="O914" s="84" t="s">
        <v>311</v>
      </c>
      <c r="P914" s="83" t="s">
        <v>311</v>
      </c>
      <c r="Q914" s="83" t="s">
        <v>311</v>
      </c>
      <c r="R914" s="83" t="s">
        <v>311</v>
      </c>
      <c r="S914" s="86" t="s">
        <v>311</v>
      </c>
      <c r="T914" s="83" t="s">
        <v>311</v>
      </c>
      <c r="U914" s="83" t="s">
        <v>311</v>
      </c>
      <c r="V914" s="83" t="s">
        <v>311</v>
      </c>
      <c r="W914" s="86" t="s">
        <v>311</v>
      </c>
      <c r="X914" s="86" t="s">
        <v>311</v>
      </c>
      <c r="Y914" s="90" t="str">
        <f>IF(tbl_main[[#This Row],[ИНН организации]]="","",IF(ISERROR(VLOOKUP(tbl_main[[#This Row],[ИНН организации]],tbl_inn[],3,FALSE)),"Проверьте ИНН",VLOOKUP(tbl_main[[#This Row],[ИНН организации]],tbl_inn[],3,FALSE)))</f>
        <v/>
      </c>
      <c r="Z914" s="90" t="str">
        <f>IF(ISERROR(VLOOKUP(tbl_main[[#This Row],[ИНН организации]],tbl_inn[],4,FALSE)),"",VLOOKUP(tbl_main[[#This Row],[ИНН организации]],tbl_inn[],4,FALSE))</f>
        <v/>
      </c>
      <c r="AA914" s="90" t="str">
        <f>IF(ISERROR(VLOOKUP(tbl_main[[#This Row],[ИНН организации]],tbl_inn[],8,FALSE)),"",VLOOKUP(tbl_main[[#This Row],[ИНН организации]],tbl_inn[],8,FALSE))</f>
        <v/>
      </c>
      <c r="AB914" s="83" t="s">
        <v>311</v>
      </c>
      <c r="AC914" s="83" t="s">
        <v>311</v>
      </c>
      <c r="AD914" s="83" t="s">
        <v>311</v>
      </c>
      <c r="AE914" s="83" t="s">
        <v>311</v>
      </c>
      <c r="AF914" s="83" t="s">
        <v>311</v>
      </c>
      <c r="AG914" s="83" t="s">
        <v>311</v>
      </c>
      <c r="AH914" s="83" t="s">
        <v>311</v>
      </c>
      <c r="AI914" s="83" t="s">
        <v>311</v>
      </c>
      <c r="AJ914" s="83" t="s">
        <v>311</v>
      </c>
      <c r="AK914" s="83" t="s">
        <v>311</v>
      </c>
      <c r="AL914" s="83" t="s">
        <v>311</v>
      </c>
      <c r="AM914" s="83" t="s">
        <v>311</v>
      </c>
      <c r="AN914" s="83" t="s">
        <v>311</v>
      </c>
    </row>
    <row r="915" spans="1:40" x14ac:dyDescent="0.25">
      <c r="A915" s="81">
        <f t="shared" si="14"/>
        <v>906</v>
      </c>
      <c r="B915" s="82" t="str">
        <f>IF(tbl_main[[#This Row],[ТИП]]="","",IF(tbl_main[[#This Row],[Серия и номер]]="","",tbl_main[[#This Row],[ТИП]]&amp;"-"&amp;RIGHT(tbl_main[[#This Row],[Серия и номер]],6)))</f>
        <v/>
      </c>
      <c r="C915" s="83" t="s">
        <v>311</v>
      </c>
      <c r="D915" s="83" t="s">
        <v>311</v>
      </c>
      <c r="E915" s="83" t="s">
        <v>311</v>
      </c>
      <c r="F915" s="83" t="s">
        <v>311</v>
      </c>
      <c r="G915" s="83" t="s">
        <v>311</v>
      </c>
      <c r="H915" s="83" t="s">
        <v>311</v>
      </c>
      <c r="I915" s="83" t="s">
        <v>311</v>
      </c>
      <c r="J915" s="83" t="s">
        <v>311</v>
      </c>
      <c r="K915" s="84" t="s">
        <v>311</v>
      </c>
      <c r="L915" s="83" t="s">
        <v>311</v>
      </c>
      <c r="M915" s="85" t="s">
        <v>311</v>
      </c>
      <c r="N915" s="83" t="s">
        <v>311</v>
      </c>
      <c r="O915" s="84" t="s">
        <v>311</v>
      </c>
      <c r="P915" s="83" t="s">
        <v>311</v>
      </c>
      <c r="Q915" s="83" t="s">
        <v>311</v>
      </c>
      <c r="R915" s="83" t="s">
        <v>311</v>
      </c>
      <c r="S915" s="86" t="s">
        <v>311</v>
      </c>
      <c r="T915" s="83" t="s">
        <v>311</v>
      </c>
      <c r="U915" s="83" t="s">
        <v>311</v>
      </c>
      <c r="V915" s="83" t="s">
        <v>311</v>
      </c>
      <c r="W915" s="86" t="s">
        <v>311</v>
      </c>
      <c r="X915" s="86" t="s">
        <v>311</v>
      </c>
      <c r="Y915" s="90" t="str">
        <f>IF(tbl_main[[#This Row],[ИНН организации]]="","",IF(ISERROR(VLOOKUP(tbl_main[[#This Row],[ИНН организации]],tbl_inn[],3,FALSE)),"Проверьте ИНН",VLOOKUP(tbl_main[[#This Row],[ИНН организации]],tbl_inn[],3,FALSE)))</f>
        <v/>
      </c>
      <c r="Z915" s="90" t="str">
        <f>IF(ISERROR(VLOOKUP(tbl_main[[#This Row],[ИНН организации]],tbl_inn[],4,FALSE)),"",VLOOKUP(tbl_main[[#This Row],[ИНН организации]],tbl_inn[],4,FALSE))</f>
        <v/>
      </c>
      <c r="AA915" s="90" t="str">
        <f>IF(ISERROR(VLOOKUP(tbl_main[[#This Row],[ИНН организации]],tbl_inn[],8,FALSE)),"",VLOOKUP(tbl_main[[#This Row],[ИНН организации]],tbl_inn[],8,FALSE))</f>
        <v/>
      </c>
      <c r="AB915" s="83" t="s">
        <v>311</v>
      </c>
      <c r="AC915" s="83" t="s">
        <v>311</v>
      </c>
      <c r="AD915" s="83" t="s">
        <v>311</v>
      </c>
      <c r="AE915" s="83" t="s">
        <v>311</v>
      </c>
      <c r="AF915" s="83" t="s">
        <v>311</v>
      </c>
      <c r="AG915" s="83" t="s">
        <v>311</v>
      </c>
      <c r="AH915" s="83" t="s">
        <v>311</v>
      </c>
      <c r="AI915" s="83" t="s">
        <v>311</v>
      </c>
      <c r="AJ915" s="83" t="s">
        <v>311</v>
      </c>
      <c r="AK915" s="83" t="s">
        <v>311</v>
      </c>
      <c r="AL915" s="83" t="s">
        <v>311</v>
      </c>
      <c r="AM915" s="83" t="s">
        <v>311</v>
      </c>
      <c r="AN915" s="83" t="s">
        <v>311</v>
      </c>
    </row>
    <row r="916" spans="1:40" x14ac:dyDescent="0.25">
      <c r="A916" s="81">
        <f t="shared" si="14"/>
        <v>907</v>
      </c>
      <c r="B916" s="82" t="str">
        <f>IF(tbl_main[[#This Row],[ТИП]]="","",IF(tbl_main[[#This Row],[Серия и номер]]="","",tbl_main[[#This Row],[ТИП]]&amp;"-"&amp;RIGHT(tbl_main[[#This Row],[Серия и номер]],6)))</f>
        <v/>
      </c>
      <c r="C916" s="83" t="s">
        <v>311</v>
      </c>
      <c r="D916" s="83" t="s">
        <v>311</v>
      </c>
      <c r="E916" s="83" t="s">
        <v>311</v>
      </c>
      <c r="F916" s="83" t="s">
        <v>311</v>
      </c>
      <c r="G916" s="83" t="s">
        <v>311</v>
      </c>
      <c r="H916" s="83" t="s">
        <v>311</v>
      </c>
      <c r="I916" s="83" t="s">
        <v>311</v>
      </c>
      <c r="J916" s="83" t="s">
        <v>311</v>
      </c>
      <c r="K916" s="84" t="s">
        <v>311</v>
      </c>
      <c r="L916" s="83" t="s">
        <v>311</v>
      </c>
      <c r="M916" s="85" t="s">
        <v>311</v>
      </c>
      <c r="N916" s="83" t="s">
        <v>311</v>
      </c>
      <c r="O916" s="84" t="s">
        <v>311</v>
      </c>
      <c r="P916" s="83" t="s">
        <v>311</v>
      </c>
      <c r="Q916" s="83" t="s">
        <v>311</v>
      </c>
      <c r="R916" s="83" t="s">
        <v>311</v>
      </c>
      <c r="S916" s="86" t="s">
        <v>311</v>
      </c>
      <c r="T916" s="83" t="s">
        <v>311</v>
      </c>
      <c r="U916" s="83" t="s">
        <v>311</v>
      </c>
      <c r="V916" s="83" t="s">
        <v>311</v>
      </c>
      <c r="W916" s="86" t="s">
        <v>311</v>
      </c>
      <c r="X916" s="86" t="s">
        <v>311</v>
      </c>
      <c r="Y916" s="90" t="str">
        <f>IF(tbl_main[[#This Row],[ИНН организации]]="","",IF(ISERROR(VLOOKUP(tbl_main[[#This Row],[ИНН организации]],tbl_inn[],3,FALSE)),"Проверьте ИНН",VLOOKUP(tbl_main[[#This Row],[ИНН организации]],tbl_inn[],3,FALSE)))</f>
        <v/>
      </c>
      <c r="Z916" s="90" t="str">
        <f>IF(ISERROR(VLOOKUP(tbl_main[[#This Row],[ИНН организации]],tbl_inn[],4,FALSE)),"",VLOOKUP(tbl_main[[#This Row],[ИНН организации]],tbl_inn[],4,FALSE))</f>
        <v/>
      </c>
      <c r="AA916" s="90" t="str">
        <f>IF(ISERROR(VLOOKUP(tbl_main[[#This Row],[ИНН организации]],tbl_inn[],8,FALSE)),"",VLOOKUP(tbl_main[[#This Row],[ИНН организации]],tbl_inn[],8,FALSE))</f>
        <v/>
      </c>
      <c r="AB916" s="83" t="s">
        <v>311</v>
      </c>
      <c r="AC916" s="83" t="s">
        <v>311</v>
      </c>
      <c r="AD916" s="83" t="s">
        <v>311</v>
      </c>
      <c r="AE916" s="83" t="s">
        <v>311</v>
      </c>
      <c r="AF916" s="83" t="s">
        <v>311</v>
      </c>
      <c r="AG916" s="83" t="s">
        <v>311</v>
      </c>
      <c r="AH916" s="83" t="s">
        <v>311</v>
      </c>
      <c r="AI916" s="83" t="s">
        <v>311</v>
      </c>
      <c r="AJ916" s="83" t="s">
        <v>311</v>
      </c>
      <c r="AK916" s="83" t="s">
        <v>311</v>
      </c>
      <c r="AL916" s="83" t="s">
        <v>311</v>
      </c>
      <c r="AM916" s="83" t="s">
        <v>311</v>
      </c>
      <c r="AN916" s="83" t="s">
        <v>311</v>
      </c>
    </row>
    <row r="917" spans="1:40" x14ac:dyDescent="0.25">
      <c r="A917" s="81">
        <f t="shared" si="14"/>
        <v>908</v>
      </c>
      <c r="B917" s="82" t="str">
        <f>IF(tbl_main[[#This Row],[ТИП]]="","",IF(tbl_main[[#This Row],[Серия и номер]]="","",tbl_main[[#This Row],[ТИП]]&amp;"-"&amp;RIGHT(tbl_main[[#This Row],[Серия и номер]],6)))</f>
        <v/>
      </c>
      <c r="C917" s="83" t="s">
        <v>311</v>
      </c>
      <c r="D917" s="83" t="s">
        <v>311</v>
      </c>
      <c r="E917" s="83" t="s">
        <v>311</v>
      </c>
      <c r="F917" s="83" t="s">
        <v>311</v>
      </c>
      <c r="G917" s="83" t="s">
        <v>311</v>
      </c>
      <c r="H917" s="83" t="s">
        <v>311</v>
      </c>
      <c r="I917" s="83" t="s">
        <v>311</v>
      </c>
      <c r="J917" s="83" t="s">
        <v>311</v>
      </c>
      <c r="K917" s="84" t="s">
        <v>311</v>
      </c>
      <c r="L917" s="83" t="s">
        <v>311</v>
      </c>
      <c r="M917" s="85" t="s">
        <v>311</v>
      </c>
      <c r="N917" s="83" t="s">
        <v>311</v>
      </c>
      <c r="O917" s="84" t="s">
        <v>311</v>
      </c>
      <c r="P917" s="83" t="s">
        <v>311</v>
      </c>
      <c r="Q917" s="83" t="s">
        <v>311</v>
      </c>
      <c r="R917" s="83" t="s">
        <v>311</v>
      </c>
      <c r="S917" s="86" t="s">
        <v>311</v>
      </c>
      <c r="T917" s="83" t="s">
        <v>311</v>
      </c>
      <c r="U917" s="83" t="s">
        <v>311</v>
      </c>
      <c r="V917" s="83" t="s">
        <v>311</v>
      </c>
      <c r="W917" s="86" t="s">
        <v>311</v>
      </c>
      <c r="X917" s="86" t="s">
        <v>311</v>
      </c>
      <c r="Y917" s="90" t="str">
        <f>IF(tbl_main[[#This Row],[ИНН организации]]="","",IF(ISERROR(VLOOKUP(tbl_main[[#This Row],[ИНН организации]],tbl_inn[],3,FALSE)),"Проверьте ИНН",VLOOKUP(tbl_main[[#This Row],[ИНН организации]],tbl_inn[],3,FALSE)))</f>
        <v/>
      </c>
      <c r="Z917" s="90" t="str">
        <f>IF(ISERROR(VLOOKUP(tbl_main[[#This Row],[ИНН организации]],tbl_inn[],4,FALSE)),"",VLOOKUP(tbl_main[[#This Row],[ИНН организации]],tbl_inn[],4,FALSE))</f>
        <v/>
      </c>
      <c r="AA917" s="90" t="str">
        <f>IF(ISERROR(VLOOKUP(tbl_main[[#This Row],[ИНН организации]],tbl_inn[],8,FALSE)),"",VLOOKUP(tbl_main[[#This Row],[ИНН организации]],tbl_inn[],8,FALSE))</f>
        <v/>
      </c>
      <c r="AB917" s="83" t="s">
        <v>311</v>
      </c>
      <c r="AC917" s="83" t="s">
        <v>311</v>
      </c>
      <c r="AD917" s="83" t="s">
        <v>311</v>
      </c>
      <c r="AE917" s="83" t="s">
        <v>311</v>
      </c>
      <c r="AF917" s="83" t="s">
        <v>311</v>
      </c>
      <c r="AG917" s="83" t="s">
        <v>311</v>
      </c>
      <c r="AH917" s="83" t="s">
        <v>311</v>
      </c>
      <c r="AI917" s="83" t="s">
        <v>311</v>
      </c>
      <c r="AJ917" s="83" t="s">
        <v>311</v>
      </c>
      <c r="AK917" s="83" t="s">
        <v>311</v>
      </c>
      <c r="AL917" s="83" t="s">
        <v>311</v>
      </c>
      <c r="AM917" s="83" t="s">
        <v>311</v>
      </c>
      <c r="AN917" s="83" t="s">
        <v>311</v>
      </c>
    </row>
    <row r="918" spans="1:40" x14ac:dyDescent="0.25">
      <c r="A918" s="81">
        <f t="shared" si="14"/>
        <v>909</v>
      </c>
      <c r="B918" s="82" t="str">
        <f>IF(tbl_main[[#This Row],[ТИП]]="","",IF(tbl_main[[#This Row],[Серия и номер]]="","",tbl_main[[#This Row],[ТИП]]&amp;"-"&amp;RIGHT(tbl_main[[#This Row],[Серия и номер]],6)))</f>
        <v/>
      </c>
      <c r="C918" s="83" t="s">
        <v>311</v>
      </c>
      <c r="D918" s="83" t="s">
        <v>311</v>
      </c>
      <c r="E918" s="83" t="s">
        <v>311</v>
      </c>
      <c r="F918" s="83" t="s">
        <v>311</v>
      </c>
      <c r="G918" s="83" t="s">
        <v>311</v>
      </c>
      <c r="H918" s="83" t="s">
        <v>311</v>
      </c>
      <c r="I918" s="83" t="s">
        <v>311</v>
      </c>
      <c r="J918" s="83" t="s">
        <v>311</v>
      </c>
      <c r="K918" s="84" t="s">
        <v>311</v>
      </c>
      <c r="L918" s="83" t="s">
        <v>311</v>
      </c>
      <c r="M918" s="85" t="s">
        <v>311</v>
      </c>
      <c r="N918" s="83" t="s">
        <v>311</v>
      </c>
      <c r="O918" s="84" t="s">
        <v>311</v>
      </c>
      <c r="P918" s="83" t="s">
        <v>311</v>
      </c>
      <c r="Q918" s="83" t="s">
        <v>311</v>
      </c>
      <c r="R918" s="83" t="s">
        <v>311</v>
      </c>
      <c r="S918" s="86" t="s">
        <v>311</v>
      </c>
      <c r="T918" s="83" t="s">
        <v>311</v>
      </c>
      <c r="U918" s="83" t="s">
        <v>311</v>
      </c>
      <c r="V918" s="83" t="s">
        <v>311</v>
      </c>
      <c r="W918" s="86" t="s">
        <v>311</v>
      </c>
      <c r="X918" s="86" t="s">
        <v>311</v>
      </c>
      <c r="Y918" s="90" t="str">
        <f>IF(tbl_main[[#This Row],[ИНН организации]]="","",IF(ISERROR(VLOOKUP(tbl_main[[#This Row],[ИНН организации]],tbl_inn[],3,FALSE)),"Проверьте ИНН",VLOOKUP(tbl_main[[#This Row],[ИНН организации]],tbl_inn[],3,FALSE)))</f>
        <v/>
      </c>
      <c r="Z918" s="90" t="str">
        <f>IF(ISERROR(VLOOKUP(tbl_main[[#This Row],[ИНН организации]],tbl_inn[],4,FALSE)),"",VLOOKUP(tbl_main[[#This Row],[ИНН организации]],tbl_inn[],4,FALSE))</f>
        <v/>
      </c>
      <c r="AA918" s="90" t="str">
        <f>IF(ISERROR(VLOOKUP(tbl_main[[#This Row],[ИНН организации]],tbl_inn[],8,FALSE)),"",VLOOKUP(tbl_main[[#This Row],[ИНН организации]],tbl_inn[],8,FALSE))</f>
        <v/>
      </c>
      <c r="AB918" s="83" t="s">
        <v>311</v>
      </c>
      <c r="AC918" s="83" t="s">
        <v>311</v>
      </c>
      <c r="AD918" s="83" t="s">
        <v>311</v>
      </c>
      <c r="AE918" s="83" t="s">
        <v>311</v>
      </c>
      <c r="AF918" s="83" t="s">
        <v>311</v>
      </c>
      <c r="AG918" s="83" t="s">
        <v>311</v>
      </c>
      <c r="AH918" s="83" t="s">
        <v>311</v>
      </c>
      <c r="AI918" s="83" t="s">
        <v>311</v>
      </c>
      <c r="AJ918" s="83" t="s">
        <v>311</v>
      </c>
      <c r="AK918" s="83" t="s">
        <v>311</v>
      </c>
      <c r="AL918" s="83" t="s">
        <v>311</v>
      </c>
      <c r="AM918" s="83" t="s">
        <v>311</v>
      </c>
      <c r="AN918" s="83" t="s">
        <v>311</v>
      </c>
    </row>
    <row r="919" spans="1:40" x14ac:dyDescent="0.25">
      <c r="A919" s="81">
        <f t="shared" si="14"/>
        <v>910</v>
      </c>
      <c r="B919" s="82" t="str">
        <f>IF(tbl_main[[#This Row],[ТИП]]="","",IF(tbl_main[[#This Row],[Серия и номер]]="","",tbl_main[[#This Row],[ТИП]]&amp;"-"&amp;RIGHT(tbl_main[[#This Row],[Серия и номер]],6)))</f>
        <v/>
      </c>
      <c r="C919" s="83" t="s">
        <v>311</v>
      </c>
      <c r="D919" s="83" t="s">
        <v>311</v>
      </c>
      <c r="E919" s="83" t="s">
        <v>311</v>
      </c>
      <c r="F919" s="83" t="s">
        <v>311</v>
      </c>
      <c r="G919" s="83" t="s">
        <v>311</v>
      </c>
      <c r="H919" s="83" t="s">
        <v>311</v>
      </c>
      <c r="I919" s="83" t="s">
        <v>311</v>
      </c>
      <c r="J919" s="83" t="s">
        <v>311</v>
      </c>
      <c r="K919" s="84" t="s">
        <v>311</v>
      </c>
      <c r="L919" s="83" t="s">
        <v>311</v>
      </c>
      <c r="M919" s="85" t="s">
        <v>311</v>
      </c>
      <c r="N919" s="83" t="s">
        <v>311</v>
      </c>
      <c r="O919" s="84" t="s">
        <v>311</v>
      </c>
      <c r="P919" s="83" t="s">
        <v>311</v>
      </c>
      <c r="Q919" s="83" t="s">
        <v>311</v>
      </c>
      <c r="R919" s="83" t="s">
        <v>311</v>
      </c>
      <c r="S919" s="86" t="s">
        <v>311</v>
      </c>
      <c r="T919" s="83" t="s">
        <v>311</v>
      </c>
      <c r="U919" s="83" t="s">
        <v>311</v>
      </c>
      <c r="V919" s="83" t="s">
        <v>311</v>
      </c>
      <c r="W919" s="86" t="s">
        <v>311</v>
      </c>
      <c r="X919" s="86" t="s">
        <v>311</v>
      </c>
      <c r="Y919" s="90" t="str">
        <f>IF(tbl_main[[#This Row],[ИНН организации]]="","",IF(ISERROR(VLOOKUP(tbl_main[[#This Row],[ИНН организации]],tbl_inn[],3,FALSE)),"Проверьте ИНН",VLOOKUP(tbl_main[[#This Row],[ИНН организации]],tbl_inn[],3,FALSE)))</f>
        <v/>
      </c>
      <c r="Z919" s="90" t="str">
        <f>IF(ISERROR(VLOOKUP(tbl_main[[#This Row],[ИНН организации]],tbl_inn[],4,FALSE)),"",VLOOKUP(tbl_main[[#This Row],[ИНН организации]],tbl_inn[],4,FALSE))</f>
        <v/>
      </c>
      <c r="AA919" s="90" t="str">
        <f>IF(ISERROR(VLOOKUP(tbl_main[[#This Row],[ИНН организации]],tbl_inn[],8,FALSE)),"",VLOOKUP(tbl_main[[#This Row],[ИНН организации]],tbl_inn[],8,FALSE))</f>
        <v/>
      </c>
      <c r="AB919" s="83" t="s">
        <v>311</v>
      </c>
      <c r="AC919" s="83" t="s">
        <v>311</v>
      </c>
      <c r="AD919" s="83" t="s">
        <v>311</v>
      </c>
      <c r="AE919" s="83" t="s">
        <v>311</v>
      </c>
      <c r="AF919" s="83" t="s">
        <v>311</v>
      </c>
      <c r="AG919" s="83" t="s">
        <v>311</v>
      </c>
      <c r="AH919" s="83" t="s">
        <v>311</v>
      </c>
      <c r="AI919" s="83" t="s">
        <v>311</v>
      </c>
      <c r="AJ919" s="83" t="s">
        <v>311</v>
      </c>
      <c r="AK919" s="83" t="s">
        <v>311</v>
      </c>
      <c r="AL919" s="83" t="s">
        <v>311</v>
      </c>
      <c r="AM919" s="83" t="s">
        <v>311</v>
      </c>
      <c r="AN919" s="83" t="s">
        <v>311</v>
      </c>
    </row>
    <row r="920" spans="1:40" x14ac:dyDescent="0.25">
      <c r="A920" s="81">
        <f t="shared" si="14"/>
        <v>911</v>
      </c>
      <c r="B920" s="82" t="str">
        <f>IF(tbl_main[[#This Row],[ТИП]]="","",IF(tbl_main[[#This Row],[Серия и номер]]="","",tbl_main[[#This Row],[ТИП]]&amp;"-"&amp;RIGHT(tbl_main[[#This Row],[Серия и номер]],6)))</f>
        <v/>
      </c>
      <c r="C920" s="83" t="s">
        <v>311</v>
      </c>
      <c r="D920" s="83" t="s">
        <v>311</v>
      </c>
      <c r="E920" s="83" t="s">
        <v>311</v>
      </c>
      <c r="F920" s="83" t="s">
        <v>311</v>
      </c>
      <c r="G920" s="83" t="s">
        <v>311</v>
      </c>
      <c r="H920" s="83" t="s">
        <v>311</v>
      </c>
      <c r="I920" s="83" t="s">
        <v>311</v>
      </c>
      <c r="J920" s="83" t="s">
        <v>311</v>
      </c>
      <c r="K920" s="84" t="s">
        <v>311</v>
      </c>
      <c r="L920" s="83" t="s">
        <v>311</v>
      </c>
      <c r="M920" s="85" t="s">
        <v>311</v>
      </c>
      <c r="N920" s="83" t="s">
        <v>311</v>
      </c>
      <c r="O920" s="84" t="s">
        <v>311</v>
      </c>
      <c r="P920" s="83" t="s">
        <v>311</v>
      </c>
      <c r="Q920" s="83" t="s">
        <v>311</v>
      </c>
      <c r="R920" s="83" t="s">
        <v>311</v>
      </c>
      <c r="S920" s="86" t="s">
        <v>311</v>
      </c>
      <c r="T920" s="83" t="s">
        <v>311</v>
      </c>
      <c r="U920" s="83" t="s">
        <v>311</v>
      </c>
      <c r="V920" s="83" t="s">
        <v>311</v>
      </c>
      <c r="W920" s="86" t="s">
        <v>311</v>
      </c>
      <c r="X920" s="86" t="s">
        <v>311</v>
      </c>
      <c r="Y920" s="90" t="str">
        <f>IF(tbl_main[[#This Row],[ИНН организации]]="","",IF(ISERROR(VLOOKUP(tbl_main[[#This Row],[ИНН организации]],tbl_inn[],3,FALSE)),"Проверьте ИНН",VLOOKUP(tbl_main[[#This Row],[ИНН организации]],tbl_inn[],3,FALSE)))</f>
        <v/>
      </c>
      <c r="Z920" s="90" t="str">
        <f>IF(ISERROR(VLOOKUP(tbl_main[[#This Row],[ИНН организации]],tbl_inn[],4,FALSE)),"",VLOOKUP(tbl_main[[#This Row],[ИНН организации]],tbl_inn[],4,FALSE))</f>
        <v/>
      </c>
      <c r="AA920" s="90" t="str">
        <f>IF(ISERROR(VLOOKUP(tbl_main[[#This Row],[ИНН организации]],tbl_inn[],8,FALSE)),"",VLOOKUP(tbl_main[[#This Row],[ИНН организации]],tbl_inn[],8,FALSE))</f>
        <v/>
      </c>
      <c r="AB920" s="83" t="s">
        <v>311</v>
      </c>
      <c r="AC920" s="83" t="s">
        <v>311</v>
      </c>
      <c r="AD920" s="83" t="s">
        <v>311</v>
      </c>
      <c r="AE920" s="83" t="s">
        <v>311</v>
      </c>
      <c r="AF920" s="83" t="s">
        <v>311</v>
      </c>
      <c r="AG920" s="83" t="s">
        <v>311</v>
      </c>
      <c r="AH920" s="83" t="s">
        <v>311</v>
      </c>
      <c r="AI920" s="83" t="s">
        <v>311</v>
      </c>
      <c r="AJ920" s="83" t="s">
        <v>311</v>
      </c>
      <c r="AK920" s="83" t="s">
        <v>311</v>
      </c>
      <c r="AL920" s="83" t="s">
        <v>311</v>
      </c>
      <c r="AM920" s="83" t="s">
        <v>311</v>
      </c>
      <c r="AN920" s="83" t="s">
        <v>311</v>
      </c>
    </row>
    <row r="921" spans="1:40" x14ac:dyDescent="0.25">
      <c r="A921" s="81">
        <f t="shared" si="14"/>
        <v>912</v>
      </c>
      <c r="B921" s="82" t="str">
        <f>IF(tbl_main[[#This Row],[ТИП]]="","",IF(tbl_main[[#This Row],[Серия и номер]]="","",tbl_main[[#This Row],[ТИП]]&amp;"-"&amp;RIGHT(tbl_main[[#This Row],[Серия и номер]],6)))</f>
        <v/>
      </c>
      <c r="C921" s="83" t="s">
        <v>311</v>
      </c>
      <c r="D921" s="83" t="s">
        <v>311</v>
      </c>
      <c r="E921" s="83" t="s">
        <v>311</v>
      </c>
      <c r="F921" s="83" t="s">
        <v>311</v>
      </c>
      <c r="G921" s="83" t="s">
        <v>311</v>
      </c>
      <c r="H921" s="83" t="s">
        <v>311</v>
      </c>
      <c r="I921" s="83" t="s">
        <v>311</v>
      </c>
      <c r="J921" s="83" t="s">
        <v>311</v>
      </c>
      <c r="K921" s="84" t="s">
        <v>311</v>
      </c>
      <c r="L921" s="83" t="s">
        <v>311</v>
      </c>
      <c r="M921" s="85" t="s">
        <v>311</v>
      </c>
      <c r="N921" s="83" t="s">
        <v>311</v>
      </c>
      <c r="O921" s="84" t="s">
        <v>311</v>
      </c>
      <c r="P921" s="83" t="s">
        <v>311</v>
      </c>
      <c r="Q921" s="83" t="s">
        <v>311</v>
      </c>
      <c r="R921" s="83" t="s">
        <v>311</v>
      </c>
      <c r="S921" s="86" t="s">
        <v>311</v>
      </c>
      <c r="T921" s="83" t="s">
        <v>311</v>
      </c>
      <c r="U921" s="83" t="s">
        <v>311</v>
      </c>
      <c r="V921" s="83" t="s">
        <v>311</v>
      </c>
      <c r="W921" s="86" t="s">
        <v>311</v>
      </c>
      <c r="X921" s="86" t="s">
        <v>311</v>
      </c>
      <c r="Y921" s="90" t="str">
        <f>IF(tbl_main[[#This Row],[ИНН организации]]="","",IF(ISERROR(VLOOKUP(tbl_main[[#This Row],[ИНН организации]],tbl_inn[],3,FALSE)),"Проверьте ИНН",VLOOKUP(tbl_main[[#This Row],[ИНН организации]],tbl_inn[],3,FALSE)))</f>
        <v/>
      </c>
      <c r="Z921" s="90" t="str">
        <f>IF(ISERROR(VLOOKUP(tbl_main[[#This Row],[ИНН организации]],tbl_inn[],4,FALSE)),"",VLOOKUP(tbl_main[[#This Row],[ИНН организации]],tbl_inn[],4,FALSE))</f>
        <v/>
      </c>
      <c r="AA921" s="90" t="str">
        <f>IF(ISERROR(VLOOKUP(tbl_main[[#This Row],[ИНН организации]],tbl_inn[],8,FALSE)),"",VLOOKUP(tbl_main[[#This Row],[ИНН организации]],tbl_inn[],8,FALSE))</f>
        <v/>
      </c>
      <c r="AB921" s="83" t="s">
        <v>311</v>
      </c>
      <c r="AC921" s="83" t="s">
        <v>311</v>
      </c>
      <c r="AD921" s="83" t="s">
        <v>311</v>
      </c>
      <c r="AE921" s="83" t="s">
        <v>311</v>
      </c>
      <c r="AF921" s="83" t="s">
        <v>311</v>
      </c>
      <c r="AG921" s="83" t="s">
        <v>311</v>
      </c>
      <c r="AH921" s="83" t="s">
        <v>311</v>
      </c>
      <c r="AI921" s="83" t="s">
        <v>311</v>
      </c>
      <c r="AJ921" s="83" t="s">
        <v>311</v>
      </c>
      <c r="AK921" s="83" t="s">
        <v>311</v>
      </c>
      <c r="AL921" s="83" t="s">
        <v>311</v>
      </c>
      <c r="AM921" s="83" t="s">
        <v>311</v>
      </c>
      <c r="AN921" s="83" t="s">
        <v>311</v>
      </c>
    </row>
    <row r="922" spans="1:40" x14ac:dyDescent="0.25">
      <c r="A922" s="81">
        <f t="shared" si="14"/>
        <v>913</v>
      </c>
      <c r="B922" s="82" t="str">
        <f>IF(tbl_main[[#This Row],[ТИП]]="","",IF(tbl_main[[#This Row],[Серия и номер]]="","",tbl_main[[#This Row],[ТИП]]&amp;"-"&amp;RIGHT(tbl_main[[#This Row],[Серия и номер]],6)))</f>
        <v/>
      </c>
      <c r="C922" s="83" t="s">
        <v>311</v>
      </c>
      <c r="D922" s="83" t="s">
        <v>311</v>
      </c>
      <c r="E922" s="83" t="s">
        <v>311</v>
      </c>
      <c r="F922" s="83" t="s">
        <v>311</v>
      </c>
      <c r="G922" s="83" t="s">
        <v>311</v>
      </c>
      <c r="H922" s="83" t="s">
        <v>311</v>
      </c>
      <c r="I922" s="83" t="s">
        <v>311</v>
      </c>
      <c r="J922" s="83" t="s">
        <v>311</v>
      </c>
      <c r="K922" s="84" t="s">
        <v>311</v>
      </c>
      <c r="L922" s="83" t="s">
        <v>311</v>
      </c>
      <c r="M922" s="85" t="s">
        <v>311</v>
      </c>
      <c r="N922" s="83" t="s">
        <v>311</v>
      </c>
      <c r="O922" s="84" t="s">
        <v>311</v>
      </c>
      <c r="P922" s="83" t="s">
        <v>311</v>
      </c>
      <c r="Q922" s="83" t="s">
        <v>311</v>
      </c>
      <c r="R922" s="83" t="s">
        <v>311</v>
      </c>
      <c r="S922" s="86" t="s">
        <v>311</v>
      </c>
      <c r="T922" s="83" t="s">
        <v>311</v>
      </c>
      <c r="U922" s="83" t="s">
        <v>311</v>
      </c>
      <c r="V922" s="83" t="s">
        <v>311</v>
      </c>
      <c r="W922" s="86" t="s">
        <v>311</v>
      </c>
      <c r="X922" s="86" t="s">
        <v>311</v>
      </c>
      <c r="Y922" s="90" t="str">
        <f>IF(tbl_main[[#This Row],[ИНН организации]]="","",IF(ISERROR(VLOOKUP(tbl_main[[#This Row],[ИНН организации]],tbl_inn[],3,FALSE)),"Проверьте ИНН",VLOOKUP(tbl_main[[#This Row],[ИНН организации]],tbl_inn[],3,FALSE)))</f>
        <v/>
      </c>
      <c r="Z922" s="90" t="str">
        <f>IF(ISERROR(VLOOKUP(tbl_main[[#This Row],[ИНН организации]],tbl_inn[],4,FALSE)),"",VLOOKUP(tbl_main[[#This Row],[ИНН организации]],tbl_inn[],4,FALSE))</f>
        <v/>
      </c>
      <c r="AA922" s="90" t="str">
        <f>IF(ISERROR(VLOOKUP(tbl_main[[#This Row],[ИНН организации]],tbl_inn[],8,FALSE)),"",VLOOKUP(tbl_main[[#This Row],[ИНН организации]],tbl_inn[],8,FALSE))</f>
        <v/>
      </c>
      <c r="AB922" s="83" t="s">
        <v>311</v>
      </c>
      <c r="AC922" s="83" t="s">
        <v>311</v>
      </c>
      <c r="AD922" s="83" t="s">
        <v>311</v>
      </c>
      <c r="AE922" s="83" t="s">
        <v>311</v>
      </c>
      <c r="AF922" s="83" t="s">
        <v>311</v>
      </c>
      <c r="AG922" s="83" t="s">
        <v>311</v>
      </c>
      <c r="AH922" s="83" t="s">
        <v>311</v>
      </c>
      <c r="AI922" s="83" t="s">
        <v>311</v>
      </c>
      <c r="AJ922" s="83" t="s">
        <v>311</v>
      </c>
      <c r="AK922" s="83" t="s">
        <v>311</v>
      </c>
      <c r="AL922" s="83" t="s">
        <v>311</v>
      </c>
      <c r="AM922" s="83" t="s">
        <v>311</v>
      </c>
      <c r="AN922" s="83" t="s">
        <v>311</v>
      </c>
    </row>
    <row r="923" spans="1:40" x14ac:dyDescent="0.25">
      <c r="A923" s="81">
        <f t="shared" si="14"/>
        <v>914</v>
      </c>
      <c r="B923" s="82" t="str">
        <f>IF(tbl_main[[#This Row],[ТИП]]="","",IF(tbl_main[[#This Row],[Серия и номер]]="","",tbl_main[[#This Row],[ТИП]]&amp;"-"&amp;RIGHT(tbl_main[[#This Row],[Серия и номер]],6)))</f>
        <v/>
      </c>
      <c r="C923" s="83" t="s">
        <v>311</v>
      </c>
      <c r="D923" s="83" t="s">
        <v>311</v>
      </c>
      <c r="E923" s="83" t="s">
        <v>311</v>
      </c>
      <c r="F923" s="83" t="s">
        <v>311</v>
      </c>
      <c r="G923" s="83" t="s">
        <v>311</v>
      </c>
      <c r="H923" s="83" t="s">
        <v>311</v>
      </c>
      <c r="I923" s="83" t="s">
        <v>311</v>
      </c>
      <c r="J923" s="83" t="s">
        <v>311</v>
      </c>
      <c r="K923" s="84" t="s">
        <v>311</v>
      </c>
      <c r="L923" s="83" t="s">
        <v>311</v>
      </c>
      <c r="M923" s="85" t="s">
        <v>311</v>
      </c>
      <c r="N923" s="83" t="s">
        <v>311</v>
      </c>
      <c r="O923" s="84" t="s">
        <v>311</v>
      </c>
      <c r="P923" s="83" t="s">
        <v>311</v>
      </c>
      <c r="Q923" s="83" t="s">
        <v>311</v>
      </c>
      <c r="R923" s="83" t="s">
        <v>311</v>
      </c>
      <c r="S923" s="86" t="s">
        <v>311</v>
      </c>
      <c r="T923" s="83" t="s">
        <v>311</v>
      </c>
      <c r="U923" s="83" t="s">
        <v>311</v>
      </c>
      <c r="V923" s="83" t="s">
        <v>311</v>
      </c>
      <c r="W923" s="86" t="s">
        <v>311</v>
      </c>
      <c r="X923" s="86" t="s">
        <v>311</v>
      </c>
      <c r="Y923" s="90" t="str">
        <f>IF(tbl_main[[#This Row],[ИНН организации]]="","",IF(ISERROR(VLOOKUP(tbl_main[[#This Row],[ИНН организации]],tbl_inn[],3,FALSE)),"Проверьте ИНН",VLOOKUP(tbl_main[[#This Row],[ИНН организации]],tbl_inn[],3,FALSE)))</f>
        <v/>
      </c>
      <c r="Z923" s="90" t="str">
        <f>IF(ISERROR(VLOOKUP(tbl_main[[#This Row],[ИНН организации]],tbl_inn[],4,FALSE)),"",VLOOKUP(tbl_main[[#This Row],[ИНН организации]],tbl_inn[],4,FALSE))</f>
        <v/>
      </c>
      <c r="AA923" s="90" t="str">
        <f>IF(ISERROR(VLOOKUP(tbl_main[[#This Row],[ИНН организации]],tbl_inn[],8,FALSE)),"",VLOOKUP(tbl_main[[#This Row],[ИНН организации]],tbl_inn[],8,FALSE))</f>
        <v/>
      </c>
      <c r="AB923" s="83" t="s">
        <v>311</v>
      </c>
      <c r="AC923" s="83" t="s">
        <v>311</v>
      </c>
      <c r="AD923" s="83" t="s">
        <v>311</v>
      </c>
      <c r="AE923" s="83" t="s">
        <v>311</v>
      </c>
      <c r="AF923" s="83" t="s">
        <v>311</v>
      </c>
      <c r="AG923" s="83" t="s">
        <v>311</v>
      </c>
      <c r="AH923" s="83" t="s">
        <v>311</v>
      </c>
      <c r="AI923" s="83" t="s">
        <v>311</v>
      </c>
      <c r="AJ923" s="83" t="s">
        <v>311</v>
      </c>
      <c r="AK923" s="83" t="s">
        <v>311</v>
      </c>
      <c r="AL923" s="83" t="s">
        <v>311</v>
      </c>
      <c r="AM923" s="83" t="s">
        <v>311</v>
      </c>
      <c r="AN923" s="83" t="s">
        <v>311</v>
      </c>
    </row>
    <row r="924" spans="1:40" x14ac:dyDescent="0.25">
      <c r="A924" s="81">
        <f t="shared" si="14"/>
        <v>915</v>
      </c>
      <c r="B924" s="82" t="str">
        <f>IF(tbl_main[[#This Row],[ТИП]]="","",IF(tbl_main[[#This Row],[Серия и номер]]="","",tbl_main[[#This Row],[ТИП]]&amp;"-"&amp;RIGHT(tbl_main[[#This Row],[Серия и номер]],6)))</f>
        <v/>
      </c>
      <c r="C924" s="83" t="s">
        <v>311</v>
      </c>
      <c r="D924" s="83" t="s">
        <v>311</v>
      </c>
      <c r="E924" s="83" t="s">
        <v>311</v>
      </c>
      <c r="F924" s="83" t="s">
        <v>311</v>
      </c>
      <c r="G924" s="83" t="s">
        <v>311</v>
      </c>
      <c r="H924" s="83" t="s">
        <v>311</v>
      </c>
      <c r="I924" s="83" t="s">
        <v>311</v>
      </c>
      <c r="J924" s="83" t="s">
        <v>311</v>
      </c>
      <c r="K924" s="84" t="s">
        <v>311</v>
      </c>
      <c r="L924" s="83" t="s">
        <v>311</v>
      </c>
      <c r="M924" s="85" t="s">
        <v>311</v>
      </c>
      <c r="N924" s="83" t="s">
        <v>311</v>
      </c>
      <c r="O924" s="84" t="s">
        <v>311</v>
      </c>
      <c r="P924" s="83" t="s">
        <v>311</v>
      </c>
      <c r="Q924" s="83" t="s">
        <v>311</v>
      </c>
      <c r="R924" s="83" t="s">
        <v>311</v>
      </c>
      <c r="S924" s="86" t="s">
        <v>311</v>
      </c>
      <c r="T924" s="83" t="s">
        <v>311</v>
      </c>
      <c r="U924" s="83" t="s">
        <v>311</v>
      </c>
      <c r="V924" s="83" t="s">
        <v>311</v>
      </c>
      <c r="W924" s="86" t="s">
        <v>311</v>
      </c>
      <c r="X924" s="86" t="s">
        <v>311</v>
      </c>
      <c r="Y924" s="90" t="str">
        <f>IF(tbl_main[[#This Row],[ИНН организации]]="","",IF(ISERROR(VLOOKUP(tbl_main[[#This Row],[ИНН организации]],tbl_inn[],3,FALSE)),"Проверьте ИНН",VLOOKUP(tbl_main[[#This Row],[ИНН организации]],tbl_inn[],3,FALSE)))</f>
        <v/>
      </c>
      <c r="Z924" s="90" t="str">
        <f>IF(ISERROR(VLOOKUP(tbl_main[[#This Row],[ИНН организации]],tbl_inn[],4,FALSE)),"",VLOOKUP(tbl_main[[#This Row],[ИНН организации]],tbl_inn[],4,FALSE))</f>
        <v/>
      </c>
      <c r="AA924" s="90" t="str">
        <f>IF(ISERROR(VLOOKUP(tbl_main[[#This Row],[ИНН организации]],tbl_inn[],8,FALSE)),"",VLOOKUP(tbl_main[[#This Row],[ИНН организации]],tbl_inn[],8,FALSE))</f>
        <v/>
      </c>
      <c r="AB924" s="83" t="s">
        <v>311</v>
      </c>
      <c r="AC924" s="83" t="s">
        <v>311</v>
      </c>
      <c r="AD924" s="83" t="s">
        <v>311</v>
      </c>
      <c r="AE924" s="83" t="s">
        <v>311</v>
      </c>
      <c r="AF924" s="83" t="s">
        <v>311</v>
      </c>
      <c r="AG924" s="83" t="s">
        <v>311</v>
      </c>
      <c r="AH924" s="83" t="s">
        <v>311</v>
      </c>
      <c r="AI924" s="83" t="s">
        <v>311</v>
      </c>
      <c r="AJ924" s="83" t="s">
        <v>311</v>
      </c>
      <c r="AK924" s="83" t="s">
        <v>311</v>
      </c>
      <c r="AL924" s="83" t="s">
        <v>311</v>
      </c>
      <c r="AM924" s="83" t="s">
        <v>311</v>
      </c>
      <c r="AN924" s="83" t="s">
        <v>311</v>
      </c>
    </row>
    <row r="925" spans="1:40" x14ac:dyDescent="0.25">
      <c r="A925" s="81">
        <f t="shared" si="14"/>
        <v>916</v>
      </c>
      <c r="B925" s="82" t="str">
        <f>IF(tbl_main[[#This Row],[ТИП]]="","",IF(tbl_main[[#This Row],[Серия и номер]]="","",tbl_main[[#This Row],[ТИП]]&amp;"-"&amp;RIGHT(tbl_main[[#This Row],[Серия и номер]],6)))</f>
        <v/>
      </c>
      <c r="C925" s="83" t="s">
        <v>311</v>
      </c>
      <c r="D925" s="83" t="s">
        <v>311</v>
      </c>
      <c r="E925" s="83" t="s">
        <v>311</v>
      </c>
      <c r="F925" s="83" t="s">
        <v>311</v>
      </c>
      <c r="G925" s="83" t="s">
        <v>311</v>
      </c>
      <c r="H925" s="83" t="s">
        <v>311</v>
      </c>
      <c r="I925" s="83" t="s">
        <v>311</v>
      </c>
      <c r="J925" s="83" t="s">
        <v>311</v>
      </c>
      <c r="K925" s="84" t="s">
        <v>311</v>
      </c>
      <c r="L925" s="83" t="s">
        <v>311</v>
      </c>
      <c r="M925" s="85" t="s">
        <v>311</v>
      </c>
      <c r="N925" s="83" t="s">
        <v>311</v>
      </c>
      <c r="O925" s="84" t="s">
        <v>311</v>
      </c>
      <c r="P925" s="83" t="s">
        <v>311</v>
      </c>
      <c r="Q925" s="83" t="s">
        <v>311</v>
      </c>
      <c r="R925" s="83" t="s">
        <v>311</v>
      </c>
      <c r="S925" s="86" t="s">
        <v>311</v>
      </c>
      <c r="T925" s="83" t="s">
        <v>311</v>
      </c>
      <c r="U925" s="83" t="s">
        <v>311</v>
      </c>
      <c r="V925" s="83" t="s">
        <v>311</v>
      </c>
      <c r="W925" s="86" t="s">
        <v>311</v>
      </c>
      <c r="X925" s="86" t="s">
        <v>311</v>
      </c>
      <c r="Y925" s="90" t="str">
        <f>IF(tbl_main[[#This Row],[ИНН организации]]="","",IF(ISERROR(VLOOKUP(tbl_main[[#This Row],[ИНН организации]],tbl_inn[],3,FALSE)),"Проверьте ИНН",VLOOKUP(tbl_main[[#This Row],[ИНН организации]],tbl_inn[],3,FALSE)))</f>
        <v/>
      </c>
      <c r="Z925" s="90" t="str">
        <f>IF(ISERROR(VLOOKUP(tbl_main[[#This Row],[ИНН организации]],tbl_inn[],4,FALSE)),"",VLOOKUP(tbl_main[[#This Row],[ИНН организации]],tbl_inn[],4,FALSE))</f>
        <v/>
      </c>
      <c r="AA925" s="90" t="str">
        <f>IF(ISERROR(VLOOKUP(tbl_main[[#This Row],[ИНН организации]],tbl_inn[],8,FALSE)),"",VLOOKUP(tbl_main[[#This Row],[ИНН организации]],tbl_inn[],8,FALSE))</f>
        <v/>
      </c>
      <c r="AB925" s="83" t="s">
        <v>311</v>
      </c>
      <c r="AC925" s="83" t="s">
        <v>311</v>
      </c>
      <c r="AD925" s="83" t="s">
        <v>311</v>
      </c>
      <c r="AE925" s="83" t="s">
        <v>311</v>
      </c>
      <c r="AF925" s="83" t="s">
        <v>311</v>
      </c>
      <c r="AG925" s="83" t="s">
        <v>311</v>
      </c>
      <c r="AH925" s="83" t="s">
        <v>311</v>
      </c>
      <c r="AI925" s="83" t="s">
        <v>311</v>
      </c>
      <c r="AJ925" s="83" t="s">
        <v>311</v>
      </c>
      <c r="AK925" s="83" t="s">
        <v>311</v>
      </c>
      <c r="AL925" s="83" t="s">
        <v>311</v>
      </c>
      <c r="AM925" s="83" t="s">
        <v>311</v>
      </c>
      <c r="AN925" s="83" t="s">
        <v>311</v>
      </c>
    </row>
    <row r="926" spans="1:40" x14ac:dyDescent="0.25">
      <c r="A926" s="81">
        <f t="shared" si="14"/>
        <v>917</v>
      </c>
      <c r="B926" s="82" t="str">
        <f>IF(tbl_main[[#This Row],[ТИП]]="","",IF(tbl_main[[#This Row],[Серия и номер]]="","",tbl_main[[#This Row],[ТИП]]&amp;"-"&amp;RIGHT(tbl_main[[#This Row],[Серия и номер]],6)))</f>
        <v/>
      </c>
      <c r="C926" s="83" t="s">
        <v>311</v>
      </c>
      <c r="D926" s="83" t="s">
        <v>311</v>
      </c>
      <c r="E926" s="83" t="s">
        <v>311</v>
      </c>
      <c r="F926" s="83" t="s">
        <v>311</v>
      </c>
      <c r="G926" s="83" t="s">
        <v>311</v>
      </c>
      <c r="H926" s="83" t="s">
        <v>311</v>
      </c>
      <c r="I926" s="83" t="s">
        <v>311</v>
      </c>
      <c r="J926" s="83" t="s">
        <v>311</v>
      </c>
      <c r="K926" s="84" t="s">
        <v>311</v>
      </c>
      <c r="L926" s="83" t="s">
        <v>311</v>
      </c>
      <c r="M926" s="85" t="s">
        <v>311</v>
      </c>
      <c r="N926" s="83" t="s">
        <v>311</v>
      </c>
      <c r="O926" s="84" t="s">
        <v>311</v>
      </c>
      <c r="P926" s="83" t="s">
        <v>311</v>
      </c>
      <c r="Q926" s="83" t="s">
        <v>311</v>
      </c>
      <c r="R926" s="83" t="s">
        <v>311</v>
      </c>
      <c r="S926" s="86" t="s">
        <v>311</v>
      </c>
      <c r="T926" s="83" t="s">
        <v>311</v>
      </c>
      <c r="U926" s="83" t="s">
        <v>311</v>
      </c>
      <c r="V926" s="83" t="s">
        <v>311</v>
      </c>
      <c r="W926" s="86" t="s">
        <v>311</v>
      </c>
      <c r="X926" s="86" t="s">
        <v>311</v>
      </c>
      <c r="Y926" s="90" t="str">
        <f>IF(tbl_main[[#This Row],[ИНН организации]]="","",IF(ISERROR(VLOOKUP(tbl_main[[#This Row],[ИНН организации]],tbl_inn[],3,FALSE)),"Проверьте ИНН",VLOOKUP(tbl_main[[#This Row],[ИНН организации]],tbl_inn[],3,FALSE)))</f>
        <v/>
      </c>
      <c r="Z926" s="90" t="str">
        <f>IF(ISERROR(VLOOKUP(tbl_main[[#This Row],[ИНН организации]],tbl_inn[],4,FALSE)),"",VLOOKUP(tbl_main[[#This Row],[ИНН организации]],tbl_inn[],4,FALSE))</f>
        <v/>
      </c>
      <c r="AA926" s="90" t="str">
        <f>IF(ISERROR(VLOOKUP(tbl_main[[#This Row],[ИНН организации]],tbl_inn[],8,FALSE)),"",VLOOKUP(tbl_main[[#This Row],[ИНН организации]],tbl_inn[],8,FALSE))</f>
        <v/>
      </c>
      <c r="AB926" s="83" t="s">
        <v>311</v>
      </c>
      <c r="AC926" s="83" t="s">
        <v>311</v>
      </c>
      <c r="AD926" s="83" t="s">
        <v>311</v>
      </c>
      <c r="AE926" s="83" t="s">
        <v>311</v>
      </c>
      <c r="AF926" s="83" t="s">
        <v>311</v>
      </c>
      <c r="AG926" s="83" t="s">
        <v>311</v>
      </c>
      <c r="AH926" s="83" t="s">
        <v>311</v>
      </c>
      <c r="AI926" s="83" t="s">
        <v>311</v>
      </c>
      <c r="AJ926" s="83" t="s">
        <v>311</v>
      </c>
      <c r="AK926" s="83" t="s">
        <v>311</v>
      </c>
      <c r="AL926" s="83" t="s">
        <v>311</v>
      </c>
      <c r="AM926" s="83" t="s">
        <v>311</v>
      </c>
      <c r="AN926" s="83" t="s">
        <v>311</v>
      </c>
    </row>
    <row r="927" spans="1:40" x14ac:dyDescent="0.25">
      <c r="A927" s="81">
        <f t="shared" si="14"/>
        <v>918</v>
      </c>
      <c r="B927" s="82" t="str">
        <f>IF(tbl_main[[#This Row],[ТИП]]="","",IF(tbl_main[[#This Row],[Серия и номер]]="","",tbl_main[[#This Row],[ТИП]]&amp;"-"&amp;RIGHT(tbl_main[[#This Row],[Серия и номер]],6)))</f>
        <v/>
      </c>
      <c r="C927" s="83" t="s">
        <v>311</v>
      </c>
      <c r="D927" s="83" t="s">
        <v>311</v>
      </c>
      <c r="E927" s="83" t="s">
        <v>311</v>
      </c>
      <c r="F927" s="83" t="s">
        <v>311</v>
      </c>
      <c r="G927" s="83" t="s">
        <v>311</v>
      </c>
      <c r="H927" s="83" t="s">
        <v>311</v>
      </c>
      <c r="I927" s="83" t="s">
        <v>311</v>
      </c>
      <c r="J927" s="83" t="s">
        <v>311</v>
      </c>
      <c r="K927" s="84" t="s">
        <v>311</v>
      </c>
      <c r="L927" s="83" t="s">
        <v>311</v>
      </c>
      <c r="M927" s="85" t="s">
        <v>311</v>
      </c>
      <c r="N927" s="83" t="s">
        <v>311</v>
      </c>
      <c r="O927" s="84" t="s">
        <v>311</v>
      </c>
      <c r="P927" s="83" t="s">
        <v>311</v>
      </c>
      <c r="Q927" s="83" t="s">
        <v>311</v>
      </c>
      <c r="R927" s="83" t="s">
        <v>311</v>
      </c>
      <c r="S927" s="86" t="s">
        <v>311</v>
      </c>
      <c r="T927" s="83" t="s">
        <v>311</v>
      </c>
      <c r="U927" s="83" t="s">
        <v>311</v>
      </c>
      <c r="V927" s="83" t="s">
        <v>311</v>
      </c>
      <c r="W927" s="86" t="s">
        <v>311</v>
      </c>
      <c r="X927" s="86" t="s">
        <v>311</v>
      </c>
      <c r="Y927" s="90" t="str">
        <f>IF(tbl_main[[#This Row],[ИНН организации]]="","",IF(ISERROR(VLOOKUP(tbl_main[[#This Row],[ИНН организации]],tbl_inn[],3,FALSE)),"Проверьте ИНН",VLOOKUP(tbl_main[[#This Row],[ИНН организации]],tbl_inn[],3,FALSE)))</f>
        <v/>
      </c>
      <c r="Z927" s="90" t="str">
        <f>IF(ISERROR(VLOOKUP(tbl_main[[#This Row],[ИНН организации]],tbl_inn[],4,FALSE)),"",VLOOKUP(tbl_main[[#This Row],[ИНН организации]],tbl_inn[],4,FALSE))</f>
        <v/>
      </c>
      <c r="AA927" s="90" t="str">
        <f>IF(ISERROR(VLOOKUP(tbl_main[[#This Row],[ИНН организации]],tbl_inn[],8,FALSE)),"",VLOOKUP(tbl_main[[#This Row],[ИНН организации]],tbl_inn[],8,FALSE))</f>
        <v/>
      </c>
      <c r="AB927" s="83" t="s">
        <v>311</v>
      </c>
      <c r="AC927" s="83" t="s">
        <v>311</v>
      </c>
      <c r="AD927" s="83" t="s">
        <v>311</v>
      </c>
      <c r="AE927" s="83" t="s">
        <v>311</v>
      </c>
      <c r="AF927" s="83" t="s">
        <v>311</v>
      </c>
      <c r="AG927" s="83" t="s">
        <v>311</v>
      </c>
      <c r="AH927" s="83" t="s">
        <v>311</v>
      </c>
      <c r="AI927" s="83" t="s">
        <v>311</v>
      </c>
      <c r="AJ927" s="83" t="s">
        <v>311</v>
      </c>
      <c r="AK927" s="83" t="s">
        <v>311</v>
      </c>
      <c r="AL927" s="83" t="s">
        <v>311</v>
      </c>
      <c r="AM927" s="83" t="s">
        <v>311</v>
      </c>
      <c r="AN927" s="83" t="s">
        <v>311</v>
      </c>
    </row>
    <row r="928" spans="1:40" x14ac:dyDescent="0.25">
      <c r="A928" s="81">
        <f t="shared" si="14"/>
        <v>919</v>
      </c>
      <c r="B928" s="82" t="str">
        <f>IF(tbl_main[[#This Row],[ТИП]]="","",IF(tbl_main[[#This Row],[Серия и номер]]="","",tbl_main[[#This Row],[ТИП]]&amp;"-"&amp;RIGHT(tbl_main[[#This Row],[Серия и номер]],6)))</f>
        <v/>
      </c>
      <c r="C928" s="83" t="s">
        <v>311</v>
      </c>
      <c r="D928" s="83" t="s">
        <v>311</v>
      </c>
      <c r="E928" s="83" t="s">
        <v>311</v>
      </c>
      <c r="F928" s="83" t="s">
        <v>311</v>
      </c>
      <c r="G928" s="83" t="s">
        <v>311</v>
      </c>
      <c r="H928" s="83" t="s">
        <v>311</v>
      </c>
      <c r="I928" s="83" t="s">
        <v>311</v>
      </c>
      <c r="J928" s="83" t="s">
        <v>311</v>
      </c>
      <c r="K928" s="84" t="s">
        <v>311</v>
      </c>
      <c r="L928" s="83" t="s">
        <v>311</v>
      </c>
      <c r="M928" s="85" t="s">
        <v>311</v>
      </c>
      <c r="N928" s="83" t="s">
        <v>311</v>
      </c>
      <c r="O928" s="84" t="s">
        <v>311</v>
      </c>
      <c r="P928" s="83" t="s">
        <v>311</v>
      </c>
      <c r="Q928" s="83" t="s">
        <v>311</v>
      </c>
      <c r="R928" s="83" t="s">
        <v>311</v>
      </c>
      <c r="S928" s="86" t="s">
        <v>311</v>
      </c>
      <c r="T928" s="83" t="s">
        <v>311</v>
      </c>
      <c r="U928" s="83" t="s">
        <v>311</v>
      </c>
      <c r="V928" s="83" t="s">
        <v>311</v>
      </c>
      <c r="W928" s="86" t="s">
        <v>311</v>
      </c>
      <c r="X928" s="86" t="s">
        <v>311</v>
      </c>
      <c r="Y928" s="90" t="str">
        <f>IF(tbl_main[[#This Row],[ИНН организации]]="","",IF(ISERROR(VLOOKUP(tbl_main[[#This Row],[ИНН организации]],tbl_inn[],3,FALSE)),"Проверьте ИНН",VLOOKUP(tbl_main[[#This Row],[ИНН организации]],tbl_inn[],3,FALSE)))</f>
        <v/>
      </c>
      <c r="Z928" s="90" t="str">
        <f>IF(ISERROR(VLOOKUP(tbl_main[[#This Row],[ИНН организации]],tbl_inn[],4,FALSE)),"",VLOOKUP(tbl_main[[#This Row],[ИНН организации]],tbl_inn[],4,FALSE))</f>
        <v/>
      </c>
      <c r="AA928" s="90" t="str">
        <f>IF(ISERROR(VLOOKUP(tbl_main[[#This Row],[ИНН организации]],tbl_inn[],8,FALSE)),"",VLOOKUP(tbl_main[[#This Row],[ИНН организации]],tbl_inn[],8,FALSE))</f>
        <v/>
      </c>
      <c r="AB928" s="83" t="s">
        <v>311</v>
      </c>
      <c r="AC928" s="83" t="s">
        <v>311</v>
      </c>
      <c r="AD928" s="83" t="s">
        <v>311</v>
      </c>
      <c r="AE928" s="83" t="s">
        <v>311</v>
      </c>
      <c r="AF928" s="83" t="s">
        <v>311</v>
      </c>
      <c r="AG928" s="83" t="s">
        <v>311</v>
      </c>
      <c r="AH928" s="83" t="s">
        <v>311</v>
      </c>
      <c r="AI928" s="83" t="s">
        <v>311</v>
      </c>
      <c r="AJ928" s="83" t="s">
        <v>311</v>
      </c>
      <c r="AK928" s="83" t="s">
        <v>311</v>
      </c>
      <c r="AL928" s="83" t="s">
        <v>311</v>
      </c>
      <c r="AM928" s="83" t="s">
        <v>311</v>
      </c>
      <c r="AN928" s="83" t="s">
        <v>311</v>
      </c>
    </row>
    <row r="929" spans="1:40" x14ac:dyDescent="0.25">
      <c r="A929" s="81">
        <f t="shared" si="14"/>
        <v>920</v>
      </c>
      <c r="B929" s="82" t="str">
        <f>IF(tbl_main[[#This Row],[ТИП]]="","",IF(tbl_main[[#This Row],[Серия и номер]]="","",tbl_main[[#This Row],[ТИП]]&amp;"-"&amp;RIGHT(tbl_main[[#This Row],[Серия и номер]],6)))</f>
        <v/>
      </c>
      <c r="C929" s="83" t="s">
        <v>311</v>
      </c>
      <c r="D929" s="83" t="s">
        <v>311</v>
      </c>
      <c r="E929" s="83" t="s">
        <v>311</v>
      </c>
      <c r="F929" s="83" t="s">
        <v>311</v>
      </c>
      <c r="G929" s="83" t="s">
        <v>311</v>
      </c>
      <c r="H929" s="83" t="s">
        <v>311</v>
      </c>
      <c r="I929" s="83" t="s">
        <v>311</v>
      </c>
      <c r="J929" s="83" t="s">
        <v>311</v>
      </c>
      <c r="K929" s="84" t="s">
        <v>311</v>
      </c>
      <c r="L929" s="83" t="s">
        <v>311</v>
      </c>
      <c r="M929" s="85" t="s">
        <v>311</v>
      </c>
      <c r="N929" s="83" t="s">
        <v>311</v>
      </c>
      <c r="O929" s="84" t="s">
        <v>311</v>
      </c>
      <c r="P929" s="83" t="s">
        <v>311</v>
      </c>
      <c r="Q929" s="83" t="s">
        <v>311</v>
      </c>
      <c r="R929" s="83" t="s">
        <v>311</v>
      </c>
      <c r="S929" s="86" t="s">
        <v>311</v>
      </c>
      <c r="T929" s="83" t="s">
        <v>311</v>
      </c>
      <c r="U929" s="83" t="s">
        <v>311</v>
      </c>
      <c r="V929" s="83" t="s">
        <v>311</v>
      </c>
      <c r="W929" s="86" t="s">
        <v>311</v>
      </c>
      <c r="X929" s="86" t="s">
        <v>311</v>
      </c>
      <c r="Y929" s="90" t="str">
        <f>IF(tbl_main[[#This Row],[ИНН организации]]="","",IF(ISERROR(VLOOKUP(tbl_main[[#This Row],[ИНН организации]],tbl_inn[],3,FALSE)),"Проверьте ИНН",VLOOKUP(tbl_main[[#This Row],[ИНН организации]],tbl_inn[],3,FALSE)))</f>
        <v/>
      </c>
      <c r="Z929" s="90" t="str">
        <f>IF(ISERROR(VLOOKUP(tbl_main[[#This Row],[ИНН организации]],tbl_inn[],4,FALSE)),"",VLOOKUP(tbl_main[[#This Row],[ИНН организации]],tbl_inn[],4,FALSE))</f>
        <v/>
      </c>
      <c r="AA929" s="90" t="str">
        <f>IF(ISERROR(VLOOKUP(tbl_main[[#This Row],[ИНН организации]],tbl_inn[],8,FALSE)),"",VLOOKUP(tbl_main[[#This Row],[ИНН организации]],tbl_inn[],8,FALSE))</f>
        <v/>
      </c>
      <c r="AB929" s="83" t="s">
        <v>311</v>
      </c>
      <c r="AC929" s="83" t="s">
        <v>311</v>
      </c>
      <c r="AD929" s="83" t="s">
        <v>311</v>
      </c>
      <c r="AE929" s="83" t="s">
        <v>311</v>
      </c>
      <c r="AF929" s="83" t="s">
        <v>311</v>
      </c>
      <c r="AG929" s="83" t="s">
        <v>311</v>
      </c>
      <c r="AH929" s="83" t="s">
        <v>311</v>
      </c>
      <c r="AI929" s="83" t="s">
        <v>311</v>
      </c>
      <c r="AJ929" s="83" t="s">
        <v>311</v>
      </c>
      <c r="AK929" s="83" t="s">
        <v>311</v>
      </c>
      <c r="AL929" s="83" t="s">
        <v>311</v>
      </c>
      <c r="AM929" s="83" t="s">
        <v>311</v>
      </c>
      <c r="AN929" s="83" t="s">
        <v>311</v>
      </c>
    </row>
    <row r="930" spans="1:40" x14ac:dyDescent="0.25">
      <c r="A930" s="81">
        <f t="shared" si="14"/>
        <v>921</v>
      </c>
      <c r="B930" s="82" t="str">
        <f>IF(tbl_main[[#This Row],[ТИП]]="","",IF(tbl_main[[#This Row],[Серия и номер]]="","",tbl_main[[#This Row],[ТИП]]&amp;"-"&amp;RIGHT(tbl_main[[#This Row],[Серия и номер]],6)))</f>
        <v/>
      </c>
      <c r="C930" s="83" t="s">
        <v>311</v>
      </c>
      <c r="D930" s="83" t="s">
        <v>311</v>
      </c>
      <c r="E930" s="83" t="s">
        <v>311</v>
      </c>
      <c r="F930" s="83" t="s">
        <v>311</v>
      </c>
      <c r="G930" s="83" t="s">
        <v>311</v>
      </c>
      <c r="H930" s="83" t="s">
        <v>311</v>
      </c>
      <c r="I930" s="83" t="s">
        <v>311</v>
      </c>
      <c r="J930" s="83" t="s">
        <v>311</v>
      </c>
      <c r="K930" s="84" t="s">
        <v>311</v>
      </c>
      <c r="L930" s="83" t="s">
        <v>311</v>
      </c>
      <c r="M930" s="85" t="s">
        <v>311</v>
      </c>
      <c r="N930" s="83" t="s">
        <v>311</v>
      </c>
      <c r="O930" s="84" t="s">
        <v>311</v>
      </c>
      <c r="P930" s="83" t="s">
        <v>311</v>
      </c>
      <c r="Q930" s="83" t="s">
        <v>311</v>
      </c>
      <c r="R930" s="83" t="s">
        <v>311</v>
      </c>
      <c r="S930" s="86" t="s">
        <v>311</v>
      </c>
      <c r="T930" s="83" t="s">
        <v>311</v>
      </c>
      <c r="U930" s="83" t="s">
        <v>311</v>
      </c>
      <c r="V930" s="83" t="s">
        <v>311</v>
      </c>
      <c r="W930" s="86" t="s">
        <v>311</v>
      </c>
      <c r="X930" s="86" t="s">
        <v>311</v>
      </c>
      <c r="Y930" s="90" t="str">
        <f>IF(tbl_main[[#This Row],[ИНН организации]]="","",IF(ISERROR(VLOOKUP(tbl_main[[#This Row],[ИНН организации]],tbl_inn[],3,FALSE)),"Проверьте ИНН",VLOOKUP(tbl_main[[#This Row],[ИНН организации]],tbl_inn[],3,FALSE)))</f>
        <v/>
      </c>
      <c r="Z930" s="90" t="str">
        <f>IF(ISERROR(VLOOKUP(tbl_main[[#This Row],[ИНН организации]],tbl_inn[],4,FALSE)),"",VLOOKUP(tbl_main[[#This Row],[ИНН организации]],tbl_inn[],4,FALSE))</f>
        <v/>
      </c>
      <c r="AA930" s="90" t="str">
        <f>IF(ISERROR(VLOOKUP(tbl_main[[#This Row],[ИНН организации]],tbl_inn[],8,FALSE)),"",VLOOKUP(tbl_main[[#This Row],[ИНН организации]],tbl_inn[],8,FALSE))</f>
        <v/>
      </c>
      <c r="AB930" s="83" t="s">
        <v>311</v>
      </c>
      <c r="AC930" s="83" t="s">
        <v>311</v>
      </c>
      <c r="AD930" s="83" t="s">
        <v>311</v>
      </c>
      <c r="AE930" s="83" t="s">
        <v>311</v>
      </c>
      <c r="AF930" s="83" t="s">
        <v>311</v>
      </c>
      <c r="AG930" s="83" t="s">
        <v>311</v>
      </c>
      <c r="AH930" s="83" t="s">
        <v>311</v>
      </c>
      <c r="AI930" s="83" t="s">
        <v>311</v>
      </c>
      <c r="AJ930" s="83" t="s">
        <v>311</v>
      </c>
      <c r="AK930" s="83" t="s">
        <v>311</v>
      </c>
      <c r="AL930" s="83" t="s">
        <v>311</v>
      </c>
      <c r="AM930" s="83" t="s">
        <v>311</v>
      </c>
      <c r="AN930" s="83" t="s">
        <v>311</v>
      </c>
    </row>
    <row r="931" spans="1:40" x14ac:dyDescent="0.25">
      <c r="A931" s="81">
        <f t="shared" si="14"/>
        <v>922</v>
      </c>
      <c r="B931" s="82" t="str">
        <f>IF(tbl_main[[#This Row],[ТИП]]="","",IF(tbl_main[[#This Row],[Серия и номер]]="","",tbl_main[[#This Row],[ТИП]]&amp;"-"&amp;RIGHT(tbl_main[[#This Row],[Серия и номер]],6)))</f>
        <v/>
      </c>
      <c r="C931" s="83" t="s">
        <v>311</v>
      </c>
      <c r="D931" s="83" t="s">
        <v>311</v>
      </c>
      <c r="E931" s="83" t="s">
        <v>311</v>
      </c>
      <c r="F931" s="83" t="s">
        <v>311</v>
      </c>
      <c r="G931" s="83" t="s">
        <v>311</v>
      </c>
      <c r="H931" s="83" t="s">
        <v>311</v>
      </c>
      <c r="I931" s="83" t="s">
        <v>311</v>
      </c>
      <c r="J931" s="83" t="s">
        <v>311</v>
      </c>
      <c r="K931" s="84" t="s">
        <v>311</v>
      </c>
      <c r="L931" s="83" t="s">
        <v>311</v>
      </c>
      <c r="M931" s="85" t="s">
        <v>311</v>
      </c>
      <c r="N931" s="83" t="s">
        <v>311</v>
      </c>
      <c r="O931" s="84" t="s">
        <v>311</v>
      </c>
      <c r="P931" s="83" t="s">
        <v>311</v>
      </c>
      <c r="Q931" s="83" t="s">
        <v>311</v>
      </c>
      <c r="R931" s="83" t="s">
        <v>311</v>
      </c>
      <c r="S931" s="86" t="s">
        <v>311</v>
      </c>
      <c r="T931" s="83" t="s">
        <v>311</v>
      </c>
      <c r="U931" s="83" t="s">
        <v>311</v>
      </c>
      <c r="V931" s="83" t="s">
        <v>311</v>
      </c>
      <c r="W931" s="86" t="s">
        <v>311</v>
      </c>
      <c r="X931" s="86" t="s">
        <v>311</v>
      </c>
      <c r="Y931" s="90" t="str">
        <f>IF(tbl_main[[#This Row],[ИНН организации]]="","",IF(ISERROR(VLOOKUP(tbl_main[[#This Row],[ИНН организации]],tbl_inn[],3,FALSE)),"Проверьте ИНН",VLOOKUP(tbl_main[[#This Row],[ИНН организации]],tbl_inn[],3,FALSE)))</f>
        <v/>
      </c>
      <c r="Z931" s="90" t="str">
        <f>IF(ISERROR(VLOOKUP(tbl_main[[#This Row],[ИНН организации]],tbl_inn[],4,FALSE)),"",VLOOKUP(tbl_main[[#This Row],[ИНН организации]],tbl_inn[],4,FALSE))</f>
        <v/>
      </c>
      <c r="AA931" s="90" t="str">
        <f>IF(ISERROR(VLOOKUP(tbl_main[[#This Row],[ИНН организации]],tbl_inn[],8,FALSE)),"",VLOOKUP(tbl_main[[#This Row],[ИНН организации]],tbl_inn[],8,FALSE))</f>
        <v/>
      </c>
      <c r="AB931" s="83" t="s">
        <v>311</v>
      </c>
      <c r="AC931" s="83" t="s">
        <v>311</v>
      </c>
      <c r="AD931" s="83" t="s">
        <v>311</v>
      </c>
      <c r="AE931" s="83" t="s">
        <v>311</v>
      </c>
      <c r="AF931" s="83" t="s">
        <v>311</v>
      </c>
      <c r="AG931" s="83" t="s">
        <v>311</v>
      </c>
      <c r="AH931" s="83" t="s">
        <v>311</v>
      </c>
      <c r="AI931" s="83" t="s">
        <v>311</v>
      </c>
      <c r="AJ931" s="83" t="s">
        <v>311</v>
      </c>
      <c r="AK931" s="83" t="s">
        <v>311</v>
      </c>
      <c r="AL931" s="83" t="s">
        <v>311</v>
      </c>
      <c r="AM931" s="83" t="s">
        <v>311</v>
      </c>
      <c r="AN931" s="83" t="s">
        <v>311</v>
      </c>
    </row>
    <row r="932" spans="1:40" x14ac:dyDescent="0.25">
      <c r="A932" s="81">
        <f t="shared" si="14"/>
        <v>923</v>
      </c>
      <c r="B932" s="82" t="str">
        <f>IF(tbl_main[[#This Row],[ТИП]]="","",IF(tbl_main[[#This Row],[Серия и номер]]="","",tbl_main[[#This Row],[ТИП]]&amp;"-"&amp;RIGHT(tbl_main[[#This Row],[Серия и номер]],6)))</f>
        <v/>
      </c>
      <c r="C932" s="83" t="s">
        <v>311</v>
      </c>
      <c r="D932" s="83" t="s">
        <v>311</v>
      </c>
      <c r="E932" s="83" t="s">
        <v>311</v>
      </c>
      <c r="F932" s="83" t="s">
        <v>311</v>
      </c>
      <c r="G932" s="83" t="s">
        <v>311</v>
      </c>
      <c r="H932" s="83" t="s">
        <v>311</v>
      </c>
      <c r="I932" s="83" t="s">
        <v>311</v>
      </c>
      <c r="J932" s="83" t="s">
        <v>311</v>
      </c>
      <c r="K932" s="84" t="s">
        <v>311</v>
      </c>
      <c r="L932" s="83" t="s">
        <v>311</v>
      </c>
      <c r="M932" s="85" t="s">
        <v>311</v>
      </c>
      <c r="N932" s="83" t="s">
        <v>311</v>
      </c>
      <c r="O932" s="84" t="s">
        <v>311</v>
      </c>
      <c r="P932" s="83" t="s">
        <v>311</v>
      </c>
      <c r="Q932" s="83" t="s">
        <v>311</v>
      </c>
      <c r="R932" s="83" t="s">
        <v>311</v>
      </c>
      <c r="S932" s="86" t="s">
        <v>311</v>
      </c>
      <c r="T932" s="83" t="s">
        <v>311</v>
      </c>
      <c r="U932" s="83" t="s">
        <v>311</v>
      </c>
      <c r="V932" s="83" t="s">
        <v>311</v>
      </c>
      <c r="W932" s="86" t="s">
        <v>311</v>
      </c>
      <c r="X932" s="86" t="s">
        <v>311</v>
      </c>
      <c r="Y932" s="90" t="str">
        <f>IF(tbl_main[[#This Row],[ИНН организации]]="","",IF(ISERROR(VLOOKUP(tbl_main[[#This Row],[ИНН организации]],tbl_inn[],3,FALSE)),"Проверьте ИНН",VLOOKUP(tbl_main[[#This Row],[ИНН организации]],tbl_inn[],3,FALSE)))</f>
        <v/>
      </c>
      <c r="Z932" s="90" t="str">
        <f>IF(ISERROR(VLOOKUP(tbl_main[[#This Row],[ИНН организации]],tbl_inn[],4,FALSE)),"",VLOOKUP(tbl_main[[#This Row],[ИНН организации]],tbl_inn[],4,FALSE))</f>
        <v/>
      </c>
      <c r="AA932" s="90" t="str">
        <f>IF(ISERROR(VLOOKUP(tbl_main[[#This Row],[ИНН организации]],tbl_inn[],8,FALSE)),"",VLOOKUP(tbl_main[[#This Row],[ИНН организации]],tbl_inn[],8,FALSE))</f>
        <v/>
      </c>
      <c r="AB932" s="83" t="s">
        <v>311</v>
      </c>
      <c r="AC932" s="83" t="s">
        <v>311</v>
      </c>
      <c r="AD932" s="83" t="s">
        <v>311</v>
      </c>
      <c r="AE932" s="83" t="s">
        <v>311</v>
      </c>
      <c r="AF932" s="83" t="s">
        <v>311</v>
      </c>
      <c r="AG932" s="83" t="s">
        <v>311</v>
      </c>
      <c r="AH932" s="83" t="s">
        <v>311</v>
      </c>
      <c r="AI932" s="83" t="s">
        <v>311</v>
      </c>
      <c r="AJ932" s="83" t="s">
        <v>311</v>
      </c>
      <c r="AK932" s="83" t="s">
        <v>311</v>
      </c>
      <c r="AL932" s="83" t="s">
        <v>311</v>
      </c>
      <c r="AM932" s="83" t="s">
        <v>311</v>
      </c>
      <c r="AN932" s="83" t="s">
        <v>311</v>
      </c>
    </row>
    <row r="933" spans="1:40" x14ac:dyDescent="0.25">
      <c r="A933" s="81">
        <f t="shared" si="14"/>
        <v>924</v>
      </c>
      <c r="B933" s="82" t="str">
        <f>IF(tbl_main[[#This Row],[ТИП]]="","",IF(tbl_main[[#This Row],[Серия и номер]]="","",tbl_main[[#This Row],[ТИП]]&amp;"-"&amp;RIGHT(tbl_main[[#This Row],[Серия и номер]],6)))</f>
        <v/>
      </c>
      <c r="C933" s="83" t="s">
        <v>311</v>
      </c>
      <c r="D933" s="83" t="s">
        <v>311</v>
      </c>
      <c r="E933" s="83" t="s">
        <v>311</v>
      </c>
      <c r="F933" s="83" t="s">
        <v>311</v>
      </c>
      <c r="G933" s="83" t="s">
        <v>311</v>
      </c>
      <c r="H933" s="83" t="s">
        <v>311</v>
      </c>
      <c r="I933" s="83" t="s">
        <v>311</v>
      </c>
      <c r="J933" s="83" t="s">
        <v>311</v>
      </c>
      <c r="K933" s="84" t="s">
        <v>311</v>
      </c>
      <c r="L933" s="83" t="s">
        <v>311</v>
      </c>
      <c r="M933" s="85" t="s">
        <v>311</v>
      </c>
      <c r="N933" s="83" t="s">
        <v>311</v>
      </c>
      <c r="O933" s="84" t="s">
        <v>311</v>
      </c>
      <c r="P933" s="83" t="s">
        <v>311</v>
      </c>
      <c r="Q933" s="83" t="s">
        <v>311</v>
      </c>
      <c r="R933" s="83" t="s">
        <v>311</v>
      </c>
      <c r="S933" s="86" t="s">
        <v>311</v>
      </c>
      <c r="T933" s="83" t="s">
        <v>311</v>
      </c>
      <c r="U933" s="83" t="s">
        <v>311</v>
      </c>
      <c r="V933" s="83" t="s">
        <v>311</v>
      </c>
      <c r="W933" s="86" t="s">
        <v>311</v>
      </c>
      <c r="X933" s="86" t="s">
        <v>311</v>
      </c>
      <c r="Y933" s="90" t="str">
        <f>IF(tbl_main[[#This Row],[ИНН организации]]="","",IF(ISERROR(VLOOKUP(tbl_main[[#This Row],[ИНН организации]],tbl_inn[],3,FALSE)),"Проверьте ИНН",VLOOKUP(tbl_main[[#This Row],[ИНН организации]],tbl_inn[],3,FALSE)))</f>
        <v/>
      </c>
      <c r="Z933" s="90" t="str">
        <f>IF(ISERROR(VLOOKUP(tbl_main[[#This Row],[ИНН организации]],tbl_inn[],4,FALSE)),"",VLOOKUP(tbl_main[[#This Row],[ИНН организации]],tbl_inn[],4,FALSE))</f>
        <v/>
      </c>
      <c r="AA933" s="90" t="str">
        <f>IF(ISERROR(VLOOKUP(tbl_main[[#This Row],[ИНН организации]],tbl_inn[],8,FALSE)),"",VLOOKUP(tbl_main[[#This Row],[ИНН организации]],tbl_inn[],8,FALSE))</f>
        <v/>
      </c>
      <c r="AB933" s="83" t="s">
        <v>311</v>
      </c>
      <c r="AC933" s="83" t="s">
        <v>311</v>
      </c>
      <c r="AD933" s="83" t="s">
        <v>311</v>
      </c>
      <c r="AE933" s="83" t="s">
        <v>311</v>
      </c>
      <c r="AF933" s="83" t="s">
        <v>311</v>
      </c>
      <c r="AG933" s="83" t="s">
        <v>311</v>
      </c>
      <c r="AH933" s="83" t="s">
        <v>311</v>
      </c>
      <c r="AI933" s="83" t="s">
        <v>311</v>
      </c>
      <c r="AJ933" s="83" t="s">
        <v>311</v>
      </c>
      <c r="AK933" s="83" t="s">
        <v>311</v>
      </c>
      <c r="AL933" s="83" t="s">
        <v>311</v>
      </c>
      <c r="AM933" s="83" t="s">
        <v>311</v>
      </c>
      <c r="AN933" s="83" t="s">
        <v>311</v>
      </c>
    </row>
    <row r="934" spans="1:40" x14ac:dyDescent="0.25">
      <c r="A934" s="81">
        <f t="shared" si="14"/>
        <v>925</v>
      </c>
      <c r="B934" s="82" t="str">
        <f>IF(tbl_main[[#This Row],[ТИП]]="","",IF(tbl_main[[#This Row],[Серия и номер]]="","",tbl_main[[#This Row],[ТИП]]&amp;"-"&amp;RIGHT(tbl_main[[#This Row],[Серия и номер]],6)))</f>
        <v/>
      </c>
      <c r="C934" s="83" t="s">
        <v>311</v>
      </c>
      <c r="D934" s="83" t="s">
        <v>311</v>
      </c>
      <c r="E934" s="83" t="s">
        <v>311</v>
      </c>
      <c r="F934" s="83" t="s">
        <v>311</v>
      </c>
      <c r="G934" s="83" t="s">
        <v>311</v>
      </c>
      <c r="H934" s="83" t="s">
        <v>311</v>
      </c>
      <c r="I934" s="83" t="s">
        <v>311</v>
      </c>
      <c r="J934" s="83" t="s">
        <v>311</v>
      </c>
      <c r="K934" s="84" t="s">
        <v>311</v>
      </c>
      <c r="L934" s="83" t="s">
        <v>311</v>
      </c>
      <c r="M934" s="85" t="s">
        <v>311</v>
      </c>
      <c r="N934" s="83" t="s">
        <v>311</v>
      </c>
      <c r="O934" s="84" t="s">
        <v>311</v>
      </c>
      <c r="P934" s="83" t="s">
        <v>311</v>
      </c>
      <c r="Q934" s="83" t="s">
        <v>311</v>
      </c>
      <c r="R934" s="83" t="s">
        <v>311</v>
      </c>
      <c r="S934" s="86" t="s">
        <v>311</v>
      </c>
      <c r="T934" s="83" t="s">
        <v>311</v>
      </c>
      <c r="U934" s="83" t="s">
        <v>311</v>
      </c>
      <c r="V934" s="83" t="s">
        <v>311</v>
      </c>
      <c r="W934" s="86" t="s">
        <v>311</v>
      </c>
      <c r="X934" s="86" t="s">
        <v>311</v>
      </c>
      <c r="Y934" s="90" t="str">
        <f>IF(tbl_main[[#This Row],[ИНН организации]]="","",IF(ISERROR(VLOOKUP(tbl_main[[#This Row],[ИНН организации]],tbl_inn[],3,FALSE)),"Проверьте ИНН",VLOOKUP(tbl_main[[#This Row],[ИНН организации]],tbl_inn[],3,FALSE)))</f>
        <v/>
      </c>
      <c r="Z934" s="90" t="str">
        <f>IF(ISERROR(VLOOKUP(tbl_main[[#This Row],[ИНН организации]],tbl_inn[],4,FALSE)),"",VLOOKUP(tbl_main[[#This Row],[ИНН организации]],tbl_inn[],4,FALSE))</f>
        <v/>
      </c>
      <c r="AA934" s="90" t="str">
        <f>IF(ISERROR(VLOOKUP(tbl_main[[#This Row],[ИНН организации]],tbl_inn[],8,FALSE)),"",VLOOKUP(tbl_main[[#This Row],[ИНН организации]],tbl_inn[],8,FALSE))</f>
        <v/>
      </c>
      <c r="AB934" s="83" t="s">
        <v>311</v>
      </c>
      <c r="AC934" s="83" t="s">
        <v>311</v>
      </c>
      <c r="AD934" s="83" t="s">
        <v>311</v>
      </c>
      <c r="AE934" s="83" t="s">
        <v>311</v>
      </c>
      <c r="AF934" s="83" t="s">
        <v>311</v>
      </c>
      <c r="AG934" s="83" t="s">
        <v>311</v>
      </c>
      <c r="AH934" s="83" t="s">
        <v>311</v>
      </c>
      <c r="AI934" s="83" t="s">
        <v>311</v>
      </c>
      <c r="AJ934" s="83" t="s">
        <v>311</v>
      </c>
      <c r="AK934" s="83" t="s">
        <v>311</v>
      </c>
      <c r="AL934" s="83" t="s">
        <v>311</v>
      </c>
      <c r="AM934" s="83" t="s">
        <v>311</v>
      </c>
      <c r="AN934" s="83" t="s">
        <v>311</v>
      </c>
    </row>
    <row r="935" spans="1:40" x14ac:dyDescent="0.25">
      <c r="A935" s="81">
        <f t="shared" si="14"/>
        <v>926</v>
      </c>
      <c r="B935" s="82" t="str">
        <f>IF(tbl_main[[#This Row],[ТИП]]="","",IF(tbl_main[[#This Row],[Серия и номер]]="","",tbl_main[[#This Row],[ТИП]]&amp;"-"&amp;RIGHT(tbl_main[[#This Row],[Серия и номер]],6)))</f>
        <v/>
      </c>
      <c r="C935" s="83" t="s">
        <v>311</v>
      </c>
      <c r="D935" s="83" t="s">
        <v>311</v>
      </c>
      <c r="E935" s="83" t="s">
        <v>311</v>
      </c>
      <c r="F935" s="83" t="s">
        <v>311</v>
      </c>
      <c r="G935" s="83" t="s">
        <v>311</v>
      </c>
      <c r="H935" s="83" t="s">
        <v>311</v>
      </c>
      <c r="I935" s="83" t="s">
        <v>311</v>
      </c>
      <c r="J935" s="83" t="s">
        <v>311</v>
      </c>
      <c r="K935" s="84" t="s">
        <v>311</v>
      </c>
      <c r="L935" s="83" t="s">
        <v>311</v>
      </c>
      <c r="M935" s="85" t="s">
        <v>311</v>
      </c>
      <c r="N935" s="83" t="s">
        <v>311</v>
      </c>
      <c r="O935" s="84" t="s">
        <v>311</v>
      </c>
      <c r="P935" s="83" t="s">
        <v>311</v>
      </c>
      <c r="Q935" s="83" t="s">
        <v>311</v>
      </c>
      <c r="R935" s="83" t="s">
        <v>311</v>
      </c>
      <c r="S935" s="86" t="s">
        <v>311</v>
      </c>
      <c r="T935" s="83" t="s">
        <v>311</v>
      </c>
      <c r="U935" s="83" t="s">
        <v>311</v>
      </c>
      <c r="V935" s="83" t="s">
        <v>311</v>
      </c>
      <c r="W935" s="86" t="s">
        <v>311</v>
      </c>
      <c r="X935" s="86" t="s">
        <v>311</v>
      </c>
      <c r="Y935" s="90" t="str">
        <f>IF(tbl_main[[#This Row],[ИНН организации]]="","",IF(ISERROR(VLOOKUP(tbl_main[[#This Row],[ИНН организации]],tbl_inn[],3,FALSE)),"Проверьте ИНН",VLOOKUP(tbl_main[[#This Row],[ИНН организации]],tbl_inn[],3,FALSE)))</f>
        <v/>
      </c>
      <c r="Z935" s="90" t="str">
        <f>IF(ISERROR(VLOOKUP(tbl_main[[#This Row],[ИНН организации]],tbl_inn[],4,FALSE)),"",VLOOKUP(tbl_main[[#This Row],[ИНН организации]],tbl_inn[],4,FALSE))</f>
        <v/>
      </c>
      <c r="AA935" s="90" t="str">
        <f>IF(ISERROR(VLOOKUP(tbl_main[[#This Row],[ИНН организации]],tbl_inn[],8,FALSE)),"",VLOOKUP(tbl_main[[#This Row],[ИНН организации]],tbl_inn[],8,FALSE))</f>
        <v/>
      </c>
      <c r="AB935" s="83" t="s">
        <v>311</v>
      </c>
      <c r="AC935" s="83" t="s">
        <v>311</v>
      </c>
      <c r="AD935" s="83" t="s">
        <v>311</v>
      </c>
      <c r="AE935" s="83" t="s">
        <v>311</v>
      </c>
      <c r="AF935" s="83" t="s">
        <v>311</v>
      </c>
      <c r="AG935" s="83" t="s">
        <v>311</v>
      </c>
      <c r="AH935" s="83" t="s">
        <v>311</v>
      </c>
      <c r="AI935" s="83" t="s">
        <v>311</v>
      </c>
      <c r="AJ935" s="83" t="s">
        <v>311</v>
      </c>
      <c r="AK935" s="83" t="s">
        <v>311</v>
      </c>
      <c r="AL935" s="83" t="s">
        <v>311</v>
      </c>
      <c r="AM935" s="83" t="s">
        <v>311</v>
      </c>
      <c r="AN935" s="83" t="s">
        <v>311</v>
      </c>
    </row>
    <row r="936" spans="1:40" x14ac:dyDescent="0.25">
      <c r="A936" s="81">
        <f t="shared" si="14"/>
        <v>927</v>
      </c>
      <c r="B936" s="82" t="str">
        <f>IF(tbl_main[[#This Row],[ТИП]]="","",IF(tbl_main[[#This Row],[Серия и номер]]="","",tbl_main[[#This Row],[ТИП]]&amp;"-"&amp;RIGHT(tbl_main[[#This Row],[Серия и номер]],6)))</f>
        <v/>
      </c>
      <c r="C936" s="83" t="s">
        <v>311</v>
      </c>
      <c r="D936" s="83" t="s">
        <v>311</v>
      </c>
      <c r="E936" s="83" t="s">
        <v>311</v>
      </c>
      <c r="F936" s="83" t="s">
        <v>311</v>
      </c>
      <c r="G936" s="83" t="s">
        <v>311</v>
      </c>
      <c r="H936" s="83" t="s">
        <v>311</v>
      </c>
      <c r="I936" s="83" t="s">
        <v>311</v>
      </c>
      <c r="J936" s="83" t="s">
        <v>311</v>
      </c>
      <c r="K936" s="84" t="s">
        <v>311</v>
      </c>
      <c r="L936" s="83" t="s">
        <v>311</v>
      </c>
      <c r="M936" s="85" t="s">
        <v>311</v>
      </c>
      <c r="N936" s="83" t="s">
        <v>311</v>
      </c>
      <c r="O936" s="84" t="s">
        <v>311</v>
      </c>
      <c r="P936" s="83" t="s">
        <v>311</v>
      </c>
      <c r="Q936" s="83" t="s">
        <v>311</v>
      </c>
      <c r="R936" s="83" t="s">
        <v>311</v>
      </c>
      <c r="S936" s="86" t="s">
        <v>311</v>
      </c>
      <c r="T936" s="83" t="s">
        <v>311</v>
      </c>
      <c r="U936" s="83" t="s">
        <v>311</v>
      </c>
      <c r="V936" s="83" t="s">
        <v>311</v>
      </c>
      <c r="W936" s="86" t="s">
        <v>311</v>
      </c>
      <c r="X936" s="86" t="s">
        <v>311</v>
      </c>
      <c r="Y936" s="90" t="str">
        <f>IF(tbl_main[[#This Row],[ИНН организации]]="","",IF(ISERROR(VLOOKUP(tbl_main[[#This Row],[ИНН организации]],tbl_inn[],3,FALSE)),"Проверьте ИНН",VLOOKUP(tbl_main[[#This Row],[ИНН организации]],tbl_inn[],3,FALSE)))</f>
        <v/>
      </c>
      <c r="Z936" s="90" t="str">
        <f>IF(ISERROR(VLOOKUP(tbl_main[[#This Row],[ИНН организации]],tbl_inn[],4,FALSE)),"",VLOOKUP(tbl_main[[#This Row],[ИНН организации]],tbl_inn[],4,FALSE))</f>
        <v/>
      </c>
      <c r="AA936" s="90" t="str">
        <f>IF(ISERROR(VLOOKUP(tbl_main[[#This Row],[ИНН организации]],tbl_inn[],8,FALSE)),"",VLOOKUP(tbl_main[[#This Row],[ИНН организации]],tbl_inn[],8,FALSE))</f>
        <v/>
      </c>
      <c r="AB936" s="83" t="s">
        <v>311</v>
      </c>
      <c r="AC936" s="83" t="s">
        <v>311</v>
      </c>
      <c r="AD936" s="83" t="s">
        <v>311</v>
      </c>
      <c r="AE936" s="83" t="s">
        <v>311</v>
      </c>
      <c r="AF936" s="83" t="s">
        <v>311</v>
      </c>
      <c r="AG936" s="83" t="s">
        <v>311</v>
      </c>
      <c r="AH936" s="83" t="s">
        <v>311</v>
      </c>
      <c r="AI936" s="83" t="s">
        <v>311</v>
      </c>
      <c r="AJ936" s="83" t="s">
        <v>311</v>
      </c>
      <c r="AK936" s="83" t="s">
        <v>311</v>
      </c>
      <c r="AL936" s="83" t="s">
        <v>311</v>
      </c>
      <c r="AM936" s="83" t="s">
        <v>311</v>
      </c>
      <c r="AN936" s="83" t="s">
        <v>311</v>
      </c>
    </row>
    <row r="937" spans="1:40" x14ac:dyDescent="0.25">
      <c r="A937" s="81">
        <f t="shared" si="14"/>
        <v>928</v>
      </c>
      <c r="B937" s="82" t="str">
        <f>IF(tbl_main[[#This Row],[ТИП]]="","",IF(tbl_main[[#This Row],[Серия и номер]]="","",tbl_main[[#This Row],[ТИП]]&amp;"-"&amp;RIGHT(tbl_main[[#This Row],[Серия и номер]],6)))</f>
        <v/>
      </c>
      <c r="C937" s="83" t="s">
        <v>311</v>
      </c>
      <c r="D937" s="83" t="s">
        <v>311</v>
      </c>
      <c r="E937" s="83" t="s">
        <v>311</v>
      </c>
      <c r="F937" s="83" t="s">
        <v>311</v>
      </c>
      <c r="G937" s="83" t="s">
        <v>311</v>
      </c>
      <c r="H937" s="83" t="s">
        <v>311</v>
      </c>
      <c r="I937" s="83" t="s">
        <v>311</v>
      </c>
      <c r="J937" s="83" t="s">
        <v>311</v>
      </c>
      <c r="K937" s="84" t="s">
        <v>311</v>
      </c>
      <c r="L937" s="83" t="s">
        <v>311</v>
      </c>
      <c r="M937" s="85" t="s">
        <v>311</v>
      </c>
      <c r="N937" s="83" t="s">
        <v>311</v>
      </c>
      <c r="O937" s="84" t="s">
        <v>311</v>
      </c>
      <c r="P937" s="83" t="s">
        <v>311</v>
      </c>
      <c r="Q937" s="83" t="s">
        <v>311</v>
      </c>
      <c r="R937" s="83" t="s">
        <v>311</v>
      </c>
      <c r="S937" s="86" t="s">
        <v>311</v>
      </c>
      <c r="T937" s="83" t="s">
        <v>311</v>
      </c>
      <c r="U937" s="83" t="s">
        <v>311</v>
      </c>
      <c r="V937" s="83" t="s">
        <v>311</v>
      </c>
      <c r="W937" s="86" t="s">
        <v>311</v>
      </c>
      <c r="X937" s="86" t="s">
        <v>311</v>
      </c>
      <c r="Y937" s="90" t="str">
        <f>IF(tbl_main[[#This Row],[ИНН организации]]="","",IF(ISERROR(VLOOKUP(tbl_main[[#This Row],[ИНН организации]],tbl_inn[],3,FALSE)),"Проверьте ИНН",VLOOKUP(tbl_main[[#This Row],[ИНН организации]],tbl_inn[],3,FALSE)))</f>
        <v/>
      </c>
      <c r="Z937" s="90" t="str">
        <f>IF(ISERROR(VLOOKUP(tbl_main[[#This Row],[ИНН организации]],tbl_inn[],4,FALSE)),"",VLOOKUP(tbl_main[[#This Row],[ИНН организации]],tbl_inn[],4,FALSE))</f>
        <v/>
      </c>
      <c r="AA937" s="90" t="str">
        <f>IF(ISERROR(VLOOKUP(tbl_main[[#This Row],[ИНН организации]],tbl_inn[],8,FALSE)),"",VLOOKUP(tbl_main[[#This Row],[ИНН организации]],tbl_inn[],8,FALSE))</f>
        <v/>
      </c>
      <c r="AB937" s="83" t="s">
        <v>311</v>
      </c>
      <c r="AC937" s="83" t="s">
        <v>311</v>
      </c>
      <c r="AD937" s="83" t="s">
        <v>311</v>
      </c>
      <c r="AE937" s="83" t="s">
        <v>311</v>
      </c>
      <c r="AF937" s="83" t="s">
        <v>311</v>
      </c>
      <c r="AG937" s="83" t="s">
        <v>311</v>
      </c>
      <c r="AH937" s="83" t="s">
        <v>311</v>
      </c>
      <c r="AI937" s="83" t="s">
        <v>311</v>
      </c>
      <c r="AJ937" s="83" t="s">
        <v>311</v>
      </c>
      <c r="AK937" s="83" t="s">
        <v>311</v>
      </c>
      <c r="AL937" s="83" t="s">
        <v>311</v>
      </c>
      <c r="AM937" s="83" t="s">
        <v>311</v>
      </c>
      <c r="AN937" s="83" t="s">
        <v>311</v>
      </c>
    </row>
    <row r="938" spans="1:40" x14ac:dyDescent="0.25">
      <c r="A938" s="81">
        <f t="shared" si="14"/>
        <v>929</v>
      </c>
      <c r="B938" s="82" t="str">
        <f>IF(tbl_main[[#This Row],[ТИП]]="","",IF(tbl_main[[#This Row],[Серия и номер]]="","",tbl_main[[#This Row],[ТИП]]&amp;"-"&amp;RIGHT(tbl_main[[#This Row],[Серия и номер]],6)))</f>
        <v/>
      </c>
      <c r="C938" s="83" t="s">
        <v>311</v>
      </c>
      <c r="D938" s="83" t="s">
        <v>311</v>
      </c>
      <c r="E938" s="83" t="s">
        <v>311</v>
      </c>
      <c r="F938" s="83" t="s">
        <v>311</v>
      </c>
      <c r="G938" s="83" t="s">
        <v>311</v>
      </c>
      <c r="H938" s="83" t="s">
        <v>311</v>
      </c>
      <c r="I938" s="83" t="s">
        <v>311</v>
      </c>
      <c r="J938" s="83" t="s">
        <v>311</v>
      </c>
      <c r="K938" s="84" t="s">
        <v>311</v>
      </c>
      <c r="L938" s="83" t="s">
        <v>311</v>
      </c>
      <c r="M938" s="85" t="s">
        <v>311</v>
      </c>
      <c r="N938" s="83" t="s">
        <v>311</v>
      </c>
      <c r="O938" s="84" t="s">
        <v>311</v>
      </c>
      <c r="P938" s="83" t="s">
        <v>311</v>
      </c>
      <c r="Q938" s="83" t="s">
        <v>311</v>
      </c>
      <c r="R938" s="83" t="s">
        <v>311</v>
      </c>
      <c r="S938" s="86" t="s">
        <v>311</v>
      </c>
      <c r="T938" s="83" t="s">
        <v>311</v>
      </c>
      <c r="U938" s="83" t="s">
        <v>311</v>
      </c>
      <c r="V938" s="83" t="s">
        <v>311</v>
      </c>
      <c r="W938" s="86" t="s">
        <v>311</v>
      </c>
      <c r="X938" s="86" t="s">
        <v>311</v>
      </c>
      <c r="Y938" s="90" t="str">
        <f>IF(tbl_main[[#This Row],[ИНН организации]]="","",IF(ISERROR(VLOOKUP(tbl_main[[#This Row],[ИНН организации]],tbl_inn[],3,FALSE)),"Проверьте ИНН",VLOOKUP(tbl_main[[#This Row],[ИНН организации]],tbl_inn[],3,FALSE)))</f>
        <v/>
      </c>
      <c r="Z938" s="90" t="str">
        <f>IF(ISERROR(VLOOKUP(tbl_main[[#This Row],[ИНН организации]],tbl_inn[],4,FALSE)),"",VLOOKUP(tbl_main[[#This Row],[ИНН организации]],tbl_inn[],4,FALSE))</f>
        <v/>
      </c>
      <c r="AA938" s="90" t="str">
        <f>IF(ISERROR(VLOOKUP(tbl_main[[#This Row],[ИНН организации]],tbl_inn[],8,FALSE)),"",VLOOKUP(tbl_main[[#This Row],[ИНН организации]],tbl_inn[],8,FALSE))</f>
        <v/>
      </c>
      <c r="AB938" s="83" t="s">
        <v>311</v>
      </c>
      <c r="AC938" s="83" t="s">
        <v>311</v>
      </c>
      <c r="AD938" s="83" t="s">
        <v>311</v>
      </c>
      <c r="AE938" s="83" t="s">
        <v>311</v>
      </c>
      <c r="AF938" s="83" t="s">
        <v>311</v>
      </c>
      <c r="AG938" s="83" t="s">
        <v>311</v>
      </c>
      <c r="AH938" s="83" t="s">
        <v>311</v>
      </c>
      <c r="AI938" s="83" t="s">
        <v>311</v>
      </c>
      <c r="AJ938" s="83" t="s">
        <v>311</v>
      </c>
      <c r="AK938" s="83" t="s">
        <v>311</v>
      </c>
      <c r="AL938" s="83" t="s">
        <v>311</v>
      </c>
      <c r="AM938" s="83" t="s">
        <v>311</v>
      </c>
      <c r="AN938" s="83" t="s">
        <v>311</v>
      </c>
    </row>
    <row r="939" spans="1:40" x14ac:dyDescent="0.25">
      <c r="A939" s="81">
        <f t="shared" si="14"/>
        <v>930</v>
      </c>
      <c r="B939" s="82" t="str">
        <f>IF(tbl_main[[#This Row],[ТИП]]="","",IF(tbl_main[[#This Row],[Серия и номер]]="","",tbl_main[[#This Row],[ТИП]]&amp;"-"&amp;RIGHT(tbl_main[[#This Row],[Серия и номер]],6)))</f>
        <v/>
      </c>
      <c r="C939" s="83" t="s">
        <v>311</v>
      </c>
      <c r="D939" s="83" t="s">
        <v>311</v>
      </c>
      <c r="E939" s="83" t="s">
        <v>311</v>
      </c>
      <c r="F939" s="83" t="s">
        <v>311</v>
      </c>
      <c r="G939" s="83" t="s">
        <v>311</v>
      </c>
      <c r="H939" s="83" t="s">
        <v>311</v>
      </c>
      <c r="I939" s="83" t="s">
        <v>311</v>
      </c>
      <c r="J939" s="83" t="s">
        <v>311</v>
      </c>
      <c r="K939" s="84" t="s">
        <v>311</v>
      </c>
      <c r="L939" s="83" t="s">
        <v>311</v>
      </c>
      <c r="M939" s="85" t="s">
        <v>311</v>
      </c>
      <c r="N939" s="83" t="s">
        <v>311</v>
      </c>
      <c r="O939" s="84" t="s">
        <v>311</v>
      </c>
      <c r="P939" s="83" t="s">
        <v>311</v>
      </c>
      <c r="Q939" s="83" t="s">
        <v>311</v>
      </c>
      <c r="R939" s="83" t="s">
        <v>311</v>
      </c>
      <c r="S939" s="86" t="s">
        <v>311</v>
      </c>
      <c r="T939" s="83" t="s">
        <v>311</v>
      </c>
      <c r="U939" s="83" t="s">
        <v>311</v>
      </c>
      <c r="V939" s="83" t="s">
        <v>311</v>
      </c>
      <c r="W939" s="86" t="s">
        <v>311</v>
      </c>
      <c r="X939" s="86" t="s">
        <v>311</v>
      </c>
      <c r="Y939" s="90" t="str">
        <f>IF(tbl_main[[#This Row],[ИНН организации]]="","",IF(ISERROR(VLOOKUP(tbl_main[[#This Row],[ИНН организации]],tbl_inn[],3,FALSE)),"Проверьте ИНН",VLOOKUP(tbl_main[[#This Row],[ИНН организации]],tbl_inn[],3,FALSE)))</f>
        <v/>
      </c>
      <c r="Z939" s="90" t="str">
        <f>IF(ISERROR(VLOOKUP(tbl_main[[#This Row],[ИНН организации]],tbl_inn[],4,FALSE)),"",VLOOKUP(tbl_main[[#This Row],[ИНН организации]],tbl_inn[],4,FALSE))</f>
        <v/>
      </c>
      <c r="AA939" s="90" t="str">
        <f>IF(ISERROR(VLOOKUP(tbl_main[[#This Row],[ИНН организации]],tbl_inn[],8,FALSE)),"",VLOOKUP(tbl_main[[#This Row],[ИНН организации]],tbl_inn[],8,FALSE))</f>
        <v/>
      </c>
      <c r="AB939" s="83" t="s">
        <v>311</v>
      </c>
      <c r="AC939" s="83" t="s">
        <v>311</v>
      </c>
      <c r="AD939" s="83" t="s">
        <v>311</v>
      </c>
      <c r="AE939" s="83" t="s">
        <v>311</v>
      </c>
      <c r="AF939" s="83" t="s">
        <v>311</v>
      </c>
      <c r="AG939" s="83" t="s">
        <v>311</v>
      </c>
      <c r="AH939" s="83" t="s">
        <v>311</v>
      </c>
      <c r="AI939" s="83" t="s">
        <v>311</v>
      </c>
      <c r="AJ939" s="83" t="s">
        <v>311</v>
      </c>
      <c r="AK939" s="83" t="s">
        <v>311</v>
      </c>
      <c r="AL939" s="83" t="s">
        <v>311</v>
      </c>
      <c r="AM939" s="83" t="s">
        <v>311</v>
      </c>
      <c r="AN939" s="83" t="s">
        <v>311</v>
      </c>
    </row>
    <row r="940" spans="1:40" x14ac:dyDescent="0.25">
      <c r="A940" s="81">
        <f t="shared" si="14"/>
        <v>931</v>
      </c>
      <c r="B940" s="82" t="str">
        <f>IF(tbl_main[[#This Row],[ТИП]]="","",IF(tbl_main[[#This Row],[Серия и номер]]="","",tbl_main[[#This Row],[ТИП]]&amp;"-"&amp;RIGHT(tbl_main[[#This Row],[Серия и номер]],6)))</f>
        <v/>
      </c>
      <c r="C940" s="83" t="s">
        <v>311</v>
      </c>
      <c r="D940" s="83" t="s">
        <v>311</v>
      </c>
      <c r="E940" s="83" t="s">
        <v>311</v>
      </c>
      <c r="F940" s="83" t="s">
        <v>311</v>
      </c>
      <c r="G940" s="83" t="s">
        <v>311</v>
      </c>
      <c r="H940" s="83" t="s">
        <v>311</v>
      </c>
      <c r="I940" s="83" t="s">
        <v>311</v>
      </c>
      <c r="J940" s="83" t="s">
        <v>311</v>
      </c>
      <c r="K940" s="84" t="s">
        <v>311</v>
      </c>
      <c r="L940" s="83" t="s">
        <v>311</v>
      </c>
      <c r="M940" s="85" t="s">
        <v>311</v>
      </c>
      <c r="N940" s="83" t="s">
        <v>311</v>
      </c>
      <c r="O940" s="84" t="s">
        <v>311</v>
      </c>
      <c r="P940" s="83" t="s">
        <v>311</v>
      </c>
      <c r="Q940" s="83" t="s">
        <v>311</v>
      </c>
      <c r="R940" s="83" t="s">
        <v>311</v>
      </c>
      <c r="S940" s="86" t="s">
        <v>311</v>
      </c>
      <c r="T940" s="83" t="s">
        <v>311</v>
      </c>
      <c r="U940" s="83" t="s">
        <v>311</v>
      </c>
      <c r="V940" s="83" t="s">
        <v>311</v>
      </c>
      <c r="W940" s="86" t="s">
        <v>311</v>
      </c>
      <c r="X940" s="86" t="s">
        <v>311</v>
      </c>
      <c r="Y940" s="90" t="str">
        <f>IF(tbl_main[[#This Row],[ИНН организации]]="","",IF(ISERROR(VLOOKUP(tbl_main[[#This Row],[ИНН организации]],tbl_inn[],3,FALSE)),"Проверьте ИНН",VLOOKUP(tbl_main[[#This Row],[ИНН организации]],tbl_inn[],3,FALSE)))</f>
        <v/>
      </c>
      <c r="Z940" s="90" t="str">
        <f>IF(ISERROR(VLOOKUP(tbl_main[[#This Row],[ИНН организации]],tbl_inn[],4,FALSE)),"",VLOOKUP(tbl_main[[#This Row],[ИНН организации]],tbl_inn[],4,FALSE))</f>
        <v/>
      </c>
      <c r="AA940" s="90" t="str">
        <f>IF(ISERROR(VLOOKUP(tbl_main[[#This Row],[ИНН организации]],tbl_inn[],8,FALSE)),"",VLOOKUP(tbl_main[[#This Row],[ИНН организации]],tbl_inn[],8,FALSE))</f>
        <v/>
      </c>
      <c r="AB940" s="83" t="s">
        <v>311</v>
      </c>
      <c r="AC940" s="83" t="s">
        <v>311</v>
      </c>
      <c r="AD940" s="83" t="s">
        <v>311</v>
      </c>
      <c r="AE940" s="83" t="s">
        <v>311</v>
      </c>
      <c r="AF940" s="83" t="s">
        <v>311</v>
      </c>
      <c r="AG940" s="83" t="s">
        <v>311</v>
      </c>
      <c r="AH940" s="83" t="s">
        <v>311</v>
      </c>
      <c r="AI940" s="83" t="s">
        <v>311</v>
      </c>
      <c r="AJ940" s="83" t="s">
        <v>311</v>
      </c>
      <c r="AK940" s="83" t="s">
        <v>311</v>
      </c>
      <c r="AL940" s="83" t="s">
        <v>311</v>
      </c>
      <c r="AM940" s="83" t="s">
        <v>311</v>
      </c>
      <c r="AN940" s="83" t="s">
        <v>311</v>
      </c>
    </row>
    <row r="941" spans="1:40" x14ac:dyDescent="0.25">
      <c r="A941" s="81">
        <f t="shared" si="14"/>
        <v>932</v>
      </c>
      <c r="B941" s="82" t="str">
        <f>IF(tbl_main[[#This Row],[ТИП]]="","",IF(tbl_main[[#This Row],[Серия и номер]]="","",tbl_main[[#This Row],[ТИП]]&amp;"-"&amp;RIGHT(tbl_main[[#This Row],[Серия и номер]],6)))</f>
        <v/>
      </c>
      <c r="C941" s="83" t="s">
        <v>311</v>
      </c>
      <c r="D941" s="83" t="s">
        <v>311</v>
      </c>
      <c r="E941" s="83" t="s">
        <v>311</v>
      </c>
      <c r="F941" s="83" t="s">
        <v>311</v>
      </c>
      <c r="G941" s="83" t="s">
        <v>311</v>
      </c>
      <c r="H941" s="83" t="s">
        <v>311</v>
      </c>
      <c r="I941" s="83" t="s">
        <v>311</v>
      </c>
      <c r="J941" s="83" t="s">
        <v>311</v>
      </c>
      <c r="K941" s="84" t="s">
        <v>311</v>
      </c>
      <c r="L941" s="83" t="s">
        <v>311</v>
      </c>
      <c r="M941" s="85" t="s">
        <v>311</v>
      </c>
      <c r="N941" s="83" t="s">
        <v>311</v>
      </c>
      <c r="O941" s="84" t="s">
        <v>311</v>
      </c>
      <c r="P941" s="83" t="s">
        <v>311</v>
      </c>
      <c r="Q941" s="83" t="s">
        <v>311</v>
      </c>
      <c r="R941" s="83" t="s">
        <v>311</v>
      </c>
      <c r="S941" s="86" t="s">
        <v>311</v>
      </c>
      <c r="T941" s="83" t="s">
        <v>311</v>
      </c>
      <c r="U941" s="83" t="s">
        <v>311</v>
      </c>
      <c r="V941" s="83" t="s">
        <v>311</v>
      </c>
      <c r="W941" s="86" t="s">
        <v>311</v>
      </c>
      <c r="X941" s="86" t="s">
        <v>311</v>
      </c>
      <c r="Y941" s="90" t="str">
        <f>IF(tbl_main[[#This Row],[ИНН организации]]="","",IF(ISERROR(VLOOKUP(tbl_main[[#This Row],[ИНН организации]],tbl_inn[],3,FALSE)),"Проверьте ИНН",VLOOKUP(tbl_main[[#This Row],[ИНН организации]],tbl_inn[],3,FALSE)))</f>
        <v/>
      </c>
      <c r="Z941" s="90" t="str">
        <f>IF(ISERROR(VLOOKUP(tbl_main[[#This Row],[ИНН организации]],tbl_inn[],4,FALSE)),"",VLOOKUP(tbl_main[[#This Row],[ИНН организации]],tbl_inn[],4,FALSE))</f>
        <v/>
      </c>
      <c r="AA941" s="90" t="str">
        <f>IF(ISERROR(VLOOKUP(tbl_main[[#This Row],[ИНН организации]],tbl_inn[],8,FALSE)),"",VLOOKUP(tbl_main[[#This Row],[ИНН организации]],tbl_inn[],8,FALSE))</f>
        <v/>
      </c>
      <c r="AB941" s="83" t="s">
        <v>311</v>
      </c>
      <c r="AC941" s="83" t="s">
        <v>311</v>
      </c>
      <c r="AD941" s="83" t="s">
        <v>311</v>
      </c>
      <c r="AE941" s="83" t="s">
        <v>311</v>
      </c>
      <c r="AF941" s="83" t="s">
        <v>311</v>
      </c>
      <c r="AG941" s="83" t="s">
        <v>311</v>
      </c>
      <c r="AH941" s="83" t="s">
        <v>311</v>
      </c>
      <c r="AI941" s="83" t="s">
        <v>311</v>
      </c>
      <c r="AJ941" s="83" t="s">
        <v>311</v>
      </c>
      <c r="AK941" s="83" t="s">
        <v>311</v>
      </c>
      <c r="AL941" s="83" t="s">
        <v>311</v>
      </c>
      <c r="AM941" s="83" t="s">
        <v>311</v>
      </c>
      <c r="AN941" s="83" t="s">
        <v>311</v>
      </c>
    </row>
    <row r="942" spans="1:40" x14ac:dyDescent="0.25">
      <c r="A942" s="81">
        <f t="shared" si="14"/>
        <v>933</v>
      </c>
      <c r="B942" s="82" t="str">
        <f>IF(tbl_main[[#This Row],[ТИП]]="","",IF(tbl_main[[#This Row],[Серия и номер]]="","",tbl_main[[#This Row],[ТИП]]&amp;"-"&amp;RIGHT(tbl_main[[#This Row],[Серия и номер]],6)))</f>
        <v/>
      </c>
      <c r="C942" s="83" t="s">
        <v>311</v>
      </c>
      <c r="D942" s="83" t="s">
        <v>311</v>
      </c>
      <c r="E942" s="83" t="s">
        <v>311</v>
      </c>
      <c r="F942" s="83" t="s">
        <v>311</v>
      </c>
      <c r="G942" s="83" t="s">
        <v>311</v>
      </c>
      <c r="H942" s="83" t="s">
        <v>311</v>
      </c>
      <c r="I942" s="83" t="s">
        <v>311</v>
      </c>
      <c r="J942" s="83" t="s">
        <v>311</v>
      </c>
      <c r="K942" s="84" t="s">
        <v>311</v>
      </c>
      <c r="L942" s="83" t="s">
        <v>311</v>
      </c>
      <c r="M942" s="85" t="s">
        <v>311</v>
      </c>
      <c r="N942" s="83" t="s">
        <v>311</v>
      </c>
      <c r="O942" s="84" t="s">
        <v>311</v>
      </c>
      <c r="P942" s="83" t="s">
        <v>311</v>
      </c>
      <c r="Q942" s="83" t="s">
        <v>311</v>
      </c>
      <c r="R942" s="83" t="s">
        <v>311</v>
      </c>
      <c r="S942" s="86" t="s">
        <v>311</v>
      </c>
      <c r="T942" s="83" t="s">
        <v>311</v>
      </c>
      <c r="U942" s="83" t="s">
        <v>311</v>
      </c>
      <c r="V942" s="83" t="s">
        <v>311</v>
      </c>
      <c r="W942" s="86" t="s">
        <v>311</v>
      </c>
      <c r="X942" s="86" t="s">
        <v>311</v>
      </c>
      <c r="Y942" s="90" t="str">
        <f>IF(tbl_main[[#This Row],[ИНН организации]]="","",IF(ISERROR(VLOOKUP(tbl_main[[#This Row],[ИНН организации]],tbl_inn[],3,FALSE)),"Проверьте ИНН",VLOOKUP(tbl_main[[#This Row],[ИНН организации]],tbl_inn[],3,FALSE)))</f>
        <v/>
      </c>
      <c r="Z942" s="90" t="str">
        <f>IF(ISERROR(VLOOKUP(tbl_main[[#This Row],[ИНН организации]],tbl_inn[],4,FALSE)),"",VLOOKUP(tbl_main[[#This Row],[ИНН организации]],tbl_inn[],4,FALSE))</f>
        <v/>
      </c>
      <c r="AA942" s="90" t="str">
        <f>IF(ISERROR(VLOOKUP(tbl_main[[#This Row],[ИНН организации]],tbl_inn[],8,FALSE)),"",VLOOKUP(tbl_main[[#This Row],[ИНН организации]],tbl_inn[],8,FALSE))</f>
        <v/>
      </c>
      <c r="AB942" s="83" t="s">
        <v>311</v>
      </c>
      <c r="AC942" s="83" t="s">
        <v>311</v>
      </c>
      <c r="AD942" s="83" t="s">
        <v>311</v>
      </c>
      <c r="AE942" s="83" t="s">
        <v>311</v>
      </c>
      <c r="AF942" s="83" t="s">
        <v>311</v>
      </c>
      <c r="AG942" s="83" t="s">
        <v>311</v>
      </c>
      <c r="AH942" s="83" t="s">
        <v>311</v>
      </c>
      <c r="AI942" s="83" t="s">
        <v>311</v>
      </c>
      <c r="AJ942" s="83" t="s">
        <v>311</v>
      </c>
      <c r="AK942" s="83" t="s">
        <v>311</v>
      </c>
      <c r="AL942" s="83" t="s">
        <v>311</v>
      </c>
      <c r="AM942" s="83" t="s">
        <v>311</v>
      </c>
      <c r="AN942" s="83" t="s">
        <v>311</v>
      </c>
    </row>
    <row r="943" spans="1:40" x14ac:dyDescent="0.25">
      <c r="A943" s="81">
        <f t="shared" si="14"/>
        <v>934</v>
      </c>
      <c r="B943" s="82" t="str">
        <f>IF(tbl_main[[#This Row],[ТИП]]="","",IF(tbl_main[[#This Row],[Серия и номер]]="","",tbl_main[[#This Row],[ТИП]]&amp;"-"&amp;RIGHT(tbl_main[[#This Row],[Серия и номер]],6)))</f>
        <v/>
      </c>
      <c r="C943" s="83" t="s">
        <v>311</v>
      </c>
      <c r="D943" s="83" t="s">
        <v>311</v>
      </c>
      <c r="E943" s="83" t="s">
        <v>311</v>
      </c>
      <c r="F943" s="83" t="s">
        <v>311</v>
      </c>
      <c r="G943" s="83" t="s">
        <v>311</v>
      </c>
      <c r="H943" s="83" t="s">
        <v>311</v>
      </c>
      <c r="I943" s="83" t="s">
        <v>311</v>
      </c>
      <c r="J943" s="83" t="s">
        <v>311</v>
      </c>
      <c r="K943" s="84" t="s">
        <v>311</v>
      </c>
      <c r="L943" s="83" t="s">
        <v>311</v>
      </c>
      <c r="M943" s="85" t="s">
        <v>311</v>
      </c>
      <c r="N943" s="83" t="s">
        <v>311</v>
      </c>
      <c r="O943" s="84" t="s">
        <v>311</v>
      </c>
      <c r="P943" s="83" t="s">
        <v>311</v>
      </c>
      <c r="Q943" s="83" t="s">
        <v>311</v>
      </c>
      <c r="R943" s="83" t="s">
        <v>311</v>
      </c>
      <c r="S943" s="86" t="s">
        <v>311</v>
      </c>
      <c r="T943" s="83" t="s">
        <v>311</v>
      </c>
      <c r="U943" s="83" t="s">
        <v>311</v>
      </c>
      <c r="V943" s="83" t="s">
        <v>311</v>
      </c>
      <c r="W943" s="86" t="s">
        <v>311</v>
      </c>
      <c r="X943" s="86" t="s">
        <v>311</v>
      </c>
      <c r="Y943" s="90" t="str">
        <f>IF(tbl_main[[#This Row],[ИНН организации]]="","",IF(ISERROR(VLOOKUP(tbl_main[[#This Row],[ИНН организации]],tbl_inn[],3,FALSE)),"Проверьте ИНН",VLOOKUP(tbl_main[[#This Row],[ИНН организации]],tbl_inn[],3,FALSE)))</f>
        <v/>
      </c>
      <c r="Z943" s="90" t="str">
        <f>IF(ISERROR(VLOOKUP(tbl_main[[#This Row],[ИНН организации]],tbl_inn[],4,FALSE)),"",VLOOKUP(tbl_main[[#This Row],[ИНН организации]],tbl_inn[],4,FALSE))</f>
        <v/>
      </c>
      <c r="AA943" s="90" t="str">
        <f>IF(ISERROR(VLOOKUP(tbl_main[[#This Row],[ИНН организации]],tbl_inn[],8,FALSE)),"",VLOOKUP(tbl_main[[#This Row],[ИНН организации]],tbl_inn[],8,FALSE))</f>
        <v/>
      </c>
      <c r="AB943" s="83" t="s">
        <v>311</v>
      </c>
      <c r="AC943" s="83" t="s">
        <v>311</v>
      </c>
      <c r="AD943" s="83" t="s">
        <v>311</v>
      </c>
      <c r="AE943" s="83" t="s">
        <v>311</v>
      </c>
      <c r="AF943" s="83" t="s">
        <v>311</v>
      </c>
      <c r="AG943" s="83" t="s">
        <v>311</v>
      </c>
      <c r="AH943" s="83" t="s">
        <v>311</v>
      </c>
      <c r="AI943" s="83" t="s">
        <v>311</v>
      </c>
      <c r="AJ943" s="83" t="s">
        <v>311</v>
      </c>
      <c r="AK943" s="83" t="s">
        <v>311</v>
      </c>
      <c r="AL943" s="83" t="s">
        <v>311</v>
      </c>
      <c r="AM943" s="83" t="s">
        <v>311</v>
      </c>
      <c r="AN943" s="83" t="s">
        <v>311</v>
      </c>
    </row>
    <row r="944" spans="1:40" x14ac:dyDescent="0.25">
      <c r="A944" s="81">
        <f t="shared" si="14"/>
        <v>935</v>
      </c>
      <c r="B944" s="82" t="str">
        <f>IF(tbl_main[[#This Row],[ТИП]]="","",IF(tbl_main[[#This Row],[Серия и номер]]="","",tbl_main[[#This Row],[ТИП]]&amp;"-"&amp;RIGHT(tbl_main[[#This Row],[Серия и номер]],6)))</f>
        <v/>
      </c>
      <c r="C944" s="83" t="s">
        <v>311</v>
      </c>
      <c r="D944" s="83" t="s">
        <v>311</v>
      </c>
      <c r="E944" s="83" t="s">
        <v>311</v>
      </c>
      <c r="F944" s="83" t="s">
        <v>311</v>
      </c>
      <c r="G944" s="83" t="s">
        <v>311</v>
      </c>
      <c r="H944" s="83" t="s">
        <v>311</v>
      </c>
      <c r="I944" s="83" t="s">
        <v>311</v>
      </c>
      <c r="J944" s="83" t="s">
        <v>311</v>
      </c>
      <c r="K944" s="84" t="s">
        <v>311</v>
      </c>
      <c r="L944" s="83" t="s">
        <v>311</v>
      </c>
      <c r="M944" s="85" t="s">
        <v>311</v>
      </c>
      <c r="N944" s="83" t="s">
        <v>311</v>
      </c>
      <c r="O944" s="84" t="s">
        <v>311</v>
      </c>
      <c r="P944" s="83" t="s">
        <v>311</v>
      </c>
      <c r="Q944" s="83" t="s">
        <v>311</v>
      </c>
      <c r="R944" s="83" t="s">
        <v>311</v>
      </c>
      <c r="S944" s="86" t="s">
        <v>311</v>
      </c>
      <c r="T944" s="83" t="s">
        <v>311</v>
      </c>
      <c r="U944" s="83" t="s">
        <v>311</v>
      </c>
      <c r="V944" s="83" t="s">
        <v>311</v>
      </c>
      <c r="W944" s="86" t="s">
        <v>311</v>
      </c>
      <c r="X944" s="86" t="s">
        <v>311</v>
      </c>
      <c r="Y944" s="90" t="str">
        <f>IF(tbl_main[[#This Row],[ИНН организации]]="","",IF(ISERROR(VLOOKUP(tbl_main[[#This Row],[ИНН организации]],tbl_inn[],3,FALSE)),"Проверьте ИНН",VLOOKUP(tbl_main[[#This Row],[ИНН организации]],tbl_inn[],3,FALSE)))</f>
        <v/>
      </c>
      <c r="Z944" s="90" t="str">
        <f>IF(ISERROR(VLOOKUP(tbl_main[[#This Row],[ИНН организации]],tbl_inn[],4,FALSE)),"",VLOOKUP(tbl_main[[#This Row],[ИНН организации]],tbl_inn[],4,FALSE))</f>
        <v/>
      </c>
      <c r="AA944" s="90" t="str">
        <f>IF(ISERROR(VLOOKUP(tbl_main[[#This Row],[ИНН организации]],tbl_inn[],8,FALSE)),"",VLOOKUP(tbl_main[[#This Row],[ИНН организации]],tbl_inn[],8,FALSE))</f>
        <v/>
      </c>
      <c r="AB944" s="83" t="s">
        <v>311</v>
      </c>
      <c r="AC944" s="83" t="s">
        <v>311</v>
      </c>
      <c r="AD944" s="83" t="s">
        <v>311</v>
      </c>
      <c r="AE944" s="83" t="s">
        <v>311</v>
      </c>
      <c r="AF944" s="83" t="s">
        <v>311</v>
      </c>
      <c r="AG944" s="83" t="s">
        <v>311</v>
      </c>
      <c r="AH944" s="83" t="s">
        <v>311</v>
      </c>
      <c r="AI944" s="83" t="s">
        <v>311</v>
      </c>
      <c r="AJ944" s="83" t="s">
        <v>311</v>
      </c>
      <c r="AK944" s="83" t="s">
        <v>311</v>
      </c>
      <c r="AL944" s="83" t="s">
        <v>311</v>
      </c>
      <c r="AM944" s="83" t="s">
        <v>311</v>
      </c>
      <c r="AN944" s="83" t="s">
        <v>311</v>
      </c>
    </row>
    <row r="945" spans="1:40" x14ac:dyDescent="0.25">
      <c r="A945" s="81">
        <f t="shared" si="14"/>
        <v>936</v>
      </c>
      <c r="B945" s="82" t="str">
        <f>IF(tbl_main[[#This Row],[ТИП]]="","",IF(tbl_main[[#This Row],[Серия и номер]]="","",tbl_main[[#This Row],[ТИП]]&amp;"-"&amp;RIGHT(tbl_main[[#This Row],[Серия и номер]],6)))</f>
        <v/>
      </c>
      <c r="C945" s="83" t="s">
        <v>311</v>
      </c>
      <c r="D945" s="83" t="s">
        <v>311</v>
      </c>
      <c r="E945" s="83" t="s">
        <v>311</v>
      </c>
      <c r="F945" s="83" t="s">
        <v>311</v>
      </c>
      <c r="G945" s="83" t="s">
        <v>311</v>
      </c>
      <c r="H945" s="83" t="s">
        <v>311</v>
      </c>
      <c r="I945" s="83" t="s">
        <v>311</v>
      </c>
      <c r="J945" s="83" t="s">
        <v>311</v>
      </c>
      <c r="K945" s="84" t="s">
        <v>311</v>
      </c>
      <c r="L945" s="83" t="s">
        <v>311</v>
      </c>
      <c r="M945" s="85" t="s">
        <v>311</v>
      </c>
      <c r="N945" s="83" t="s">
        <v>311</v>
      </c>
      <c r="O945" s="84" t="s">
        <v>311</v>
      </c>
      <c r="P945" s="83" t="s">
        <v>311</v>
      </c>
      <c r="Q945" s="83" t="s">
        <v>311</v>
      </c>
      <c r="R945" s="83" t="s">
        <v>311</v>
      </c>
      <c r="S945" s="86" t="s">
        <v>311</v>
      </c>
      <c r="T945" s="83" t="s">
        <v>311</v>
      </c>
      <c r="U945" s="83" t="s">
        <v>311</v>
      </c>
      <c r="V945" s="83" t="s">
        <v>311</v>
      </c>
      <c r="W945" s="86" t="s">
        <v>311</v>
      </c>
      <c r="X945" s="86" t="s">
        <v>311</v>
      </c>
      <c r="Y945" s="90" t="str">
        <f>IF(tbl_main[[#This Row],[ИНН организации]]="","",IF(ISERROR(VLOOKUP(tbl_main[[#This Row],[ИНН организации]],tbl_inn[],3,FALSE)),"Проверьте ИНН",VLOOKUP(tbl_main[[#This Row],[ИНН организации]],tbl_inn[],3,FALSE)))</f>
        <v/>
      </c>
      <c r="Z945" s="90" t="str">
        <f>IF(ISERROR(VLOOKUP(tbl_main[[#This Row],[ИНН организации]],tbl_inn[],4,FALSE)),"",VLOOKUP(tbl_main[[#This Row],[ИНН организации]],tbl_inn[],4,FALSE))</f>
        <v/>
      </c>
      <c r="AA945" s="90" t="str">
        <f>IF(ISERROR(VLOOKUP(tbl_main[[#This Row],[ИНН организации]],tbl_inn[],8,FALSE)),"",VLOOKUP(tbl_main[[#This Row],[ИНН организации]],tbl_inn[],8,FALSE))</f>
        <v/>
      </c>
      <c r="AB945" s="83" t="s">
        <v>311</v>
      </c>
      <c r="AC945" s="83" t="s">
        <v>311</v>
      </c>
      <c r="AD945" s="83" t="s">
        <v>311</v>
      </c>
      <c r="AE945" s="83" t="s">
        <v>311</v>
      </c>
      <c r="AF945" s="83" t="s">
        <v>311</v>
      </c>
      <c r="AG945" s="83" t="s">
        <v>311</v>
      </c>
      <c r="AH945" s="83" t="s">
        <v>311</v>
      </c>
      <c r="AI945" s="83" t="s">
        <v>311</v>
      </c>
      <c r="AJ945" s="83" t="s">
        <v>311</v>
      </c>
      <c r="AK945" s="83" t="s">
        <v>311</v>
      </c>
      <c r="AL945" s="83" t="s">
        <v>311</v>
      </c>
      <c r="AM945" s="83" t="s">
        <v>311</v>
      </c>
      <c r="AN945" s="83" t="s">
        <v>311</v>
      </c>
    </row>
    <row r="946" spans="1:40" x14ac:dyDescent="0.25">
      <c r="A946" s="81">
        <f t="shared" si="14"/>
        <v>937</v>
      </c>
      <c r="B946" s="82" t="str">
        <f>IF(tbl_main[[#This Row],[ТИП]]="","",IF(tbl_main[[#This Row],[Серия и номер]]="","",tbl_main[[#This Row],[ТИП]]&amp;"-"&amp;RIGHT(tbl_main[[#This Row],[Серия и номер]],6)))</f>
        <v/>
      </c>
      <c r="C946" s="83" t="s">
        <v>311</v>
      </c>
      <c r="D946" s="83" t="s">
        <v>311</v>
      </c>
      <c r="E946" s="83" t="s">
        <v>311</v>
      </c>
      <c r="F946" s="83" t="s">
        <v>311</v>
      </c>
      <c r="G946" s="83" t="s">
        <v>311</v>
      </c>
      <c r="H946" s="83" t="s">
        <v>311</v>
      </c>
      <c r="I946" s="83" t="s">
        <v>311</v>
      </c>
      <c r="J946" s="83" t="s">
        <v>311</v>
      </c>
      <c r="K946" s="84" t="s">
        <v>311</v>
      </c>
      <c r="L946" s="83" t="s">
        <v>311</v>
      </c>
      <c r="M946" s="85" t="s">
        <v>311</v>
      </c>
      <c r="N946" s="83" t="s">
        <v>311</v>
      </c>
      <c r="O946" s="84" t="s">
        <v>311</v>
      </c>
      <c r="P946" s="83" t="s">
        <v>311</v>
      </c>
      <c r="Q946" s="83" t="s">
        <v>311</v>
      </c>
      <c r="R946" s="83" t="s">
        <v>311</v>
      </c>
      <c r="S946" s="86" t="s">
        <v>311</v>
      </c>
      <c r="T946" s="83" t="s">
        <v>311</v>
      </c>
      <c r="U946" s="83" t="s">
        <v>311</v>
      </c>
      <c r="V946" s="83" t="s">
        <v>311</v>
      </c>
      <c r="W946" s="86" t="s">
        <v>311</v>
      </c>
      <c r="X946" s="86" t="s">
        <v>311</v>
      </c>
      <c r="Y946" s="90" t="str">
        <f>IF(tbl_main[[#This Row],[ИНН организации]]="","",IF(ISERROR(VLOOKUP(tbl_main[[#This Row],[ИНН организации]],tbl_inn[],3,FALSE)),"Проверьте ИНН",VLOOKUP(tbl_main[[#This Row],[ИНН организации]],tbl_inn[],3,FALSE)))</f>
        <v/>
      </c>
      <c r="Z946" s="90" t="str">
        <f>IF(ISERROR(VLOOKUP(tbl_main[[#This Row],[ИНН организации]],tbl_inn[],4,FALSE)),"",VLOOKUP(tbl_main[[#This Row],[ИНН организации]],tbl_inn[],4,FALSE))</f>
        <v/>
      </c>
      <c r="AA946" s="90" t="str">
        <f>IF(ISERROR(VLOOKUP(tbl_main[[#This Row],[ИНН организации]],tbl_inn[],8,FALSE)),"",VLOOKUP(tbl_main[[#This Row],[ИНН организации]],tbl_inn[],8,FALSE))</f>
        <v/>
      </c>
      <c r="AB946" s="83" t="s">
        <v>311</v>
      </c>
      <c r="AC946" s="83" t="s">
        <v>311</v>
      </c>
      <c r="AD946" s="83" t="s">
        <v>311</v>
      </c>
      <c r="AE946" s="83" t="s">
        <v>311</v>
      </c>
      <c r="AF946" s="83" t="s">
        <v>311</v>
      </c>
      <c r="AG946" s="83" t="s">
        <v>311</v>
      </c>
      <c r="AH946" s="83" t="s">
        <v>311</v>
      </c>
      <c r="AI946" s="83" t="s">
        <v>311</v>
      </c>
      <c r="AJ946" s="83" t="s">
        <v>311</v>
      </c>
      <c r="AK946" s="83" t="s">
        <v>311</v>
      </c>
      <c r="AL946" s="83" t="s">
        <v>311</v>
      </c>
      <c r="AM946" s="83" t="s">
        <v>311</v>
      </c>
      <c r="AN946" s="83" t="s">
        <v>311</v>
      </c>
    </row>
    <row r="947" spans="1:40" x14ac:dyDescent="0.25">
      <c r="A947" s="81">
        <f t="shared" si="14"/>
        <v>938</v>
      </c>
      <c r="B947" s="82" t="str">
        <f>IF(tbl_main[[#This Row],[ТИП]]="","",IF(tbl_main[[#This Row],[Серия и номер]]="","",tbl_main[[#This Row],[ТИП]]&amp;"-"&amp;RIGHT(tbl_main[[#This Row],[Серия и номер]],6)))</f>
        <v/>
      </c>
      <c r="C947" s="83" t="s">
        <v>311</v>
      </c>
      <c r="D947" s="83" t="s">
        <v>311</v>
      </c>
      <c r="E947" s="83" t="s">
        <v>311</v>
      </c>
      <c r="F947" s="83" t="s">
        <v>311</v>
      </c>
      <c r="G947" s="83" t="s">
        <v>311</v>
      </c>
      <c r="H947" s="83" t="s">
        <v>311</v>
      </c>
      <c r="I947" s="83" t="s">
        <v>311</v>
      </c>
      <c r="J947" s="83" t="s">
        <v>311</v>
      </c>
      <c r="K947" s="84" t="s">
        <v>311</v>
      </c>
      <c r="L947" s="83" t="s">
        <v>311</v>
      </c>
      <c r="M947" s="85" t="s">
        <v>311</v>
      </c>
      <c r="N947" s="83" t="s">
        <v>311</v>
      </c>
      <c r="O947" s="84" t="s">
        <v>311</v>
      </c>
      <c r="P947" s="83" t="s">
        <v>311</v>
      </c>
      <c r="Q947" s="83" t="s">
        <v>311</v>
      </c>
      <c r="R947" s="83" t="s">
        <v>311</v>
      </c>
      <c r="S947" s="86" t="s">
        <v>311</v>
      </c>
      <c r="T947" s="83" t="s">
        <v>311</v>
      </c>
      <c r="U947" s="83" t="s">
        <v>311</v>
      </c>
      <c r="V947" s="83" t="s">
        <v>311</v>
      </c>
      <c r="W947" s="86" t="s">
        <v>311</v>
      </c>
      <c r="X947" s="86" t="s">
        <v>311</v>
      </c>
      <c r="Y947" s="90" t="str">
        <f>IF(tbl_main[[#This Row],[ИНН организации]]="","",IF(ISERROR(VLOOKUP(tbl_main[[#This Row],[ИНН организации]],tbl_inn[],3,FALSE)),"Проверьте ИНН",VLOOKUP(tbl_main[[#This Row],[ИНН организации]],tbl_inn[],3,FALSE)))</f>
        <v/>
      </c>
      <c r="Z947" s="90" t="str">
        <f>IF(ISERROR(VLOOKUP(tbl_main[[#This Row],[ИНН организации]],tbl_inn[],4,FALSE)),"",VLOOKUP(tbl_main[[#This Row],[ИНН организации]],tbl_inn[],4,FALSE))</f>
        <v/>
      </c>
      <c r="AA947" s="90" t="str">
        <f>IF(ISERROR(VLOOKUP(tbl_main[[#This Row],[ИНН организации]],tbl_inn[],8,FALSE)),"",VLOOKUP(tbl_main[[#This Row],[ИНН организации]],tbl_inn[],8,FALSE))</f>
        <v/>
      </c>
      <c r="AB947" s="83" t="s">
        <v>311</v>
      </c>
      <c r="AC947" s="83" t="s">
        <v>311</v>
      </c>
      <c r="AD947" s="83" t="s">
        <v>311</v>
      </c>
      <c r="AE947" s="83" t="s">
        <v>311</v>
      </c>
      <c r="AF947" s="83" t="s">
        <v>311</v>
      </c>
      <c r="AG947" s="83" t="s">
        <v>311</v>
      </c>
      <c r="AH947" s="83" t="s">
        <v>311</v>
      </c>
      <c r="AI947" s="83" t="s">
        <v>311</v>
      </c>
      <c r="AJ947" s="83" t="s">
        <v>311</v>
      </c>
      <c r="AK947" s="83" t="s">
        <v>311</v>
      </c>
      <c r="AL947" s="83" t="s">
        <v>311</v>
      </c>
      <c r="AM947" s="83" t="s">
        <v>311</v>
      </c>
      <c r="AN947" s="83" t="s">
        <v>311</v>
      </c>
    </row>
    <row r="948" spans="1:40" x14ac:dyDescent="0.25">
      <c r="A948" s="81">
        <f t="shared" si="14"/>
        <v>939</v>
      </c>
      <c r="B948" s="82" t="str">
        <f>IF(tbl_main[[#This Row],[ТИП]]="","",IF(tbl_main[[#This Row],[Серия и номер]]="","",tbl_main[[#This Row],[ТИП]]&amp;"-"&amp;RIGHT(tbl_main[[#This Row],[Серия и номер]],6)))</f>
        <v/>
      </c>
      <c r="C948" s="83" t="s">
        <v>311</v>
      </c>
      <c r="D948" s="83" t="s">
        <v>311</v>
      </c>
      <c r="E948" s="83" t="s">
        <v>311</v>
      </c>
      <c r="F948" s="83" t="s">
        <v>311</v>
      </c>
      <c r="G948" s="83" t="s">
        <v>311</v>
      </c>
      <c r="H948" s="83" t="s">
        <v>311</v>
      </c>
      <c r="I948" s="83" t="s">
        <v>311</v>
      </c>
      <c r="J948" s="83" t="s">
        <v>311</v>
      </c>
      <c r="K948" s="84" t="s">
        <v>311</v>
      </c>
      <c r="L948" s="83" t="s">
        <v>311</v>
      </c>
      <c r="M948" s="85" t="s">
        <v>311</v>
      </c>
      <c r="N948" s="83" t="s">
        <v>311</v>
      </c>
      <c r="O948" s="84" t="s">
        <v>311</v>
      </c>
      <c r="P948" s="83" t="s">
        <v>311</v>
      </c>
      <c r="Q948" s="83" t="s">
        <v>311</v>
      </c>
      <c r="R948" s="83" t="s">
        <v>311</v>
      </c>
      <c r="S948" s="86" t="s">
        <v>311</v>
      </c>
      <c r="T948" s="83" t="s">
        <v>311</v>
      </c>
      <c r="U948" s="83" t="s">
        <v>311</v>
      </c>
      <c r="V948" s="83" t="s">
        <v>311</v>
      </c>
      <c r="W948" s="86" t="s">
        <v>311</v>
      </c>
      <c r="X948" s="86" t="s">
        <v>311</v>
      </c>
      <c r="Y948" s="90" t="str">
        <f>IF(tbl_main[[#This Row],[ИНН организации]]="","",IF(ISERROR(VLOOKUP(tbl_main[[#This Row],[ИНН организации]],tbl_inn[],3,FALSE)),"Проверьте ИНН",VLOOKUP(tbl_main[[#This Row],[ИНН организации]],tbl_inn[],3,FALSE)))</f>
        <v/>
      </c>
      <c r="Z948" s="90" t="str">
        <f>IF(ISERROR(VLOOKUP(tbl_main[[#This Row],[ИНН организации]],tbl_inn[],4,FALSE)),"",VLOOKUP(tbl_main[[#This Row],[ИНН организации]],tbl_inn[],4,FALSE))</f>
        <v/>
      </c>
      <c r="AA948" s="90" t="str">
        <f>IF(ISERROR(VLOOKUP(tbl_main[[#This Row],[ИНН организации]],tbl_inn[],8,FALSE)),"",VLOOKUP(tbl_main[[#This Row],[ИНН организации]],tbl_inn[],8,FALSE))</f>
        <v/>
      </c>
      <c r="AB948" s="83" t="s">
        <v>311</v>
      </c>
      <c r="AC948" s="83" t="s">
        <v>311</v>
      </c>
      <c r="AD948" s="83" t="s">
        <v>311</v>
      </c>
      <c r="AE948" s="83" t="s">
        <v>311</v>
      </c>
      <c r="AF948" s="83" t="s">
        <v>311</v>
      </c>
      <c r="AG948" s="83" t="s">
        <v>311</v>
      </c>
      <c r="AH948" s="83" t="s">
        <v>311</v>
      </c>
      <c r="AI948" s="83" t="s">
        <v>311</v>
      </c>
      <c r="AJ948" s="83" t="s">
        <v>311</v>
      </c>
      <c r="AK948" s="83" t="s">
        <v>311</v>
      </c>
      <c r="AL948" s="83" t="s">
        <v>311</v>
      </c>
      <c r="AM948" s="83" t="s">
        <v>311</v>
      </c>
      <c r="AN948" s="83" t="s">
        <v>311</v>
      </c>
    </row>
    <row r="949" spans="1:40" x14ac:dyDescent="0.25">
      <c r="A949" s="81">
        <f t="shared" si="14"/>
        <v>940</v>
      </c>
      <c r="B949" s="82" t="str">
        <f>IF(tbl_main[[#This Row],[ТИП]]="","",IF(tbl_main[[#This Row],[Серия и номер]]="","",tbl_main[[#This Row],[ТИП]]&amp;"-"&amp;RIGHT(tbl_main[[#This Row],[Серия и номер]],6)))</f>
        <v/>
      </c>
      <c r="C949" s="83" t="s">
        <v>311</v>
      </c>
      <c r="D949" s="83" t="s">
        <v>311</v>
      </c>
      <c r="E949" s="83" t="s">
        <v>311</v>
      </c>
      <c r="F949" s="83" t="s">
        <v>311</v>
      </c>
      <c r="G949" s="83" t="s">
        <v>311</v>
      </c>
      <c r="H949" s="83" t="s">
        <v>311</v>
      </c>
      <c r="I949" s="83" t="s">
        <v>311</v>
      </c>
      <c r="J949" s="83" t="s">
        <v>311</v>
      </c>
      <c r="K949" s="84" t="s">
        <v>311</v>
      </c>
      <c r="L949" s="83" t="s">
        <v>311</v>
      </c>
      <c r="M949" s="85" t="s">
        <v>311</v>
      </c>
      <c r="N949" s="83" t="s">
        <v>311</v>
      </c>
      <c r="O949" s="84" t="s">
        <v>311</v>
      </c>
      <c r="P949" s="83" t="s">
        <v>311</v>
      </c>
      <c r="Q949" s="83" t="s">
        <v>311</v>
      </c>
      <c r="R949" s="83" t="s">
        <v>311</v>
      </c>
      <c r="S949" s="86" t="s">
        <v>311</v>
      </c>
      <c r="T949" s="83" t="s">
        <v>311</v>
      </c>
      <c r="U949" s="83" t="s">
        <v>311</v>
      </c>
      <c r="V949" s="83" t="s">
        <v>311</v>
      </c>
      <c r="W949" s="86" t="s">
        <v>311</v>
      </c>
      <c r="X949" s="86" t="s">
        <v>311</v>
      </c>
      <c r="Y949" s="90" t="str">
        <f>IF(tbl_main[[#This Row],[ИНН организации]]="","",IF(ISERROR(VLOOKUP(tbl_main[[#This Row],[ИНН организации]],tbl_inn[],3,FALSE)),"Проверьте ИНН",VLOOKUP(tbl_main[[#This Row],[ИНН организации]],tbl_inn[],3,FALSE)))</f>
        <v/>
      </c>
      <c r="Z949" s="90" t="str">
        <f>IF(ISERROR(VLOOKUP(tbl_main[[#This Row],[ИНН организации]],tbl_inn[],4,FALSE)),"",VLOOKUP(tbl_main[[#This Row],[ИНН организации]],tbl_inn[],4,FALSE))</f>
        <v/>
      </c>
      <c r="AA949" s="90" t="str">
        <f>IF(ISERROR(VLOOKUP(tbl_main[[#This Row],[ИНН организации]],tbl_inn[],8,FALSE)),"",VLOOKUP(tbl_main[[#This Row],[ИНН организации]],tbl_inn[],8,FALSE))</f>
        <v/>
      </c>
      <c r="AB949" s="83" t="s">
        <v>311</v>
      </c>
      <c r="AC949" s="83" t="s">
        <v>311</v>
      </c>
      <c r="AD949" s="83" t="s">
        <v>311</v>
      </c>
      <c r="AE949" s="83" t="s">
        <v>311</v>
      </c>
      <c r="AF949" s="83" t="s">
        <v>311</v>
      </c>
      <c r="AG949" s="83" t="s">
        <v>311</v>
      </c>
      <c r="AH949" s="83" t="s">
        <v>311</v>
      </c>
      <c r="AI949" s="83" t="s">
        <v>311</v>
      </c>
      <c r="AJ949" s="83" t="s">
        <v>311</v>
      </c>
      <c r="AK949" s="83" t="s">
        <v>311</v>
      </c>
      <c r="AL949" s="83" t="s">
        <v>311</v>
      </c>
      <c r="AM949" s="83" t="s">
        <v>311</v>
      </c>
      <c r="AN949" s="83" t="s">
        <v>311</v>
      </c>
    </row>
    <row r="950" spans="1:40" x14ac:dyDescent="0.25">
      <c r="A950" s="81">
        <f t="shared" si="14"/>
        <v>941</v>
      </c>
      <c r="B950" s="82" t="str">
        <f>IF(tbl_main[[#This Row],[ТИП]]="","",IF(tbl_main[[#This Row],[Серия и номер]]="","",tbl_main[[#This Row],[ТИП]]&amp;"-"&amp;RIGHT(tbl_main[[#This Row],[Серия и номер]],6)))</f>
        <v/>
      </c>
      <c r="C950" s="83" t="s">
        <v>311</v>
      </c>
      <c r="D950" s="83" t="s">
        <v>311</v>
      </c>
      <c r="E950" s="83" t="s">
        <v>311</v>
      </c>
      <c r="F950" s="83" t="s">
        <v>311</v>
      </c>
      <c r="G950" s="83" t="s">
        <v>311</v>
      </c>
      <c r="H950" s="83" t="s">
        <v>311</v>
      </c>
      <c r="I950" s="83" t="s">
        <v>311</v>
      </c>
      <c r="J950" s="83" t="s">
        <v>311</v>
      </c>
      <c r="K950" s="84" t="s">
        <v>311</v>
      </c>
      <c r="L950" s="83" t="s">
        <v>311</v>
      </c>
      <c r="M950" s="85" t="s">
        <v>311</v>
      </c>
      <c r="N950" s="83" t="s">
        <v>311</v>
      </c>
      <c r="O950" s="84" t="s">
        <v>311</v>
      </c>
      <c r="P950" s="83" t="s">
        <v>311</v>
      </c>
      <c r="Q950" s="83" t="s">
        <v>311</v>
      </c>
      <c r="R950" s="83" t="s">
        <v>311</v>
      </c>
      <c r="S950" s="86" t="s">
        <v>311</v>
      </c>
      <c r="T950" s="83" t="s">
        <v>311</v>
      </c>
      <c r="U950" s="83" t="s">
        <v>311</v>
      </c>
      <c r="V950" s="83" t="s">
        <v>311</v>
      </c>
      <c r="W950" s="86" t="s">
        <v>311</v>
      </c>
      <c r="X950" s="86" t="s">
        <v>311</v>
      </c>
      <c r="Y950" s="90" t="str">
        <f>IF(tbl_main[[#This Row],[ИНН организации]]="","",IF(ISERROR(VLOOKUP(tbl_main[[#This Row],[ИНН организации]],tbl_inn[],3,FALSE)),"Проверьте ИНН",VLOOKUP(tbl_main[[#This Row],[ИНН организации]],tbl_inn[],3,FALSE)))</f>
        <v/>
      </c>
      <c r="Z950" s="90" t="str">
        <f>IF(ISERROR(VLOOKUP(tbl_main[[#This Row],[ИНН организации]],tbl_inn[],4,FALSE)),"",VLOOKUP(tbl_main[[#This Row],[ИНН организации]],tbl_inn[],4,FALSE))</f>
        <v/>
      </c>
      <c r="AA950" s="90" t="str">
        <f>IF(ISERROR(VLOOKUP(tbl_main[[#This Row],[ИНН организации]],tbl_inn[],8,FALSE)),"",VLOOKUP(tbl_main[[#This Row],[ИНН организации]],tbl_inn[],8,FALSE))</f>
        <v/>
      </c>
      <c r="AB950" s="83" t="s">
        <v>311</v>
      </c>
      <c r="AC950" s="83" t="s">
        <v>311</v>
      </c>
      <c r="AD950" s="83" t="s">
        <v>311</v>
      </c>
      <c r="AE950" s="83" t="s">
        <v>311</v>
      </c>
      <c r="AF950" s="83" t="s">
        <v>311</v>
      </c>
      <c r="AG950" s="83" t="s">
        <v>311</v>
      </c>
      <c r="AH950" s="83" t="s">
        <v>311</v>
      </c>
      <c r="AI950" s="83" t="s">
        <v>311</v>
      </c>
      <c r="AJ950" s="83" t="s">
        <v>311</v>
      </c>
      <c r="AK950" s="83" t="s">
        <v>311</v>
      </c>
      <c r="AL950" s="83" t="s">
        <v>311</v>
      </c>
      <c r="AM950" s="83" t="s">
        <v>311</v>
      </c>
      <c r="AN950" s="83" t="s">
        <v>311</v>
      </c>
    </row>
    <row r="951" spans="1:40" x14ac:dyDescent="0.25">
      <c r="A951" s="81">
        <f t="shared" si="14"/>
        <v>942</v>
      </c>
      <c r="B951" s="82" t="str">
        <f>IF(tbl_main[[#This Row],[ТИП]]="","",IF(tbl_main[[#This Row],[Серия и номер]]="","",tbl_main[[#This Row],[ТИП]]&amp;"-"&amp;RIGHT(tbl_main[[#This Row],[Серия и номер]],6)))</f>
        <v/>
      </c>
      <c r="C951" s="83" t="s">
        <v>311</v>
      </c>
      <c r="D951" s="83" t="s">
        <v>311</v>
      </c>
      <c r="E951" s="83" t="s">
        <v>311</v>
      </c>
      <c r="F951" s="83" t="s">
        <v>311</v>
      </c>
      <c r="G951" s="83" t="s">
        <v>311</v>
      </c>
      <c r="H951" s="83" t="s">
        <v>311</v>
      </c>
      <c r="I951" s="83" t="s">
        <v>311</v>
      </c>
      <c r="J951" s="83" t="s">
        <v>311</v>
      </c>
      <c r="K951" s="84" t="s">
        <v>311</v>
      </c>
      <c r="L951" s="83" t="s">
        <v>311</v>
      </c>
      <c r="M951" s="85" t="s">
        <v>311</v>
      </c>
      <c r="N951" s="83" t="s">
        <v>311</v>
      </c>
      <c r="O951" s="84" t="s">
        <v>311</v>
      </c>
      <c r="P951" s="83" t="s">
        <v>311</v>
      </c>
      <c r="Q951" s="83" t="s">
        <v>311</v>
      </c>
      <c r="R951" s="83" t="s">
        <v>311</v>
      </c>
      <c r="S951" s="86" t="s">
        <v>311</v>
      </c>
      <c r="T951" s="83" t="s">
        <v>311</v>
      </c>
      <c r="U951" s="83" t="s">
        <v>311</v>
      </c>
      <c r="V951" s="83" t="s">
        <v>311</v>
      </c>
      <c r="W951" s="86" t="s">
        <v>311</v>
      </c>
      <c r="X951" s="86" t="s">
        <v>311</v>
      </c>
      <c r="Y951" s="90" t="str">
        <f>IF(tbl_main[[#This Row],[ИНН организации]]="","",IF(ISERROR(VLOOKUP(tbl_main[[#This Row],[ИНН организации]],tbl_inn[],3,FALSE)),"Проверьте ИНН",VLOOKUP(tbl_main[[#This Row],[ИНН организации]],tbl_inn[],3,FALSE)))</f>
        <v/>
      </c>
      <c r="Z951" s="90" t="str">
        <f>IF(ISERROR(VLOOKUP(tbl_main[[#This Row],[ИНН организации]],tbl_inn[],4,FALSE)),"",VLOOKUP(tbl_main[[#This Row],[ИНН организации]],tbl_inn[],4,FALSE))</f>
        <v/>
      </c>
      <c r="AA951" s="90" t="str">
        <f>IF(ISERROR(VLOOKUP(tbl_main[[#This Row],[ИНН организации]],tbl_inn[],8,FALSE)),"",VLOOKUP(tbl_main[[#This Row],[ИНН организации]],tbl_inn[],8,FALSE))</f>
        <v/>
      </c>
      <c r="AB951" s="83" t="s">
        <v>311</v>
      </c>
      <c r="AC951" s="83" t="s">
        <v>311</v>
      </c>
      <c r="AD951" s="83" t="s">
        <v>311</v>
      </c>
      <c r="AE951" s="83" t="s">
        <v>311</v>
      </c>
      <c r="AF951" s="83" t="s">
        <v>311</v>
      </c>
      <c r="AG951" s="83" t="s">
        <v>311</v>
      </c>
      <c r="AH951" s="83" t="s">
        <v>311</v>
      </c>
      <c r="AI951" s="83" t="s">
        <v>311</v>
      </c>
      <c r="AJ951" s="83" t="s">
        <v>311</v>
      </c>
      <c r="AK951" s="83" t="s">
        <v>311</v>
      </c>
      <c r="AL951" s="83" t="s">
        <v>311</v>
      </c>
      <c r="AM951" s="83" t="s">
        <v>311</v>
      </c>
      <c r="AN951" s="83" t="s">
        <v>311</v>
      </c>
    </row>
    <row r="952" spans="1:40" x14ac:dyDescent="0.25">
      <c r="A952" s="81">
        <f t="shared" si="14"/>
        <v>943</v>
      </c>
      <c r="B952" s="82" t="str">
        <f>IF(tbl_main[[#This Row],[ТИП]]="","",IF(tbl_main[[#This Row],[Серия и номер]]="","",tbl_main[[#This Row],[ТИП]]&amp;"-"&amp;RIGHT(tbl_main[[#This Row],[Серия и номер]],6)))</f>
        <v/>
      </c>
      <c r="C952" s="83" t="s">
        <v>311</v>
      </c>
      <c r="D952" s="83" t="s">
        <v>311</v>
      </c>
      <c r="E952" s="83" t="s">
        <v>311</v>
      </c>
      <c r="F952" s="83" t="s">
        <v>311</v>
      </c>
      <c r="G952" s="83" t="s">
        <v>311</v>
      </c>
      <c r="H952" s="83" t="s">
        <v>311</v>
      </c>
      <c r="I952" s="83" t="s">
        <v>311</v>
      </c>
      <c r="J952" s="83" t="s">
        <v>311</v>
      </c>
      <c r="K952" s="84" t="s">
        <v>311</v>
      </c>
      <c r="L952" s="83" t="s">
        <v>311</v>
      </c>
      <c r="M952" s="85" t="s">
        <v>311</v>
      </c>
      <c r="N952" s="83" t="s">
        <v>311</v>
      </c>
      <c r="O952" s="84" t="s">
        <v>311</v>
      </c>
      <c r="P952" s="83" t="s">
        <v>311</v>
      </c>
      <c r="Q952" s="83" t="s">
        <v>311</v>
      </c>
      <c r="R952" s="83" t="s">
        <v>311</v>
      </c>
      <c r="S952" s="86" t="s">
        <v>311</v>
      </c>
      <c r="T952" s="83" t="s">
        <v>311</v>
      </c>
      <c r="U952" s="83" t="s">
        <v>311</v>
      </c>
      <c r="V952" s="83" t="s">
        <v>311</v>
      </c>
      <c r="W952" s="86" t="s">
        <v>311</v>
      </c>
      <c r="X952" s="86" t="s">
        <v>311</v>
      </c>
      <c r="Y952" s="90" t="str">
        <f>IF(tbl_main[[#This Row],[ИНН организации]]="","",IF(ISERROR(VLOOKUP(tbl_main[[#This Row],[ИНН организации]],tbl_inn[],3,FALSE)),"Проверьте ИНН",VLOOKUP(tbl_main[[#This Row],[ИНН организации]],tbl_inn[],3,FALSE)))</f>
        <v/>
      </c>
      <c r="Z952" s="90" t="str">
        <f>IF(ISERROR(VLOOKUP(tbl_main[[#This Row],[ИНН организации]],tbl_inn[],4,FALSE)),"",VLOOKUP(tbl_main[[#This Row],[ИНН организации]],tbl_inn[],4,FALSE))</f>
        <v/>
      </c>
      <c r="AA952" s="90" t="str">
        <f>IF(ISERROR(VLOOKUP(tbl_main[[#This Row],[ИНН организации]],tbl_inn[],8,FALSE)),"",VLOOKUP(tbl_main[[#This Row],[ИНН организации]],tbl_inn[],8,FALSE))</f>
        <v/>
      </c>
      <c r="AB952" s="83" t="s">
        <v>311</v>
      </c>
      <c r="AC952" s="83" t="s">
        <v>311</v>
      </c>
      <c r="AD952" s="83" t="s">
        <v>311</v>
      </c>
      <c r="AE952" s="83" t="s">
        <v>311</v>
      </c>
      <c r="AF952" s="83" t="s">
        <v>311</v>
      </c>
      <c r="AG952" s="83" t="s">
        <v>311</v>
      </c>
      <c r="AH952" s="83" t="s">
        <v>311</v>
      </c>
      <c r="AI952" s="83" t="s">
        <v>311</v>
      </c>
      <c r="AJ952" s="83" t="s">
        <v>311</v>
      </c>
      <c r="AK952" s="83" t="s">
        <v>311</v>
      </c>
      <c r="AL952" s="83" t="s">
        <v>311</v>
      </c>
      <c r="AM952" s="83" t="s">
        <v>311</v>
      </c>
      <c r="AN952" s="83" t="s">
        <v>311</v>
      </c>
    </row>
    <row r="953" spans="1:40" x14ac:dyDescent="0.25">
      <c r="A953" s="81">
        <f t="shared" si="14"/>
        <v>944</v>
      </c>
      <c r="B953" s="82" t="str">
        <f>IF(tbl_main[[#This Row],[ТИП]]="","",IF(tbl_main[[#This Row],[Серия и номер]]="","",tbl_main[[#This Row],[ТИП]]&amp;"-"&amp;RIGHT(tbl_main[[#This Row],[Серия и номер]],6)))</f>
        <v/>
      </c>
      <c r="C953" s="83" t="s">
        <v>311</v>
      </c>
      <c r="D953" s="83" t="s">
        <v>311</v>
      </c>
      <c r="E953" s="83" t="s">
        <v>311</v>
      </c>
      <c r="F953" s="83" t="s">
        <v>311</v>
      </c>
      <c r="G953" s="83" t="s">
        <v>311</v>
      </c>
      <c r="H953" s="83" t="s">
        <v>311</v>
      </c>
      <c r="I953" s="83" t="s">
        <v>311</v>
      </c>
      <c r="J953" s="83" t="s">
        <v>311</v>
      </c>
      <c r="K953" s="84" t="s">
        <v>311</v>
      </c>
      <c r="L953" s="83" t="s">
        <v>311</v>
      </c>
      <c r="M953" s="85" t="s">
        <v>311</v>
      </c>
      <c r="N953" s="83" t="s">
        <v>311</v>
      </c>
      <c r="O953" s="84" t="s">
        <v>311</v>
      </c>
      <c r="P953" s="83" t="s">
        <v>311</v>
      </c>
      <c r="Q953" s="83" t="s">
        <v>311</v>
      </c>
      <c r="R953" s="83" t="s">
        <v>311</v>
      </c>
      <c r="S953" s="86" t="s">
        <v>311</v>
      </c>
      <c r="T953" s="83" t="s">
        <v>311</v>
      </c>
      <c r="U953" s="83" t="s">
        <v>311</v>
      </c>
      <c r="V953" s="83" t="s">
        <v>311</v>
      </c>
      <c r="W953" s="86" t="s">
        <v>311</v>
      </c>
      <c r="X953" s="86" t="s">
        <v>311</v>
      </c>
      <c r="Y953" s="90" t="str">
        <f>IF(tbl_main[[#This Row],[ИНН организации]]="","",IF(ISERROR(VLOOKUP(tbl_main[[#This Row],[ИНН организации]],tbl_inn[],3,FALSE)),"Проверьте ИНН",VLOOKUP(tbl_main[[#This Row],[ИНН организации]],tbl_inn[],3,FALSE)))</f>
        <v/>
      </c>
      <c r="Z953" s="90" t="str">
        <f>IF(ISERROR(VLOOKUP(tbl_main[[#This Row],[ИНН организации]],tbl_inn[],4,FALSE)),"",VLOOKUP(tbl_main[[#This Row],[ИНН организации]],tbl_inn[],4,FALSE))</f>
        <v/>
      </c>
      <c r="AA953" s="90" t="str">
        <f>IF(ISERROR(VLOOKUP(tbl_main[[#This Row],[ИНН организации]],tbl_inn[],8,FALSE)),"",VLOOKUP(tbl_main[[#This Row],[ИНН организации]],tbl_inn[],8,FALSE))</f>
        <v/>
      </c>
      <c r="AB953" s="83" t="s">
        <v>311</v>
      </c>
      <c r="AC953" s="83" t="s">
        <v>311</v>
      </c>
      <c r="AD953" s="83" t="s">
        <v>311</v>
      </c>
      <c r="AE953" s="83" t="s">
        <v>311</v>
      </c>
      <c r="AF953" s="83" t="s">
        <v>311</v>
      </c>
      <c r="AG953" s="83" t="s">
        <v>311</v>
      </c>
      <c r="AH953" s="83" t="s">
        <v>311</v>
      </c>
      <c r="AI953" s="83" t="s">
        <v>311</v>
      </c>
      <c r="AJ953" s="83" t="s">
        <v>311</v>
      </c>
      <c r="AK953" s="83" t="s">
        <v>311</v>
      </c>
      <c r="AL953" s="83" t="s">
        <v>311</v>
      </c>
      <c r="AM953" s="83" t="s">
        <v>311</v>
      </c>
      <c r="AN953" s="83" t="s">
        <v>311</v>
      </c>
    </row>
    <row r="954" spans="1:40" x14ac:dyDescent="0.25">
      <c r="A954" s="81">
        <f t="shared" si="14"/>
        <v>945</v>
      </c>
      <c r="B954" s="82" t="str">
        <f>IF(tbl_main[[#This Row],[ТИП]]="","",IF(tbl_main[[#This Row],[Серия и номер]]="","",tbl_main[[#This Row],[ТИП]]&amp;"-"&amp;RIGHT(tbl_main[[#This Row],[Серия и номер]],6)))</f>
        <v/>
      </c>
      <c r="C954" s="83" t="s">
        <v>311</v>
      </c>
      <c r="D954" s="83" t="s">
        <v>311</v>
      </c>
      <c r="E954" s="83" t="s">
        <v>311</v>
      </c>
      <c r="F954" s="83" t="s">
        <v>311</v>
      </c>
      <c r="G954" s="83" t="s">
        <v>311</v>
      </c>
      <c r="H954" s="83" t="s">
        <v>311</v>
      </c>
      <c r="I954" s="83" t="s">
        <v>311</v>
      </c>
      <c r="J954" s="83" t="s">
        <v>311</v>
      </c>
      <c r="K954" s="84" t="s">
        <v>311</v>
      </c>
      <c r="L954" s="83" t="s">
        <v>311</v>
      </c>
      <c r="M954" s="85" t="s">
        <v>311</v>
      </c>
      <c r="N954" s="83" t="s">
        <v>311</v>
      </c>
      <c r="O954" s="84" t="s">
        <v>311</v>
      </c>
      <c r="P954" s="83" t="s">
        <v>311</v>
      </c>
      <c r="Q954" s="83" t="s">
        <v>311</v>
      </c>
      <c r="R954" s="83" t="s">
        <v>311</v>
      </c>
      <c r="S954" s="86" t="s">
        <v>311</v>
      </c>
      <c r="T954" s="83" t="s">
        <v>311</v>
      </c>
      <c r="U954" s="83" t="s">
        <v>311</v>
      </c>
      <c r="V954" s="83" t="s">
        <v>311</v>
      </c>
      <c r="W954" s="86" t="s">
        <v>311</v>
      </c>
      <c r="X954" s="86" t="s">
        <v>311</v>
      </c>
      <c r="Y954" s="90" t="str">
        <f>IF(tbl_main[[#This Row],[ИНН организации]]="","",IF(ISERROR(VLOOKUP(tbl_main[[#This Row],[ИНН организации]],tbl_inn[],3,FALSE)),"Проверьте ИНН",VLOOKUP(tbl_main[[#This Row],[ИНН организации]],tbl_inn[],3,FALSE)))</f>
        <v/>
      </c>
      <c r="Z954" s="90" t="str">
        <f>IF(ISERROR(VLOOKUP(tbl_main[[#This Row],[ИНН организации]],tbl_inn[],4,FALSE)),"",VLOOKUP(tbl_main[[#This Row],[ИНН организации]],tbl_inn[],4,FALSE))</f>
        <v/>
      </c>
      <c r="AA954" s="90" t="str">
        <f>IF(ISERROR(VLOOKUP(tbl_main[[#This Row],[ИНН организации]],tbl_inn[],8,FALSE)),"",VLOOKUP(tbl_main[[#This Row],[ИНН организации]],tbl_inn[],8,FALSE))</f>
        <v/>
      </c>
      <c r="AB954" s="83" t="s">
        <v>311</v>
      </c>
      <c r="AC954" s="83" t="s">
        <v>311</v>
      </c>
      <c r="AD954" s="83" t="s">
        <v>311</v>
      </c>
      <c r="AE954" s="83" t="s">
        <v>311</v>
      </c>
      <c r="AF954" s="83" t="s">
        <v>311</v>
      </c>
      <c r="AG954" s="83" t="s">
        <v>311</v>
      </c>
      <c r="AH954" s="83" t="s">
        <v>311</v>
      </c>
      <c r="AI954" s="83" t="s">
        <v>311</v>
      </c>
      <c r="AJ954" s="83" t="s">
        <v>311</v>
      </c>
      <c r="AK954" s="83" t="s">
        <v>311</v>
      </c>
      <c r="AL954" s="83" t="s">
        <v>311</v>
      </c>
      <c r="AM954" s="83" t="s">
        <v>311</v>
      </c>
      <c r="AN954" s="83" t="s">
        <v>311</v>
      </c>
    </row>
    <row r="955" spans="1:40" x14ac:dyDescent="0.25">
      <c r="A955" s="81">
        <f t="shared" si="14"/>
        <v>946</v>
      </c>
      <c r="B955" s="82" t="str">
        <f>IF(tbl_main[[#This Row],[ТИП]]="","",IF(tbl_main[[#This Row],[Серия и номер]]="","",tbl_main[[#This Row],[ТИП]]&amp;"-"&amp;RIGHT(tbl_main[[#This Row],[Серия и номер]],6)))</f>
        <v/>
      </c>
      <c r="C955" s="83" t="s">
        <v>311</v>
      </c>
      <c r="D955" s="83" t="s">
        <v>311</v>
      </c>
      <c r="E955" s="83" t="s">
        <v>311</v>
      </c>
      <c r="F955" s="83" t="s">
        <v>311</v>
      </c>
      <c r="G955" s="83" t="s">
        <v>311</v>
      </c>
      <c r="H955" s="83" t="s">
        <v>311</v>
      </c>
      <c r="I955" s="83" t="s">
        <v>311</v>
      </c>
      <c r="J955" s="83" t="s">
        <v>311</v>
      </c>
      <c r="K955" s="84" t="s">
        <v>311</v>
      </c>
      <c r="L955" s="83" t="s">
        <v>311</v>
      </c>
      <c r="M955" s="85" t="s">
        <v>311</v>
      </c>
      <c r="N955" s="83" t="s">
        <v>311</v>
      </c>
      <c r="O955" s="84" t="s">
        <v>311</v>
      </c>
      <c r="P955" s="83" t="s">
        <v>311</v>
      </c>
      <c r="Q955" s="83" t="s">
        <v>311</v>
      </c>
      <c r="R955" s="83" t="s">
        <v>311</v>
      </c>
      <c r="S955" s="86" t="s">
        <v>311</v>
      </c>
      <c r="T955" s="83" t="s">
        <v>311</v>
      </c>
      <c r="U955" s="83" t="s">
        <v>311</v>
      </c>
      <c r="V955" s="83" t="s">
        <v>311</v>
      </c>
      <c r="W955" s="86" t="s">
        <v>311</v>
      </c>
      <c r="X955" s="86" t="s">
        <v>311</v>
      </c>
      <c r="Y955" s="90" t="str">
        <f>IF(tbl_main[[#This Row],[ИНН организации]]="","",IF(ISERROR(VLOOKUP(tbl_main[[#This Row],[ИНН организации]],tbl_inn[],3,FALSE)),"Проверьте ИНН",VLOOKUP(tbl_main[[#This Row],[ИНН организации]],tbl_inn[],3,FALSE)))</f>
        <v/>
      </c>
      <c r="Z955" s="90" t="str">
        <f>IF(ISERROR(VLOOKUP(tbl_main[[#This Row],[ИНН организации]],tbl_inn[],4,FALSE)),"",VLOOKUP(tbl_main[[#This Row],[ИНН организации]],tbl_inn[],4,FALSE))</f>
        <v/>
      </c>
      <c r="AA955" s="90" t="str">
        <f>IF(ISERROR(VLOOKUP(tbl_main[[#This Row],[ИНН организации]],tbl_inn[],8,FALSE)),"",VLOOKUP(tbl_main[[#This Row],[ИНН организации]],tbl_inn[],8,FALSE))</f>
        <v/>
      </c>
      <c r="AB955" s="83" t="s">
        <v>311</v>
      </c>
      <c r="AC955" s="83" t="s">
        <v>311</v>
      </c>
      <c r="AD955" s="83" t="s">
        <v>311</v>
      </c>
      <c r="AE955" s="83" t="s">
        <v>311</v>
      </c>
      <c r="AF955" s="83" t="s">
        <v>311</v>
      </c>
      <c r="AG955" s="83" t="s">
        <v>311</v>
      </c>
      <c r="AH955" s="83" t="s">
        <v>311</v>
      </c>
      <c r="AI955" s="83" t="s">
        <v>311</v>
      </c>
      <c r="AJ955" s="83" t="s">
        <v>311</v>
      </c>
      <c r="AK955" s="83" t="s">
        <v>311</v>
      </c>
      <c r="AL955" s="83" t="s">
        <v>311</v>
      </c>
      <c r="AM955" s="83" t="s">
        <v>311</v>
      </c>
      <c r="AN955" s="83" t="s">
        <v>311</v>
      </c>
    </row>
    <row r="956" spans="1:40" x14ac:dyDescent="0.25">
      <c r="A956" s="81">
        <f t="shared" si="14"/>
        <v>947</v>
      </c>
      <c r="B956" s="82" t="str">
        <f>IF(tbl_main[[#This Row],[ТИП]]="","",IF(tbl_main[[#This Row],[Серия и номер]]="","",tbl_main[[#This Row],[ТИП]]&amp;"-"&amp;RIGHT(tbl_main[[#This Row],[Серия и номер]],6)))</f>
        <v/>
      </c>
      <c r="C956" s="83" t="s">
        <v>311</v>
      </c>
      <c r="D956" s="83" t="s">
        <v>311</v>
      </c>
      <c r="E956" s="83" t="s">
        <v>311</v>
      </c>
      <c r="F956" s="83" t="s">
        <v>311</v>
      </c>
      <c r="G956" s="83" t="s">
        <v>311</v>
      </c>
      <c r="H956" s="83" t="s">
        <v>311</v>
      </c>
      <c r="I956" s="83" t="s">
        <v>311</v>
      </c>
      <c r="J956" s="83" t="s">
        <v>311</v>
      </c>
      <c r="K956" s="84" t="s">
        <v>311</v>
      </c>
      <c r="L956" s="83" t="s">
        <v>311</v>
      </c>
      <c r="M956" s="85" t="s">
        <v>311</v>
      </c>
      <c r="N956" s="83" t="s">
        <v>311</v>
      </c>
      <c r="O956" s="84" t="s">
        <v>311</v>
      </c>
      <c r="P956" s="83" t="s">
        <v>311</v>
      </c>
      <c r="Q956" s="83" t="s">
        <v>311</v>
      </c>
      <c r="R956" s="83" t="s">
        <v>311</v>
      </c>
      <c r="S956" s="86" t="s">
        <v>311</v>
      </c>
      <c r="T956" s="83" t="s">
        <v>311</v>
      </c>
      <c r="U956" s="83" t="s">
        <v>311</v>
      </c>
      <c r="V956" s="83" t="s">
        <v>311</v>
      </c>
      <c r="W956" s="86" t="s">
        <v>311</v>
      </c>
      <c r="X956" s="86" t="s">
        <v>311</v>
      </c>
      <c r="Y956" s="90" t="str">
        <f>IF(tbl_main[[#This Row],[ИНН организации]]="","",IF(ISERROR(VLOOKUP(tbl_main[[#This Row],[ИНН организации]],tbl_inn[],3,FALSE)),"Проверьте ИНН",VLOOKUP(tbl_main[[#This Row],[ИНН организации]],tbl_inn[],3,FALSE)))</f>
        <v/>
      </c>
      <c r="Z956" s="90" t="str">
        <f>IF(ISERROR(VLOOKUP(tbl_main[[#This Row],[ИНН организации]],tbl_inn[],4,FALSE)),"",VLOOKUP(tbl_main[[#This Row],[ИНН организации]],tbl_inn[],4,FALSE))</f>
        <v/>
      </c>
      <c r="AA956" s="90" t="str">
        <f>IF(ISERROR(VLOOKUP(tbl_main[[#This Row],[ИНН организации]],tbl_inn[],8,FALSE)),"",VLOOKUP(tbl_main[[#This Row],[ИНН организации]],tbl_inn[],8,FALSE))</f>
        <v/>
      </c>
      <c r="AB956" s="83" t="s">
        <v>311</v>
      </c>
      <c r="AC956" s="83" t="s">
        <v>311</v>
      </c>
      <c r="AD956" s="83" t="s">
        <v>311</v>
      </c>
      <c r="AE956" s="83" t="s">
        <v>311</v>
      </c>
      <c r="AF956" s="83" t="s">
        <v>311</v>
      </c>
      <c r="AG956" s="83" t="s">
        <v>311</v>
      </c>
      <c r="AH956" s="83" t="s">
        <v>311</v>
      </c>
      <c r="AI956" s="83" t="s">
        <v>311</v>
      </c>
      <c r="AJ956" s="83" t="s">
        <v>311</v>
      </c>
      <c r="AK956" s="83" t="s">
        <v>311</v>
      </c>
      <c r="AL956" s="83" t="s">
        <v>311</v>
      </c>
      <c r="AM956" s="83" t="s">
        <v>311</v>
      </c>
      <c r="AN956" s="83" t="s">
        <v>311</v>
      </c>
    </row>
    <row r="957" spans="1:40" x14ac:dyDescent="0.25">
      <c r="A957" s="81">
        <f t="shared" si="14"/>
        <v>948</v>
      </c>
      <c r="B957" s="82" t="str">
        <f>IF(tbl_main[[#This Row],[ТИП]]="","",IF(tbl_main[[#This Row],[Серия и номер]]="","",tbl_main[[#This Row],[ТИП]]&amp;"-"&amp;RIGHT(tbl_main[[#This Row],[Серия и номер]],6)))</f>
        <v/>
      </c>
      <c r="C957" s="83" t="s">
        <v>311</v>
      </c>
      <c r="D957" s="83" t="s">
        <v>311</v>
      </c>
      <c r="E957" s="83" t="s">
        <v>311</v>
      </c>
      <c r="F957" s="83" t="s">
        <v>311</v>
      </c>
      <c r="G957" s="83" t="s">
        <v>311</v>
      </c>
      <c r="H957" s="83" t="s">
        <v>311</v>
      </c>
      <c r="I957" s="83" t="s">
        <v>311</v>
      </c>
      <c r="J957" s="83" t="s">
        <v>311</v>
      </c>
      <c r="K957" s="84" t="s">
        <v>311</v>
      </c>
      <c r="L957" s="83" t="s">
        <v>311</v>
      </c>
      <c r="M957" s="85" t="s">
        <v>311</v>
      </c>
      <c r="N957" s="83" t="s">
        <v>311</v>
      </c>
      <c r="O957" s="84" t="s">
        <v>311</v>
      </c>
      <c r="P957" s="83" t="s">
        <v>311</v>
      </c>
      <c r="Q957" s="83" t="s">
        <v>311</v>
      </c>
      <c r="R957" s="83" t="s">
        <v>311</v>
      </c>
      <c r="S957" s="86" t="s">
        <v>311</v>
      </c>
      <c r="T957" s="83" t="s">
        <v>311</v>
      </c>
      <c r="U957" s="83" t="s">
        <v>311</v>
      </c>
      <c r="V957" s="83" t="s">
        <v>311</v>
      </c>
      <c r="W957" s="86" t="s">
        <v>311</v>
      </c>
      <c r="X957" s="86" t="s">
        <v>311</v>
      </c>
      <c r="Y957" s="90" t="str">
        <f>IF(tbl_main[[#This Row],[ИНН организации]]="","",IF(ISERROR(VLOOKUP(tbl_main[[#This Row],[ИНН организации]],tbl_inn[],3,FALSE)),"Проверьте ИНН",VLOOKUP(tbl_main[[#This Row],[ИНН организации]],tbl_inn[],3,FALSE)))</f>
        <v/>
      </c>
      <c r="Z957" s="90" t="str">
        <f>IF(ISERROR(VLOOKUP(tbl_main[[#This Row],[ИНН организации]],tbl_inn[],4,FALSE)),"",VLOOKUP(tbl_main[[#This Row],[ИНН организации]],tbl_inn[],4,FALSE))</f>
        <v/>
      </c>
      <c r="AA957" s="90" t="str">
        <f>IF(ISERROR(VLOOKUP(tbl_main[[#This Row],[ИНН организации]],tbl_inn[],8,FALSE)),"",VLOOKUP(tbl_main[[#This Row],[ИНН организации]],tbl_inn[],8,FALSE))</f>
        <v/>
      </c>
      <c r="AB957" s="83" t="s">
        <v>311</v>
      </c>
      <c r="AC957" s="83" t="s">
        <v>311</v>
      </c>
      <c r="AD957" s="83" t="s">
        <v>311</v>
      </c>
      <c r="AE957" s="83" t="s">
        <v>311</v>
      </c>
      <c r="AF957" s="83" t="s">
        <v>311</v>
      </c>
      <c r="AG957" s="83" t="s">
        <v>311</v>
      </c>
      <c r="AH957" s="83" t="s">
        <v>311</v>
      </c>
      <c r="AI957" s="83" t="s">
        <v>311</v>
      </c>
      <c r="AJ957" s="83" t="s">
        <v>311</v>
      </c>
      <c r="AK957" s="83" t="s">
        <v>311</v>
      </c>
      <c r="AL957" s="83" t="s">
        <v>311</v>
      </c>
      <c r="AM957" s="83" t="s">
        <v>311</v>
      </c>
      <c r="AN957" s="83" t="s">
        <v>311</v>
      </c>
    </row>
    <row r="958" spans="1:40" x14ac:dyDescent="0.25">
      <c r="A958" s="81">
        <f t="shared" si="14"/>
        <v>949</v>
      </c>
      <c r="B958" s="82" t="str">
        <f>IF(tbl_main[[#This Row],[ТИП]]="","",IF(tbl_main[[#This Row],[Серия и номер]]="","",tbl_main[[#This Row],[ТИП]]&amp;"-"&amp;RIGHT(tbl_main[[#This Row],[Серия и номер]],6)))</f>
        <v/>
      </c>
      <c r="C958" s="83" t="s">
        <v>311</v>
      </c>
      <c r="D958" s="83" t="s">
        <v>311</v>
      </c>
      <c r="E958" s="83" t="s">
        <v>311</v>
      </c>
      <c r="F958" s="83" t="s">
        <v>311</v>
      </c>
      <c r="G958" s="83" t="s">
        <v>311</v>
      </c>
      <c r="H958" s="83" t="s">
        <v>311</v>
      </c>
      <c r="I958" s="83" t="s">
        <v>311</v>
      </c>
      <c r="J958" s="83" t="s">
        <v>311</v>
      </c>
      <c r="K958" s="84" t="s">
        <v>311</v>
      </c>
      <c r="L958" s="83" t="s">
        <v>311</v>
      </c>
      <c r="M958" s="85" t="s">
        <v>311</v>
      </c>
      <c r="N958" s="83" t="s">
        <v>311</v>
      </c>
      <c r="O958" s="84" t="s">
        <v>311</v>
      </c>
      <c r="P958" s="83" t="s">
        <v>311</v>
      </c>
      <c r="Q958" s="83" t="s">
        <v>311</v>
      </c>
      <c r="R958" s="83" t="s">
        <v>311</v>
      </c>
      <c r="S958" s="86" t="s">
        <v>311</v>
      </c>
      <c r="T958" s="83" t="s">
        <v>311</v>
      </c>
      <c r="U958" s="83" t="s">
        <v>311</v>
      </c>
      <c r="V958" s="83" t="s">
        <v>311</v>
      </c>
      <c r="W958" s="86" t="s">
        <v>311</v>
      </c>
      <c r="X958" s="86" t="s">
        <v>311</v>
      </c>
      <c r="Y958" s="90" t="str">
        <f>IF(tbl_main[[#This Row],[ИНН организации]]="","",IF(ISERROR(VLOOKUP(tbl_main[[#This Row],[ИНН организации]],tbl_inn[],3,FALSE)),"Проверьте ИНН",VLOOKUP(tbl_main[[#This Row],[ИНН организации]],tbl_inn[],3,FALSE)))</f>
        <v/>
      </c>
      <c r="Z958" s="90" t="str">
        <f>IF(ISERROR(VLOOKUP(tbl_main[[#This Row],[ИНН организации]],tbl_inn[],4,FALSE)),"",VLOOKUP(tbl_main[[#This Row],[ИНН организации]],tbl_inn[],4,FALSE))</f>
        <v/>
      </c>
      <c r="AA958" s="90" t="str">
        <f>IF(ISERROR(VLOOKUP(tbl_main[[#This Row],[ИНН организации]],tbl_inn[],8,FALSE)),"",VLOOKUP(tbl_main[[#This Row],[ИНН организации]],tbl_inn[],8,FALSE))</f>
        <v/>
      </c>
      <c r="AB958" s="83" t="s">
        <v>311</v>
      </c>
      <c r="AC958" s="83" t="s">
        <v>311</v>
      </c>
      <c r="AD958" s="83" t="s">
        <v>311</v>
      </c>
      <c r="AE958" s="83" t="s">
        <v>311</v>
      </c>
      <c r="AF958" s="83" t="s">
        <v>311</v>
      </c>
      <c r="AG958" s="83" t="s">
        <v>311</v>
      </c>
      <c r="AH958" s="83" t="s">
        <v>311</v>
      </c>
      <c r="AI958" s="83" t="s">
        <v>311</v>
      </c>
      <c r="AJ958" s="83" t="s">
        <v>311</v>
      </c>
      <c r="AK958" s="83" t="s">
        <v>311</v>
      </c>
      <c r="AL958" s="83" t="s">
        <v>311</v>
      </c>
      <c r="AM958" s="83" t="s">
        <v>311</v>
      </c>
      <c r="AN958" s="83" t="s">
        <v>311</v>
      </c>
    </row>
    <row r="959" spans="1:40" x14ac:dyDescent="0.25">
      <c r="A959" s="81">
        <f t="shared" si="14"/>
        <v>950</v>
      </c>
      <c r="B959" s="82" t="str">
        <f>IF(tbl_main[[#This Row],[ТИП]]="","",IF(tbl_main[[#This Row],[Серия и номер]]="","",tbl_main[[#This Row],[ТИП]]&amp;"-"&amp;RIGHT(tbl_main[[#This Row],[Серия и номер]],6)))</f>
        <v/>
      </c>
      <c r="C959" s="83" t="s">
        <v>311</v>
      </c>
      <c r="D959" s="83" t="s">
        <v>311</v>
      </c>
      <c r="E959" s="83" t="s">
        <v>311</v>
      </c>
      <c r="F959" s="83" t="s">
        <v>311</v>
      </c>
      <c r="G959" s="83" t="s">
        <v>311</v>
      </c>
      <c r="H959" s="83" t="s">
        <v>311</v>
      </c>
      <c r="I959" s="83" t="s">
        <v>311</v>
      </c>
      <c r="J959" s="83" t="s">
        <v>311</v>
      </c>
      <c r="K959" s="84" t="s">
        <v>311</v>
      </c>
      <c r="L959" s="83" t="s">
        <v>311</v>
      </c>
      <c r="M959" s="85" t="s">
        <v>311</v>
      </c>
      <c r="N959" s="83" t="s">
        <v>311</v>
      </c>
      <c r="O959" s="84" t="s">
        <v>311</v>
      </c>
      <c r="P959" s="83" t="s">
        <v>311</v>
      </c>
      <c r="Q959" s="83" t="s">
        <v>311</v>
      </c>
      <c r="R959" s="83" t="s">
        <v>311</v>
      </c>
      <c r="S959" s="86" t="s">
        <v>311</v>
      </c>
      <c r="T959" s="83" t="s">
        <v>311</v>
      </c>
      <c r="U959" s="83" t="s">
        <v>311</v>
      </c>
      <c r="V959" s="83" t="s">
        <v>311</v>
      </c>
      <c r="W959" s="86" t="s">
        <v>311</v>
      </c>
      <c r="X959" s="86" t="s">
        <v>311</v>
      </c>
      <c r="Y959" s="90" t="str">
        <f>IF(tbl_main[[#This Row],[ИНН организации]]="","",IF(ISERROR(VLOOKUP(tbl_main[[#This Row],[ИНН организации]],tbl_inn[],3,FALSE)),"Проверьте ИНН",VLOOKUP(tbl_main[[#This Row],[ИНН организации]],tbl_inn[],3,FALSE)))</f>
        <v/>
      </c>
      <c r="Z959" s="90" t="str">
        <f>IF(ISERROR(VLOOKUP(tbl_main[[#This Row],[ИНН организации]],tbl_inn[],4,FALSE)),"",VLOOKUP(tbl_main[[#This Row],[ИНН организации]],tbl_inn[],4,FALSE))</f>
        <v/>
      </c>
      <c r="AA959" s="90" t="str">
        <f>IF(ISERROR(VLOOKUP(tbl_main[[#This Row],[ИНН организации]],tbl_inn[],8,FALSE)),"",VLOOKUP(tbl_main[[#This Row],[ИНН организации]],tbl_inn[],8,FALSE))</f>
        <v/>
      </c>
      <c r="AB959" s="83" t="s">
        <v>311</v>
      </c>
      <c r="AC959" s="83" t="s">
        <v>311</v>
      </c>
      <c r="AD959" s="83" t="s">
        <v>311</v>
      </c>
      <c r="AE959" s="83" t="s">
        <v>311</v>
      </c>
      <c r="AF959" s="83" t="s">
        <v>311</v>
      </c>
      <c r="AG959" s="83" t="s">
        <v>311</v>
      </c>
      <c r="AH959" s="83" t="s">
        <v>311</v>
      </c>
      <c r="AI959" s="83" t="s">
        <v>311</v>
      </c>
      <c r="AJ959" s="83" t="s">
        <v>311</v>
      </c>
      <c r="AK959" s="83" t="s">
        <v>311</v>
      </c>
      <c r="AL959" s="83" t="s">
        <v>311</v>
      </c>
      <c r="AM959" s="83" t="s">
        <v>311</v>
      </c>
      <c r="AN959" s="83" t="s">
        <v>311</v>
      </c>
    </row>
    <row r="960" spans="1:40" x14ac:dyDescent="0.25">
      <c r="A960" s="81">
        <f t="shared" si="14"/>
        <v>951</v>
      </c>
      <c r="B960" s="82" t="str">
        <f>IF(tbl_main[[#This Row],[ТИП]]="","",IF(tbl_main[[#This Row],[Серия и номер]]="","",tbl_main[[#This Row],[ТИП]]&amp;"-"&amp;RIGHT(tbl_main[[#This Row],[Серия и номер]],6)))</f>
        <v/>
      </c>
      <c r="C960" s="83" t="s">
        <v>311</v>
      </c>
      <c r="D960" s="83" t="s">
        <v>311</v>
      </c>
      <c r="E960" s="83" t="s">
        <v>311</v>
      </c>
      <c r="F960" s="83" t="s">
        <v>311</v>
      </c>
      <c r="G960" s="83" t="s">
        <v>311</v>
      </c>
      <c r="H960" s="83" t="s">
        <v>311</v>
      </c>
      <c r="I960" s="83" t="s">
        <v>311</v>
      </c>
      <c r="J960" s="83" t="s">
        <v>311</v>
      </c>
      <c r="K960" s="84" t="s">
        <v>311</v>
      </c>
      <c r="L960" s="83" t="s">
        <v>311</v>
      </c>
      <c r="M960" s="85" t="s">
        <v>311</v>
      </c>
      <c r="N960" s="83" t="s">
        <v>311</v>
      </c>
      <c r="O960" s="84" t="s">
        <v>311</v>
      </c>
      <c r="P960" s="83" t="s">
        <v>311</v>
      </c>
      <c r="Q960" s="83" t="s">
        <v>311</v>
      </c>
      <c r="R960" s="83" t="s">
        <v>311</v>
      </c>
      <c r="S960" s="86" t="s">
        <v>311</v>
      </c>
      <c r="T960" s="83" t="s">
        <v>311</v>
      </c>
      <c r="U960" s="83" t="s">
        <v>311</v>
      </c>
      <c r="V960" s="83" t="s">
        <v>311</v>
      </c>
      <c r="W960" s="86" t="s">
        <v>311</v>
      </c>
      <c r="X960" s="86" t="s">
        <v>311</v>
      </c>
      <c r="Y960" s="90" t="str">
        <f>IF(tbl_main[[#This Row],[ИНН организации]]="","",IF(ISERROR(VLOOKUP(tbl_main[[#This Row],[ИНН организации]],tbl_inn[],3,FALSE)),"Проверьте ИНН",VLOOKUP(tbl_main[[#This Row],[ИНН организации]],tbl_inn[],3,FALSE)))</f>
        <v/>
      </c>
      <c r="Z960" s="90" t="str">
        <f>IF(ISERROR(VLOOKUP(tbl_main[[#This Row],[ИНН организации]],tbl_inn[],4,FALSE)),"",VLOOKUP(tbl_main[[#This Row],[ИНН организации]],tbl_inn[],4,FALSE))</f>
        <v/>
      </c>
      <c r="AA960" s="90" t="str">
        <f>IF(ISERROR(VLOOKUP(tbl_main[[#This Row],[ИНН организации]],tbl_inn[],8,FALSE)),"",VLOOKUP(tbl_main[[#This Row],[ИНН организации]],tbl_inn[],8,FALSE))</f>
        <v/>
      </c>
      <c r="AB960" s="83" t="s">
        <v>311</v>
      </c>
      <c r="AC960" s="83" t="s">
        <v>311</v>
      </c>
      <c r="AD960" s="83" t="s">
        <v>311</v>
      </c>
      <c r="AE960" s="83" t="s">
        <v>311</v>
      </c>
      <c r="AF960" s="83" t="s">
        <v>311</v>
      </c>
      <c r="AG960" s="83" t="s">
        <v>311</v>
      </c>
      <c r="AH960" s="83" t="s">
        <v>311</v>
      </c>
      <c r="AI960" s="83" t="s">
        <v>311</v>
      </c>
      <c r="AJ960" s="83" t="s">
        <v>311</v>
      </c>
      <c r="AK960" s="83" t="s">
        <v>311</v>
      </c>
      <c r="AL960" s="83" t="s">
        <v>311</v>
      </c>
      <c r="AM960" s="83" t="s">
        <v>311</v>
      </c>
      <c r="AN960" s="83" t="s">
        <v>311</v>
      </c>
    </row>
    <row r="961" spans="1:40" x14ac:dyDescent="0.25">
      <c r="A961" s="81">
        <f t="shared" si="14"/>
        <v>952</v>
      </c>
      <c r="B961" s="82" t="str">
        <f>IF(tbl_main[[#This Row],[ТИП]]="","",IF(tbl_main[[#This Row],[Серия и номер]]="","",tbl_main[[#This Row],[ТИП]]&amp;"-"&amp;RIGHT(tbl_main[[#This Row],[Серия и номер]],6)))</f>
        <v/>
      </c>
      <c r="C961" s="83" t="s">
        <v>311</v>
      </c>
      <c r="D961" s="83" t="s">
        <v>311</v>
      </c>
      <c r="E961" s="83" t="s">
        <v>311</v>
      </c>
      <c r="F961" s="83" t="s">
        <v>311</v>
      </c>
      <c r="G961" s="83" t="s">
        <v>311</v>
      </c>
      <c r="H961" s="83" t="s">
        <v>311</v>
      </c>
      <c r="I961" s="83" t="s">
        <v>311</v>
      </c>
      <c r="J961" s="83" t="s">
        <v>311</v>
      </c>
      <c r="K961" s="84" t="s">
        <v>311</v>
      </c>
      <c r="L961" s="83" t="s">
        <v>311</v>
      </c>
      <c r="M961" s="85" t="s">
        <v>311</v>
      </c>
      <c r="N961" s="83" t="s">
        <v>311</v>
      </c>
      <c r="O961" s="84" t="s">
        <v>311</v>
      </c>
      <c r="P961" s="83" t="s">
        <v>311</v>
      </c>
      <c r="Q961" s="83" t="s">
        <v>311</v>
      </c>
      <c r="R961" s="83" t="s">
        <v>311</v>
      </c>
      <c r="S961" s="86" t="s">
        <v>311</v>
      </c>
      <c r="T961" s="83" t="s">
        <v>311</v>
      </c>
      <c r="U961" s="83" t="s">
        <v>311</v>
      </c>
      <c r="V961" s="83" t="s">
        <v>311</v>
      </c>
      <c r="W961" s="86" t="s">
        <v>311</v>
      </c>
      <c r="X961" s="86" t="s">
        <v>311</v>
      </c>
      <c r="Y961" s="90" t="str">
        <f>IF(tbl_main[[#This Row],[ИНН организации]]="","",IF(ISERROR(VLOOKUP(tbl_main[[#This Row],[ИНН организации]],tbl_inn[],3,FALSE)),"Проверьте ИНН",VLOOKUP(tbl_main[[#This Row],[ИНН организации]],tbl_inn[],3,FALSE)))</f>
        <v/>
      </c>
      <c r="Z961" s="90" t="str">
        <f>IF(ISERROR(VLOOKUP(tbl_main[[#This Row],[ИНН организации]],tbl_inn[],4,FALSE)),"",VLOOKUP(tbl_main[[#This Row],[ИНН организации]],tbl_inn[],4,FALSE))</f>
        <v/>
      </c>
      <c r="AA961" s="90" t="str">
        <f>IF(ISERROR(VLOOKUP(tbl_main[[#This Row],[ИНН организации]],tbl_inn[],8,FALSE)),"",VLOOKUP(tbl_main[[#This Row],[ИНН организации]],tbl_inn[],8,FALSE))</f>
        <v/>
      </c>
      <c r="AB961" s="83" t="s">
        <v>311</v>
      </c>
      <c r="AC961" s="83" t="s">
        <v>311</v>
      </c>
      <c r="AD961" s="83" t="s">
        <v>311</v>
      </c>
      <c r="AE961" s="83" t="s">
        <v>311</v>
      </c>
      <c r="AF961" s="83" t="s">
        <v>311</v>
      </c>
      <c r="AG961" s="83" t="s">
        <v>311</v>
      </c>
      <c r="AH961" s="83" t="s">
        <v>311</v>
      </c>
      <c r="AI961" s="83" t="s">
        <v>311</v>
      </c>
      <c r="AJ961" s="83" t="s">
        <v>311</v>
      </c>
      <c r="AK961" s="83" t="s">
        <v>311</v>
      </c>
      <c r="AL961" s="83" t="s">
        <v>311</v>
      </c>
      <c r="AM961" s="83" t="s">
        <v>311</v>
      </c>
      <c r="AN961" s="83" t="s">
        <v>311</v>
      </c>
    </row>
    <row r="962" spans="1:40" x14ac:dyDescent="0.25">
      <c r="A962" s="81">
        <f t="shared" si="14"/>
        <v>953</v>
      </c>
      <c r="B962" s="82" t="str">
        <f>IF(tbl_main[[#This Row],[ТИП]]="","",IF(tbl_main[[#This Row],[Серия и номер]]="","",tbl_main[[#This Row],[ТИП]]&amp;"-"&amp;RIGHT(tbl_main[[#This Row],[Серия и номер]],6)))</f>
        <v/>
      </c>
      <c r="C962" s="83" t="s">
        <v>311</v>
      </c>
      <c r="D962" s="83" t="s">
        <v>311</v>
      </c>
      <c r="E962" s="83" t="s">
        <v>311</v>
      </c>
      <c r="F962" s="83" t="s">
        <v>311</v>
      </c>
      <c r="G962" s="83" t="s">
        <v>311</v>
      </c>
      <c r="H962" s="83" t="s">
        <v>311</v>
      </c>
      <c r="I962" s="83" t="s">
        <v>311</v>
      </c>
      <c r="J962" s="83" t="s">
        <v>311</v>
      </c>
      <c r="K962" s="84" t="s">
        <v>311</v>
      </c>
      <c r="L962" s="83" t="s">
        <v>311</v>
      </c>
      <c r="M962" s="85" t="s">
        <v>311</v>
      </c>
      <c r="N962" s="83" t="s">
        <v>311</v>
      </c>
      <c r="O962" s="84" t="s">
        <v>311</v>
      </c>
      <c r="P962" s="83" t="s">
        <v>311</v>
      </c>
      <c r="Q962" s="83" t="s">
        <v>311</v>
      </c>
      <c r="R962" s="83" t="s">
        <v>311</v>
      </c>
      <c r="S962" s="86" t="s">
        <v>311</v>
      </c>
      <c r="T962" s="83" t="s">
        <v>311</v>
      </c>
      <c r="U962" s="83" t="s">
        <v>311</v>
      </c>
      <c r="V962" s="83" t="s">
        <v>311</v>
      </c>
      <c r="W962" s="86" t="s">
        <v>311</v>
      </c>
      <c r="X962" s="86" t="s">
        <v>311</v>
      </c>
      <c r="Y962" s="90" t="str">
        <f>IF(tbl_main[[#This Row],[ИНН организации]]="","",IF(ISERROR(VLOOKUP(tbl_main[[#This Row],[ИНН организации]],tbl_inn[],3,FALSE)),"Проверьте ИНН",VLOOKUP(tbl_main[[#This Row],[ИНН организации]],tbl_inn[],3,FALSE)))</f>
        <v/>
      </c>
      <c r="Z962" s="90" t="str">
        <f>IF(ISERROR(VLOOKUP(tbl_main[[#This Row],[ИНН организации]],tbl_inn[],4,FALSE)),"",VLOOKUP(tbl_main[[#This Row],[ИНН организации]],tbl_inn[],4,FALSE))</f>
        <v/>
      </c>
      <c r="AA962" s="90" t="str">
        <f>IF(ISERROR(VLOOKUP(tbl_main[[#This Row],[ИНН организации]],tbl_inn[],8,FALSE)),"",VLOOKUP(tbl_main[[#This Row],[ИНН организации]],tbl_inn[],8,FALSE))</f>
        <v/>
      </c>
      <c r="AB962" s="83" t="s">
        <v>311</v>
      </c>
      <c r="AC962" s="83" t="s">
        <v>311</v>
      </c>
      <c r="AD962" s="83" t="s">
        <v>311</v>
      </c>
      <c r="AE962" s="83" t="s">
        <v>311</v>
      </c>
      <c r="AF962" s="83" t="s">
        <v>311</v>
      </c>
      <c r="AG962" s="83" t="s">
        <v>311</v>
      </c>
      <c r="AH962" s="83" t="s">
        <v>311</v>
      </c>
      <c r="AI962" s="83" t="s">
        <v>311</v>
      </c>
      <c r="AJ962" s="83" t="s">
        <v>311</v>
      </c>
      <c r="AK962" s="83" t="s">
        <v>311</v>
      </c>
      <c r="AL962" s="83" t="s">
        <v>311</v>
      </c>
      <c r="AM962" s="83" t="s">
        <v>311</v>
      </c>
      <c r="AN962" s="83" t="s">
        <v>311</v>
      </c>
    </row>
    <row r="963" spans="1:40" x14ac:dyDescent="0.25">
      <c r="A963" s="81">
        <f t="shared" si="14"/>
        <v>954</v>
      </c>
      <c r="B963" s="82" t="str">
        <f>IF(tbl_main[[#This Row],[ТИП]]="","",IF(tbl_main[[#This Row],[Серия и номер]]="","",tbl_main[[#This Row],[ТИП]]&amp;"-"&amp;RIGHT(tbl_main[[#This Row],[Серия и номер]],6)))</f>
        <v/>
      </c>
      <c r="C963" s="83" t="s">
        <v>311</v>
      </c>
      <c r="D963" s="83" t="s">
        <v>311</v>
      </c>
      <c r="E963" s="83" t="s">
        <v>311</v>
      </c>
      <c r="F963" s="83" t="s">
        <v>311</v>
      </c>
      <c r="G963" s="83" t="s">
        <v>311</v>
      </c>
      <c r="H963" s="83" t="s">
        <v>311</v>
      </c>
      <c r="I963" s="83" t="s">
        <v>311</v>
      </c>
      <c r="J963" s="83" t="s">
        <v>311</v>
      </c>
      <c r="K963" s="84" t="s">
        <v>311</v>
      </c>
      <c r="L963" s="83" t="s">
        <v>311</v>
      </c>
      <c r="M963" s="85" t="s">
        <v>311</v>
      </c>
      <c r="N963" s="83" t="s">
        <v>311</v>
      </c>
      <c r="O963" s="84" t="s">
        <v>311</v>
      </c>
      <c r="P963" s="83" t="s">
        <v>311</v>
      </c>
      <c r="Q963" s="83" t="s">
        <v>311</v>
      </c>
      <c r="R963" s="83" t="s">
        <v>311</v>
      </c>
      <c r="S963" s="86" t="s">
        <v>311</v>
      </c>
      <c r="T963" s="83" t="s">
        <v>311</v>
      </c>
      <c r="U963" s="83" t="s">
        <v>311</v>
      </c>
      <c r="V963" s="83" t="s">
        <v>311</v>
      </c>
      <c r="W963" s="86" t="s">
        <v>311</v>
      </c>
      <c r="X963" s="86" t="s">
        <v>311</v>
      </c>
      <c r="Y963" s="90" t="str">
        <f>IF(tbl_main[[#This Row],[ИНН организации]]="","",IF(ISERROR(VLOOKUP(tbl_main[[#This Row],[ИНН организации]],tbl_inn[],3,FALSE)),"Проверьте ИНН",VLOOKUP(tbl_main[[#This Row],[ИНН организации]],tbl_inn[],3,FALSE)))</f>
        <v/>
      </c>
      <c r="Z963" s="90" t="str">
        <f>IF(ISERROR(VLOOKUP(tbl_main[[#This Row],[ИНН организации]],tbl_inn[],4,FALSE)),"",VLOOKUP(tbl_main[[#This Row],[ИНН организации]],tbl_inn[],4,FALSE))</f>
        <v/>
      </c>
      <c r="AA963" s="90" t="str">
        <f>IF(ISERROR(VLOOKUP(tbl_main[[#This Row],[ИНН организации]],tbl_inn[],8,FALSE)),"",VLOOKUP(tbl_main[[#This Row],[ИНН организации]],tbl_inn[],8,FALSE))</f>
        <v/>
      </c>
      <c r="AB963" s="83" t="s">
        <v>311</v>
      </c>
      <c r="AC963" s="83" t="s">
        <v>311</v>
      </c>
      <c r="AD963" s="83" t="s">
        <v>311</v>
      </c>
      <c r="AE963" s="83" t="s">
        <v>311</v>
      </c>
      <c r="AF963" s="83" t="s">
        <v>311</v>
      </c>
      <c r="AG963" s="83" t="s">
        <v>311</v>
      </c>
      <c r="AH963" s="83" t="s">
        <v>311</v>
      </c>
      <c r="AI963" s="83" t="s">
        <v>311</v>
      </c>
      <c r="AJ963" s="83" t="s">
        <v>311</v>
      </c>
      <c r="AK963" s="83" t="s">
        <v>311</v>
      </c>
      <c r="AL963" s="83" t="s">
        <v>311</v>
      </c>
      <c r="AM963" s="83" t="s">
        <v>311</v>
      </c>
      <c r="AN963" s="83" t="s">
        <v>311</v>
      </c>
    </row>
    <row r="964" spans="1:40" x14ac:dyDescent="0.25">
      <c r="A964" s="81">
        <f t="shared" si="14"/>
        <v>955</v>
      </c>
      <c r="B964" s="82" t="str">
        <f>IF(tbl_main[[#This Row],[ТИП]]="","",IF(tbl_main[[#This Row],[Серия и номер]]="","",tbl_main[[#This Row],[ТИП]]&amp;"-"&amp;RIGHT(tbl_main[[#This Row],[Серия и номер]],6)))</f>
        <v/>
      </c>
      <c r="C964" s="83" t="s">
        <v>311</v>
      </c>
      <c r="D964" s="83" t="s">
        <v>311</v>
      </c>
      <c r="E964" s="83" t="s">
        <v>311</v>
      </c>
      <c r="F964" s="83" t="s">
        <v>311</v>
      </c>
      <c r="G964" s="83" t="s">
        <v>311</v>
      </c>
      <c r="H964" s="83" t="s">
        <v>311</v>
      </c>
      <c r="I964" s="83" t="s">
        <v>311</v>
      </c>
      <c r="J964" s="83" t="s">
        <v>311</v>
      </c>
      <c r="K964" s="84" t="s">
        <v>311</v>
      </c>
      <c r="L964" s="83" t="s">
        <v>311</v>
      </c>
      <c r="M964" s="85" t="s">
        <v>311</v>
      </c>
      <c r="N964" s="83" t="s">
        <v>311</v>
      </c>
      <c r="O964" s="84" t="s">
        <v>311</v>
      </c>
      <c r="P964" s="83" t="s">
        <v>311</v>
      </c>
      <c r="Q964" s="83" t="s">
        <v>311</v>
      </c>
      <c r="R964" s="83" t="s">
        <v>311</v>
      </c>
      <c r="S964" s="86" t="s">
        <v>311</v>
      </c>
      <c r="T964" s="83" t="s">
        <v>311</v>
      </c>
      <c r="U964" s="83" t="s">
        <v>311</v>
      </c>
      <c r="V964" s="83" t="s">
        <v>311</v>
      </c>
      <c r="W964" s="86" t="s">
        <v>311</v>
      </c>
      <c r="X964" s="86" t="s">
        <v>311</v>
      </c>
      <c r="Y964" s="90" t="str">
        <f>IF(tbl_main[[#This Row],[ИНН организации]]="","",IF(ISERROR(VLOOKUP(tbl_main[[#This Row],[ИНН организации]],tbl_inn[],3,FALSE)),"Проверьте ИНН",VLOOKUP(tbl_main[[#This Row],[ИНН организации]],tbl_inn[],3,FALSE)))</f>
        <v/>
      </c>
      <c r="Z964" s="90" t="str">
        <f>IF(ISERROR(VLOOKUP(tbl_main[[#This Row],[ИНН организации]],tbl_inn[],4,FALSE)),"",VLOOKUP(tbl_main[[#This Row],[ИНН организации]],tbl_inn[],4,FALSE))</f>
        <v/>
      </c>
      <c r="AA964" s="90" t="str">
        <f>IF(ISERROR(VLOOKUP(tbl_main[[#This Row],[ИНН организации]],tbl_inn[],8,FALSE)),"",VLOOKUP(tbl_main[[#This Row],[ИНН организации]],tbl_inn[],8,FALSE))</f>
        <v/>
      </c>
      <c r="AB964" s="83" t="s">
        <v>311</v>
      </c>
      <c r="AC964" s="83" t="s">
        <v>311</v>
      </c>
      <c r="AD964" s="83" t="s">
        <v>311</v>
      </c>
      <c r="AE964" s="83" t="s">
        <v>311</v>
      </c>
      <c r="AF964" s="83" t="s">
        <v>311</v>
      </c>
      <c r="AG964" s="83" t="s">
        <v>311</v>
      </c>
      <c r="AH964" s="83" t="s">
        <v>311</v>
      </c>
      <c r="AI964" s="83" t="s">
        <v>311</v>
      </c>
      <c r="AJ964" s="83" t="s">
        <v>311</v>
      </c>
      <c r="AK964" s="83" t="s">
        <v>311</v>
      </c>
      <c r="AL964" s="83" t="s">
        <v>311</v>
      </c>
      <c r="AM964" s="83" t="s">
        <v>311</v>
      </c>
      <c r="AN964" s="83" t="s">
        <v>311</v>
      </c>
    </row>
    <row r="965" spans="1:40" x14ac:dyDescent="0.25">
      <c r="A965" s="81">
        <f t="shared" si="14"/>
        <v>956</v>
      </c>
      <c r="B965" s="82" t="str">
        <f>IF(tbl_main[[#This Row],[ТИП]]="","",IF(tbl_main[[#This Row],[Серия и номер]]="","",tbl_main[[#This Row],[ТИП]]&amp;"-"&amp;RIGHT(tbl_main[[#This Row],[Серия и номер]],6)))</f>
        <v/>
      </c>
      <c r="C965" s="83" t="s">
        <v>311</v>
      </c>
      <c r="D965" s="83" t="s">
        <v>311</v>
      </c>
      <c r="E965" s="83" t="s">
        <v>311</v>
      </c>
      <c r="F965" s="83" t="s">
        <v>311</v>
      </c>
      <c r="G965" s="83" t="s">
        <v>311</v>
      </c>
      <c r="H965" s="83" t="s">
        <v>311</v>
      </c>
      <c r="I965" s="83" t="s">
        <v>311</v>
      </c>
      <c r="J965" s="83" t="s">
        <v>311</v>
      </c>
      <c r="K965" s="84" t="s">
        <v>311</v>
      </c>
      <c r="L965" s="83" t="s">
        <v>311</v>
      </c>
      <c r="M965" s="85" t="s">
        <v>311</v>
      </c>
      <c r="N965" s="83" t="s">
        <v>311</v>
      </c>
      <c r="O965" s="84" t="s">
        <v>311</v>
      </c>
      <c r="P965" s="83" t="s">
        <v>311</v>
      </c>
      <c r="Q965" s="83" t="s">
        <v>311</v>
      </c>
      <c r="R965" s="83" t="s">
        <v>311</v>
      </c>
      <c r="S965" s="86" t="s">
        <v>311</v>
      </c>
      <c r="T965" s="83" t="s">
        <v>311</v>
      </c>
      <c r="U965" s="83" t="s">
        <v>311</v>
      </c>
      <c r="V965" s="83" t="s">
        <v>311</v>
      </c>
      <c r="W965" s="86" t="s">
        <v>311</v>
      </c>
      <c r="X965" s="86" t="s">
        <v>311</v>
      </c>
      <c r="Y965" s="90" t="str">
        <f>IF(tbl_main[[#This Row],[ИНН организации]]="","",IF(ISERROR(VLOOKUP(tbl_main[[#This Row],[ИНН организации]],tbl_inn[],3,FALSE)),"Проверьте ИНН",VLOOKUP(tbl_main[[#This Row],[ИНН организации]],tbl_inn[],3,FALSE)))</f>
        <v/>
      </c>
      <c r="Z965" s="90" t="str">
        <f>IF(ISERROR(VLOOKUP(tbl_main[[#This Row],[ИНН организации]],tbl_inn[],4,FALSE)),"",VLOOKUP(tbl_main[[#This Row],[ИНН организации]],tbl_inn[],4,FALSE))</f>
        <v/>
      </c>
      <c r="AA965" s="90" t="str">
        <f>IF(ISERROR(VLOOKUP(tbl_main[[#This Row],[ИНН организации]],tbl_inn[],8,FALSE)),"",VLOOKUP(tbl_main[[#This Row],[ИНН организации]],tbl_inn[],8,FALSE))</f>
        <v/>
      </c>
      <c r="AB965" s="83" t="s">
        <v>311</v>
      </c>
      <c r="AC965" s="83" t="s">
        <v>311</v>
      </c>
      <c r="AD965" s="83" t="s">
        <v>311</v>
      </c>
      <c r="AE965" s="83" t="s">
        <v>311</v>
      </c>
      <c r="AF965" s="83" t="s">
        <v>311</v>
      </c>
      <c r="AG965" s="83" t="s">
        <v>311</v>
      </c>
      <c r="AH965" s="83" t="s">
        <v>311</v>
      </c>
      <c r="AI965" s="83" t="s">
        <v>311</v>
      </c>
      <c r="AJ965" s="83" t="s">
        <v>311</v>
      </c>
      <c r="AK965" s="83" t="s">
        <v>311</v>
      </c>
      <c r="AL965" s="83" t="s">
        <v>311</v>
      </c>
      <c r="AM965" s="83" t="s">
        <v>311</v>
      </c>
      <c r="AN965" s="83" t="s">
        <v>311</v>
      </c>
    </row>
    <row r="966" spans="1:40" x14ac:dyDescent="0.25">
      <c r="A966" s="81">
        <f t="shared" si="14"/>
        <v>957</v>
      </c>
      <c r="B966" s="82" t="str">
        <f>IF(tbl_main[[#This Row],[ТИП]]="","",IF(tbl_main[[#This Row],[Серия и номер]]="","",tbl_main[[#This Row],[ТИП]]&amp;"-"&amp;RIGHT(tbl_main[[#This Row],[Серия и номер]],6)))</f>
        <v/>
      </c>
      <c r="C966" s="83" t="s">
        <v>311</v>
      </c>
      <c r="D966" s="83" t="s">
        <v>311</v>
      </c>
      <c r="E966" s="83" t="s">
        <v>311</v>
      </c>
      <c r="F966" s="83" t="s">
        <v>311</v>
      </c>
      <c r="G966" s="83" t="s">
        <v>311</v>
      </c>
      <c r="H966" s="83" t="s">
        <v>311</v>
      </c>
      <c r="I966" s="83" t="s">
        <v>311</v>
      </c>
      <c r="J966" s="83" t="s">
        <v>311</v>
      </c>
      <c r="K966" s="84" t="s">
        <v>311</v>
      </c>
      <c r="L966" s="83" t="s">
        <v>311</v>
      </c>
      <c r="M966" s="85" t="s">
        <v>311</v>
      </c>
      <c r="N966" s="83" t="s">
        <v>311</v>
      </c>
      <c r="O966" s="84" t="s">
        <v>311</v>
      </c>
      <c r="P966" s="83" t="s">
        <v>311</v>
      </c>
      <c r="Q966" s="83" t="s">
        <v>311</v>
      </c>
      <c r="R966" s="83" t="s">
        <v>311</v>
      </c>
      <c r="S966" s="86" t="s">
        <v>311</v>
      </c>
      <c r="T966" s="83" t="s">
        <v>311</v>
      </c>
      <c r="U966" s="83" t="s">
        <v>311</v>
      </c>
      <c r="V966" s="83" t="s">
        <v>311</v>
      </c>
      <c r="W966" s="86" t="s">
        <v>311</v>
      </c>
      <c r="X966" s="86" t="s">
        <v>311</v>
      </c>
      <c r="Y966" s="90" t="str">
        <f>IF(tbl_main[[#This Row],[ИНН организации]]="","",IF(ISERROR(VLOOKUP(tbl_main[[#This Row],[ИНН организации]],tbl_inn[],3,FALSE)),"Проверьте ИНН",VLOOKUP(tbl_main[[#This Row],[ИНН организации]],tbl_inn[],3,FALSE)))</f>
        <v/>
      </c>
      <c r="Z966" s="90" t="str">
        <f>IF(ISERROR(VLOOKUP(tbl_main[[#This Row],[ИНН организации]],tbl_inn[],4,FALSE)),"",VLOOKUP(tbl_main[[#This Row],[ИНН организации]],tbl_inn[],4,FALSE))</f>
        <v/>
      </c>
      <c r="AA966" s="90" t="str">
        <f>IF(ISERROR(VLOOKUP(tbl_main[[#This Row],[ИНН организации]],tbl_inn[],8,FALSE)),"",VLOOKUP(tbl_main[[#This Row],[ИНН организации]],tbl_inn[],8,FALSE))</f>
        <v/>
      </c>
      <c r="AB966" s="83" t="s">
        <v>311</v>
      </c>
      <c r="AC966" s="83" t="s">
        <v>311</v>
      </c>
      <c r="AD966" s="83" t="s">
        <v>311</v>
      </c>
      <c r="AE966" s="83" t="s">
        <v>311</v>
      </c>
      <c r="AF966" s="83" t="s">
        <v>311</v>
      </c>
      <c r="AG966" s="83" t="s">
        <v>311</v>
      </c>
      <c r="AH966" s="83" t="s">
        <v>311</v>
      </c>
      <c r="AI966" s="83" t="s">
        <v>311</v>
      </c>
      <c r="AJ966" s="83" t="s">
        <v>311</v>
      </c>
      <c r="AK966" s="83" t="s">
        <v>311</v>
      </c>
      <c r="AL966" s="83" t="s">
        <v>311</v>
      </c>
      <c r="AM966" s="83" t="s">
        <v>311</v>
      </c>
      <c r="AN966" s="83" t="s">
        <v>311</v>
      </c>
    </row>
    <row r="967" spans="1:40" x14ac:dyDescent="0.25">
      <c r="A967" s="81">
        <f t="shared" si="14"/>
        <v>958</v>
      </c>
      <c r="B967" s="82" t="str">
        <f>IF(tbl_main[[#This Row],[ТИП]]="","",IF(tbl_main[[#This Row],[Серия и номер]]="","",tbl_main[[#This Row],[ТИП]]&amp;"-"&amp;RIGHT(tbl_main[[#This Row],[Серия и номер]],6)))</f>
        <v/>
      </c>
      <c r="C967" s="83" t="s">
        <v>311</v>
      </c>
      <c r="D967" s="83" t="s">
        <v>311</v>
      </c>
      <c r="E967" s="83" t="s">
        <v>311</v>
      </c>
      <c r="F967" s="83" t="s">
        <v>311</v>
      </c>
      <c r="G967" s="83" t="s">
        <v>311</v>
      </c>
      <c r="H967" s="83" t="s">
        <v>311</v>
      </c>
      <c r="I967" s="83" t="s">
        <v>311</v>
      </c>
      <c r="J967" s="83" t="s">
        <v>311</v>
      </c>
      <c r="K967" s="84" t="s">
        <v>311</v>
      </c>
      <c r="L967" s="83" t="s">
        <v>311</v>
      </c>
      <c r="M967" s="85" t="s">
        <v>311</v>
      </c>
      <c r="N967" s="83" t="s">
        <v>311</v>
      </c>
      <c r="O967" s="84" t="s">
        <v>311</v>
      </c>
      <c r="P967" s="83" t="s">
        <v>311</v>
      </c>
      <c r="Q967" s="83" t="s">
        <v>311</v>
      </c>
      <c r="R967" s="83" t="s">
        <v>311</v>
      </c>
      <c r="S967" s="86" t="s">
        <v>311</v>
      </c>
      <c r="T967" s="83" t="s">
        <v>311</v>
      </c>
      <c r="U967" s="83" t="s">
        <v>311</v>
      </c>
      <c r="V967" s="83" t="s">
        <v>311</v>
      </c>
      <c r="W967" s="86" t="s">
        <v>311</v>
      </c>
      <c r="X967" s="86" t="s">
        <v>311</v>
      </c>
      <c r="Y967" s="90" t="str">
        <f>IF(tbl_main[[#This Row],[ИНН организации]]="","",IF(ISERROR(VLOOKUP(tbl_main[[#This Row],[ИНН организации]],tbl_inn[],3,FALSE)),"Проверьте ИНН",VLOOKUP(tbl_main[[#This Row],[ИНН организации]],tbl_inn[],3,FALSE)))</f>
        <v/>
      </c>
      <c r="Z967" s="90" t="str">
        <f>IF(ISERROR(VLOOKUP(tbl_main[[#This Row],[ИНН организации]],tbl_inn[],4,FALSE)),"",VLOOKUP(tbl_main[[#This Row],[ИНН организации]],tbl_inn[],4,FALSE))</f>
        <v/>
      </c>
      <c r="AA967" s="90" t="str">
        <f>IF(ISERROR(VLOOKUP(tbl_main[[#This Row],[ИНН организации]],tbl_inn[],8,FALSE)),"",VLOOKUP(tbl_main[[#This Row],[ИНН организации]],tbl_inn[],8,FALSE))</f>
        <v/>
      </c>
      <c r="AB967" s="83" t="s">
        <v>311</v>
      </c>
      <c r="AC967" s="83" t="s">
        <v>311</v>
      </c>
      <c r="AD967" s="83" t="s">
        <v>311</v>
      </c>
      <c r="AE967" s="83" t="s">
        <v>311</v>
      </c>
      <c r="AF967" s="83" t="s">
        <v>311</v>
      </c>
      <c r="AG967" s="83" t="s">
        <v>311</v>
      </c>
      <c r="AH967" s="83" t="s">
        <v>311</v>
      </c>
      <c r="AI967" s="83" t="s">
        <v>311</v>
      </c>
      <c r="AJ967" s="83" t="s">
        <v>311</v>
      </c>
      <c r="AK967" s="83" t="s">
        <v>311</v>
      </c>
      <c r="AL967" s="83" t="s">
        <v>311</v>
      </c>
      <c r="AM967" s="83" t="s">
        <v>311</v>
      </c>
      <c r="AN967" s="83" t="s">
        <v>311</v>
      </c>
    </row>
    <row r="968" spans="1:40" x14ac:dyDescent="0.25">
      <c r="A968" s="81">
        <f t="shared" si="14"/>
        <v>959</v>
      </c>
      <c r="B968" s="82" t="str">
        <f>IF(tbl_main[[#This Row],[ТИП]]="","",IF(tbl_main[[#This Row],[Серия и номер]]="","",tbl_main[[#This Row],[ТИП]]&amp;"-"&amp;RIGHT(tbl_main[[#This Row],[Серия и номер]],6)))</f>
        <v/>
      </c>
      <c r="C968" s="83" t="s">
        <v>311</v>
      </c>
      <c r="D968" s="83" t="s">
        <v>311</v>
      </c>
      <c r="E968" s="83" t="s">
        <v>311</v>
      </c>
      <c r="F968" s="83" t="s">
        <v>311</v>
      </c>
      <c r="G968" s="83" t="s">
        <v>311</v>
      </c>
      <c r="H968" s="83" t="s">
        <v>311</v>
      </c>
      <c r="I968" s="83" t="s">
        <v>311</v>
      </c>
      <c r="J968" s="83" t="s">
        <v>311</v>
      </c>
      <c r="K968" s="84" t="s">
        <v>311</v>
      </c>
      <c r="L968" s="83" t="s">
        <v>311</v>
      </c>
      <c r="M968" s="85" t="s">
        <v>311</v>
      </c>
      <c r="N968" s="83" t="s">
        <v>311</v>
      </c>
      <c r="O968" s="84" t="s">
        <v>311</v>
      </c>
      <c r="P968" s="83" t="s">
        <v>311</v>
      </c>
      <c r="Q968" s="83" t="s">
        <v>311</v>
      </c>
      <c r="R968" s="83" t="s">
        <v>311</v>
      </c>
      <c r="S968" s="86" t="s">
        <v>311</v>
      </c>
      <c r="T968" s="83" t="s">
        <v>311</v>
      </c>
      <c r="U968" s="83" t="s">
        <v>311</v>
      </c>
      <c r="V968" s="83" t="s">
        <v>311</v>
      </c>
      <c r="W968" s="86" t="s">
        <v>311</v>
      </c>
      <c r="X968" s="86" t="s">
        <v>311</v>
      </c>
      <c r="Y968" s="90" t="str">
        <f>IF(tbl_main[[#This Row],[ИНН организации]]="","",IF(ISERROR(VLOOKUP(tbl_main[[#This Row],[ИНН организации]],tbl_inn[],3,FALSE)),"Проверьте ИНН",VLOOKUP(tbl_main[[#This Row],[ИНН организации]],tbl_inn[],3,FALSE)))</f>
        <v/>
      </c>
      <c r="Z968" s="90" t="str">
        <f>IF(ISERROR(VLOOKUP(tbl_main[[#This Row],[ИНН организации]],tbl_inn[],4,FALSE)),"",VLOOKUP(tbl_main[[#This Row],[ИНН организации]],tbl_inn[],4,FALSE))</f>
        <v/>
      </c>
      <c r="AA968" s="90" t="str">
        <f>IF(ISERROR(VLOOKUP(tbl_main[[#This Row],[ИНН организации]],tbl_inn[],8,FALSE)),"",VLOOKUP(tbl_main[[#This Row],[ИНН организации]],tbl_inn[],8,FALSE))</f>
        <v/>
      </c>
      <c r="AB968" s="83" t="s">
        <v>311</v>
      </c>
      <c r="AC968" s="83" t="s">
        <v>311</v>
      </c>
      <c r="AD968" s="83" t="s">
        <v>311</v>
      </c>
      <c r="AE968" s="83" t="s">
        <v>311</v>
      </c>
      <c r="AF968" s="83" t="s">
        <v>311</v>
      </c>
      <c r="AG968" s="83" t="s">
        <v>311</v>
      </c>
      <c r="AH968" s="83" t="s">
        <v>311</v>
      </c>
      <c r="AI968" s="83" t="s">
        <v>311</v>
      </c>
      <c r="AJ968" s="83" t="s">
        <v>311</v>
      </c>
      <c r="AK968" s="83" t="s">
        <v>311</v>
      </c>
      <c r="AL968" s="83" t="s">
        <v>311</v>
      </c>
      <c r="AM968" s="83" t="s">
        <v>311</v>
      </c>
      <c r="AN968" s="83" t="s">
        <v>311</v>
      </c>
    </row>
    <row r="969" spans="1:40" x14ac:dyDescent="0.25">
      <c r="A969" s="81">
        <f t="shared" si="14"/>
        <v>960</v>
      </c>
      <c r="B969" s="82" t="str">
        <f>IF(tbl_main[[#This Row],[ТИП]]="","",IF(tbl_main[[#This Row],[Серия и номер]]="","",tbl_main[[#This Row],[ТИП]]&amp;"-"&amp;RIGHT(tbl_main[[#This Row],[Серия и номер]],6)))</f>
        <v/>
      </c>
      <c r="C969" s="83" t="s">
        <v>311</v>
      </c>
      <c r="D969" s="83" t="s">
        <v>311</v>
      </c>
      <c r="E969" s="83" t="s">
        <v>311</v>
      </c>
      <c r="F969" s="83" t="s">
        <v>311</v>
      </c>
      <c r="G969" s="83" t="s">
        <v>311</v>
      </c>
      <c r="H969" s="83" t="s">
        <v>311</v>
      </c>
      <c r="I969" s="83" t="s">
        <v>311</v>
      </c>
      <c r="J969" s="83" t="s">
        <v>311</v>
      </c>
      <c r="K969" s="84" t="s">
        <v>311</v>
      </c>
      <c r="L969" s="83" t="s">
        <v>311</v>
      </c>
      <c r="M969" s="85" t="s">
        <v>311</v>
      </c>
      <c r="N969" s="83" t="s">
        <v>311</v>
      </c>
      <c r="O969" s="84" t="s">
        <v>311</v>
      </c>
      <c r="P969" s="83" t="s">
        <v>311</v>
      </c>
      <c r="Q969" s="83" t="s">
        <v>311</v>
      </c>
      <c r="R969" s="83" t="s">
        <v>311</v>
      </c>
      <c r="S969" s="86" t="s">
        <v>311</v>
      </c>
      <c r="T969" s="83" t="s">
        <v>311</v>
      </c>
      <c r="U969" s="83" t="s">
        <v>311</v>
      </c>
      <c r="V969" s="83" t="s">
        <v>311</v>
      </c>
      <c r="W969" s="86" t="s">
        <v>311</v>
      </c>
      <c r="X969" s="86" t="s">
        <v>311</v>
      </c>
      <c r="Y969" s="90" t="str">
        <f>IF(tbl_main[[#This Row],[ИНН организации]]="","",IF(ISERROR(VLOOKUP(tbl_main[[#This Row],[ИНН организации]],tbl_inn[],3,FALSE)),"Проверьте ИНН",VLOOKUP(tbl_main[[#This Row],[ИНН организации]],tbl_inn[],3,FALSE)))</f>
        <v/>
      </c>
      <c r="Z969" s="90" t="str">
        <f>IF(ISERROR(VLOOKUP(tbl_main[[#This Row],[ИНН организации]],tbl_inn[],4,FALSE)),"",VLOOKUP(tbl_main[[#This Row],[ИНН организации]],tbl_inn[],4,FALSE))</f>
        <v/>
      </c>
      <c r="AA969" s="90" t="str">
        <f>IF(ISERROR(VLOOKUP(tbl_main[[#This Row],[ИНН организации]],tbl_inn[],8,FALSE)),"",VLOOKUP(tbl_main[[#This Row],[ИНН организации]],tbl_inn[],8,FALSE))</f>
        <v/>
      </c>
      <c r="AB969" s="83" t="s">
        <v>311</v>
      </c>
      <c r="AC969" s="83" t="s">
        <v>311</v>
      </c>
      <c r="AD969" s="83" t="s">
        <v>311</v>
      </c>
      <c r="AE969" s="83" t="s">
        <v>311</v>
      </c>
      <c r="AF969" s="83" t="s">
        <v>311</v>
      </c>
      <c r="AG969" s="83" t="s">
        <v>311</v>
      </c>
      <c r="AH969" s="83" t="s">
        <v>311</v>
      </c>
      <c r="AI969" s="83" t="s">
        <v>311</v>
      </c>
      <c r="AJ969" s="83" t="s">
        <v>311</v>
      </c>
      <c r="AK969" s="83" t="s">
        <v>311</v>
      </c>
      <c r="AL969" s="83" t="s">
        <v>311</v>
      </c>
      <c r="AM969" s="83" t="s">
        <v>311</v>
      </c>
      <c r="AN969" s="83" t="s">
        <v>311</v>
      </c>
    </row>
    <row r="970" spans="1:40" x14ac:dyDescent="0.25">
      <c r="A970" s="81">
        <f t="shared" si="14"/>
        <v>961</v>
      </c>
      <c r="B970" s="82" t="str">
        <f>IF(tbl_main[[#This Row],[ТИП]]="","",IF(tbl_main[[#This Row],[Серия и номер]]="","",tbl_main[[#This Row],[ТИП]]&amp;"-"&amp;RIGHT(tbl_main[[#This Row],[Серия и номер]],6)))</f>
        <v/>
      </c>
      <c r="C970" s="83" t="s">
        <v>311</v>
      </c>
      <c r="D970" s="83" t="s">
        <v>311</v>
      </c>
      <c r="E970" s="83" t="s">
        <v>311</v>
      </c>
      <c r="F970" s="83" t="s">
        <v>311</v>
      </c>
      <c r="G970" s="83" t="s">
        <v>311</v>
      </c>
      <c r="H970" s="83" t="s">
        <v>311</v>
      </c>
      <c r="I970" s="83" t="s">
        <v>311</v>
      </c>
      <c r="J970" s="83" t="s">
        <v>311</v>
      </c>
      <c r="K970" s="84" t="s">
        <v>311</v>
      </c>
      <c r="L970" s="83" t="s">
        <v>311</v>
      </c>
      <c r="M970" s="85" t="s">
        <v>311</v>
      </c>
      <c r="N970" s="83" t="s">
        <v>311</v>
      </c>
      <c r="O970" s="84" t="s">
        <v>311</v>
      </c>
      <c r="P970" s="83" t="s">
        <v>311</v>
      </c>
      <c r="Q970" s="83" t="s">
        <v>311</v>
      </c>
      <c r="R970" s="83" t="s">
        <v>311</v>
      </c>
      <c r="S970" s="86" t="s">
        <v>311</v>
      </c>
      <c r="T970" s="83" t="s">
        <v>311</v>
      </c>
      <c r="U970" s="83" t="s">
        <v>311</v>
      </c>
      <c r="V970" s="83" t="s">
        <v>311</v>
      </c>
      <c r="W970" s="86" t="s">
        <v>311</v>
      </c>
      <c r="X970" s="86" t="s">
        <v>311</v>
      </c>
      <c r="Y970" s="90" t="str">
        <f>IF(tbl_main[[#This Row],[ИНН организации]]="","",IF(ISERROR(VLOOKUP(tbl_main[[#This Row],[ИНН организации]],tbl_inn[],3,FALSE)),"Проверьте ИНН",VLOOKUP(tbl_main[[#This Row],[ИНН организации]],tbl_inn[],3,FALSE)))</f>
        <v/>
      </c>
      <c r="Z970" s="90" t="str">
        <f>IF(ISERROR(VLOOKUP(tbl_main[[#This Row],[ИНН организации]],tbl_inn[],4,FALSE)),"",VLOOKUP(tbl_main[[#This Row],[ИНН организации]],tbl_inn[],4,FALSE))</f>
        <v/>
      </c>
      <c r="AA970" s="90" t="str">
        <f>IF(ISERROR(VLOOKUP(tbl_main[[#This Row],[ИНН организации]],tbl_inn[],8,FALSE)),"",VLOOKUP(tbl_main[[#This Row],[ИНН организации]],tbl_inn[],8,FALSE))</f>
        <v/>
      </c>
      <c r="AB970" s="83" t="s">
        <v>311</v>
      </c>
      <c r="AC970" s="83" t="s">
        <v>311</v>
      </c>
      <c r="AD970" s="83" t="s">
        <v>311</v>
      </c>
      <c r="AE970" s="83" t="s">
        <v>311</v>
      </c>
      <c r="AF970" s="83" t="s">
        <v>311</v>
      </c>
      <c r="AG970" s="83" t="s">
        <v>311</v>
      </c>
      <c r="AH970" s="83" t="s">
        <v>311</v>
      </c>
      <c r="AI970" s="83" t="s">
        <v>311</v>
      </c>
      <c r="AJ970" s="83" t="s">
        <v>311</v>
      </c>
      <c r="AK970" s="83" t="s">
        <v>311</v>
      </c>
      <c r="AL970" s="83" t="s">
        <v>311</v>
      </c>
      <c r="AM970" s="83" t="s">
        <v>311</v>
      </c>
      <c r="AN970" s="83" t="s">
        <v>311</v>
      </c>
    </row>
    <row r="971" spans="1:40" x14ac:dyDescent="0.25">
      <c r="A971" s="81">
        <f t="shared" ref="A971:A1034" si="15">ROW()-9</f>
        <v>962</v>
      </c>
      <c r="B971" s="82" t="str">
        <f>IF(tbl_main[[#This Row],[ТИП]]="","",IF(tbl_main[[#This Row],[Серия и номер]]="","",tbl_main[[#This Row],[ТИП]]&amp;"-"&amp;RIGHT(tbl_main[[#This Row],[Серия и номер]],6)))</f>
        <v/>
      </c>
      <c r="C971" s="83" t="s">
        <v>311</v>
      </c>
      <c r="D971" s="83" t="s">
        <v>311</v>
      </c>
      <c r="E971" s="83" t="s">
        <v>311</v>
      </c>
      <c r="F971" s="83" t="s">
        <v>311</v>
      </c>
      <c r="G971" s="83" t="s">
        <v>311</v>
      </c>
      <c r="H971" s="83" t="s">
        <v>311</v>
      </c>
      <c r="I971" s="83" t="s">
        <v>311</v>
      </c>
      <c r="J971" s="83" t="s">
        <v>311</v>
      </c>
      <c r="K971" s="84" t="s">
        <v>311</v>
      </c>
      <c r="L971" s="83" t="s">
        <v>311</v>
      </c>
      <c r="M971" s="85" t="s">
        <v>311</v>
      </c>
      <c r="N971" s="83" t="s">
        <v>311</v>
      </c>
      <c r="O971" s="84" t="s">
        <v>311</v>
      </c>
      <c r="P971" s="83" t="s">
        <v>311</v>
      </c>
      <c r="Q971" s="83" t="s">
        <v>311</v>
      </c>
      <c r="R971" s="83" t="s">
        <v>311</v>
      </c>
      <c r="S971" s="86" t="s">
        <v>311</v>
      </c>
      <c r="T971" s="83" t="s">
        <v>311</v>
      </c>
      <c r="U971" s="83" t="s">
        <v>311</v>
      </c>
      <c r="V971" s="83" t="s">
        <v>311</v>
      </c>
      <c r="W971" s="86" t="s">
        <v>311</v>
      </c>
      <c r="X971" s="86" t="s">
        <v>311</v>
      </c>
      <c r="Y971" s="90" t="str">
        <f>IF(tbl_main[[#This Row],[ИНН организации]]="","",IF(ISERROR(VLOOKUP(tbl_main[[#This Row],[ИНН организации]],tbl_inn[],3,FALSE)),"Проверьте ИНН",VLOOKUP(tbl_main[[#This Row],[ИНН организации]],tbl_inn[],3,FALSE)))</f>
        <v/>
      </c>
      <c r="Z971" s="90" t="str">
        <f>IF(ISERROR(VLOOKUP(tbl_main[[#This Row],[ИНН организации]],tbl_inn[],4,FALSE)),"",VLOOKUP(tbl_main[[#This Row],[ИНН организации]],tbl_inn[],4,FALSE))</f>
        <v/>
      </c>
      <c r="AA971" s="90" t="str">
        <f>IF(ISERROR(VLOOKUP(tbl_main[[#This Row],[ИНН организации]],tbl_inn[],8,FALSE)),"",VLOOKUP(tbl_main[[#This Row],[ИНН организации]],tbl_inn[],8,FALSE))</f>
        <v/>
      </c>
      <c r="AB971" s="83" t="s">
        <v>311</v>
      </c>
      <c r="AC971" s="83" t="s">
        <v>311</v>
      </c>
      <c r="AD971" s="83" t="s">
        <v>311</v>
      </c>
      <c r="AE971" s="83" t="s">
        <v>311</v>
      </c>
      <c r="AF971" s="83" t="s">
        <v>311</v>
      </c>
      <c r="AG971" s="83" t="s">
        <v>311</v>
      </c>
      <c r="AH971" s="83" t="s">
        <v>311</v>
      </c>
      <c r="AI971" s="83" t="s">
        <v>311</v>
      </c>
      <c r="AJ971" s="83" t="s">
        <v>311</v>
      </c>
      <c r="AK971" s="83" t="s">
        <v>311</v>
      </c>
      <c r="AL971" s="83" t="s">
        <v>311</v>
      </c>
      <c r="AM971" s="83" t="s">
        <v>311</v>
      </c>
      <c r="AN971" s="83" t="s">
        <v>311</v>
      </c>
    </row>
    <row r="972" spans="1:40" x14ac:dyDescent="0.25">
      <c r="A972" s="81">
        <f t="shared" si="15"/>
        <v>963</v>
      </c>
      <c r="B972" s="82" t="str">
        <f>IF(tbl_main[[#This Row],[ТИП]]="","",IF(tbl_main[[#This Row],[Серия и номер]]="","",tbl_main[[#This Row],[ТИП]]&amp;"-"&amp;RIGHT(tbl_main[[#This Row],[Серия и номер]],6)))</f>
        <v/>
      </c>
      <c r="C972" s="83" t="s">
        <v>311</v>
      </c>
      <c r="D972" s="83" t="s">
        <v>311</v>
      </c>
      <c r="E972" s="83" t="s">
        <v>311</v>
      </c>
      <c r="F972" s="83" t="s">
        <v>311</v>
      </c>
      <c r="G972" s="83" t="s">
        <v>311</v>
      </c>
      <c r="H972" s="83" t="s">
        <v>311</v>
      </c>
      <c r="I972" s="83" t="s">
        <v>311</v>
      </c>
      <c r="J972" s="83" t="s">
        <v>311</v>
      </c>
      <c r="K972" s="84" t="s">
        <v>311</v>
      </c>
      <c r="L972" s="83" t="s">
        <v>311</v>
      </c>
      <c r="M972" s="85" t="s">
        <v>311</v>
      </c>
      <c r="N972" s="83" t="s">
        <v>311</v>
      </c>
      <c r="O972" s="84" t="s">
        <v>311</v>
      </c>
      <c r="P972" s="83" t="s">
        <v>311</v>
      </c>
      <c r="Q972" s="83" t="s">
        <v>311</v>
      </c>
      <c r="R972" s="83" t="s">
        <v>311</v>
      </c>
      <c r="S972" s="86" t="s">
        <v>311</v>
      </c>
      <c r="T972" s="83" t="s">
        <v>311</v>
      </c>
      <c r="U972" s="83" t="s">
        <v>311</v>
      </c>
      <c r="V972" s="83" t="s">
        <v>311</v>
      </c>
      <c r="W972" s="86" t="s">
        <v>311</v>
      </c>
      <c r="X972" s="86" t="s">
        <v>311</v>
      </c>
      <c r="Y972" s="90" t="str">
        <f>IF(tbl_main[[#This Row],[ИНН организации]]="","",IF(ISERROR(VLOOKUP(tbl_main[[#This Row],[ИНН организации]],tbl_inn[],3,FALSE)),"Проверьте ИНН",VLOOKUP(tbl_main[[#This Row],[ИНН организации]],tbl_inn[],3,FALSE)))</f>
        <v/>
      </c>
      <c r="Z972" s="90" t="str">
        <f>IF(ISERROR(VLOOKUP(tbl_main[[#This Row],[ИНН организации]],tbl_inn[],4,FALSE)),"",VLOOKUP(tbl_main[[#This Row],[ИНН организации]],tbl_inn[],4,FALSE))</f>
        <v/>
      </c>
      <c r="AA972" s="90" t="str">
        <f>IF(ISERROR(VLOOKUP(tbl_main[[#This Row],[ИНН организации]],tbl_inn[],8,FALSE)),"",VLOOKUP(tbl_main[[#This Row],[ИНН организации]],tbl_inn[],8,FALSE))</f>
        <v/>
      </c>
      <c r="AB972" s="83" t="s">
        <v>311</v>
      </c>
      <c r="AC972" s="83" t="s">
        <v>311</v>
      </c>
      <c r="AD972" s="83" t="s">
        <v>311</v>
      </c>
      <c r="AE972" s="83" t="s">
        <v>311</v>
      </c>
      <c r="AF972" s="83" t="s">
        <v>311</v>
      </c>
      <c r="AG972" s="83" t="s">
        <v>311</v>
      </c>
      <c r="AH972" s="83" t="s">
        <v>311</v>
      </c>
      <c r="AI972" s="83" t="s">
        <v>311</v>
      </c>
      <c r="AJ972" s="83" t="s">
        <v>311</v>
      </c>
      <c r="AK972" s="83" t="s">
        <v>311</v>
      </c>
      <c r="AL972" s="83" t="s">
        <v>311</v>
      </c>
      <c r="AM972" s="83" t="s">
        <v>311</v>
      </c>
      <c r="AN972" s="83" t="s">
        <v>311</v>
      </c>
    </row>
    <row r="973" spans="1:40" x14ac:dyDescent="0.25">
      <c r="A973" s="81">
        <f t="shared" si="15"/>
        <v>964</v>
      </c>
      <c r="B973" s="82" t="str">
        <f>IF(tbl_main[[#This Row],[ТИП]]="","",IF(tbl_main[[#This Row],[Серия и номер]]="","",tbl_main[[#This Row],[ТИП]]&amp;"-"&amp;RIGHT(tbl_main[[#This Row],[Серия и номер]],6)))</f>
        <v/>
      </c>
      <c r="C973" s="83" t="s">
        <v>311</v>
      </c>
      <c r="D973" s="83" t="s">
        <v>311</v>
      </c>
      <c r="E973" s="83" t="s">
        <v>311</v>
      </c>
      <c r="F973" s="83" t="s">
        <v>311</v>
      </c>
      <c r="G973" s="83" t="s">
        <v>311</v>
      </c>
      <c r="H973" s="83" t="s">
        <v>311</v>
      </c>
      <c r="I973" s="83" t="s">
        <v>311</v>
      </c>
      <c r="J973" s="83" t="s">
        <v>311</v>
      </c>
      <c r="K973" s="84" t="s">
        <v>311</v>
      </c>
      <c r="L973" s="83" t="s">
        <v>311</v>
      </c>
      <c r="M973" s="85" t="s">
        <v>311</v>
      </c>
      <c r="N973" s="83" t="s">
        <v>311</v>
      </c>
      <c r="O973" s="84" t="s">
        <v>311</v>
      </c>
      <c r="P973" s="83" t="s">
        <v>311</v>
      </c>
      <c r="Q973" s="83" t="s">
        <v>311</v>
      </c>
      <c r="R973" s="83" t="s">
        <v>311</v>
      </c>
      <c r="S973" s="86" t="s">
        <v>311</v>
      </c>
      <c r="T973" s="83" t="s">
        <v>311</v>
      </c>
      <c r="U973" s="83" t="s">
        <v>311</v>
      </c>
      <c r="V973" s="83" t="s">
        <v>311</v>
      </c>
      <c r="W973" s="86" t="s">
        <v>311</v>
      </c>
      <c r="X973" s="86" t="s">
        <v>311</v>
      </c>
      <c r="Y973" s="90" t="str">
        <f>IF(tbl_main[[#This Row],[ИНН организации]]="","",IF(ISERROR(VLOOKUP(tbl_main[[#This Row],[ИНН организации]],tbl_inn[],3,FALSE)),"Проверьте ИНН",VLOOKUP(tbl_main[[#This Row],[ИНН организации]],tbl_inn[],3,FALSE)))</f>
        <v/>
      </c>
      <c r="Z973" s="90" t="str">
        <f>IF(ISERROR(VLOOKUP(tbl_main[[#This Row],[ИНН организации]],tbl_inn[],4,FALSE)),"",VLOOKUP(tbl_main[[#This Row],[ИНН организации]],tbl_inn[],4,FALSE))</f>
        <v/>
      </c>
      <c r="AA973" s="90" t="str">
        <f>IF(ISERROR(VLOOKUP(tbl_main[[#This Row],[ИНН организации]],tbl_inn[],8,FALSE)),"",VLOOKUP(tbl_main[[#This Row],[ИНН организации]],tbl_inn[],8,FALSE))</f>
        <v/>
      </c>
      <c r="AB973" s="83" t="s">
        <v>311</v>
      </c>
      <c r="AC973" s="83" t="s">
        <v>311</v>
      </c>
      <c r="AD973" s="83" t="s">
        <v>311</v>
      </c>
      <c r="AE973" s="83" t="s">
        <v>311</v>
      </c>
      <c r="AF973" s="83" t="s">
        <v>311</v>
      </c>
      <c r="AG973" s="83" t="s">
        <v>311</v>
      </c>
      <c r="AH973" s="83" t="s">
        <v>311</v>
      </c>
      <c r="AI973" s="83" t="s">
        <v>311</v>
      </c>
      <c r="AJ973" s="83" t="s">
        <v>311</v>
      </c>
      <c r="AK973" s="83" t="s">
        <v>311</v>
      </c>
      <c r="AL973" s="83" t="s">
        <v>311</v>
      </c>
      <c r="AM973" s="83" t="s">
        <v>311</v>
      </c>
      <c r="AN973" s="83" t="s">
        <v>311</v>
      </c>
    </row>
    <row r="974" spans="1:40" x14ac:dyDescent="0.25">
      <c r="A974" s="81">
        <f t="shared" si="15"/>
        <v>965</v>
      </c>
      <c r="B974" s="82" t="str">
        <f>IF(tbl_main[[#This Row],[ТИП]]="","",IF(tbl_main[[#This Row],[Серия и номер]]="","",tbl_main[[#This Row],[ТИП]]&amp;"-"&amp;RIGHT(tbl_main[[#This Row],[Серия и номер]],6)))</f>
        <v/>
      </c>
      <c r="C974" s="83" t="s">
        <v>311</v>
      </c>
      <c r="D974" s="83" t="s">
        <v>311</v>
      </c>
      <c r="E974" s="83" t="s">
        <v>311</v>
      </c>
      <c r="F974" s="83" t="s">
        <v>311</v>
      </c>
      <c r="G974" s="83" t="s">
        <v>311</v>
      </c>
      <c r="H974" s="83" t="s">
        <v>311</v>
      </c>
      <c r="I974" s="83" t="s">
        <v>311</v>
      </c>
      <c r="J974" s="83" t="s">
        <v>311</v>
      </c>
      <c r="K974" s="84" t="s">
        <v>311</v>
      </c>
      <c r="L974" s="83" t="s">
        <v>311</v>
      </c>
      <c r="M974" s="85" t="s">
        <v>311</v>
      </c>
      <c r="N974" s="83" t="s">
        <v>311</v>
      </c>
      <c r="O974" s="84" t="s">
        <v>311</v>
      </c>
      <c r="P974" s="83" t="s">
        <v>311</v>
      </c>
      <c r="Q974" s="83" t="s">
        <v>311</v>
      </c>
      <c r="R974" s="83" t="s">
        <v>311</v>
      </c>
      <c r="S974" s="86" t="s">
        <v>311</v>
      </c>
      <c r="T974" s="83" t="s">
        <v>311</v>
      </c>
      <c r="U974" s="83" t="s">
        <v>311</v>
      </c>
      <c r="V974" s="83" t="s">
        <v>311</v>
      </c>
      <c r="W974" s="86" t="s">
        <v>311</v>
      </c>
      <c r="X974" s="86" t="s">
        <v>311</v>
      </c>
      <c r="Y974" s="90" t="str">
        <f>IF(tbl_main[[#This Row],[ИНН организации]]="","",IF(ISERROR(VLOOKUP(tbl_main[[#This Row],[ИНН организации]],tbl_inn[],3,FALSE)),"Проверьте ИНН",VLOOKUP(tbl_main[[#This Row],[ИНН организации]],tbl_inn[],3,FALSE)))</f>
        <v/>
      </c>
      <c r="Z974" s="90" t="str">
        <f>IF(ISERROR(VLOOKUP(tbl_main[[#This Row],[ИНН организации]],tbl_inn[],4,FALSE)),"",VLOOKUP(tbl_main[[#This Row],[ИНН организации]],tbl_inn[],4,FALSE))</f>
        <v/>
      </c>
      <c r="AA974" s="90" t="str">
        <f>IF(ISERROR(VLOOKUP(tbl_main[[#This Row],[ИНН организации]],tbl_inn[],8,FALSE)),"",VLOOKUP(tbl_main[[#This Row],[ИНН организации]],tbl_inn[],8,FALSE))</f>
        <v/>
      </c>
      <c r="AB974" s="83" t="s">
        <v>311</v>
      </c>
      <c r="AC974" s="83" t="s">
        <v>311</v>
      </c>
      <c r="AD974" s="83" t="s">
        <v>311</v>
      </c>
      <c r="AE974" s="83" t="s">
        <v>311</v>
      </c>
      <c r="AF974" s="83" t="s">
        <v>311</v>
      </c>
      <c r="AG974" s="83" t="s">
        <v>311</v>
      </c>
      <c r="AH974" s="83" t="s">
        <v>311</v>
      </c>
      <c r="AI974" s="83" t="s">
        <v>311</v>
      </c>
      <c r="AJ974" s="83" t="s">
        <v>311</v>
      </c>
      <c r="AK974" s="83" t="s">
        <v>311</v>
      </c>
      <c r="AL974" s="83" t="s">
        <v>311</v>
      </c>
      <c r="AM974" s="83" t="s">
        <v>311</v>
      </c>
      <c r="AN974" s="83" t="s">
        <v>311</v>
      </c>
    </row>
    <row r="975" spans="1:40" x14ac:dyDescent="0.25">
      <c r="A975" s="81">
        <f t="shared" si="15"/>
        <v>966</v>
      </c>
      <c r="B975" s="82" t="str">
        <f>IF(tbl_main[[#This Row],[ТИП]]="","",IF(tbl_main[[#This Row],[Серия и номер]]="","",tbl_main[[#This Row],[ТИП]]&amp;"-"&amp;RIGHT(tbl_main[[#This Row],[Серия и номер]],6)))</f>
        <v/>
      </c>
      <c r="C975" s="83" t="s">
        <v>311</v>
      </c>
      <c r="D975" s="83" t="s">
        <v>311</v>
      </c>
      <c r="E975" s="83" t="s">
        <v>311</v>
      </c>
      <c r="F975" s="83" t="s">
        <v>311</v>
      </c>
      <c r="G975" s="83" t="s">
        <v>311</v>
      </c>
      <c r="H975" s="83" t="s">
        <v>311</v>
      </c>
      <c r="I975" s="83" t="s">
        <v>311</v>
      </c>
      <c r="J975" s="83" t="s">
        <v>311</v>
      </c>
      <c r="K975" s="84" t="s">
        <v>311</v>
      </c>
      <c r="L975" s="83" t="s">
        <v>311</v>
      </c>
      <c r="M975" s="85" t="s">
        <v>311</v>
      </c>
      <c r="N975" s="83" t="s">
        <v>311</v>
      </c>
      <c r="O975" s="84" t="s">
        <v>311</v>
      </c>
      <c r="P975" s="83" t="s">
        <v>311</v>
      </c>
      <c r="Q975" s="83" t="s">
        <v>311</v>
      </c>
      <c r="R975" s="83" t="s">
        <v>311</v>
      </c>
      <c r="S975" s="86" t="s">
        <v>311</v>
      </c>
      <c r="T975" s="83" t="s">
        <v>311</v>
      </c>
      <c r="U975" s="83" t="s">
        <v>311</v>
      </c>
      <c r="V975" s="83" t="s">
        <v>311</v>
      </c>
      <c r="W975" s="86" t="s">
        <v>311</v>
      </c>
      <c r="X975" s="86" t="s">
        <v>311</v>
      </c>
      <c r="Y975" s="90" t="str">
        <f>IF(tbl_main[[#This Row],[ИНН организации]]="","",IF(ISERROR(VLOOKUP(tbl_main[[#This Row],[ИНН организации]],tbl_inn[],3,FALSE)),"Проверьте ИНН",VLOOKUP(tbl_main[[#This Row],[ИНН организации]],tbl_inn[],3,FALSE)))</f>
        <v/>
      </c>
      <c r="Z975" s="90" t="str">
        <f>IF(ISERROR(VLOOKUP(tbl_main[[#This Row],[ИНН организации]],tbl_inn[],4,FALSE)),"",VLOOKUP(tbl_main[[#This Row],[ИНН организации]],tbl_inn[],4,FALSE))</f>
        <v/>
      </c>
      <c r="AA975" s="90" t="str">
        <f>IF(ISERROR(VLOOKUP(tbl_main[[#This Row],[ИНН организации]],tbl_inn[],8,FALSE)),"",VLOOKUP(tbl_main[[#This Row],[ИНН организации]],tbl_inn[],8,FALSE))</f>
        <v/>
      </c>
      <c r="AB975" s="83" t="s">
        <v>311</v>
      </c>
      <c r="AC975" s="83" t="s">
        <v>311</v>
      </c>
      <c r="AD975" s="83" t="s">
        <v>311</v>
      </c>
      <c r="AE975" s="83" t="s">
        <v>311</v>
      </c>
      <c r="AF975" s="83" t="s">
        <v>311</v>
      </c>
      <c r="AG975" s="83" t="s">
        <v>311</v>
      </c>
      <c r="AH975" s="83" t="s">
        <v>311</v>
      </c>
      <c r="AI975" s="83" t="s">
        <v>311</v>
      </c>
      <c r="AJ975" s="83" t="s">
        <v>311</v>
      </c>
      <c r="AK975" s="83" t="s">
        <v>311</v>
      </c>
      <c r="AL975" s="83" t="s">
        <v>311</v>
      </c>
      <c r="AM975" s="83" t="s">
        <v>311</v>
      </c>
      <c r="AN975" s="83" t="s">
        <v>311</v>
      </c>
    </row>
    <row r="976" spans="1:40" x14ac:dyDescent="0.25">
      <c r="A976" s="81">
        <f t="shared" si="15"/>
        <v>967</v>
      </c>
      <c r="B976" s="82" t="str">
        <f>IF(tbl_main[[#This Row],[ТИП]]="","",IF(tbl_main[[#This Row],[Серия и номер]]="","",tbl_main[[#This Row],[ТИП]]&amp;"-"&amp;RIGHT(tbl_main[[#This Row],[Серия и номер]],6)))</f>
        <v/>
      </c>
      <c r="C976" s="83" t="s">
        <v>311</v>
      </c>
      <c r="D976" s="83" t="s">
        <v>311</v>
      </c>
      <c r="E976" s="83" t="s">
        <v>311</v>
      </c>
      <c r="F976" s="83" t="s">
        <v>311</v>
      </c>
      <c r="G976" s="83" t="s">
        <v>311</v>
      </c>
      <c r="H976" s="83" t="s">
        <v>311</v>
      </c>
      <c r="I976" s="83" t="s">
        <v>311</v>
      </c>
      <c r="J976" s="83" t="s">
        <v>311</v>
      </c>
      <c r="K976" s="84" t="s">
        <v>311</v>
      </c>
      <c r="L976" s="83" t="s">
        <v>311</v>
      </c>
      <c r="M976" s="85" t="s">
        <v>311</v>
      </c>
      <c r="N976" s="83" t="s">
        <v>311</v>
      </c>
      <c r="O976" s="84" t="s">
        <v>311</v>
      </c>
      <c r="P976" s="83" t="s">
        <v>311</v>
      </c>
      <c r="Q976" s="83" t="s">
        <v>311</v>
      </c>
      <c r="R976" s="83" t="s">
        <v>311</v>
      </c>
      <c r="S976" s="86" t="s">
        <v>311</v>
      </c>
      <c r="T976" s="83" t="s">
        <v>311</v>
      </c>
      <c r="U976" s="83" t="s">
        <v>311</v>
      </c>
      <c r="V976" s="83" t="s">
        <v>311</v>
      </c>
      <c r="W976" s="86" t="s">
        <v>311</v>
      </c>
      <c r="X976" s="86" t="s">
        <v>311</v>
      </c>
      <c r="Y976" s="90" t="str">
        <f>IF(tbl_main[[#This Row],[ИНН организации]]="","",IF(ISERROR(VLOOKUP(tbl_main[[#This Row],[ИНН организации]],tbl_inn[],3,FALSE)),"Проверьте ИНН",VLOOKUP(tbl_main[[#This Row],[ИНН организации]],tbl_inn[],3,FALSE)))</f>
        <v/>
      </c>
      <c r="Z976" s="90" t="str">
        <f>IF(ISERROR(VLOOKUP(tbl_main[[#This Row],[ИНН организации]],tbl_inn[],4,FALSE)),"",VLOOKUP(tbl_main[[#This Row],[ИНН организации]],tbl_inn[],4,FALSE))</f>
        <v/>
      </c>
      <c r="AA976" s="90" t="str">
        <f>IF(ISERROR(VLOOKUP(tbl_main[[#This Row],[ИНН организации]],tbl_inn[],8,FALSE)),"",VLOOKUP(tbl_main[[#This Row],[ИНН организации]],tbl_inn[],8,FALSE))</f>
        <v/>
      </c>
      <c r="AB976" s="83" t="s">
        <v>311</v>
      </c>
      <c r="AC976" s="83" t="s">
        <v>311</v>
      </c>
      <c r="AD976" s="83" t="s">
        <v>311</v>
      </c>
      <c r="AE976" s="83" t="s">
        <v>311</v>
      </c>
      <c r="AF976" s="83" t="s">
        <v>311</v>
      </c>
      <c r="AG976" s="83" t="s">
        <v>311</v>
      </c>
      <c r="AH976" s="83" t="s">
        <v>311</v>
      </c>
      <c r="AI976" s="83" t="s">
        <v>311</v>
      </c>
      <c r="AJ976" s="83" t="s">
        <v>311</v>
      </c>
      <c r="AK976" s="83" t="s">
        <v>311</v>
      </c>
      <c r="AL976" s="83" t="s">
        <v>311</v>
      </c>
      <c r="AM976" s="83" t="s">
        <v>311</v>
      </c>
      <c r="AN976" s="83" t="s">
        <v>311</v>
      </c>
    </row>
    <row r="977" spans="1:40" x14ac:dyDescent="0.25">
      <c r="A977" s="81">
        <f t="shared" si="15"/>
        <v>968</v>
      </c>
      <c r="B977" s="82" t="str">
        <f>IF(tbl_main[[#This Row],[ТИП]]="","",IF(tbl_main[[#This Row],[Серия и номер]]="","",tbl_main[[#This Row],[ТИП]]&amp;"-"&amp;RIGHT(tbl_main[[#This Row],[Серия и номер]],6)))</f>
        <v/>
      </c>
      <c r="C977" s="83" t="s">
        <v>311</v>
      </c>
      <c r="D977" s="83" t="s">
        <v>311</v>
      </c>
      <c r="E977" s="83" t="s">
        <v>311</v>
      </c>
      <c r="F977" s="83" t="s">
        <v>311</v>
      </c>
      <c r="G977" s="83" t="s">
        <v>311</v>
      </c>
      <c r="H977" s="83" t="s">
        <v>311</v>
      </c>
      <c r="I977" s="83" t="s">
        <v>311</v>
      </c>
      <c r="J977" s="83" t="s">
        <v>311</v>
      </c>
      <c r="K977" s="84" t="s">
        <v>311</v>
      </c>
      <c r="L977" s="83" t="s">
        <v>311</v>
      </c>
      <c r="M977" s="85" t="s">
        <v>311</v>
      </c>
      <c r="N977" s="83" t="s">
        <v>311</v>
      </c>
      <c r="O977" s="84" t="s">
        <v>311</v>
      </c>
      <c r="P977" s="83" t="s">
        <v>311</v>
      </c>
      <c r="Q977" s="83" t="s">
        <v>311</v>
      </c>
      <c r="R977" s="83" t="s">
        <v>311</v>
      </c>
      <c r="S977" s="86" t="s">
        <v>311</v>
      </c>
      <c r="T977" s="83" t="s">
        <v>311</v>
      </c>
      <c r="U977" s="83" t="s">
        <v>311</v>
      </c>
      <c r="V977" s="83" t="s">
        <v>311</v>
      </c>
      <c r="W977" s="86" t="s">
        <v>311</v>
      </c>
      <c r="X977" s="86" t="s">
        <v>311</v>
      </c>
      <c r="Y977" s="90" t="str">
        <f>IF(tbl_main[[#This Row],[ИНН организации]]="","",IF(ISERROR(VLOOKUP(tbl_main[[#This Row],[ИНН организации]],tbl_inn[],3,FALSE)),"Проверьте ИНН",VLOOKUP(tbl_main[[#This Row],[ИНН организации]],tbl_inn[],3,FALSE)))</f>
        <v/>
      </c>
      <c r="Z977" s="90" t="str">
        <f>IF(ISERROR(VLOOKUP(tbl_main[[#This Row],[ИНН организации]],tbl_inn[],4,FALSE)),"",VLOOKUP(tbl_main[[#This Row],[ИНН организации]],tbl_inn[],4,FALSE))</f>
        <v/>
      </c>
      <c r="AA977" s="90" t="str">
        <f>IF(ISERROR(VLOOKUP(tbl_main[[#This Row],[ИНН организации]],tbl_inn[],8,FALSE)),"",VLOOKUP(tbl_main[[#This Row],[ИНН организации]],tbl_inn[],8,FALSE))</f>
        <v/>
      </c>
      <c r="AB977" s="83" t="s">
        <v>311</v>
      </c>
      <c r="AC977" s="83" t="s">
        <v>311</v>
      </c>
      <c r="AD977" s="83" t="s">
        <v>311</v>
      </c>
      <c r="AE977" s="83" t="s">
        <v>311</v>
      </c>
      <c r="AF977" s="83" t="s">
        <v>311</v>
      </c>
      <c r="AG977" s="83" t="s">
        <v>311</v>
      </c>
      <c r="AH977" s="83" t="s">
        <v>311</v>
      </c>
      <c r="AI977" s="83" t="s">
        <v>311</v>
      </c>
      <c r="AJ977" s="83" t="s">
        <v>311</v>
      </c>
      <c r="AK977" s="83" t="s">
        <v>311</v>
      </c>
      <c r="AL977" s="83" t="s">
        <v>311</v>
      </c>
      <c r="AM977" s="83" t="s">
        <v>311</v>
      </c>
      <c r="AN977" s="83" t="s">
        <v>311</v>
      </c>
    </row>
    <row r="978" spans="1:40" x14ac:dyDescent="0.25">
      <c r="A978" s="81">
        <f t="shared" si="15"/>
        <v>969</v>
      </c>
      <c r="B978" s="82" t="str">
        <f>IF(tbl_main[[#This Row],[ТИП]]="","",IF(tbl_main[[#This Row],[Серия и номер]]="","",tbl_main[[#This Row],[ТИП]]&amp;"-"&amp;RIGHT(tbl_main[[#This Row],[Серия и номер]],6)))</f>
        <v/>
      </c>
      <c r="C978" s="83" t="s">
        <v>311</v>
      </c>
      <c r="D978" s="83" t="s">
        <v>311</v>
      </c>
      <c r="E978" s="83" t="s">
        <v>311</v>
      </c>
      <c r="F978" s="83" t="s">
        <v>311</v>
      </c>
      <c r="G978" s="83" t="s">
        <v>311</v>
      </c>
      <c r="H978" s="83" t="s">
        <v>311</v>
      </c>
      <c r="I978" s="83" t="s">
        <v>311</v>
      </c>
      <c r="J978" s="83" t="s">
        <v>311</v>
      </c>
      <c r="K978" s="84" t="s">
        <v>311</v>
      </c>
      <c r="L978" s="83" t="s">
        <v>311</v>
      </c>
      <c r="M978" s="85" t="s">
        <v>311</v>
      </c>
      <c r="N978" s="83" t="s">
        <v>311</v>
      </c>
      <c r="O978" s="84" t="s">
        <v>311</v>
      </c>
      <c r="P978" s="83" t="s">
        <v>311</v>
      </c>
      <c r="Q978" s="83" t="s">
        <v>311</v>
      </c>
      <c r="R978" s="83" t="s">
        <v>311</v>
      </c>
      <c r="S978" s="86" t="s">
        <v>311</v>
      </c>
      <c r="T978" s="83" t="s">
        <v>311</v>
      </c>
      <c r="U978" s="83" t="s">
        <v>311</v>
      </c>
      <c r="V978" s="83" t="s">
        <v>311</v>
      </c>
      <c r="W978" s="86" t="s">
        <v>311</v>
      </c>
      <c r="X978" s="86" t="s">
        <v>311</v>
      </c>
      <c r="Y978" s="90" t="str">
        <f>IF(tbl_main[[#This Row],[ИНН организации]]="","",IF(ISERROR(VLOOKUP(tbl_main[[#This Row],[ИНН организации]],tbl_inn[],3,FALSE)),"Проверьте ИНН",VLOOKUP(tbl_main[[#This Row],[ИНН организации]],tbl_inn[],3,FALSE)))</f>
        <v/>
      </c>
      <c r="Z978" s="90" t="str">
        <f>IF(ISERROR(VLOOKUP(tbl_main[[#This Row],[ИНН организации]],tbl_inn[],4,FALSE)),"",VLOOKUP(tbl_main[[#This Row],[ИНН организации]],tbl_inn[],4,FALSE))</f>
        <v/>
      </c>
      <c r="AA978" s="90" t="str">
        <f>IF(ISERROR(VLOOKUP(tbl_main[[#This Row],[ИНН организации]],tbl_inn[],8,FALSE)),"",VLOOKUP(tbl_main[[#This Row],[ИНН организации]],tbl_inn[],8,FALSE))</f>
        <v/>
      </c>
      <c r="AB978" s="83" t="s">
        <v>311</v>
      </c>
      <c r="AC978" s="83" t="s">
        <v>311</v>
      </c>
      <c r="AD978" s="83" t="s">
        <v>311</v>
      </c>
      <c r="AE978" s="83" t="s">
        <v>311</v>
      </c>
      <c r="AF978" s="83" t="s">
        <v>311</v>
      </c>
      <c r="AG978" s="83" t="s">
        <v>311</v>
      </c>
      <c r="AH978" s="83" t="s">
        <v>311</v>
      </c>
      <c r="AI978" s="83" t="s">
        <v>311</v>
      </c>
      <c r="AJ978" s="83" t="s">
        <v>311</v>
      </c>
      <c r="AK978" s="83" t="s">
        <v>311</v>
      </c>
      <c r="AL978" s="83" t="s">
        <v>311</v>
      </c>
      <c r="AM978" s="83" t="s">
        <v>311</v>
      </c>
      <c r="AN978" s="83" t="s">
        <v>311</v>
      </c>
    </row>
    <row r="979" spans="1:40" x14ac:dyDescent="0.25">
      <c r="A979" s="81">
        <f t="shared" si="15"/>
        <v>970</v>
      </c>
      <c r="B979" s="82" t="str">
        <f>IF(tbl_main[[#This Row],[ТИП]]="","",IF(tbl_main[[#This Row],[Серия и номер]]="","",tbl_main[[#This Row],[ТИП]]&amp;"-"&amp;RIGHT(tbl_main[[#This Row],[Серия и номер]],6)))</f>
        <v/>
      </c>
      <c r="C979" s="83" t="s">
        <v>311</v>
      </c>
      <c r="D979" s="83" t="s">
        <v>311</v>
      </c>
      <c r="E979" s="83" t="s">
        <v>311</v>
      </c>
      <c r="F979" s="83" t="s">
        <v>311</v>
      </c>
      <c r="G979" s="83" t="s">
        <v>311</v>
      </c>
      <c r="H979" s="83" t="s">
        <v>311</v>
      </c>
      <c r="I979" s="83" t="s">
        <v>311</v>
      </c>
      <c r="J979" s="83" t="s">
        <v>311</v>
      </c>
      <c r="K979" s="84" t="s">
        <v>311</v>
      </c>
      <c r="L979" s="83" t="s">
        <v>311</v>
      </c>
      <c r="M979" s="85" t="s">
        <v>311</v>
      </c>
      <c r="N979" s="83" t="s">
        <v>311</v>
      </c>
      <c r="O979" s="84" t="s">
        <v>311</v>
      </c>
      <c r="P979" s="83" t="s">
        <v>311</v>
      </c>
      <c r="Q979" s="83" t="s">
        <v>311</v>
      </c>
      <c r="R979" s="83" t="s">
        <v>311</v>
      </c>
      <c r="S979" s="86" t="s">
        <v>311</v>
      </c>
      <c r="T979" s="83" t="s">
        <v>311</v>
      </c>
      <c r="U979" s="83" t="s">
        <v>311</v>
      </c>
      <c r="V979" s="83" t="s">
        <v>311</v>
      </c>
      <c r="W979" s="86" t="s">
        <v>311</v>
      </c>
      <c r="X979" s="86" t="s">
        <v>311</v>
      </c>
      <c r="Y979" s="90" t="str">
        <f>IF(tbl_main[[#This Row],[ИНН организации]]="","",IF(ISERROR(VLOOKUP(tbl_main[[#This Row],[ИНН организации]],tbl_inn[],3,FALSE)),"Проверьте ИНН",VLOOKUP(tbl_main[[#This Row],[ИНН организации]],tbl_inn[],3,FALSE)))</f>
        <v/>
      </c>
      <c r="Z979" s="90" t="str">
        <f>IF(ISERROR(VLOOKUP(tbl_main[[#This Row],[ИНН организации]],tbl_inn[],4,FALSE)),"",VLOOKUP(tbl_main[[#This Row],[ИНН организации]],tbl_inn[],4,FALSE))</f>
        <v/>
      </c>
      <c r="AA979" s="90" t="str">
        <f>IF(ISERROR(VLOOKUP(tbl_main[[#This Row],[ИНН организации]],tbl_inn[],8,FALSE)),"",VLOOKUP(tbl_main[[#This Row],[ИНН организации]],tbl_inn[],8,FALSE))</f>
        <v/>
      </c>
      <c r="AB979" s="83" t="s">
        <v>311</v>
      </c>
      <c r="AC979" s="83" t="s">
        <v>311</v>
      </c>
      <c r="AD979" s="83" t="s">
        <v>311</v>
      </c>
      <c r="AE979" s="83" t="s">
        <v>311</v>
      </c>
      <c r="AF979" s="83" t="s">
        <v>311</v>
      </c>
      <c r="AG979" s="83" t="s">
        <v>311</v>
      </c>
      <c r="AH979" s="83" t="s">
        <v>311</v>
      </c>
      <c r="AI979" s="83" t="s">
        <v>311</v>
      </c>
      <c r="AJ979" s="83" t="s">
        <v>311</v>
      </c>
      <c r="AK979" s="83" t="s">
        <v>311</v>
      </c>
      <c r="AL979" s="83" t="s">
        <v>311</v>
      </c>
      <c r="AM979" s="83" t="s">
        <v>311</v>
      </c>
      <c r="AN979" s="83" t="s">
        <v>311</v>
      </c>
    </row>
    <row r="980" spans="1:40" x14ac:dyDescent="0.25">
      <c r="A980" s="81">
        <f t="shared" si="15"/>
        <v>971</v>
      </c>
      <c r="B980" s="82" t="str">
        <f>IF(tbl_main[[#This Row],[ТИП]]="","",IF(tbl_main[[#This Row],[Серия и номер]]="","",tbl_main[[#This Row],[ТИП]]&amp;"-"&amp;RIGHT(tbl_main[[#This Row],[Серия и номер]],6)))</f>
        <v/>
      </c>
      <c r="C980" s="83" t="s">
        <v>311</v>
      </c>
      <c r="D980" s="83" t="s">
        <v>311</v>
      </c>
      <c r="E980" s="83" t="s">
        <v>311</v>
      </c>
      <c r="F980" s="83" t="s">
        <v>311</v>
      </c>
      <c r="G980" s="83" t="s">
        <v>311</v>
      </c>
      <c r="H980" s="83" t="s">
        <v>311</v>
      </c>
      <c r="I980" s="83" t="s">
        <v>311</v>
      </c>
      <c r="J980" s="83" t="s">
        <v>311</v>
      </c>
      <c r="K980" s="84" t="s">
        <v>311</v>
      </c>
      <c r="L980" s="83" t="s">
        <v>311</v>
      </c>
      <c r="M980" s="85" t="s">
        <v>311</v>
      </c>
      <c r="N980" s="83" t="s">
        <v>311</v>
      </c>
      <c r="O980" s="84" t="s">
        <v>311</v>
      </c>
      <c r="P980" s="83" t="s">
        <v>311</v>
      </c>
      <c r="Q980" s="83" t="s">
        <v>311</v>
      </c>
      <c r="R980" s="83" t="s">
        <v>311</v>
      </c>
      <c r="S980" s="86" t="s">
        <v>311</v>
      </c>
      <c r="T980" s="83" t="s">
        <v>311</v>
      </c>
      <c r="U980" s="83" t="s">
        <v>311</v>
      </c>
      <c r="V980" s="83" t="s">
        <v>311</v>
      </c>
      <c r="W980" s="86" t="s">
        <v>311</v>
      </c>
      <c r="X980" s="86" t="s">
        <v>311</v>
      </c>
      <c r="Y980" s="90" t="str">
        <f>IF(tbl_main[[#This Row],[ИНН организации]]="","",IF(ISERROR(VLOOKUP(tbl_main[[#This Row],[ИНН организации]],tbl_inn[],3,FALSE)),"Проверьте ИНН",VLOOKUP(tbl_main[[#This Row],[ИНН организации]],tbl_inn[],3,FALSE)))</f>
        <v/>
      </c>
      <c r="Z980" s="90" t="str">
        <f>IF(ISERROR(VLOOKUP(tbl_main[[#This Row],[ИНН организации]],tbl_inn[],4,FALSE)),"",VLOOKUP(tbl_main[[#This Row],[ИНН организации]],tbl_inn[],4,FALSE))</f>
        <v/>
      </c>
      <c r="AA980" s="90" t="str">
        <f>IF(ISERROR(VLOOKUP(tbl_main[[#This Row],[ИНН организации]],tbl_inn[],8,FALSE)),"",VLOOKUP(tbl_main[[#This Row],[ИНН организации]],tbl_inn[],8,FALSE))</f>
        <v/>
      </c>
      <c r="AB980" s="83" t="s">
        <v>311</v>
      </c>
      <c r="AC980" s="83" t="s">
        <v>311</v>
      </c>
      <c r="AD980" s="83" t="s">
        <v>311</v>
      </c>
      <c r="AE980" s="83" t="s">
        <v>311</v>
      </c>
      <c r="AF980" s="83" t="s">
        <v>311</v>
      </c>
      <c r="AG980" s="83" t="s">
        <v>311</v>
      </c>
      <c r="AH980" s="83" t="s">
        <v>311</v>
      </c>
      <c r="AI980" s="83" t="s">
        <v>311</v>
      </c>
      <c r="AJ980" s="83" t="s">
        <v>311</v>
      </c>
      <c r="AK980" s="83" t="s">
        <v>311</v>
      </c>
      <c r="AL980" s="83" t="s">
        <v>311</v>
      </c>
      <c r="AM980" s="83" t="s">
        <v>311</v>
      </c>
      <c r="AN980" s="83" t="s">
        <v>311</v>
      </c>
    </row>
    <row r="981" spans="1:40" x14ac:dyDescent="0.25">
      <c r="A981" s="81">
        <f t="shared" si="15"/>
        <v>972</v>
      </c>
      <c r="B981" s="82" t="str">
        <f>IF(tbl_main[[#This Row],[ТИП]]="","",IF(tbl_main[[#This Row],[Серия и номер]]="","",tbl_main[[#This Row],[ТИП]]&amp;"-"&amp;RIGHT(tbl_main[[#This Row],[Серия и номер]],6)))</f>
        <v/>
      </c>
      <c r="C981" s="83" t="s">
        <v>311</v>
      </c>
      <c r="D981" s="83" t="s">
        <v>311</v>
      </c>
      <c r="E981" s="83" t="s">
        <v>311</v>
      </c>
      <c r="F981" s="83" t="s">
        <v>311</v>
      </c>
      <c r="G981" s="83" t="s">
        <v>311</v>
      </c>
      <c r="H981" s="83" t="s">
        <v>311</v>
      </c>
      <c r="I981" s="83" t="s">
        <v>311</v>
      </c>
      <c r="J981" s="83" t="s">
        <v>311</v>
      </c>
      <c r="K981" s="84" t="s">
        <v>311</v>
      </c>
      <c r="L981" s="83" t="s">
        <v>311</v>
      </c>
      <c r="M981" s="85" t="s">
        <v>311</v>
      </c>
      <c r="N981" s="83" t="s">
        <v>311</v>
      </c>
      <c r="O981" s="84" t="s">
        <v>311</v>
      </c>
      <c r="P981" s="83" t="s">
        <v>311</v>
      </c>
      <c r="Q981" s="83" t="s">
        <v>311</v>
      </c>
      <c r="R981" s="83" t="s">
        <v>311</v>
      </c>
      <c r="S981" s="86" t="s">
        <v>311</v>
      </c>
      <c r="T981" s="83" t="s">
        <v>311</v>
      </c>
      <c r="U981" s="83" t="s">
        <v>311</v>
      </c>
      <c r="V981" s="83" t="s">
        <v>311</v>
      </c>
      <c r="W981" s="86" t="s">
        <v>311</v>
      </c>
      <c r="X981" s="86" t="s">
        <v>311</v>
      </c>
      <c r="Y981" s="90" t="str">
        <f>IF(tbl_main[[#This Row],[ИНН организации]]="","",IF(ISERROR(VLOOKUP(tbl_main[[#This Row],[ИНН организации]],tbl_inn[],3,FALSE)),"Проверьте ИНН",VLOOKUP(tbl_main[[#This Row],[ИНН организации]],tbl_inn[],3,FALSE)))</f>
        <v/>
      </c>
      <c r="Z981" s="90" t="str">
        <f>IF(ISERROR(VLOOKUP(tbl_main[[#This Row],[ИНН организации]],tbl_inn[],4,FALSE)),"",VLOOKUP(tbl_main[[#This Row],[ИНН организации]],tbl_inn[],4,FALSE))</f>
        <v/>
      </c>
      <c r="AA981" s="90" t="str">
        <f>IF(ISERROR(VLOOKUP(tbl_main[[#This Row],[ИНН организации]],tbl_inn[],8,FALSE)),"",VLOOKUP(tbl_main[[#This Row],[ИНН организации]],tbl_inn[],8,FALSE))</f>
        <v/>
      </c>
      <c r="AB981" s="83" t="s">
        <v>311</v>
      </c>
      <c r="AC981" s="83" t="s">
        <v>311</v>
      </c>
      <c r="AD981" s="83" t="s">
        <v>311</v>
      </c>
      <c r="AE981" s="83" t="s">
        <v>311</v>
      </c>
      <c r="AF981" s="83" t="s">
        <v>311</v>
      </c>
      <c r="AG981" s="83" t="s">
        <v>311</v>
      </c>
      <c r="AH981" s="83" t="s">
        <v>311</v>
      </c>
      <c r="AI981" s="83" t="s">
        <v>311</v>
      </c>
      <c r="AJ981" s="83" t="s">
        <v>311</v>
      </c>
      <c r="AK981" s="83" t="s">
        <v>311</v>
      </c>
      <c r="AL981" s="83" t="s">
        <v>311</v>
      </c>
      <c r="AM981" s="83" t="s">
        <v>311</v>
      </c>
      <c r="AN981" s="83" t="s">
        <v>311</v>
      </c>
    </row>
    <row r="982" spans="1:40" x14ac:dyDescent="0.25">
      <c r="A982" s="81">
        <f t="shared" si="15"/>
        <v>973</v>
      </c>
      <c r="B982" s="82" t="str">
        <f>IF(tbl_main[[#This Row],[ТИП]]="","",IF(tbl_main[[#This Row],[Серия и номер]]="","",tbl_main[[#This Row],[ТИП]]&amp;"-"&amp;RIGHT(tbl_main[[#This Row],[Серия и номер]],6)))</f>
        <v/>
      </c>
      <c r="C982" s="83" t="s">
        <v>311</v>
      </c>
      <c r="D982" s="83" t="s">
        <v>311</v>
      </c>
      <c r="E982" s="83" t="s">
        <v>311</v>
      </c>
      <c r="F982" s="83" t="s">
        <v>311</v>
      </c>
      <c r="G982" s="83" t="s">
        <v>311</v>
      </c>
      <c r="H982" s="83" t="s">
        <v>311</v>
      </c>
      <c r="I982" s="83" t="s">
        <v>311</v>
      </c>
      <c r="J982" s="83" t="s">
        <v>311</v>
      </c>
      <c r="K982" s="84" t="s">
        <v>311</v>
      </c>
      <c r="L982" s="83" t="s">
        <v>311</v>
      </c>
      <c r="M982" s="85" t="s">
        <v>311</v>
      </c>
      <c r="N982" s="83" t="s">
        <v>311</v>
      </c>
      <c r="O982" s="84" t="s">
        <v>311</v>
      </c>
      <c r="P982" s="83" t="s">
        <v>311</v>
      </c>
      <c r="Q982" s="83" t="s">
        <v>311</v>
      </c>
      <c r="R982" s="83" t="s">
        <v>311</v>
      </c>
      <c r="S982" s="86" t="s">
        <v>311</v>
      </c>
      <c r="T982" s="83" t="s">
        <v>311</v>
      </c>
      <c r="U982" s="83" t="s">
        <v>311</v>
      </c>
      <c r="V982" s="83" t="s">
        <v>311</v>
      </c>
      <c r="W982" s="86" t="s">
        <v>311</v>
      </c>
      <c r="X982" s="86" t="s">
        <v>311</v>
      </c>
      <c r="Y982" s="90" t="str">
        <f>IF(tbl_main[[#This Row],[ИНН организации]]="","",IF(ISERROR(VLOOKUP(tbl_main[[#This Row],[ИНН организации]],tbl_inn[],3,FALSE)),"Проверьте ИНН",VLOOKUP(tbl_main[[#This Row],[ИНН организации]],tbl_inn[],3,FALSE)))</f>
        <v/>
      </c>
      <c r="Z982" s="90" t="str">
        <f>IF(ISERROR(VLOOKUP(tbl_main[[#This Row],[ИНН организации]],tbl_inn[],4,FALSE)),"",VLOOKUP(tbl_main[[#This Row],[ИНН организации]],tbl_inn[],4,FALSE))</f>
        <v/>
      </c>
      <c r="AA982" s="90" t="str">
        <f>IF(ISERROR(VLOOKUP(tbl_main[[#This Row],[ИНН организации]],tbl_inn[],8,FALSE)),"",VLOOKUP(tbl_main[[#This Row],[ИНН организации]],tbl_inn[],8,FALSE))</f>
        <v/>
      </c>
      <c r="AB982" s="83" t="s">
        <v>311</v>
      </c>
      <c r="AC982" s="83" t="s">
        <v>311</v>
      </c>
      <c r="AD982" s="83" t="s">
        <v>311</v>
      </c>
      <c r="AE982" s="83" t="s">
        <v>311</v>
      </c>
      <c r="AF982" s="83" t="s">
        <v>311</v>
      </c>
      <c r="AG982" s="83" t="s">
        <v>311</v>
      </c>
      <c r="AH982" s="83" t="s">
        <v>311</v>
      </c>
      <c r="AI982" s="83" t="s">
        <v>311</v>
      </c>
      <c r="AJ982" s="83" t="s">
        <v>311</v>
      </c>
      <c r="AK982" s="83" t="s">
        <v>311</v>
      </c>
      <c r="AL982" s="83" t="s">
        <v>311</v>
      </c>
      <c r="AM982" s="83" t="s">
        <v>311</v>
      </c>
      <c r="AN982" s="83" t="s">
        <v>311</v>
      </c>
    </row>
    <row r="983" spans="1:40" x14ac:dyDescent="0.25">
      <c r="A983" s="81">
        <f t="shared" si="15"/>
        <v>974</v>
      </c>
      <c r="B983" s="82" t="str">
        <f>IF(tbl_main[[#This Row],[ТИП]]="","",IF(tbl_main[[#This Row],[Серия и номер]]="","",tbl_main[[#This Row],[ТИП]]&amp;"-"&amp;RIGHT(tbl_main[[#This Row],[Серия и номер]],6)))</f>
        <v/>
      </c>
      <c r="C983" s="83" t="s">
        <v>311</v>
      </c>
      <c r="D983" s="83" t="s">
        <v>311</v>
      </c>
      <c r="E983" s="83" t="s">
        <v>311</v>
      </c>
      <c r="F983" s="83" t="s">
        <v>311</v>
      </c>
      <c r="G983" s="83" t="s">
        <v>311</v>
      </c>
      <c r="H983" s="83" t="s">
        <v>311</v>
      </c>
      <c r="I983" s="83" t="s">
        <v>311</v>
      </c>
      <c r="J983" s="83" t="s">
        <v>311</v>
      </c>
      <c r="K983" s="84" t="s">
        <v>311</v>
      </c>
      <c r="L983" s="83" t="s">
        <v>311</v>
      </c>
      <c r="M983" s="85" t="s">
        <v>311</v>
      </c>
      <c r="N983" s="83" t="s">
        <v>311</v>
      </c>
      <c r="O983" s="84" t="s">
        <v>311</v>
      </c>
      <c r="P983" s="83" t="s">
        <v>311</v>
      </c>
      <c r="Q983" s="83" t="s">
        <v>311</v>
      </c>
      <c r="R983" s="83" t="s">
        <v>311</v>
      </c>
      <c r="S983" s="86" t="s">
        <v>311</v>
      </c>
      <c r="T983" s="83" t="s">
        <v>311</v>
      </c>
      <c r="U983" s="83" t="s">
        <v>311</v>
      </c>
      <c r="V983" s="83" t="s">
        <v>311</v>
      </c>
      <c r="W983" s="86" t="s">
        <v>311</v>
      </c>
      <c r="X983" s="86" t="s">
        <v>311</v>
      </c>
      <c r="Y983" s="90" t="str">
        <f>IF(tbl_main[[#This Row],[ИНН организации]]="","",IF(ISERROR(VLOOKUP(tbl_main[[#This Row],[ИНН организации]],tbl_inn[],3,FALSE)),"Проверьте ИНН",VLOOKUP(tbl_main[[#This Row],[ИНН организации]],tbl_inn[],3,FALSE)))</f>
        <v/>
      </c>
      <c r="Z983" s="90" t="str">
        <f>IF(ISERROR(VLOOKUP(tbl_main[[#This Row],[ИНН организации]],tbl_inn[],4,FALSE)),"",VLOOKUP(tbl_main[[#This Row],[ИНН организации]],tbl_inn[],4,FALSE))</f>
        <v/>
      </c>
      <c r="AA983" s="90" t="str">
        <f>IF(ISERROR(VLOOKUP(tbl_main[[#This Row],[ИНН организации]],tbl_inn[],8,FALSE)),"",VLOOKUP(tbl_main[[#This Row],[ИНН организации]],tbl_inn[],8,FALSE))</f>
        <v/>
      </c>
      <c r="AB983" s="83" t="s">
        <v>311</v>
      </c>
      <c r="AC983" s="83" t="s">
        <v>311</v>
      </c>
      <c r="AD983" s="83" t="s">
        <v>311</v>
      </c>
      <c r="AE983" s="83" t="s">
        <v>311</v>
      </c>
      <c r="AF983" s="83" t="s">
        <v>311</v>
      </c>
      <c r="AG983" s="83" t="s">
        <v>311</v>
      </c>
      <c r="AH983" s="83" t="s">
        <v>311</v>
      </c>
      <c r="AI983" s="83" t="s">
        <v>311</v>
      </c>
      <c r="AJ983" s="83" t="s">
        <v>311</v>
      </c>
      <c r="AK983" s="83" t="s">
        <v>311</v>
      </c>
      <c r="AL983" s="83" t="s">
        <v>311</v>
      </c>
      <c r="AM983" s="83" t="s">
        <v>311</v>
      </c>
      <c r="AN983" s="83" t="s">
        <v>311</v>
      </c>
    </row>
    <row r="984" spans="1:40" x14ac:dyDescent="0.25">
      <c r="A984" s="81">
        <f t="shared" si="15"/>
        <v>975</v>
      </c>
      <c r="B984" s="82" t="str">
        <f>IF(tbl_main[[#This Row],[ТИП]]="","",IF(tbl_main[[#This Row],[Серия и номер]]="","",tbl_main[[#This Row],[ТИП]]&amp;"-"&amp;RIGHT(tbl_main[[#This Row],[Серия и номер]],6)))</f>
        <v/>
      </c>
      <c r="C984" s="83" t="s">
        <v>311</v>
      </c>
      <c r="D984" s="83" t="s">
        <v>311</v>
      </c>
      <c r="E984" s="83" t="s">
        <v>311</v>
      </c>
      <c r="F984" s="83" t="s">
        <v>311</v>
      </c>
      <c r="G984" s="83" t="s">
        <v>311</v>
      </c>
      <c r="H984" s="83" t="s">
        <v>311</v>
      </c>
      <c r="I984" s="83" t="s">
        <v>311</v>
      </c>
      <c r="J984" s="83" t="s">
        <v>311</v>
      </c>
      <c r="K984" s="84" t="s">
        <v>311</v>
      </c>
      <c r="L984" s="83" t="s">
        <v>311</v>
      </c>
      <c r="M984" s="85" t="s">
        <v>311</v>
      </c>
      <c r="N984" s="83" t="s">
        <v>311</v>
      </c>
      <c r="O984" s="84" t="s">
        <v>311</v>
      </c>
      <c r="P984" s="83" t="s">
        <v>311</v>
      </c>
      <c r="Q984" s="83" t="s">
        <v>311</v>
      </c>
      <c r="R984" s="83" t="s">
        <v>311</v>
      </c>
      <c r="S984" s="86" t="s">
        <v>311</v>
      </c>
      <c r="T984" s="83" t="s">
        <v>311</v>
      </c>
      <c r="U984" s="83" t="s">
        <v>311</v>
      </c>
      <c r="V984" s="83" t="s">
        <v>311</v>
      </c>
      <c r="W984" s="86" t="s">
        <v>311</v>
      </c>
      <c r="X984" s="86" t="s">
        <v>311</v>
      </c>
      <c r="Y984" s="90" t="str">
        <f>IF(tbl_main[[#This Row],[ИНН организации]]="","",IF(ISERROR(VLOOKUP(tbl_main[[#This Row],[ИНН организации]],tbl_inn[],3,FALSE)),"Проверьте ИНН",VLOOKUP(tbl_main[[#This Row],[ИНН организации]],tbl_inn[],3,FALSE)))</f>
        <v/>
      </c>
      <c r="Z984" s="90" t="str">
        <f>IF(ISERROR(VLOOKUP(tbl_main[[#This Row],[ИНН организации]],tbl_inn[],4,FALSE)),"",VLOOKUP(tbl_main[[#This Row],[ИНН организации]],tbl_inn[],4,FALSE))</f>
        <v/>
      </c>
      <c r="AA984" s="90" t="str">
        <f>IF(ISERROR(VLOOKUP(tbl_main[[#This Row],[ИНН организации]],tbl_inn[],8,FALSE)),"",VLOOKUP(tbl_main[[#This Row],[ИНН организации]],tbl_inn[],8,FALSE))</f>
        <v/>
      </c>
      <c r="AB984" s="83" t="s">
        <v>311</v>
      </c>
      <c r="AC984" s="83" t="s">
        <v>311</v>
      </c>
      <c r="AD984" s="83" t="s">
        <v>311</v>
      </c>
      <c r="AE984" s="83" t="s">
        <v>311</v>
      </c>
      <c r="AF984" s="83" t="s">
        <v>311</v>
      </c>
      <c r="AG984" s="83" t="s">
        <v>311</v>
      </c>
      <c r="AH984" s="83" t="s">
        <v>311</v>
      </c>
      <c r="AI984" s="83" t="s">
        <v>311</v>
      </c>
      <c r="AJ984" s="83" t="s">
        <v>311</v>
      </c>
      <c r="AK984" s="83" t="s">
        <v>311</v>
      </c>
      <c r="AL984" s="83" t="s">
        <v>311</v>
      </c>
      <c r="AM984" s="83" t="s">
        <v>311</v>
      </c>
      <c r="AN984" s="83" t="s">
        <v>311</v>
      </c>
    </row>
    <row r="985" spans="1:40" x14ac:dyDescent="0.25">
      <c r="A985" s="81">
        <f t="shared" si="15"/>
        <v>976</v>
      </c>
      <c r="B985" s="82" t="str">
        <f>IF(tbl_main[[#This Row],[ТИП]]="","",IF(tbl_main[[#This Row],[Серия и номер]]="","",tbl_main[[#This Row],[ТИП]]&amp;"-"&amp;RIGHT(tbl_main[[#This Row],[Серия и номер]],6)))</f>
        <v/>
      </c>
      <c r="C985" s="83" t="s">
        <v>311</v>
      </c>
      <c r="D985" s="83" t="s">
        <v>311</v>
      </c>
      <c r="E985" s="83" t="s">
        <v>311</v>
      </c>
      <c r="F985" s="83" t="s">
        <v>311</v>
      </c>
      <c r="G985" s="83" t="s">
        <v>311</v>
      </c>
      <c r="H985" s="83" t="s">
        <v>311</v>
      </c>
      <c r="I985" s="83" t="s">
        <v>311</v>
      </c>
      <c r="J985" s="83" t="s">
        <v>311</v>
      </c>
      <c r="K985" s="84" t="s">
        <v>311</v>
      </c>
      <c r="L985" s="83" t="s">
        <v>311</v>
      </c>
      <c r="M985" s="85" t="s">
        <v>311</v>
      </c>
      <c r="N985" s="83" t="s">
        <v>311</v>
      </c>
      <c r="O985" s="84" t="s">
        <v>311</v>
      </c>
      <c r="P985" s="83" t="s">
        <v>311</v>
      </c>
      <c r="Q985" s="83" t="s">
        <v>311</v>
      </c>
      <c r="R985" s="83" t="s">
        <v>311</v>
      </c>
      <c r="S985" s="86" t="s">
        <v>311</v>
      </c>
      <c r="T985" s="83" t="s">
        <v>311</v>
      </c>
      <c r="U985" s="83" t="s">
        <v>311</v>
      </c>
      <c r="V985" s="83" t="s">
        <v>311</v>
      </c>
      <c r="W985" s="86" t="s">
        <v>311</v>
      </c>
      <c r="X985" s="86" t="s">
        <v>311</v>
      </c>
      <c r="Y985" s="90" t="str">
        <f>IF(tbl_main[[#This Row],[ИНН организации]]="","",IF(ISERROR(VLOOKUP(tbl_main[[#This Row],[ИНН организации]],tbl_inn[],3,FALSE)),"Проверьте ИНН",VLOOKUP(tbl_main[[#This Row],[ИНН организации]],tbl_inn[],3,FALSE)))</f>
        <v/>
      </c>
      <c r="Z985" s="90" t="str">
        <f>IF(ISERROR(VLOOKUP(tbl_main[[#This Row],[ИНН организации]],tbl_inn[],4,FALSE)),"",VLOOKUP(tbl_main[[#This Row],[ИНН организации]],tbl_inn[],4,FALSE))</f>
        <v/>
      </c>
      <c r="AA985" s="90" t="str">
        <f>IF(ISERROR(VLOOKUP(tbl_main[[#This Row],[ИНН организации]],tbl_inn[],8,FALSE)),"",VLOOKUP(tbl_main[[#This Row],[ИНН организации]],tbl_inn[],8,FALSE))</f>
        <v/>
      </c>
      <c r="AB985" s="83" t="s">
        <v>311</v>
      </c>
      <c r="AC985" s="83" t="s">
        <v>311</v>
      </c>
      <c r="AD985" s="83" t="s">
        <v>311</v>
      </c>
      <c r="AE985" s="83" t="s">
        <v>311</v>
      </c>
      <c r="AF985" s="83" t="s">
        <v>311</v>
      </c>
      <c r="AG985" s="83" t="s">
        <v>311</v>
      </c>
      <c r="AH985" s="83" t="s">
        <v>311</v>
      </c>
      <c r="AI985" s="83" t="s">
        <v>311</v>
      </c>
      <c r="AJ985" s="83" t="s">
        <v>311</v>
      </c>
      <c r="AK985" s="83" t="s">
        <v>311</v>
      </c>
      <c r="AL985" s="83" t="s">
        <v>311</v>
      </c>
      <c r="AM985" s="83" t="s">
        <v>311</v>
      </c>
      <c r="AN985" s="83" t="s">
        <v>311</v>
      </c>
    </row>
    <row r="986" spans="1:40" x14ac:dyDescent="0.25">
      <c r="A986" s="81">
        <f t="shared" si="15"/>
        <v>977</v>
      </c>
      <c r="B986" s="82" t="str">
        <f>IF(tbl_main[[#This Row],[ТИП]]="","",IF(tbl_main[[#This Row],[Серия и номер]]="","",tbl_main[[#This Row],[ТИП]]&amp;"-"&amp;RIGHT(tbl_main[[#This Row],[Серия и номер]],6)))</f>
        <v/>
      </c>
      <c r="C986" s="83" t="s">
        <v>311</v>
      </c>
      <c r="D986" s="83" t="s">
        <v>311</v>
      </c>
      <c r="E986" s="83" t="s">
        <v>311</v>
      </c>
      <c r="F986" s="83" t="s">
        <v>311</v>
      </c>
      <c r="G986" s="83" t="s">
        <v>311</v>
      </c>
      <c r="H986" s="83" t="s">
        <v>311</v>
      </c>
      <c r="I986" s="83" t="s">
        <v>311</v>
      </c>
      <c r="J986" s="83" t="s">
        <v>311</v>
      </c>
      <c r="K986" s="84" t="s">
        <v>311</v>
      </c>
      <c r="L986" s="83" t="s">
        <v>311</v>
      </c>
      <c r="M986" s="85" t="s">
        <v>311</v>
      </c>
      <c r="N986" s="83" t="s">
        <v>311</v>
      </c>
      <c r="O986" s="84" t="s">
        <v>311</v>
      </c>
      <c r="P986" s="83" t="s">
        <v>311</v>
      </c>
      <c r="Q986" s="83" t="s">
        <v>311</v>
      </c>
      <c r="R986" s="83" t="s">
        <v>311</v>
      </c>
      <c r="S986" s="86" t="s">
        <v>311</v>
      </c>
      <c r="T986" s="83" t="s">
        <v>311</v>
      </c>
      <c r="U986" s="83" t="s">
        <v>311</v>
      </c>
      <c r="V986" s="83" t="s">
        <v>311</v>
      </c>
      <c r="W986" s="86" t="s">
        <v>311</v>
      </c>
      <c r="X986" s="86" t="s">
        <v>311</v>
      </c>
      <c r="Y986" s="90" t="str">
        <f>IF(tbl_main[[#This Row],[ИНН организации]]="","",IF(ISERROR(VLOOKUP(tbl_main[[#This Row],[ИНН организации]],tbl_inn[],3,FALSE)),"Проверьте ИНН",VLOOKUP(tbl_main[[#This Row],[ИНН организации]],tbl_inn[],3,FALSE)))</f>
        <v/>
      </c>
      <c r="Z986" s="90" t="str">
        <f>IF(ISERROR(VLOOKUP(tbl_main[[#This Row],[ИНН организации]],tbl_inn[],4,FALSE)),"",VLOOKUP(tbl_main[[#This Row],[ИНН организации]],tbl_inn[],4,FALSE))</f>
        <v/>
      </c>
      <c r="AA986" s="90" t="str">
        <f>IF(ISERROR(VLOOKUP(tbl_main[[#This Row],[ИНН организации]],tbl_inn[],8,FALSE)),"",VLOOKUP(tbl_main[[#This Row],[ИНН организации]],tbl_inn[],8,FALSE))</f>
        <v/>
      </c>
      <c r="AB986" s="83" t="s">
        <v>311</v>
      </c>
      <c r="AC986" s="83" t="s">
        <v>311</v>
      </c>
      <c r="AD986" s="83" t="s">
        <v>311</v>
      </c>
      <c r="AE986" s="83" t="s">
        <v>311</v>
      </c>
      <c r="AF986" s="83" t="s">
        <v>311</v>
      </c>
      <c r="AG986" s="83" t="s">
        <v>311</v>
      </c>
      <c r="AH986" s="83" t="s">
        <v>311</v>
      </c>
      <c r="AI986" s="83" t="s">
        <v>311</v>
      </c>
      <c r="AJ986" s="83" t="s">
        <v>311</v>
      </c>
      <c r="AK986" s="83" t="s">
        <v>311</v>
      </c>
      <c r="AL986" s="83" t="s">
        <v>311</v>
      </c>
      <c r="AM986" s="83" t="s">
        <v>311</v>
      </c>
      <c r="AN986" s="83" t="s">
        <v>311</v>
      </c>
    </row>
    <row r="987" spans="1:40" x14ac:dyDescent="0.25">
      <c r="A987" s="81">
        <f t="shared" si="15"/>
        <v>978</v>
      </c>
      <c r="B987" s="82" t="str">
        <f>IF(tbl_main[[#This Row],[ТИП]]="","",IF(tbl_main[[#This Row],[Серия и номер]]="","",tbl_main[[#This Row],[ТИП]]&amp;"-"&amp;RIGHT(tbl_main[[#This Row],[Серия и номер]],6)))</f>
        <v/>
      </c>
      <c r="C987" s="83" t="s">
        <v>311</v>
      </c>
      <c r="D987" s="83" t="s">
        <v>311</v>
      </c>
      <c r="E987" s="83" t="s">
        <v>311</v>
      </c>
      <c r="F987" s="83" t="s">
        <v>311</v>
      </c>
      <c r="G987" s="83" t="s">
        <v>311</v>
      </c>
      <c r="H987" s="83" t="s">
        <v>311</v>
      </c>
      <c r="I987" s="83" t="s">
        <v>311</v>
      </c>
      <c r="J987" s="83" t="s">
        <v>311</v>
      </c>
      <c r="K987" s="84" t="s">
        <v>311</v>
      </c>
      <c r="L987" s="83" t="s">
        <v>311</v>
      </c>
      <c r="M987" s="85" t="s">
        <v>311</v>
      </c>
      <c r="N987" s="83" t="s">
        <v>311</v>
      </c>
      <c r="O987" s="84" t="s">
        <v>311</v>
      </c>
      <c r="P987" s="83" t="s">
        <v>311</v>
      </c>
      <c r="Q987" s="83" t="s">
        <v>311</v>
      </c>
      <c r="R987" s="83" t="s">
        <v>311</v>
      </c>
      <c r="S987" s="86" t="s">
        <v>311</v>
      </c>
      <c r="T987" s="83" t="s">
        <v>311</v>
      </c>
      <c r="U987" s="83" t="s">
        <v>311</v>
      </c>
      <c r="V987" s="83" t="s">
        <v>311</v>
      </c>
      <c r="W987" s="86" t="s">
        <v>311</v>
      </c>
      <c r="X987" s="86" t="s">
        <v>311</v>
      </c>
      <c r="Y987" s="90" t="str">
        <f>IF(tbl_main[[#This Row],[ИНН организации]]="","",IF(ISERROR(VLOOKUP(tbl_main[[#This Row],[ИНН организации]],tbl_inn[],3,FALSE)),"Проверьте ИНН",VLOOKUP(tbl_main[[#This Row],[ИНН организации]],tbl_inn[],3,FALSE)))</f>
        <v/>
      </c>
      <c r="Z987" s="90" t="str">
        <f>IF(ISERROR(VLOOKUP(tbl_main[[#This Row],[ИНН организации]],tbl_inn[],4,FALSE)),"",VLOOKUP(tbl_main[[#This Row],[ИНН организации]],tbl_inn[],4,FALSE))</f>
        <v/>
      </c>
      <c r="AA987" s="90" t="str">
        <f>IF(ISERROR(VLOOKUP(tbl_main[[#This Row],[ИНН организации]],tbl_inn[],8,FALSE)),"",VLOOKUP(tbl_main[[#This Row],[ИНН организации]],tbl_inn[],8,FALSE))</f>
        <v/>
      </c>
      <c r="AB987" s="83" t="s">
        <v>311</v>
      </c>
      <c r="AC987" s="83" t="s">
        <v>311</v>
      </c>
      <c r="AD987" s="83" t="s">
        <v>311</v>
      </c>
      <c r="AE987" s="83" t="s">
        <v>311</v>
      </c>
      <c r="AF987" s="83" t="s">
        <v>311</v>
      </c>
      <c r="AG987" s="83" t="s">
        <v>311</v>
      </c>
      <c r="AH987" s="83" t="s">
        <v>311</v>
      </c>
      <c r="AI987" s="83" t="s">
        <v>311</v>
      </c>
      <c r="AJ987" s="83" t="s">
        <v>311</v>
      </c>
      <c r="AK987" s="83" t="s">
        <v>311</v>
      </c>
      <c r="AL987" s="83" t="s">
        <v>311</v>
      </c>
      <c r="AM987" s="83" t="s">
        <v>311</v>
      </c>
      <c r="AN987" s="83" t="s">
        <v>311</v>
      </c>
    </row>
    <row r="988" spans="1:40" x14ac:dyDescent="0.25">
      <c r="A988" s="81">
        <f t="shared" si="15"/>
        <v>979</v>
      </c>
      <c r="B988" s="82" t="str">
        <f>IF(tbl_main[[#This Row],[ТИП]]="","",IF(tbl_main[[#This Row],[Серия и номер]]="","",tbl_main[[#This Row],[ТИП]]&amp;"-"&amp;RIGHT(tbl_main[[#This Row],[Серия и номер]],6)))</f>
        <v/>
      </c>
      <c r="C988" s="83" t="s">
        <v>311</v>
      </c>
      <c r="D988" s="83" t="s">
        <v>311</v>
      </c>
      <c r="E988" s="83" t="s">
        <v>311</v>
      </c>
      <c r="F988" s="83" t="s">
        <v>311</v>
      </c>
      <c r="G988" s="83" t="s">
        <v>311</v>
      </c>
      <c r="H988" s="83" t="s">
        <v>311</v>
      </c>
      <c r="I988" s="83" t="s">
        <v>311</v>
      </c>
      <c r="J988" s="83" t="s">
        <v>311</v>
      </c>
      <c r="K988" s="84" t="s">
        <v>311</v>
      </c>
      <c r="L988" s="83" t="s">
        <v>311</v>
      </c>
      <c r="M988" s="85" t="s">
        <v>311</v>
      </c>
      <c r="N988" s="83" t="s">
        <v>311</v>
      </c>
      <c r="O988" s="84" t="s">
        <v>311</v>
      </c>
      <c r="P988" s="83" t="s">
        <v>311</v>
      </c>
      <c r="Q988" s="83" t="s">
        <v>311</v>
      </c>
      <c r="R988" s="83" t="s">
        <v>311</v>
      </c>
      <c r="S988" s="86" t="s">
        <v>311</v>
      </c>
      <c r="T988" s="83" t="s">
        <v>311</v>
      </c>
      <c r="U988" s="83" t="s">
        <v>311</v>
      </c>
      <c r="V988" s="83" t="s">
        <v>311</v>
      </c>
      <c r="W988" s="86" t="s">
        <v>311</v>
      </c>
      <c r="X988" s="86" t="s">
        <v>311</v>
      </c>
      <c r="Y988" s="90" t="str">
        <f>IF(tbl_main[[#This Row],[ИНН организации]]="","",IF(ISERROR(VLOOKUP(tbl_main[[#This Row],[ИНН организации]],tbl_inn[],3,FALSE)),"Проверьте ИНН",VLOOKUP(tbl_main[[#This Row],[ИНН организации]],tbl_inn[],3,FALSE)))</f>
        <v/>
      </c>
      <c r="Z988" s="90" t="str">
        <f>IF(ISERROR(VLOOKUP(tbl_main[[#This Row],[ИНН организации]],tbl_inn[],4,FALSE)),"",VLOOKUP(tbl_main[[#This Row],[ИНН организации]],tbl_inn[],4,FALSE))</f>
        <v/>
      </c>
      <c r="AA988" s="90" t="str">
        <f>IF(ISERROR(VLOOKUP(tbl_main[[#This Row],[ИНН организации]],tbl_inn[],8,FALSE)),"",VLOOKUP(tbl_main[[#This Row],[ИНН организации]],tbl_inn[],8,FALSE))</f>
        <v/>
      </c>
      <c r="AB988" s="83" t="s">
        <v>311</v>
      </c>
      <c r="AC988" s="83" t="s">
        <v>311</v>
      </c>
      <c r="AD988" s="83" t="s">
        <v>311</v>
      </c>
      <c r="AE988" s="83" t="s">
        <v>311</v>
      </c>
      <c r="AF988" s="83" t="s">
        <v>311</v>
      </c>
      <c r="AG988" s="83" t="s">
        <v>311</v>
      </c>
      <c r="AH988" s="83" t="s">
        <v>311</v>
      </c>
      <c r="AI988" s="83" t="s">
        <v>311</v>
      </c>
      <c r="AJ988" s="83" t="s">
        <v>311</v>
      </c>
      <c r="AK988" s="83" t="s">
        <v>311</v>
      </c>
      <c r="AL988" s="83" t="s">
        <v>311</v>
      </c>
      <c r="AM988" s="83" t="s">
        <v>311</v>
      </c>
      <c r="AN988" s="83" t="s">
        <v>311</v>
      </c>
    </row>
    <row r="989" spans="1:40" x14ac:dyDescent="0.25">
      <c r="A989" s="81">
        <f t="shared" si="15"/>
        <v>980</v>
      </c>
      <c r="B989" s="82" t="str">
        <f>IF(tbl_main[[#This Row],[ТИП]]="","",IF(tbl_main[[#This Row],[Серия и номер]]="","",tbl_main[[#This Row],[ТИП]]&amp;"-"&amp;RIGHT(tbl_main[[#This Row],[Серия и номер]],6)))</f>
        <v/>
      </c>
      <c r="C989" s="83" t="s">
        <v>311</v>
      </c>
      <c r="D989" s="83" t="s">
        <v>311</v>
      </c>
      <c r="E989" s="83" t="s">
        <v>311</v>
      </c>
      <c r="F989" s="83" t="s">
        <v>311</v>
      </c>
      <c r="G989" s="83" t="s">
        <v>311</v>
      </c>
      <c r="H989" s="83" t="s">
        <v>311</v>
      </c>
      <c r="I989" s="83" t="s">
        <v>311</v>
      </c>
      <c r="J989" s="83" t="s">
        <v>311</v>
      </c>
      <c r="K989" s="84" t="s">
        <v>311</v>
      </c>
      <c r="L989" s="83" t="s">
        <v>311</v>
      </c>
      <c r="M989" s="85" t="s">
        <v>311</v>
      </c>
      <c r="N989" s="83" t="s">
        <v>311</v>
      </c>
      <c r="O989" s="84" t="s">
        <v>311</v>
      </c>
      <c r="P989" s="83" t="s">
        <v>311</v>
      </c>
      <c r="Q989" s="83" t="s">
        <v>311</v>
      </c>
      <c r="R989" s="83" t="s">
        <v>311</v>
      </c>
      <c r="S989" s="86" t="s">
        <v>311</v>
      </c>
      <c r="T989" s="83" t="s">
        <v>311</v>
      </c>
      <c r="U989" s="83" t="s">
        <v>311</v>
      </c>
      <c r="V989" s="83" t="s">
        <v>311</v>
      </c>
      <c r="W989" s="86" t="s">
        <v>311</v>
      </c>
      <c r="X989" s="86" t="s">
        <v>311</v>
      </c>
      <c r="Y989" s="90" t="str">
        <f>IF(tbl_main[[#This Row],[ИНН организации]]="","",IF(ISERROR(VLOOKUP(tbl_main[[#This Row],[ИНН организации]],tbl_inn[],3,FALSE)),"Проверьте ИНН",VLOOKUP(tbl_main[[#This Row],[ИНН организации]],tbl_inn[],3,FALSE)))</f>
        <v/>
      </c>
      <c r="Z989" s="90" t="str">
        <f>IF(ISERROR(VLOOKUP(tbl_main[[#This Row],[ИНН организации]],tbl_inn[],4,FALSE)),"",VLOOKUP(tbl_main[[#This Row],[ИНН организации]],tbl_inn[],4,FALSE))</f>
        <v/>
      </c>
      <c r="AA989" s="90" t="str">
        <f>IF(ISERROR(VLOOKUP(tbl_main[[#This Row],[ИНН организации]],tbl_inn[],8,FALSE)),"",VLOOKUP(tbl_main[[#This Row],[ИНН организации]],tbl_inn[],8,FALSE))</f>
        <v/>
      </c>
      <c r="AB989" s="83" t="s">
        <v>311</v>
      </c>
      <c r="AC989" s="83" t="s">
        <v>311</v>
      </c>
      <c r="AD989" s="83" t="s">
        <v>311</v>
      </c>
      <c r="AE989" s="83" t="s">
        <v>311</v>
      </c>
      <c r="AF989" s="83" t="s">
        <v>311</v>
      </c>
      <c r="AG989" s="83" t="s">
        <v>311</v>
      </c>
      <c r="AH989" s="83" t="s">
        <v>311</v>
      </c>
      <c r="AI989" s="83" t="s">
        <v>311</v>
      </c>
      <c r="AJ989" s="83" t="s">
        <v>311</v>
      </c>
      <c r="AK989" s="83" t="s">
        <v>311</v>
      </c>
      <c r="AL989" s="83" t="s">
        <v>311</v>
      </c>
      <c r="AM989" s="83" t="s">
        <v>311</v>
      </c>
      <c r="AN989" s="83" t="s">
        <v>311</v>
      </c>
    </row>
    <row r="990" spans="1:40" x14ac:dyDescent="0.25">
      <c r="A990" s="81">
        <f t="shared" si="15"/>
        <v>981</v>
      </c>
      <c r="B990" s="82" t="str">
        <f>IF(tbl_main[[#This Row],[ТИП]]="","",IF(tbl_main[[#This Row],[Серия и номер]]="","",tbl_main[[#This Row],[ТИП]]&amp;"-"&amp;RIGHT(tbl_main[[#This Row],[Серия и номер]],6)))</f>
        <v/>
      </c>
      <c r="C990" s="83" t="s">
        <v>311</v>
      </c>
      <c r="D990" s="83" t="s">
        <v>311</v>
      </c>
      <c r="E990" s="83" t="s">
        <v>311</v>
      </c>
      <c r="F990" s="83" t="s">
        <v>311</v>
      </c>
      <c r="G990" s="83" t="s">
        <v>311</v>
      </c>
      <c r="H990" s="83" t="s">
        <v>311</v>
      </c>
      <c r="I990" s="83" t="s">
        <v>311</v>
      </c>
      <c r="J990" s="83" t="s">
        <v>311</v>
      </c>
      <c r="K990" s="84" t="s">
        <v>311</v>
      </c>
      <c r="L990" s="83" t="s">
        <v>311</v>
      </c>
      <c r="M990" s="85" t="s">
        <v>311</v>
      </c>
      <c r="N990" s="83" t="s">
        <v>311</v>
      </c>
      <c r="O990" s="84" t="s">
        <v>311</v>
      </c>
      <c r="P990" s="83" t="s">
        <v>311</v>
      </c>
      <c r="Q990" s="83" t="s">
        <v>311</v>
      </c>
      <c r="R990" s="83" t="s">
        <v>311</v>
      </c>
      <c r="S990" s="86" t="s">
        <v>311</v>
      </c>
      <c r="T990" s="83" t="s">
        <v>311</v>
      </c>
      <c r="U990" s="83" t="s">
        <v>311</v>
      </c>
      <c r="V990" s="83" t="s">
        <v>311</v>
      </c>
      <c r="W990" s="86" t="s">
        <v>311</v>
      </c>
      <c r="X990" s="86" t="s">
        <v>311</v>
      </c>
      <c r="Y990" s="90" t="str">
        <f>IF(tbl_main[[#This Row],[ИНН организации]]="","",IF(ISERROR(VLOOKUP(tbl_main[[#This Row],[ИНН организации]],tbl_inn[],3,FALSE)),"Проверьте ИНН",VLOOKUP(tbl_main[[#This Row],[ИНН организации]],tbl_inn[],3,FALSE)))</f>
        <v/>
      </c>
      <c r="Z990" s="90" t="str">
        <f>IF(ISERROR(VLOOKUP(tbl_main[[#This Row],[ИНН организации]],tbl_inn[],4,FALSE)),"",VLOOKUP(tbl_main[[#This Row],[ИНН организации]],tbl_inn[],4,FALSE))</f>
        <v/>
      </c>
      <c r="AA990" s="90" t="str">
        <f>IF(ISERROR(VLOOKUP(tbl_main[[#This Row],[ИНН организации]],tbl_inn[],8,FALSE)),"",VLOOKUP(tbl_main[[#This Row],[ИНН организации]],tbl_inn[],8,FALSE))</f>
        <v/>
      </c>
      <c r="AB990" s="83" t="s">
        <v>311</v>
      </c>
      <c r="AC990" s="83" t="s">
        <v>311</v>
      </c>
      <c r="AD990" s="83" t="s">
        <v>311</v>
      </c>
      <c r="AE990" s="83" t="s">
        <v>311</v>
      </c>
      <c r="AF990" s="83" t="s">
        <v>311</v>
      </c>
      <c r="AG990" s="83" t="s">
        <v>311</v>
      </c>
      <c r="AH990" s="83" t="s">
        <v>311</v>
      </c>
      <c r="AI990" s="83" t="s">
        <v>311</v>
      </c>
      <c r="AJ990" s="83" t="s">
        <v>311</v>
      </c>
      <c r="AK990" s="83" t="s">
        <v>311</v>
      </c>
      <c r="AL990" s="83" t="s">
        <v>311</v>
      </c>
      <c r="AM990" s="83" t="s">
        <v>311</v>
      </c>
      <c r="AN990" s="83" t="s">
        <v>311</v>
      </c>
    </row>
    <row r="991" spans="1:40" x14ac:dyDescent="0.25">
      <c r="A991" s="81">
        <f t="shared" si="15"/>
        <v>982</v>
      </c>
      <c r="B991" s="82" t="str">
        <f>IF(tbl_main[[#This Row],[ТИП]]="","",IF(tbl_main[[#This Row],[Серия и номер]]="","",tbl_main[[#This Row],[ТИП]]&amp;"-"&amp;RIGHT(tbl_main[[#This Row],[Серия и номер]],6)))</f>
        <v/>
      </c>
      <c r="C991" s="83" t="s">
        <v>311</v>
      </c>
      <c r="D991" s="83" t="s">
        <v>311</v>
      </c>
      <c r="E991" s="83" t="s">
        <v>311</v>
      </c>
      <c r="F991" s="83" t="s">
        <v>311</v>
      </c>
      <c r="G991" s="83" t="s">
        <v>311</v>
      </c>
      <c r="H991" s="83" t="s">
        <v>311</v>
      </c>
      <c r="I991" s="83" t="s">
        <v>311</v>
      </c>
      <c r="J991" s="83" t="s">
        <v>311</v>
      </c>
      <c r="K991" s="84" t="s">
        <v>311</v>
      </c>
      <c r="L991" s="83" t="s">
        <v>311</v>
      </c>
      <c r="M991" s="85" t="s">
        <v>311</v>
      </c>
      <c r="N991" s="83" t="s">
        <v>311</v>
      </c>
      <c r="O991" s="84" t="s">
        <v>311</v>
      </c>
      <c r="P991" s="83" t="s">
        <v>311</v>
      </c>
      <c r="Q991" s="83" t="s">
        <v>311</v>
      </c>
      <c r="R991" s="83" t="s">
        <v>311</v>
      </c>
      <c r="S991" s="86" t="s">
        <v>311</v>
      </c>
      <c r="T991" s="83" t="s">
        <v>311</v>
      </c>
      <c r="U991" s="83" t="s">
        <v>311</v>
      </c>
      <c r="V991" s="83" t="s">
        <v>311</v>
      </c>
      <c r="W991" s="86" t="s">
        <v>311</v>
      </c>
      <c r="X991" s="86" t="s">
        <v>311</v>
      </c>
      <c r="Y991" s="90" t="str">
        <f>IF(tbl_main[[#This Row],[ИНН организации]]="","",IF(ISERROR(VLOOKUP(tbl_main[[#This Row],[ИНН организации]],tbl_inn[],3,FALSE)),"Проверьте ИНН",VLOOKUP(tbl_main[[#This Row],[ИНН организации]],tbl_inn[],3,FALSE)))</f>
        <v/>
      </c>
      <c r="Z991" s="90" t="str">
        <f>IF(ISERROR(VLOOKUP(tbl_main[[#This Row],[ИНН организации]],tbl_inn[],4,FALSE)),"",VLOOKUP(tbl_main[[#This Row],[ИНН организации]],tbl_inn[],4,FALSE))</f>
        <v/>
      </c>
      <c r="AA991" s="90" t="str">
        <f>IF(ISERROR(VLOOKUP(tbl_main[[#This Row],[ИНН организации]],tbl_inn[],8,FALSE)),"",VLOOKUP(tbl_main[[#This Row],[ИНН организации]],tbl_inn[],8,FALSE))</f>
        <v/>
      </c>
      <c r="AB991" s="83" t="s">
        <v>311</v>
      </c>
      <c r="AC991" s="83" t="s">
        <v>311</v>
      </c>
      <c r="AD991" s="83" t="s">
        <v>311</v>
      </c>
      <c r="AE991" s="83" t="s">
        <v>311</v>
      </c>
      <c r="AF991" s="83" t="s">
        <v>311</v>
      </c>
      <c r="AG991" s="83" t="s">
        <v>311</v>
      </c>
      <c r="AH991" s="83" t="s">
        <v>311</v>
      </c>
      <c r="AI991" s="83" t="s">
        <v>311</v>
      </c>
      <c r="AJ991" s="83" t="s">
        <v>311</v>
      </c>
      <c r="AK991" s="83" t="s">
        <v>311</v>
      </c>
      <c r="AL991" s="83" t="s">
        <v>311</v>
      </c>
      <c r="AM991" s="83" t="s">
        <v>311</v>
      </c>
      <c r="AN991" s="83" t="s">
        <v>311</v>
      </c>
    </row>
    <row r="992" spans="1:40" x14ac:dyDescent="0.25">
      <c r="A992" s="81">
        <f t="shared" si="15"/>
        <v>983</v>
      </c>
      <c r="B992" s="82" t="str">
        <f>IF(tbl_main[[#This Row],[ТИП]]="","",IF(tbl_main[[#This Row],[Серия и номер]]="","",tbl_main[[#This Row],[ТИП]]&amp;"-"&amp;RIGHT(tbl_main[[#This Row],[Серия и номер]],6)))</f>
        <v/>
      </c>
      <c r="C992" s="83" t="s">
        <v>311</v>
      </c>
      <c r="D992" s="83" t="s">
        <v>311</v>
      </c>
      <c r="E992" s="83" t="s">
        <v>311</v>
      </c>
      <c r="F992" s="83" t="s">
        <v>311</v>
      </c>
      <c r="G992" s="83" t="s">
        <v>311</v>
      </c>
      <c r="H992" s="83" t="s">
        <v>311</v>
      </c>
      <c r="I992" s="83" t="s">
        <v>311</v>
      </c>
      <c r="J992" s="83" t="s">
        <v>311</v>
      </c>
      <c r="K992" s="84" t="s">
        <v>311</v>
      </c>
      <c r="L992" s="83" t="s">
        <v>311</v>
      </c>
      <c r="M992" s="85" t="s">
        <v>311</v>
      </c>
      <c r="N992" s="83" t="s">
        <v>311</v>
      </c>
      <c r="O992" s="84" t="s">
        <v>311</v>
      </c>
      <c r="P992" s="83" t="s">
        <v>311</v>
      </c>
      <c r="Q992" s="83" t="s">
        <v>311</v>
      </c>
      <c r="R992" s="83" t="s">
        <v>311</v>
      </c>
      <c r="S992" s="86" t="s">
        <v>311</v>
      </c>
      <c r="T992" s="83" t="s">
        <v>311</v>
      </c>
      <c r="U992" s="83" t="s">
        <v>311</v>
      </c>
      <c r="V992" s="83" t="s">
        <v>311</v>
      </c>
      <c r="W992" s="86" t="s">
        <v>311</v>
      </c>
      <c r="X992" s="86" t="s">
        <v>311</v>
      </c>
      <c r="Y992" s="90" t="str">
        <f>IF(tbl_main[[#This Row],[ИНН организации]]="","",IF(ISERROR(VLOOKUP(tbl_main[[#This Row],[ИНН организации]],tbl_inn[],3,FALSE)),"Проверьте ИНН",VLOOKUP(tbl_main[[#This Row],[ИНН организации]],tbl_inn[],3,FALSE)))</f>
        <v/>
      </c>
      <c r="Z992" s="90" t="str">
        <f>IF(ISERROR(VLOOKUP(tbl_main[[#This Row],[ИНН организации]],tbl_inn[],4,FALSE)),"",VLOOKUP(tbl_main[[#This Row],[ИНН организации]],tbl_inn[],4,FALSE))</f>
        <v/>
      </c>
      <c r="AA992" s="90" t="str">
        <f>IF(ISERROR(VLOOKUP(tbl_main[[#This Row],[ИНН организации]],tbl_inn[],8,FALSE)),"",VLOOKUP(tbl_main[[#This Row],[ИНН организации]],tbl_inn[],8,FALSE))</f>
        <v/>
      </c>
      <c r="AB992" s="83" t="s">
        <v>311</v>
      </c>
      <c r="AC992" s="83" t="s">
        <v>311</v>
      </c>
      <c r="AD992" s="83" t="s">
        <v>311</v>
      </c>
      <c r="AE992" s="83" t="s">
        <v>311</v>
      </c>
      <c r="AF992" s="83" t="s">
        <v>311</v>
      </c>
      <c r="AG992" s="83" t="s">
        <v>311</v>
      </c>
      <c r="AH992" s="83" t="s">
        <v>311</v>
      </c>
      <c r="AI992" s="83" t="s">
        <v>311</v>
      </c>
      <c r="AJ992" s="83" t="s">
        <v>311</v>
      </c>
      <c r="AK992" s="83" t="s">
        <v>311</v>
      </c>
      <c r="AL992" s="83" t="s">
        <v>311</v>
      </c>
      <c r="AM992" s="83" t="s">
        <v>311</v>
      </c>
      <c r="AN992" s="83" t="s">
        <v>311</v>
      </c>
    </row>
    <row r="993" spans="1:40" x14ac:dyDescent="0.25">
      <c r="A993" s="81">
        <f t="shared" si="15"/>
        <v>984</v>
      </c>
      <c r="B993" s="82" t="str">
        <f>IF(tbl_main[[#This Row],[ТИП]]="","",IF(tbl_main[[#This Row],[Серия и номер]]="","",tbl_main[[#This Row],[ТИП]]&amp;"-"&amp;RIGHT(tbl_main[[#This Row],[Серия и номер]],6)))</f>
        <v/>
      </c>
      <c r="C993" s="83" t="s">
        <v>311</v>
      </c>
      <c r="D993" s="83" t="s">
        <v>311</v>
      </c>
      <c r="E993" s="83" t="s">
        <v>311</v>
      </c>
      <c r="F993" s="83" t="s">
        <v>311</v>
      </c>
      <c r="G993" s="83" t="s">
        <v>311</v>
      </c>
      <c r="H993" s="83" t="s">
        <v>311</v>
      </c>
      <c r="I993" s="83" t="s">
        <v>311</v>
      </c>
      <c r="J993" s="83" t="s">
        <v>311</v>
      </c>
      <c r="K993" s="84" t="s">
        <v>311</v>
      </c>
      <c r="L993" s="83" t="s">
        <v>311</v>
      </c>
      <c r="M993" s="85" t="s">
        <v>311</v>
      </c>
      <c r="N993" s="83" t="s">
        <v>311</v>
      </c>
      <c r="O993" s="84" t="s">
        <v>311</v>
      </c>
      <c r="P993" s="83" t="s">
        <v>311</v>
      </c>
      <c r="Q993" s="83" t="s">
        <v>311</v>
      </c>
      <c r="R993" s="83" t="s">
        <v>311</v>
      </c>
      <c r="S993" s="86" t="s">
        <v>311</v>
      </c>
      <c r="T993" s="83" t="s">
        <v>311</v>
      </c>
      <c r="U993" s="83" t="s">
        <v>311</v>
      </c>
      <c r="V993" s="83" t="s">
        <v>311</v>
      </c>
      <c r="W993" s="86" t="s">
        <v>311</v>
      </c>
      <c r="X993" s="86" t="s">
        <v>311</v>
      </c>
      <c r="Y993" s="90" t="str">
        <f>IF(tbl_main[[#This Row],[ИНН организации]]="","",IF(ISERROR(VLOOKUP(tbl_main[[#This Row],[ИНН организации]],tbl_inn[],3,FALSE)),"Проверьте ИНН",VLOOKUP(tbl_main[[#This Row],[ИНН организации]],tbl_inn[],3,FALSE)))</f>
        <v/>
      </c>
      <c r="Z993" s="90" t="str">
        <f>IF(ISERROR(VLOOKUP(tbl_main[[#This Row],[ИНН организации]],tbl_inn[],4,FALSE)),"",VLOOKUP(tbl_main[[#This Row],[ИНН организации]],tbl_inn[],4,FALSE))</f>
        <v/>
      </c>
      <c r="AA993" s="90" t="str">
        <f>IF(ISERROR(VLOOKUP(tbl_main[[#This Row],[ИНН организации]],tbl_inn[],8,FALSE)),"",VLOOKUP(tbl_main[[#This Row],[ИНН организации]],tbl_inn[],8,FALSE))</f>
        <v/>
      </c>
      <c r="AB993" s="83" t="s">
        <v>311</v>
      </c>
      <c r="AC993" s="83" t="s">
        <v>311</v>
      </c>
      <c r="AD993" s="83" t="s">
        <v>311</v>
      </c>
      <c r="AE993" s="83" t="s">
        <v>311</v>
      </c>
      <c r="AF993" s="83" t="s">
        <v>311</v>
      </c>
      <c r="AG993" s="83" t="s">
        <v>311</v>
      </c>
      <c r="AH993" s="83" t="s">
        <v>311</v>
      </c>
      <c r="AI993" s="83" t="s">
        <v>311</v>
      </c>
      <c r="AJ993" s="83" t="s">
        <v>311</v>
      </c>
      <c r="AK993" s="83" t="s">
        <v>311</v>
      </c>
      <c r="AL993" s="83" t="s">
        <v>311</v>
      </c>
      <c r="AM993" s="83" t="s">
        <v>311</v>
      </c>
      <c r="AN993" s="83" t="s">
        <v>311</v>
      </c>
    </row>
    <row r="994" spans="1:40" x14ac:dyDescent="0.25">
      <c r="A994" s="81">
        <f t="shared" si="15"/>
        <v>985</v>
      </c>
      <c r="B994" s="82" t="str">
        <f>IF(tbl_main[[#This Row],[ТИП]]="","",IF(tbl_main[[#This Row],[Серия и номер]]="","",tbl_main[[#This Row],[ТИП]]&amp;"-"&amp;RIGHT(tbl_main[[#This Row],[Серия и номер]],6)))</f>
        <v/>
      </c>
      <c r="C994" s="83" t="s">
        <v>311</v>
      </c>
      <c r="D994" s="83" t="s">
        <v>311</v>
      </c>
      <c r="E994" s="83" t="s">
        <v>311</v>
      </c>
      <c r="F994" s="83" t="s">
        <v>311</v>
      </c>
      <c r="G994" s="83" t="s">
        <v>311</v>
      </c>
      <c r="H994" s="83" t="s">
        <v>311</v>
      </c>
      <c r="I994" s="83" t="s">
        <v>311</v>
      </c>
      <c r="J994" s="83" t="s">
        <v>311</v>
      </c>
      <c r="K994" s="84" t="s">
        <v>311</v>
      </c>
      <c r="L994" s="83" t="s">
        <v>311</v>
      </c>
      <c r="M994" s="85" t="s">
        <v>311</v>
      </c>
      <c r="N994" s="83" t="s">
        <v>311</v>
      </c>
      <c r="O994" s="84" t="s">
        <v>311</v>
      </c>
      <c r="P994" s="83" t="s">
        <v>311</v>
      </c>
      <c r="Q994" s="83" t="s">
        <v>311</v>
      </c>
      <c r="R994" s="83" t="s">
        <v>311</v>
      </c>
      <c r="S994" s="86" t="s">
        <v>311</v>
      </c>
      <c r="T994" s="83" t="s">
        <v>311</v>
      </c>
      <c r="U994" s="83" t="s">
        <v>311</v>
      </c>
      <c r="V994" s="83" t="s">
        <v>311</v>
      </c>
      <c r="W994" s="86" t="s">
        <v>311</v>
      </c>
      <c r="X994" s="86" t="s">
        <v>311</v>
      </c>
      <c r="Y994" s="90" t="str">
        <f>IF(tbl_main[[#This Row],[ИНН организации]]="","",IF(ISERROR(VLOOKUP(tbl_main[[#This Row],[ИНН организации]],tbl_inn[],3,FALSE)),"Проверьте ИНН",VLOOKUP(tbl_main[[#This Row],[ИНН организации]],tbl_inn[],3,FALSE)))</f>
        <v/>
      </c>
      <c r="Z994" s="90" t="str">
        <f>IF(ISERROR(VLOOKUP(tbl_main[[#This Row],[ИНН организации]],tbl_inn[],4,FALSE)),"",VLOOKUP(tbl_main[[#This Row],[ИНН организации]],tbl_inn[],4,FALSE))</f>
        <v/>
      </c>
      <c r="AA994" s="90" t="str">
        <f>IF(ISERROR(VLOOKUP(tbl_main[[#This Row],[ИНН организации]],tbl_inn[],8,FALSE)),"",VLOOKUP(tbl_main[[#This Row],[ИНН организации]],tbl_inn[],8,FALSE))</f>
        <v/>
      </c>
      <c r="AB994" s="83" t="s">
        <v>311</v>
      </c>
      <c r="AC994" s="83" t="s">
        <v>311</v>
      </c>
      <c r="AD994" s="83" t="s">
        <v>311</v>
      </c>
      <c r="AE994" s="83" t="s">
        <v>311</v>
      </c>
      <c r="AF994" s="83" t="s">
        <v>311</v>
      </c>
      <c r="AG994" s="83" t="s">
        <v>311</v>
      </c>
      <c r="AH994" s="83" t="s">
        <v>311</v>
      </c>
      <c r="AI994" s="83" t="s">
        <v>311</v>
      </c>
      <c r="AJ994" s="83" t="s">
        <v>311</v>
      </c>
      <c r="AK994" s="83" t="s">
        <v>311</v>
      </c>
      <c r="AL994" s="83" t="s">
        <v>311</v>
      </c>
      <c r="AM994" s="83" t="s">
        <v>311</v>
      </c>
      <c r="AN994" s="83" t="s">
        <v>311</v>
      </c>
    </row>
    <row r="995" spans="1:40" x14ac:dyDescent="0.25">
      <c r="A995" s="81">
        <f t="shared" si="15"/>
        <v>986</v>
      </c>
      <c r="B995" s="82" t="str">
        <f>IF(tbl_main[[#This Row],[ТИП]]="","",IF(tbl_main[[#This Row],[Серия и номер]]="","",tbl_main[[#This Row],[ТИП]]&amp;"-"&amp;RIGHT(tbl_main[[#This Row],[Серия и номер]],6)))</f>
        <v/>
      </c>
      <c r="C995" s="83" t="s">
        <v>311</v>
      </c>
      <c r="D995" s="83" t="s">
        <v>311</v>
      </c>
      <c r="E995" s="83" t="s">
        <v>311</v>
      </c>
      <c r="F995" s="83" t="s">
        <v>311</v>
      </c>
      <c r="G995" s="83" t="s">
        <v>311</v>
      </c>
      <c r="H995" s="83" t="s">
        <v>311</v>
      </c>
      <c r="I995" s="83" t="s">
        <v>311</v>
      </c>
      <c r="J995" s="83" t="s">
        <v>311</v>
      </c>
      <c r="K995" s="84" t="s">
        <v>311</v>
      </c>
      <c r="L995" s="83" t="s">
        <v>311</v>
      </c>
      <c r="M995" s="85" t="s">
        <v>311</v>
      </c>
      <c r="N995" s="83" t="s">
        <v>311</v>
      </c>
      <c r="O995" s="84" t="s">
        <v>311</v>
      </c>
      <c r="P995" s="83" t="s">
        <v>311</v>
      </c>
      <c r="Q995" s="83" t="s">
        <v>311</v>
      </c>
      <c r="R995" s="83" t="s">
        <v>311</v>
      </c>
      <c r="S995" s="86" t="s">
        <v>311</v>
      </c>
      <c r="T995" s="83" t="s">
        <v>311</v>
      </c>
      <c r="U995" s="83" t="s">
        <v>311</v>
      </c>
      <c r="V995" s="83" t="s">
        <v>311</v>
      </c>
      <c r="W995" s="86" t="s">
        <v>311</v>
      </c>
      <c r="X995" s="86" t="s">
        <v>311</v>
      </c>
      <c r="Y995" s="90" t="str">
        <f>IF(tbl_main[[#This Row],[ИНН организации]]="","",IF(ISERROR(VLOOKUP(tbl_main[[#This Row],[ИНН организации]],tbl_inn[],3,FALSE)),"Проверьте ИНН",VLOOKUP(tbl_main[[#This Row],[ИНН организации]],tbl_inn[],3,FALSE)))</f>
        <v/>
      </c>
      <c r="Z995" s="90" t="str">
        <f>IF(ISERROR(VLOOKUP(tbl_main[[#This Row],[ИНН организации]],tbl_inn[],4,FALSE)),"",VLOOKUP(tbl_main[[#This Row],[ИНН организации]],tbl_inn[],4,FALSE))</f>
        <v/>
      </c>
      <c r="AA995" s="90" t="str">
        <f>IF(ISERROR(VLOOKUP(tbl_main[[#This Row],[ИНН организации]],tbl_inn[],8,FALSE)),"",VLOOKUP(tbl_main[[#This Row],[ИНН организации]],tbl_inn[],8,FALSE))</f>
        <v/>
      </c>
      <c r="AB995" s="83" t="s">
        <v>311</v>
      </c>
      <c r="AC995" s="83" t="s">
        <v>311</v>
      </c>
      <c r="AD995" s="83" t="s">
        <v>311</v>
      </c>
      <c r="AE995" s="83" t="s">
        <v>311</v>
      </c>
      <c r="AF995" s="83" t="s">
        <v>311</v>
      </c>
      <c r="AG995" s="83" t="s">
        <v>311</v>
      </c>
      <c r="AH995" s="83" t="s">
        <v>311</v>
      </c>
      <c r="AI995" s="83" t="s">
        <v>311</v>
      </c>
      <c r="AJ995" s="83" t="s">
        <v>311</v>
      </c>
      <c r="AK995" s="83" t="s">
        <v>311</v>
      </c>
      <c r="AL995" s="83" t="s">
        <v>311</v>
      </c>
      <c r="AM995" s="83" t="s">
        <v>311</v>
      </c>
      <c r="AN995" s="83" t="s">
        <v>311</v>
      </c>
    </row>
    <row r="996" spans="1:40" x14ac:dyDescent="0.25">
      <c r="A996" s="81">
        <f t="shared" si="15"/>
        <v>987</v>
      </c>
      <c r="B996" s="82" t="str">
        <f>IF(tbl_main[[#This Row],[ТИП]]="","",IF(tbl_main[[#This Row],[Серия и номер]]="","",tbl_main[[#This Row],[ТИП]]&amp;"-"&amp;RIGHT(tbl_main[[#This Row],[Серия и номер]],6)))</f>
        <v/>
      </c>
      <c r="C996" s="83" t="s">
        <v>311</v>
      </c>
      <c r="D996" s="83" t="s">
        <v>311</v>
      </c>
      <c r="E996" s="83" t="s">
        <v>311</v>
      </c>
      <c r="F996" s="83" t="s">
        <v>311</v>
      </c>
      <c r="G996" s="83" t="s">
        <v>311</v>
      </c>
      <c r="H996" s="83" t="s">
        <v>311</v>
      </c>
      <c r="I996" s="83" t="s">
        <v>311</v>
      </c>
      <c r="J996" s="83" t="s">
        <v>311</v>
      </c>
      <c r="K996" s="84" t="s">
        <v>311</v>
      </c>
      <c r="L996" s="83" t="s">
        <v>311</v>
      </c>
      <c r="M996" s="85" t="s">
        <v>311</v>
      </c>
      <c r="N996" s="83" t="s">
        <v>311</v>
      </c>
      <c r="O996" s="84" t="s">
        <v>311</v>
      </c>
      <c r="P996" s="83" t="s">
        <v>311</v>
      </c>
      <c r="Q996" s="83" t="s">
        <v>311</v>
      </c>
      <c r="R996" s="83" t="s">
        <v>311</v>
      </c>
      <c r="S996" s="86" t="s">
        <v>311</v>
      </c>
      <c r="T996" s="83" t="s">
        <v>311</v>
      </c>
      <c r="U996" s="83" t="s">
        <v>311</v>
      </c>
      <c r="V996" s="83" t="s">
        <v>311</v>
      </c>
      <c r="W996" s="86" t="s">
        <v>311</v>
      </c>
      <c r="X996" s="86" t="s">
        <v>311</v>
      </c>
      <c r="Y996" s="90" t="str">
        <f>IF(tbl_main[[#This Row],[ИНН организации]]="","",IF(ISERROR(VLOOKUP(tbl_main[[#This Row],[ИНН организации]],tbl_inn[],3,FALSE)),"Проверьте ИНН",VLOOKUP(tbl_main[[#This Row],[ИНН организации]],tbl_inn[],3,FALSE)))</f>
        <v/>
      </c>
      <c r="Z996" s="90" t="str">
        <f>IF(ISERROR(VLOOKUP(tbl_main[[#This Row],[ИНН организации]],tbl_inn[],4,FALSE)),"",VLOOKUP(tbl_main[[#This Row],[ИНН организации]],tbl_inn[],4,FALSE))</f>
        <v/>
      </c>
      <c r="AA996" s="90" t="str">
        <f>IF(ISERROR(VLOOKUP(tbl_main[[#This Row],[ИНН организации]],tbl_inn[],8,FALSE)),"",VLOOKUP(tbl_main[[#This Row],[ИНН организации]],tbl_inn[],8,FALSE))</f>
        <v/>
      </c>
      <c r="AB996" s="83" t="s">
        <v>311</v>
      </c>
      <c r="AC996" s="83" t="s">
        <v>311</v>
      </c>
      <c r="AD996" s="83" t="s">
        <v>311</v>
      </c>
      <c r="AE996" s="83" t="s">
        <v>311</v>
      </c>
      <c r="AF996" s="83" t="s">
        <v>311</v>
      </c>
      <c r="AG996" s="83" t="s">
        <v>311</v>
      </c>
      <c r="AH996" s="83" t="s">
        <v>311</v>
      </c>
      <c r="AI996" s="83" t="s">
        <v>311</v>
      </c>
      <c r="AJ996" s="83" t="s">
        <v>311</v>
      </c>
      <c r="AK996" s="83" t="s">
        <v>311</v>
      </c>
      <c r="AL996" s="83" t="s">
        <v>311</v>
      </c>
      <c r="AM996" s="83" t="s">
        <v>311</v>
      </c>
      <c r="AN996" s="83" t="s">
        <v>311</v>
      </c>
    </row>
    <row r="997" spans="1:40" x14ac:dyDescent="0.25">
      <c r="A997" s="81">
        <f t="shared" si="15"/>
        <v>988</v>
      </c>
      <c r="B997" s="82" t="str">
        <f>IF(tbl_main[[#This Row],[ТИП]]="","",IF(tbl_main[[#This Row],[Серия и номер]]="","",tbl_main[[#This Row],[ТИП]]&amp;"-"&amp;RIGHT(tbl_main[[#This Row],[Серия и номер]],6)))</f>
        <v/>
      </c>
      <c r="C997" s="83" t="s">
        <v>311</v>
      </c>
      <c r="D997" s="83" t="s">
        <v>311</v>
      </c>
      <c r="E997" s="83" t="s">
        <v>311</v>
      </c>
      <c r="F997" s="83" t="s">
        <v>311</v>
      </c>
      <c r="G997" s="83" t="s">
        <v>311</v>
      </c>
      <c r="H997" s="83" t="s">
        <v>311</v>
      </c>
      <c r="I997" s="83" t="s">
        <v>311</v>
      </c>
      <c r="J997" s="83" t="s">
        <v>311</v>
      </c>
      <c r="K997" s="84" t="s">
        <v>311</v>
      </c>
      <c r="L997" s="83" t="s">
        <v>311</v>
      </c>
      <c r="M997" s="85" t="s">
        <v>311</v>
      </c>
      <c r="N997" s="83" t="s">
        <v>311</v>
      </c>
      <c r="O997" s="84" t="s">
        <v>311</v>
      </c>
      <c r="P997" s="83" t="s">
        <v>311</v>
      </c>
      <c r="Q997" s="83" t="s">
        <v>311</v>
      </c>
      <c r="R997" s="83" t="s">
        <v>311</v>
      </c>
      <c r="S997" s="86" t="s">
        <v>311</v>
      </c>
      <c r="T997" s="83" t="s">
        <v>311</v>
      </c>
      <c r="U997" s="83" t="s">
        <v>311</v>
      </c>
      <c r="V997" s="83" t="s">
        <v>311</v>
      </c>
      <c r="W997" s="86" t="s">
        <v>311</v>
      </c>
      <c r="X997" s="86" t="s">
        <v>311</v>
      </c>
      <c r="Y997" s="90" t="str">
        <f>IF(tbl_main[[#This Row],[ИНН организации]]="","",IF(ISERROR(VLOOKUP(tbl_main[[#This Row],[ИНН организации]],tbl_inn[],3,FALSE)),"Проверьте ИНН",VLOOKUP(tbl_main[[#This Row],[ИНН организации]],tbl_inn[],3,FALSE)))</f>
        <v/>
      </c>
      <c r="Z997" s="90" t="str">
        <f>IF(ISERROR(VLOOKUP(tbl_main[[#This Row],[ИНН организации]],tbl_inn[],4,FALSE)),"",VLOOKUP(tbl_main[[#This Row],[ИНН организации]],tbl_inn[],4,FALSE))</f>
        <v/>
      </c>
      <c r="AA997" s="90" t="str">
        <f>IF(ISERROR(VLOOKUP(tbl_main[[#This Row],[ИНН организации]],tbl_inn[],8,FALSE)),"",VLOOKUP(tbl_main[[#This Row],[ИНН организации]],tbl_inn[],8,FALSE))</f>
        <v/>
      </c>
      <c r="AB997" s="83" t="s">
        <v>311</v>
      </c>
      <c r="AC997" s="83" t="s">
        <v>311</v>
      </c>
      <c r="AD997" s="83" t="s">
        <v>311</v>
      </c>
      <c r="AE997" s="83" t="s">
        <v>311</v>
      </c>
      <c r="AF997" s="83" t="s">
        <v>311</v>
      </c>
      <c r="AG997" s="83" t="s">
        <v>311</v>
      </c>
      <c r="AH997" s="83" t="s">
        <v>311</v>
      </c>
      <c r="AI997" s="83" t="s">
        <v>311</v>
      </c>
      <c r="AJ997" s="83" t="s">
        <v>311</v>
      </c>
      <c r="AK997" s="83" t="s">
        <v>311</v>
      </c>
      <c r="AL997" s="83" t="s">
        <v>311</v>
      </c>
      <c r="AM997" s="83" t="s">
        <v>311</v>
      </c>
      <c r="AN997" s="83" t="s">
        <v>311</v>
      </c>
    </row>
    <row r="998" spans="1:40" x14ac:dyDescent="0.25">
      <c r="A998" s="81">
        <f t="shared" si="15"/>
        <v>989</v>
      </c>
      <c r="B998" s="82" t="str">
        <f>IF(tbl_main[[#This Row],[ТИП]]="","",IF(tbl_main[[#This Row],[Серия и номер]]="","",tbl_main[[#This Row],[ТИП]]&amp;"-"&amp;RIGHT(tbl_main[[#This Row],[Серия и номер]],6)))</f>
        <v/>
      </c>
      <c r="C998" s="83" t="s">
        <v>311</v>
      </c>
      <c r="D998" s="83" t="s">
        <v>311</v>
      </c>
      <c r="E998" s="83" t="s">
        <v>311</v>
      </c>
      <c r="F998" s="83" t="s">
        <v>311</v>
      </c>
      <c r="G998" s="83" t="s">
        <v>311</v>
      </c>
      <c r="H998" s="83" t="s">
        <v>311</v>
      </c>
      <c r="I998" s="83" t="s">
        <v>311</v>
      </c>
      <c r="J998" s="83" t="s">
        <v>311</v>
      </c>
      <c r="K998" s="84" t="s">
        <v>311</v>
      </c>
      <c r="L998" s="83" t="s">
        <v>311</v>
      </c>
      <c r="M998" s="85" t="s">
        <v>311</v>
      </c>
      <c r="N998" s="83" t="s">
        <v>311</v>
      </c>
      <c r="O998" s="84" t="s">
        <v>311</v>
      </c>
      <c r="P998" s="83" t="s">
        <v>311</v>
      </c>
      <c r="Q998" s="83" t="s">
        <v>311</v>
      </c>
      <c r="R998" s="83" t="s">
        <v>311</v>
      </c>
      <c r="S998" s="86" t="s">
        <v>311</v>
      </c>
      <c r="T998" s="83" t="s">
        <v>311</v>
      </c>
      <c r="U998" s="83" t="s">
        <v>311</v>
      </c>
      <c r="V998" s="83" t="s">
        <v>311</v>
      </c>
      <c r="W998" s="86" t="s">
        <v>311</v>
      </c>
      <c r="X998" s="86" t="s">
        <v>311</v>
      </c>
      <c r="Y998" s="90" t="str">
        <f>IF(tbl_main[[#This Row],[ИНН организации]]="","",IF(ISERROR(VLOOKUP(tbl_main[[#This Row],[ИНН организации]],tbl_inn[],3,FALSE)),"Проверьте ИНН",VLOOKUP(tbl_main[[#This Row],[ИНН организации]],tbl_inn[],3,FALSE)))</f>
        <v/>
      </c>
      <c r="Z998" s="90" t="str">
        <f>IF(ISERROR(VLOOKUP(tbl_main[[#This Row],[ИНН организации]],tbl_inn[],4,FALSE)),"",VLOOKUP(tbl_main[[#This Row],[ИНН организации]],tbl_inn[],4,FALSE))</f>
        <v/>
      </c>
      <c r="AA998" s="90" t="str">
        <f>IF(ISERROR(VLOOKUP(tbl_main[[#This Row],[ИНН организации]],tbl_inn[],8,FALSE)),"",VLOOKUP(tbl_main[[#This Row],[ИНН организации]],tbl_inn[],8,FALSE))</f>
        <v/>
      </c>
      <c r="AB998" s="83" t="s">
        <v>311</v>
      </c>
      <c r="AC998" s="83" t="s">
        <v>311</v>
      </c>
      <c r="AD998" s="83" t="s">
        <v>311</v>
      </c>
      <c r="AE998" s="83" t="s">
        <v>311</v>
      </c>
      <c r="AF998" s="83" t="s">
        <v>311</v>
      </c>
      <c r="AG998" s="83" t="s">
        <v>311</v>
      </c>
      <c r="AH998" s="83" t="s">
        <v>311</v>
      </c>
      <c r="AI998" s="83" t="s">
        <v>311</v>
      </c>
      <c r="AJ998" s="83" t="s">
        <v>311</v>
      </c>
      <c r="AK998" s="83" t="s">
        <v>311</v>
      </c>
      <c r="AL998" s="83" t="s">
        <v>311</v>
      </c>
      <c r="AM998" s="83" t="s">
        <v>311</v>
      </c>
      <c r="AN998" s="83" t="s">
        <v>311</v>
      </c>
    </row>
    <row r="999" spans="1:40" x14ac:dyDescent="0.25">
      <c r="A999" s="81">
        <f t="shared" si="15"/>
        <v>990</v>
      </c>
      <c r="B999" s="82" t="str">
        <f>IF(tbl_main[[#This Row],[ТИП]]="","",IF(tbl_main[[#This Row],[Серия и номер]]="","",tbl_main[[#This Row],[ТИП]]&amp;"-"&amp;RIGHT(tbl_main[[#This Row],[Серия и номер]],6)))</f>
        <v/>
      </c>
      <c r="C999" s="83" t="s">
        <v>311</v>
      </c>
      <c r="D999" s="83" t="s">
        <v>311</v>
      </c>
      <c r="E999" s="83" t="s">
        <v>311</v>
      </c>
      <c r="F999" s="83" t="s">
        <v>311</v>
      </c>
      <c r="G999" s="83" t="s">
        <v>311</v>
      </c>
      <c r="H999" s="83" t="s">
        <v>311</v>
      </c>
      <c r="I999" s="83" t="s">
        <v>311</v>
      </c>
      <c r="J999" s="83" t="s">
        <v>311</v>
      </c>
      <c r="K999" s="84" t="s">
        <v>311</v>
      </c>
      <c r="L999" s="83" t="s">
        <v>311</v>
      </c>
      <c r="M999" s="85" t="s">
        <v>311</v>
      </c>
      <c r="N999" s="83" t="s">
        <v>311</v>
      </c>
      <c r="O999" s="84" t="s">
        <v>311</v>
      </c>
      <c r="P999" s="83" t="s">
        <v>311</v>
      </c>
      <c r="Q999" s="83" t="s">
        <v>311</v>
      </c>
      <c r="R999" s="83" t="s">
        <v>311</v>
      </c>
      <c r="S999" s="86" t="s">
        <v>311</v>
      </c>
      <c r="T999" s="83" t="s">
        <v>311</v>
      </c>
      <c r="U999" s="83" t="s">
        <v>311</v>
      </c>
      <c r="V999" s="83" t="s">
        <v>311</v>
      </c>
      <c r="W999" s="86" t="s">
        <v>311</v>
      </c>
      <c r="X999" s="86" t="s">
        <v>311</v>
      </c>
      <c r="Y999" s="90" t="str">
        <f>IF(tbl_main[[#This Row],[ИНН организации]]="","",IF(ISERROR(VLOOKUP(tbl_main[[#This Row],[ИНН организации]],tbl_inn[],3,FALSE)),"Проверьте ИНН",VLOOKUP(tbl_main[[#This Row],[ИНН организации]],tbl_inn[],3,FALSE)))</f>
        <v/>
      </c>
      <c r="Z999" s="90" t="str">
        <f>IF(ISERROR(VLOOKUP(tbl_main[[#This Row],[ИНН организации]],tbl_inn[],4,FALSE)),"",VLOOKUP(tbl_main[[#This Row],[ИНН организации]],tbl_inn[],4,FALSE))</f>
        <v/>
      </c>
      <c r="AA999" s="90" t="str">
        <f>IF(ISERROR(VLOOKUP(tbl_main[[#This Row],[ИНН организации]],tbl_inn[],8,FALSE)),"",VLOOKUP(tbl_main[[#This Row],[ИНН организации]],tbl_inn[],8,FALSE))</f>
        <v/>
      </c>
      <c r="AB999" s="83" t="s">
        <v>311</v>
      </c>
      <c r="AC999" s="83" t="s">
        <v>311</v>
      </c>
      <c r="AD999" s="83" t="s">
        <v>311</v>
      </c>
      <c r="AE999" s="83" t="s">
        <v>311</v>
      </c>
      <c r="AF999" s="83" t="s">
        <v>311</v>
      </c>
      <c r="AG999" s="83" t="s">
        <v>311</v>
      </c>
      <c r="AH999" s="83" t="s">
        <v>311</v>
      </c>
      <c r="AI999" s="83" t="s">
        <v>311</v>
      </c>
      <c r="AJ999" s="83" t="s">
        <v>311</v>
      </c>
      <c r="AK999" s="83" t="s">
        <v>311</v>
      </c>
      <c r="AL999" s="83" t="s">
        <v>311</v>
      </c>
      <c r="AM999" s="83" t="s">
        <v>311</v>
      </c>
      <c r="AN999" s="83" t="s">
        <v>311</v>
      </c>
    </row>
    <row r="1000" spans="1:40" x14ac:dyDescent="0.25">
      <c r="A1000" s="81">
        <f t="shared" si="15"/>
        <v>991</v>
      </c>
      <c r="B1000" s="82" t="str">
        <f>IF(tbl_main[[#This Row],[ТИП]]="","",IF(tbl_main[[#This Row],[Серия и номер]]="","",tbl_main[[#This Row],[ТИП]]&amp;"-"&amp;RIGHT(tbl_main[[#This Row],[Серия и номер]],6)))</f>
        <v/>
      </c>
      <c r="C1000" s="83" t="s">
        <v>311</v>
      </c>
      <c r="D1000" s="83" t="s">
        <v>311</v>
      </c>
      <c r="E1000" s="83" t="s">
        <v>311</v>
      </c>
      <c r="F1000" s="83" t="s">
        <v>311</v>
      </c>
      <c r="G1000" s="83" t="s">
        <v>311</v>
      </c>
      <c r="H1000" s="83" t="s">
        <v>311</v>
      </c>
      <c r="I1000" s="83" t="s">
        <v>311</v>
      </c>
      <c r="J1000" s="83" t="s">
        <v>311</v>
      </c>
      <c r="K1000" s="84" t="s">
        <v>311</v>
      </c>
      <c r="L1000" s="83" t="s">
        <v>311</v>
      </c>
      <c r="M1000" s="85" t="s">
        <v>311</v>
      </c>
      <c r="N1000" s="83" t="s">
        <v>311</v>
      </c>
      <c r="O1000" s="84" t="s">
        <v>311</v>
      </c>
      <c r="P1000" s="83" t="s">
        <v>311</v>
      </c>
      <c r="Q1000" s="83" t="s">
        <v>311</v>
      </c>
      <c r="R1000" s="83" t="s">
        <v>311</v>
      </c>
      <c r="S1000" s="86" t="s">
        <v>311</v>
      </c>
      <c r="T1000" s="83" t="s">
        <v>311</v>
      </c>
      <c r="U1000" s="83" t="s">
        <v>311</v>
      </c>
      <c r="V1000" s="83" t="s">
        <v>311</v>
      </c>
      <c r="W1000" s="86" t="s">
        <v>311</v>
      </c>
      <c r="X1000" s="86" t="s">
        <v>311</v>
      </c>
      <c r="Y1000" s="90" t="str">
        <f>IF(tbl_main[[#This Row],[ИНН организации]]="","",IF(ISERROR(VLOOKUP(tbl_main[[#This Row],[ИНН организации]],tbl_inn[],3,FALSE)),"Проверьте ИНН",VLOOKUP(tbl_main[[#This Row],[ИНН организации]],tbl_inn[],3,FALSE)))</f>
        <v/>
      </c>
      <c r="Z1000" s="90" t="str">
        <f>IF(ISERROR(VLOOKUP(tbl_main[[#This Row],[ИНН организации]],tbl_inn[],4,FALSE)),"",VLOOKUP(tbl_main[[#This Row],[ИНН организации]],tbl_inn[],4,FALSE))</f>
        <v/>
      </c>
      <c r="AA1000" s="90" t="str">
        <f>IF(ISERROR(VLOOKUP(tbl_main[[#This Row],[ИНН организации]],tbl_inn[],8,FALSE)),"",VLOOKUP(tbl_main[[#This Row],[ИНН организации]],tbl_inn[],8,FALSE))</f>
        <v/>
      </c>
      <c r="AB1000" s="83" t="s">
        <v>311</v>
      </c>
      <c r="AC1000" s="83" t="s">
        <v>311</v>
      </c>
      <c r="AD1000" s="83" t="s">
        <v>311</v>
      </c>
      <c r="AE1000" s="83" t="s">
        <v>311</v>
      </c>
      <c r="AF1000" s="83" t="s">
        <v>311</v>
      </c>
      <c r="AG1000" s="83" t="s">
        <v>311</v>
      </c>
      <c r="AH1000" s="83" t="s">
        <v>311</v>
      </c>
      <c r="AI1000" s="83" t="s">
        <v>311</v>
      </c>
      <c r="AJ1000" s="83" t="s">
        <v>311</v>
      </c>
      <c r="AK1000" s="83" t="s">
        <v>311</v>
      </c>
      <c r="AL1000" s="83" t="s">
        <v>311</v>
      </c>
      <c r="AM1000" s="83" t="s">
        <v>311</v>
      </c>
      <c r="AN1000" s="83" t="s">
        <v>311</v>
      </c>
    </row>
    <row r="1001" spans="1:40" x14ac:dyDescent="0.25">
      <c r="A1001" s="81">
        <f t="shared" si="15"/>
        <v>992</v>
      </c>
      <c r="B1001" s="82" t="str">
        <f>IF(tbl_main[[#This Row],[ТИП]]="","",IF(tbl_main[[#This Row],[Серия и номер]]="","",tbl_main[[#This Row],[ТИП]]&amp;"-"&amp;RIGHT(tbl_main[[#This Row],[Серия и номер]],6)))</f>
        <v/>
      </c>
      <c r="C1001" s="83" t="s">
        <v>311</v>
      </c>
      <c r="D1001" s="83" t="s">
        <v>311</v>
      </c>
      <c r="E1001" s="83" t="s">
        <v>311</v>
      </c>
      <c r="F1001" s="83" t="s">
        <v>311</v>
      </c>
      <c r="G1001" s="83" t="s">
        <v>311</v>
      </c>
      <c r="H1001" s="83" t="s">
        <v>311</v>
      </c>
      <c r="I1001" s="83" t="s">
        <v>311</v>
      </c>
      <c r="J1001" s="83" t="s">
        <v>311</v>
      </c>
      <c r="K1001" s="84" t="s">
        <v>311</v>
      </c>
      <c r="L1001" s="83" t="s">
        <v>311</v>
      </c>
      <c r="M1001" s="85" t="s">
        <v>311</v>
      </c>
      <c r="N1001" s="83" t="s">
        <v>311</v>
      </c>
      <c r="O1001" s="84" t="s">
        <v>311</v>
      </c>
      <c r="P1001" s="83" t="s">
        <v>311</v>
      </c>
      <c r="Q1001" s="83" t="s">
        <v>311</v>
      </c>
      <c r="R1001" s="83" t="s">
        <v>311</v>
      </c>
      <c r="S1001" s="86" t="s">
        <v>311</v>
      </c>
      <c r="T1001" s="83" t="s">
        <v>311</v>
      </c>
      <c r="U1001" s="83" t="s">
        <v>311</v>
      </c>
      <c r="V1001" s="83" t="s">
        <v>311</v>
      </c>
      <c r="W1001" s="86" t="s">
        <v>311</v>
      </c>
      <c r="X1001" s="86" t="s">
        <v>311</v>
      </c>
      <c r="Y1001" s="90" t="str">
        <f>IF(tbl_main[[#This Row],[ИНН организации]]="","",IF(ISERROR(VLOOKUP(tbl_main[[#This Row],[ИНН организации]],tbl_inn[],3,FALSE)),"Проверьте ИНН",VLOOKUP(tbl_main[[#This Row],[ИНН организации]],tbl_inn[],3,FALSE)))</f>
        <v/>
      </c>
      <c r="Z1001" s="90" t="str">
        <f>IF(ISERROR(VLOOKUP(tbl_main[[#This Row],[ИНН организации]],tbl_inn[],4,FALSE)),"",VLOOKUP(tbl_main[[#This Row],[ИНН организации]],tbl_inn[],4,FALSE))</f>
        <v/>
      </c>
      <c r="AA1001" s="90" t="str">
        <f>IF(ISERROR(VLOOKUP(tbl_main[[#This Row],[ИНН организации]],tbl_inn[],8,FALSE)),"",VLOOKUP(tbl_main[[#This Row],[ИНН организации]],tbl_inn[],8,FALSE))</f>
        <v/>
      </c>
      <c r="AB1001" s="83" t="s">
        <v>311</v>
      </c>
      <c r="AC1001" s="83" t="s">
        <v>311</v>
      </c>
      <c r="AD1001" s="83" t="s">
        <v>311</v>
      </c>
      <c r="AE1001" s="83" t="s">
        <v>311</v>
      </c>
      <c r="AF1001" s="83" t="s">
        <v>311</v>
      </c>
      <c r="AG1001" s="83" t="s">
        <v>311</v>
      </c>
      <c r="AH1001" s="83" t="s">
        <v>311</v>
      </c>
      <c r="AI1001" s="83" t="s">
        <v>311</v>
      </c>
      <c r="AJ1001" s="83" t="s">
        <v>311</v>
      </c>
      <c r="AK1001" s="83" t="s">
        <v>311</v>
      </c>
      <c r="AL1001" s="83" t="s">
        <v>311</v>
      </c>
      <c r="AM1001" s="83" t="s">
        <v>311</v>
      </c>
      <c r="AN1001" s="83" t="s">
        <v>311</v>
      </c>
    </row>
    <row r="1002" spans="1:40" x14ac:dyDescent="0.25">
      <c r="A1002" s="81">
        <f t="shared" si="15"/>
        <v>993</v>
      </c>
      <c r="B1002" s="82" t="str">
        <f>IF(tbl_main[[#This Row],[ТИП]]="","",IF(tbl_main[[#This Row],[Серия и номер]]="","",tbl_main[[#This Row],[ТИП]]&amp;"-"&amp;RIGHT(tbl_main[[#This Row],[Серия и номер]],6)))</f>
        <v/>
      </c>
      <c r="C1002" s="83" t="s">
        <v>311</v>
      </c>
      <c r="D1002" s="83" t="s">
        <v>311</v>
      </c>
      <c r="E1002" s="83" t="s">
        <v>311</v>
      </c>
      <c r="F1002" s="83" t="s">
        <v>311</v>
      </c>
      <c r="G1002" s="83" t="s">
        <v>311</v>
      </c>
      <c r="H1002" s="83" t="s">
        <v>311</v>
      </c>
      <c r="I1002" s="83" t="s">
        <v>311</v>
      </c>
      <c r="J1002" s="83" t="s">
        <v>311</v>
      </c>
      <c r="K1002" s="84" t="s">
        <v>311</v>
      </c>
      <c r="L1002" s="83" t="s">
        <v>311</v>
      </c>
      <c r="M1002" s="85" t="s">
        <v>311</v>
      </c>
      <c r="N1002" s="83" t="s">
        <v>311</v>
      </c>
      <c r="O1002" s="84" t="s">
        <v>311</v>
      </c>
      <c r="P1002" s="83" t="s">
        <v>311</v>
      </c>
      <c r="Q1002" s="83" t="s">
        <v>311</v>
      </c>
      <c r="R1002" s="83" t="s">
        <v>311</v>
      </c>
      <c r="S1002" s="86" t="s">
        <v>311</v>
      </c>
      <c r="T1002" s="83" t="s">
        <v>311</v>
      </c>
      <c r="U1002" s="83" t="s">
        <v>311</v>
      </c>
      <c r="V1002" s="83" t="s">
        <v>311</v>
      </c>
      <c r="W1002" s="86" t="s">
        <v>311</v>
      </c>
      <c r="X1002" s="86" t="s">
        <v>311</v>
      </c>
      <c r="Y1002" s="90" t="str">
        <f>IF(tbl_main[[#This Row],[ИНН организации]]="","",IF(ISERROR(VLOOKUP(tbl_main[[#This Row],[ИНН организации]],tbl_inn[],3,FALSE)),"Проверьте ИНН",VLOOKUP(tbl_main[[#This Row],[ИНН организации]],tbl_inn[],3,FALSE)))</f>
        <v/>
      </c>
      <c r="Z1002" s="90" t="str">
        <f>IF(ISERROR(VLOOKUP(tbl_main[[#This Row],[ИНН организации]],tbl_inn[],4,FALSE)),"",VLOOKUP(tbl_main[[#This Row],[ИНН организации]],tbl_inn[],4,FALSE))</f>
        <v/>
      </c>
      <c r="AA1002" s="90" t="str">
        <f>IF(ISERROR(VLOOKUP(tbl_main[[#This Row],[ИНН организации]],tbl_inn[],8,FALSE)),"",VLOOKUP(tbl_main[[#This Row],[ИНН организации]],tbl_inn[],8,FALSE))</f>
        <v/>
      </c>
      <c r="AB1002" s="83" t="s">
        <v>311</v>
      </c>
      <c r="AC1002" s="83" t="s">
        <v>311</v>
      </c>
      <c r="AD1002" s="83" t="s">
        <v>311</v>
      </c>
      <c r="AE1002" s="83" t="s">
        <v>311</v>
      </c>
      <c r="AF1002" s="83" t="s">
        <v>311</v>
      </c>
      <c r="AG1002" s="83" t="s">
        <v>311</v>
      </c>
      <c r="AH1002" s="83" t="s">
        <v>311</v>
      </c>
      <c r="AI1002" s="83" t="s">
        <v>311</v>
      </c>
      <c r="AJ1002" s="83" t="s">
        <v>311</v>
      </c>
      <c r="AK1002" s="83" t="s">
        <v>311</v>
      </c>
      <c r="AL1002" s="83" t="s">
        <v>311</v>
      </c>
      <c r="AM1002" s="83" t="s">
        <v>311</v>
      </c>
      <c r="AN1002" s="83" t="s">
        <v>311</v>
      </c>
    </row>
    <row r="1003" spans="1:40" x14ac:dyDescent="0.25">
      <c r="A1003" s="81">
        <f t="shared" si="15"/>
        <v>994</v>
      </c>
      <c r="B1003" s="82" t="str">
        <f>IF(tbl_main[[#This Row],[ТИП]]="","",IF(tbl_main[[#This Row],[Серия и номер]]="","",tbl_main[[#This Row],[ТИП]]&amp;"-"&amp;RIGHT(tbl_main[[#This Row],[Серия и номер]],6)))</f>
        <v/>
      </c>
      <c r="C1003" s="83" t="s">
        <v>311</v>
      </c>
      <c r="D1003" s="83" t="s">
        <v>311</v>
      </c>
      <c r="E1003" s="83" t="s">
        <v>311</v>
      </c>
      <c r="F1003" s="83" t="s">
        <v>311</v>
      </c>
      <c r="G1003" s="83" t="s">
        <v>311</v>
      </c>
      <c r="H1003" s="83" t="s">
        <v>311</v>
      </c>
      <c r="I1003" s="83" t="s">
        <v>311</v>
      </c>
      <c r="J1003" s="83" t="s">
        <v>311</v>
      </c>
      <c r="K1003" s="84" t="s">
        <v>311</v>
      </c>
      <c r="L1003" s="83" t="s">
        <v>311</v>
      </c>
      <c r="M1003" s="85" t="s">
        <v>311</v>
      </c>
      <c r="N1003" s="83" t="s">
        <v>311</v>
      </c>
      <c r="O1003" s="84" t="s">
        <v>311</v>
      </c>
      <c r="P1003" s="83" t="s">
        <v>311</v>
      </c>
      <c r="Q1003" s="83" t="s">
        <v>311</v>
      </c>
      <c r="R1003" s="83" t="s">
        <v>311</v>
      </c>
      <c r="S1003" s="86" t="s">
        <v>311</v>
      </c>
      <c r="T1003" s="83" t="s">
        <v>311</v>
      </c>
      <c r="U1003" s="83" t="s">
        <v>311</v>
      </c>
      <c r="V1003" s="83" t="s">
        <v>311</v>
      </c>
      <c r="W1003" s="86" t="s">
        <v>311</v>
      </c>
      <c r="X1003" s="86" t="s">
        <v>311</v>
      </c>
      <c r="Y1003" s="90" t="str">
        <f>IF(tbl_main[[#This Row],[ИНН организации]]="","",IF(ISERROR(VLOOKUP(tbl_main[[#This Row],[ИНН организации]],tbl_inn[],3,FALSE)),"Проверьте ИНН",VLOOKUP(tbl_main[[#This Row],[ИНН организации]],tbl_inn[],3,FALSE)))</f>
        <v/>
      </c>
      <c r="Z1003" s="90" t="str">
        <f>IF(ISERROR(VLOOKUP(tbl_main[[#This Row],[ИНН организации]],tbl_inn[],4,FALSE)),"",VLOOKUP(tbl_main[[#This Row],[ИНН организации]],tbl_inn[],4,FALSE))</f>
        <v/>
      </c>
      <c r="AA1003" s="90" t="str">
        <f>IF(ISERROR(VLOOKUP(tbl_main[[#This Row],[ИНН организации]],tbl_inn[],8,FALSE)),"",VLOOKUP(tbl_main[[#This Row],[ИНН организации]],tbl_inn[],8,FALSE))</f>
        <v/>
      </c>
      <c r="AB1003" s="83" t="s">
        <v>311</v>
      </c>
      <c r="AC1003" s="83" t="s">
        <v>311</v>
      </c>
      <c r="AD1003" s="83" t="s">
        <v>311</v>
      </c>
      <c r="AE1003" s="83" t="s">
        <v>311</v>
      </c>
      <c r="AF1003" s="83" t="s">
        <v>311</v>
      </c>
      <c r="AG1003" s="83" t="s">
        <v>311</v>
      </c>
      <c r="AH1003" s="83" t="s">
        <v>311</v>
      </c>
      <c r="AI1003" s="83" t="s">
        <v>311</v>
      </c>
      <c r="AJ1003" s="83" t="s">
        <v>311</v>
      </c>
      <c r="AK1003" s="83" t="s">
        <v>311</v>
      </c>
      <c r="AL1003" s="83" t="s">
        <v>311</v>
      </c>
      <c r="AM1003" s="83" t="s">
        <v>311</v>
      </c>
      <c r="AN1003" s="83" t="s">
        <v>311</v>
      </c>
    </row>
    <row r="1004" spans="1:40" x14ac:dyDescent="0.25">
      <c r="A1004" s="81">
        <f t="shared" si="15"/>
        <v>995</v>
      </c>
      <c r="B1004" s="82" t="str">
        <f>IF(tbl_main[[#This Row],[ТИП]]="","",IF(tbl_main[[#This Row],[Серия и номер]]="","",tbl_main[[#This Row],[ТИП]]&amp;"-"&amp;RIGHT(tbl_main[[#This Row],[Серия и номер]],6)))</f>
        <v/>
      </c>
      <c r="C1004" s="83" t="s">
        <v>311</v>
      </c>
      <c r="D1004" s="83" t="s">
        <v>311</v>
      </c>
      <c r="E1004" s="83" t="s">
        <v>311</v>
      </c>
      <c r="F1004" s="83" t="s">
        <v>311</v>
      </c>
      <c r="G1004" s="83" t="s">
        <v>311</v>
      </c>
      <c r="H1004" s="83" t="s">
        <v>311</v>
      </c>
      <c r="I1004" s="83" t="s">
        <v>311</v>
      </c>
      <c r="J1004" s="83" t="s">
        <v>311</v>
      </c>
      <c r="K1004" s="84" t="s">
        <v>311</v>
      </c>
      <c r="L1004" s="83" t="s">
        <v>311</v>
      </c>
      <c r="M1004" s="85" t="s">
        <v>311</v>
      </c>
      <c r="N1004" s="83" t="s">
        <v>311</v>
      </c>
      <c r="O1004" s="84" t="s">
        <v>311</v>
      </c>
      <c r="P1004" s="83" t="s">
        <v>311</v>
      </c>
      <c r="Q1004" s="83" t="s">
        <v>311</v>
      </c>
      <c r="R1004" s="83" t="s">
        <v>311</v>
      </c>
      <c r="S1004" s="86" t="s">
        <v>311</v>
      </c>
      <c r="T1004" s="83" t="s">
        <v>311</v>
      </c>
      <c r="U1004" s="83" t="s">
        <v>311</v>
      </c>
      <c r="V1004" s="83" t="s">
        <v>311</v>
      </c>
      <c r="W1004" s="86" t="s">
        <v>311</v>
      </c>
      <c r="X1004" s="86" t="s">
        <v>311</v>
      </c>
      <c r="Y1004" s="90" t="str">
        <f>IF(tbl_main[[#This Row],[ИНН организации]]="","",IF(ISERROR(VLOOKUP(tbl_main[[#This Row],[ИНН организации]],tbl_inn[],3,FALSE)),"Проверьте ИНН",VLOOKUP(tbl_main[[#This Row],[ИНН организации]],tbl_inn[],3,FALSE)))</f>
        <v/>
      </c>
      <c r="Z1004" s="90" t="str">
        <f>IF(ISERROR(VLOOKUP(tbl_main[[#This Row],[ИНН организации]],tbl_inn[],4,FALSE)),"",VLOOKUP(tbl_main[[#This Row],[ИНН организации]],tbl_inn[],4,FALSE))</f>
        <v/>
      </c>
      <c r="AA1004" s="90" t="str">
        <f>IF(ISERROR(VLOOKUP(tbl_main[[#This Row],[ИНН организации]],tbl_inn[],8,FALSE)),"",VLOOKUP(tbl_main[[#This Row],[ИНН организации]],tbl_inn[],8,FALSE))</f>
        <v/>
      </c>
      <c r="AB1004" s="83" t="s">
        <v>311</v>
      </c>
      <c r="AC1004" s="83" t="s">
        <v>311</v>
      </c>
      <c r="AD1004" s="83" t="s">
        <v>311</v>
      </c>
      <c r="AE1004" s="83" t="s">
        <v>311</v>
      </c>
      <c r="AF1004" s="83" t="s">
        <v>311</v>
      </c>
      <c r="AG1004" s="83" t="s">
        <v>311</v>
      </c>
      <c r="AH1004" s="83" t="s">
        <v>311</v>
      </c>
      <c r="AI1004" s="83" t="s">
        <v>311</v>
      </c>
      <c r="AJ1004" s="83" t="s">
        <v>311</v>
      </c>
      <c r="AK1004" s="83" t="s">
        <v>311</v>
      </c>
      <c r="AL1004" s="83" t="s">
        <v>311</v>
      </c>
      <c r="AM1004" s="83" t="s">
        <v>311</v>
      </c>
      <c r="AN1004" s="83" t="s">
        <v>311</v>
      </c>
    </row>
    <row r="1005" spans="1:40" x14ac:dyDescent="0.25">
      <c r="A1005" s="81">
        <f t="shared" si="15"/>
        <v>996</v>
      </c>
      <c r="B1005" s="82" t="str">
        <f>IF(tbl_main[[#This Row],[ТИП]]="","",IF(tbl_main[[#This Row],[Серия и номер]]="","",tbl_main[[#This Row],[ТИП]]&amp;"-"&amp;RIGHT(tbl_main[[#This Row],[Серия и номер]],6)))</f>
        <v/>
      </c>
      <c r="C1005" s="83" t="s">
        <v>311</v>
      </c>
      <c r="D1005" s="83" t="s">
        <v>311</v>
      </c>
      <c r="E1005" s="83" t="s">
        <v>311</v>
      </c>
      <c r="F1005" s="83" t="s">
        <v>311</v>
      </c>
      <c r="G1005" s="83" t="s">
        <v>311</v>
      </c>
      <c r="H1005" s="83" t="s">
        <v>311</v>
      </c>
      <c r="I1005" s="83" t="s">
        <v>311</v>
      </c>
      <c r="J1005" s="83" t="s">
        <v>311</v>
      </c>
      <c r="K1005" s="84" t="s">
        <v>311</v>
      </c>
      <c r="L1005" s="83" t="s">
        <v>311</v>
      </c>
      <c r="M1005" s="85" t="s">
        <v>311</v>
      </c>
      <c r="N1005" s="83" t="s">
        <v>311</v>
      </c>
      <c r="O1005" s="84" t="s">
        <v>311</v>
      </c>
      <c r="P1005" s="83" t="s">
        <v>311</v>
      </c>
      <c r="Q1005" s="83" t="s">
        <v>311</v>
      </c>
      <c r="R1005" s="83" t="s">
        <v>311</v>
      </c>
      <c r="S1005" s="86" t="s">
        <v>311</v>
      </c>
      <c r="T1005" s="83" t="s">
        <v>311</v>
      </c>
      <c r="U1005" s="83" t="s">
        <v>311</v>
      </c>
      <c r="V1005" s="83" t="s">
        <v>311</v>
      </c>
      <c r="W1005" s="86" t="s">
        <v>311</v>
      </c>
      <c r="X1005" s="86" t="s">
        <v>311</v>
      </c>
      <c r="Y1005" s="90" t="str">
        <f>IF(tbl_main[[#This Row],[ИНН организации]]="","",IF(ISERROR(VLOOKUP(tbl_main[[#This Row],[ИНН организации]],tbl_inn[],3,FALSE)),"Проверьте ИНН",VLOOKUP(tbl_main[[#This Row],[ИНН организации]],tbl_inn[],3,FALSE)))</f>
        <v/>
      </c>
      <c r="Z1005" s="90" t="str">
        <f>IF(ISERROR(VLOOKUP(tbl_main[[#This Row],[ИНН организации]],tbl_inn[],4,FALSE)),"",VLOOKUP(tbl_main[[#This Row],[ИНН организации]],tbl_inn[],4,FALSE))</f>
        <v/>
      </c>
      <c r="AA1005" s="90" t="str">
        <f>IF(ISERROR(VLOOKUP(tbl_main[[#This Row],[ИНН организации]],tbl_inn[],8,FALSE)),"",VLOOKUP(tbl_main[[#This Row],[ИНН организации]],tbl_inn[],8,FALSE))</f>
        <v/>
      </c>
      <c r="AB1005" s="83" t="s">
        <v>311</v>
      </c>
      <c r="AC1005" s="83" t="s">
        <v>311</v>
      </c>
      <c r="AD1005" s="83" t="s">
        <v>311</v>
      </c>
      <c r="AE1005" s="83" t="s">
        <v>311</v>
      </c>
      <c r="AF1005" s="83" t="s">
        <v>311</v>
      </c>
      <c r="AG1005" s="83" t="s">
        <v>311</v>
      </c>
      <c r="AH1005" s="83" t="s">
        <v>311</v>
      </c>
      <c r="AI1005" s="83" t="s">
        <v>311</v>
      </c>
      <c r="AJ1005" s="83" t="s">
        <v>311</v>
      </c>
      <c r="AK1005" s="83" t="s">
        <v>311</v>
      </c>
      <c r="AL1005" s="83" t="s">
        <v>311</v>
      </c>
      <c r="AM1005" s="83" t="s">
        <v>311</v>
      </c>
      <c r="AN1005" s="83" t="s">
        <v>311</v>
      </c>
    </row>
    <row r="1006" spans="1:40" x14ac:dyDescent="0.25">
      <c r="A1006" s="81">
        <f t="shared" si="15"/>
        <v>997</v>
      </c>
      <c r="B1006" s="82" t="str">
        <f>IF(tbl_main[[#This Row],[ТИП]]="","",IF(tbl_main[[#This Row],[Серия и номер]]="","",tbl_main[[#This Row],[ТИП]]&amp;"-"&amp;RIGHT(tbl_main[[#This Row],[Серия и номер]],6)))</f>
        <v/>
      </c>
      <c r="C1006" s="83" t="s">
        <v>311</v>
      </c>
      <c r="D1006" s="83" t="s">
        <v>311</v>
      </c>
      <c r="E1006" s="83" t="s">
        <v>311</v>
      </c>
      <c r="F1006" s="83" t="s">
        <v>311</v>
      </c>
      <c r="G1006" s="83" t="s">
        <v>311</v>
      </c>
      <c r="H1006" s="83" t="s">
        <v>311</v>
      </c>
      <c r="I1006" s="83" t="s">
        <v>311</v>
      </c>
      <c r="J1006" s="83" t="s">
        <v>311</v>
      </c>
      <c r="K1006" s="84" t="s">
        <v>311</v>
      </c>
      <c r="L1006" s="83" t="s">
        <v>311</v>
      </c>
      <c r="M1006" s="85" t="s">
        <v>311</v>
      </c>
      <c r="N1006" s="83" t="s">
        <v>311</v>
      </c>
      <c r="O1006" s="84" t="s">
        <v>311</v>
      </c>
      <c r="P1006" s="83" t="s">
        <v>311</v>
      </c>
      <c r="Q1006" s="83" t="s">
        <v>311</v>
      </c>
      <c r="R1006" s="83" t="s">
        <v>311</v>
      </c>
      <c r="S1006" s="86" t="s">
        <v>311</v>
      </c>
      <c r="T1006" s="83" t="s">
        <v>311</v>
      </c>
      <c r="U1006" s="83" t="s">
        <v>311</v>
      </c>
      <c r="V1006" s="83" t="s">
        <v>311</v>
      </c>
      <c r="W1006" s="86" t="s">
        <v>311</v>
      </c>
      <c r="X1006" s="86" t="s">
        <v>311</v>
      </c>
      <c r="Y1006" s="90" t="str">
        <f>IF(tbl_main[[#This Row],[ИНН организации]]="","",IF(ISERROR(VLOOKUP(tbl_main[[#This Row],[ИНН организации]],tbl_inn[],3,FALSE)),"Проверьте ИНН",VLOOKUP(tbl_main[[#This Row],[ИНН организации]],tbl_inn[],3,FALSE)))</f>
        <v/>
      </c>
      <c r="Z1006" s="90" t="str">
        <f>IF(ISERROR(VLOOKUP(tbl_main[[#This Row],[ИНН организации]],tbl_inn[],4,FALSE)),"",VLOOKUP(tbl_main[[#This Row],[ИНН организации]],tbl_inn[],4,FALSE))</f>
        <v/>
      </c>
      <c r="AA1006" s="90" t="str">
        <f>IF(ISERROR(VLOOKUP(tbl_main[[#This Row],[ИНН организации]],tbl_inn[],8,FALSE)),"",VLOOKUP(tbl_main[[#This Row],[ИНН организации]],tbl_inn[],8,FALSE))</f>
        <v/>
      </c>
      <c r="AB1006" s="83" t="s">
        <v>311</v>
      </c>
      <c r="AC1006" s="83" t="s">
        <v>311</v>
      </c>
      <c r="AD1006" s="83" t="s">
        <v>311</v>
      </c>
      <c r="AE1006" s="83" t="s">
        <v>311</v>
      </c>
      <c r="AF1006" s="83" t="s">
        <v>311</v>
      </c>
      <c r="AG1006" s="83" t="s">
        <v>311</v>
      </c>
      <c r="AH1006" s="83" t="s">
        <v>311</v>
      </c>
      <c r="AI1006" s="83" t="s">
        <v>311</v>
      </c>
      <c r="AJ1006" s="83" t="s">
        <v>311</v>
      </c>
      <c r="AK1006" s="83" t="s">
        <v>311</v>
      </c>
      <c r="AL1006" s="83" t="s">
        <v>311</v>
      </c>
      <c r="AM1006" s="83" t="s">
        <v>311</v>
      </c>
      <c r="AN1006" s="83" t="s">
        <v>311</v>
      </c>
    </row>
    <row r="1007" spans="1:40" x14ac:dyDescent="0.25">
      <c r="A1007" s="81">
        <f t="shared" si="15"/>
        <v>998</v>
      </c>
      <c r="B1007" s="82" t="str">
        <f>IF(tbl_main[[#This Row],[ТИП]]="","",IF(tbl_main[[#This Row],[Серия и номер]]="","",tbl_main[[#This Row],[ТИП]]&amp;"-"&amp;RIGHT(tbl_main[[#This Row],[Серия и номер]],6)))</f>
        <v/>
      </c>
      <c r="C1007" s="83" t="s">
        <v>311</v>
      </c>
      <c r="D1007" s="83" t="s">
        <v>311</v>
      </c>
      <c r="E1007" s="83" t="s">
        <v>311</v>
      </c>
      <c r="F1007" s="83" t="s">
        <v>311</v>
      </c>
      <c r="G1007" s="83" t="s">
        <v>311</v>
      </c>
      <c r="H1007" s="83" t="s">
        <v>311</v>
      </c>
      <c r="I1007" s="83" t="s">
        <v>311</v>
      </c>
      <c r="J1007" s="83" t="s">
        <v>311</v>
      </c>
      <c r="K1007" s="84" t="s">
        <v>311</v>
      </c>
      <c r="L1007" s="83" t="s">
        <v>311</v>
      </c>
      <c r="M1007" s="85" t="s">
        <v>311</v>
      </c>
      <c r="N1007" s="83" t="s">
        <v>311</v>
      </c>
      <c r="O1007" s="84" t="s">
        <v>311</v>
      </c>
      <c r="P1007" s="83" t="s">
        <v>311</v>
      </c>
      <c r="Q1007" s="83" t="s">
        <v>311</v>
      </c>
      <c r="R1007" s="83" t="s">
        <v>311</v>
      </c>
      <c r="S1007" s="86" t="s">
        <v>311</v>
      </c>
      <c r="T1007" s="83" t="s">
        <v>311</v>
      </c>
      <c r="U1007" s="83" t="s">
        <v>311</v>
      </c>
      <c r="V1007" s="83" t="s">
        <v>311</v>
      </c>
      <c r="W1007" s="86" t="s">
        <v>311</v>
      </c>
      <c r="X1007" s="86" t="s">
        <v>311</v>
      </c>
      <c r="Y1007" s="90" t="str">
        <f>IF(tbl_main[[#This Row],[ИНН организации]]="","",IF(ISERROR(VLOOKUP(tbl_main[[#This Row],[ИНН организации]],tbl_inn[],3,FALSE)),"Проверьте ИНН",VLOOKUP(tbl_main[[#This Row],[ИНН организации]],tbl_inn[],3,FALSE)))</f>
        <v/>
      </c>
      <c r="Z1007" s="90" t="str">
        <f>IF(ISERROR(VLOOKUP(tbl_main[[#This Row],[ИНН организации]],tbl_inn[],4,FALSE)),"",VLOOKUP(tbl_main[[#This Row],[ИНН организации]],tbl_inn[],4,FALSE))</f>
        <v/>
      </c>
      <c r="AA1007" s="90" t="str">
        <f>IF(ISERROR(VLOOKUP(tbl_main[[#This Row],[ИНН организации]],tbl_inn[],8,FALSE)),"",VLOOKUP(tbl_main[[#This Row],[ИНН организации]],tbl_inn[],8,FALSE))</f>
        <v/>
      </c>
      <c r="AB1007" s="83" t="s">
        <v>311</v>
      </c>
      <c r="AC1007" s="83" t="s">
        <v>311</v>
      </c>
      <c r="AD1007" s="83" t="s">
        <v>311</v>
      </c>
      <c r="AE1007" s="83" t="s">
        <v>311</v>
      </c>
      <c r="AF1007" s="83" t="s">
        <v>311</v>
      </c>
      <c r="AG1007" s="83" t="s">
        <v>311</v>
      </c>
      <c r="AH1007" s="83" t="s">
        <v>311</v>
      </c>
      <c r="AI1007" s="83" t="s">
        <v>311</v>
      </c>
      <c r="AJ1007" s="83" t="s">
        <v>311</v>
      </c>
      <c r="AK1007" s="83" t="s">
        <v>311</v>
      </c>
      <c r="AL1007" s="83" t="s">
        <v>311</v>
      </c>
      <c r="AM1007" s="83" t="s">
        <v>311</v>
      </c>
      <c r="AN1007" s="83" t="s">
        <v>311</v>
      </c>
    </row>
    <row r="1008" spans="1:40" x14ac:dyDescent="0.25">
      <c r="A1008" s="81">
        <f t="shared" si="15"/>
        <v>999</v>
      </c>
      <c r="B1008" s="82" t="str">
        <f>IF(tbl_main[[#This Row],[ТИП]]="","",IF(tbl_main[[#This Row],[Серия и номер]]="","",tbl_main[[#This Row],[ТИП]]&amp;"-"&amp;RIGHT(tbl_main[[#This Row],[Серия и номер]],6)))</f>
        <v/>
      </c>
      <c r="C1008" s="83" t="s">
        <v>311</v>
      </c>
      <c r="D1008" s="83" t="s">
        <v>311</v>
      </c>
      <c r="E1008" s="83" t="s">
        <v>311</v>
      </c>
      <c r="F1008" s="83" t="s">
        <v>311</v>
      </c>
      <c r="G1008" s="83" t="s">
        <v>311</v>
      </c>
      <c r="H1008" s="83" t="s">
        <v>311</v>
      </c>
      <c r="I1008" s="83" t="s">
        <v>311</v>
      </c>
      <c r="J1008" s="83" t="s">
        <v>311</v>
      </c>
      <c r="K1008" s="84" t="s">
        <v>311</v>
      </c>
      <c r="L1008" s="83" t="s">
        <v>311</v>
      </c>
      <c r="M1008" s="85" t="s">
        <v>311</v>
      </c>
      <c r="N1008" s="83" t="s">
        <v>311</v>
      </c>
      <c r="O1008" s="84" t="s">
        <v>311</v>
      </c>
      <c r="P1008" s="83" t="s">
        <v>311</v>
      </c>
      <c r="Q1008" s="83" t="s">
        <v>311</v>
      </c>
      <c r="R1008" s="83" t="s">
        <v>311</v>
      </c>
      <c r="S1008" s="86" t="s">
        <v>311</v>
      </c>
      <c r="T1008" s="83" t="s">
        <v>311</v>
      </c>
      <c r="U1008" s="83" t="s">
        <v>311</v>
      </c>
      <c r="V1008" s="83" t="s">
        <v>311</v>
      </c>
      <c r="W1008" s="86" t="s">
        <v>311</v>
      </c>
      <c r="X1008" s="86" t="s">
        <v>311</v>
      </c>
      <c r="Y1008" s="90" t="str">
        <f>IF(tbl_main[[#This Row],[ИНН организации]]="","",IF(ISERROR(VLOOKUP(tbl_main[[#This Row],[ИНН организации]],tbl_inn[],3,FALSE)),"Проверьте ИНН",VLOOKUP(tbl_main[[#This Row],[ИНН организации]],tbl_inn[],3,FALSE)))</f>
        <v/>
      </c>
      <c r="Z1008" s="90" t="str">
        <f>IF(ISERROR(VLOOKUP(tbl_main[[#This Row],[ИНН организации]],tbl_inn[],4,FALSE)),"",VLOOKUP(tbl_main[[#This Row],[ИНН организации]],tbl_inn[],4,FALSE))</f>
        <v/>
      </c>
      <c r="AA1008" s="90" t="str">
        <f>IF(ISERROR(VLOOKUP(tbl_main[[#This Row],[ИНН организации]],tbl_inn[],8,FALSE)),"",VLOOKUP(tbl_main[[#This Row],[ИНН организации]],tbl_inn[],8,FALSE))</f>
        <v/>
      </c>
      <c r="AB1008" s="83" t="s">
        <v>311</v>
      </c>
      <c r="AC1008" s="83" t="s">
        <v>311</v>
      </c>
      <c r="AD1008" s="83" t="s">
        <v>311</v>
      </c>
      <c r="AE1008" s="83" t="s">
        <v>311</v>
      </c>
      <c r="AF1008" s="83" t="s">
        <v>311</v>
      </c>
      <c r="AG1008" s="83" t="s">
        <v>311</v>
      </c>
      <c r="AH1008" s="83" t="s">
        <v>311</v>
      </c>
      <c r="AI1008" s="83" t="s">
        <v>311</v>
      </c>
      <c r="AJ1008" s="83" t="s">
        <v>311</v>
      </c>
      <c r="AK1008" s="83" t="s">
        <v>311</v>
      </c>
      <c r="AL1008" s="83" t="s">
        <v>311</v>
      </c>
      <c r="AM1008" s="83" t="s">
        <v>311</v>
      </c>
      <c r="AN1008" s="83" t="s">
        <v>311</v>
      </c>
    </row>
    <row r="1009" spans="1:40" x14ac:dyDescent="0.25">
      <c r="A1009" s="81">
        <f t="shared" si="15"/>
        <v>1000</v>
      </c>
      <c r="B1009" s="82" t="str">
        <f>IF(tbl_main[[#This Row],[ТИП]]="","",IF(tbl_main[[#This Row],[Серия и номер]]="","",tbl_main[[#This Row],[ТИП]]&amp;"-"&amp;RIGHT(tbl_main[[#This Row],[Серия и номер]],6)))</f>
        <v/>
      </c>
      <c r="C1009" s="83" t="s">
        <v>311</v>
      </c>
      <c r="D1009" s="83" t="s">
        <v>311</v>
      </c>
      <c r="E1009" s="83" t="s">
        <v>311</v>
      </c>
      <c r="F1009" s="83" t="s">
        <v>311</v>
      </c>
      <c r="G1009" s="83" t="s">
        <v>311</v>
      </c>
      <c r="H1009" s="83" t="s">
        <v>311</v>
      </c>
      <c r="I1009" s="83" t="s">
        <v>311</v>
      </c>
      <c r="J1009" s="83" t="s">
        <v>311</v>
      </c>
      <c r="K1009" s="84" t="s">
        <v>311</v>
      </c>
      <c r="L1009" s="83" t="s">
        <v>311</v>
      </c>
      <c r="M1009" s="85" t="s">
        <v>311</v>
      </c>
      <c r="N1009" s="83" t="s">
        <v>311</v>
      </c>
      <c r="O1009" s="84" t="s">
        <v>311</v>
      </c>
      <c r="P1009" s="83" t="s">
        <v>311</v>
      </c>
      <c r="Q1009" s="83" t="s">
        <v>311</v>
      </c>
      <c r="R1009" s="83" t="s">
        <v>311</v>
      </c>
      <c r="S1009" s="86" t="s">
        <v>311</v>
      </c>
      <c r="T1009" s="83" t="s">
        <v>311</v>
      </c>
      <c r="U1009" s="83" t="s">
        <v>311</v>
      </c>
      <c r="V1009" s="83" t="s">
        <v>311</v>
      </c>
      <c r="W1009" s="86" t="s">
        <v>311</v>
      </c>
      <c r="X1009" s="86" t="s">
        <v>311</v>
      </c>
      <c r="Y1009" s="90" t="str">
        <f>IF(tbl_main[[#This Row],[ИНН организации]]="","",IF(ISERROR(VLOOKUP(tbl_main[[#This Row],[ИНН организации]],tbl_inn[],3,FALSE)),"Проверьте ИНН",VLOOKUP(tbl_main[[#This Row],[ИНН организации]],tbl_inn[],3,FALSE)))</f>
        <v/>
      </c>
      <c r="Z1009" s="90" t="str">
        <f>IF(ISERROR(VLOOKUP(tbl_main[[#This Row],[ИНН организации]],tbl_inn[],4,FALSE)),"",VLOOKUP(tbl_main[[#This Row],[ИНН организации]],tbl_inn[],4,FALSE))</f>
        <v/>
      </c>
      <c r="AA1009" s="90" t="str">
        <f>IF(ISERROR(VLOOKUP(tbl_main[[#This Row],[ИНН организации]],tbl_inn[],8,FALSE)),"",VLOOKUP(tbl_main[[#This Row],[ИНН организации]],tbl_inn[],8,FALSE))</f>
        <v/>
      </c>
      <c r="AB1009" s="83" t="s">
        <v>311</v>
      </c>
      <c r="AC1009" s="83" t="s">
        <v>311</v>
      </c>
      <c r="AD1009" s="83" t="s">
        <v>311</v>
      </c>
      <c r="AE1009" s="83" t="s">
        <v>311</v>
      </c>
      <c r="AF1009" s="83" t="s">
        <v>311</v>
      </c>
      <c r="AG1009" s="83" t="s">
        <v>311</v>
      </c>
      <c r="AH1009" s="83" t="s">
        <v>311</v>
      </c>
      <c r="AI1009" s="83" t="s">
        <v>311</v>
      </c>
      <c r="AJ1009" s="83" t="s">
        <v>311</v>
      </c>
      <c r="AK1009" s="83" t="s">
        <v>311</v>
      </c>
      <c r="AL1009" s="83" t="s">
        <v>311</v>
      </c>
      <c r="AM1009" s="83" t="s">
        <v>311</v>
      </c>
      <c r="AN1009" s="83" t="s">
        <v>311</v>
      </c>
    </row>
    <row r="1010" spans="1:40" x14ac:dyDescent="0.25">
      <c r="A1010" s="81">
        <f t="shared" si="15"/>
        <v>1001</v>
      </c>
      <c r="B1010" s="82" t="str">
        <f>IF(tbl_main[[#This Row],[ТИП]]="","",IF(tbl_main[[#This Row],[Серия и номер]]="","",tbl_main[[#This Row],[ТИП]]&amp;"-"&amp;RIGHT(tbl_main[[#This Row],[Серия и номер]],6)))</f>
        <v/>
      </c>
      <c r="C1010" s="83" t="s">
        <v>311</v>
      </c>
      <c r="D1010" s="83" t="s">
        <v>311</v>
      </c>
      <c r="E1010" s="83" t="s">
        <v>311</v>
      </c>
      <c r="F1010" s="83" t="s">
        <v>311</v>
      </c>
      <c r="G1010" s="83" t="s">
        <v>311</v>
      </c>
      <c r="H1010" s="83" t="s">
        <v>311</v>
      </c>
      <c r="I1010" s="83" t="s">
        <v>311</v>
      </c>
      <c r="J1010" s="83" t="s">
        <v>311</v>
      </c>
      <c r="K1010" s="84" t="s">
        <v>311</v>
      </c>
      <c r="L1010" s="83" t="s">
        <v>311</v>
      </c>
      <c r="M1010" s="85" t="s">
        <v>311</v>
      </c>
      <c r="N1010" s="83" t="s">
        <v>311</v>
      </c>
      <c r="O1010" s="84" t="s">
        <v>311</v>
      </c>
      <c r="P1010" s="83" t="s">
        <v>311</v>
      </c>
      <c r="Q1010" s="83" t="s">
        <v>311</v>
      </c>
      <c r="R1010" s="83" t="s">
        <v>311</v>
      </c>
      <c r="S1010" s="86" t="s">
        <v>311</v>
      </c>
      <c r="T1010" s="83" t="s">
        <v>311</v>
      </c>
      <c r="U1010" s="83" t="s">
        <v>311</v>
      </c>
      <c r="V1010" s="83" t="s">
        <v>311</v>
      </c>
      <c r="W1010" s="86" t="s">
        <v>311</v>
      </c>
      <c r="X1010" s="86" t="s">
        <v>311</v>
      </c>
      <c r="Y1010" s="90" t="str">
        <f>IF(tbl_main[[#This Row],[ИНН организации]]="","",IF(ISERROR(VLOOKUP(tbl_main[[#This Row],[ИНН организации]],tbl_inn[],3,FALSE)),"Проверьте ИНН",VLOOKUP(tbl_main[[#This Row],[ИНН организации]],tbl_inn[],3,FALSE)))</f>
        <v/>
      </c>
      <c r="Z1010" s="90" t="str">
        <f>IF(ISERROR(VLOOKUP(tbl_main[[#This Row],[ИНН организации]],tbl_inn[],4,FALSE)),"",VLOOKUP(tbl_main[[#This Row],[ИНН организации]],tbl_inn[],4,FALSE))</f>
        <v/>
      </c>
      <c r="AA1010" s="90" t="str">
        <f>IF(ISERROR(VLOOKUP(tbl_main[[#This Row],[ИНН организации]],tbl_inn[],8,FALSE)),"",VLOOKUP(tbl_main[[#This Row],[ИНН организации]],tbl_inn[],8,FALSE))</f>
        <v/>
      </c>
      <c r="AB1010" s="83" t="s">
        <v>311</v>
      </c>
      <c r="AC1010" s="83" t="s">
        <v>311</v>
      </c>
      <c r="AD1010" s="83" t="s">
        <v>311</v>
      </c>
      <c r="AE1010" s="83" t="s">
        <v>311</v>
      </c>
      <c r="AF1010" s="83" t="s">
        <v>311</v>
      </c>
      <c r="AG1010" s="83" t="s">
        <v>311</v>
      </c>
      <c r="AH1010" s="83" t="s">
        <v>311</v>
      </c>
      <c r="AI1010" s="83" t="s">
        <v>311</v>
      </c>
      <c r="AJ1010" s="83" t="s">
        <v>311</v>
      </c>
      <c r="AK1010" s="83" t="s">
        <v>311</v>
      </c>
      <c r="AL1010" s="83" t="s">
        <v>311</v>
      </c>
      <c r="AM1010" s="83" t="s">
        <v>311</v>
      </c>
      <c r="AN1010" s="83" t="s">
        <v>311</v>
      </c>
    </row>
    <row r="1011" spans="1:40" x14ac:dyDescent="0.25">
      <c r="A1011" s="81">
        <f t="shared" si="15"/>
        <v>1002</v>
      </c>
      <c r="B1011" s="82" t="str">
        <f>IF(tbl_main[[#This Row],[ТИП]]="","",IF(tbl_main[[#This Row],[Серия и номер]]="","",tbl_main[[#This Row],[ТИП]]&amp;"-"&amp;RIGHT(tbl_main[[#This Row],[Серия и номер]],6)))</f>
        <v/>
      </c>
      <c r="C1011" s="83" t="s">
        <v>311</v>
      </c>
      <c r="D1011" s="83" t="s">
        <v>311</v>
      </c>
      <c r="E1011" s="83" t="s">
        <v>311</v>
      </c>
      <c r="F1011" s="83" t="s">
        <v>311</v>
      </c>
      <c r="G1011" s="83" t="s">
        <v>311</v>
      </c>
      <c r="H1011" s="83" t="s">
        <v>311</v>
      </c>
      <c r="I1011" s="83" t="s">
        <v>311</v>
      </c>
      <c r="J1011" s="83" t="s">
        <v>311</v>
      </c>
      <c r="K1011" s="84" t="s">
        <v>311</v>
      </c>
      <c r="L1011" s="83" t="s">
        <v>311</v>
      </c>
      <c r="M1011" s="85" t="s">
        <v>311</v>
      </c>
      <c r="N1011" s="83" t="s">
        <v>311</v>
      </c>
      <c r="O1011" s="84" t="s">
        <v>311</v>
      </c>
      <c r="P1011" s="83" t="s">
        <v>311</v>
      </c>
      <c r="Q1011" s="83" t="s">
        <v>311</v>
      </c>
      <c r="R1011" s="83" t="s">
        <v>311</v>
      </c>
      <c r="S1011" s="86" t="s">
        <v>311</v>
      </c>
      <c r="T1011" s="83" t="s">
        <v>311</v>
      </c>
      <c r="U1011" s="83" t="s">
        <v>311</v>
      </c>
      <c r="V1011" s="83" t="s">
        <v>311</v>
      </c>
      <c r="W1011" s="86" t="s">
        <v>311</v>
      </c>
      <c r="X1011" s="86" t="s">
        <v>311</v>
      </c>
      <c r="Y1011" s="90" t="str">
        <f>IF(tbl_main[[#This Row],[ИНН организации]]="","",IF(ISERROR(VLOOKUP(tbl_main[[#This Row],[ИНН организации]],tbl_inn[],3,FALSE)),"Проверьте ИНН",VLOOKUP(tbl_main[[#This Row],[ИНН организации]],tbl_inn[],3,FALSE)))</f>
        <v/>
      </c>
      <c r="Z1011" s="90" t="str">
        <f>IF(ISERROR(VLOOKUP(tbl_main[[#This Row],[ИНН организации]],tbl_inn[],4,FALSE)),"",VLOOKUP(tbl_main[[#This Row],[ИНН организации]],tbl_inn[],4,FALSE))</f>
        <v/>
      </c>
      <c r="AA1011" s="90" t="str">
        <f>IF(ISERROR(VLOOKUP(tbl_main[[#This Row],[ИНН организации]],tbl_inn[],8,FALSE)),"",VLOOKUP(tbl_main[[#This Row],[ИНН организации]],tbl_inn[],8,FALSE))</f>
        <v/>
      </c>
      <c r="AB1011" s="83" t="s">
        <v>311</v>
      </c>
      <c r="AC1011" s="83" t="s">
        <v>311</v>
      </c>
      <c r="AD1011" s="83" t="s">
        <v>311</v>
      </c>
      <c r="AE1011" s="83" t="s">
        <v>311</v>
      </c>
      <c r="AF1011" s="83" t="s">
        <v>311</v>
      </c>
      <c r="AG1011" s="83" t="s">
        <v>311</v>
      </c>
      <c r="AH1011" s="83" t="s">
        <v>311</v>
      </c>
      <c r="AI1011" s="83" t="s">
        <v>311</v>
      </c>
      <c r="AJ1011" s="83" t="s">
        <v>311</v>
      </c>
      <c r="AK1011" s="83" t="s">
        <v>311</v>
      </c>
      <c r="AL1011" s="83" t="s">
        <v>311</v>
      </c>
      <c r="AM1011" s="83" t="s">
        <v>311</v>
      </c>
      <c r="AN1011" s="83" t="s">
        <v>311</v>
      </c>
    </row>
    <row r="1012" spans="1:40" x14ac:dyDescent="0.25">
      <c r="A1012" s="81">
        <f t="shared" si="15"/>
        <v>1003</v>
      </c>
      <c r="B1012" s="82" t="str">
        <f>IF(tbl_main[[#This Row],[ТИП]]="","",IF(tbl_main[[#This Row],[Серия и номер]]="","",tbl_main[[#This Row],[ТИП]]&amp;"-"&amp;RIGHT(tbl_main[[#This Row],[Серия и номер]],6)))</f>
        <v/>
      </c>
      <c r="C1012" s="83" t="s">
        <v>311</v>
      </c>
      <c r="D1012" s="83" t="s">
        <v>311</v>
      </c>
      <c r="E1012" s="83" t="s">
        <v>311</v>
      </c>
      <c r="F1012" s="83" t="s">
        <v>311</v>
      </c>
      <c r="G1012" s="83" t="s">
        <v>311</v>
      </c>
      <c r="H1012" s="83" t="s">
        <v>311</v>
      </c>
      <c r="I1012" s="83" t="s">
        <v>311</v>
      </c>
      <c r="J1012" s="83" t="s">
        <v>311</v>
      </c>
      <c r="K1012" s="84" t="s">
        <v>311</v>
      </c>
      <c r="L1012" s="83" t="s">
        <v>311</v>
      </c>
      <c r="M1012" s="85" t="s">
        <v>311</v>
      </c>
      <c r="N1012" s="83" t="s">
        <v>311</v>
      </c>
      <c r="O1012" s="84" t="s">
        <v>311</v>
      </c>
      <c r="P1012" s="83" t="s">
        <v>311</v>
      </c>
      <c r="Q1012" s="83" t="s">
        <v>311</v>
      </c>
      <c r="R1012" s="83" t="s">
        <v>311</v>
      </c>
      <c r="S1012" s="86" t="s">
        <v>311</v>
      </c>
      <c r="T1012" s="83" t="s">
        <v>311</v>
      </c>
      <c r="U1012" s="83" t="s">
        <v>311</v>
      </c>
      <c r="V1012" s="83" t="s">
        <v>311</v>
      </c>
      <c r="W1012" s="86" t="s">
        <v>311</v>
      </c>
      <c r="X1012" s="86" t="s">
        <v>311</v>
      </c>
      <c r="Y1012" s="90" t="str">
        <f>IF(tbl_main[[#This Row],[ИНН организации]]="","",IF(ISERROR(VLOOKUP(tbl_main[[#This Row],[ИНН организации]],tbl_inn[],3,FALSE)),"Проверьте ИНН",VLOOKUP(tbl_main[[#This Row],[ИНН организации]],tbl_inn[],3,FALSE)))</f>
        <v/>
      </c>
      <c r="Z1012" s="90" t="str">
        <f>IF(ISERROR(VLOOKUP(tbl_main[[#This Row],[ИНН организации]],tbl_inn[],4,FALSE)),"",VLOOKUP(tbl_main[[#This Row],[ИНН организации]],tbl_inn[],4,FALSE))</f>
        <v/>
      </c>
      <c r="AA1012" s="90" t="str">
        <f>IF(ISERROR(VLOOKUP(tbl_main[[#This Row],[ИНН организации]],tbl_inn[],8,FALSE)),"",VLOOKUP(tbl_main[[#This Row],[ИНН организации]],tbl_inn[],8,FALSE))</f>
        <v/>
      </c>
      <c r="AB1012" s="83" t="s">
        <v>311</v>
      </c>
      <c r="AC1012" s="83" t="s">
        <v>311</v>
      </c>
      <c r="AD1012" s="83" t="s">
        <v>311</v>
      </c>
      <c r="AE1012" s="83" t="s">
        <v>311</v>
      </c>
      <c r="AF1012" s="83" t="s">
        <v>311</v>
      </c>
      <c r="AG1012" s="83" t="s">
        <v>311</v>
      </c>
      <c r="AH1012" s="83" t="s">
        <v>311</v>
      </c>
      <c r="AI1012" s="83" t="s">
        <v>311</v>
      </c>
      <c r="AJ1012" s="83" t="s">
        <v>311</v>
      </c>
      <c r="AK1012" s="83" t="s">
        <v>311</v>
      </c>
      <c r="AL1012" s="83" t="s">
        <v>311</v>
      </c>
      <c r="AM1012" s="83" t="s">
        <v>311</v>
      </c>
      <c r="AN1012" s="83" t="s">
        <v>311</v>
      </c>
    </row>
    <row r="1013" spans="1:40" x14ac:dyDescent="0.25">
      <c r="A1013" s="81">
        <f t="shared" si="15"/>
        <v>1004</v>
      </c>
      <c r="B1013" s="82" t="str">
        <f>IF(tbl_main[[#This Row],[ТИП]]="","",IF(tbl_main[[#This Row],[Серия и номер]]="","",tbl_main[[#This Row],[ТИП]]&amp;"-"&amp;RIGHT(tbl_main[[#This Row],[Серия и номер]],6)))</f>
        <v/>
      </c>
      <c r="C1013" s="83" t="s">
        <v>311</v>
      </c>
      <c r="D1013" s="83" t="s">
        <v>311</v>
      </c>
      <c r="E1013" s="83" t="s">
        <v>311</v>
      </c>
      <c r="F1013" s="83" t="s">
        <v>311</v>
      </c>
      <c r="G1013" s="83" t="s">
        <v>311</v>
      </c>
      <c r="H1013" s="83" t="s">
        <v>311</v>
      </c>
      <c r="I1013" s="83" t="s">
        <v>311</v>
      </c>
      <c r="J1013" s="83" t="s">
        <v>311</v>
      </c>
      <c r="K1013" s="84" t="s">
        <v>311</v>
      </c>
      <c r="L1013" s="83" t="s">
        <v>311</v>
      </c>
      <c r="M1013" s="85" t="s">
        <v>311</v>
      </c>
      <c r="N1013" s="83" t="s">
        <v>311</v>
      </c>
      <c r="O1013" s="84" t="s">
        <v>311</v>
      </c>
      <c r="P1013" s="83" t="s">
        <v>311</v>
      </c>
      <c r="Q1013" s="83" t="s">
        <v>311</v>
      </c>
      <c r="R1013" s="83" t="s">
        <v>311</v>
      </c>
      <c r="S1013" s="86" t="s">
        <v>311</v>
      </c>
      <c r="T1013" s="83" t="s">
        <v>311</v>
      </c>
      <c r="U1013" s="83" t="s">
        <v>311</v>
      </c>
      <c r="V1013" s="83" t="s">
        <v>311</v>
      </c>
      <c r="W1013" s="86" t="s">
        <v>311</v>
      </c>
      <c r="X1013" s="86" t="s">
        <v>311</v>
      </c>
      <c r="Y1013" s="90" t="str">
        <f>IF(tbl_main[[#This Row],[ИНН организации]]="","",IF(ISERROR(VLOOKUP(tbl_main[[#This Row],[ИНН организации]],tbl_inn[],3,FALSE)),"Проверьте ИНН",VLOOKUP(tbl_main[[#This Row],[ИНН организации]],tbl_inn[],3,FALSE)))</f>
        <v/>
      </c>
      <c r="Z1013" s="90" t="str">
        <f>IF(ISERROR(VLOOKUP(tbl_main[[#This Row],[ИНН организации]],tbl_inn[],4,FALSE)),"",VLOOKUP(tbl_main[[#This Row],[ИНН организации]],tbl_inn[],4,FALSE))</f>
        <v/>
      </c>
      <c r="AA1013" s="90" t="str">
        <f>IF(ISERROR(VLOOKUP(tbl_main[[#This Row],[ИНН организации]],tbl_inn[],8,FALSE)),"",VLOOKUP(tbl_main[[#This Row],[ИНН организации]],tbl_inn[],8,FALSE))</f>
        <v/>
      </c>
      <c r="AB1013" s="83" t="s">
        <v>311</v>
      </c>
      <c r="AC1013" s="83" t="s">
        <v>311</v>
      </c>
      <c r="AD1013" s="83" t="s">
        <v>311</v>
      </c>
      <c r="AE1013" s="83" t="s">
        <v>311</v>
      </c>
      <c r="AF1013" s="83" t="s">
        <v>311</v>
      </c>
      <c r="AG1013" s="83" t="s">
        <v>311</v>
      </c>
      <c r="AH1013" s="83" t="s">
        <v>311</v>
      </c>
      <c r="AI1013" s="83" t="s">
        <v>311</v>
      </c>
      <c r="AJ1013" s="83" t="s">
        <v>311</v>
      </c>
      <c r="AK1013" s="83" t="s">
        <v>311</v>
      </c>
      <c r="AL1013" s="83" t="s">
        <v>311</v>
      </c>
      <c r="AM1013" s="83" t="s">
        <v>311</v>
      </c>
      <c r="AN1013" s="83" t="s">
        <v>311</v>
      </c>
    </row>
    <row r="1014" spans="1:40" x14ac:dyDescent="0.25">
      <c r="A1014" s="81">
        <f t="shared" si="15"/>
        <v>1005</v>
      </c>
      <c r="B1014" s="82" t="str">
        <f>IF(tbl_main[[#This Row],[ТИП]]="","",IF(tbl_main[[#This Row],[Серия и номер]]="","",tbl_main[[#This Row],[ТИП]]&amp;"-"&amp;RIGHT(tbl_main[[#This Row],[Серия и номер]],6)))</f>
        <v/>
      </c>
      <c r="C1014" s="83" t="s">
        <v>311</v>
      </c>
      <c r="D1014" s="83" t="s">
        <v>311</v>
      </c>
      <c r="E1014" s="83" t="s">
        <v>311</v>
      </c>
      <c r="F1014" s="83" t="s">
        <v>311</v>
      </c>
      <c r="G1014" s="83" t="s">
        <v>311</v>
      </c>
      <c r="H1014" s="83" t="s">
        <v>311</v>
      </c>
      <c r="I1014" s="83" t="s">
        <v>311</v>
      </c>
      <c r="J1014" s="83" t="s">
        <v>311</v>
      </c>
      <c r="K1014" s="84" t="s">
        <v>311</v>
      </c>
      <c r="L1014" s="83" t="s">
        <v>311</v>
      </c>
      <c r="M1014" s="85" t="s">
        <v>311</v>
      </c>
      <c r="N1014" s="83" t="s">
        <v>311</v>
      </c>
      <c r="O1014" s="84" t="s">
        <v>311</v>
      </c>
      <c r="P1014" s="83" t="s">
        <v>311</v>
      </c>
      <c r="Q1014" s="83" t="s">
        <v>311</v>
      </c>
      <c r="R1014" s="83" t="s">
        <v>311</v>
      </c>
      <c r="S1014" s="86" t="s">
        <v>311</v>
      </c>
      <c r="T1014" s="83" t="s">
        <v>311</v>
      </c>
      <c r="U1014" s="83" t="s">
        <v>311</v>
      </c>
      <c r="V1014" s="83" t="s">
        <v>311</v>
      </c>
      <c r="W1014" s="86" t="s">
        <v>311</v>
      </c>
      <c r="X1014" s="86" t="s">
        <v>311</v>
      </c>
      <c r="Y1014" s="90" t="str">
        <f>IF(tbl_main[[#This Row],[ИНН организации]]="","",IF(ISERROR(VLOOKUP(tbl_main[[#This Row],[ИНН организации]],tbl_inn[],3,FALSE)),"Проверьте ИНН",VLOOKUP(tbl_main[[#This Row],[ИНН организации]],tbl_inn[],3,FALSE)))</f>
        <v/>
      </c>
      <c r="Z1014" s="90" t="str">
        <f>IF(ISERROR(VLOOKUP(tbl_main[[#This Row],[ИНН организации]],tbl_inn[],4,FALSE)),"",VLOOKUP(tbl_main[[#This Row],[ИНН организации]],tbl_inn[],4,FALSE))</f>
        <v/>
      </c>
      <c r="AA1014" s="90" t="str">
        <f>IF(ISERROR(VLOOKUP(tbl_main[[#This Row],[ИНН организации]],tbl_inn[],8,FALSE)),"",VLOOKUP(tbl_main[[#This Row],[ИНН организации]],tbl_inn[],8,FALSE))</f>
        <v/>
      </c>
      <c r="AB1014" s="83" t="s">
        <v>311</v>
      </c>
      <c r="AC1014" s="83" t="s">
        <v>311</v>
      </c>
      <c r="AD1014" s="83" t="s">
        <v>311</v>
      </c>
      <c r="AE1014" s="83" t="s">
        <v>311</v>
      </c>
      <c r="AF1014" s="83" t="s">
        <v>311</v>
      </c>
      <c r="AG1014" s="83" t="s">
        <v>311</v>
      </c>
      <c r="AH1014" s="83" t="s">
        <v>311</v>
      </c>
      <c r="AI1014" s="83" t="s">
        <v>311</v>
      </c>
      <c r="AJ1014" s="83" t="s">
        <v>311</v>
      </c>
      <c r="AK1014" s="83" t="s">
        <v>311</v>
      </c>
      <c r="AL1014" s="83" t="s">
        <v>311</v>
      </c>
      <c r="AM1014" s="83" t="s">
        <v>311</v>
      </c>
      <c r="AN1014" s="83" t="s">
        <v>311</v>
      </c>
    </row>
    <row r="1015" spans="1:40" x14ac:dyDescent="0.25">
      <c r="A1015" s="81">
        <f t="shared" si="15"/>
        <v>1006</v>
      </c>
      <c r="B1015" s="82" t="str">
        <f>IF(tbl_main[[#This Row],[ТИП]]="","",IF(tbl_main[[#This Row],[Серия и номер]]="","",tbl_main[[#This Row],[ТИП]]&amp;"-"&amp;RIGHT(tbl_main[[#This Row],[Серия и номер]],6)))</f>
        <v/>
      </c>
      <c r="C1015" s="83" t="s">
        <v>311</v>
      </c>
      <c r="D1015" s="83" t="s">
        <v>311</v>
      </c>
      <c r="E1015" s="83" t="s">
        <v>311</v>
      </c>
      <c r="F1015" s="83" t="s">
        <v>311</v>
      </c>
      <c r="G1015" s="83" t="s">
        <v>311</v>
      </c>
      <c r="H1015" s="83" t="s">
        <v>311</v>
      </c>
      <c r="I1015" s="83" t="s">
        <v>311</v>
      </c>
      <c r="J1015" s="83" t="s">
        <v>311</v>
      </c>
      <c r="K1015" s="84" t="s">
        <v>311</v>
      </c>
      <c r="L1015" s="83" t="s">
        <v>311</v>
      </c>
      <c r="M1015" s="85" t="s">
        <v>311</v>
      </c>
      <c r="N1015" s="83" t="s">
        <v>311</v>
      </c>
      <c r="O1015" s="84" t="s">
        <v>311</v>
      </c>
      <c r="P1015" s="83" t="s">
        <v>311</v>
      </c>
      <c r="Q1015" s="83" t="s">
        <v>311</v>
      </c>
      <c r="R1015" s="83" t="s">
        <v>311</v>
      </c>
      <c r="S1015" s="86" t="s">
        <v>311</v>
      </c>
      <c r="T1015" s="83" t="s">
        <v>311</v>
      </c>
      <c r="U1015" s="83" t="s">
        <v>311</v>
      </c>
      <c r="V1015" s="83" t="s">
        <v>311</v>
      </c>
      <c r="W1015" s="86" t="s">
        <v>311</v>
      </c>
      <c r="X1015" s="86" t="s">
        <v>311</v>
      </c>
      <c r="Y1015" s="90" t="str">
        <f>IF(tbl_main[[#This Row],[ИНН организации]]="","",IF(ISERROR(VLOOKUP(tbl_main[[#This Row],[ИНН организации]],tbl_inn[],3,FALSE)),"Проверьте ИНН",VLOOKUP(tbl_main[[#This Row],[ИНН организации]],tbl_inn[],3,FALSE)))</f>
        <v/>
      </c>
      <c r="Z1015" s="90" t="str">
        <f>IF(ISERROR(VLOOKUP(tbl_main[[#This Row],[ИНН организации]],tbl_inn[],4,FALSE)),"",VLOOKUP(tbl_main[[#This Row],[ИНН организации]],tbl_inn[],4,FALSE))</f>
        <v/>
      </c>
      <c r="AA1015" s="90" t="str">
        <f>IF(ISERROR(VLOOKUP(tbl_main[[#This Row],[ИНН организации]],tbl_inn[],8,FALSE)),"",VLOOKUP(tbl_main[[#This Row],[ИНН организации]],tbl_inn[],8,FALSE))</f>
        <v/>
      </c>
      <c r="AB1015" s="83" t="s">
        <v>311</v>
      </c>
      <c r="AC1015" s="83" t="s">
        <v>311</v>
      </c>
      <c r="AD1015" s="83" t="s">
        <v>311</v>
      </c>
      <c r="AE1015" s="83" t="s">
        <v>311</v>
      </c>
      <c r="AF1015" s="83" t="s">
        <v>311</v>
      </c>
      <c r="AG1015" s="83" t="s">
        <v>311</v>
      </c>
      <c r="AH1015" s="83" t="s">
        <v>311</v>
      </c>
      <c r="AI1015" s="83" t="s">
        <v>311</v>
      </c>
      <c r="AJ1015" s="83" t="s">
        <v>311</v>
      </c>
      <c r="AK1015" s="83" t="s">
        <v>311</v>
      </c>
      <c r="AL1015" s="83" t="s">
        <v>311</v>
      </c>
      <c r="AM1015" s="83" t="s">
        <v>311</v>
      </c>
      <c r="AN1015" s="83" t="s">
        <v>311</v>
      </c>
    </row>
    <row r="1016" spans="1:40" x14ac:dyDescent="0.25">
      <c r="A1016" s="81">
        <f t="shared" si="15"/>
        <v>1007</v>
      </c>
      <c r="B1016" s="82" t="str">
        <f>IF(tbl_main[[#This Row],[ТИП]]="","",IF(tbl_main[[#This Row],[Серия и номер]]="","",tbl_main[[#This Row],[ТИП]]&amp;"-"&amp;RIGHT(tbl_main[[#This Row],[Серия и номер]],6)))</f>
        <v/>
      </c>
      <c r="C1016" s="83" t="s">
        <v>311</v>
      </c>
      <c r="D1016" s="83" t="s">
        <v>311</v>
      </c>
      <c r="E1016" s="83" t="s">
        <v>311</v>
      </c>
      <c r="F1016" s="83" t="s">
        <v>311</v>
      </c>
      <c r="G1016" s="83" t="s">
        <v>311</v>
      </c>
      <c r="H1016" s="83" t="s">
        <v>311</v>
      </c>
      <c r="I1016" s="83" t="s">
        <v>311</v>
      </c>
      <c r="J1016" s="83" t="s">
        <v>311</v>
      </c>
      <c r="K1016" s="84" t="s">
        <v>311</v>
      </c>
      <c r="L1016" s="83" t="s">
        <v>311</v>
      </c>
      <c r="M1016" s="85" t="s">
        <v>311</v>
      </c>
      <c r="N1016" s="83" t="s">
        <v>311</v>
      </c>
      <c r="O1016" s="84" t="s">
        <v>311</v>
      </c>
      <c r="P1016" s="83" t="s">
        <v>311</v>
      </c>
      <c r="Q1016" s="83" t="s">
        <v>311</v>
      </c>
      <c r="R1016" s="83" t="s">
        <v>311</v>
      </c>
      <c r="S1016" s="86" t="s">
        <v>311</v>
      </c>
      <c r="T1016" s="83" t="s">
        <v>311</v>
      </c>
      <c r="U1016" s="83" t="s">
        <v>311</v>
      </c>
      <c r="V1016" s="83" t="s">
        <v>311</v>
      </c>
      <c r="W1016" s="86" t="s">
        <v>311</v>
      </c>
      <c r="X1016" s="86" t="s">
        <v>311</v>
      </c>
      <c r="Y1016" s="90" t="str">
        <f>IF(tbl_main[[#This Row],[ИНН организации]]="","",IF(ISERROR(VLOOKUP(tbl_main[[#This Row],[ИНН организации]],tbl_inn[],3,FALSE)),"Проверьте ИНН",VLOOKUP(tbl_main[[#This Row],[ИНН организации]],tbl_inn[],3,FALSE)))</f>
        <v/>
      </c>
      <c r="Z1016" s="90" t="str">
        <f>IF(ISERROR(VLOOKUP(tbl_main[[#This Row],[ИНН организации]],tbl_inn[],4,FALSE)),"",VLOOKUP(tbl_main[[#This Row],[ИНН организации]],tbl_inn[],4,FALSE))</f>
        <v/>
      </c>
      <c r="AA1016" s="90" t="str">
        <f>IF(ISERROR(VLOOKUP(tbl_main[[#This Row],[ИНН организации]],tbl_inn[],8,FALSE)),"",VLOOKUP(tbl_main[[#This Row],[ИНН организации]],tbl_inn[],8,FALSE))</f>
        <v/>
      </c>
      <c r="AB1016" s="83" t="s">
        <v>311</v>
      </c>
      <c r="AC1016" s="83" t="s">
        <v>311</v>
      </c>
      <c r="AD1016" s="83" t="s">
        <v>311</v>
      </c>
      <c r="AE1016" s="83" t="s">
        <v>311</v>
      </c>
      <c r="AF1016" s="83" t="s">
        <v>311</v>
      </c>
      <c r="AG1016" s="83" t="s">
        <v>311</v>
      </c>
      <c r="AH1016" s="83" t="s">
        <v>311</v>
      </c>
      <c r="AI1016" s="83" t="s">
        <v>311</v>
      </c>
      <c r="AJ1016" s="83" t="s">
        <v>311</v>
      </c>
      <c r="AK1016" s="83" t="s">
        <v>311</v>
      </c>
      <c r="AL1016" s="83" t="s">
        <v>311</v>
      </c>
      <c r="AM1016" s="83" t="s">
        <v>311</v>
      </c>
      <c r="AN1016" s="83" t="s">
        <v>311</v>
      </c>
    </row>
    <row r="1017" spans="1:40" x14ac:dyDescent="0.25">
      <c r="A1017" s="81">
        <f t="shared" si="15"/>
        <v>1008</v>
      </c>
      <c r="B1017" s="82" t="str">
        <f>IF(tbl_main[[#This Row],[ТИП]]="","",IF(tbl_main[[#This Row],[Серия и номер]]="","",tbl_main[[#This Row],[ТИП]]&amp;"-"&amp;RIGHT(tbl_main[[#This Row],[Серия и номер]],6)))</f>
        <v/>
      </c>
      <c r="C1017" s="83" t="s">
        <v>311</v>
      </c>
      <c r="D1017" s="83" t="s">
        <v>311</v>
      </c>
      <c r="E1017" s="83" t="s">
        <v>311</v>
      </c>
      <c r="F1017" s="83" t="s">
        <v>311</v>
      </c>
      <c r="G1017" s="83" t="s">
        <v>311</v>
      </c>
      <c r="H1017" s="83" t="s">
        <v>311</v>
      </c>
      <c r="I1017" s="83" t="s">
        <v>311</v>
      </c>
      <c r="J1017" s="83" t="s">
        <v>311</v>
      </c>
      <c r="K1017" s="84" t="s">
        <v>311</v>
      </c>
      <c r="L1017" s="83" t="s">
        <v>311</v>
      </c>
      <c r="M1017" s="85" t="s">
        <v>311</v>
      </c>
      <c r="N1017" s="83" t="s">
        <v>311</v>
      </c>
      <c r="O1017" s="84" t="s">
        <v>311</v>
      </c>
      <c r="P1017" s="83" t="s">
        <v>311</v>
      </c>
      <c r="Q1017" s="83" t="s">
        <v>311</v>
      </c>
      <c r="R1017" s="83" t="s">
        <v>311</v>
      </c>
      <c r="S1017" s="86" t="s">
        <v>311</v>
      </c>
      <c r="T1017" s="83" t="s">
        <v>311</v>
      </c>
      <c r="U1017" s="83" t="s">
        <v>311</v>
      </c>
      <c r="V1017" s="83" t="s">
        <v>311</v>
      </c>
      <c r="W1017" s="86" t="s">
        <v>311</v>
      </c>
      <c r="X1017" s="86" t="s">
        <v>311</v>
      </c>
      <c r="Y1017" s="90" t="str">
        <f>IF(tbl_main[[#This Row],[ИНН организации]]="","",IF(ISERROR(VLOOKUP(tbl_main[[#This Row],[ИНН организации]],tbl_inn[],3,FALSE)),"Проверьте ИНН",VLOOKUP(tbl_main[[#This Row],[ИНН организации]],tbl_inn[],3,FALSE)))</f>
        <v/>
      </c>
      <c r="Z1017" s="90" t="str">
        <f>IF(ISERROR(VLOOKUP(tbl_main[[#This Row],[ИНН организации]],tbl_inn[],4,FALSE)),"",VLOOKUP(tbl_main[[#This Row],[ИНН организации]],tbl_inn[],4,FALSE))</f>
        <v/>
      </c>
      <c r="AA1017" s="90" t="str">
        <f>IF(ISERROR(VLOOKUP(tbl_main[[#This Row],[ИНН организации]],tbl_inn[],8,FALSE)),"",VLOOKUP(tbl_main[[#This Row],[ИНН организации]],tbl_inn[],8,FALSE))</f>
        <v/>
      </c>
      <c r="AB1017" s="83" t="s">
        <v>311</v>
      </c>
      <c r="AC1017" s="83" t="s">
        <v>311</v>
      </c>
      <c r="AD1017" s="83" t="s">
        <v>311</v>
      </c>
      <c r="AE1017" s="83" t="s">
        <v>311</v>
      </c>
      <c r="AF1017" s="83" t="s">
        <v>311</v>
      </c>
      <c r="AG1017" s="83" t="s">
        <v>311</v>
      </c>
      <c r="AH1017" s="83" t="s">
        <v>311</v>
      </c>
      <c r="AI1017" s="83" t="s">
        <v>311</v>
      </c>
      <c r="AJ1017" s="83" t="s">
        <v>311</v>
      </c>
      <c r="AK1017" s="83" t="s">
        <v>311</v>
      </c>
      <c r="AL1017" s="83" t="s">
        <v>311</v>
      </c>
      <c r="AM1017" s="83" t="s">
        <v>311</v>
      </c>
      <c r="AN1017" s="83" t="s">
        <v>311</v>
      </c>
    </row>
    <row r="1018" spans="1:40" x14ac:dyDescent="0.25">
      <c r="A1018" s="81">
        <f t="shared" si="15"/>
        <v>1009</v>
      </c>
      <c r="B1018" s="82" t="str">
        <f>IF(tbl_main[[#This Row],[ТИП]]="","",IF(tbl_main[[#This Row],[Серия и номер]]="","",tbl_main[[#This Row],[ТИП]]&amp;"-"&amp;RIGHT(tbl_main[[#This Row],[Серия и номер]],6)))</f>
        <v/>
      </c>
      <c r="C1018" s="83" t="s">
        <v>311</v>
      </c>
      <c r="D1018" s="83" t="s">
        <v>311</v>
      </c>
      <c r="E1018" s="83" t="s">
        <v>311</v>
      </c>
      <c r="F1018" s="83" t="s">
        <v>311</v>
      </c>
      <c r="G1018" s="83" t="s">
        <v>311</v>
      </c>
      <c r="H1018" s="83" t="s">
        <v>311</v>
      </c>
      <c r="I1018" s="83" t="s">
        <v>311</v>
      </c>
      <c r="J1018" s="83" t="s">
        <v>311</v>
      </c>
      <c r="K1018" s="84" t="s">
        <v>311</v>
      </c>
      <c r="L1018" s="83" t="s">
        <v>311</v>
      </c>
      <c r="M1018" s="85" t="s">
        <v>311</v>
      </c>
      <c r="N1018" s="83" t="s">
        <v>311</v>
      </c>
      <c r="O1018" s="84" t="s">
        <v>311</v>
      </c>
      <c r="P1018" s="83" t="s">
        <v>311</v>
      </c>
      <c r="Q1018" s="83" t="s">
        <v>311</v>
      </c>
      <c r="R1018" s="83" t="s">
        <v>311</v>
      </c>
      <c r="S1018" s="86" t="s">
        <v>311</v>
      </c>
      <c r="T1018" s="83" t="s">
        <v>311</v>
      </c>
      <c r="U1018" s="83" t="s">
        <v>311</v>
      </c>
      <c r="V1018" s="83" t="s">
        <v>311</v>
      </c>
      <c r="W1018" s="86" t="s">
        <v>311</v>
      </c>
      <c r="X1018" s="86" t="s">
        <v>311</v>
      </c>
      <c r="Y1018" s="90" t="str">
        <f>IF(tbl_main[[#This Row],[ИНН организации]]="","",IF(ISERROR(VLOOKUP(tbl_main[[#This Row],[ИНН организации]],tbl_inn[],3,FALSE)),"Проверьте ИНН",VLOOKUP(tbl_main[[#This Row],[ИНН организации]],tbl_inn[],3,FALSE)))</f>
        <v/>
      </c>
      <c r="Z1018" s="90" t="str">
        <f>IF(ISERROR(VLOOKUP(tbl_main[[#This Row],[ИНН организации]],tbl_inn[],4,FALSE)),"",VLOOKUP(tbl_main[[#This Row],[ИНН организации]],tbl_inn[],4,FALSE))</f>
        <v/>
      </c>
      <c r="AA1018" s="90" t="str">
        <f>IF(ISERROR(VLOOKUP(tbl_main[[#This Row],[ИНН организации]],tbl_inn[],8,FALSE)),"",VLOOKUP(tbl_main[[#This Row],[ИНН организации]],tbl_inn[],8,FALSE))</f>
        <v/>
      </c>
      <c r="AB1018" s="83" t="s">
        <v>311</v>
      </c>
      <c r="AC1018" s="83" t="s">
        <v>311</v>
      </c>
      <c r="AD1018" s="83" t="s">
        <v>311</v>
      </c>
      <c r="AE1018" s="83" t="s">
        <v>311</v>
      </c>
      <c r="AF1018" s="83" t="s">
        <v>311</v>
      </c>
      <c r="AG1018" s="83" t="s">
        <v>311</v>
      </c>
      <c r="AH1018" s="83" t="s">
        <v>311</v>
      </c>
      <c r="AI1018" s="83" t="s">
        <v>311</v>
      </c>
      <c r="AJ1018" s="83" t="s">
        <v>311</v>
      </c>
      <c r="AK1018" s="83" t="s">
        <v>311</v>
      </c>
      <c r="AL1018" s="83" t="s">
        <v>311</v>
      </c>
      <c r="AM1018" s="83" t="s">
        <v>311</v>
      </c>
      <c r="AN1018" s="83" t="s">
        <v>311</v>
      </c>
    </row>
    <row r="1019" spans="1:40" x14ac:dyDescent="0.25">
      <c r="A1019" s="81">
        <f t="shared" si="15"/>
        <v>1010</v>
      </c>
      <c r="B1019" s="82" t="str">
        <f>IF(tbl_main[[#This Row],[ТИП]]="","",IF(tbl_main[[#This Row],[Серия и номер]]="","",tbl_main[[#This Row],[ТИП]]&amp;"-"&amp;RIGHT(tbl_main[[#This Row],[Серия и номер]],6)))</f>
        <v/>
      </c>
      <c r="C1019" s="83" t="s">
        <v>311</v>
      </c>
      <c r="D1019" s="83" t="s">
        <v>311</v>
      </c>
      <c r="E1019" s="83" t="s">
        <v>311</v>
      </c>
      <c r="F1019" s="83" t="s">
        <v>311</v>
      </c>
      <c r="G1019" s="83" t="s">
        <v>311</v>
      </c>
      <c r="H1019" s="83" t="s">
        <v>311</v>
      </c>
      <c r="I1019" s="83" t="s">
        <v>311</v>
      </c>
      <c r="J1019" s="83" t="s">
        <v>311</v>
      </c>
      <c r="K1019" s="84" t="s">
        <v>311</v>
      </c>
      <c r="L1019" s="83" t="s">
        <v>311</v>
      </c>
      <c r="M1019" s="85" t="s">
        <v>311</v>
      </c>
      <c r="N1019" s="83" t="s">
        <v>311</v>
      </c>
      <c r="O1019" s="84" t="s">
        <v>311</v>
      </c>
      <c r="P1019" s="83" t="s">
        <v>311</v>
      </c>
      <c r="Q1019" s="83" t="s">
        <v>311</v>
      </c>
      <c r="R1019" s="83" t="s">
        <v>311</v>
      </c>
      <c r="S1019" s="86" t="s">
        <v>311</v>
      </c>
      <c r="T1019" s="83" t="s">
        <v>311</v>
      </c>
      <c r="U1019" s="83" t="s">
        <v>311</v>
      </c>
      <c r="V1019" s="83" t="s">
        <v>311</v>
      </c>
      <c r="W1019" s="86" t="s">
        <v>311</v>
      </c>
      <c r="X1019" s="86" t="s">
        <v>311</v>
      </c>
      <c r="Y1019" s="90" t="str">
        <f>IF(tbl_main[[#This Row],[ИНН организации]]="","",IF(ISERROR(VLOOKUP(tbl_main[[#This Row],[ИНН организации]],tbl_inn[],3,FALSE)),"Проверьте ИНН",VLOOKUP(tbl_main[[#This Row],[ИНН организации]],tbl_inn[],3,FALSE)))</f>
        <v/>
      </c>
      <c r="Z1019" s="90" t="str">
        <f>IF(ISERROR(VLOOKUP(tbl_main[[#This Row],[ИНН организации]],tbl_inn[],4,FALSE)),"",VLOOKUP(tbl_main[[#This Row],[ИНН организации]],tbl_inn[],4,FALSE))</f>
        <v/>
      </c>
      <c r="AA1019" s="90" t="str">
        <f>IF(ISERROR(VLOOKUP(tbl_main[[#This Row],[ИНН организации]],tbl_inn[],8,FALSE)),"",VLOOKUP(tbl_main[[#This Row],[ИНН организации]],tbl_inn[],8,FALSE))</f>
        <v/>
      </c>
      <c r="AB1019" s="83" t="s">
        <v>311</v>
      </c>
      <c r="AC1019" s="83" t="s">
        <v>311</v>
      </c>
      <c r="AD1019" s="83" t="s">
        <v>311</v>
      </c>
      <c r="AE1019" s="83" t="s">
        <v>311</v>
      </c>
      <c r="AF1019" s="83" t="s">
        <v>311</v>
      </c>
      <c r="AG1019" s="83" t="s">
        <v>311</v>
      </c>
      <c r="AH1019" s="83" t="s">
        <v>311</v>
      </c>
      <c r="AI1019" s="83" t="s">
        <v>311</v>
      </c>
      <c r="AJ1019" s="83" t="s">
        <v>311</v>
      </c>
      <c r="AK1019" s="83" t="s">
        <v>311</v>
      </c>
      <c r="AL1019" s="83" t="s">
        <v>311</v>
      </c>
      <c r="AM1019" s="83" t="s">
        <v>311</v>
      </c>
      <c r="AN1019" s="83" t="s">
        <v>311</v>
      </c>
    </row>
    <row r="1020" spans="1:40" x14ac:dyDescent="0.25">
      <c r="A1020" s="81">
        <f t="shared" si="15"/>
        <v>1011</v>
      </c>
      <c r="B1020" s="82" t="str">
        <f>IF(tbl_main[[#This Row],[ТИП]]="","",IF(tbl_main[[#This Row],[Серия и номер]]="","",tbl_main[[#This Row],[ТИП]]&amp;"-"&amp;RIGHT(tbl_main[[#This Row],[Серия и номер]],6)))</f>
        <v/>
      </c>
      <c r="C1020" s="83" t="s">
        <v>311</v>
      </c>
      <c r="D1020" s="83" t="s">
        <v>311</v>
      </c>
      <c r="E1020" s="83" t="s">
        <v>311</v>
      </c>
      <c r="F1020" s="83" t="s">
        <v>311</v>
      </c>
      <c r="G1020" s="83" t="s">
        <v>311</v>
      </c>
      <c r="H1020" s="83" t="s">
        <v>311</v>
      </c>
      <c r="I1020" s="83" t="s">
        <v>311</v>
      </c>
      <c r="J1020" s="83" t="s">
        <v>311</v>
      </c>
      <c r="K1020" s="84" t="s">
        <v>311</v>
      </c>
      <c r="L1020" s="83" t="s">
        <v>311</v>
      </c>
      <c r="M1020" s="85" t="s">
        <v>311</v>
      </c>
      <c r="N1020" s="83" t="s">
        <v>311</v>
      </c>
      <c r="O1020" s="84" t="s">
        <v>311</v>
      </c>
      <c r="P1020" s="83" t="s">
        <v>311</v>
      </c>
      <c r="Q1020" s="83" t="s">
        <v>311</v>
      </c>
      <c r="R1020" s="83" t="s">
        <v>311</v>
      </c>
      <c r="S1020" s="86" t="s">
        <v>311</v>
      </c>
      <c r="T1020" s="83" t="s">
        <v>311</v>
      </c>
      <c r="U1020" s="83" t="s">
        <v>311</v>
      </c>
      <c r="V1020" s="83" t="s">
        <v>311</v>
      </c>
      <c r="W1020" s="86" t="s">
        <v>311</v>
      </c>
      <c r="X1020" s="86" t="s">
        <v>311</v>
      </c>
      <c r="Y1020" s="90" t="str">
        <f>IF(tbl_main[[#This Row],[ИНН организации]]="","",IF(ISERROR(VLOOKUP(tbl_main[[#This Row],[ИНН организации]],tbl_inn[],3,FALSE)),"Проверьте ИНН",VLOOKUP(tbl_main[[#This Row],[ИНН организации]],tbl_inn[],3,FALSE)))</f>
        <v/>
      </c>
      <c r="Z1020" s="90" t="str">
        <f>IF(ISERROR(VLOOKUP(tbl_main[[#This Row],[ИНН организации]],tbl_inn[],4,FALSE)),"",VLOOKUP(tbl_main[[#This Row],[ИНН организации]],tbl_inn[],4,FALSE))</f>
        <v/>
      </c>
      <c r="AA1020" s="90" t="str">
        <f>IF(ISERROR(VLOOKUP(tbl_main[[#This Row],[ИНН организации]],tbl_inn[],8,FALSE)),"",VLOOKUP(tbl_main[[#This Row],[ИНН организации]],tbl_inn[],8,FALSE))</f>
        <v/>
      </c>
      <c r="AB1020" s="83" t="s">
        <v>311</v>
      </c>
      <c r="AC1020" s="83" t="s">
        <v>311</v>
      </c>
      <c r="AD1020" s="83" t="s">
        <v>311</v>
      </c>
      <c r="AE1020" s="83" t="s">
        <v>311</v>
      </c>
      <c r="AF1020" s="83" t="s">
        <v>311</v>
      </c>
      <c r="AG1020" s="83" t="s">
        <v>311</v>
      </c>
      <c r="AH1020" s="83" t="s">
        <v>311</v>
      </c>
      <c r="AI1020" s="83" t="s">
        <v>311</v>
      </c>
      <c r="AJ1020" s="83" t="s">
        <v>311</v>
      </c>
      <c r="AK1020" s="83" t="s">
        <v>311</v>
      </c>
      <c r="AL1020" s="83" t="s">
        <v>311</v>
      </c>
      <c r="AM1020" s="83" t="s">
        <v>311</v>
      </c>
      <c r="AN1020" s="83" t="s">
        <v>311</v>
      </c>
    </row>
    <row r="1021" spans="1:40" x14ac:dyDescent="0.25">
      <c r="A1021" s="81">
        <f t="shared" si="15"/>
        <v>1012</v>
      </c>
      <c r="B1021" s="82" t="str">
        <f>IF(tbl_main[[#This Row],[ТИП]]="","",IF(tbl_main[[#This Row],[Серия и номер]]="","",tbl_main[[#This Row],[ТИП]]&amp;"-"&amp;RIGHT(tbl_main[[#This Row],[Серия и номер]],6)))</f>
        <v/>
      </c>
      <c r="C1021" s="83" t="s">
        <v>311</v>
      </c>
      <c r="D1021" s="83" t="s">
        <v>311</v>
      </c>
      <c r="E1021" s="83" t="s">
        <v>311</v>
      </c>
      <c r="F1021" s="83" t="s">
        <v>311</v>
      </c>
      <c r="G1021" s="83" t="s">
        <v>311</v>
      </c>
      <c r="H1021" s="83" t="s">
        <v>311</v>
      </c>
      <c r="I1021" s="83" t="s">
        <v>311</v>
      </c>
      <c r="J1021" s="83" t="s">
        <v>311</v>
      </c>
      <c r="K1021" s="84" t="s">
        <v>311</v>
      </c>
      <c r="L1021" s="83" t="s">
        <v>311</v>
      </c>
      <c r="M1021" s="85" t="s">
        <v>311</v>
      </c>
      <c r="N1021" s="83" t="s">
        <v>311</v>
      </c>
      <c r="O1021" s="84" t="s">
        <v>311</v>
      </c>
      <c r="P1021" s="83" t="s">
        <v>311</v>
      </c>
      <c r="Q1021" s="83" t="s">
        <v>311</v>
      </c>
      <c r="R1021" s="83" t="s">
        <v>311</v>
      </c>
      <c r="S1021" s="86" t="s">
        <v>311</v>
      </c>
      <c r="T1021" s="83" t="s">
        <v>311</v>
      </c>
      <c r="U1021" s="83" t="s">
        <v>311</v>
      </c>
      <c r="V1021" s="83" t="s">
        <v>311</v>
      </c>
      <c r="W1021" s="86" t="s">
        <v>311</v>
      </c>
      <c r="X1021" s="86" t="s">
        <v>311</v>
      </c>
      <c r="Y1021" s="90" t="str">
        <f>IF(tbl_main[[#This Row],[ИНН организации]]="","",IF(ISERROR(VLOOKUP(tbl_main[[#This Row],[ИНН организации]],tbl_inn[],3,FALSE)),"Проверьте ИНН",VLOOKUP(tbl_main[[#This Row],[ИНН организации]],tbl_inn[],3,FALSE)))</f>
        <v/>
      </c>
      <c r="Z1021" s="90" t="str">
        <f>IF(ISERROR(VLOOKUP(tbl_main[[#This Row],[ИНН организации]],tbl_inn[],4,FALSE)),"",VLOOKUP(tbl_main[[#This Row],[ИНН организации]],tbl_inn[],4,FALSE))</f>
        <v/>
      </c>
      <c r="AA1021" s="90" t="str">
        <f>IF(ISERROR(VLOOKUP(tbl_main[[#This Row],[ИНН организации]],tbl_inn[],8,FALSE)),"",VLOOKUP(tbl_main[[#This Row],[ИНН организации]],tbl_inn[],8,FALSE))</f>
        <v/>
      </c>
      <c r="AB1021" s="83" t="s">
        <v>311</v>
      </c>
      <c r="AC1021" s="83" t="s">
        <v>311</v>
      </c>
      <c r="AD1021" s="83" t="s">
        <v>311</v>
      </c>
      <c r="AE1021" s="83" t="s">
        <v>311</v>
      </c>
      <c r="AF1021" s="83" t="s">
        <v>311</v>
      </c>
      <c r="AG1021" s="83" t="s">
        <v>311</v>
      </c>
      <c r="AH1021" s="83" t="s">
        <v>311</v>
      </c>
      <c r="AI1021" s="83" t="s">
        <v>311</v>
      </c>
      <c r="AJ1021" s="83" t="s">
        <v>311</v>
      </c>
      <c r="AK1021" s="83" t="s">
        <v>311</v>
      </c>
      <c r="AL1021" s="83" t="s">
        <v>311</v>
      </c>
      <c r="AM1021" s="83" t="s">
        <v>311</v>
      </c>
      <c r="AN1021" s="83" t="s">
        <v>311</v>
      </c>
    </row>
    <row r="1022" spans="1:40" x14ac:dyDescent="0.25">
      <c r="A1022" s="81">
        <f t="shared" si="15"/>
        <v>1013</v>
      </c>
      <c r="B1022" s="82" t="str">
        <f>IF(tbl_main[[#This Row],[ТИП]]="","",IF(tbl_main[[#This Row],[Серия и номер]]="","",tbl_main[[#This Row],[ТИП]]&amp;"-"&amp;RIGHT(tbl_main[[#This Row],[Серия и номер]],6)))</f>
        <v/>
      </c>
      <c r="C1022" s="83" t="s">
        <v>311</v>
      </c>
      <c r="D1022" s="83" t="s">
        <v>311</v>
      </c>
      <c r="E1022" s="83" t="s">
        <v>311</v>
      </c>
      <c r="F1022" s="83" t="s">
        <v>311</v>
      </c>
      <c r="G1022" s="83" t="s">
        <v>311</v>
      </c>
      <c r="H1022" s="83" t="s">
        <v>311</v>
      </c>
      <c r="I1022" s="83" t="s">
        <v>311</v>
      </c>
      <c r="J1022" s="83" t="s">
        <v>311</v>
      </c>
      <c r="K1022" s="84" t="s">
        <v>311</v>
      </c>
      <c r="L1022" s="83" t="s">
        <v>311</v>
      </c>
      <c r="M1022" s="85" t="s">
        <v>311</v>
      </c>
      <c r="N1022" s="83" t="s">
        <v>311</v>
      </c>
      <c r="O1022" s="84" t="s">
        <v>311</v>
      </c>
      <c r="P1022" s="83" t="s">
        <v>311</v>
      </c>
      <c r="Q1022" s="83" t="s">
        <v>311</v>
      </c>
      <c r="R1022" s="83" t="s">
        <v>311</v>
      </c>
      <c r="S1022" s="86" t="s">
        <v>311</v>
      </c>
      <c r="T1022" s="83" t="s">
        <v>311</v>
      </c>
      <c r="U1022" s="83" t="s">
        <v>311</v>
      </c>
      <c r="V1022" s="83" t="s">
        <v>311</v>
      </c>
      <c r="W1022" s="86" t="s">
        <v>311</v>
      </c>
      <c r="X1022" s="86" t="s">
        <v>311</v>
      </c>
      <c r="Y1022" s="90" t="str">
        <f>IF(tbl_main[[#This Row],[ИНН организации]]="","",IF(ISERROR(VLOOKUP(tbl_main[[#This Row],[ИНН организации]],tbl_inn[],3,FALSE)),"Проверьте ИНН",VLOOKUP(tbl_main[[#This Row],[ИНН организации]],tbl_inn[],3,FALSE)))</f>
        <v/>
      </c>
      <c r="Z1022" s="90" t="str">
        <f>IF(ISERROR(VLOOKUP(tbl_main[[#This Row],[ИНН организации]],tbl_inn[],4,FALSE)),"",VLOOKUP(tbl_main[[#This Row],[ИНН организации]],tbl_inn[],4,FALSE))</f>
        <v/>
      </c>
      <c r="AA1022" s="90" t="str">
        <f>IF(ISERROR(VLOOKUP(tbl_main[[#This Row],[ИНН организации]],tbl_inn[],8,FALSE)),"",VLOOKUP(tbl_main[[#This Row],[ИНН организации]],tbl_inn[],8,FALSE))</f>
        <v/>
      </c>
      <c r="AB1022" s="83" t="s">
        <v>311</v>
      </c>
      <c r="AC1022" s="83" t="s">
        <v>311</v>
      </c>
      <c r="AD1022" s="83" t="s">
        <v>311</v>
      </c>
      <c r="AE1022" s="83" t="s">
        <v>311</v>
      </c>
      <c r="AF1022" s="83" t="s">
        <v>311</v>
      </c>
      <c r="AG1022" s="83" t="s">
        <v>311</v>
      </c>
      <c r="AH1022" s="83" t="s">
        <v>311</v>
      </c>
      <c r="AI1022" s="83" t="s">
        <v>311</v>
      </c>
      <c r="AJ1022" s="83" t="s">
        <v>311</v>
      </c>
      <c r="AK1022" s="83" t="s">
        <v>311</v>
      </c>
      <c r="AL1022" s="83" t="s">
        <v>311</v>
      </c>
      <c r="AM1022" s="83" t="s">
        <v>311</v>
      </c>
      <c r="AN1022" s="83" t="s">
        <v>311</v>
      </c>
    </row>
    <row r="1023" spans="1:40" x14ac:dyDescent="0.25">
      <c r="A1023" s="81">
        <f t="shared" si="15"/>
        <v>1014</v>
      </c>
      <c r="B1023" s="82" t="str">
        <f>IF(tbl_main[[#This Row],[ТИП]]="","",IF(tbl_main[[#This Row],[Серия и номер]]="","",tbl_main[[#This Row],[ТИП]]&amp;"-"&amp;RIGHT(tbl_main[[#This Row],[Серия и номер]],6)))</f>
        <v/>
      </c>
      <c r="C1023" s="83" t="s">
        <v>311</v>
      </c>
      <c r="D1023" s="83" t="s">
        <v>311</v>
      </c>
      <c r="E1023" s="83" t="s">
        <v>311</v>
      </c>
      <c r="F1023" s="83" t="s">
        <v>311</v>
      </c>
      <c r="G1023" s="83" t="s">
        <v>311</v>
      </c>
      <c r="H1023" s="83" t="s">
        <v>311</v>
      </c>
      <c r="I1023" s="83" t="s">
        <v>311</v>
      </c>
      <c r="J1023" s="83" t="s">
        <v>311</v>
      </c>
      <c r="K1023" s="84" t="s">
        <v>311</v>
      </c>
      <c r="L1023" s="83" t="s">
        <v>311</v>
      </c>
      <c r="M1023" s="85" t="s">
        <v>311</v>
      </c>
      <c r="N1023" s="83" t="s">
        <v>311</v>
      </c>
      <c r="O1023" s="84" t="s">
        <v>311</v>
      </c>
      <c r="P1023" s="83" t="s">
        <v>311</v>
      </c>
      <c r="Q1023" s="83" t="s">
        <v>311</v>
      </c>
      <c r="R1023" s="83" t="s">
        <v>311</v>
      </c>
      <c r="S1023" s="86" t="s">
        <v>311</v>
      </c>
      <c r="T1023" s="83" t="s">
        <v>311</v>
      </c>
      <c r="U1023" s="83" t="s">
        <v>311</v>
      </c>
      <c r="V1023" s="83" t="s">
        <v>311</v>
      </c>
      <c r="W1023" s="86" t="s">
        <v>311</v>
      </c>
      <c r="X1023" s="86" t="s">
        <v>311</v>
      </c>
      <c r="Y1023" s="90" t="str">
        <f>IF(tbl_main[[#This Row],[ИНН организации]]="","",IF(ISERROR(VLOOKUP(tbl_main[[#This Row],[ИНН организации]],tbl_inn[],3,FALSE)),"Проверьте ИНН",VLOOKUP(tbl_main[[#This Row],[ИНН организации]],tbl_inn[],3,FALSE)))</f>
        <v/>
      </c>
      <c r="Z1023" s="90" t="str">
        <f>IF(ISERROR(VLOOKUP(tbl_main[[#This Row],[ИНН организации]],tbl_inn[],4,FALSE)),"",VLOOKUP(tbl_main[[#This Row],[ИНН организации]],tbl_inn[],4,FALSE))</f>
        <v/>
      </c>
      <c r="AA1023" s="90" t="str">
        <f>IF(ISERROR(VLOOKUP(tbl_main[[#This Row],[ИНН организации]],tbl_inn[],8,FALSE)),"",VLOOKUP(tbl_main[[#This Row],[ИНН организации]],tbl_inn[],8,FALSE))</f>
        <v/>
      </c>
      <c r="AB1023" s="83" t="s">
        <v>311</v>
      </c>
      <c r="AC1023" s="83" t="s">
        <v>311</v>
      </c>
      <c r="AD1023" s="83" t="s">
        <v>311</v>
      </c>
      <c r="AE1023" s="83" t="s">
        <v>311</v>
      </c>
      <c r="AF1023" s="83" t="s">
        <v>311</v>
      </c>
      <c r="AG1023" s="83" t="s">
        <v>311</v>
      </c>
      <c r="AH1023" s="83" t="s">
        <v>311</v>
      </c>
      <c r="AI1023" s="83" t="s">
        <v>311</v>
      </c>
      <c r="AJ1023" s="83" t="s">
        <v>311</v>
      </c>
      <c r="AK1023" s="83" t="s">
        <v>311</v>
      </c>
      <c r="AL1023" s="83" t="s">
        <v>311</v>
      </c>
      <c r="AM1023" s="83" t="s">
        <v>311</v>
      </c>
      <c r="AN1023" s="83" t="s">
        <v>311</v>
      </c>
    </row>
    <row r="1024" spans="1:40" x14ac:dyDescent="0.25">
      <c r="A1024" s="81">
        <f t="shared" si="15"/>
        <v>1015</v>
      </c>
      <c r="B1024" s="82" t="str">
        <f>IF(tbl_main[[#This Row],[ТИП]]="","",IF(tbl_main[[#This Row],[Серия и номер]]="","",tbl_main[[#This Row],[ТИП]]&amp;"-"&amp;RIGHT(tbl_main[[#This Row],[Серия и номер]],6)))</f>
        <v/>
      </c>
      <c r="C1024" s="83" t="s">
        <v>311</v>
      </c>
      <c r="D1024" s="83" t="s">
        <v>311</v>
      </c>
      <c r="E1024" s="83" t="s">
        <v>311</v>
      </c>
      <c r="F1024" s="83" t="s">
        <v>311</v>
      </c>
      <c r="G1024" s="83" t="s">
        <v>311</v>
      </c>
      <c r="H1024" s="83" t="s">
        <v>311</v>
      </c>
      <c r="I1024" s="83" t="s">
        <v>311</v>
      </c>
      <c r="J1024" s="83" t="s">
        <v>311</v>
      </c>
      <c r="K1024" s="84" t="s">
        <v>311</v>
      </c>
      <c r="L1024" s="83" t="s">
        <v>311</v>
      </c>
      <c r="M1024" s="85" t="s">
        <v>311</v>
      </c>
      <c r="N1024" s="83" t="s">
        <v>311</v>
      </c>
      <c r="O1024" s="84" t="s">
        <v>311</v>
      </c>
      <c r="P1024" s="83" t="s">
        <v>311</v>
      </c>
      <c r="Q1024" s="83" t="s">
        <v>311</v>
      </c>
      <c r="R1024" s="83" t="s">
        <v>311</v>
      </c>
      <c r="S1024" s="86" t="s">
        <v>311</v>
      </c>
      <c r="T1024" s="83" t="s">
        <v>311</v>
      </c>
      <c r="U1024" s="83" t="s">
        <v>311</v>
      </c>
      <c r="V1024" s="83" t="s">
        <v>311</v>
      </c>
      <c r="W1024" s="86" t="s">
        <v>311</v>
      </c>
      <c r="X1024" s="86" t="s">
        <v>311</v>
      </c>
      <c r="Y1024" s="90" t="str">
        <f>IF(tbl_main[[#This Row],[ИНН организации]]="","",IF(ISERROR(VLOOKUP(tbl_main[[#This Row],[ИНН организации]],tbl_inn[],3,FALSE)),"Проверьте ИНН",VLOOKUP(tbl_main[[#This Row],[ИНН организации]],tbl_inn[],3,FALSE)))</f>
        <v/>
      </c>
      <c r="Z1024" s="90" t="str">
        <f>IF(ISERROR(VLOOKUP(tbl_main[[#This Row],[ИНН организации]],tbl_inn[],4,FALSE)),"",VLOOKUP(tbl_main[[#This Row],[ИНН организации]],tbl_inn[],4,FALSE))</f>
        <v/>
      </c>
      <c r="AA1024" s="90" t="str">
        <f>IF(ISERROR(VLOOKUP(tbl_main[[#This Row],[ИНН организации]],tbl_inn[],8,FALSE)),"",VLOOKUP(tbl_main[[#This Row],[ИНН организации]],tbl_inn[],8,FALSE))</f>
        <v/>
      </c>
      <c r="AB1024" s="83" t="s">
        <v>311</v>
      </c>
      <c r="AC1024" s="83" t="s">
        <v>311</v>
      </c>
      <c r="AD1024" s="83" t="s">
        <v>311</v>
      </c>
      <c r="AE1024" s="83" t="s">
        <v>311</v>
      </c>
      <c r="AF1024" s="83" t="s">
        <v>311</v>
      </c>
      <c r="AG1024" s="83" t="s">
        <v>311</v>
      </c>
      <c r="AH1024" s="83" t="s">
        <v>311</v>
      </c>
      <c r="AI1024" s="83" t="s">
        <v>311</v>
      </c>
      <c r="AJ1024" s="83" t="s">
        <v>311</v>
      </c>
      <c r="AK1024" s="83" t="s">
        <v>311</v>
      </c>
      <c r="AL1024" s="83" t="s">
        <v>311</v>
      </c>
      <c r="AM1024" s="83" t="s">
        <v>311</v>
      </c>
      <c r="AN1024" s="83" t="s">
        <v>311</v>
      </c>
    </row>
    <row r="1025" spans="1:40" x14ac:dyDescent="0.25">
      <c r="A1025" s="81">
        <f t="shared" si="15"/>
        <v>1016</v>
      </c>
      <c r="B1025" s="82" t="str">
        <f>IF(tbl_main[[#This Row],[ТИП]]="","",IF(tbl_main[[#This Row],[Серия и номер]]="","",tbl_main[[#This Row],[ТИП]]&amp;"-"&amp;RIGHT(tbl_main[[#This Row],[Серия и номер]],6)))</f>
        <v/>
      </c>
      <c r="C1025" s="83" t="s">
        <v>311</v>
      </c>
      <c r="D1025" s="83" t="s">
        <v>311</v>
      </c>
      <c r="E1025" s="83" t="s">
        <v>311</v>
      </c>
      <c r="F1025" s="83" t="s">
        <v>311</v>
      </c>
      <c r="G1025" s="83" t="s">
        <v>311</v>
      </c>
      <c r="H1025" s="83" t="s">
        <v>311</v>
      </c>
      <c r="I1025" s="83" t="s">
        <v>311</v>
      </c>
      <c r="J1025" s="83" t="s">
        <v>311</v>
      </c>
      <c r="K1025" s="84" t="s">
        <v>311</v>
      </c>
      <c r="L1025" s="83" t="s">
        <v>311</v>
      </c>
      <c r="M1025" s="85" t="s">
        <v>311</v>
      </c>
      <c r="N1025" s="83" t="s">
        <v>311</v>
      </c>
      <c r="O1025" s="84" t="s">
        <v>311</v>
      </c>
      <c r="P1025" s="83" t="s">
        <v>311</v>
      </c>
      <c r="Q1025" s="83" t="s">
        <v>311</v>
      </c>
      <c r="R1025" s="83" t="s">
        <v>311</v>
      </c>
      <c r="S1025" s="86" t="s">
        <v>311</v>
      </c>
      <c r="T1025" s="83" t="s">
        <v>311</v>
      </c>
      <c r="U1025" s="83" t="s">
        <v>311</v>
      </c>
      <c r="V1025" s="83" t="s">
        <v>311</v>
      </c>
      <c r="W1025" s="86" t="s">
        <v>311</v>
      </c>
      <c r="X1025" s="86" t="s">
        <v>311</v>
      </c>
      <c r="Y1025" s="90" t="str">
        <f>IF(tbl_main[[#This Row],[ИНН организации]]="","",IF(ISERROR(VLOOKUP(tbl_main[[#This Row],[ИНН организации]],tbl_inn[],3,FALSE)),"Проверьте ИНН",VLOOKUP(tbl_main[[#This Row],[ИНН организации]],tbl_inn[],3,FALSE)))</f>
        <v/>
      </c>
      <c r="Z1025" s="90" t="str">
        <f>IF(ISERROR(VLOOKUP(tbl_main[[#This Row],[ИНН организации]],tbl_inn[],4,FALSE)),"",VLOOKUP(tbl_main[[#This Row],[ИНН организации]],tbl_inn[],4,FALSE))</f>
        <v/>
      </c>
      <c r="AA1025" s="90" t="str">
        <f>IF(ISERROR(VLOOKUP(tbl_main[[#This Row],[ИНН организации]],tbl_inn[],8,FALSE)),"",VLOOKUP(tbl_main[[#This Row],[ИНН организации]],tbl_inn[],8,FALSE))</f>
        <v/>
      </c>
      <c r="AB1025" s="83" t="s">
        <v>311</v>
      </c>
      <c r="AC1025" s="83" t="s">
        <v>311</v>
      </c>
      <c r="AD1025" s="83" t="s">
        <v>311</v>
      </c>
      <c r="AE1025" s="83" t="s">
        <v>311</v>
      </c>
      <c r="AF1025" s="83" t="s">
        <v>311</v>
      </c>
      <c r="AG1025" s="83" t="s">
        <v>311</v>
      </c>
      <c r="AH1025" s="83" t="s">
        <v>311</v>
      </c>
      <c r="AI1025" s="83" t="s">
        <v>311</v>
      </c>
      <c r="AJ1025" s="83" t="s">
        <v>311</v>
      </c>
      <c r="AK1025" s="83" t="s">
        <v>311</v>
      </c>
      <c r="AL1025" s="83" t="s">
        <v>311</v>
      </c>
      <c r="AM1025" s="83" t="s">
        <v>311</v>
      </c>
      <c r="AN1025" s="83" t="s">
        <v>311</v>
      </c>
    </row>
    <row r="1026" spans="1:40" x14ac:dyDescent="0.25">
      <c r="A1026" s="81">
        <f t="shared" si="15"/>
        <v>1017</v>
      </c>
      <c r="B1026" s="82" t="str">
        <f>IF(tbl_main[[#This Row],[ТИП]]="","",IF(tbl_main[[#This Row],[Серия и номер]]="","",tbl_main[[#This Row],[ТИП]]&amp;"-"&amp;RIGHT(tbl_main[[#This Row],[Серия и номер]],6)))</f>
        <v/>
      </c>
      <c r="C1026" s="83" t="s">
        <v>311</v>
      </c>
      <c r="D1026" s="83" t="s">
        <v>311</v>
      </c>
      <c r="E1026" s="83" t="s">
        <v>311</v>
      </c>
      <c r="F1026" s="83" t="s">
        <v>311</v>
      </c>
      <c r="G1026" s="83" t="s">
        <v>311</v>
      </c>
      <c r="H1026" s="83" t="s">
        <v>311</v>
      </c>
      <c r="I1026" s="83" t="s">
        <v>311</v>
      </c>
      <c r="J1026" s="83" t="s">
        <v>311</v>
      </c>
      <c r="K1026" s="84" t="s">
        <v>311</v>
      </c>
      <c r="L1026" s="83" t="s">
        <v>311</v>
      </c>
      <c r="M1026" s="85" t="s">
        <v>311</v>
      </c>
      <c r="N1026" s="83" t="s">
        <v>311</v>
      </c>
      <c r="O1026" s="84" t="s">
        <v>311</v>
      </c>
      <c r="P1026" s="83" t="s">
        <v>311</v>
      </c>
      <c r="Q1026" s="83" t="s">
        <v>311</v>
      </c>
      <c r="R1026" s="83" t="s">
        <v>311</v>
      </c>
      <c r="S1026" s="86" t="s">
        <v>311</v>
      </c>
      <c r="T1026" s="83" t="s">
        <v>311</v>
      </c>
      <c r="U1026" s="83" t="s">
        <v>311</v>
      </c>
      <c r="V1026" s="83" t="s">
        <v>311</v>
      </c>
      <c r="W1026" s="86" t="s">
        <v>311</v>
      </c>
      <c r="X1026" s="86" t="s">
        <v>311</v>
      </c>
      <c r="Y1026" s="90" t="str">
        <f>IF(tbl_main[[#This Row],[ИНН организации]]="","",IF(ISERROR(VLOOKUP(tbl_main[[#This Row],[ИНН организации]],tbl_inn[],3,FALSE)),"Проверьте ИНН",VLOOKUP(tbl_main[[#This Row],[ИНН организации]],tbl_inn[],3,FALSE)))</f>
        <v/>
      </c>
      <c r="Z1026" s="90" t="str">
        <f>IF(ISERROR(VLOOKUP(tbl_main[[#This Row],[ИНН организации]],tbl_inn[],4,FALSE)),"",VLOOKUP(tbl_main[[#This Row],[ИНН организации]],tbl_inn[],4,FALSE))</f>
        <v/>
      </c>
      <c r="AA1026" s="90" t="str">
        <f>IF(ISERROR(VLOOKUP(tbl_main[[#This Row],[ИНН организации]],tbl_inn[],8,FALSE)),"",VLOOKUP(tbl_main[[#This Row],[ИНН организации]],tbl_inn[],8,FALSE))</f>
        <v/>
      </c>
      <c r="AB1026" s="83" t="s">
        <v>311</v>
      </c>
      <c r="AC1026" s="83" t="s">
        <v>311</v>
      </c>
      <c r="AD1026" s="83" t="s">
        <v>311</v>
      </c>
      <c r="AE1026" s="83" t="s">
        <v>311</v>
      </c>
      <c r="AF1026" s="83" t="s">
        <v>311</v>
      </c>
      <c r="AG1026" s="83" t="s">
        <v>311</v>
      </c>
      <c r="AH1026" s="83" t="s">
        <v>311</v>
      </c>
      <c r="AI1026" s="83" t="s">
        <v>311</v>
      </c>
      <c r="AJ1026" s="83" t="s">
        <v>311</v>
      </c>
      <c r="AK1026" s="83" t="s">
        <v>311</v>
      </c>
      <c r="AL1026" s="83" t="s">
        <v>311</v>
      </c>
      <c r="AM1026" s="83" t="s">
        <v>311</v>
      </c>
      <c r="AN1026" s="83" t="s">
        <v>311</v>
      </c>
    </row>
    <row r="1027" spans="1:40" x14ac:dyDescent="0.25">
      <c r="A1027" s="81">
        <f t="shared" si="15"/>
        <v>1018</v>
      </c>
      <c r="B1027" s="82" t="str">
        <f>IF(tbl_main[[#This Row],[ТИП]]="","",IF(tbl_main[[#This Row],[Серия и номер]]="","",tbl_main[[#This Row],[ТИП]]&amp;"-"&amp;RIGHT(tbl_main[[#This Row],[Серия и номер]],6)))</f>
        <v/>
      </c>
      <c r="C1027" s="83" t="s">
        <v>311</v>
      </c>
      <c r="D1027" s="83" t="s">
        <v>311</v>
      </c>
      <c r="E1027" s="83" t="s">
        <v>311</v>
      </c>
      <c r="F1027" s="83" t="s">
        <v>311</v>
      </c>
      <c r="G1027" s="83" t="s">
        <v>311</v>
      </c>
      <c r="H1027" s="83" t="s">
        <v>311</v>
      </c>
      <c r="I1027" s="83" t="s">
        <v>311</v>
      </c>
      <c r="J1027" s="83" t="s">
        <v>311</v>
      </c>
      <c r="K1027" s="84" t="s">
        <v>311</v>
      </c>
      <c r="L1027" s="83" t="s">
        <v>311</v>
      </c>
      <c r="M1027" s="85" t="s">
        <v>311</v>
      </c>
      <c r="N1027" s="83" t="s">
        <v>311</v>
      </c>
      <c r="O1027" s="84" t="s">
        <v>311</v>
      </c>
      <c r="P1027" s="83" t="s">
        <v>311</v>
      </c>
      <c r="Q1027" s="83" t="s">
        <v>311</v>
      </c>
      <c r="R1027" s="83" t="s">
        <v>311</v>
      </c>
      <c r="S1027" s="86" t="s">
        <v>311</v>
      </c>
      <c r="T1027" s="83" t="s">
        <v>311</v>
      </c>
      <c r="U1027" s="83" t="s">
        <v>311</v>
      </c>
      <c r="V1027" s="83" t="s">
        <v>311</v>
      </c>
      <c r="W1027" s="86" t="s">
        <v>311</v>
      </c>
      <c r="X1027" s="86" t="s">
        <v>311</v>
      </c>
      <c r="Y1027" s="90" t="str">
        <f>IF(tbl_main[[#This Row],[ИНН организации]]="","",IF(ISERROR(VLOOKUP(tbl_main[[#This Row],[ИНН организации]],tbl_inn[],3,FALSE)),"Проверьте ИНН",VLOOKUP(tbl_main[[#This Row],[ИНН организации]],tbl_inn[],3,FALSE)))</f>
        <v/>
      </c>
      <c r="Z1027" s="90" t="str">
        <f>IF(ISERROR(VLOOKUP(tbl_main[[#This Row],[ИНН организации]],tbl_inn[],4,FALSE)),"",VLOOKUP(tbl_main[[#This Row],[ИНН организации]],tbl_inn[],4,FALSE))</f>
        <v/>
      </c>
      <c r="AA1027" s="90" t="str">
        <f>IF(ISERROR(VLOOKUP(tbl_main[[#This Row],[ИНН организации]],tbl_inn[],8,FALSE)),"",VLOOKUP(tbl_main[[#This Row],[ИНН организации]],tbl_inn[],8,FALSE))</f>
        <v/>
      </c>
      <c r="AB1027" s="83" t="s">
        <v>311</v>
      </c>
      <c r="AC1027" s="83" t="s">
        <v>311</v>
      </c>
      <c r="AD1027" s="83" t="s">
        <v>311</v>
      </c>
      <c r="AE1027" s="83" t="s">
        <v>311</v>
      </c>
      <c r="AF1027" s="83" t="s">
        <v>311</v>
      </c>
      <c r="AG1027" s="83" t="s">
        <v>311</v>
      </c>
      <c r="AH1027" s="83" t="s">
        <v>311</v>
      </c>
      <c r="AI1027" s="83" t="s">
        <v>311</v>
      </c>
      <c r="AJ1027" s="83" t="s">
        <v>311</v>
      </c>
      <c r="AK1027" s="83" t="s">
        <v>311</v>
      </c>
      <c r="AL1027" s="83" t="s">
        <v>311</v>
      </c>
      <c r="AM1027" s="83" t="s">
        <v>311</v>
      </c>
      <c r="AN1027" s="83" t="s">
        <v>311</v>
      </c>
    </row>
    <row r="1028" spans="1:40" x14ac:dyDescent="0.25">
      <c r="A1028" s="81">
        <f t="shared" si="15"/>
        <v>1019</v>
      </c>
      <c r="B1028" s="82" t="str">
        <f>IF(tbl_main[[#This Row],[ТИП]]="","",IF(tbl_main[[#This Row],[Серия и номер]]="","",tbl_main[[#This Row],[ТИП]]&amp;"-"&amp;RIGHT(tbl_main[[#This Row],[Серия и номер]],6)))</f>
        <v/>
      </c>
      <c r="C1028" s="83" t="s">
        <v>311</v>
      </c>
      <c r="D1028" s="83" t="s">
        <v>311</v>
      </c>
      <c r="E1028" s="83" t="s">
        <v>311</v>
      </c>
      <c r="F1028" s="83" t="s">
        <v>311</v>
      </c>
      <c r="G1028" s="83" t="s">
        <v>311</v>
      </c>
      <c r="H1028" s="83" t="s">
        <v>311</v>
      </c>
      <c r="I1028" s="83" t="s">
        <v>311</v>
      </c>
      <c r="J1028" s="83" t="s">
        <v>311</v>
      </c>
      <c r="K1028" s="84" t="s">
        <v>311</v>
      </c>
      <c r="L1028" s="83" t="s">
        <v>311</v>
      </c>
      <c r="M1028" s="85" t="s">
        <v>311</v>
      </c>
      <c r="N1028" s="83" t="s">
        <v>311</v>
      </c>
      <c r="O1028" s="84" t="s">
        <v>311</v>
      </c>
      <c r="P1028" s="83" t="s">
        <v>311</v>
      </c>
      <c r="Q1028" s="83" t="s">
        <v>311</v>
      </c>
      <c r="R1028" s="83" t="s">
        <v>311</v>
      </c>
      <c r="S1028" s="86" t="s">
        <v>311</v>
      </c>
      <c r="T1028" s="83" t="s">
        <v>311</v>
      </c>
      <c r="U1028" s="83" t="s">
        <v>311</v>
      </c>
      <c r="V1028" s="83" t="s">
        <v>311</v>
      </c>
      <c r="W1028" s="86" t="s">
        <v>311</v>
      </c>
      <c r="X1028" s="86" t="s">
        <v>311</v>
      </c>
      <c r="Y1028" s="90" t="str">
        <f>IF(tbl_main[[#This Row],[ИНН организации]]="","",IF(ISERROR(VLOOKUP(tbl_main[[#This Row],[ИНН организации]],tbl_inn[],3,FALSE)),"Проверьте ИНН",VLOOKUP(tbl_main[[#This Row],[ИНН организации]],tbl_inn[],3,FALSE)))</f>
        <v/>
      </c>
      <c r="Z1028" s="90" t="str">
        <f>IF(ISERROR(VLOOKUP(tbl_main[[#This Row],[ИНН организации]],tbl_inn[],4,FALSE)),"",VLOOKUP(tbl_main[[#This Row],[ИНН организации]],tbl_inn[],4,FALSE))</f>
        <v/>
      </c>
      <c r="AA1028" s="90" t="str">
        <f>IF(ISERROR(VLOOKUP(tbl_main[[#This Row],[ИНН организации]],tbl_inn[],8,FALSE)),"",VLOOKUP(tbl_main[[#This Row],[ИНН организации]],tbl_inn[],8,FALSE))</f>
        <v/>
      </c>
      <c r="AB1028" s="83" t="s">
        <v>311</v>
      </c>
      <c r="AC1028" s="83" t="s">
        <v>311</v>
      </c>
      <c r="AD1028" s="83" t="s">
        <v>311</v>
      </c>
      <c r="AE1028" s="83" t="s">
        <v>311</v>
      </c>
      <c r="AF1028" s="83" t="s">
        <v>311</v>
      </c>
      <c r="AG1028" s="83" t="s">
        <v>311</v>
      </c>
      <c r="AH1028" s="83" t="s">
        <v>311</v>
      </c>
      <c r="AI1028" s="83" t="s">
        <v>311</v>
      </c>
      <c r="AJ1028" s="83" t="s">
        <v>311</v>
      </c>
      <c r="AK1028" s="83" t="s">
        <v>311</v>
      </c>
      <c r="AL1028" s="83" t="s">
        <v>311</v>
      </c>
      <c r="AM1028" s="83" t="s">
        <v>311</v>
      </c>
      <c r="AN1028" s="83" t="s">
        <v>311</v>
      </c>
    </row>
    <row r="1029" spans="1:40" x14ac:dyDescent="0.25">
      <c r="A1029" s="81">
        <f t="shared" si="15"/>
        <v>1020</v>
      </c>
      <c r="B1029" s="82" t="str">
        <f>IF(tbl_main[[#This Row],[ТИП]]="","",IF(tbl_main[[#This Row],[Серия и номер]]="","",tbl_main[[#This Row],[ТИП]]&amp;"-"&amp;RIGHT(tbl_main[[#This Row],[Серия и номер]],6)))</f>
        <v/>
      </c>
      <c r="C1029" s="83" t="s">
        <v>311</v>
      </c>
      <c r="D1029" s="83" t="s">
        <v>311</v>
      </c>
      <c r="E1029" s="83" t="s">
        <v>311</v>
      </c>
      <c r="F1029" s="83" t="s">
        <v>311</v>
      </c>
      <c r="G1029" s="83" t="s">
        <v>311</v>
      </c>
      <c r="H1029" s="83" t="s">
        <v>311</v>
      </c>
      <c r="I1029" s="83" t="s">
        <v>311</v>
      </c>
      <c r="J1029" s="83" t="s">
        <v>311</v>
      </c>
      <c r="K1029" s="84" t="s">
        <v>311</v>
      </c>
      <c r="L1029" s="83" t="s">
        <v>311</v>
      </c>
      <c r="M1029" s="85" t="s">
        <v>311</v>
      </c>
      <c r="N1029" s="83" t="s">
        <v>311</v>
      </c>
      <c r="O1029" s="84" t="s">
        <v>311</v>
      </c>
      <c r="P1029" s="83" t="s">
        <v>311</v>
      </c>
      <c r="Q1029" s="83" t="s">
        <v>311</v>
      </c>
      <c r="R1029" s="83" t="s">
        <v>311</v>
      </c>
      <c r="S1029" s="86" t="s">
        <v>311</v>
      </c>
      <c r="T1029" s="83" t="s">
        <v>311</v>
      </c>
      <c r="U1029" s="83" t="s">
        <v>311</v>
      </c>
      <c r="V1029" s="83" t="s">
        <v>311</v>
      </c>
      <c r="W1029" s="86" t="s">
        <v>311</v>
      </c>
      <c r="X1029" s="86" t="s">
        <v>311</v>
      </c>
      <c r="Y1029" s="90" t="str">
        <f>IF(tbl_main[[#This Row],[ИНН организации]]="","",IF(ISERROR(VLOOKUP(tbl_main[[#This Row],[ИНН организации]],tbl_inn[],3,FALSE)),"Проверьте ИНН",VLOOKUP(tbl_main[[#This Row],[ИНН организации]],tbl_inn[],3,FALSE)))</f>
        <v/>
      </c>
      <c r="Z1029" s="90" t="str">
        <f>IF(ISERROR(VLOOKUP(tbl_main[[#This Row],[ИНН организации]],tbl_inn[],4,FALSE)),"",VLOOKUP(tbl_main[[#This Row],[ИНН организации]],tbl_inn[],4,FALSE))</f>
        <v/>
      </c>
      <c r="AA1029" s="90" t="str">
        <f>IF(ISERROR(VLOOKUP(tbl_main[[#This Row],[ИНН организации]],tbl_inn[],8,FALSE)),"",VLOOKUP(tbl_main[[#This Row],[ИНН организации]],tbl_inn[],8,FALSE))</f>
        <v/>
      </c>
      <c r="AB1029" s="83" t="s">
        <v>311</v>
      </c>
      <c r="AC1029" s="83" t="s">
        <v>311</v>
      </c>
      <c r="AD1029" s="83" t="s">
        <v>311</v>
      </c>
      <c r="AE1029" s="83" t="s">
        <v>311</v>
      </c>
      <c r="AF1029" s="83" t="s">
        <v>311</v>
      </c>
      <c r="AG1029" s="83" t="s">
        <v>311</v>
      </c>
      <c r="AH1029" s="83" t="s">
        <v>311</v>
      </c>
      <c r="AI1029" s="83" t="s">
        <v>311</v>
      </c>
      <c r="AJ1029" s="83" t="s">
        <v>311</v>
      </c>
      <c r="AK1029" s="83" t="s">
        <v>311</v>
      </c>
      <c r="AL1029" s="83" t="s">
        <v>311</v>
      </c>
      <c r="AM1029" s="83" t="s">
        <v>311</v>
      </c>
      <c r="AN1029" s="83" t="s">
        <v>311</v>
      </c>
    </row>
    <row r="1030" spans="1:40" x14ac:dyDescent="0.25">
      <c r="A1030" s="81">
        <f t="shared" si="15"/>
        <v>1021</v>
      </c>
      <c r="B1030" s="82" t="str">
        <f>IF(tbl_main[[#This Row],[ТИП]]="","",IF(tbl_main[[#This Row],[Серия и номер]]="","",tbl_main[[#This Row],[ТИП]]&amp;"-"&amp;RIGHT(tbl_main[[#This Row],[Серия и номер]],6)))</f>
        <v/>
      </c>
      <c r="C1030" s="83" t="s">
        <v>311</v>
      </c>
      <c r="D1030" s="83" t="s">
        <v>311</v>
      </c>
      <c r="E1030" s="83" t="s">
        <v>311</v>
      </c>
      <c r="F1030" s="83" t="s">
        <v>311</v>
      </c>
      <c r="G1030" s="83" t="s">
        <v>311</v>
      </c>
      <c r="H1030" s="83" t="s">
        <v>311</v>
      </c>
      <c r="I1030" s="83" t="s">
        <v>311</v>
      </c>
      <c r="J1030" s="83" t="s">
        <v>311</v>
      </c>
      <c r="K1030" s="84" t="s">
        <v>311</v>
      </c>
      <c r="L1030" s="83" t="s">
        <v>311</v>
      </c>
      <c r="M1030" s="85" t="s">
        <v>311</v>
      </c>
      <c r="N1030" s="83" t="s">
        <v>311</v>
      </c>
      <c r="O1030" s="84" t="s">
        <v>311</v>
      </c>
      <c r="P1030" s="83" t="s">
        <v>311</v>
      </c>
      <c r="Q1030" s="83" t="s">
        <v>311</v>
      </c>
      <c r="R1030" s="83" t="s">
        <v>311</v>
      </c>
      <c r="S1030" s="86" t="s">
        <v>311</v>
      </c>
      <c r="T1030" s="83" t="s">
        <v>311</v>
      </c>
      <c r="U1030" s="83" t="s">
        <v>311</v>
      </c>
      <c r="V1030" s="83" t="s">
        <v>311</v>
      </c>
      <c r="W1030" s="86" t="s">
        <v>311</v>
      </c>
      <c r="X1030" s="86" t="s">
        <v>311</v>
      </c>
      <c r="Y1030" s="90" t="str">
        <f>IF(tbl_main[[#This Row],[ИНН организации]]="","",IF(ISERROR(VLOOKUP(tbl_main[[#This Row],[ИНН организации]],tbl_inn[],3,FALSE)),"Проверьте ИНН",VLOOKUP(tbl_main[[#This Row],[ИНН организации]],tbl_inn[],3,FALSE)))</f>
        <v/>
      </c>
      <c r="Z1030" s="90" t="str">
        <f>IF(ISERROR(VLOOKUP(tbl_main[[#This Row],[ИНН организации]],tbl_inn[],4,FALSE)),"",VLOOKUP(tbl_main[[#This Row],[ИНН организации]],tbl_inn[],4,FALSE))</f>
        <v/>
      </c>
      <c r="AA1030" s="90" t="str">
        <f>IF(ISERROR(VLOOKUP(tbl_main[[#This Row],[ИНН организации]],tbl_inn[],8,FALSE)),"",VLOOKUP(tbl_main[[#This Row],[ИНН организации]],tbl_inn[],8,FALSE))</f>
        <v/>
      </c>
      <c r="AB1030" s="83" t="s">
        <v>311</v>
      </c>
      <c r="AC1030" s="83" t="s">
        <v>311</v>
      </c>
      <c r="AD1030" s="83" t="s">
        <v>311</v>
      </c>
      <c r="AE1030" s="83" t="s">
        <v>311</v>
      </c>
      <c r="AF1030" s="83" t="s">
        <v>311</v>
      </c>
      <c r="AG1030" s="83" t="s">
        <v>311</v>
      </c>
      <c r="AH1030" s="83" t="s">
        <v>311</v>
      </c>
      <c r="AI1030" s="83" t="s">
        <v>311</v>
      </c>
      <c r="AJ1030" s="83" t="s">
        <v>311</v>
      </c>
      <c r="AK1030" s="83" t="s">
        <v>311</v>
      </c>
      <c r="AL1030" s="83" t="s">
        <v>311</v>
      </c>
      <c r="AM1030" s="83" t="s">
        <v>311</v>
      </c>
      <c r="AN1030" s="83" t="s">
        <v>311</v>
      </c>
    </row>
    <row r="1031" spans="1:40" x14ac:dyDescent="0.25">
      <c r="A1031" s="81">
        <f t="shared" si="15"/>
        <v>1022</v>
      </c>
      <c r="B1031" s="82" t="str">
        <f>IF(tbl_main[[#This Row],[ТИП]]="","",IF(tbl_main[[#This Row],[Серия и номер]]="","",tbl_main[[#This Row],[ТИП]]&amp;"-"&amp;RIGHT(tbl_main[[#This Row],[Серия и номер]],6)))</f>
        <v/>
      </c>
      <c r="C1031" s="83" t="s">
        <v>311</v>
      </c>
      <c r="D1031" s="83" t="s">
        <v>311</v>
      </c>
      <c r="E1031" s="83" t="s">
        <v>311</v>
      </c>
      <c r="F1031" s="83" t="s">
        <v>311</v>
      </c>
      <c r="G1031" s="83" t="s">
        <v>311</v>
      </c>
      <c r="H1031" s="83" t="s">
        <v>311</v>
      </c>
      <c r="I1031" s="83" t="s">
        <v>311</v>
      </c>
      <c r="J1031" s="83" t="s">
        <v>311</v>
      </c>
      <c r="K1031" s="84" t="s">
        <v>311</v>
      </c>
      <c r="L1031" s="83" t="s">
        <v>311</v>
      </c>
      <c r="M1031" s="85" t="s">
        <v>311</v>
      </c>
      <c r="N1031" s="83" t="s">
        <v>311</v>
      </c>
      <c r="O1031" s="84" t="s">
        <v>311</v>
      </c>
      <c r="P1031" s="83" t="s">
        <v>311</v>
      </c>
      <c r="Q1031" s="83" t="s">
        <v>311</v>
      </c>
      <c r="R1031" s="83" t="s">
        <v>311</v>
      </c>
      <c r="S1031" s="86" t="s">
        <v>311</v>
      </c>
      <c r="T1031" s="83" t="s">
        <v>311</v>
      </c>
      <c r="U1031" s="83" t="s">
        <v>311</v>
      </c>
      <c r="V1031" s="83" t="s">
        <v>311</v>
      </c>
      <c r="W1031" s="86" t="s">
        <v>311</v>
      </c>
      <c r="X1031" s="86" t="s">
        <v>311</v>
      </c>
      <c r="Y1031" s="90" t="str">
        <f>IF(tbl_main[[#This Row],[ИНН организации]]="","",IF(ISERROR(VLOOKUP(tbl_main[[#This Row],[ИНН организации]],tbl_inn[],3,FALSE)),"Проверьте ИНН",VLOOKUP(tbl_main[[#This Row],[ИНН организации]],tbl_inn[],3,FALSE)))</f>
        <v/>
      </c>
      <c r="Z1031" s="90" t="str">
        <f>IF(ISERROR(VLOOKUP(tbl_main[[#This Row],[ИНН организации]],tbl_inn[],4,FALSE)),"",VLOOKUP(tbl_main[[#This Row],[ИНН организации]],tbl_inn[],4,FALSE))</f>
        <v/>
      </c>
      <c r="AA1031" s="90" t="str">
        <f>IF(ISERROR(VLOOKUP(tbl_main[[#This Row],[ИНН организации]],tbl_inn[],8,FALSE)),"",VLOOKUP(tbl_main[[#This Row],[ИНН организации]],tbl_inn[],8,FALSE))</f>
        <v/>
      </c>
      <c r="AB1031" s="83" t="s">
        <v>311</v>
      </c>
      <c r="AC1031" s="83" t="s">
        <v>311</v>
      </c>
      <c r="AD1031" s="83" t="s">
        <v>311</v>
      </c>
      <c r="AE1031" s="83" t="s">
        <v>311</v>
      </c>
      <c r="AF1031" s="83" t="s">
        <v>311</v>
      </c>
      <c r="AG1031" s="83" t="s">
        <v>311</v>
      </c>
      <c r="AH1031" s="83" t="s">
        <v>311</v>
      </c>
      <c r="AI1031" s="83" t="s">
        <v>311</v>
      </c>
      <c r="AJ1031" s="83" t="s">
        <v>311</v>
      </c>
      <c r="AK1031" s="83" t="s">
        <v>311</v>
      </c>
      <c r="AL1031" s="83" t="s">
        <v>311</v>
      </c>
      <c r="AM1031" s="83" t="s">
        <v>311</v>
      </c>
      <c r="AN1031" s="83" t="s">
        <v>311</v>
      </c>
    </row>
    <row r="1032" spans="1:40" x14ac:dyDescent="0.25">
      <c r="A1032" s="81">
        <f t="shared" si="15"/>
        <v>1023</v>
      </c>
      <c r="B1032" s="82" t="str">
        <f>IF(tbl_main[[#This Row],[ТИП]]="","",IF(tbl_main[[#This Row],[Серия и номер]]="","",tbl_main[[#This Row],[ТИП]]&amp;"-"&amp;RIGHT(tbl_main[[#This Row],[Серия и номер]],6)))</f>
        <v/>
      </c>
      <c r="C1032" s="83" t="s">
        <v>311</v>
      </c>
      <c r="D1032" s="83" t="s">
        <v>311</v>
      </c>
      <c r="E1032" s="83" t="s">
        <v>311</v>
      </c>
      <c r="F1032" s="83" t="s">
        <v>311</v>
      </c>
      <c r="G1032" s="83" t="s">
        <v>311</v>
      </c>
      <c r="H1032" s="83" t="s">
        <v>311</v>
      </c>
      <c r="I1032" s="83" t="s">
        <v>311</v>
      </c>
      <c r="J1032" s="83" t="s">
        <v>311</v>
      </c>
      <c r="K1032" s="84" t="s">
        <v>311</v>
      </c>
      <c r="L1032" s="83" t="s">
        <v>311</v>
      </c>
      <c r="M1032" s="85" t="s">
        <v>311</v>
      </c>
      <c r="N1032" s="83" t="s">
        <v>311</v>
      </c>
      <c r="O1032" s="84" t="s">
        <v>311</v>
      </c>
      <c r="P1032" s="83" t="s">
        <v>311</v>
      </c>
      <c r="Q1032" s="83" t="s">
        <v>311</v>
      </c>
      <c r="R1032" s="83" t="s">
        <v>311</v>
      </c>
      <c r="S1032" s="86" t="s">
        <v>311</v>
      </c>
      <c r="T1032" s="83" t="s">
        <v>311</v>
      </c>
      <c r="U1032" s="83" t="s">
        <v>311</v>
      </c>
      <c r="V1032" s="83" t="s">
        <v>311</v>
      </c>
      <c r="W1032" s="86" t="s">
        <v>311</v>
      </c>
      <c r="X1032" s="86" t="s">
        <v>311</v>
      </c>
      <c r="Y1032" s="90" t="str">
        <f>IF(tbl_main[[#This Row],[ИНН организации]]="","",IF(ISERROR(VLOOKUP(tbl_main[[#This Row],[ИНН организации]],tbl_inn[],3,FALSE)),"Проверьте ИНН",VLOOKUP(tbl_main[[#This Row],[ИНН организации]],tbl_inn[],3,FALSE)))</f>
        <v/>
      </c>
      <c r="Z1032" s="90" t="str">
        <f>IF(ISERROR(VLOOKUP(tbl_main[[#This Row],[ИНН организации]],tbl_inn[],4,FALSE)),"",VLOOKUP(tbl_main[[#This Row],[ИНН организации]],tbl_inn[],4,FALSE))</f>
        <v/>
      </c>
      <c r="AA1032" s="90" t="str">
        <f>IF(ISERROR(VLOOKUP(tbl_main[[#This Row],[ИНН организации]],tbl_inn[],8,FALSE)),"",VLOOKUP(tbl_main[[#This Row],[ИНН организации]],tbl_inn[],8,FALSE))</f>
        <v/>
      </c>
      <c r="AB1032" s="83" t="s">
        <v>311</v>
      </c>
      <c r="AC1032" s="83" t="s">
        <v>311</v>
      </c>
      <c r="AD1032" s="83" t="s">
        <v>311</v>
      </c>
      <c r="AE1032" s="83" t="s">
        <v>311</v>
      </c>
      <c r="AF1032" s="83" t="s">
        <v>311</v>
      </c>
      <c r="AG1032" s="83" t="s">
        <v>311</v>
      </c>
      <c r="AH1032" s="83" t="s">
        <v>311</v>
      </c>
      <c r="AI1032" s="83" t="s">
        <v>311</v>
      </c>
      <c r="AJ1032" s="83" t="s">
        <v>311</v>
      </c>
      <c r="AK1032" s="83" t="s">
        <v>311</v>
      </c>
      <c r="AL1032" s="83" t="s">
        <v>311</v>
      </c>
      <c r="AM1032" s="83" t="s">
        <v>311</v>
      </c>
      <c r="AN1032" s="83" t="s">
        <v>311</v>
      </c>
    </row>
    <row r="1033" spans="1:40" x14ac:dyDescent="0.25">
      <c r="A1033" s="81">
        <f t="shared" si="15"/>
        <v>1024</v>
      </c>
      <c r="B1033" s="82" t="str">
        <f>IF(tbl_main[[#This Row],[ТИП]]="","",IF(tbl_main[[#This Row],[Серия и номер]]="","",tbl_main[[#This Row],[ТИП]]&amp;"-"&amp;RIGHT(tbl_main[[#This Row],[Серия и номер]],6)))</f>
        <v/>
      </c>
      <c r="C1033" s="83" t="s">
        <v>311</v>
      </c>
      <c r="D1033" s="83" t="s">
        <v>311</v>
      </c>
      <c r="E1033" s="83" t="s">
        <v>311</v>
      </c>
      <c r="F1033" s="83" t="s">
        <v>311</v>
      </c>
      <c r="G1033" s="83" t="s">
        <v>311</v>
      </c>
      <c r="H1033" s="83" t="s">
        <v>311</v>
      </c>
      <c r="I1033" s="83" t="s">
        <v>311</v>
      </c>
      <c r="J1033" s="83" t="s">
        <v>311</v>
      </c>
      <c r="K1033" s="84" t="s">
        <v>311</v>
      </c>
      <c r="L1033" s="83" t="s">
        <v>311</v>
      </c>
      <c r="M1033" s="85" t="s">
        <v>311</v>
      </c>
      <c r="N1033" s="83" t="s">
        <v>311</v>
      </c>
      <c r="O1033" s="84" t="s">
        <v>311</v>
      </c>
      <c r="P1033" s="83" t="s">
        <v>311</v>
      </c>
      <c r="Q1033" s="83" t="s">
        <v>311</v>
      </c>
      <c r="R1033" s="83" t="s">
        <v>311</v>
      </c>
      <c r="S1033" s="86" t="s">
        <v>311</v>
      </c>
      <c r="T1033" s="83" t="s">
        <v>311</v>
      </c>
      <c r="U1033" s="83" t="s">
        <v>311</v>
      </c>
      <c r="V1033" s="83" t="s">
        <v>311</v>
      </c>
      <c r="W1033" s="86" t="s">
        <v>311</v>
      </c>
      <c r="X1033" s="86" t="s">
        <v>311</v>
      </c>
      <c r="Y1033" s="90" t="str">
        <f>IF(tbl_main[[#This Row],[ИНН организации]]="","",IF(ISERROR(VLOOKUP(tbl_main[[#This Row],[ИНН организации]],tbl_inn[],3,FALSE)),"Проверьте ИНН",VLOOKUP(tbl_main[[#This Row],[ИНН организации]],tbl_inn[],3,FALSE)))</f>
        <v/>
      </c>
      <c r="Z1033" s="90" t="str">
        <f>IF(ISERROR(VLOOKUP(tbl_main[[#This Row],[ИНН организации]],tbl_inn[],4,FALSE)),"",VLOOKUP(tbl_main[[#This Row],[ИНН организации]],tbl_inn[],4,FALSE))</f>
        <v/>
      </c>
      <c r="AA1033" s="90" t="str">
        <f>IF(ISERROR(VLOOKUP(tbl_main[[#This Row],[ИНН организации]],tbl_inn[],8,FALSE)),"",VLOOKUP(tbl_main[[#This Row],[ИНН организации]],tbl_inn[],8,FALSE))</f>
        <v/>
      </c>
      <c r="AB1033" s="83" t="s">
        <v>311</v>
      </c>
      <c r="AC1033" s="83" t="s">
        <v>311</v>
      </c>
      <c r="AD1033" s="83" t="s">
        <v>311</v>
      </c>
      <c r="AE1033" s="83" t="s">
        <v>311</v>
      </c>
      <c r="AF1033" s="83" t="s">
        <v>311</v>
      </c>
      <c r="AG1033" s="83" t="s">
        <v>311</v>
      </c>
      <c r="AH1033" s="83" t="s">
        <v>311</v>
      </c>
      <c r="AI1033" s="83" t="s">
        <v>311</v>
      </c>
      <c r="AJ1033" s="83" t="s">
        <v>311</v>
      </c>
      <c r="AK1033" s="83" t="s">
        <v>311</v>
      </c>
      <c r="AL1033" s="83" t="s">
        <v>311</v>
      </c>
      <c r="AM1033" s="83" t="s">
        <v>311</v>
      </c>
      <c r="AN1033" s="83" t="s">
        <v>311</v>
      </c>
    </row>
    <row r="1034" spans="1:40" x14ac:dyDescent="0.25">
      <c r="A1034" s="81">
        <f t="shared" si="15"/>
        <v>1025</v>
      </c>
      <c r="B1034" s="82" t="str">
        <f>IF(tbl_main[[#This Row],[ТИП]]="","",IF(tbl_main[[#This Row],[Серия и номер]]="","",tbl_main[[#This Row],[ТИП]]&amp;"-"&amp;RIGHT(tbl_main[[#This Row],[Серия и номер]],6)))</f>
        <v/>
      </c>
      <c r="C1034" s="83" t="s">
        <v>311</v>
      </c>
      <c r="D1034" s="83" t="s">
        <v>311</v>
      </c>
      <c r="E1034" s="83" t="s">
        <v>311</v>
      </c>
      <c r="F1034" s="83" t="s">
        <v>311</v>
      </c>
      <c r="G1034" s="83" t="s">
        <v>311</v>
      </c>
      <c r="H1034" s="83" t="s">
        <v>311</v>
      </c>
      <c r="I1034" s="83" t="s">
        <v>311</v>
      </c>
      <c r="J1034" s="83" t="s">
        <v>311</v>
      </c>
      <c r="K1034" s="84" t="s">
        <v>311</v>
      </c>
      <c r="L1034" s="83" t="s">
        <v>311</v>
      </c>
      <c r="M1034" s="85" t="s">
        <v>311</v>
      </c>
      <c r="N1034" s="83" t="s">
        <v>311</v>
      </c>
      <c r="O1034" s="84" t="s">
        <v>311</v>
      </c>
      <c r="P1034" s="83" t="s">
        <v>311</v>
      </c>
      <c r="Q1034" s="83" t="s">
        <v>311</v>
      </c>
      <c r="R1034" s="83" t="s">
        <v>311</v>
      </c>
      <c r="S1034" s="86" t="s">
        <v>311</v>
      </c>
      <c r="T1034" s="83" t="s">
        <v>311</v>
      </c>
      <c r="U1034" s="83" t="s">
        <v>311</v>
      </c>
      <c r="V1034" s="83" t="s">
        <v>311</v>
      </c>
      <c r="W1034" s="86" t="s">
        <v>311</v>
      </c>
      <c r="X1034" s="86" t="s">
        <v>311</v>
      </c>
      <c r="Y1034" s="90" t="str">
        <f>IF(tbl_main[[#This Row],[ИНН организации]]="","",IF(ISERROR(VLOOKUP(tbl_main[[#This Row],[ИНН организации]],tbl_inn[],3,FALSE)),"Проверьте ИНН",VLOOKUP(tbl_main[[#This Row],[ИНН организации]],tbl_inn[],3,FALSE)))</f>
        <v/>
      </c>
      <c r="Z1034" s="90" t="str">
        <f>IF(ISERROR(VLOOKUP(tbl_main[[#This Row],[ИНН организации]],tbl_inn[],4,FALSE)),"",VLOOKUP(tbl_main[[#This Row],[ИНН организации]],tbl_inn[],4,FALSE))</f>
        <v/>
      </c>
      <c r="AA1034" s="90" t="str">
        <f>IF(ISERROR(VLOOKUP(tbl_main[[#This Row],[ИНН организации]],tbl_inn[],8,FALSE)),"",VLOOKUP(tbl_main[[#This Row],[ИНН организации]],tbl_inn[],8,FALSE))</f>
        <v/>
      </c>
      <c r="AB1034" s="83" t="s">
        <v>311</v>
      </c>
      <c r="AC1034" s="83" t="s">
        <v>311</v>
      </c>
      <c r="AD1034" s="83" t="s">
        <v>311</v>
      </c>
      <c r="AE1034" s="83" t="s">
        <v>311</v>
      </c>
      <c r="AF1034" s="83" t="s">
        <v>311</v>
      </c>
      <c r="AG1034" s="83" t="s">
        <v>311</v>
      </c>
      <c r="AH1034" s="83" t="s">
        <v>311</v>
      </c>
      <c r="AI1034" s="83" t="s">
        <v>311</v>
      </c>
      <c r="AJ1034" s="83" t="s">
        <v>311</v>
      </c>
      <c r="AK1034" s="83" t="s">
        <v>311</v>
      </c>
      <c r="AL1034" s="83" t="s">
        <v>311</v>
      </c>
      <c r="AM1034" s="83" t="s">
        <v>311</v>
      </c>
      <c r="AN1034" s="83" t="s">
        <v>311</v>
      </c>
    </row>
    <row r="1035" spans="1:40" x14ac:dyDescent="0.25">
      <c r="A1035" s="81">
        <f t="shared" ref="A1035:A1098" si="16">ROW()-9</f>
        <v>1026</v>
      </c>
      <c r="B1035" s="82" t="str">
        <f>IF(tbl_main[[#This Row],[ТИП]]="","",IF(tbl_main[[#This Row],[Серия и номер]]="","",tbl_main[[#This Row],[ТИП]]&amp;"-"&amp;RIGHT(tbl_main[[#This Row],[Серия и номер]],6)))</f>
        <v/>
      </c>
      <c r="C1035" s="83" t="s">
        <v>311</v>
      </c>
      <c r="D1035" s="83" t="s">
        <v>311</v>
      </c>
      <c r="E1035" s="83" t="s">
        <v>311</v>
      </c>
      <c r="F1035" s="83" t="s">
        <v>311</v>
      </c>
      <c r="G1035" s="83" t="s">
        <v>311</v>
      </c>
      <c r="H1035" s="83" t="s">
        <v>311</v>
      </c>
      <c r="I1035" s="83" t="s">
        <v>311</v>
      </c>
      <c r="J1035" s="83" t="s">
        <v>311</v>
      </c>
      <c r="K1035" s="84" t="s">
        <v>311</v>
      </c>
      <c r="L1035" s="83" t="s">
        <v>311</v>
      </c>
      <c r="M1035" s="85" t="s">
        <v>311</v>
      </c>
      <c r="N1035" s="83" t="s">
        <v>311</v>
      </c>
      <c r="O1035" s="84" t="s">
        <v>311</v>
      </c>
      <c r="P1035" s="83" t="s">
        <v>311</v>
      </c>
      <c r="Q1035" s="83" t="s">
        <v>311</v>
      </c>
      <c r="R1035" s="83" t="s">
        <v>311</v>
      </c>
      <c r="S1035" s="86" t="s">
        <v>311</v>
      </c>
      <c r="T1035" s="83" t="s">
        <v>311</v>
      </c>
      <c r="U1035" s="83" t="s">
        <v>311</v>
      </c>
      <c r="V1035" s="83" t="s">
        <v>311</v>
      </c>
      <c r="W1035" s="86" t="s">
        <v>311</v>
      </c>
      <c r="X1035" s="86" t="s">
        <v>311</v>
      </c>
      <c r="Y1035" s="90" t="str">
        <f>IF(tbl_main[[#This Row],[ИНН организации]]="","",IF(ISERROR(VLOOKUP(tbl_main[[#This Row],[ИНН организации]],tbl_inn[],3,FALSE)),"Проверьте ИНН",VLOOKUP(tbl_main[[#This Row],[ИНН организации]],tbl_inn[],3,FALSE)))</f>
        <v/>
      </c>
      <c r="Z1035" s="90" t="str">
        <f>IF(ISERROR(VLOOKUP(tbl_main[[#This Row],[ИНН организации]],tbl_inn[],4,FALSE)),"",VLOOKUP(tbl_main[[#This Row],[ИНН организации]],tbl_inn[],4,FALSE))</f>
        <v/>
      </c>
      <c r="AA1035" s="90" t="str">
        <f>IF(ISERROR(VLOOKUP(tbl_main[[#This Row],[ИНН организации]],tbl_inn[],8,FALSE)),"",VLOOKUP(tbl_main[[#This Row],[ИНН организации]],tbl_inn[],8,FALSE))</f>
        <v/>
      </c>
      <c r="AB1035" s="83" t="s">
        <v>311</v>
      </c>
      <c r="AC1035" s="83" t="s">
        <v>311</v>
      </c>
      <c r="AD1035" s="83" t="s">
        <v>311</v>
      </c>
      <c r="AE1035" s="83" t="s">
        <v>311</v>
      </c>
      <c r="AF1035" s="83" t="s">
        <v>311</v>
      </c>
      <c r="AG1035" s="83" t="s">
        <v>311</v>
      </c>
      <c r="AH1035" s="83" t="s">
        <v>311</v>
      </c>
      <c r="AI1035" s="83" t="s">
        <v>311</v>
      </c>
      <c r="AJ1035" s="83" t="s">
        <v>311</v>
      </c>
      <c r="AK1035" s="83" t="s">
        <v>311</v>
      </c>
      <c r="AL1035" s="83" t="s">
        <v>311</v>
      </c>
      <c r="AM1035" s="83" t="s">
        <v>311</v>
      </c>
      <c r="AN1035" s="83" t="s">
        <v>311</v>
      </c>
    </row>
    <row r="1036" spans="1:40" x14ac:dyDescent="0.25">
      <c r="A1036" s="81">
        <f t="shared" si="16"/>
        <v>1027</v>
      </c>
      <c r="B1036" s="82" t="str">
        <f>IF(tbl_main[[#This Row],[ТИП]]="","",IF(tbl_main[[#This Row],[Серия и номер]]="","",tbl_main[[#This Row],[ТИП]]&amp;"-"&amp;RIGHT(tbl_main[[#This Row],[Серия и номер]],6)))</f>
        <v/>
      </c>
      <c r="C1036" s="83" t="s">
        <v>311</v>
      </c>
      <c r="D1036" s="83" t="s">
        <v>311</v>
      </c>
      <c r="E1036" s="83" t="s">
        <v>311</v>
      </c>
      <c r="F1036" s="83" t="s">
        <v>311</v>
      </c>
      <c r="G1036" s="83" t="s">
        <v>311</v>
      </c>
      <c r="H1036" s="83" t="s">
        <v>311</v>
      </c>
      <c r="I1036" s="83" t="s">
        <v>311</v>
      </c>
      <c r="J1036" s="83" t="s">
        <v>311</v>
      </c>
      <c r="K1036" s="84" t="s">
        <v>311</v>
      </c>
      <c r="L1036" s="83" t="s">
        <v>311</v>
      </c>
      <c r="M1036" s="85" t="s">
        <v>311</v>
      </c>
      <c r="N1036" s="83" t="s">
        <v>311</v>
      </c>
      <c r="O1036" s="84" t="s">
        <v>311</v>
      </c>
      <c r="P1036" s="83" t="s">
        <v>311</v>
      </c>
      <c r="Q1036" s="83" t="s">
        <v>311</v>
      </c>
      <c r="R1036" s="83" t="s">
        <v>311</v>
      </c>
      <c r="S1036" s="86" t="s">
        <v>311</v>
      </c>
      <c r="T1036" s="83" t="s">
        <v>311</v>
      </c>
      <c r="U1036" s="83" t="s">
        <v>311</v>
      </c>
      <c r="V1036" s="83" t="s">
        <v>311</v>
      </c>
      <c r="W1036" s="86" t="s">
        <v>311</v>
      </c>
      <c r="X1036" s="86" t="s">
        <v>311</v>
      </c>
      <c r="Y1036" s="90" t="str">
        <f>IF(tbl_main[[#This Row],[ИНН организации]]="","",IF(ISERROR(VLOOKUP(tbl_main[[#This Row],[ИНН организации]],tbl_inn[],3,FALSE)),"Проверьте ИНН",VLOOKUP(tbl_main[[#This Row],[ИНН организации]],tbl_inn[],3,FALSE)))</f>
        <v/>
      </c>
      <c r="Z1036" s="90" t="str">
        <f>IF(ISERROR(VLOOKUP(tbl_main[[#This Row],[ИНН организации]],tbl_inn[],4,FALSE)),"",VLOOKUP(tbl_main[[#This Row],[ИНН организации]],tbl_inn[],4,FALSE))</f>
        <v/>
      </c>
      <c r="AA1036" s="90" t="str">
        <f>IF(ISERROR(VLOOKUP(tbl_main[[#This Row],[ИНН организации]],tbl_inn[],8,FALSE)),"",VLOOKUP(tbl_main[[#This Row],[ИНН организации]],tbl_inn[],8,FALSE))</f>
        <v/>
      </c>
      <c r="AB1036" s="83" t="s">
        <v>311</v>
      </c>
      <c r="AC1036" s="83" t="s">
        <v>311</v>
      </c>
      <c r="AD1036" s="83" t="s">
        <v>311</v>
      </c>
      <c r="AE1036" s="83" t="s">
        <v>311</v>
      </c>
      <c r="AF1036" s="83" t="s">
        <v>311</v>
      </c>
      <c r="AG1036" s="83" t="s">
        <v>311</v>
      </c>
      <c r="AH1036" s="83" t="s">
        <v>311</v>
      </c>
      <c r="AI1036" s="83" t="s">
        <v>311</v>
      </c>
      <c r="AJ1036" s="83" t="s">
        <v>311</v>
      </c>
      <c r="AK1036" s="83" t="s">
        <v>311</v>
      </c>
      <c r="AL1036" s="83" t="s">
        <v>311</v>
      </c>
      <c r="AM1036" s="83" t="s">
        <v>311</v>
      </c>
      <c r="AN1036" s="83" t="s">
        <v>311</v>
      </c>
    </row>
    <row r="1037" spans="1:40" x14ac:dyDescent="0.25">
      <c r="A1037" s="81">
        <f t="shared" si="16"/>
        <v>1028</v>
      </c>
      <c r="B1037" s="82" t="str">
        <f>IF(tbl_main[[#This Row],[ТИП]]="","",IF(tbl_main[[#This Row],[Серия и номер]]="","",tbl_main[[#This Row],[ТИП]]&amp;"-"&amp;RIGHT(tbl_main[[#This Row],[Серия и номер]],6)))</f>
        <v/>
      </c>
      <c r="C1037" s="83" t="s">
        <v>311</v>
      </c>
      <c r="D1037" s="83" t="s">
        <v>311</v>
      </c>
      <c r="E1037" s="83" t="s">
        <v>311</v>
      </c>
      <c r="F1037" s="83" t="s">
        <v>311</v>
      </c>
      <c r="G1037" s="83" t="s">
        <v>311</v>
      </c>
      <c r="H1037" s="83" t="s">
        <v>311</v>
      </c>
      <c r="I1037" s="83" t="s">
        <v>311</v>
      </c>
      <c r="J1037" s="83" t="s">
        <v>311</v>
      </c>
      <c r="K1037" s="84" t="s">
        <v>311</v>
      </c>
      <c r="L1037" s="83" t="s">
        <v>311</v>
      </c>
      <c r="M1037" s="85" t="s">
        <v>311</v>
      </c>
      <c r="N1037" s="83" t="s">
        <v>311</v>
      </c>
      <c r="O1037" s="84" t="s">
        <v>311</v>
      </c>
      <c r="P1037" s="83" t="s">
        <v>311</v>
      </c>
      <c r="Q1037" s="83" t="s">
        <v>311</v>
      </c>
      <c r="R1037" s="83" t="s">
        <v>311</v>
      </c>
      <c r="S1037" s="86" t="s">
        <v>311</v>
      </c>
      <c r="T1037" s="83" t="s">
        <v>311</v>
      </c>
      <c r="U1037" s="83" t="s">
        <v>311</v>
      </c>
      <c r="V1037" s="83" t="s">
        <v>311</v>
      </c>
      <c r="W1037" s="86" t="s">
        <v>311</v>
      </c>
      <c r="X1037" s="86" t="s">
        <v>311</v>
      </c>
      <c r="Y1037" s="90" t="str">
        <f>IF(tbl_main[[#This Row],[ИНН организации]]="","",IF(ISERROR(VLOOKUP(tbl_main[[#This Row],[ИНН организации]],tbl_inn[],3,FALSE)),"Проверьте ИНН",VLOOKUP(tbl_main[[#This Row],[ИНН организации]],tbl_inn[],3,FALSE)))</f>
        <v/>
      </c>
      <c r="Z1037" s="90" t="str">
        <f>IF(ISERROR(VLOOKUP(tbl_main[[#This Row],[ИНН организации]],tbl_inn[],4,FALSE)),"",VLOOKUP(tbl_main[[#This Row],[ИНН организации]],tbl_inn[],4,FALSE))</f>
        <v/>
      </c>
      <c r="AA1037" s="90" t="str">
        <f>IF(ISERROR(VLOOKUP(tbl_main[[#This Row],[ИНН организации]],tbl_inn[],8,FALSE)),"",VLOOKUP(tbl_main[[#This Row],[ИНН организации]],tbl_inn[],8,FALSE))</f>
        <v/>
      </c>
      <c r="AB1037" s="83" t="s">
        <v>311</v>
      </c>
      <c r="AC1037" s="83" t="s">
        <v>311</v>
      </c>
      <c r="AD1037" s="83" t="s">
        <v>311</v>
      </c>
      <c r="AE1037" s="83" t="s">
        <v>311</v>
      </c>
      <c r="AF1037" s="83" t="s">
        <v>311</v>
      </c>
      <c r="AG1037" s="83" t="s">
        <v>311</v>
      </c>
      <c r="AH1037" s="83" t="s">
        <v>311</v>
      </c>
      <c r="AI1037" s="83" t="s">
        <v>311</v>
      </c>
      <c r="AJ1037" s="83" t="s">
        <v>311</v>
      </c>
      <c r="AK1037" s="83" t="s">
        <v>311</v>
      </c>
      <c r="AL1037" s="83" t="s">
        <v>311</v>
      </c>
      <c r="AM1037" s="83" t="s">
        <v>311</v>
      </c>
      <c r="AN1037" s="83" t="s">
        <v>311</v>
      </c>
    </row>
    <row r="1038" spans="1:40" x14ac:dyDescent="0.25">
      <c r="A1038" s="81">
        <f t="shared" si="16"/>
        <v>1029</v>
      </c>
      <c r="B1038" s="82" t="str">
        <f>IF(tbl_main[[#This Row],[ТИП]]="","",IF(tbl_main[[#This Row],[Серия и номер]]="","",tbl_main[[#This Row],[ТИП]]&amp;"-"&amp;RIGHT(tbl_main[[#This Row],[Серия и номер]],6)))</f>
        <v/>
      </c>
      <c r="C1038" s="83" t="s">
        <v>311</v>
      </c>
      <c r="D1038" s="83" t="s">
        <v>311</v>
      </c>
      <c r="E1038" s="83" t="s">
        <v>311</v>
      </c>
      <c r="F1038" s="83" t="s">
        <v>311</v>
      </c>
      <c r="G1038" s="83" t="s">
        <v>311</v>
      </c>
      <c r="H1038" s="83" t="s">
        <v>311</v>
      </c>
      <c r="I1038" s="83" t="s">
        <v>311</v>
      </c>
      <c r="J1038" s="83" t="s">
        <v>311</v>
      </c>
      <c r="K1038" s="84" t="s">
        <v>311</v>
      </c>
      <c r="L1038" s="83" t="s">
        <v>311</v>
      </c>
      <c r="M1038" s="85" t="s">
        <v>311</v>
      </c>
      <c r="N1038" s="83" t="s">
        <v>311</v>
      </c>
      <c r="O1038" s="84" t="s">
        <v>311</v>
      </c>
      <c r="P1038" s="83" t="s">
        <v>311</v>
      </c>
      <c r="Q1038" s="83" t="s">
        <v>311</v>
      </c>
      <c r="R1038" s="83" t="s">
        <v>311</v>
      </c>
      <c r="S1038" s="86" t="s">
        <v>311</v>
      </c>
      <c r="T1038" s="83" t="s">
        <v>311</v>
      </c>
      <c r="U1038" s="83" t="s">
        <v>311</v>
      </c>
      <c r="V1038" s="83" t="s">
        <v>311</v>
      </c>
      <c r="W1038" s="86" t="s">
        <v>311</v>
      </c>
      <c r="X1038" s="86" t="s">
        <v>311</v>
      </c>
      <c r="Y1038" s="90" t="str">
        <f>IF(tbl_main[[#This Row],[ИНН организации]]="","",IF(ISERROR(VLOOKUP(tbl_main[[#This Row],[ИНН организации]],tbl_inn[],3,FALSE)),"Проверьте ИНН",VLOOKUP(tbl_main[[#This Row],[ИНН организации]],tbl_inn[],3,FALSE)))</f>
        <v/>
      </c>
      <c r="Z1038" s="90" t="str">
        <f>IF(ISERROR(VLOOKUP(tbl_main[[#This Row],[ИНН организации]],tbl_inn[],4,FALSE)),"",VLOOKUP(tbl_main[[#This Row],[ИНН организации]],tbl_inn[],4,FALSE))</f>
        <v/>
      </c>
      <c r="AA1038" s="90" t="str">
        <f>IF(ISERROR(VLOOKUP(tbl_main[[#This Row],[ИНН организации]],tbl_inn[],8,FALSE)),"",VLOOKUP(tbl_main[[#This Row],[ИНН организации]],tbl_inn[],8,FALSE))</f>
        <v/>
      </c>
      <c r="AB1038" s="83" t="s">
        <v>311</v>
      </c>
      <c r="AC1038" s="83" t="s">
        <v>311</v>
      </c>
      <c r="AD1038" s="83" t="s">
        <v>311</v>
      </c>
      <c r="AE1038" s="83" t="s">
        <v>311</v>
      </c>
      <c r="AF1038" s="83" t="s">
        <v>311</v>
      </c>
      <c r="AG1038" s="83" t="s">
        <v>311</v>
      </c>
      <c r="AH1038" s="83" t="s">
        <v>311</v>
      </c>
      <c r="AI1038" s="83" t="s">
        <v>311</v>
      </c>
      <c r="AJ1038" s="83" t="s">
        <v>311</v>
      </c>
      <c r="AK1038" s="83" t="s">
        <v>311</v>
      </c>
      <c r="AL1038" s="83" t="s">
        <v>311</v>
      </c>
      <c r="AM1038" s="83" t="s">
        <v>311</v>
      </c>
      <c r="AN1038" s="83" t="s">
        <v>311</v>
      </c>
    </row>
    <row r="1039" spans="1:40" x14ac:dyDescent="0.25">
      <c r="A1039" s="81">
        <f t="shared" si="16"/>
        <v>1030</v>
      </c>
      <c r="B1039" s="82" t="str">
        <f>IF(tbl_main[[#This Row],[ТИП]]="","",IF(tbl_main[[#This Row],[Серия и номер]]="","",tbl_main[[#This Row],[ТИП]]&amp;"-"&amp;RIGHT(tbl_main[[#This Row],[Серия и номер]],6)))</f>
        <v/>
      </c>
      <c r="C1039" s="83" t="s">
        <v>311</v>
      </c>
      <c r="D1039" s="83" t="s">
        <v>311</v>
      </c>
      <c r="E1039" s="83" t="s">
        <v>311</v>
      </c>
      <c r="F1039" s="83" t="s">
        <v>311</v>
      </c>
      <c r="G1039" s="83" t="s">
        <v>311</v>
      </c>
      <c r="H1039" s="83" t="s">
        <v>311</v>
      </c>
      <c r="I1039" s="83" t="s">
        <v>311</v>
      </c>
      <c r="J1039" s="83" t="s">
        <v>311</v>
      </c>
      <c r="K1039" s="84" t="s">
        <v>311</v>
      </c>
      <c r="L1039" s="83" t="s">
        <v>311</v>
      </c>
      <c r="M1039" s="85" t="s">
        <v>311</v>
      </c>
      <c r="N1039" s="83" t="s">
        <v>311</v>
      </c>
      <c r="O1039" s="84" t="s">
        <v>311</v>
      </c>
      <c r="P1039" s="83" t="s">
        <v>311</v>
      </c>
      <c r="Q1039" s="83" t="s">
        <v>311</v>
      </c>
      <c r="R1039" s="83" t="s">
        <v>311</v>
      </c>
      <c r="S1039" s="86" t="s">
        <v>311</v>
      </c>
      <c r="T1039" s="83" t="s">
        <v>311</v>
      </c>
      <c r="U1039" s="83" t="s">
        <v>311</v>
      </c>
      <c r="V1039" s="83" t="s">
        <v>311</v>
      </c>
      <c r="W1039" s="86" t="s">
        <v>311</v>
      </c>
      <c r="X1039" s="86" t="s">
        <v>311</v>
      </c>
      <c r="Y1039" s="90" t="str">
        <f>IF(tbl_main[[#This Row],[ИНН организации]]="","",IF(ISERROR(VLOOKUP(tbl_main[[#This Row],[ИНН организации]],tbl_inn[],3,FALSE)),"Проверьте ИНН",VLOOKUP(tbl_main[[#This Row],[ИНН организации]],tbl_inn[],3,FALSE)))</f>
        <v/>
      </c>
      <c r="Z1039" s="90" t="str">
        <f>IF(ISERROR(VLOOKUP(tbl_main[[#This Row],[ИНН организации]],tbl_inn[],4,FALSE)),"",VLOOKUP(tbl_main[[#This Row],[ИНН организации]],tbl_inn[],4,FALSE))</f>
        <v/>
      </c>
      <c r="AA1039" s="90" t="str">
        <f>IF(ISERROR(VLOOKUP(tbl_main[[#This Row],[ИНН организации]],tbl_inn[],8,FALSE)),"",VLOOKUP(tbl_main[[#This Row],[ИНН организации]],tbl_inn[],8,FALSE))</f>
        <v/>
      </c>
      <c r="AB1039" s="83" t="s">
        <v>311</v>
      </c>
      <c r="AC1039" s="83" t="s">
        <v>311</v>
      </c>
      <c r="AD1039" s="83" t="s">
        <v>311</v>
      </c>
      <c r="AE1039" s="83" t="s">
        <v>311</v>
      </c>
      <c r="AF1039" s="83" t="s">
        <v>311</v>
      </c>
      <c r="AG1039" s="83" t="s">
        <v>311</v>
      </c>
      <c r="AH1039" s="83" t="s">
        <v>311</v>
      </c>
      <c r="AI1039" s="83" t="s">
        <v>311</v>
      </c>
      <c r="AJ1039" s="83" t="s">
        <v>311</v>
      </c>
      <c r="AK1039" s="83" t="s">
        <v>311</v>
      </c>
      <c r="AL1039" s="83" t="s">
        <v>311</v>
      </c>
      <c r="AM1039" s="83" t="s">
        <v>311</v>
      </c>
      <c r="AN1039" s="83" t="s">
        <v>311</v>
      </c>
    </row>
    <row r="1040" spans="1:40" x14ac:dyDescent="0.25">
      <c r="A1040" s="81">
        <f t="shared" si="16"/>
        <v>1031</v>
      </c>
      <c r="B1040" s="82" t="str">
        <f>IF(tbl_main[[#This Row],[ТИП]]="","",IF(tbl_main[[#This Row],[Серия и номер]]="","",tbl_main[[#This Row],[ТИП]]&amp;"-"&amp;RIGHT(tbl_main[[#This Row],[Серия и номер]],6)))</f>
        <v/>
      </c>
      <c r="C1040" s="83" t="s">
        <v>311</v>
      </c>
      <c r="D1040" s="83" t="s">
        <v>311</v>
      </c>
      <c r="E1040" s="83" t="s">
        <v>311</v>
      </c>
      <c r="F1040" s="83" t="s">
        <v>311</v>
      </c>
      <c r="G1040" s="83" t="s">
        <v>311</v>
      </c>
      <c r="H1040" s="83" t="s">
        <v>311</v>
      </c>
      <c r="I1040" s="83" t="s">
        <v>311</v>
      </c>
      <c r="J1040" s="83" t="s">
        <v>311</v>
      </c>
      <c r="K1040" s="84" t="s">
        <v>311</v>
      </c>
      <c r="L1040" s="83" t="s">
        <v>311</v>
      </c>
      <c r="M1040" s="85" t="s">
        <v>311</v>
      </c>
      <c r="N1040" s="83" t="s">
        <v>311</v>
      </c>
      <c r="O1040" s="84" t="s">
        <v>311</v>
      </c>
      <c r="P1040" s="83" t="s">
        <v>311</v>
      </c>
      <c r="Q1040" s="83" t="s">
        <v>311</v>
      </c>
      <c r="R1040" s="83" t="s">
        <v>311</v>
      </c>
      <c r="S1040" s="86" t="s">
        <v>311</v>
      </c>
      <c r="T1040" s="83" t="s">
        <v>311</v>
      </c>
      <c r="U1040" s="83" t="s">
        <v>311</v>
      </c>
      <c r="V1040" s="83" t="s">
        <v>311</v>
      </c>
      <c r="W1040" s="86" t="s">
        <v>311</v>
      </c>
      <c r="X1040" s="86" t="s">
        <v>311</v>
      </c>
      <c r="Y1040" s="90" t="str">
        <f>IF(tbl_main[[#This Row],[ИНН организации]]="","",IF(ISERROR(VLOOKUP(tbl_main[[#This Row],[ИНН организации]],tbl_inn[],3,FALSE)),"Проверьте ИНН",VLOOKUP(tbl_main[[#This Row],[ИНН организации]],tbl_inn[],3,FALSE)))</f>
        <v/>
      </c>
      <c r="Z1040" s="90" t="str">
        <f>IF(ISERROR(VLOOKUP(tbl_main[[#This Row],[ИНН организации]],tbl_inn[],4,FALSE)),"",VLOOKUP(tbl_main[[#This Row],[ИНН организации]],tbl_inn[],4,FALSE))</f>
        <v/>
      </c>
      <c r="AA1040" s="90" t="str">
        <f>IF(ISERROR(VLOOKUP(tbl_main[[#This Row],[ИНН организации]],tbl_inn[],8,FALSE)),"",VLOOKUP(tbl_main[[#This Row],[ИНН организации]],tbl_inn[],8,FALSE))</f>
        <v/>
      </c>
      <c r="AB1040" s="83" t="s">
        <v>311</v>
      </c>
      <c r="AC1040" s="83" t="s">
        <v>311</v>
      </c>
      <c r="AD1040" s="83" t="s">
        <v>311</v>
      </c>
      <c r="AE1040" s="83" t="s">
        <v>311</v>
      </c>
      <c r="AF1040" s="83" t="s">
        <v>311</v>
      </c>
      <c r="AG1040" s="83" t="s">
        <v>311</v>
      </c>
      <c r="AH1040" s="83" t="s">
        <v>311</v>
      </c>
      <c r="AI1040" s="83" t="s">
        <v>311</v>
      </c>
      <c r="AJ1040" s="83" t="s">
        <v>311</v>
      </c>
      <c r="AK1040" s="83" t="s">
        <v>311</v>
      </c>
      <c r="AL1040" s="83" t="s">
        <v>311</v>
      </c>
      <c r="AM1040" s="83" t="s">
        <v>311</v>
      </c>
      <c r="AN1040" s="83" t="s">
        <v>311</v>
      </c>
    </row>
    <row r="1041" spans="1:40" x14ac:dyDescent="0.25">
      <c r="A1041" s="81">
        <f t="shared" si="16"/>
        <v>1032</v>
      </c>
      <c r="B1041" s="82" t="str">
        <f>IF(tbl_main[[#This Row],[ТИП]]="","",IF(tbl_main[[#This Row],[Серия и номер]]="","",tbl_main[[#This Row],[ТИП]]&amp;"-"&amp;RIGHT(tbl_main[[#This Row],[Серия и номер]],6)))</f>
        <v/>
      </c>
      <c r="C1041" s="83" t="s">
        <v>311</v>
      </c>
      <c r="D1041" s="83" t="s">
        <v>311</v>
      </c>
      <c r="E1041" s="83" t="s">
        <v>311</v>
      </c>
      <c r="F1041" s="83" t="s">
        <v>311</v>
      </c>
      <c r="G1041" s="83" t="s">
        <v>311</v>
      </c>
      <c r="H1041" s="83" t="s">
        <v>311</v>
      </c>
      <c r="I1041" s="83" t="s">
        <v>311</v>
      </c>
      <c r="J1041" s="83" t="s">
        <v>311</v>
      </c>
      <c r="K1041" s="84" t="s">
        <v>311</v>
      </c>
      <c r="L1041" s="83" t="s">
        <v>311</v>
      </c>
      <c r="M1041" s="85" t="s">
        <v>311</v>
      </c>
      <c r="N1041" s="83" t="s">
        <v>311</v>
      </c>
      <c r="O1041" s="84" t="s">
        <v>311</v>
      </c>
      <c r="P1041" s="83" t="s">
        <v>311</v>
      </c>
      <c r="Q1041" s="83" t="s">
        <v>311</v>
      </c>
      <c r="R1041" s="83" t="s">
        <v>311</v>
      </c>
      <c r="S1041" s="86" t="s">
        <v>311</v>
      </c>
      <c r="T1041" s="83" t="s">
        <v>311</v>
      </c>
      <c r="U1041" s="83" t="s">
        <v>311</v>
      </c>
      <c r="V1041" s="83" t="s">
        <v>311</v>
      </c>
      <c r="W1041" s="86" t="s">
        <v>311</v>
      </c>
      <c r="X1041" s="86" t="s">
        <v>311</v>
      </c>
      <c r="Y1041" s="90" t="str">
        <f>IF(tbl_main[[#This Row],[ИНН организации]]="","",IF(ISERROR(VLOOKUP(tbl_main[[#This Row],[ИНН организации]],tbl_inn[],3,FALSE)),"Проверьте ИНН",VLOOKUP(tbl_main[[#This Row],[ИНН организации]],tbl_inn[],3,FALSE)))</f>
        <v/>
      </c>
      <c r="Z1041" s="90" t="str">
        <f>IF(ISERROR(VLOOKUP(tbl_main[[#This Row],[ИНН организации]],tbl_inn[],4,FALSE)),"",VLOOKUP(tbl_main[[#This Row],[ИНН организации]],tbl_inn[],4,FALSE))</f>
        <v/>
      </c>
      <c r="AA1041" s="90" t="str">
        <f>IF(ISERROR(VLOOKUP(tbl_main[[#This Row],[ИНН организации]],tbl_inn[],8,FALSE)),"",VLOOKUP(tbl_main[[#This Row],[ИНН организации]],tbl_inn[],8,FALSE))</f>
        <v/>
      </c>
      <c r="AB1041" s="83" t="s">
        <v>311</v>
      </c>
      <c r="AC1041" s="83" t="s">
        <v>311</v>
      </c>
      <c r="AD1041" s="83" t="s">
        <v>311</v>
      </c>
      <c r="AE1041" s="83" t="s">
        <v>311</v>
      </c>
      <c r="AF1041" s="83" t="s">
        <v>311</v>
      </c>
      <c r="AG1041" s="83" t="s">
        <v>311</v>
      </c>
      <c r="AH1041" s="83" t="s">
        <v>311</v>
      </c>
      <c r="AI1041" s="83" t="s">
        <v>311</v>
      </c>
      <c r="AJ1041" s="83" t="s">
        <v>311</v>
      </c>
      <c r="AK1041" s="83" t="s">
        <v>311</v>
      </c>
      <c r="AL1041" s="83" t="s">
        <v>311</v>
      </c>
      <c r="AM1041" s="83" t="s">
        <v>311</v>
      </c>
      <c r="AN1041" s="83" t="s">
        <v>311</v>
      </c>
    </row>
    <row r="1042" spans="1:40" x14ac:dyDescent="0.25">
      <c r="A1042" s="81">
        <f t="shared" si="16"/>
        <v>1033</v>
      </c>
      <c r="B1042" s="82" t="str">
        <f>IF(tbl_main[[#This Row],[ТИП]]="","",IF(tbl_main[[#This Row],[Серия и номер]]="","",tbl_main[[#This Row],[ТИП]]&amp;"-"&amp;RIGHT(tbl_main[[#This Row],[Серия и номер]],6)))</f>
        <v/>
      </c>
      <c r="C1042" s="83" t="s">
        <v>311</v>
      </c>
      <c r="D1042" s="83" t="s">
        <v>311</v>
      </c>
      <c r="E1042" s="83" t="s">
        <v>311</v>
      </c>
      <c r="F1042" s="83" t="s">
        <v>311</v>
      </c>
      <c r="G1042" s="83" t="s">
        <v>311</v>
      </c>
      <c r="H1042" s="83" t="s">
        <v>311</v>
      </c>
      <c r="I1042" s="83" t="s">
        <v>311</v>
      </c>
      <c r="J1042" s="83" t="s">
        <v>311</v>
      </c>
      <c r="K1042" s="84" t="s">
        <v>311</v>
      </c>
      <c r="L1042" s="83" t="s">
        <v>311</v>
      </c>
      <c r="M1042" s="85" t="s">
        <v>311</v>
      </c>
      <c r="N1042" s="83" t="s">
        <v>311</v>
      </c>
      <c r="O1042" s="84" t="s">
        <v>311</v>
      </c>
      <c r="P1042" s="83" t="s">
        <v>311</v>
      </c>
      <c r="Q1042" s="83" t="s">
        <v>311</v>
      </c>
      <c r="R1042" s="83" t="s">
        <v>311</v>
      </c>
      <c r="S1042" s="86" t="s">
        <v>311</v>
      </c>
      <c r="T1042" s="83" t="s">
        <v>311</v>
      </c>
      <c r="U1042" s="83" t="s">
        <v>311</v>
      </c>
      <c r="V1042" s="83" t="s">
        <v>311</v>
      </c>
      <c r="W1042" s="86" t="s">
        <v>311</v>
      </c>
      <c r="X1042" s="86" t="s">
        <v>311</v>
      </c>
      <c r="Y1042" s="90" t="str">
        <f>IF(tbl_main[[#This Row],[ИНН организации]]="","",IF(ISERROR(VLOOKUP(tbl_main[[#This Row],[ИНН организации]],tbl_inn[],3,FALSE)),"Проверьте ИНН",VLOOKUP(tbl_main[[#This Row],[ИНН организации]],tbl_inn[],3,FALSE)))</f>
        <v/>
      </c>
      <c r="Z1042" s="90" t="str">
        <f>IF(ISERROR(VLOOKUP(tbl_main[[#This Row],[ИНН организации]],tbl_inn[],4,FALSE)),"",VLOOKUP(tbl_main[[#This Row],[ИНН организации]],tbl_inn[],4,FALSE))</f>
        <v/>
      </c>
      <c r="AA1042" s="90" t="str">
        <f>IF(ISERROR(VLOOKUP(tbl_main[[#This Row],[ИНН организации]],tbl_inn[],8,FALSE)),"",VLOOKUP(tbl_main[[#This Row],[ИНН организации]],tbl_inn[],8,FALSE))</f>
        <v/>
      </c>
      <c r="AB1042" s="83" t="s">
        <v>311</v>
      </c>
      <c r="AC1042" s="83" t="s">
        <v>311</v>
      </c>
      <c r="AD1042" s="83" t="s">
        <v>311</v>
      </c>
      <c r="AE1042" s="83" t="s">
        <v>311</v>
      </c>
      <c r="AF1042" s="83" t="s">
        <v>311</v>
      </c>
      <c r="AG1042" s="83" t="s">
        <v>311</v>
      </c>
      <c r="AH1042" s="83" t="s">
        <v>311</v>
      </c>
      <c r="AI1042" s="83" t="s">
        <v>311</v>
      </c>
      <c r="AJ1042" s="83" t="s">
        <v>311</v>
      </c>
      <c r="AK1042" s="83" t="s">
        <v>311</v>
      </c>
      <c r="AL1042" s="83" t="s">
        <v>311</v>
      </c>
      <c r="AM1042" s="83" t="s">
        <v>311</v>
      </c>
      <c r="AN1042" s="83" t="s">
        <v>311</v>
      </c>
    </row>
    <row r="1043" spans="1:40" x14ac:dyDescent="0.25">
      <c r="A1043" s="81">
        <f t="shared" si="16"/>
        <v>1034</v>
      </c>
      <c r="B1043" s="82" t="str">
        <f>IF(tbl_main[[#This Row],[ТИП]]="","",IF(tbl_main[[#This Row],[Серия и номер]]="","",tbl_main[[#This Row],[ТИП]]&amp;"-"&amp;RIGHT(tbl_main[[#This Row],[Серия и номер]],6)))</f>
        <v/>
      </c>
      <c r="C1043" s="83" t="s">
        <v>311</v>
      </c>
      <c r="D1043" s="83" t="s">
        <v>311</v>
      </c>
      <c r="E1043" s="83" t="s">
        <v>311</v>
      </c>
      <c r="F1043" s="83" t="s">
        <v>311</v>
      </c>
      <c r="G1043" s="83" t="s">
        <v>311</v>
      </c>
      <c r="H1043" s="83" t="s">
        <v>311</v>
      </c>
      <c r="I1043" s="83" t="s">
        <v>311</v>
      </c>
      <c r="J1043" s="83" t="s">
        <v>311</v>
      </c>
      <c r="K1043" s="84" t="s">
        <v>311</v>
      </c>
      <c r="L1043" s="83" t="s">
        <v>311</v>
      </c>
      <c r="M1043" s="85" t="s">
        <v>311</v>
      </c>
      <c r="N1043" s="83" t="s">
        <v>311</v>
      </c>
      <c r="O1043" s="84" t="s">
        <v>311</v>
      </c>
      <c r="P1043" s="83" t="s">
        <v>311</v>
      </c>
      <c r="Q1043" s="83" t="s">
        <v>311</v>
      </c>
      <c r="R1043" s="83" t="s">
        <v>311</v>
      </c>
      <c r="S1043" s="86" t="s">
        <v>311</v>
      </c>
      <c r="T1043" s="83" t="s">
        <v>311</v>
      </c>
      <c r="U1043" s="83" t="s">
        <v>311</v>
      </c>
      <c r="V1043" s="83" t="s">
        <v>311</v>
      </c>
      <c r="W1043" s="86" t="s">
        <v>311</v>
      </c>
      <c r="X1043" s="86" t="s">
        <v>311</v>
      </c>
      <c r="Y1043" s="90" t="str">
        <f>IF(tbl_main[[#This Row],[ИНН организации]]="","",IF(ISERROR(VLOOKUP(tbl_main[[#This Row],[ИНН организации]],tbl_inn[],3,FALSE)),"Проверьте ИНН",VLOOKUP(tbl_main[[#This Row],[ИНН организации]],tbl_inn[],3,FALSE)))</f>
        <v/>
      </c>
      <c r="Z1043" s="90" t="str">
        <f>IF(ISERROR(VLOOKUP(tbl_main[[#This Row],[ИНН организации]],tbl_inn[],4,FALSE)),"",VLOOKUP(tbl_main[[#This Row],[ИНН организации]],tbl_inn[],4,FALSE))</f>
        <v/>
      </c>
      <c r="AA1043" s="90" t="str">
        <f>IF(ISERROR(VLOOKUP(tbl_main[[#This Row],[ИНН организации]],tbl_inn[],8,FALSE)),"",VLOOKUP(tbl_main[[#This Row],[ИНН организации]],tbl_inn[],8,FALSE))</f>
        <v/>
      </c>
      <c r="AB1043" s="83" t="s">
        <v>311</v>
      </c>
      <c r="AC1043" s="83" t="s">
        <v>311</v>
      </c>
      <c r="AD1043" s="83" t="s">
        <v>311</v>
      </c>
      <c r="AE1043" s="83" t="s">
        <v>311</v>
      </c>
      <c r="AF1043" s="83" t="s">
        <v>311</v>
      </c>
      <c r="AG1043" s="83" t="s">
        <v>311</v>
      </c>
      <c r="AH1043" s="83" t="s">
        <v>311</v>
      </c>
      <c r="AI1043" s="83" t="s">
        <v>311</v>
      </c>
      <c r="AJ1043" s="83" t="s">
        <v>311</v>
      </c>
      <c r="AK1043" s="83" t="s">
        <v>311</v>
      </c>
      <c r="AL1043" s="83" t="s">
        <v>311</v>
      </c>
      <c r="AM1043" s="83" t="s">
        <v>311</v>
      </c>
      <c r="AN1043" s="83" t="s">
        <v>311</v>
      </c>
    </row>
    <row r="1044" spans="1:40" x14ac:dyDescent="0.25">
      <c r="A1044" s="81">
        <f t="shared" si="16"/>
        <v>1035</v>
      </c>
      <c r="B1044" s="82" t="str">
        <f>IF(tbl_main[[#This Row],[ТИП]]="","",IF(tbl_main[[#This Row],[Серия и номер]]="","",tbl_main[[#This Row],[ТИП]]&amp;"-"&amp;RIGHT(tbl_main[[#This Row],[Серия и номер]],6)))</f>
        <v/>
      </c>
      <c r="C1044" s="83" t="s">
        <v>311</v>
      </c>
      <c r="D1044" s="83" t="s">
        <v>311</v>
      </c>
      <c r="E1044" s="83" t="s">
        <v>311</v>
      </c>
      <c r="F1044" s="83" t="s">
        <v>311</v>
      </c>
      <c r="G1044" s="83" t="s">
        <v>311</v>
      </c>
      <c r="H1044" s="83" t="s">
        <v>311</v>
      </c>
      <c r="I1044" s="83" t="s">
        <v>311</v>
      </c>
      <c r="J1044" s="83" t="s">
        <v>311</v>
      </c>
      <c r="K1044" s="84" t="s">
        <v>311</v>
      </c>
      <c r="L1044" s="83" t="s">
        <v>311</v>
      </c>
      <c r="M1044" s="85" t="s">
        <v>311</v>
      </c>
      <c r="N1044" s="83" t="s">
        <v>311</v>
      </c>
      <c r="O1044" s="84" t="s">
        <v>311</v>
      </c>
      <c r="P1044" s="83" t="s">
        <v>311</v>
      </c>
      <c r="Q1044" s="83" t="s">
        <v>311</v>
      </c>
      <c r="R1044" s="83" t="s">
        <v>311</v>
      </c>
      <c r="S1044" s="86" t="s">
        <v>311</v>
      </c>
      <c r="T1044" s="83" t="s">
        <v>311</v>
      </c>
      <c r="U1044" s="83" t="s">
        <v>311</v>
      </c>
      <c r="V1044" s="83" t="s">
        <v>311</v>
      </c>
      <c r="W1044" s="86" t="s">
        <v>311</v>
      </c>
      <c r="X1044" s="86" t="s">
        <v>311</v>
      </c>
      <c r="Y1044" s="90" t="str">
        <f>IF(tbl_main[[#This Row],[ИНН организации]]="","",IF(ISERROR(VLOOKUP(tbl_main[[#This Row],[ИНН организации]],tbl_inn[],3,FALSE)),"Проверьте ИНН",VLOOKUP(tbl_main[[#This Row],[ИНН организации]],tbl_inn[],3,FALSE)))</f>
        <v/>
      </c>
      <c r="Z1044" s="90" t="str">
        <f>IF(ISERROR(VLOOKUP(tbl_main[[#This Row],[ИНН организации]],tbl_inn[],4,FALSE)),"",VLOOKUP(tbl_main[[#This Row],[ИНН организации]],tbl_inn[],4,FALSE))</f>
        <v/>
      </c>
      <c r="AA1044" s="90" t="str">
        <f>IF(ISERROR(VLOOKUP(tbl_main[[#This Row],[ИНН организации]],tbl_inn[],8,FALSE)),"",VLOOKUP(tbl_main[[#This Row],[ИНН организации]],tbl_inn[],8,FALSE))</f>
        <v/>
      </c>
      <c r="AB1044" s="83" t="s">
        <v>311</v>
      </c>
      <c r="AC1044" s="83" t="s">
        <v>311</v>
      </c>
      <c r="AD1044" s="83" t="s">
        <v>311</v>
      </c>
      <c r="AE1044" s="83" t="s">
        <v>311</v>
      </c>
      <c r="AF1044" s="83" t="s">
        <v>311</v>
      </c>
      <c r="AG1044" s="83" t="s">
        <v>311</v>
      </c>
      <c r="AH1044" s="83" t="s">
        <v>311</v>
      </c>
      <c r="AI1044" s="83" t="s">
        <v>311</v>
      </c>
      <c r="AJ1044" s="83" t="s">
        <v>311</v>
      </c>
      <c r="AK1044" s="83" t="s">
        <v>311</v>
      </c>
      <c r="AL1044" s="83" t="s">
        <v>311</v>
      </c>
      <c r="AM1044" s="83" t="s">
        <v>311</v>
      </c>
      <c r="AN1044" s="83" t="s">
        <v>311</v>
      </c>
    </row>
    <row r="1045" spans="1:40" x14ac:dyDescent="0.25">
      <c r="A1045" s="81">
        <f t="shared" si="16"/>
        <v>1036</v>
      </c>
      <c r="B1045" s="82" t="str">
        <f>IF(tbl_main[[#This Row],[ТИП]]="","",IF(tbl_main[[#This Row],[Серия и номер]]="","",tbl_main[[#This Row],[ТИП]]&amp;"-"&amp;RIGHT(tbl_main[[#This Row],[Серия и номер]],6)))</f>
        <v/>
      </c>
      <c r="C1045" s="83" t="s">
        <v>311</v>
      </c>
      <c r="D1045" s="83" t="s">
        <v>311</v>
      </c>
      <c r="E1045" s="83" t="s">
        <v>311</v>
      </c>
      <c r="F1045" s="83" t="s">
        <v>311</v>
      </c>
      <c r="G1045" s="83" t="s">
        <v>311</v>
      </c>
      <c r="H1045" s="83" t="s">
        <v>311</v>
      </c>
      <c r="I1045" s="83" t="s">
        <v>311</v>
      </c>
      <c r="J1045" s="83" t="s">
        <v>311</v>
      </c>
      <c r="K1045" s="84" t="s">
        <v>311</v>
      </c>
      <c r="L1045" s="83" t="s">
        <v>311</v>
      </c>
      <c r="M1045" s="85" t="s">
        <v>311</v>
      </c>
      <c r="N1045" s="83" t="s">
        <v>311</v>
      </c>
      <c r="O1045" s="84" t="s">
        <v>311</v>
      </c>
      <c r="P1045" s="83" t="s">
        <v>311</v>
      </c>
      <c r="Q1045" s="83" t="s">
        <v>311</v>
      </c>
      <c r="R1045" s="83" t="s">
        <v>311</v>
      </c>
      <c r="S1045" s="86" t="s">
        <v>311</v>
      </c>
      <c r="T1045" s="83" t="s">
        <v>311</v>
      </c>
      <c r="U1045" s="83" t="s">
        <v>311</v>
      </c>
      <c r="V1045" s="83" t="s">
        <v>311</v>
      </c>
      <c r="W1045" s="86" t="s">
        <v>311</v>
      </c>
      <c r="X1045" s="86" t="s">
        <v>311</v>
      </c>
      <c r="Y1045" s="90" t="str">
        <f>IF(tbl_main[[#This Row],[ИНН организации]]="","",IF(ISERROR(VLOOKUP(tbl_main[[#This Row],[ИНН организации]],tbl_inn[],3,FALSE)),"Проверьте ИНН",VLOOKUP(tbl_main[[#This Row],[ИНН организации]],tbl_inn[],3,FALSE)))</f>
        <v/>
      </c>
      <c r="Z1045" s="90" t="str">
        <f>IF(ISERROR(VLOOKUP(tbl_main[[#This Row],[ИНН организации]],tbl_inn[],4,FALSE)),"",VLOOKUP(tbl_main[[#This Row],[ИНН организации]],tbl_inn[],4,FALSE))</f>
        <v/>
      </c>
      <c r="AA1045" s="90" t="str">
        <f>IF(ISERROR(VLOOKUP(tbl_main[[#This Row],[ИНН организации]],tbl_inn[],8,FALSE)),"",VLOOKUP(tbl_main[[#This Row],[ИНН организации]],tbl_inn[],8,FALSE))</f>
        <v/>
      </c>
      <c r="AB1045" s="83" t="s">
        <v>311</v>
      </c>
      <c r="AC1045" s="83" t="s">
        <v>311</v>
      </c>
      <c r="AD1045" s="83" t="s">
        <v>311</v>
      </c>
      <c r="AE1045" s="83" t="s">
        <v>311</v>
      </c>
      <c r="AF1045" s="83" t="s">
        <v>311</v>
      </c>
      <c r="AG1045" s="83" t="s">
        <v>311</v>
      </c>
      <c r="AH1045" s="83" t="s">
        <v>311</v>
      </c>
      <c r="AI1045" s="83" t="s">
        <v>311</v>
      </c>
      <c r="AJ1045" s="83" t="s">
        <v>311</v>
      </c>
      <c r="AK1045" s="83" t="s">
        <v>311</v>
      </c>
      <c r="AL1045" s="83" t="s">
        <v>311</v>
      </c>
      <c r="AM1045" s="83" t="s">
        <v>311</v>
      </c>
      <c r="AN1045" s="83" t="s">
        <v>311</v>
      </c>
    </row>
    <row r="1046" spans="1:40" x14ac:dyDescent="0.25">
      <c r="A1046" s="81">
        <f t="shared" si="16"/>
        <v>1037</v>
      </c>
      <c r="B1046" s="82" t="str">
        <f>IF(tbl_main[[#This Row],[ТИП]]="","",IF(tbl_main[[#This Row],[Серия и номер]]="","",tbl_main[[#This Row],[ТИП]]&amp;"-"&amp;RIGHT(tbl_main[[#This Row],[Серия и номер]],6)))</f>
        <v/>
      </c>
      <c r="C1046" s="83" t="s">
        <v>311</v>
      </c>
      <c r="D1046" s="83" t="s">
        <v>311</v>
      </c>
      <c r="E1046" s="83" t="s">
        <v>311</v>
      </c>
      <c r="F1046" s="83" t="s">
        <v>311</v>
      </c>
      <c r="G1046" s="83" t="s">
        <v>311</v>
      </c>
      <c r="H1046" s="83" t="s">
        <v>311</v>
      </c>
      <c r="I1046" s="83" t="s">
        <v>311</v>
      </c>
      <c r="J1046" s="83" t="s">
        <v>311</v>
      </c>
      <c r="K1046" s="84" t="s">
        <v>311</v>
      </c>
      <c r="L1046" s="83" t="s">
        <v>311</v>
      </c>
      <c r="M1046" s="85" t="s">
        <v>311</v>
      </c>
      <c r="N1046" s="83" t="s">
        <v>311</v>
      </c>
      <c r="O1046" s="84" t="s">
        <v>311</v>
      </c>
      <c r="P1046" s="83" t="s">
        <v>311</v>
      </c>
      <c r="Q1046" s="83" t="s">
        <v>311</v>
      </c>
      <c r="R1046" s="83" t="s">
        <v>311</v>
      </c>
      <c r="S1046" s="86" t="s">
        <v>311</v>
      </c>
      <c r="T1046" s="83" t="s">
        <v>311</v>
      </c>
      <c r="U1046" s="83" t="s">
        <v>311</v>
      </c>
      <c r="V1046" s="83" t="s">
        <v>311</v>
      </c>
      <c r="W1046" s="86" t="s">
        <v>311</v>
      </c>
      <c r="X1046" s="86" t="s">
        <v>311</v>
      </c>
      <c r="Y1046" s="90" t="str">
        <f>IF(tbl_main[[#This Row],[ИНН организации]]="","",IF(ISERROR(VLOOKUP(tbl_main[[#This Row],[ИНН организации]],tbl_inn[],3,FALSE)),"Проверьте ИНН",VLOOKUP(tbl_main[[#This Row],[ИНН организации]],tbl_inn[],3,FALSE)))</f>
        <v/>
      </c>
      <c r="Z1046" s="90" t="str">
        <f>IF(ISERROR(VLOOKUP(tbl_main[[#This Row],[ИНН организации]],tbl_inn[],4,FALSE)),"",VLOOKUP(tbl_main[[#This Row],[ИНН организации]],tbl_inn[],4,FALSE))</f>
        <v/>
      </c>
      <c r="AA1046" s="90" t="str">
        <f>IF(ISERROR(VLOOKUP(tbl_main[[#This Row],[ИНН организации]],tbl_inn[],8,FALSE)),"",VLOOKUP(tbl_main[[#This Row],[ИНН организации]],tbl_inn[],8,FALSE))</f>
        <v/>
      </c>
      <c r="AB1046" s="83" t="s">
        <v>311</v>
      </c>
      <c r="AC1046" s="83" t="s">
        <v>311</v>
      </c>
      <c r="AD1046" s="83" t="s">
        <v>311</v>
      </c>
      <c r="AE1046" s="83" t="s">
        <v>311</v>
      </c>
      <c r="AF1046" s="83" t="s">
        <v>311</v>
      </c>
      <c r="AG1046" s="83" t="s">
        <v>311</v>
      </c>
      <c r="AH1046" s="83" t="s">
        <v>311</v>
      </c>
      <c r="AI1046" s="83" t="s">
        <v>311</v>
      </c>
      <c r="AJ1046" s="83" t="s">
        <v>311</v>
      </c>
      <c r="AK1046" s="83" t="s">
        <v>311</v>
      </c>
      <c r="AL1046" s="83" t="s">
        <v>311</v>
      </c>
      <c r="AM1046" s="83" t="s">
        <v>311</v>
      </c>
      <c r="AN1046" s="83" t="s">
        <v>311</v>
      </c>
    </row>
    <row r="1047" spans="1:40" x14ac:dyDescent="0.25">
      <c r="A1047" s="81">
        <f t="shared" si="16"/>
        <v>1038</v>
      </c>
      <c r="B1047" s="82" t="str">
        <f>IF(tbl_main[[#This Row],[ТИП]]="","",IF(tbl_main[[#This Row],[Серия и номер]]="","",tbl_main[[#This Row],[ТИП]]&amp;"-"&amp;RIGHT(tbl_main[[#This Row],[Серия и номер]],6)))</f>
        <v/>
      </c>
      <c r="C1047" s="83" t="s">
        <v>311</v>
      </c>
      <c r="D1047" s="83" t="s">
        <v>311</v>
      </c>
      <c r="E1047" s="83" t="s">
        <v>311</v>
      </c>
      <c r="F1047" s="83" t="s">
        <v>311</v>
      </c>
      <c r="G1047" s="83" t="s">
        <v>311</v>
      </c>
      <c r="H1047" s="83" t="s">
        <v>311</v>
      </c>
      <c r="I1047" s="83" t="s">
        <v>311</v>
      </c>
      <c r="J1047" s="83" t="s">
        <v>311</v>
      </c>
      <c r="K1047" s="84" t="s">
        <v>311</v>
      </c>
      <c r="L1047" s="83" t="s">
        <v>311</v>
      </c>
      <c r="M1047" s="85" t="s">
        <v>311</v>
      </c>
      <c r="N1047" s="83" t="s">
        <v>311</v>
      </c>
      <c r="O1047" s="84" t="s">
        <v>311</v>
      </c>
      <c r="P1047" s="83" t="s">
        <v>311</v>
      </c>
      <c r="Q1047" s="83" t="s">
        <v>311</v>
      </c>
      <c r="R1047" s="83" t="s">
        <v>311</v>
      </c>
      <c r="S1047" s="86" t="s">
        <v>311</v>
      </c>
      <c r="T1047" s="83" t="s">
        <v>311</v>
      </c>
      <c r="U1047" s="83" t="s">
        <v>311</v>
      </c>
      <c r="V1047" s="83" t="s">
        <v>311</v>
      </c>
      <c r="W1047" s="86" t="s">
        <v>311</v>
      </c>
      <c r="X1047" s="86" t="s">
        <v>311</v>
      </c>
      <c r="Y1047" s="90" t="str">
        <f>IF(tbl_main[[#This Row],[ИНН организации]]="","",IF(ISERROR(VLOOKUP(tbl_main[[#This Row],[ИНН организации]],tbl_inn[],3,FALSE)),"Проверьте ИНН",VLOOKUP(tbl_main[[#This Row],[ИНН организации]],tbl_inn[],3,FALSE)))</f>
        <v/>
      </c>
      <c r="Z1047" s="90" t="str">
        <f>IF(ISERROR(VLOOKUP(tbl_main[[#This Row],[ИНН организации]],tbl_inn[],4,FALSE)),"",VLOOKUP(tbl_main[[#This Row],[ИНН организации]],tbl_inn[],4,FALSE))</f>
        <v/>
      </c>
      <c r="AA1047" s="90" t="str">
        <f>IF(ISERROR(VLOOKUP(tbl_main[[#This Row],[ИНН организации]],tbl_inn[],8,FALSE)),"",VLOOKUP(tbl_main[[#This Row],[ИНН организации]],tbl_inn[],8,FALSE))</f>
        <v/>
      </c>
      <c r="AB1047" s="83" t="s">
        <v>311</v>
      </c>
      <c r="AC1047" s="83" t="s">
        <v>311</v>
      </c>
      <c r="AD1047" s="83" t="s">
        <v>311</v>
      </c>
      <c r="AE1047" s="83" t="s">
        <v>311</v>
      </c>
      <c r="AF1047" s="83" t="s">
        <v>311</v>
      </c>
      <c r="AG1047" s="83" t="s">
        <v>311</v>
      </c>
      <c r="AH1047" s="83" t="s">
        <v>311</v>
      </c>
      <c r="AI1047" s="83" t="s">
        <v>311</v>
      </c>
      <c r="AJ1047" s="83" t="s">
        <v>311</v>
      </c>
      <c r="AK1047" s="83" t="s">
        <v>311</v>
      </c>
      <c r="AL1047" s="83" t="s">
        <v>311</v>
      </c>
      <c r="AM1047" s="83" t="s">
        <v>311</v>
      </c>
      <c r="AN1047" s="83" t="s">
        <v>311</v>
      </c>
    </row>
    <row r="1048" spans="1:40" x14ac:dyDescent="0.25">
      <c r="A1048" s="81">
        <f t="shared" si="16"/>
        <v>1039</v>
      </c>
      <c r="B1048" s="82" t="str">
        <f>IF(tbl_main[[#This Row],[ТИП]]="","",IF(tbl_main[[#This Row],[Серия и номер]]="","",tbl_main[[#This Row],[ТИП]]&amp;"-"&amp;RIGHT(tbl_main[[#This Row],[Серия и номер]],6)))</f>
        <v/>
      </c>
      <c r="C1048" s="83" t="s">
        <v>311</v>
      </c>
      <c r="D1048" s="83" t="s">
        <v>311</v>
      </c>
      <c r="E1048" s="83" t="s">
        <v>311</v>
      </c>
      <c r="F1048" s="83" t="s">
        <v>311</v>
      </c>
      <c r="G1048" s="83" t="s">
        <v>311</v>
      </c>
      <c r="H1048" s="83" t="s">
        <v>311</v>
      </c>
      <c r="I1048" s="83" t="s">
        <v>311</v>
      </c>
      <c r="J1048" s="83" t="s">
        <v>311</v>
      </c>
      <c r="K1048" s="84" t="s">
        <v>311</v>
      </c>
      <c r="L1048" s="83" t="s">
        <v>311</v>
      </c>
      <c r="M1048" s="85" t="s">
        <v>311</v>
      </c>
      <c r="N1048" s="83" t="s">
        <v>311</v>
      </c>
      <c r="O1048" s="84" t="s">
        <v>311</v>
      </c>
      <c r="P1048" s="83" t="s">
        <v>311</v>
      </c>
      <c r="Q1048" s="83" t="s">
        <v>311</v>
      </c>
      <c r="R1048" s="83" t="s">
        <v>311</v>
      </c>
      <c r="S1048" s="86" t="s">
        <v>311</v>
      </c>
      <c r="T1048" s="83" t="s">
        <v>311</v>
      </c>
      <c r="U1048" s="83" t="s">
        <v>311</v>
      </c>
      <c r="V1048" s="83" t="s">
        <v>311</v>
      </c>
      <c r="W1048" s="86" t="s">
        <v>311</v>
      </c>
      <c r="X1048" s="86" t="s">
        <v>311</v>
      </c>
      <c r="Y1048" s="90" t="str">
        <f>IF(tbl_main[[#This Row],[ИНН организации]]="","",IF(ISERROR(VLOOKUP(tbl_main[[#This Row],[ИНН организации]],tbl_inn[],3,FALSE)),"Проверьте ИНН",VLOOKUP(tbl_main[[#This Row],[ИНН организации]],tbl_inn[],3,FALSE)))</f>
        <v/>
      </c>
      <c r="Z1048" s="90" t="str">
        <f>IF(ISERROR(VLOOKUP(tbl_main[[#This Row],[ИНН организации]],tbl_inn[],4,FALSE)),"",VLOOKUP(tbl_main[[#This Row],[ИНН организации]],tbl_inn[],4,FALSE))</f>
        <v/>
      </c>
      <c r="AA1048" s="90" t="str">
        <f>IF(ISERROR(VLOOKUP(tbl_main[[#This Row],[ИНН организации]],tbl_inn[],8,FALSE)),"",VLOOKUP(tbl_main[[#This Row],[ИНН организации]],tbl_inn[],8,FALSE))</f>
        <v/>
      </c>
      <c r="AB1048" s="83" t="s">
        <v>311</v>
      </c>
      <c r="AC1048" s="83" t="s">
        <v>311</v>
      </c>
      <c r="AD1048" s="83" t="s">
        <v>311</v>
      </c>
      <c r="AE1048" s="83" t="s">
        <v>311</v>
      </c>
      <c r="AF1048" s="83" t="s">
        <v>311</v>
      </c>
      <c r="AG1048" s="83" t="s">
        <v>311</v>
      </c>
      <c r="AH1048" s="83" t="s">
        <v>311</v>
      </c>
      <c r="AI1048" s="83" t="s">
        <v>311</v>
      </c>
      <c r="AJ1048" s="83" t="s">
        <v>311</v>
      </c>
      <c r="AK1048" s="83" t="s">
        <v>311</v>
      </c>
      <c r="AL1048" s="83" t="s">
        <v>311</v>
      </c>
      <c r="AM1048" s="83" t="s">
        <v>311</v>
      </c>
      <c r="AN1048" s="83" t="s">
        <v>311</v>
      </c>
    </row>
    <row r="1049" spans="1:40" x14ac:dyDescent="0.25">
      <c r="A1049" s="81">
        <f t="shared" si="16"/>
        <v>1040</v>
      </c>
      <c r="B1049" s="82" t="str">
        <f>IF(tbl_main[[#This Row],[ТИП]]="","",IF(tbl_main[[#This Row],[Серия и номер]]="","",tbl_main[[#This Row],[ТИП]]&amp;"-"&amp;RIGHT(tbl_main[[#This Row],[Серия и номер]],6)))</f>
        <v/>
      </c>
      <c r="C1049" s="83" t="s">
        <v>311</v>
      </c>
      <c r="D1049" s="83" t="s">
        <v>311</v>
      </c>
      <c r="E1049" s="83" t="s">
        <v>311</v>
      </c>
      <c r="F1049" s="83" t="s">
        <v>311</v>
      </c>
      <c r="G1049" s="83" t="s">
        <v>311</v>
      </c>
      <c r="H1049" s="83" t="s">
        <v>311</v>
      </c>
      <c r="I1049" s="83" t="s">
        <v>311</v>
      </c>
      <c r="J1049" s="83" t="s">
        <v>311</v>
      </c>
      <c r="K1049" s="84" t="s">
        <v>311</v>
      </c>
      <c r="L1049" s="83" t="s">
        <v>311</v>
      </c>
      <c r="M1049" s="85" t="s">
        <v>311</v>
      </c>
      <c r="N1049" s="83" t="s">
        <v>311</v>
      </c>
      <c r="O1049" s="84" t="s">
        <v>311</v>
      </c>
      <c r="P1049" s="83" t="s">
        <v>311</v>
      </c>
      <c r="Q1049" s="83" t="s">
        <v>311</v>
      </c>
      <c r="R1049" s="83" t="s">
        <v>311</v>
      </c>
      <c r="S1049" s="86" t="s">
        <v>311</v>
      </c>
      <c r="T1049" s="83" t="s">
        <v>311</v>
      </c>
      <c r="U1049" s="83" t="s">
        <v>311</v>
      </c>
      <c r="V1049" s="83" t="s">
        <v>311</v>
      </c>
      <c r="W1049" s="86" t="s">
        <v>311</v>
      </c>
      <c r="X1049" s="86" t="s">
        <v>311</v>
      </c>
      <c r="Y1049" s="90" t="str">
        <f>IF(tbl_main[[#This Row],[ИНН организации]]="","",IF(ISERROR(VLOOKUP(tbl_main[[#This Row],[ИНН организации]],tbl_inn[],3,FALSE)),"Проверьте ИНН",VLOOKUP(tbl_main[[#This Row],[ИНН организации]],tbl_inn[],3,FALSE)))</f>
        <v/>
      </c>
      <c r="Z1049" s="90" t="str">
        <f>IF(ISERROR(VLOOKUP(tbl_main[[#This Row],[ИНН организации]],tbl_inn[],4,FALSE)),"",VLOOKUP(tbl_main[[#This Row],[ИНН организации]],tbl_inn[],4,FALSE))</f>
        <v/>
      </c>
      <c r="AA1049" s="90" t="str">
        <f>IF(ISERROR(VLOOKUP(tbl_main[[#This Row],[ИНН организации]],tbl_inn[],8,FALSE)),"",VLOOKUP(tbl_main[[#This Row],[ИНН организации]],tbl_inn[],8,FALSE))</f>
        <v/>
      </c>
      <c r="AB1049" s="83" t="s">
        <v>311</v>
      </c>
      <c r="AC1049" s="83" t="s">
        <v>311</v>
      </c>
      <c r="AD1049" s="83" t="s">
        <v>311</v>
      </c>
      <c r="AE1049" s="83" t="s">
        <v>311</v>
      </c>
      <c r="AF1049" s="83" t="s">
        <v>311</v>
      </c>
      <c r="AG1049" s="83" t="s">
        <v>311</v>
      </c>
      <c r="AH1049" s="83" t="s">
        <v>311</v>
      </c>
      <c r="AI1049" s="83" t="s">
        <v>311</v>
      </c>
      <c r="AJ1049" s="83" t="s">
        <v>311</v>
      </c>
      <c r="AK1049" s="83" t="s">
        <v>311</v>
      </c>
      <c r="AL1049" s="83" t="s">
        <v>311</v>
      </c>
      <c r="AM1049" s="83" t="s">
        <v>311</v>
      </c>
      <c r="AN1049" s="83" t="s">
        <v>311</v>
      </c>
    </row>
    <row r="1050" spans="1:40" x14ac:dyDescent="0.25">
      <c r="A1050" s="81">
        <f t="shared" si="16"/>
        <v>1041</v>
      </c>
      <c r="B1050" s="82" t="str">
        <f>IF(tbl_main[[#This Row],[ТИП]]="","",IF(tbl_main[[#This Row],[Серия и номер]]="","",tbl_main[[#This Row],[ТИП]]&amp;"-"&amp;RIGHT(tbl_main[[#This Row],[Серия и номер]],6)))</f>
        <v/>
      </c>
      <c r="C1050" s="83" t="s">
        <v>311</v>
      </c>
      <c r="D1050" s="83" t="s">
        <v>311</v>
      </c>
      <c r="E1050" s="83" t="s">
        <v>311</v>
      </c>
      <c r="F1050" s="83" t="s">
        <v>311</v>
      </c>
      <c r="G1050" s="83" t="s">
        <v>311</v>
      </c>
      <c r="H1050" s="83" t="s">
        <v>311</v>
      </c>
      <c r="I1050" s="83" t="s">
        <v>311</v>
      </c>
      <c r="J1050" s="83" t="s">
        <v>311</v>
      </c>
      <c r="K1050" s="84" t="s">
        <v>311</v>
      </c>
      <c r="L1050" s="83" t="s">
        <v>311</v>
      </c>
      <c r="M1050" s="85" t="s">
        <v>311</v>
      </c>
      <c r="N1050" s="83" t="s">
        <v>311</v>
      </c>
      <c r="O1050" s="84" t="s">
        <v>311</v>
      </c>
      <c r="P1050" s="83" t="s">
        <v>311</v>
      </c>
      <c r="Q1050" s="83" t="s">
        <v>311</v>
      </c>
      <c r="R1050" s="83" t="s">
        <v>311</v>
      </c>
      <c r="S1050" s="86" t="s">
        <v>311</v>
      </c>
      <c r="T1050" s="83" t="s">
        <v>311</v>
      </c>
      <c r="U1050" s="83" t="s">
        <v>311</v>
      </c>
      <c r="V1050" s="83" t="s">
        <v>311</v>
      </c>
      <c r="W1050" s="86" t="s">
        <v>311</v>
      </c>
      <c r="X1050" s="86" t="s">
        <v>311</v>
      </c>
      <c r="Y1050" s="90" t="str">
        <f>IF(tbl_main[[#This Row],[ИНН организации]]="","",IF(ISERROR(VLOOKUP(tbl_main[[#This Row],[ИНН организации]],tbl_inn[],3,FALSE)),"Проверьте ИНН",VLOOKUP(tbl_main[[#This Row],[ИНН организации]],tbl_inn[],3,FALSE)))</f>
        <v/>
      </c>
      <c r="Z1050" s="90" t="str">
        <f>IF(ISERROR(VLOOKUP(tbl_main[[#This Row],[ИНН организации]],tbl_inn[],4,FALSE)),"",VLOOKUP(tbl_main[[#This Row],[ИНН организации]],tbl_inn[],4,FALSE))</f>
        <v/>
      </c>
      <c r="AA1050" s="90" t="str">
        <f>IF(ISERROR(VLOOKUP(tbl_main[[#This Row],[ИНН организации]],tbl_inn[],8,FALSE)),"",VLOOKUP(tbl_main[[#This Row],[ИНН организации]],tbl_inn[],8,FALSE))</f>
        <v/>
      </c>
      <c r="AB1050" s="83" t="s">
        <v>311</v>
      </c>
      <c r="AC1050" s="83" t="s">
        <v>311</v>
      </c>
      <c r="AD1050" s="83" t="s">
        <v>311</v>
      </c>
      <c r="AE1050" s="83" t="s">
        <v>311</v>
      </c>
      <c r="AF1050" s="83" t="s">
        <v>311</v>
      </c>
      <c r="AG1050" s="83" t="s">
        <v>311</v>
      </c>
      <c r="AH1050" s="83" t="s">
        <v>311</v>
      </c>
      <c r="AI1050" s="83" t="s">
        <v>311</v>
      </c>
      <c r="AJ1050" s="83" t="s">
        <v>311</v>
      </c>
      <c r="AK1050" s="83" t="s">
        <v>311</v>
      </c>
      <c r="AL1050" s="83" t="s">
        <v>311</v>
      </c>
      <c r="AM1050" s="83" t="s">
        <v>311</v>
      </c>
      <c r="AN1050" s="83" t="s">
        <v>311</v>
      </c>
    </row>
    <row r="1051" spans="1:40" x14ac:dyDescent="0.25">
      <c r="A1051" s="81">
        <f t="shared" si="16"/>
        <v>1042</v>
      </c>
      <c r="B1051" s="82" t="str">
        <f>IF(tbl_main[[#This Row],[ТИП]]="","",IF(tbl_main[[#This Row],[Серия и номер]]="","",tbl_main[[#This Row],[ТИП]]&amp;"-"&amp;RIGHT(tbl_main[[#This Row],[Серия и номер]],6)))</f>
        <v/>
      </c>
      <c r="C1051" s="83" t="s">
        <v>311</v>
      </c>
      <c r="D1051" s="83" t="s">
        <v>311</v>
      </c>
      <c r="E1051" s="83" t="s">
        <v>311</v>
      </c>
      <c r="F1051" s="83" t="s">
        <v>311</v>
      </c>
      <c r="G1051" s="83" t="s">
        <v>311</v>
      </c>
      <c r="H1051" s="83" t="s">
        <v>311</v>
      </c>
      <c r="I1051" s="83" t="s">
        <v>311</v>
      </c>
      <c r="J1051" s="83" t="s">
        <v>311</v>
      </c>
      <c r="K1051" s="84" t="s">
        <v>311</v>
      </c>
      <c r="L1051" s="83" t="s">
        <v>311</v>
      </c>
      <c r="M1051" s="85" t="s">
        <v>311</v>
      </c>
      <c r="N1051" s="83" t="s">
        <v>311</v>
      </c>
      <c r="O1051" s="84" t="s">
        <v>311</v>
      </c>
      <c r="P1051" s="83" t="s">
        <v>311</v>
      </c>
      <c r="Q1051" s="83" t="s">
        <v>311</v>
      </c>
      <c r="R1051" s="83" t="s">
        <v>311</v>
      </c>
      <c r="S1051" s="86" t="s">
        <v>311</v>
      </c>
      <c r="T1051" s="83" t="s">
        <v>311</v>
      </c>
      <c r="U1051" s="83" t="s">
        <v>311</v>
      </c>
      <c r="V1051" s="83" t="s">
        <v>311</v>
      </c>
      <c r="W1051" s="86" t="s">
        <v>311</v>
      </c>
      <c r="X1051" s="86" t="s">
        <v>311</v>
      </c>
      <c r="Y1051" s="90" t="str">
        <f>IF(tbl_main[[#This Row],[ИНН организации]]="","",IF(ISERROR(VLOOKUP(tbl_main[[#This Row],[ИНН организации]],tbl_inn[],3,FALSE)),"Проверьте ИНН",VLOOKUP(tbl_main[[#This Row],[ИНН организации]],tbl_inn[],3,FALSE)))</f>
        <v/>
      </c>
      <c r="Z1051" s="90" t="str">
        <f>IF(ISERROR(VLOOKUP(tbl_main[[#This Row],[ИНН организации]],tbl_inn[],4,FALSE)),"",VLOOKUP(tbl_main[[#This Row],[ИНН организации]],tbl_inn[],4,FALSE))</f>
        <v/>
      </c>
      <c r="AA1051" s="90" t="str">
        <f>IF(ISERROR(VLOOKUP(tbl_main[[#This Row],[ИНН организации]],tbl_inn[],8,FALSE)),"",VLOOKUP(tbl_main[[#This Row],[ИНН организации]],tbl_inn[],8,FALSE))</f>
        <v/>
      </c>
      <c r="AB1051" s="83" t="s">
        <v>311</v>
      </c>
      <c r="AC1051" s="83" t="s">
        <v>311</v>
      </c>
      <c r="AD1051" s="83" t="s">
        <v>311</v>
      </c>
      <c r="AE1051" s="83" t="s">
        <v>311</v>
      </c>
      <c r="AF1051" s="83" t="s">
        <v>311</v>
      </c>
      <c r="AG1051" s="83" t="s">
        <v>311</v>
      </c>
      <c r="AH1051" s="83" t="s">
        <v>311</v>
      </c>
      <c r="AI1051" s="83" t="s">
        <v>311</v>
      </c>
      <c r="AJ1051" s="83" t="s">
        <v>311</v>
      </c>
      <c r="AK1051" s="83" t="s">
        <v>311</v>
      </c>
      <c r="AL1051" s="83" t="s">
        <v>311</v>
      </c>
      <c r="AM1051" s="83" t="s">
        <v>311</v>
      </c>
      <c r="AN1051" s="83" t="s">
        <v>311</v>
      </c>
    </row>
    <row r="1052" spans="1:40" x14ac:dyDescent="0.25">
      <c r="A1052" s="81">
        <f t="shared" si="16"/>
        <v>1043</v>
      </c>
      <c r="B1052" s="82" t="str">
        <f>IF(tbl_main[[#This Row],[ТИП]]="","",IF(tbl_main[[#This Row],[Серия и номер]]="","",tbl_main[[#This Row],[ТИП]]&amp;"-"&amp;RIGHT(tbl_main[[#This Row],[Серия и номер]],6)))</f>
        <v/>
      </c>
      <c r="C1052" s="83" t="s">
        <v>311</v>
      </c>
      <c r="D1052" s="83" t="s">
        <v>311</v>
      </c>
      <c r="E1052" s="83" t="s">
        <v>311</v>
      </c>
      <c r="F1052" s="83" t="s">
        <v>311</v>
      </c>
      <c r="G1052" s="83" t="s">
        <v>311</v>
      </c>
      <c r="H1052" s="83" t="s">
        <v>311</v>
      </c>
      <c r="I1052" s="83" t="s">
        <v>311</v>
      </c>
      <c r="J1052" s="83" t="s">
        <v>311</v>
      </c>
      <c r="K1052" s="84" t="s">
        <v>311</v>
      </c>
      <c r="L1052" s="83" t="s">
        <v>311</v>
      </c>
      <c r="M1052" s="85" t="s">
        <v>311</v>
      </c>
      <c r="N1052" s="83" t="s">
        <v>311</v>
      </c>
      <c r="O1052" s="84" t="s">
        <v>311</v>
      </c>
      <c r="P1052" s="83" t="s">
        <v>311</v>
      </c>
      <c r="Q1052" s="83" t="s">
        <v>311</v>
      </c>
      <c r="R1052" s="83" t="s">
        <v>311</v>
      </c>
      <c r="S1052" s="86" t="s">
        <v>311</v>
      </c>
      <c r="T1052" s="83" t="s">
        <v>311</v>
      </c>
      <c r="U1052" s="83" t="s">
        <v>311</v>
      </c>
      <c r="V1052" s="83" t="s">
        <v>311</v>
      </c>
      <c r="W1052" s="86" t="s">
        <v>311</v>
      </c>
      <c r="X1052" s="86" t="s">
        <v>311</v>
      </c>
      <c r="Y1052" s="90" t="str">
        <f>IF(tbl_main[[#This Row],[ИНН организации]]="","",IF(ISERROR(VLOOKUP(tbl_main[[#This Row],[ИНН организации]],tbl_inn[],3,FALSE)),"Проверьте ИНН",VLOOKUP(tbl_main[[#This Row],[ИНН организации]],tbl_inn[],3,FALSE)))</f>
        <v/>
      </c>
      <c r="Z1052" s="90" t="str">
        <f>IF(ISERROR(VLOOKUP(tbl_main[[#This Row],[ИНН организации]],tbl_inn[],4,FALSE)),"",VLOOKUP(tbl_main[[#This Row],[ИНН организации]],tbl_inn[],4,FALSE))</f>
        <v/>
      </c>
      <c r="AA1052" s="90" t="str">
        <f>IF(ISERROR(VLOOKUP(tbl_main[[#This Row],[ИНН организации]],tbl_inn[],8,FALSE)),"",VLOOKUP(tbl_main[[#This Row],[ИНН организации]],tbl_inn[],8,FALSE))</f>
        <v/>
      </c>
      <c r="AB1052" s="83" t="s">
        <v>311</v>
      </c>
      <c r="AC1052" s="83" t="s">
        <v>311</v>
      </c>
      <c r="AD1052" s="83" t="s">
        <v>311</v>
      </c>
      <c r="AE1052" s="83" t="s">
        <v>311</v>
      </c>
      <c r="AF1052" s="83" t="s">
        <v>311</v>
      </c>
      <c r="AG1052" s="83" t="s">
        <v>311</v>
      </c>
      <c r="AH1052" s="83" t="s">
        <v>311</v>
      </c>
      <c r="AI1052" s="83" t="s">
        <v>311</v>
      </c>
      <c r="AJ1052" s="83" t="s">
        <v>311</v>
      </c>
      <c r="AK1052" s="83" t="s">
        <v>311</v>
      </c>
      <c r="AL1052" s="83" t="s">
        <v>311</v>
      </c>
      <c r="AM1052" s="83" t="s">
        <v>311</v>
      </c>
      <c r="AN1052" s="83" t="s">
        <v>311</v>
      </c>
    </row>
    <row r="1053" spans="1:40" x14ac:dyDescent="0.25">
      <c r="A1053" s="81">
        <f t="shared" si="16"/>
        <v>1044</v>
      </c>
      <c r="B1053" s="82" t="str">
        <f>IF(tbl_main[[#This Row],[ТИП]]="","",IF(tbl_main[[#This Row],[Серия и номер]]="","",tbl_main[[#This Row],[ТИП]]&amp;"-"&amp;RIGHT(tbl_main[[#This Row],[Серия и номер]],6)))</f>
        <v/>
      </c>
      <c r="C1053" s="83" t="s">
        <v>311</v>
      </c>
      <c r="D1053" s="83" t="s">
        <v>311</v>
      </c>
      <c r="E1053" s="83" t="s">
        <v>311</v>
      </c>
      <c r="F1053" s="83" t="s">
        <v>311</v>
      </c>
      <c r="G1053" s="83" t="s">
        <v>311</v>
      </c>
      <c r="H1053" s="83" t="s">
        <v>311</v>
      </c>
      <c r="I1053" s="83" t="s">
        <v>311</v>
      </c>
      <c r="J1053" s="83" t="s">
        <v>311</v>
      </c>
      <c r="K1053" s="84" t="s">
        <v>311</v>
      </c>
      <c r="L1053" s="83" t="s">
        <v>311</v>
      </c>
      <c r="M1053" s="85" t="s">
        <v>311</v>
      </c>
      <c r="N1053" s="83" t="s">
        <v>311</v>
      </c>
      <c r="O1053" s="84" t="s">
        <v>311</v>
      </c>
      <c r="P1053" s="83" t="s">
        <v>311</v>
      </c>
      <c r="Q1053" s="83" t="s">
        <v>311</v>
      </c>
      <c r="R1053" s="83" t="s">
        <v>311</v>
      </c>
      <c r="S1053" s="86" t="s">
        <v>311</v>
      </c>
      <c r="T1053" s="83" t="s">
        <v>311</v>
      </c>
      <c r="U1053" s="83" t="s">
        <v>311</v>
      </c>
      <c r="V1053" s="83" t="s">
        <v>311</v>
      </c>
      <c r="W1053" s="86" t="s">
        <v>311</v>
      </c>
      <c r="X1053" s="86" t="s">
        <v>311</v>
      </c>
      <c r="Y1053" s="90" t="str">
        <f>IF(tbl_main[[#This Row],[ИНН организации]]="","",IF(ISERROR(VLOOKUP(tbl_main[[#This Row],[ИНН организации]],tbl_inn[],3,FALSE)),"Проверьте ИНН",VLOOKUP(tbl_main[[#This Row],[ИНН организации]],tbl_inn[],3,FALSE)))</f>
        <v/>
      </c>
      <c r="Z1053" s="90" t="str">
        <f>IF(ISERROR(VLOOKUP(tbl_main[[#This Row],[ИНН организации]],tbl_inn[],4,FALSE)),"",VLOOKUP(tbl_main[[#This Row],[ИНН организации]],tbl_inn[],4,FALSE))</f>
        <v/>
      </c>
      <c r="AA1053" s="90" t="str">
        <f>IF(ISERROR(VLOOKUP(tbl_main[[#This Row],[ИНН организации]],tbl_inn[],8,FALSE)),"",VLOOKUP(tbl_main[[#This Row],[ИНН организации]],tbl_inn[],8,FALSE))</f>
        <v/>
      </c>
      <c r="AB1053" s="83" t="s">
        <v>311</v>
      </c>
      <c r="AC1053" s="83" t="s">
        <v>311</v>
      </c>
      <c r="AD1053" s="83" t="s">
        <v>311</v>
      </c>
      <c r="AE1053" s="83" t="s">
        <v>311</v>
      </c>
      <c r="AF1053" s="83" t="s">
        <v>311</v>
      </c>
      <c r="AG1053" s="83" t="s">
        <v>311</v>
      </c>
      <c r="AH1053" s="83" t="s">
        <v>311</v>
      </c>
      <c r="AI1053" s="83" t="s">
        <v>311</v>
      </c>
      <c r="AJ1053" s="83" t="s">
        <v>311</v>
      </c>
      <c r="AK1053" s="83" t="s">
        <v>311</v>
      </c>
      <c r="AL1053" s="83" t="s">
        <v>311</v>
      </c>
      <c r="AM1053" s="83" t="s">
        <v>311</v>
      </c>
      <c r="AN1053" s="83" t="s">
        <v>311</v>
      </c>
    </row>
    <row r="1054" spans="1:40" x14ac:dyDescent="0.25">
      <c r="A1054" s="81">
        <f t="shared" si="16"/>
        <v>1045</v>
      </c>
      <c r="B1054" s="82" t="str">
        <f>IF(tbl_main[[#This Row],[ТИП]]="","",IF(tbl_main[[#This Row],[Серия и номер]]="","",tbl_main[[#This Row],[ТИП]]&amp;"-"&amp;RIGHT(tbl_main[[#This Row],[Серия и номер]],6)))</f>
        <v/>
      </c>
      <c r="C1054" s="83" t="s">
        <v>311</v>
      </c>
      <c r="D1054" s="83" t="s">
        <v>311</v>
      </c>
      <c r="E1054" s="83" t="s">
        <v>311</v>
      </c>
      <c r="F1054" s="83" t="s">
        <v>311</v>
      </c>
      <c r="G1054" s="83" t="s">
        <v>311</v>
      </c>
      <c r="H1054" s="83" t="s">
        <v>311</v>
      </c>
      <c r="I1054" s="83" t="s">
        <v>311</v>
      </c>
      <c r="J1054" s="83" t="s">
        <v>311</v>
      </c>
      <c r="K1054" s="84" t="s">
        <v>311</v>
      </c>
      <c r="L1054" s="83" t="s">
        <v>311</v>
      </c>
      <c r="M1054" s="85" t="s">
        <v>311</v>
      </c>
      <c r="N1054" s="83" t="s">
        <v>311</v>
      </c>
      <c r="O1054" s="84" t="s">
        <v>311</v>
      </c>
      <c r="P1054" s="83" t="s">
        <v>311</v>
      </c>
      <c r="Q1054" s="83" t="s">
        <v>311</v>
      </c>
      <c r="R1054" s="83" t="s">
        <v>311</v>
      </c>
      <c r="S1054" s="86" t="s">
        <v>311</v>
      </c>
      <c r="T1054" s="83" t="s">
        <v>311</v>
      </c>
      <c r="U1054" s="83" t="s">
        <v>311</v>
      </c>
      <c r="V1054" s="83" t="s">
        <v>311</v>
      </c>
      <c r="W1054" s="86" t="s">
        <v>311</v>
      </c>
      <c r="X1054" s="86" t="s">
        <v>311</v>
      </c>
      <c r="Y1054" s="90" t="str">
        <f>IF(tbl_main[[#This Row],[ИНН организации]]="","",IF(ISERROR(VLOOKUP(tbl_main[[#This Row],[ИНН организации]],tbl_inn[],3,FALSE)),"Проверьте ИНН",VLOOKUP(tbl_main[[#This Row],[ИНН организации]],tbl_inn[],3,FALSE)))</f>
        <v/>
      </c>
      <c r="Z1054" s="90" t="str">
        <f>IF(ISERROR(VLOOKUP(tbl_main[[#This Row],[ИНН организации]],tbl_inn[],4,FALSE)),"",VLOOKUP(tbl_main[[#This Row],[ИНН организации]],tbl_inn[],4,FALSE))</f>
        <v/>
      </c>
      <c r="AA1054" s="90" t="str">
        <f>IF(ISERROR(VLOOKUP(tbl_main[[#This Row],[ИНН организации]],tbl_inn[],8,FALSE)),"",VLOOKUP(tbl_main[[#This Row],[ИНН организации]],tbl_inn[],8,FALSE))</f>
        <v/>
      </c>
      <c r="AB1054" s="83" t="s">
        <v>311</v>
      </c>
      <c r="AC1054" s="83" t="s">
        <v>311</v>
      </c>
      <c r="AD1054" s="83" t="s">
        <v>311</v>
      </c>
      <c r="AE1054" s="83" t="s">
        <v>311</v>
      </c>
      <c r="AF1054" s="83" t="s">
        <v>311</v>
      </c>
      <c r="AG1054" s="83" t="s">
        <v>311</v>
      </c>
      <c r="AH1054" s="83" t="s">
        <v>311</v>
      </c>
      <c r="AI1054" s="83" t="s">
        <v>311</v>
      </c>
      <c r="AJ1054" s="83" t="s">
        <v>311</v>
      </c>
      <c r="AK1054" s="83" t="s">
        <v>311</v>
      </c>
      <c r="AL1054" s="83" t="s">
        <v>311</v>
      </c>
      <c r="AM1054" s="83" t="s">
        <v>311</v>
      </c>
      <c r="AN1054" s="83" t="s">
        <v>311</v>
      </c>
    </row>
    <row r="1055" spans="1:40" x14ac:dyDescent="0.25">
      <c r="A1055" s="81">
        <f t="shared" si="16"/>
        <v>1046</v>
      </c>
      <c r="B1055" s="82" t="str">
        <f>IF(tbl_main[[#This Row],[ТИП]]="","",IF(tbl_main[[#This Row],[Серия и номер]]="","",tbl_main[[#This Row],[ТИП]]&amp;"-"&amp;RIGHT(tbl_main[[#This Row],[Серия и номер]],6)))</f>
        <v/>
      </c>
      <c r="C1055" s="83" t="s">
        <v>311</v>
      </c>
      <c r="D1055" s="83" t="s">
        <v>311</v>
      </c>
      <c r="E1055" s="83" t="s">
        <v>311</v>
      </c>
      <c r="F1055" s="83" t="s">
        <v>311</v>
      </c>
      <c r="G1055" s="83" t="s">
        <v>311</v>
      </c>
      <c r="H1055" s="83" t="s">
        <v>311</v>
      </c>
      <c r="I1055" s="83" t="s">
        <v>311</v>
      </c>
      <c r="J1055" s="83" t="s">
        <v>311</v>
      </c>
      <c r="K1055" s="84" t="s">
        <v>311</v>
      </c>
      <c r="L1055" s="83" t="s">
        <v>311</v>
      </c>
      <c r="M1055" s="85" t="s">
        <v>311</v>
      </c>
      <c r="N1055" s="83" t="s">
        <v>311</v>
      </c>
      <c r="O1055" s="84" t="s">
        <v>311</v>
      </c>
      <c r="P1055" s="83" t="s">
        <v>311</v>
      </c>
      <c r="Q1055" s="83" t="s">
        <v>311</v>
      </c>
      <c r="R1055" s="83" t="s">
        <v>311</v>
      </c>
      <c r="S1055" s="86" t="s">
        <v>311</v>
      </c>
      <c r="T1055" s="83" t="s">
        <v>311</v>
      </c>
      <c r="U1055" s="83" t="s">
        <v>311</v>
      </c>
      <c r="V1055" s="83" t="s">
        <v>311</v>
      </c>
      <c r="W1055" s="86" t="s">
        <v>311</v>
      </c>
      <c r="X1055" s="86" t="s">
        <v>311</v>
      </c>
      <c r="Y1055" s="90" t="str">
        <f>IF(tbl_main[[#This Row],[ИНН организации]]="","",IF(ISERROR(VLOOKUP(tbl_main[[#This Row],[ИНН организации]],tbl_inn[],3,FALSE)),"Проверьте ИНН",VLOOKUP(tbl_main[[#This Row],[ИНН организации]],tbl_inn[],3,FALSE)))</f>
        <v/>
      </c>
      <c r="Z1055" s="90" t="str">
        <f>IF(ISERROR(VLOOKUP(tbl_main[[#This Row],[ИНН организации]],tbl_inn[],4,FALSE)),"",VLOOKUP(tbl_main[[#This Row],[ИНН организации]],tbl_inn[],4,FALSE))</f>
        <v/>
      </c>
      <c r="AA1055" s="90" t="str">
        <f>IF(ISERROR(VLOOKUP(tbl_main[[#This Row],[ИНН организации]],tbl_inn[],8,FALSE)),"",VLOOKUP(tbl_main[[#This Row],[ИНН организации]],tbl_inn[],8,FALSE))</f>
        <v/>
      </c>
      <c r="AB1055" s="83" t="s">
        <v>311</v>
      </c>
      <c r="AC1055" s="83" t="s">
        <v>311</v>
      </c>
      <c r="AD1055" s="83" t="s">
        <v>311</v>
      </c>
      <c r="AE1055" s="83" t="s">
        <v>311</v>
      </c>
      <c r="AF1055" s="83" t="s">
        <v>311</v>
      </c>
      <c r="AG1055" s="83" t="s">
        <v>311</v>
      </c>
      <c r="AH1055" s="83" t="s">
        <v>311</v>
      </c>
      <c r="AI1055" s="83" t="s">
        <v>311</v>
      </c>
      <c r="AJ1055" s="83" t="s">
        <v>311</v>
      </c>
      <c r="AK1055" s="83" t="s">
        <v>311</v>
      </c>
      <c r="AL1055" s="83" t="s">
        <v>311</v>
      </c>
      <c r="AM1055" s="83" t="s">
        <v>311</v>
      </c>
      <c r="AN1055" s="83" t="s">
        <v>311</v>
      </c>
    </row>
    <row r="1056" spans="1:40" x14ac:dyDescent="0.25">
      <c r="A1056" s="81">
        <f t="shared" si="16"/>
        <v>1047</v>
      </c>
      <c r="B1056" s="82" t="str">
        <f>IF(tbl_main[[#This Row],[ТИП]]="","",IF(tbl_main[[#This Row],[Серия и номер]]="","",tbl_main[[#This Row],[ТИП]]&amp;"-"&amp;RIGHT(tbl_main[[#This Row],[Серия и номер]],6)))</f>
        <v/>
      </c>
      <c r="C1056" s="83" t="s">
        <v>311</v>
      </c>
      <c r="D1056" s="83" t="s">
        <v>311</v>
      </c>
      <c r="E1056" s="83" t="s">
        <v>311</v>
      </c>
      <c r="F1056" s="83" t="s">
        <v>311</v>
      </c>
      <c r="G1056" s="83" t="s">
        <v>311</v>
      </c>
      <c r="H1056" s="83" t="s">
        <v>311</v>
      </c>
      <c r="I1056" s="83" t="s">
        <v>311</v>
      </c>
      <c r="J1056" s="83" t="s">
        <v>311</v>
      </c>
      <c r="K1056" s="84" t="s">
        <v>311</v>
      </c>
      <c r="L1056" s="83" t="s">
        <v>311</v>
      </c>
      <c r="M1056" s="85" t="s">
        <v>311</v>
      </c>
      <c r="N1056" s="83" t="s">
        <v>311</v>
      </c>
      <c r="O1056" s="84" t="s">
        <v>311</v>
      </c>
      <c r="P1056" s="83" t="s">
        <v>311</v>
      </c>
      <c r="Q1056" s="83" t="s">
        <v>311</v>
      </c>
      <c r="R1056" s="83" t="s">
        <v>311</v>
      </c>
      <c r="S1056" s="86" t="s">
        <v>311</v>
      </c>
      <c r="T1056" s="83" t="s">
        <v>311</v>
      </c>
      <c r="U1056" s="83" t="s">
        <v>311</v>
      </c>
      <c r="V1056" s="83" t="s">
        <v>311</v>
      </c>
      <c r="W1056" s="86" t="s">
        <v>311</v>
      </c>
      <c r="X1056" s="86" t="s">
        <v>311</v>
      </c>
      <c r="Y1056" s="90" t="str">
        <f>IF(tbl_main[[#This Row],[ИНН организации]]="","",IF(ISERROR(VLOOKUP(tbl_main[[#This Row],[ИНН организации]],tbl_inn[],3,FALSE)),"Проверьте ИНН",VLOOKUP(tbl_main[[#This Row],[ИНН организации]],tbl_inn[],3,FALSE)))</f>
        <v/>
      </c>
      <c r="Z1056" s="90" t="str">
        <f>IF(ISERROR(VLOOKUP(tbl_main[[#This Row],[ИНН организации]],tbl_inn[],4,FALSE)),"",VLOOKUP(tbl_main[[#This Row],[ИНН организации]],tbl_inn[],4,FALSE))</f>
        <v/>
      </c>
      <c r="AA1056" s="90" t="str">
        <f>IF(ISERROR(VLOOKUP(tbl_main[[#This Row],[ИНН организации]],tbl_inn[],8,FALSE)),"",VLOOKUP(tbl_main[[#This Row],[ИНН организации]],tbl_inn[],8,FALSE))</f>
        <v/>
      </c>
      <c r="AB1056" s="83" t="s">
        <v>311</v>
      </c>
      <c r="AC1056" s="83" t="s">
        <v>311</v>
      </c>
      <c r="AD1056" s="83" t="s">
        <v>311</v>
      </c>
      <c r="AE1056" s="83" t="s">
        <v>311</v>
      </c>
      <c r="AF1056" s="83" t="s">
        <v>311</v>
      </c>
      <c r="AG1056" s="83" t="s">
        <v>311</v>
      </c>
      <c r="AH1056" s="83" t="s">
        <v>311</v>
      </c>
      <c r="AI1056" s="83" t="s">
        <v>311</v>
      </c>
      <c r="AJ1056" s="83" t="s">
        <v>311</v>
      </c>
      <c r="AK1056" s="83" t="s">
        <v>311</v>
      </c>
      <c r="AL1056" s="83" t="s">
        <v>311</v>
      </c>
      <c r="AM1056" s="83" t="s">
        <v>311</v>
      </c>
      <c r="AN1056" s="83" t="s">
        <v>311</v>
      </c>
    </row>
    <row r="1057" spans="1:40" x14ac:dyDescent="0.25">
      <c r="A1057" s="81">
        <f t="shared" si="16"/>
        <v>1048</v>
      </c>
      <c r="B1057" s="82" t="str">
        <f>IF(tbl_main[[#This Row],[ТИП]]="","",IF(tbl_main[[#This Row],[Серия и номер]]="","",tbl_main[[#This Row],[ТИП]]&amp;"-"&amp;RIGHT(tbl_main[[#This Row],[Серия и номер]],6)))</f>
        <v/>
      </c>
      <c r="C1057" s="83" t="s">
        <v>311</v>
      </c>
      <c r="D1057" s="83" t="s">
        <v>311</v>
      </c>
      <c r="E1057" s="83" t="s">
        <v>311</v>
      </c>
      <c r="F1057" s="83" t="s">
        <v>311</v>
      </c>
      <c r="G1057" s="83" t="s">
        <v>311</v>
      </c>
      <c r="H1057" s="83" t="s">
        <v>311</v>
      </c>
      <c r="I1057" s="83" t="s">
        <v>311</v>
      </c>
      <c r="J1057" s="83" t="s">
        <v>311</v>
      </c>
      <c r="K1057" s="84" t="s">
        <v>311</v>
      </c>
      <c r="L1057" s="83" t="s">
        <v>311</v>
      </c>
      <c r="M1057" s="85" t="s">
        <v>311</v>
      </c>
      <c r="N1057" s="83" t="s">
        <v>311</v>
      </c>
      <c r="O1057" s="84" t="s">
        <v>311</v>
      </c>
      <c r="P1057" s="83" t="s">
        <v>311</v>
      </c>
      <c r="Q1057" s="83" t="s">
        <v>311</v>
      </c>
      <c r="R1057" s="83" t="s">
        <v>311</v>
      </c>
      <c r="S1057" s="86" t="s">
        <v>311</v>
      </c>
      <c r="T1057" s="83" t="s">
        <v>311</v>
      </c>
      <c r="U1057" s="83" t="s">
        <v>311</v>
      </c>
      <c r="V1057" s="83" t="s">
        <v>311</v>
      </c>
      <c r="W1057" s="86" t="s">
        <v>311</v>
      </c>
      <c r="X1057" s="86" t="s">
        <v>311</v>
      </c>
      <c r="Y1057" s="90" t="str">
        <f>IF(tbl_main[[#This Row],[ИНН организации]]="","",IF(ISERROR(VLOOKUP(tbl_main[[#This Row],[ИНН организации]],tbl_inn[],3,FALSE)),"Проверьте ИНН",VLOOKUP(tbl_main[[#This Row],[ИНН организации]],tbl_inn[],3,FALSE)))</f>
        <v/>
      </c>
      <c r="Z1057" s="90" t="str">
        <f>IF(ISERROR(VLOOKUP(tbl_main[[#This Row],[ИНН организации]],tbl_inn[],4,FALSE)),"",VLOOKUP(tbl_main[[#This Row],[ИНН организации]],tbl_inn[],4,FALSE))</f>
        <v/>
      </c>
      <c r="AA1057" s="90" t="str">
        <f>IF(ISERROR(VLOOKUP(tbl_main[[#This Row],[ИНН организации]],tbl_inn[],8,FALSE)),"",VLOOKUP(tbl_main[[#This Row],[ИНН организации]],tbl_inn[],8,FALSE))</f>
        <v/>
      </c>
      <c r="AB1057" s="83" t="s">
        <v>311</v>
      </c>
      <c r="AC1057" s="83" t="s">
        <v>311</v>
      </c>
      <c r="AD1057" s="83" t="s">
        <v>311</v>
      </c>
      <c r="AE1057" s="83" t="s">
        <v>311</v>
      </c>
      <c r="AF1057" s="83" t="s">
        <v>311</v>
      </c>
      <c r="AG1057" s="83" t="s">
        <v>311</v>
      </c>
      <c r="AH1057" s="83" t="s">
        <v>311</v>
      </c>
      <c r="AI1057" s="83" t="s">
        <v>311</v>
      </c>
      <c r="AJ1057" s="83" t="s">
        <v>311</v>
      </c>
      <c r="AK1057" s="83" t="s">
        <v>311</v>
      </c>
      <c r="AL1057" s="83" t="s">
        <v>311</v>
      </c>
      <c r="AM1057" s="83" t="s">
        <v>311</v>
      </c>
      <c r="AN1057" s="83" t="s">
        <v>311</v>
      </c>
    </row>
    <row r="1058" spans="1:40" x14ac:dyDescent="0.25">
      <c r="A1058" s="81">
        <f t="shared" si="16"/>
        <v>1049</v>
      </c>
      <c r="B1058" s="82" t="str">
        <f>IF(tbl_main[[#This Row],[ТИП]]="","",IF(tbl_main[[#This Row],[Серия и номер]]="","",tbl_main[[#This Row],[ТИП]]&amp;"-"&amp;RIGHT(tbl_main[[#This Row],[Серия и номер]],6)))</f>
        <v/>
      </c>
      <c r="C1058" s="83" t="s">
        <v>311</v>
      </c>
      <c r="D1058" s="83" t="s">
        <v>311</v>
      </c>
      <c r="E1058" s="83" t="s">
        <v>311</v>
      </c>
      <c r="F1058" s="83" t="s">
        <v>311</v>
      </c>
      <c r="G1058" s="83" t="s">
        <v>311</v>
      </c>
      <c r="H1058" s="83" t="s">
        <v>311</v>
      </c>
      <c r="I1058" s="83" t="s">
        <v>311</v>
      </c>
      <c r="J1058" s="83" t="s">
        <v>311</v>
      </c>
      <c r="K1058" s="84" t="s">
        <v>311</v>
      </c>
      <c r="L1058" s="83" t="s">
        <v>311</v>
      </c>
      <c r="M1058" s="85" t="s">
        <v>311</v>
      </c>
      <c r="N1058" s="83" t="s">
        <v>311</v>
      </c>
      <c r="O1058" s="84" t="s">
        <v>311</v>
      </c>
      <c r="P1058" s="83" t="s">
        <v>311</v>
      </c>
      <c r="Q1058" s="83" t="s">
        <v>311</v>
      </c>
      <c r="R1058" s="83" t="s">
        <v>311</v>
      </c>
      <c r="S1058" s="86" t="s">
        <v>311</v>
      </c>
      <c r="T1058" s="83" t="s">
        <v>311</v>
      </c>
      <c r="U1058" s="83" t="s">
        <v>311</v>
      </c>
      <c r="V1058" s="83" t="s">
        <v>311</v>
      </c>
      <c r="W1058" s="86" t="s">
        <v>311</v>
      </c>
      <c r="X1058" s="86" t="s">
        <v>311</v>
      </c>
      <c r="Y1058" s="90" t="str">
        <f>IF(tbl_main[[#This Row],[ИНН организации]]="","",IF(ISERROR(VLOOKUP(tbl_main[[#This Row],[ИНН организации]],tbl_inn[],3,FALSE)),"Проверьте ИНН",VLOOKUP(tbl_main[[#This Row],[ИНН организации]],tbl_inn[],3,FALSE)))</f>
        <v/>
      </c>
      <c r="Z1058" s="90" t="str">
        <f>IF(ISERROR(VLOOKUP(tbl_main[[#This Row],[ИНН организации]],tbl_inn[],4,FALSE)),"",VLOOKUP(tbl_main[[#This Row],[ИНН организации]],tbl_inn[],4,FALSE))</f>
        <v/>
      </c>
      <c r="AA1058" s="90" t="str">
        <f>IF(ISERROR(VLOOKUP(tbl_main[[#This Row],[ИНН организации]],tbl_inn[],8,FALSE)),"",VLOOKUP(tbl_main[[#This Row],[ИНН организации]],tbl_inn[],8,FALSE))</f>
        <v/>
      </c>
      <c r="AB1058" s="83" t="s">
        <v>311</v>
      </c>
      <c r="AC1058" s="83" t="s">
        <v>311</v>
      </c>
      <c r="AD1058" s="83" t="s">
        <v>311</v>
      </c>
      <c r="AE1058" s="83" t="s">
        <v>311</v>
      </c>
      <c r="AF1058" s="83" t="s">
        <v>311</v>
      </c>
      <c r="AG1058" s="83" t="s">
        <v>311</v>
      </c>
      <c r="AH1058" s="83" t="s">
        <v>311</v>
      </c>
      <c r="AI1058" s="83" t="s">
        <v>311</v>
      </c>
      <c r="AJ1058" s="83" t="s">
        <v>311</v>
      </c>
      <c r="AK1058" s="83" t="s">
        <v>311</v>
      </c>
      <c r="AL1058" s="83" t="s">
        <v>311</v>
      </c>
      <c r="AM1058" s="83" t="s">
        <v>311</v>
      </c>
      <c r="AN1058" s="83" t="s">
        <v>311</v>
      </c>
    </row>
    <row r="1059" spans="1:40" x14ac:dyDescent="0.25">
      <c r="A1059" s="81">
        <f t="shared" si="16"/>
        <v>1050</v>
      </c>
      <c r="B1059" s="82" t="str">
        <f>IF(tbl_main[[#This Row],[ТИП]]="","",IF(tbl_main[[#This Row],[Серия и номер]]="","",tbl_main[[#This Row],[ТИП]]&amp;"-"&amp;RIGHT(tbl_main[[#This Row],[Серия и номер]],6)))</f>
        <v/>
      </c>
      <c r="C1059" s="83" t="s">
        <v>311</v>
      </c>
      <c r="D1059" s="83" t="s">
        <v>311</v>
      </c>
      <c r="E1059" s="83" t="s">
        <v>311</v>
      </c>
      <c r="F1059" s="83" t="s">
        <v>311</v>
      </c>
      <c r="G1059" s="83" t="s">
        <v>311</v>
      </c>
      <c r="H1059" s="83" t="s">
        <v>311</v>
      </c>
      <c r="I1059" s="83" t="s">
        <v>311</v>
      </c>
      <c r="J1059" s="83" t="s">
        <v>311</v>
      </c>
      <c r="K1059" s="84" t="s">
        <v>311</v>
      </c>
      <c r="L1059" s="83" t="s">
        <v>311</v>
      </c>
      <c r="M1059" s="85" t="s">
        <v>311</v>
      </c>
      <c r="N1059" s="83" t="s">
        <v>311</v>
      </c>
      <c r="O1059" s="84" t="s">
        <v>311</v>
      </c>
      <c r="P1059" s="83" t="s">
        <v>311</v>
      </c>
      <c r="Q1059" s="83" t="s">
        <v>311</v>
      </c>
      <c r="R1059" s="83" t="s">
        <v>311</v>
      </c>
      <c r="S1059" s="86" t="s">
        <v>311</v>
      </c>
      <c r="T1059" s="83" t="s">
        <v>311</v>
      </c>
      <c r="U1059" s="83" t="s">
        <v>311</v>
      </c>
      <c r="V1059" s="83" t="s">
        <v>311</v>
      </c>
      <c r="W1059" s="86" t="s">
        <v>311</v>
      </c>
      <c r="X1059" s="86" t="s">
        <v>311</v>
      </c>
      <c r="Y1059" s="90" t="str">
        <f>IF(tbl_main[[#This Row],[ИНН организации]]="","",IF(ISERROR(VLOOKUP(tbl_main[[#This Row],[ИНН организации]],tbl_inn[],3,FALSE)),"Проверьте ИНН",VLOOKUP(tbl_main[[#This Row],[ИНН организации]],tbl_inn[],3,FALSE)))</f>
        <v/>
      </c>
      <c r="Z1059" s="90" t="str">
        <f>IF(ISERROR(VLOOKUP(tbl_main[[#This Row],[ИНН организации]],tbl_inn[],4,FALSE)),"",VLOOKUP(tbl_main[[#This Row],[ИНН организации]],tbl_inn[],4,FALSE))</f>
        <v/>
      </c>
      <c r="AA1059" s="90" t="str">
        <f>IF(ISERROR(VLOOKUP(tbl_main[[#This Row],[ИНН организации]],tbl_inn[],8,FALSE)),"",VLOOKUP(tbl_main[[#This Row],[ИНН организации]],tbl_inn[],8,FALSE))</f>
        <v/>
      </c>
      <c r="AB1059" s="83" t="s">
        <v>311</v>
      </c>
      <c r="AC1059" s="83" t="s">
        <v>311</v>
      </c>
      <c r="AD1059" s="83" t="s">
        <v>311</v>
      </c>
      <c r="AE1059" s="83" t="s">
        <v>311</v>
      </c>
      <c r="AF1059" s="83" t="s">
        <v>311</v>
      </c>
      <c r="AG1059" s="83" t="s">
        <v>311</v>
      </c>
      <c r="AH1059" s="83" t="s">
        <v>311</v>
      </c>
      <c r="AI1059" s="83" t="s">
        <v>311</v>
      </c>
      <c r="AJ1059" s="83" t="s">
        <v>311</v>
      </c>
      <c r="AK1059" s="83" t="s">
        <v>311</v>
      </c>
      <c r="AL1059" s="83" t="s">
        <v>311</v>
      </c>
      <c r="AM1059" s="83" t="s">
        <v>311</v>
      </c>
      <c r="AN1059" s="83" t="s">
        <v>311</v>
      </c>
    </row>
    <row r="1060" spans="1:40" x14ac:dyDescent="0.25">
      <c r="A1060" s="81">
        <f t="shared" si="16"/>
        <v>1051</v>
      </c>
      <c r="B1060" s="82" t="str">
        <f>IF(tbl_main[[#This Row],[ТИП]]="","",IF(tbl_main[[#This Row],[Серия и номер]]="","",tbl_main[[#This Row],[ТИП]]&amp;"-"&amp;RIGHT(tbl_main[[#This Row],[Серия и номер]],6)))</f>
        <v/>
      </c>
      <c r="C1060" s="83" t="s">
        <v>311</v>
      </c>
      <c r="D1060" s="83" t="s">
        <v>311</v>
      </c>
      <c r="E1060" s="83" t="s">
        <v>311</v>
      </c>
      <c r="F1060" s="83" t="s">
        <v>311</v>
      </c>
      <c r="G1060" s="83" t="s">
        <v>311</v>
      </c>
      <c r="H1060" s="83" t="s">
        <v>311</v>
      </c>
      <c r="I1060" s="83" t="s">
        <v>311</v>
      </c>
      <c r="J1060" s="83" t="s">
        <v>311</v>
      </c>
      <c r="K1060" s="84" t="s">
        <v>311</v>
      </c>
      <c r="L1060" s="83" t="s">
        <v>311</v>
      </c>
      <c r="M1060" s="85" t="s">
        <v>311</v>
      </c>
      <c r="N1060" s="83" t="s">
        <v>311</v>
      </c>
      <c r="O1060" s="84" t="s">
        <v>311</v>
      </c>
      <c r="P1060" s="83" t="s">
        <v>311</v>
      </c>
      <c r="Q1060" s="83" t="s">
        <v>311</v>
      </c>
      <c r="R1060" s="83" t="s">
        <v>311</v>
      </c>
      <c r="S1060" s="86" t="s">
        <v>311</v>
      </c>
      <c r="T1060" s="83" t="s">
        <v>311</v>
      </c>
      <c r="U1060" s="83" t="s">
        <v>311</v>
      </c>
      <c r="V1060" s="83" t="s">
        <v>311</v>
      </c>
      <c r="W1060" s="86" t="s">
        <v>311</v>
      </c>
      <c r="X1060" s="86" t="s">
        <v>311</v>
      </c>
      <c r="Y1060" s="90" t="str">
        <f>IF(tbl_main[[#This Row],[ИНН организации]]="","",IF(ISERROR(VLOOKUP(tbl_main[[#This Row],[ИНН организации]],tbl_inn[],3,FALSE)),"Проверьте ИНН",VLOOKUP(tbl_main[[#This Row],[ИНН организации]],tbl_inn[],3,FALSE)))</f>
        <v/>
      </c>
      <c r="Z1060" s="90" t="str">
        <f>IF(ISERROR(VLOOKUP(tbl_main[[#This Row],[ИНН организации]],tbl_inn[],4,FALSE)),"",VLOOKUP(tbl_main[[#This Row],[ИНН организации]],tbl_inn[],4,FALSE))</f>
        <v/>
      </c>
      <c r="AA1060" s="90" t="str">
        <f>IF(ISERROR(VLOOKUP(tbl_main[[#This Row],[ИНН организации]],tbl_inn[],8,FALSE)),"",VLOOKUP(tbl_main[[#This Row],[ИНН организации]],tbl_inn[],8,FALSE))</f>
        <v/>
      </c>
      <c r="AB1060" s="83" t="s">
        <v>311</v>
      </c>
      <c r="AC1060" s="83" t="s">
        <v>311</v>
      </c>
      <c r="AD1060" s="83" t="s">
        <v>311</v>
      </c>
      <c r="AE1060" s="83" t="s">
        <v>311</v>
      </c>
      <c r="AF1060" s="83" t="s">
        <v>311</v>
      </c>
      <c r="AG1060" s="83" t="s">
        <v>311</v>
      </c>
      <c r="AH1060" s="83" t="s">
        <v>311</v>
      </c>
      <c r="AI1060" s="83" t="s">
        <v>311</v>
      </c>
      <c r="AJ1060" s="83" t="s">
        <v>311</v>
      </c>
      <c r="AK1060" s="83" t="s">
        <v>311</v>
      </c>
      <c r="AL1060" s="83" t="s">
        <v>311</v>
      </c>
      <c r="AM1060" s="83" t="s">
        <v>311</v>
      </c>
      <c r="AN1060" s="83" t="s">
        <v>311</v>
      </c>
    </row>
    <row r="1061" spans="1:40" x14ac:dyDescent="0.25">
      <c r="A1061" s="81">
        <f t="shared" si="16"/>
        <v>1052</v>
      </c>
      <c r="B1061" s="82" t="str">
        <f>IF(tbl_main[[#This Row],[ТИП]]="","",IF(tbl_main[[#This Row],[Серия и номер]]="","",tbl_main[[#This Row],[ТИП]]&amp;"-"&amp;RIGHT(tbl_main[[#This Row],[Серия и номер]],6)))</f>
        <v/>
      </c>
      <c r="C1061" s="83" t="s">
        <v>311</v>
      </c>
      <c r="D1061" s="83" t="s">
        <v>311</v>
      </c>
      <c r="E1061" s="83" t="s">
        <v>311</v>
      </c>
      <c r="F1061" s="83" t="s">
        <v>311</v>
      </c>
      <c r="G1061" s="83" t="s">
        <v>311</v>
      </c>
      <c r="H1061" s="83" t="s">
        <v>311</v>
      </c>
      <c r="I1061" s="83" t="s">
        <v>311</v>
      </c>
      <c r="J1061" s="83" t="s">
        <v>311</v>
      </c>
      <c r="K1061" s="84" t="s">
        <v>311</v>
      </c>
      <c r="L1061" s="83" t="s">
        <v>311</v>
      </c>
      <c r="M1061" s="85" t="s">
        <v>311</v>
      </c>
      <c r="N1061" s="83" t="s">
        <v>311</v>
      </c>
      <c r="O1061" s="84" t="s">
        <v>311</v>
      </c>
      <c r="P1061" s="83" t="s">
        <v>311</v>
      </c>
      <c r="Q1061" s="83" t="s">
        <v>311</v>
      </c>
      <c r="R1061" s="83" t="s">
        <v>311</v>
      </c>
      <c r="S1061" s="86" t="s">
        <v>311</v>
      </c>
      <c r="T1061" s="83" t="s">
        <v>311</v>
      </c>
      <c r="U1061" s="83" t="s">
        <v>311</v>
      </c>
      <c r="V1061" s="83" t="s">
        <v>311</v>
      </c>
      <c r="W1061" s="86" t="s">
        <v>311</v>
      </c>
      <c r="X1061" s="86" t="s">
        <v>311</v>
      </c>
      <c r="Y1061" s="90" t="str">
        <f>IF(tbl_main[[#This Row],[ИНН организации]]="","",IF(ISERROR(VLOOKUP(tbl_main[[#This Row],[ИНН организации]],tbl_inn[],3,FALSE)),"Проверьте ИНН",VLOOKUP(tbl_main[[#This Row],[ИНН организации]],tbl_inn[],3,FALSE)))</f>
        <v/>
      </c>
      <c r="Z1061" s="90" t="str">
        <f>IF(ISERROR(VLOOKUP(tbl_main[[#This Row],[ИНН организации]],tbl_inn[],4,FALSE)),"",VLOOKUP(tbl_main[[#This Row],[ИНН организации]],tbl_inn[],4,FALSE))</f>
        <v/>
      </c>
      <c r="AA1061" s="90" t="str">
        <f>IF(ISERROR(VLOOKUP(tbl_main[[#This Row],[ИНН организации]],tbl_inn[],8,FALSE)),"",VLOOKUP(tbl_main[[#This Row],[ИНН организации]],tbl_inn[],8,FALSE))</f>
        <v/>
      </c>
      <c r="AB1061" s="83" t="s">
        <v>311</v>
      </c>
      <c r="AC1061" s="83" t="s">
        <v>311</v>
      </c>
      <c r="AD1061" s="83" t="s">
        <v>311</v>
      </c>
      <c r="AE1061" s="83" t="s">
        <v>311</v>
      </c>
      <c r="AF1061" s="83" t="s">
        <v>311</v>
      </c>
      <c r="AG1061" s="83" t="s">
        <v>311</v>
      </c>
      <c r="AH1061" s="83" t="s">
        <v>311</v>
      </c>
      <c r="AI1061" s="83" t="s">
        <v>311</v>
      </c>
      <c r="AJ1061" s="83" t="s">
        <v>311</v>
      </c>
      <c r="AK1061" s="83" t="s">
        <v>311</v>
      </c>
      <c r="AL1061" s="83" t="s">
        <v>311</v>
      </c>
      <c r="AM1061" s="83" t="s">
        <v>311</v>
      </c>
      <c r="AN1061" s="83" t="s">
        <v>311</v>
      </c>
    </row>
    <row r="1062" spans="1:40" x14ac:dyDescent="0.25">
      <c r="A1062" s="81">
        <f t="shared" si="16"/>
        <v>1053</v>
      </c>
      <c r="B1062" s="82" t="str">
        <f>IF(tbl_main[[#This Row],[ТИП]]="","",IF(tbl_main[[#This Row],[Серия и номер]]="","",tbl_main[[#This Row],[ТИП]]&amp;"-"&amp;RIGHT(tbl_main[[#This Row],[Серия и номер]],6)))</f>
        <v/>
      </c>
      <c r="C1062" s="83" t="s">
        <v>311</v>
      </c>
      <c r="D1062" s="83" t="s">
        <v>311</v>
      </c>
      <c r="E1062" s="83" t="s">
        <v>311</v>
      </c>
      <c r="F1062" s="83" t="s">
        <v>311</v>
      </c>
      <c r="G1062" s="83" t="s">
        <v>311</v>
      </c>
      <c r="H1062" s="83" t="s">
        <v>311</v>
      </c>
      <c r="I1062" s="83" t="s">
        <v>311</v>
      </c>
      <c r="J1062" s="83" t="s">
        <v>311</v>
      </c>
      <c r="K1062" s="84" t="s">
        <v>311</v>
      </c>
      <c r="L1062" s="83" t="s">
        <v>311</v>
      </c>
      <c r="M1062" s="85" t="s">
        <v>311</v>
      </c>
      <c r="N1062" s="83" t="s">
        <v>311</v>
      </c>
      <c r="O1062" s="84" t="s">
        <v>311</v>
      </c>
      <c r="P1062" s="83" t="s">
        <v>311</v>
      </c>
      <c r="Q1062" s="83" t="s">
        <v>311</v>
      </c>
      <c r="R1062" s="83" t="s">
        <v>311</v>
      </c>
      <c r="S1062" s="86" t="s">
        <v>311</v>
      </c>
      <c r="T1062" s="83" t="s">
        <v>311</v>
      </c>
      <c r="U1062" s="83" t="s">
        <v>311</v>
      </c>
      <c r="V1062" s="83" t="s">
        <v>311</v>
      </c>
      <c r="W1062" s="86" t="s">
        <v>311</v>
      </c>
      <c r="X1062" s="86" t="s">
        <v>311</v>
      </c>
      <c r="Y1062" s="90" t="str">
        <f>IF(tbl_main[[#This Row],[ИНН организации]]="","",IF(ISERROR(VLOOKUP(tbl_main[[#This Row],[ИНН организации]],tbl_inn[],3,FALSE)),"Проверьте ИНН",VLOOKUP(tbl_main[[#This Row],[ИНН организации]],tbl_inn[],3,FALSE)))</f>
        <v/>
      </c>
      <c r="Z1062" s="90" t="str">
        <f>IF(ISERROR(VLOOKUP(tbl_main[[#This Row],[ИНН организации]],tbl_inn[],4,FALSE)),"",VLOOKUP(tbl_main[[#This Row],[ИНН организации]],tbl_inn[],4,FALSE))</f>
        <v/>
      </c>
      <c r="AA1062" s="90" t="str">
        <f>IF(ISERROR(VLOOKUP(tbl_main[[#This Row],[ИНН организации]],tbl_inn[],8,FALSE)),"",VLOOKUP(tbl_main[[#This Row],[ИНН организации]],tbl_inn[],8,FALSE))</f>
        <v/>
      </c>
      <c r="AB1062" s="83" t="s">
        <v>311</v>
      </c>
      <c r="AC1062" s="83" t="s">
        <v>311</v>
      </c>
      <c r="AD1062" s="83" t="s">
        <v>311</v>
      </c>
      <c r="AE1062" s="83" t="s">
        <v>311</v>
      </c>
      <c r="AF1062" s="83" t="s">
        <v>311</v>
      </c>
      <c r="AG1062" s="83" t="s">
        <v>311</v>
      </c>
      <c r="AH1062" s="83" t="s">
        <v>311</v>
      </c>
      <c r="AI1062" s="83" t="s">
        <v>311</v>
      </c>
      <c r="AJ1062" s="83" t="s">
        <v>311</v>
      </c>
      <c r="AK1062" s="83" t="s">
        <v>311</v>
      </c>
      <c r="AL1062" s="83" t="s">
        <v>311</v>
      </c>
      <c r="AM1062" s="83" t="s">
        <v>311</v>
      </c>
      <c r="AN1062" s="83" t="s">
        <v>311</v>
      </c>
    </row>
    <row r="1063" spans="1:40" x14ac:dyDescent="0.25">
      <c r="A1063" s="81">
        <f t="shared" si="16"/>
        <v>1054</v>
      </c>
      <c r="B1063" s="82" t="str">
        <f>IF(tbl_main[[#This Row],[ТИП]]="","",IF(tbl_main[[#This Row],[Серия и номер]]="","",tbl_main[[#This Row],[ТИП]]&amp;"-"&amp;RIGHT(tbl_main[[#This Row],[Серия и номер]],6)))</f>
        <v/>
      </c>
      <c r="C1063" s="83" t="s">
        <v>311</v>
      </c>
      <c r="D1063" s="83" t="s">
        <v>311</v>
      </c>
      <c r="E1063" s="83" t="s">
        <v>311</v>
      </c>
      <c r="F1063" s="83" t="s">
        <v>311</v>
      </c>
      <c r="G1063" s="83" t="s">
        <v>311</v>
      </c>
      <c r="H1063" s="83" t="s">
        <v>311</v>
      </c>
      <c r="I1063" s="83" t="s">
        <v>311</v>
      </c>
      <c r="J1063" s="83" t="s">
        <v>311</v>
      </c>
      <c r="K1063" s="84" t="s">
        <v>311</v>
      </c>
      <c r="L1063" s="83" t="s">
        <v>311</v>
      </c>
      <c r="M1063" s="85" t="s">
        <v>311</v>
      </c>
      <c r="N1063" s="83" t="s">
        <v>311</v>
      </c>
      <c r="O1063" s="84" t="s">
        <v>311</v>
      </c>
      <c r="P1063" s="83" t="s">
        <v>311</v>
      </c>
      <c r="Q1063" s="83" t="s">
        <v>311</v>
      </c>
      <c r="R1063" s="83" t="s">
        <v>311</v>
      </c>
      <c r="S1063" s="86" t="s">
        <v>311</v>
      </c>
      <c r="T1063" s="83" t="s">
        <v>311</v>
      </c>
      <c r="U1063" s="83" t="s">
        <v>311</v>
      </c>
      <c r="V1063" s="83" t="s">
        <v>311</v>
      </c>
      <c r="W1063" s="86" t="s">
        <v>311</v>
      </c>
      <c r="X1063" s="86" t="s">
        <v>311</v>
      </c>
      <c r="Y1063" s="90" t="str">
        <f>IF(tbl_main[[#This Row],[ИНН организации]]="","",IF(ISERROR(VLOOKUP(tbl_main[[#This Row],[ИНН организации]],tbl_inn[],3,FALSE)),"Проверьте ИНН",VLOOKUP(tbl_main[[#This Row],[ИНН организации]],tbl_inn[],3,FALSE)))</f>
        <v/>
      </c>
      <c r="Z1063" s="90" t="str">
        <f>IF(ISERROR(VLOOKUP(tbl_main[[#This Row],[ИНН организации]],tbl_inn[],4,FALSE)),"",VLOOKUP(tbl_main[[#This Row],[ИНН организации]],tbl_inn[],4,FALSE))</f>
        <v/>
      </c>
      <c r="AA1063" s="90" t="str">
        <f>IF(ISERROR(VLOOKUP(tbl_main[[#This Row],[ИНН организации]],tbl_inn[],8,FALSE)),"",VLOOKUP(tbl_main[[#This Row],[ИНН организации]],tbl_inn[],8,FALSE))</f>
        <v/>
      </c>
      <c r="AB1063" s="83" t="s">
        <v>311</v>
      </c>
      <c r="AC1063" s="83" t="s">
        <v>311</v>
      </c>
      <c r="AD1063" s="83" t="s">
        <v>311</v>
      </c>
      <c r="AE1063" s="83" t="s">
        <v>311</v>
      </c>
      <c r="AF1063" s="83" t="s">
        <v>311</v>
      </c>
      <c r="AG1063" s="83" t="s">
        <v>311</v>
      </c>
      <c r="AH1063" s="83" t="s">
        <v>311</v>
      </c>
      <c r="AI1063" s="83" t="s">
        <v>311</v>
      </c>
      <c r="AJ1063" s="83" t="s">
        <v>311</v>
      </c>
      <c r="AK1063" s="83" t="s">
        <v>311</v>
      </c>
      <c r="AL1063" s="83" t="s">
        <v>311</v>
      </c>
      <c r="AM1063" s="83" t="s">
        <v>311</v>
      </c>
      <c r="AN1063" s="83" t="s">
        <v>311</v>
      </c>
    </row>
    <row r="1064" spans="1:40" x14ac:dyDescent="0.25">
      <c r="A1064" s="81">
        <f t="shared" si="16"/>
        <v>1055</v>
      </c>
      <c r="B1064" s="82" t="str">
        <f>IF(tbl_main[[#This Row],[ТИП]]="","",IF(tbl_main[[#This Row],[Серия и номер]]="","",tbl_main[[#This Row],[ТИП]]&amp;"-"&amp;RIGHT(tbl_main[[#This Row],[Серия и номер]],6)))</f>
        <v/>
      </c>
      <c r="C1064" s="83" t="s">
        <v>311</v>
      </c>
      <c r="D1064" s="83" t="s">
        <v>311</v>
      </c>
      <c r="E1064" s="83" t="s">
        <v>311</v>
      </c>
      <c r="F1064" s="83" t="s">
        <v>311</v>
      </c>
      <c r="G1064" s="83" t="s">
        <v>311</v>
      </c>
      <c r="H1064" s="83" t="s">
        <v>311</v>
      </c>
      <c r="I1064" s="83" t="s">
        <v>311</v>
      </c>
      <c r="J1064" s="83" t="s">
        <v>311</v>
      </c>
      <c r="K1064" s="84" t="s">
        <v>311</v>
      </c>
      <c r="L1064" s="83" t="s">
        <v>311</v>
      </c>
      <c r="M1064" s="85" t="s">
        <v>311</v>
      </c>
      <c r="N1064" s="83" t="s">
        <v>311</v>
      </c>
      <c r="O1064" s="84" t="s">
        <v>311</v>
      </c>
      <c r="P1064" s="83" t="s">
        <v>311</v>
      </c>
      <c r="Q1064" s="83" t="s">
        <v>311</v>
      </c>
      <c r="R1064" s="83" t="s">
        <v>311</v>
      </c>
      <c r="S1064" s="86" t="s">
        <v>311</v>
      </c>
      <c r="T1064" s="83" t="s">
        <v>311</v>
      </c>
      <c r="U1064" s="83" t="s">
        <v>311</v>
      </c>
      <c r="V1064" s="83" t="s">
        <v>311</v>
      </c>
      <c r="W1064" s="86" t="s">
        <v>311</v>
      </c>
      <c r="X1064" s="86" t="s">
        <v>311</v>
      </c>
      <c r="Y1064" s="90" t="str">
        <f>IF(tbl_main[[#This Row],[ИНН организации]]="","",IF(ISERROR(VLOOKUP(tbl_main[[#This Row],[ИНН организации]],tbl_inn[],3,FALSE)),"Проверьте ИНН",VLOOKUP(tbl_main[[#This Row],[ИНН организации]],tbl_inn[],3,FALSE)))</f>
        <v/>
      </c>
      <c r="Z1064" s="90" t="str">
        <f>IF(ISERROR(VLOOKUP(tbl_main[[#This Row],[ИНН организации]],tbl_inn[],4,FALSE)),"",VLOOKUP(tbl_main[[#This Row],[ИНН организации]],tbl_inn[],4,FALSE))</f>
        <v/>
      </c>
      <c r="AA1064" s="90" t="str">
        <f>IF(ISERROR(VLOOKUP(tbl_main[[#This Row],[ИНН организации]],tbl_inn[],8,FALSE)),"",VLOOKUP(tbl_main[[#This Row],[ИНН организации]],tbl_inn[],8,FALSE))</f>
        <v/>
      </c>
      <c r="AB1064" s="83" t="s">
        <v>311</v>
      </c>
      <c r="AC1064" s="83" t="s">
        <v>311</v>
      </c>
      <c r="AD1064" s="83" t="s">
        <v>311</v>
      </c>
      <c r="AE1064" s="83" t="s">
        <v>311</v>
      </c>
      <c r="AF1064" s="83" t="s">
        <v>311</v>
      </c>
      <c r="AG1064" s="83" t="s">
        <v>311</v>
      </c>
      <c r="AH1064" s="83" t="s">
        <v>311</v>
      </c>
      <c r="AI1064" s="83" t="s">
        <v>311</v>
      </c>
      <c r="AJ1064" s="83" t="s">
        <v>311</v>
      </c>
      <c r="AK1064" s="83" t="s">
        <v>311</v>
      </c>
      <c r="AL1064" s="83" t="s">
        <v>311</v>
      </c>
      <c r="AM1064" s="83" t="s">
        <v>311</v>
      </c>
      <c r="AN1064" s="83" t="s">
        <v>311</v>
      </c>
    </row>
    <row r="1065" spans="1:40" x14ac:dyDescent="0.25">
      <c r="A1065" s="81">
        <f t="shared" si="16"/>
        <v>1056</v>
      </c>
      <c r="B1065" s="82" t="str">
        <f>IF(tbl_main[[#This Row],[ТИП]]="","",IF(tbl_main[[#This Row],[Серия и номер]]="","",tbl_main[[#This Row],[ТИП]]&amp;"-"&amp;RIGHT(tbl_main[[#This Row],[Серия и номер]],6)))</f>
        <v/>
      </c>
      <c r="C1065" s="83" t="s">
        <v>311</v>
      </c>
      <c r="D1065" s="83" t="s">
        <v>311</v>
      </c>
      <c r="E1065" s="83" t="s">
        <v>311</v>
      </c>
      <c r="F1065" s="83" t="s">
        <v>311</v>
      </c>
      <c r="G1065" s="83" t="s">
        <v>311</v>
      </c>
      <c r="H1065" s="83" t="s">
        <v>311</v>
      </c>
      <c r="I1065" s="83" t="s">
        <v>311</v>
      </c>
      <c r="J1065" s="83" t="s">
        <v>311</v>
      </c>
      <c r="K1065" s="84" t="s">
        <v>311</v>
      </c>
      <c r="L1065" s="83" t="s">
        <v>311</v>
      </c>
      <c r="M1065" s="85" t="s">
        <v>311</v>
      </c>
      <c r="N1065" s="83" t="s">
        <v>311</v>
      </c>
      <c r="O1065" s="84" t="s">
        <v>311</v>
      </c>
      <c r="P1065" s="83" t="s">
        <v>311</v>
      </c>
      <c r="Q1065" s="83" t="s">
        <v>311</v>
      </c>
      <c r="R1065" s="83" t="s">
        <v>311</v>
      </c>
      <c r="S1065" s="86" t="s">
        <v>311</v>
      </c>
      <c r="T1065" s="83" t="s">
        <v>311</v>
      </c>
      <c r="U1065" s="83" t="s">
        <v>311</v>
      </c>
      <c r="V1065" s="83" t="s">
        <v>311</v>
      </c>
      <c r="W1065" s="86" t="s">
        <v>311</v>
      </c>
      <c r="X1065" s="86" t="s">
        <v>311</v>
      </c>
      <c r="Y1065" s="90" t="str">
        <f>IF(tbl_main[[#This Row],[ИНН организации]]="","",IF(ISERROR(VLOOKUP(tbl_main[[#This Row],[ИНН организации]],tbl_inn[],3,FALSE)),"Проверьте ИНН",VLOOKUP(tbl_main[[#This Row],[ИНН организации]],tbl_inn[],3,FALSE)))</f>
        <v/>
      </c>
      <c r="Z1065" s="90" t="str">
        <f>IF(ISERROR(VLOOKUP(tbl_main[[#This Row],[ИНН организации]],tbl_inn[],4,FALSE)),"",VLOOKUP(tbl_main[[#This Row],[ИНН организации]],tbl_inn[],4,FALSE))</f>
        <v/>
      </c>
      <c r="AA1065" s="90" t="str">
        <f>IF(ISERROR(VLOOKUP(tbl_main[[#This Row],[ИНН организации]],tbl_inn[],8,FALSE)),"",VLOOKUP(tbl_main[[#This Row],[ИНН организации]],tbl_inn[],8,FALSE))</f>
        <v/>
      </c>
      <c r="AB1065" s="83" t="s">
        <v>311</v>
      </c>
      <c r="AC1065" s="83" t="s">
        <v>311</v>
      </c>
      <c r="AD1065" s="83" t="s">
        <v>311</v>
      </c>
      <c r="AE1065" s="83" t="s">
        <v>311</v>
      </c>
      <c r="AF1065" s="83" t="s">
        <v>311</v>
      </c>
      <c r="AG1065" s="83" t="s">
        <v>311</v>
      </c>
      <c r="AH1065" s="83" t="s">
        <v>311</v>
      </c>
      <c r="AI1065" s="83" t="s">
        <v>311</v>
      </c>
      <c r="AJ1065" s="83" t="s">
        <v>311</v>
      </c>
      <c r="AK1065" s="83" t="s">
        <v>311</v>
      </c>
      <c r="AL1065" s="83" t="s">
        <v>311</v>
      </c>
      <c r="AM1065" s="83" t="s">
        <v>311</v>
      </c>
      <c r="AN1065" s="83" t="s">
        <v>311</v>
      </c>
    </row>
    <row r="1066" spans="1:40" x14ac:dyDescent="0.25">
      <c r="A1066" s="81">
        <f t="shared" si="16"/>
        <v>1057</v>
      </c>
      <c r="B1066" s="82" t="str">
        <f>IF(tbl_main[[#This Row],[ТИП]]="","",IF(tbl_main[[#This Row],[Серия и номер]]="","",tbl_main[[#This Row],[ТИП]]&amp;"-"&amp;RIGHT(tbl_main[[#This Row],[Серия и номер]],6)))</f>
        <v/>
      </c>
      <c r="C1066" s="83" t="s">
        <v>311</v>
      </c>
      <c r="D1066" s="83" t="s">
        <v>311</v>
      </c>
      <c r="E1066" s="83" t="s">
        <v>311</v>
      </c>
      <c r="F1066" s="83" t="s">
        <v>311</v>
      </c>
      <c r="G1066" s="83" t="s">
        <v>311</v>
      </c>
      <c r="H1066" s="83" t="s">
        <v>311</v>
      </c>
      <c r="I1066" s="83" t="s">
        <v>311</v>
      </c>
      <c r="J1066" s="83" t="s">
        <v>311</v>
      </c>
      <c r="K1066" s="84" t="s">
        <v>311</v>
      </c>
      <c r="L1066" s="83" t="s">
        <v>311</v>
      </c>
      <c r="M1066" s="85" t="s">
        <v>311</v>
      </c>
      <c r="N1066" s="83" t="s">
        <v>311</v>
      </c>
      <c r="O1066" s="84" t="s">
        <v>311</v>
      </c>
      <c r="P1066" s="83" t="s">
        <v>311</v>
      </c>
      <c r="Q1066" s="83" t="s">
        <v>311</v>
      </c>
      <c r="R1066" s="83" t="s">
        <v>311</v>
      </c>
      <c r="S1066" s="86" t="s">
        <v>311</v>
      </c>
      <c r="T1066" s="83" t="s">
        <v>311</v>
      </c>
      <c r="U1066" s="83" t="s">
        <v>311</v>
      </c>
      <c r="V1066" s="83" t="s">
        <v>311</v>
      </c>
      <c r="W1066" s="86" t="s">
        <v>311</v>
      </c>
      <c r="X1066" s="86" t="s">
        <v>311</v>
      </c>
      <c r="Y1066" s="90" t="str">
        <f>IF(tbl_main[[#This Row],[ИНН организации]]="","",IF(ISERROR(VLOOKUP(tbl_main[[#This Row],[ИНН организации]],tbl_inn[],3,FALSE)),"Проверьте ИНН",VLOOKUP(tbl_main[[#This Row],[ИНН организации]],tbl_inn[],3,FALSE)))</f>
        <v/>
      </c>
      <c r="Z1066" s="90" t="str">
        <f>IF(ISERROR(VLOOKUP(tbl_main[[#This Row],[ИНН организации]],tbl_inn[],4,FALSE)),"",VLOOKUP(tbl_main[[#This Row],[ИНН организации]],tbl_inn[],4,FALSE))</f>
        <v/>
      </c>
      <c r="AA1066" s="90" t="str">
        <f>IF(ISERROR(VLOOKUP(tbl_main[[#This Row],[ИНН организации]],tbl_inn[],8,FALSE)),"",VLOOKUP(tbl_main[[#This Row],[ИНН организации]],tbl_inn[],8,FALSE))</f>
        <v/>
      </c>
      <c r="AB1066" s="83" t="s">
        <v>311</v>
      </c>
      <c r="AC1066" s="83" t="s">
        <v>311</v>
      </c>
      <c r="AD1066" s="83" t="s">
        <v>311</v>
      </c>
      <c r="AE1066" s="83" t="s">
        <v>311</v>
      </c>
      <c r="AF1066" s="83" t="s">
        <v>311</v>
      </c>
      <c r="AG1066" s="83" t="s">
        <v>311</v>
      </c>
      <c r="AH1066" s="83" t="s">
        <v>311</v>
      </c>
      <c r="AI1066" s="83" t="s">
        <v>311</v>
      </c>
      <c r="AJ1066" s="83" t="s">
        <v>311</v>
      </c>
      <c r="AK1066" s="83" t="s">
        <v>311</v>
      </c>
      <c r="AL1066" s="83" t="s">
        <v>311</v>
      </c>
      <c r="AM1066" s="83" t="s">
        <v>311</v>
      </c>
      <c r="AN1066" s="83" t="s">
        <v>311</v>
      </c>
    </row>
    <row r="1067" spans="1:40" x14ac:dyDescent="0.25">
      <c r="A1067" s="81">
        <f t="shared" si="16"/>
        <v>1058</v>
      </c>
      <c r="B1067" s="82" t="str">
        <f>IF(tbl_main[[#This Row],[ТИП]]="","",IF(tbl_main[[#This Row],[Серия и номер]]="","",tbl_main[[#This Row],[ТИП]]&amp;"-"&amp;RIGHT(tbl_main[[#This Row],[Серия и номер]],6)))</f>
        <v/>
      </c>
      <c r="C1067" s="83" t="s">
        <v>311</v>
      </c>
      <c r="D1067" s="83" t="s">
        <v>311</v>
      </c>
      <c r="E1067" s="83" t="s">
        <v>311</v>
      </c>
      <c r="F1067" s="83" t="s">
        <v>311</v>
      </c>
      <c r="G1067" s="83" t="s">
        <v>311</v>
      </c>
      <c r="H1067" s="83" t="s">
        <v>311</v>
      </c>
      <c r="I1067" s="83" t="s">
        <v>311</v>
      </c>
      <c r="J1067" s="83" t="s">
        <v>311</v>
      </c>
      <c r="K1067" s="84" t="s">
        <v>311</v>
      </c>
      <c r="L1067" s="83" t="s">
        <v>311</v>
      </c>
      <c r="M1067" s="85" t="s">
        <v>311</v>
      </c>
      <c r="N1067" s="83" t="s">
        <v>311</v>
      </c>
      <c r="O1067" s="84" t="s">
        <v>311</v>
      </c>
      <c r="P1067" s="83" t="s">
        <v>311</v>
      </c>
      <c r="Q1067" s="83" t="s">
        <v>311</v>
      </c>
      <c r="R1067" s="83" t="s">
        <v>311</v>
      </c>
      <c r="S1067" s="86" t="s">
        <v>311</v>
      </c>
      <c r="T1067" s="83" t="s">
        <v>311</v>
      </c>
      <c r="U1067" s="83" t="s">
        <v>311</v>
      </c>
      <c r="V1067" s="83" t="s">
        <v>311</v>
      </c>
      <c r="W1067" s="86" t="s">
        <v>311</v>
      </c>
      <c r="X1067" s="86" t="s">
        <v>311</v>
      </c>
      <c r="Y1067" s="90" t="str">
        <f>IF(tbl_main[[#This Row],[ИНН организации]]="","",IF(ISERROR(VLOOKUP(tbl_main[[#This Row],[ИНН организации]],tbl_inn[],3,FALSE)),"Проверьте ИНН",VLOOKUP(tbl_main[[#This Row],[ИНН организации]],tbl_inn[],3,FALSE)))</f>
        <v/>
      </c>
      <c r="Z1067" s="90" t="str">
        <f>IF(ISERROR(VLOOKUP(tbl_main[[#This Row],[ИНН организации]],tbl_inn[],4,FALSE)),"",VLOOKUP(tbl_main[[#This Row],[ИНН организации]],tbl_inn[],4,FALSE))</f>
        <v/>
      </c>
      <c r="AA1067" s="90" t="str">
        <f>IF(ISERROR(VLOOKUP(tbl_main[[#This Row],[ИНН организации]],tbl_inn[],8,FALSE)),"",VLOOKUP(tbl_main[[#This Row],[ИНН организации]],tbl_inn[],8,FALSE))</f>
        <v/>
      </c>
      <c r="AB1067" s="83" t="s">
        <v>311</v>
      </c>
      <c r="AC1067" s="83" t="s">
        <v>311</v>
      </c>
      <c r="AD1067" s="83" t="s">
        <v>311</v>
      </c>
      <c r="AE1067" s="83" t="s">
        <v>311</v>
      </c>
      <c r="AF1067" s="83" t="s">
        <v>311</v>
      </c>
      <c r="AG1067" s="83" t="s">
        <v>311</v>
      </c>
      <c r="AH1067" s="83" t="s">
        <v>311</v>
      </c>
      <c r="AI1067" s="83" t="s">
        <v>311</v>
      </c>
      <c r="AJ1067" s="83" t="s">
        <v>311</v>
      </c>
      <c r="AK1067" s="83" t="s">
        <v>311</v>
      </c>
      <c r="AL1067" s="83" t="s">
        <v>311</v>
      </c>
      <c r="AM1067" s="83" t="s">
        <v>311</v>
      </c>
      <c r="AN1067" s="83" t="s">
        <v>311</v>
      </c>
    </row>
    <row r="1068" spans="1:40" x14ac:dyDescent="0.25">
      <c r="A1068" s="81">
        <f t="shared" si="16"/>
        <v>1059</v>
      </c>
      <c r="B1068" s="82" t="str">
        <f>IF(tbl_main[[#This Row],[ТИП]]="","",IF(tbl_main[[#This Row],[Серия и номер]]="","",tbl_main[[#This Row],[ТИП]]&amp;"-"&amp;RIGHT(tbl_main[[#This Row],[Серия и номер]],6)))</f>
        <v/>
      </c>
      <c r="C1068" s="83" t="s">
        <v>311</v>
      </c>
      <c r="D1068" s="83" t="s">
        <v>311</v>
      </c>
      <c r="E1068" s="83" t="s">
        <v>311</v>
      </c>
      <c r="F1068" s="83" t="s">
        <v>311</v>
      </c>
      <c r="G1068" s="83" t="s">
        <v>311</v>
      </c>
      <c r="H1068" s="83" t="s">
        <v>311</v>
      </c>
      <c r="I1068" s="83" t="s">
        <v>311</v>
      </c>
      <c r="J1068" s="83" t="s">
        <v>311</v>
      </c>
      <c r="K1068" s="84" t="s">
        <v>311</v>
      </c>
      <c r="L1068" s="83" t="s">
        <v>311</v>
      </c>
      <c r="M1068" s="85" t="s">
        <v>311</v>
      </c>
      <c r="N1068" s="83" t="s">
        <v>311</v>
      </c>
      <c r="O1068" s="84" t="s">
        <v>311</v>
      </c>
      <c r="P1068" s="83" t="s">
        <v>311</v>
      </c>
      <c r="Q1068" s="83" t="s">
        <v>311</v>
      </c>
      <c r="R1068" s="83" t="s">
        <v>311</v>
      </c>
      <c r="S1068" s="86" t="s">
        <v>311</v>
      </c>
      <c r="T1068" s="83" t="s">
        <v>311</v>
      </c>
      <c r="U1068" s="83" t="s">
        <v>311</v>
      </c>
      <c r="V1068" s="83" t="s">
        <v>311</v>
      </c>
      <c r="W1068" s="86" t="s">
        <v>311</v>
      </c>
      <c r="X1068" s="86" t="s">
        <v>311</v>
      </c>
      <c r="Y1068" s="90" t="str">
        <f>IF(tbl_main[[#This Row],[ИНН организации]]="","",IF(ISERROR(VLOOKUP(tbl_main[[#This Row],[ИНН организации]],tbl_inn[],3,FALSE)),"Проверьте ИНН",VLOOKUP(tbl_main[[#This Row],[ИНН организации]],tbl_inn[],3,FALSE)))</f>
        <v/>
      </c>
      <c r="Z1068" s="90" t="str">
        <f>IF(ISERROR(VLOOKUP(tbl_main[[#This Row],[ИНН организации]],tbl_inn[],4,FALSE)),"",VLOOKUP(tbl_main[[#This Row],[ИНН организации]],tbl_inn[],4,FALSE))</f>
        <v/>
      </c>
      <c r="AA1068" s="90" t="str">
        <f>IF(ISERROR(VLOOKUP(tbl_main[[#This Row],[ИНН организации]],tbl_inn[],8,FALSE)),"",VLOOKUP(tbl_main[[#This Row],[ИНН организации]],tbl_inn[],8,FALSE))</f>
        <v/>
      </c>
      <c r="AB1068" s="83" t="s">
        <v>311</v>
      </c>
      <c r="AC1068" s="83" t="s">
        <v>311</v>
      </c>
      <c r="AD1068" s="83" t="s">
        <v>311</v>
      </c>
      <c r="AE1068" s="83" t="s">
        <v>311</v>
      </c>
      <c r="AF1068" s="83" t="s">
        <v>311</v>
      </c>
      <c r="AG1068" s="83" t="s">
        <v>311</v>
      </c>
      <c r="AH1068" s="83" t="s">
        <v>311</v>
      </c>
      <c r="AI1068" s="83" t="s">
        <v>311</v>
      </c>
      <c r="AJ1068" s="83" t="s">
        <v>311</v>
      </c>
      <c r="AK1068" s="83" t="s">
        <v>311</v>
      </c>
      <c r="AL1068" s="83" t="s">
        <v>311</v>
      </c>
      <c r="AM1068" s="83" t="s">
        <v>311</v>
      </c>
      <c r="AN1068" s="83" t="s">
        <v>311</v>
      </c>
    </row>
    <row r="1069" spans="1:40" x14ac:dyDescent="0.25">
      <c r="A1069" s="81">
        <f t="shared" si="16"/>
        <v>1060</v>
      </c>
      <c r="B1069" s="82" t="str">
        <f>IF(tbl_main[[#This Row],[ТИП]]="","",IF(tbl_main[[#This Row],[Серия и номер]]="","",tbl_main[[#This Row],[ТИП]]&amp;"-"&amp;RIGHT(tbl_main[[#This Row],[Серия и номер]],6)))</f>
        <v/>
      </c>
      <c r="C1069" s="83" t="s">
        <v>311</v>
      </c>
      <c r="D1069" s="83" t="s">
        <v>311</v>
      </c>
      <c r="E1069" s="83" t="s">
        <v>311</v>
      </c>
      <c r="F1069" s="83" t="s">
        <v>311</v>
      </c>
      <c r="G1069" s="83" t="s">
        <v>311</v>
      </c>
      <c r="H1069" s="83" t="s">
        <v>311</v>
      </c>
      <c r="I1069" s="83" t="s">
        <v>311</v>
      </c>
      <c r="J1069" s="83" t="s">
        <v>311</v>
      </c>
      <c r="K1069" s="84" t="s">
        <v>311</v>
      </c>
      <c r="L1069" s="83" t="s">
        <v>311</v>
      </c>
      <c r="M1069" s="85" t="s">
        <v>311</v>
      </c>
      <c r="N1069" s="83" t="s">
        <v>311</v>
      </c>
      <c r="O1069" s="84" t="s">
        <v>311</v>
      </c>
      <c r="P1069" s="83" t="s">
        <v>311</v>
      </c>
      <c r="Q1069" s="83" t="s">
        <v>311</v>
      </c>
      <c r="R1069" s="83" t="s">
        <v>311</v>
      </c>
      <c r="S1069" s="86" t="s">
        <v>311</v>
      </c>
      <c r="T1069" s="83" t="s">
        <v>311</v>
      </c>
      <c r="U1069" s="83" t="s">
        <v>311</v>
      </c>
      <c r="V1069" s="83" t="s">
        <v>311</v>
      </c>
      <c r="W1069" s="86" t="s">
        <v>311</v>
      </c>
      <c r="X1069" s="86" t="s">
        <v>311</v>
      </c>
      <c r="Y1069" s="90" t="str">
        <f>IF(tbl_main[[#This Row],[ИНН организации]]="","",IF(ISERROR(VLOOKUP(tbl_main[[#This Row],[ИНН организации]],tbl_inn[],3,FALSE)),"Проверьте ИНН",VLOOKUP(tbl_main[[#This Row],[ИНН организации]],tbl_inn[],3,FALSE)))</f>
        <v/>
      </c>
      <c r="Z1069" s="90" t="str">
        <f>IF(ISERROR(VLOOKUP(tbl_main[[#This Row],[ИНН организации]],tbl_inn[],4,FALSE)),"",VLOOKUP(tbl_main[[#This Row],[ИНН организации]],tbl_inn[],4,FALSE))</f>
        <v/>
      </c>
      <c r="AA1069" s="90" t="str">
        <f>IF(ISERROR(VLOOKUP(tbl_main[[#This Row],[ИНН организации]],tbl_inn[],8,FALSE)),"",VLOOKUP(tbl_main[[#This Row],[ИНН организации]],tbl_inn[],8,FALSE))</f>
        <v/>
      </c>
      <c r="AB1069" s="83" t="s">
        <v>311</v>
      </c>
      <c r="AC1069" s="83" t="s">
        <v>311</v>
      </c>
      <c r="AD1069" s="83" t="s">
        <v>311</v>
      </c>
      <c r="AE1069" s="83" t="s">
        <v>311</v>
      </c>
      <c r="AF1069" s="83" t="s">
        <v>311</v>
      </c>
      <c r="AG1069" s="83" t="s">
        <v>311</v>
      </c>
      <c r="AH1069" s="83" t="s">
        <v>311</v>
      </c>
      <c r="AI1069" s="83" t="s">
        <v>311</v>
      </c>
      <c r="AJ1069" s="83" t="s">
        <v>311</v>
      </c>
      <c r="AK1069" s="83" t="s">
        <v>311</v>
      </c>
      <c r="AL1069" s="83" t="s">
        <v>311</v>
      </c>
      <c r="AM1069" s="83" t="s">
        <v>311</v>
      </c>
      <c r="AN1069" s="83" t="s">
        <v>311</v>
      </c>
    </row>
    <row r="1070" spans="1:40" x14ac:dyDescent="0.25">
      <c r="A1070" s="81">
        <f t="shared" si="16"/>
        <v>1061</v>
      </c>
      <c r="B1070" s="82" t="str">
        <f>IF(tbl_main[[#This Row],[ТИП]]="","",IF(tbl_main[[#This Row],[Серия и номер]]="","",tbl_main[[#This Row],[ТИП]]&amp;"-"&amp;RIGHT(tbl_main[[#This Row],[Серия и номер]],6)))</f>
        <v/>
      </c>
      <c r="C1070" s="83" t="s">
        <v>311</v>
      </c>
      <c r="D1070" s="83" t="s">
        <v>311</v>
      </c>
      <c r="E1070" s="83" t="s">
        <v>311</v>
      </c>
      <c r="F1070" s="83" t="s">
        <v>311</v>
      </c>
      <c r="G1070" s="83" t="s">
        <v>311</v>
      </c>
      <c r="H1070" s="83" t="s">
        <v>311</v>
      </c>
      <c r="I1070" s="83" t="s">
        <v>311</v>
      </c>
      <c r="J1070" s="83" t="s">
        <v>311</v>
      </c>
      <c r="K1070" s="84" t="s">
        <v>311</v>
      </c>
      <c r="L1070" s="83" t="s">
        <v>311</v>
      </c>
      <c r="M1070" s="85" t="s">
        <v>311</v>
      </c>
      <c r="N1070" s="83" t="s">
        <v>311</v>
      </c>
      <c r="O1070" s="84" t="s">
        <v>311</v>
      </c>
      <c r="P1070" s="83" t="s">
        <v>311</v>
      </c>
      <c r="Q1070" s="83" t="s">
        <v>311</v>
      </c>
      <c r="R1070" s="83" t="s">
        <v>311</v>
      </c>
      <c r="S1070" s="86" t="s">
        <v>311</v>
      </c>
      <c r="T1070" s="83" t="s">
        <v>311</v>
      </c>
      <c r="U1070" s="83" t="s">
        <v>311</v>
      </c>
      <c r="V1070" s="83" t="s">
        <v>311</v>
      </c>
      <c r="W1070" s="86" t="s">
        <v>311</v>
      </c>
      <c r="X1070" s="86" t="s">
        <v>311</v>
      </c>
      <c r="Y1070" s="90" t="str">
        <f>IF(tbl_main[[#This Row],[ИНН организации]]="","",IF(ISERROR(VLOOKUP(tbl_main[[#This Row],[ИНН организации]],tbl_inn[],3,FALSE)),"Проверьте ИНН",VLOOKUP(tbl_main[[#This Row],[ИНН организации]],tbl_inn[],3,FALSE)))</f>
        <v/>
      </c>
      <c r="Z1070" s="90" t="str">
        <f>IF(ISERROR(VLOOKUP(tbl_main[[#This Row],[ИНН организации]],tbl_inn[],4,FALSE)),"",VLOOKUP(tbl_main[[#This Row],[ИНН организации]],tbl_inn[],4,FALSE))</f>
        <v/>
      </c>
      <c r="AA1070" s="90" t="str">
        <f>IF(ISERROR(VLOOKUP(tbl_main[[#This Row],[ИНН организации]],tbl_inn[],8,FALSE)),"",VLOOKUP(tbl_main[[#This Row],[ИНН организации]],tbl_inn[],8,FALSE))</f>
        <v/>
      </c>
      <c r="AB1070" s="83" t="s">
        <v>311</v>
      </c>
      <c r="AC1070" s="83" t="s">
        <v>311</v>
      </c>
      <c r="AD1070" s="83" t="s">
        <v>311</v>
      </c>
      <c r="AE1070" s="83" t="s">
        <v>311</v>
      </c>
      <c r="AF1070" s="83" t="s">
        <v>311</v>
      </c>
      <c r="AG1070" s="83" t="s">
        <v>311</v>
      </c>
      <c r="AH1070" s="83" t="s">
        <v>311</v>
      </c>
      <c r="AI1070" s="83" t="s">
        <v>311</v>
      </c>
      <c r="AJ1070" s="83" t="s">
        <v>311</v>
      </c>
      <c r="AK1070" s="83" t="s">
        <v>311</v>
      </c>
      <c r="AL1070" s="83" t="s">
        <v>311</v>
      </c>
      <c r="AM1070" s="83" t="s">
        <v>311</v>
      </c>
      <c r="AN1070" s="83" t="s">
        <v>311</v>
      </c>
    </row>
    <row r="1071" spans="1:40" x14ac:dyDescent="0.25">
      <c r="A1071" s="81">
        <f t="shared" si="16"/>
        <v>1062</v>
      </c>
      <c r="B1071" s="82" t="str">
        <f>IF(tbl_main[[#This Row],[ТИП]]="","",IF(tbl_main[[#This Row],[Серия и номер]]="","",tbl_main[[#This Row],[ТИП]]&amp;"-"&amp;RIGHT(tbl_main[[#This Row],[Серия и номер]],6)))</f>
        <v/>
      </c>
      <c r="C1071" s="83" t="s">
        <v>311</v>
      </c>
      <c r="D1071" s="83" t="s">
        <v>311</v>
      </c>
      <c r="E1071" s="83" t="s">
        <v>311</v>
      </c>
      <c r="F1071" s="83" t="s">
        <v>311</v>
      </c>
      <c r="G1071" s="83" t="s">
        <v>311</v>
      </c>
      <c r="H1071" s="83" t="s">
        <v>311</v>
      </c>
      <c r="I1071" s="83" t="s">
        <v>311</v>
      </c>
      <c r="J1071" s="83" t="s">
        <v>311</v>
      </c>
      <c r="K1071" s="84" t="s">
        <v>311</v>
      </c>
      <c r="L1071" s="83" t="s">
        <v>311</v>
      </c>
      <c r="M1071" s="85" t="s">
        <v>311</v>
      </c>
      <c r="N1071" s="83" t="s">
        <v>311</v>
      </c>
      <c r="O1071" s="84" t="s">
        <v>311</v>
      </c>
      <c r="P1071" s="83" t="s">
        <v>311</v>
      </c>
      <c r="Q1071" s="83" t="s">
        <v>311</v>
      </c>
      <c r="R1071" s="83" t="s">
        <v>311</v>
      </c>
      <c r="S1071" s="86" t="s">
        <v>311</v>
      </c>
      <c r="T1071" s="83" t="s">
        <v>311</v>
      </c>
      <c r="U1071" s="83" t="s">
        <v>311</v>
      </c>
      <c r="V1071" s="83" t="s">
        <v>311</v>
      </c>
      <c r="W1071" s="86" t="s">
        <v>311</v>
      </c>
      <c r="X1071" s="86" t="s">
        <v>311</v>
      </c>
      <c r="Y1071" s="90" t="str">
        <f>IF(tbl_main[[#This Row],[ИНН организации]]="","",IF(ISERROR(VLOOKUP(tbl_main[[#This Row],[ИНН организации]],tbl_inn[],3,FALSE)),"Проверьте ИНН",VLOOKUP(tbl_main[[#This Row],[ИНН организации]],tbl_inn[],3,FALSE)))</f>
        <v/>
      </c>
      <c r="Z1071" s="90" t="str">
        <f>IF(ISERROR(VLOOKUP(tbl_main[[#This Row],[ИНН организации]],tbl_inn[],4,FALSE)),"",VLOOKUP(tbl_main[[#This Row],[ИНН организации]],tbl_inn[],4,FALSE))</f>
        <v/>
      </c>
      <c r="AA1071" s="90" t="str">
        <f>IF(ISERROR(VLOOKUP(tbl_main[[#This Row],[ИНН организации]],tbl_inn[],8,FALSE)),"",VLOOKUP(tbl_main[[#This Row],[ИНН организации]],tbl_inn[],8,FALSE))</f>
        <v/>
      </c>
      <c r="AB1071" s="83" t="s">
        <v>311</v>
      </c>
      <c r="AC1071" s="83" t="s">
        <v>311</v>
      </c>
      <c r="AD1071" s="83" t="s">
        <v>311</v>
      </c>
      <c r="AE1071" s="83" t="s">
        <v>311</v>
      </c>
      <c r="AF1071" s="83" t="s">
        <v>311</v>
      </c>
      <c r="AG1071" s="83" t="s">
        <v>311</v>
      </c>
      <c r="AH1071" s="83" t="s">
        <v>311</v>
      </c>
      <c r="AI1071" s="83" t="s">
        <v>311</v>
      </c>
      <c r="AJ1071" s="83" t="s">
        <v>311</v>
      </c>
      <c r="AK1071" s="83" t="s">
        <v>311</v>
      </c>
      <c r="AL1071" s="83" t="s">
        <v>311</v>
      </c>
      <c r="AM1071" s="83" t="s">
        <v>311</v>
      </c>
      <c r="AN1071" s="83" t="s">
        <v>311</v>
      </c>
    </row>
    <row r="1072" spans="1:40" x14ac:dyDescent="0.25">
      <c r="A1072" s="81">
        <f t="shared" si="16"/>
        <v>1063</v>
      </c>
      <c r="B1072" s="82" t="str">
        <f>IF(tbl_main[[#This Row],[ТИП]]="","",IF(tbl_main[[#This Row],[Серия и номер]]="","",tbl_main[[#This Row],[ТИП]]&amp;"-"&amp;RIGHT(tbl_main[[#This Row],[Серия и номер]],6)))</f>
        <v/>
      </c>
      <c r="C1072" s="83" t="s">
        <v>311</v>
      </c>
      <c r="D1072" s="83" t="s">
        <v>311</v>
      </c>
      <c r="E1072" s="83" t="s">
        <v>311</v>
      </c>
      <c r="F1072" s="83" t="s">
        <v>311</v>
      </c>
      <c r="G1072" s="83" t="s">
        <v>311</v>
      </c>
      <c r="H1072" s="83" t="s">
        <v>311</v>
      </c>
      <c r="I1072" s="83" t="s">
        <v>311</v>
      </c>
      <c r="J1072" s="83" t="s">
        <v>311</v>
      </c>
      <c r="K1072" s="84" t="s">
        <v>311</v>
      </c>
      <c r="L1072" s="83" t="s">
        <v>311</v>
      </c>
      <c r="M1072" s="85" t="s">
        <v>311</v>
      </c>
      <c r="N1072" s="83" t="s">
        <v>311</v>
      </c>
      <c r="O1072" s="84" t="s">
        <v>311</v>
      </c>
      <c r="P1072" s="83" t="s">
        <v>311</v>
      </c>
      <c r="Q1072" s="83" t="s">
        <v>311</v>
      </c>
      <c r="R1072" s="83" t="s">
        <v>311</v>
      </c>
      <c r="S1072" s="86" t="s">
        <v>311</v>
      </c>
      <c r="T1072" s="83" t="s">
        <v>311</v>
      </c>
      <c r="U1072" s="83" t="s">
        <v>311</v>
      </c>
      <c r="V1072" s="83" t="s">
        <v>311</v>
      </c>
      <c r="W1072" s="86" t="s">
        <v>311</v>
      </c>
      <c r="X1072" s="86" t="s">
        <v>311</v>
      </c>
      <c r="Y1072" s="90" t="str">
        <f>IF(tbl_main[[#This Row],[ИНН организации]]="","",IF(ISERROR(VLOOKUP(tbl_main[[#This Row],[ИНН организации]],tbl_inn[],3,FALSE)),"Проверьте ИНН",VLOOKUP(tbl_main[[#This Row],[ИНН организации]],tbl_inn[],3,FALSE)))</f>
        <v/>
      </c>
      <c r="Z1072" s="90" t="str">
        <f>IF(ISERROR(VLOOKUP(tbl_main[[#This Row],[ИНН организации]],tbl_inn[],4,FALSE)),"",VLOOKUP(tbl_main[[#This Row],[ИНН организации]],tbl_inn[],4,FALSE))</f>
        <v/>
      </c>
      <c r="AA1072" s="90" t="str">
        <f>IF(ISERROR(VLOOKUP(tbl_main[[#This Row],[ИНН организации]],tbl_inn[],8,FALSE)),"",VLOOKUP(tbl_main[[#This Row],[ИНН организации]],tbl_inn[],8,FALSE))</f>
        <v/>
      </c>
      <c r="AB1072" s="83" t="s">
        <v>311</v>
      </c>
      <c r="AC1072" s="83" t="s">
        <v>311</v>
      </c>
      <c r="AD1072" s="83" t="s">
        <v>311</v>
      </c>
      <c r="AE1072" s="83" t="s">
        <v>311</v>
      </c>
      <c r="AF1072" s="83" t="s">
        <v>311</v>
      </c>
      <c r="AG1072" s="83" t="s">
        <v>311</v>
      </c>
      <c r="AH1072" s="83" t="s">
        <v>311</v>
      </c>
      <c r="AI1072" s="83" t="s">
        <v>311</v>
      </c>
      <c r="AJ1072" s="83" t="s">
        <v>311</v>
      </c>
      <c r="AK1072" s="83" t="s">
        <v>311</v>
      </c>
      <c r="AL1072" s="83" t="s">
        <v>311</v>
      </c>
      <c r="AM1072" s="83" t="s">
        <v>311</v>
      </c>
      <c r="AN1072" s="83" t="s">
        <v>311</v>
      </c>
    </row>
    <row r="1073" spans="1:40" x14ac:dyDescent="0.25">
      <c r="A1073" s="81">
        <f t="shared" si="16"/>
        <v>1064</v>
      </c>
      <c r="B1073" s="82" t="str">
        <f>IF(tbl_main[[#This Row],[ТИП]]="","",IF(tbl_main[[#This Row],[Серия и номер]]="","",tbl_main[[#This Row],[ТИП]]&amp;"-"&amp;RIGHT(tbl_main[[#This Row],[Серия и номер]],6)))</f>
        <v/>
      </c>
      <c r="C1073" s="83" t="s">
        <v>311</v>
      </c>
      <c r="D1073" s="83" t="s">
        <v>311</v>
      </c>
      <c r="E1073" s="83" t="s">
        <v>311</v>
      </c>
      <c r="F1073" s="83" t="s">
        <v>311</v>
      </c>
      <c r="G1073" s="83" t="s">
        <v>311</v>
      </c>
      <c r="H1073" s="83" t="s">
        <v>311</v>
      </c>
      <c r="I1073" s="83" t="s">
        <v>311</v>
      </c>
      <c r="J1073" s="83" t="s">
        <v>311</v>
      </c>
      <c r="K1073" s="84" t="s">
        <v>311</v>
      </c>
      <c r="L1073" s="83" t="s">
        <v>311</v>
      </c>
      <c r="M1073" s="85" t="s">
        <v>311</v>
      </c>
      <c r="N1073" s="83" t="s">
        <v>311</v>
      </c>
      <c r="O1073" s="84" t="s">
        <v>311</v>
      </c>
      <c r="P1073" s="83" t="s">
        <v>311</v>
      </c>
      <c r="Q1073" s="83" t="s">
        <v>311</v>
      </c>
      <c r="R1073" s="83" t="s">
        <v>311</v>
      </c>
      <c r="S1073" s="86" t="s">
        <v>311</v>
      </c>
      <c r="T1073" s="83" t="s">
        <v>311</v>
      </c>
      <c r="U1073" s="83" t="s">
        <v>311</v>
      </c>
      <c r="V1073" s="83" t="s">
        <v>311</v>
      </c>
      <c r="W1073" s="86" t="s">
        <v>311</v>
      </c>
      <c r="X1073" s="86" t="s">
        <v>311</v>
      </c>
      <c r="Y1073" s="90" t="str">
        <f>IF(tbl_main[[#This Row],[ИНН организации]]="","",IF(ISERROR(VLOOKUP(tbl_main[[#This Row],[ИНН организации]],tbl_inn[],3,FALSE)),"Проверьте ИНН",VLOOKUP(tbl_main[[#This Row],[ИНН организации]],tbl_inn[],3,FALSE)))</f>
        <v/>
      </c>
      <c r="Z1073" s="90" t="str">
        <f>IF(ISERROR(VLOOKUP(tbl_main[[#This Row],[ИНН организации]],tbl_inn[],4,FALSE)),"",VLOOKUP(tbl_main[[#This Row],[ИНН организации]],tbl_inn[],4,FALSE))</f>
        <v/>
      </c>
      <c r="AA1073" s="90" t="str">
        <f>IF(ISERROR(VLOOKUP(tbl_main[[#This Row],[ИНН организации]],tbl_inn[],8,FALSE)),"",VLOOKUP(tbl_main[[#This Row],[ИНН организации]],tbl_inn[],8,FALSE))</f>
        <v/>
      </c>
      <c r="AB1073" s="83" t="s">
        <v>311</v>
      </c>
      <c r="AC1073" s="83" t="s">
        <v>311</v>
      </c>
      <c r="AD1073" s="83" t="s">
        <v>311</v>
      </c>
      <c r="AE1073" s="83" t="s">
        <v>311</v>
      </c>
      <c r="AF1073" s="83" t="s">
        <v>311</v>
      </c>
      <c r="AG1073" s="83" t="s">
        <v>311</v>
      </c>
      <c r="AH1073" s="83" t="s">
        <v>311</v>
      </c>
      <c r="AI1073" s="83" t="s">
        <v>311</v>
      </c>
      <c r="AJ1073" s="83" t="s">
        <v>311</v>
      </c>
      <c r="AK1073" s="83" t="s">
        <v>311</v>
      </c>
      <c r="AL1073" s="83" t="s">
        <v>311</v>
      </c>
      <c r="AM1073" s="83" t="s">
        <v>311</v>
      </c>
      <c r="AN1073" s="83" t="s">
        <v>311</v>
      </c>
    </row>
    <row r="1074" spans="1:40" x14ac:dyDescent="0.25">
      <c r="A1074" s="81">
        <f t="shared" si="16"/>
        <v>1065</v>
      </c>
      <c r="B1074" s="82" t="str">
        <f>IF(tbl_main[[#This Row],[ТИП]]="","",IF(tbl_main[[#This Row],[Серия и номер]]="","",tbl_main[[#This Row],[ТИП]]&amp;"-"&amp;RIGHT(tbl_main[[#This Row],[Серия и номер]],6)))</f>
        <v/>
      </c>
      <c r="C1074" s="83" t="s">
        <v>311</v>
      </c>
      <c r="D1074" s="83" t="s">
        <v>311</v>
      </c>
      <c r="E1074" s="83" t="s">
        <v>311</v>
      </c>
      <c r="F1074" s="83" t="s">
        <v>311</v>
      </c>
      <c r="G1074" s="83" t="s">
        <v>311</v>
      </c>
      <c r="H1074" s="83" t="s">
        <v>311</v>
      </c>
      <c r="I1074" s="83" t="s">
        <v>311</v>
      </c>
      <c r="J1074" s="83" t="s">
        <v>311</v>
      </c>
      <c r="K1074" s="84" t="s">
        <v>311</v>
      </c>
      <c r="L1074" s="83" t="s">
        <v>311</v>
      </c>
      <c r="M1074" s="85" t="s">
        <v>311</v>
      </c>
      <c r="N1074" s="83" t="s">
        <v>311</v>
      </c>
      <c r="O1074" s="84" t="s">
        <v>311</v>
      </c>
      <c r="P1074" s="83" t="s">
        <v>311</v>
      </c>
      <c r="Q1074" s="83" t="s">
        <v>311</v>
      </c>
      <c r="R1074" s="83" t="s">
        <v>311</v>
      </c>
      <c r="S1074" s="86" t="s">
        <v>311</v>
      </c>
      <c r="T1074" s="83" t="s">
        <v>311</v>
      </c>
      <c r="U1074" s="83" t="s">
        <v>311</v>
      </c>
      <c r="V1074" s="83" t="s">
        <v>311</v>
      </c>
      <c r="W1074" s="86" t="s">
        <v>311</v>
      </c>
      <c r="X1074" s="86" t="s">
        <v>311</v>
      </c>
      <c r="Y1074" s="90" t="str">
        <f>IF(tbl_main[[#This Row],[ИНН организации]]="","",IF(ISERROR(VLOOKUP(tbl_main[[#This Row],[ИНН организации]],tbl_inn[],3,FALSE)),"Проверьте ИНН",VLOOKUP(tbl_main[[#This Row],[ИНН организации]],tbl_inn[],3,FALSE)))</f>
        <v/>
      </c>
      <c r="Z1074" s="90" t="str">
        <f>IF(ISERROR(VLOOKUP(tbl_main[[#This Row],[ИНН организации]],tbl_inn[],4,FALSE)),"",VLOOKUP(tbl_main[[#This Row],[ИНН организации]],tbl_inn[],4,FALSE))</f>
        <v/>
      </c>
      <c r="AA1074" s="90" t="str">
        <f>IF(ISERROR(VLOOKUP(tbl_main[[#This Row],[ИНН организации]],tbl_inn[],8,FALSE)),"",VLOOKUP(tbl_main[[#This Row],[ИНН организации]],tbl_inn[],8,FALSE))</f>
        <v/>
      </c>
      <c r="AB1074" s="83" t="s">
        <v>311</v>
      </c>
      <c r="AC1074" s="83" t="s">
        <v>311</v>
      </c>
      <c r="AD1074" s="83" t="s">
        <v>311</v>
      </c>
      <c r="AE1074" s="83" t="s">
        <v>311</v>
      </c>
      <c r="AF1074" s="83" t="s">
        <v>311</v>
      </c>
      <c r="AG1074" s="83" t="s">
        <v>311</v>
      </c>
      <c r="AH1074" s="83" t="s">
        <v>311</v>
      </c>
      <c r="AI1074" s="83" t="s">
        <v>311</v>
      </c>
      <c r="AJ1074" s="83" t="s">
        <v>311</v>
      </c>
      <c r="AK1074" s="83" t="s">
        <v>311</v>
      </c>
      <c r="AL1074" s="83" t="s">
        <v>311</v>
      </c>
      <c r="AM1074" s="83" t="s">
        <v>311</v>
      </c>
      <c r="AN1074" s="83" t="s">
        <v>311</v>
      </c>
    </row>
    <row r="1075" spans="1:40" x14ac:dyDescent="0.25">
      <c r="A1075" s="81">
        <f t="shared" si="16"/>
        <v>1066</v>
      </c>
      <c r="B1075" s="82" t="str">
        <f>IF(tbl_main[[#This Row],[ТИП]]="","",IF(tbl_main[[#This Row],[Серия и номер]]="","",tbl_main[[#This Row],[ТИП]]&amp;"-"&amp;RIGHT(tbl_main[[#This Row],[Серия и номер]],6)))</f>
        <v/>
      </c>
      <c r="C1075" s="83" t="s">
        <v>311</v>
      </c>
      <c r="D1075" s="83" t="s">
        <v>311</v>
      </c>
      <c r="E1075" s="83" t="s">
        <v>311</v>
      </c>
      <c r="F1075" s="83" t="s">
        <v>311</v>
      </c>
      <c r="G1075" s="83" t="s">
        <v>311</v>
      </c>
      <c r="H1075" s="83" t="s">
        <v>311</v>
      </c>
      <c r="I1075" s="83" t="s">
        <v>311</v>
      </c>
      <c r="J1075" s="83" t="s">
        <v>311</v>
      </c>
      <c r="K1075" s="84" t="s">
        <v>311</v>
      </c>
      <c r="L1075" s="83" t="s">
        <v>311</v>
      </c>
      <c r="M1075" s="85" t="s">
        <v>311</v>
      </c>
      <c r="N1075" s="83" t="s">
        <v>311</v>
      </c>
      <c r="O1075" s="84" t="s">
        <v>311</v>
      </c>
      <c r="P1075" s="83" t="s">
        <v>311</v>
      </c>
      <c r="Q1075" s="83" t="s">
        <v>311</v>
      </c>
      <c r="R1075" s="83" t="s">
        <v>311</v>
      </c>
      <c r="S1075" s="86" t="s">
        <v>311</v>
      </c>
      <c r="T1075" s="83" t="s">
        <v>311</v>
      </c>
      <c r="U1075" s="83" t="s">
        <v>311</v>
      </c>
      <c r="V1075" s="83" t="s">
        <v>311</v>
      </c>
      <c r="W1075" s="86" t="s">
        <v>311</v>
      </c>
      <c r="X1075" s="86" t="s">
        <v>311</v>
      </c>
      <c r="Y1075" s="90" t="str">
        <f>IF(tbl_main[[#This Row],[ИНН организации]]="","",IF(ISERROR(VLOOKUP(tbl_main[[#This Row],[ИНН организации]],tbl_inn[],3,FALSE)),"Проверьте ИНН",VLOOKUP(tbl_main[[#This Row],[ИНН организации]],tbl_inn[],3,FALSE)))</f>
        <v/>
      </c>
      <c r="Z1075" s="90" t="str">
        <f>IF(ISERROR(VLOOKUP(tbl_main[[#This Row],[ИНН организации]],tbl_inn[],4,FALSE)),"",VLOOKUP(tbl_main[[#This Row],[ИНН организации]],tbl_inn[],4,FALSE))</f>
        <v/>
      </c>
      <c r="AA1075" s="90" t="str">
        <f>IF(ISERROR(VLOOKUP(tbl_main[[#This Row],[ИНН организации]],tbl_inn[],8,FALSE)),"",VLOOKUP(tbl_main[[#This Row],[ИНН организации]],tbl_inn[],8,FALSE))</f>
        <v/>
      </c>
      <c r="AB1075" s="83" t="s">
        <v>311</v>
      </c>
      <c r="AC1075" s="83" t="s">
        <v>311</v>
      </c>
      <c r="AD1075" s="83" t="s">
        <v>311</v>
      </c>
      <c r="AE1075" s="83" t="s">
        <v>311</v>
      </c>
      <c r="AF1075" s="83" t="s">
        <v>311</v>
      </c>
      <c r="AG1075" s="83" t="s">
        <v>311</v>
      </c>
      <c r="AH1075" s="83" t="s">
        <v>311</v>
      </c>
      <c r="AI1075" s="83" t="s">
        <v>311</v>
      </c>
      <c r="AJ1075" s="83" t="s">
        <v>311</v>
      </c>
      <c r="AK1075" s="83" t="s">
        <v>311</v>
      </c>
      <c r="AL1075" s="83" t="s">
        <v>311</v>
      </c>
      <c r="AM1075" s="83" t="s">
        <v>311</v>
      </c>
      <c r="AN1075" s="83" t="s">
        <v>311</v>
      </c>
    </row>
    <row r="1076" spans="1:40" x14ac:dyDescent="0.25">
      <c r="A1076" s="81">
        <f t="shared" si="16"/>
        <v>1067</v>
      </c>
      <c r="B1076" s="82" t="str">
        <f>IF(tbl_main[[#This Row],[ТИП]]="","",IF(tbl_main[[#This Row],[Серия и номер]]="","",tbl_main[[#This Row],[ТИП]]&amp;"-"&amp;RIGHT(tbl_main[[#This Row],[Серия и номер]],6)))</f>
        <v/>
      </c>
      <c r="C1076" s="83" t="s">
        <v>311</v>
      </c>
      <c r="D1076" s="83" t="s">
        <v>311</v>
      </c>
      <c r="E1076" s="83" t="s">
        <v>311</v>
      </c>
      <c r="F1076" s="83" t="s">
        <v>311</v>
      </c>
      <c r="G1076" s="83" t="s">
        <v>311</v>
      </c>
      <c r="H1076" s="83" t="s">
        <v>311</v>
      </c>
      <c r="I1076" s="83" t="s">
        <v>311</v>
      </c>
      <c r="J1076" s="83" t="s">
        <v>311</v>
      </c>
      <c r="K1076" s="84" t="s">
        <v>311</v>
      </c>
      <c r="L1076" s="83" t="s">
        <v>311</v>
      </c>
      <c r="M1076" s="85" t="s">
        <v>311</v>
      </c>
      <c r="N1076" s="83" t="s">
        <v>311</v>
      </c>
      <c r="O1076" s="84" t="s">
        <v>311</v>
      </c>
      <c r="P1076" s="83" t="s">
        <v>311</v>
      </c>
      <c r="Q1076" s="83" t="s">
        <v>311</v>
      </c>
      <c r="R1076" s="83" t="s">
        <v>311</v>
      </c>
      <c r="S1076" s="86" t="s">
        <v>311</v>
      </c>
      <c r="T1076" s="83" t="s">
        <v>311</v>
      </c>
      <c r="U1076" s="83" t="s">
        <v>311</v>
      </c>
      <c r="V1076" s="83" t="s">
        <v>311</v>
      </c>
      <c r="W1076" s="86" t="s">
        <v>311</v>
      </c>
      <c r="X1076" s="86" t="s">
        <v>311</v>
      </c>
      <c r="Y1076" s="90" t="str">
        <f>IF(tbl_main[[#This Row],[ИНН организации]]="","",IF(ISERROR(VLOOKUP(tbl_main[[#This Row],[ИНН организации]],tbl_inn[],3,FALSE)),"Проверьте ИНН",VLOOKUP(tbl_main[[#This Row],[ИНН организации]],tbl_inn[],3,FALSE)))</f>
        <v/>
      </c>
      <c r="Z1076" s="90" t="str">
        <f>IF(ISERROR(VLOOKUP(tbl_main[[#This Row],[ИНН организации]],tbl_inn[],4,FALSE)),"",VLOOKUP(tbl_main[[#This Row],[ИНН организации]],tbl_inn[],4,FALSE))</f>
        <v/>
      </c>
      <c r="AA1076" s="90" t="str">
        <f>IF(ISERROR(VLOOKUP(tbl_main[[#This Row],[ИНН организации]],tbl_inn[],8,FALSE)),"",VLOOKUP(tbl_main[[#This Row],[ИНН организации]],tbl_inn[],8,FALSE))</f>
        <v/>
      </c>
      <c r="AB1076" s="83" t="s">
        <v>311</v>
      </c>
      <c r="AC1076" s="83" t="s">
        <v>311</v>
      </c>
      <c r="AD1076" s="83" t="s">
        <v>311</v>
      </c>
      <c r="AE1076" s="83" t="s">
        <v>311</v>
      </c>
      <c r="AF1076" s="83" t="s">
        <v>311</v>
      </c>
      <c r="AG1076" s="83" t="s">
        <v>311</v>
      </c>
      <c r="AH1076" s="83" t="s">
        <v>311</v>
      </c>
      <c r="AI1076" s="83" t="s">
        <v>311</v>
      </c>
      <c r="AJ1076" s="83" t="s">
        <v>311</v>
      </c>
      <c r="AK1076" s="83" t="s">
        <v>311</v>
      </c>
      <c r="AL1076" s="83" t="s">
        <v>311</v>
      </c>
      <c r="AM1076" s="83" t="s">
        <v>311</v>
      </c>
      <c r="AN1076" s="83" t="s">
        <v>311</v>
      </c>
    </row>
    <row r="1077" spans="1:40" x14ac:dyDescent="0.25">
      <c r="A1077" s="81">
        <f t="shared" si="16"/>
        <v>1068</v>
      </c>
      <c r="B1077" s="82" t="str">
        <f>IF(tbl_main[[#This Row],[ТИП]]="","",IF(tbl_main[[#This Row],[Серия и номер]]="","",tbl_main[[#This Row],[ТИП]]&amp;"-"&amp;RIGHT(tbl_main[[#This Row],[Серия и номер]],6)))</f>
        <v/>
      </c>
      <c r="C1077" s="83" t="s">
        <v>311</v>
      </c>
      <c r="D1077" s="83" t="s">
        <v>311</v>
      </c>
      <c r="E1077" s="83" t="s">
        <v>311</v>
      </c>
      <c r="F1077" s="83" t="s">
        <v>311</v>
      </c>
      <c r="G1077" s="83" t="s">
        <v>311</v>
      </c>
      <c r="H1077" s="83" t="s">
        <v>311</v>
      </c>
      <c r="I1077" s="83" t="s">
        <v>311</v>
      </c>
      <c r="J1077" s="83" t="s">
        <v>311</v>
      </c>
      <c r="K1077" s="84" t="s">
        <v>311</v>
      </c>
      <c r="L1077" s="83" t="s">
        <v>311</v>
      </c>
      <c r="M1077" s="85" t="s">
        <v>311</v>
      </c>
      <c r="N1077" s="83" t="s">
        <v>311</v>
      </c>
      <c r="O1077" s="84" t="s">
        <v>311</v>
      </c>
      <c r="P1077" s="83" t="s">
        <v>311</v>
      </c>
      <c r="Q1077" s="83" t="s">
        <v>311</v>
      </c>
      <c r="R1077" s="83" t="s">
        <v>311</v>
      </c>
      <c r="S1077" s="86" t="s">
        <v>311</v>
      </c>
      <c r="T1077" s="83" t="s">
        <v>311</v>
      </c>
      <c r="U1077" s="83" t="s">
        <v>311</v>
      </c>
      <c r="V1077" s="83" t="s">
        <v>311</v>
      </c>
      <c r="W1077" s="86" t="s">
        <v>311</v>
      </c>
      <c r="X1077" s="86" t="s">
        <v>311</v>
      </c>
      <c r="Y1077" s="90" t="str">
        <f>IF(tbl_main[[#This Row],[ИНН организации]]="","",IF(ISERROR(VLOOKUP(tbl_main[[#This Row],[ИНН организации]],tbl_inn[],3,FALSE)),"Проверьте ИНН",VLOOKUP(tbl_main[[#This Row],[ИНН организации]],tbl_inn[],3,FALSE)))</f>
        <v/>
      </c>
      <c r="Z1077" s="90" t="str">
        <f>IF(ISERROR(VLOOKUP(tbl_main[[#This Row],[ИНН организации]],tbl_inn[],4,FALSE)),"",VLOOKUP(tbl_main[[#This Row],[ИНН организации]],tbl_inn[],4,FALSE))</f>
        <v/>
      </c>
      <c r="AA1077" s="90" t="str">
        <f>IF(ISERROR(VLOOKUP(tbl_main[[#This Row],[ИНН организации]],tbl_inn[],8,FALSE)),"",VLOOKUP(tbl_main[[#This Row],[ИНН организации]],tbl_inn[],8,FALSE))</f>
        <v/>
      </c>
      <c r="AB1077" s="83" t="s">
        <v>311</v>
      </c>
      <c r="AC1077" s="83" t="s">
        <v>311</v>
      </c>
      <c r="AD1077" s="83" t="s">
        <v>311</v>
      </c>
      <c r="AE1077" s="83" t="s">
        <v>311</v>
      </c>
      <c r="AF1077" s="83" t="s">
        <v>311</v>
      </c>
      <c r="AG1077" s="83" t="s">
        <v>311</v>
      </c>
      <c r="AH1077" s="83" t="s">
        <v>311</v>
      </c>
      <c r="AI1077" s="83" t="s">
        <v>311</v>
      </c>
      <c r="AJ1077" s="83" t="s">
        <v>311</v>
      </c>
      <c r="AK1077" s="83" t="s">
        <v>311</v>
      </c>
      <c r="AL1077" s="83" t="s">
        <v>311</v>
      </c>
      <c r="AM1077" s="83" t="s">
        <v>311</v>
      </c>
      <c r="AN1077" s="83" t="s">
        <v>311</v>
      </c>
    </row>
    <row r="1078" spans="1:40" x14ac:dyDescent="0.25">
      <c r="A1078" s="81">
        <f t="shared" si="16"/>
        <v>1069</v>
      </c>
      <c r="B1078" s="82" t="str">
        <f>IF(tbl_main[[#This Row],[ТИП]]="","",IF(tbl_main[[#This Row],[Серия и номер]]="","",tbl_main[[#This Row],[ТИП]]&amp;"-"&amp;RIGHT(tbl_main[[#This Row],[Серия и номер]],6)))</f>
        <v/>
      </c>
      <c r="C1078" s="83" t="s">
        <v>311</v>
      </c>
      <c r="D1078" s="83" t="s">
        <v>311</v>
      </c>
      <c r="E1078" s="83" t="s">
        <v>311</v>
      </c>
      <c r="F1078" s="83" t="s">
        <v>311</v>
      </c>
      <c r="G1078" s="83" t="s">
        <v>311</v>
      </c>
      <c r="H1078" s="83" t="s">
        <v>311</v>
      </c>
      <c r="I1078" s="83" t="s">
        <v>311</v>
      </c>
      <c r="J1078" s="83" t="s">
        <v>311</v>
      </c>
      <c r="K1078" s="84" t="s">
        <v>311</v>
      </c>
      <c r="L1078" s="83" t="s">
        <v>311</v>
      </c>
      <c r="M1078" s="85" t="s">
        <v>311</v>
      </c>
      <c r="N1078" s="83" t="s">
        <v>311</v>
      </c>
      <c r="O1078" s="84" t="s">
        <v>311</v>
      </c>
      <c r="P1078" s="83" t="s">
        <v>311</v>
      </c>
      <c r="Q1078" s="83" t="s">
        <v>311</v>
      </c>
      <c r="R1078" s="83" t="s">
        <v>311</v>
      </c>
      <c r="S1078" s="86" t="s">
        <v>311</v>
      </c>
      <c r="T1078" s="83" t="s">
        <v>311</v>
      </c>
      <c r="U1078" s="83" t="s">
        <v>311</v>
      </c>
      <c r="V1078" s="83" t="s">
        <v>311</v>
      </c>
      <c r="W1078" s="86" t="s">
        <v>311</v>
      </c>
      <c r="X1078" s="86" t="s">
        <v>311</v>
      </c>
      <c r="Y1078" s="90" t="str">
        <f>IF(tbl_main[[#This Row],[ИНН организации]]="","",IF(ISERROR(VLOOKUP(tbl_main[[#This Row],[ИНН организации]],tbl_inn[],3,FALSE)),"Проверьте ИНН",VLOOKUP(tbl_main[[#This Row],[ИНН организации]],tbl_inn[],3,FALSE)))</f>
        <v/>
      </c>
      <c r="Z1078" s="90" t="str">
        <f>IF(ISERROR(VLOOKUP(tbl_main[[#This Row],[ИНН организации]],tbl_inn[],4,FALSE)),"",VLOOKUP(tbl_main[[#This Row],[ИНН организации]],tbl_inn[],4,FALSE))</f>
        <v/>
      </c>
      <c r="AA1078" s="90" t="str">
        <f>IF(ISERROR(VLOOKUP(tbl_main[[#This Row],[ИНН организации]],tbl_inn[],8,FALSE)),"",VLOOKUP(tbl_main[[#This Row],[ИНН организации]],tbl_inn[],8,FALSE))</f>
        <v/>
      </c>
      <c r="AB1078" s="83" t="s">
        <v>311</v>
      </c>
      <c r="AC1078" s="83" t="s">
        <v>311</v>
      </c>
      <c r="AD1078" s="83" t="s">
        <v>311</v>
      </c>
      <c r="AE1078" s="83" t="s">
        <v>311</v>
      </c>
      <c r="AF1078" s="83" t="s">
        <v>311</v>
      </c>
      <c r="AG1078" s="83" t="s">
        <v>311</v>
      </c>
      <c r="AH1078" s="83" t="s">
        <v>311</v>
      </c>
      <c r="AI1078" s="83" t="s">
        <v>311</v>
      </c>
      <c r="AJ1078" s="83" t="s">
        <v>311</v>
      </c>
      <c r="AK1078" s="83" t="s">
        <v>311</v>
      </c>
      <c r="AL1078" s="83" t="s">
        <v>311</v>
      </c>
      <c r="AM1078" s="83" t="s">
        <v>311</v>
      </c>
      <c r="AN1078" s="83" t="s">
        <v>311</v>
      </c>
    </row>
    <row r="1079" spans="1:40" x14ac:dyDescent="0.25">
      <c r="A1079" s="81">
        <f t="shared" si="16"/>
        <v>1070</v>
      </c>
      <c r="B1079" s="82" t="str">
        <f>IF(tbl_main[[#This Row],[ТИП]]="","",IF(tbl_main[[#This Row],[Серия и номер]]="","",tbl_main[[#This Row],[ТИП]]&amp;"-"&amp;RIGHT(tbl_main[[#This Row],[Серия и номер]],6)))</f>
        <v/>
      </c>
      <c r="C1079" s="83" t="s">
        <v>311</v>
      </c>
      <c r="D1079" s="83" t="s">
        <v>311</v>
      </c>
      <c r="E1079" s="83" t="s">
        <v>311</v>
      </c>
      <c r="F1079" s="83" t="s">
        <v>311</v>
      </c>
      <c r="G1079" s="83" t="s">
        <v>311</v>
      </c>
      <c r="H1079" s="83" t="s">
        <v>311</v>
      </c>
      <c r="I1079" s="83" t="s">
        <v>311</v>
      </c>
      <c r="J1079" s="83" t="s">
        <v>311</v>
      </c>
      <c r="K1079" s="84" t="s">
        <v>311</v>
      </c>
      <c r="L1079" s="83" t="s">
        <v>311</v>
      </c>
      <c r="M1079" s="85" t="s">
        <v>311</v>
      </c>
      <c r="N1079" s="83" t="s">
        <v>311</v>
      </c>
      <c r="O1079" s="84" t="s">
        <v>311</v>
      </c>
      <c r="P1079" s="83" t="s">
        <v>311</v>
      </c>
      <c r="Q1079" s="83" t="s">
        <v>311</v>
      </c>
      <c r="R1079" s="83" t="s">
        <v>311</v>
      </c>
      <c r="S1079" s="86" t="s">
        <v>311</v>
      </c>
      <c r="T1079" s="83" t="s">
        <v>311</v>
      </c>
      <c r="U1079" s="83" t="s">
        <v>311</v>
      </c>
      <c r="V1079" s="83" t="s">
        <v>311</v>
      </c>
      <c r="W1079" s="86" t="s">
        <v>311</v>
      </c>
      <c r="X1079" s="86" t="s">
        <v>311</v>
      </c>
      <c r="Y1079" s="90" t="str">
        <f>IF(tbl_main[[#This Row],[ИНН организации]]="","",IF(ISERROR(VLOOKUP(tbl_main[[#This Row],[ИНН организации]],tbl_inn[],3,FALSE)),"Проверьте ИНН",VLOOKUP(tbl_main[[#This Row],[ИНН организации]],tbl_inn[],3,FALSE)))</f>
        <v/>
      </c>
      <c r="Z1079" s="90" t="str">
        <f>IF(ISERROR(VLOOKUP(tbl_main[[#This Row],[ИНН организации]],tbl_inn[],4,FALSE)),"",VLOOKUP(tbl_main[[#This Row],[ИНН организации]],tbl_inn[],4,FALSE))</f>
        <v/>
      </c>
      <c r="AA1079" s="90" t="str">
        <f>IF(ISERROR(VLOOKUP(tbl_main[[#This Row],[ИНН организации]],tbl_inn[],8,FALSE)),"",VLOOKUP(tbl_main[[#This Row],[ИНН организации]],tbl_inn[],8,FALSE))</f>
        <v/>
      </c>
      <c r="AB1079" s="83" t="s">
        <v>311</v>
      </c>
      <c r="AC1079" s="83" t="s">
        <v>311</v>
      </c>
      <c r="AD1079" s="83" t="s">
        <v>311</v>
      </c>
      <c r="AE1079" s="83" t="s">
        <v>311</v>
      </c>
      <c r="AF1079" s="83" t="s">
        <v>311</v>
      </c>
      <c r="AG1079" s="83" t="s">
        <v>311</v>
      </c>
      <c r="AH1079" s="83" t="s">
        <v>311</v>
      </c>
      <c r="AI1079" s="83" t="s">
        <v>311</v>
      </c>
      <c r="AJ1079" s="83" t="s">
        <v>311</v>
      </c>
      <c r="AK1079" s="83" t="s">
        <v>311</v>
      </c>
      <c r="AL1079" s="83" t="s">
        <v>311</v>
      </c>
      <c r="AM1079" s="83" t="s">
        <v>311</v>
      </c>
      <c r="AN1079" s="83" t="s">
        <v>311</v>
      </c>
    </row>
    <row r="1080" spans="1:40" x14ac:dyDescent="0.25">
      <c r="A1080" s="81">
        <f t="shared" si="16"/>
        <v>1071</v>
      </c>
      <c r="B1080" s="82" t="str">
        <f>IF(tbl_main[[#This Row],[ТИП]]="","",IF(tbl_main[[#This Row],[Серия и номер]]="","",tbl_main[[#This Row],[ТИП]]&amp;"-"&amp;RIGHT(tbl_main[[#This Row],[Серия и номер]],6)))</f>
        <v/>
      </c>
      <c r="C1080" s="83" t="s">
        <v>311</v>
      </c>
      <c r="D1080" s="83" t="s">
        <v>311</v>
      </c>
      <c r="E1080" s="83" t="s">
        <v>311</v>
      </c>
      <c r="F1080" s="83" t="s">
        <v>311</v>
      </c>
      <c r="G1080" s="83" t="s">
        <v>311</v>
      </c>
      <c r="H1080" s="83" t="s">
        <v>311</v>
      </c>
      <c r="I1080" s="83" t="s">
        <v>311</v>
      </c>
      <c r="J1080" s="83" t="s">
        <v>311</v>
      </c>
      <c r="K1080" s="84" t="s">
        <v>311</v>
      </c>
      <c r="L1080" s="83" t="s">
        <v>311</v>
      </c>
      <c r="M1080" s="85" t="s">
        <v>311</v>
      </c>
      <c r="N1080" s="83" t="s">
        <v>311</v>
      </c>
      <c r="O1080" s="84" t="s">
        <v>311</v>
      </c>
      <c r="P1080" s="83" t="s">
        <v>311</v>
      </c>
      <c r="Q1080" s="83" t="s">
        <v>311</v>
      </c>
      <c r="R1080" s="83" t="s">
        <v>311</v>
      </c>
      <c r="S1080" s="86" t="s">
        <v>311</v>
      </c>
      <c r="T1080" s="83" t="s">
        <v>311</v>
      </c>
      <c r="U1080" s="83" t="s">
        <v>311</v>
      </c>
      <c r="V1080" s="83" t="s">
        <v>311</v>
      </c>
      <c r="W1080" s="86" t="s">
        <v>311</v>
      </c>
      <c r="X1080" s="86" t="s">
        <v>311</v>
      </c>
      <c r="Y1080" s="90" t="str">
        <f>IF(tbl_main[[#This Row],[ИНН организации]]="","",IF(ISERROR(VLOOKUP(tbl_main[[#This Row],[ИНН организации]],tbl_inn[],3,FALSE)),"Проверьте ИНН",VLOOKUP(tbl_main[[#This Row],[ИНН организации]],tbl_inn[],3,FALSE)))</f>
        <v/>
      </c>
      <c r="Z1080" s="90" t="str">
        <f>IF(ISERROR(VLOOKUP(tbl_main[[#This Row],[ИНН организации]],tbl_inn[],4,FALSE)),"",VLOOKUP(tbl_main[[#This Row],[ИНН организации]],tbl_inn[],4,FALSE))</f>
        <v/>
      </c>
      <c r="AA1080" s="90" t="str">
        <f>IF(ISERROR(VLOOKUP(tbl_main[[#This Row],[ИНН организации]],tbl_inn[],8,FALSE)),"",VLOOKUP(tbl_main[[#This Row],[ИНН организации]],tbl_inn[],8,FALSE))</f>
        <v/>
      </c>
      <c r="AB1080" s="83" t="s">
        <v>311</v>
      </c>
      <c r="AC1080" s="83" t="s">
        <v>311</v>
      </c>
      <c r="AD1080" s="83" t="s">
        <v>311</v>
      </c>
      <c r="AE1080" s="83" t="s">
        <v>311</v>
      </c>
      <c r="AF1080" s="83" t="s">
        <v>311</v>
      </c>
      <c r="AG1080" s="83" t="s">
        <v>311</v>
      </c>
      <c r="AH1080" s="83" t="s">
        <v>311</v>
      </c>
      <c r="AI1080" s="83" t="s">
        <v>311</v>
      </c>
      <c r="AJ1080" s="83" t="s">
        <v>311</v>
      </c>
      <c r="AK1080" s="83" t="s">
        <v>311</v>
      </c>
      <c r="AL1080" s="83" t="s">
        <v>311</v>
      </c>
      <c r="AM1080" s="83" t="s">
        <v>311</v>
      </c>
      <c r="AN1080" s="83" t="s">
        <v>311</v>
      </c>
    </row>
    <row r="1081" spans="1:40" x14ac:dyDescent="0.25">
      <c r="A1081" s="81">
        <f t="shared" si="16"/>
        <v>1072</v>
      </c>
      <c r="B1081" s="82" t="str">
        <f>IF(tbl_main[[#This Row],[ТИП]]="","",IF(tbl_main[[#This Row],[Серия и номер]]="","",tbl_main[[#This Row],[ТИП]]&amp;"-"&amp;RIGHT(tbl_main[[#This Row],[Серия и номер]],6)))</f>
        <v/>
      </c>
      <c r="C1081" s="83" t="s">
        <v>311</v>
      </c>
      <c r="D1081" s="83" t="s">
        <v>311</v>
      </c>
      <c r="E1081" s="83" t="s">
        <v>311</v>
      </c>
      <c r="F1081" s="83" t="s">
        <v>311</v>
      </c>
      <c r="G1081" s="83" t="s">
        <v>311</v>
      </c>
      <c r="H1081" s="83" t="s">
        <v>311</v>
      </c>
      <c r="I1081" s="83" t="s">
        <v>311</v>
      </c>
      <c r="J1081" s="83" t="s">
        <v>311</v>
      </c>
      <c r="K1081" s="84" t="s">
        <v>311</v>
      </c>
      <c r="L1081" s="83" t="s">
        <v>311</v>
      </c>
      <c r="M1081" s="85" t="s">
        <v>311</v>
      </c>
      <c r="N1081" s="83" t="s">
        <v>311</v>
      </c>
      <c r="O1081" s="84" t="s">
        <v>311</v>
      </c>
      <c r="P1081" s="83" t="s">
        <v>311</v>
      </c>
      <c r="Q1081" s="83" t="s">
        <v>311</v>
      </c>
      <c r="R1081" s="83" t="s">
        <v>311</v>
      </c>
      <c r="S1081" s="86" t="s">
        <v>311</v>
      </c>
      <c r="T1081" s="83" t="s">
        <v>311</v>
      </c>
      <c r="U1081" s="83" t="s">
        <v>311</v>
      </c>
      <c r="V1081" s="83" t="s">
        <v>311</v>
      </c>
      <c r="W1081" s="86" t="s">
        <v>311</v>
      </c>
      <c r="X1081" s="86" t="s">
        <v>311</v>
      </c>
      <c r="Y1081" s="90" t="str">
        <f>IF(tbl_main[[#This Row],[ИНН организации]]="","",IF(ISERROR(VLOOKUP(tbl_main[[#This Row],[ИНН организации]],tbl_inn[],3,FALSE)),"Проверьте ИНН",VLOOKUP(tbl_main[[#This Row],[ИНН организации]],tbl_inn[],3,FALSE)))</f>
        <v/>
      </c>
      <c r="Z1081" s="90" t="str">
        <f>IF(ISERROR(VLOOKUP(tbl_main[[#This Row],[ИНН организации]],tbl_inn[],4,FALSE)),"",VLOOKUP(tbl_main[[#This Row],[ИНН организации]],tbl_inn[],4,FALSE))</f>
        <v/>
      </c>
      <c r="AA1081" s="90" t="str">
        <f>IF(ISERROR(VLOOKUP(tbl_main[[#This Row],[ИНН организации]],tbl_inn[],8,FALSE)),"",VLOOKUP(tbl_main[[#This Row],[ИНН организации]],tbl_inn[],8,FALSE))</f>
        <v/>
      </c>
      <c r="AB1081" s="83" t="s">
        <v>311</v>
      </c>
      <c r="AC1081" s="83" t="s">
        <v>311</v>
      </c>
      <c r="AD1081" s="83" t="s">
        <v>311</v>
      </c>
      <c r="AE1081" s="83" t="s">
        <v>311</v>
      </c>
      <c r="AF1081" s="83" t="s">
        <v>311</v>
      </c>
      <c r="AG1081" s="83" t="s">
        <v>311</v>
      </c>
      <c r="AH1081" s="83" t="s">
        <v>311</v>
      </c>
      <c r="AI1081" s="83" t="s">
        <v>311</v>
      </c>
      <c r="AJ1081" s="83" t="s">
        <v>311</v>
      </c>
      <c r="AK1081" s="83" t="s">
        <v>311</v>
      </c>
      <c r="AL1081" s="83" t="s">
        <v>311</v>
      </c>
      <c r="AM1081" s="83" t="s">
        <v>311</v>
      </c>
      <c r="AN1081" s="83" t="s">
        <v>311</v>
      </c>
    </row>
    <row r="1082" spans="1:40" x14ac:dyDescent="0.25">
      <c r="A1082" s="81">
        <f t="shared" si="16"/>
        <v>1073</v>
      </c>
      <c r="B1082" s="82" t="str">
        <f>IF(tbl_main[[#This Row],[ТИП]]="","",IF(tbl_main[[#This Row],[Серия и номер]]="","",tbl_main[[#This Row],[ТИП]]&amp;"-"&amp;RIGHT(tbl_main[[#This Row],[Серия и номер]],6)))</f>
        <v/>
      </c>
      <c r="C1082" s="83" t="s">
        <v>311</v>
      </c>
      <c r="D1082" s="83" t="s">
        <v>311</v>
      </c>
      <c r="E1082" s="83" t="s">
        <v>311</v>
      </c>
      <c r="F1082" s="83" t="s">
        <v>311</v>
      </c>
      <c r="G1082" s="83" t="s">
        <v>311</v>
      </c>
      <c r="H1082" s="83" t="s">
        <v>311</v>
      </c>
      <c r="I1082" s="83" t="s">
        <v>311</v>
      </c>
      <c r="J1082" s="83" t="s">
        <v>311</v>
      </c>
      <c r="K1082" s="84" t="s">
        <v>311</v>
      </c>
      <c r="L1082" s="83" t="s">
        <v>311</v>
      </c>
      <c r="M1082" s="85" t="s">
        <v>311</v>
      </c>
      <c r="N1082" s="83" t="s">
        <v>311</v>
      </c>
      <c r="O1082" s="84" t="s">
        <v>311</v>
      </c>
      <c r="P1082" s="83" t="s">
        <v>311</v>
      </c>
      <c r="Q1082" s="83" t="s">
        <v>311</v>
      </c>
      <c r="R1082" s="83" t="s">
        <v>311</v>
      </c>
      <c r="S1082" s="86" t="s">
        <v>311</v>
      </c>
      <c r="T1082" s="83" t="s">
        <v>311</v>
      </c>
      <c r="U1082" s="83" t="s">
        <v>311</v>
      </c>
      <c r="V1082" s="83" t="s">
        <v>311</v>
      </c>
      <c r="W1082" s="86" t="s">
        <v>311</v>
      </c>
      <c r="X1082" s="86" t="s">
        <v>311</v>
      </c>
      <c r="Y1082" s="90" t="str">
        <f>IF(tbl_main[[#This Row],[ИНН организации]]="","",IF(ISERROR(VLOOKUP(tbl_main[[#This Row],[ИНН организации]],tbl_inn[],3,FALSE)),"Проверьте ИНН",VLOOKUP(tbl_main[[#This Row],[ИНН организации]],tbl_inn[],3,FALSE)))</f>
        <v/>
      </c>
      <c r="Z1082" s="90" t="str">
        <f>IF(ISERROR(VLOOKUP(tbl_main[[#This Row],[ИНН организации]],tbl_inn[],4,FALSE)),"",VLOOKUP(tbl_main[[#This Row],[ИНН организации]],tbl_inn[],4,FALSE))</f>
        <v/>
      </c>
      <c r="AA1082" s="90" t="str">
        <f>IF(ISERROR(VLOOKUP(tbl_main[[#This Row],[ИНН организации]],tbl_inn[],8,FALSE)),"",VLOOKUP(tbl_main[[#This Row],[ИНН организации]],tbl_inn[],8,FALSE))</f>
        <v/>
      </c>
      <c r="AB1082" s="83" t="s">
        <v>311</v>
      </c>
      <c r="AC1082" s="83" t="s">
        <v>311</v>
      </c>
      <c r="AD1082" s="83" t="s">
        <v>311</v>
      </c>
      <c r="AE1082" s="83" t="s">
        <v>311</v>
      </c>
      <c r="AF1082" s="83" t="s">
        <v>311</v>
      </c>
      <c r="AG1082" s="83" t="s">
        <v>311</v>
      </c>
      <c r="AH1082" s="83" t="s">
        <v>311</v>
      </c>
      <c r="AI1082" s="83" t="s">
        <v>311</v>
      </c>
      <c r="AJ1082" s="83" t="s">
        <v>311</v>
      </c>
      <c r="AK1082" s="83" t="s">
        <v>311</v>
      </c>
      <c r="AL1082" s="83" t="s">
        <v>311</v>
      </c>
      <c r="AM1082" s="83" t="s">
        <v>311</v>
      </c>
      <c r="AN1082" s="83" t="s">
        <v>311</v>
      </c>
    </row>
    <row r="1083" spans="1:40" x14ac:dyDescent="0.25">
      <c r="A1083" s="81">
        <f t="shared" si="16"/>
        <v>1074</v>
      </c>
      <c r="B1083" s="82" t="str">
        <f>IF(tbl_main[[#This Row],[ТИП]]="","",IF(tbl_main[[#This Row],[Серия и номер]]="","",tbl_main[[#This Row],[ТИП]]&amp;"-"&amp;RIGHT(tbl_main[[#This Row],[Серия и номер]],6)))</f>
        <v/>
      </c>
      <c r="C1083" s="83" t="s">
        <v>311</v>
      </c>
      <c r="D1083" s="83" t="s">
        <v>311</v>
      </c>
      <c r="E1083" s="83" t="s">
        <v>311</v>
      </c>
      <c r="F1083" s="83" t="s">
        <v>311</v>
      </c>
      <c r="G1083" s="83" t="s">
        <v>311</v>
      </c>
      <c r="H1083" s="83" t="s">
        <v>311</v>
      </c>
      <c r="I1083" s="83" t="s">
        <v>311</v>
      </c>
      <c r="J1083" s="83" t="s">
        <v>311</v>
      </c>
      <c r="K1083" s="84" t="s">
        <v>311</v>
      </c>
      <c r="L1083" s="83" t="s">
        <v>311</v>
      </c>
      <c r="M1083" s="85" t="s">
        <v>311</v>
      </c>
      <c r="N1083" s="83" t="s">
        <v>311</v>
      </c>
      <c r="O1083" s="84" t="s">
        <v>311</v>
      </c>
      <c r="P1083" s="83" t="s">
        <v>311</v>
      </c>
      <c r="Q1083" s="83" t="s">
        <v>311</v>
      </c>
      <c r="R1083" s="83" t="s">
        <v>311</v>
      </c>
      <c r="S1083" s="86" t="s">
        <v>311</v>
      </c>
      <c r="T1083" s="83" t="s">
        <v>311</v>
      </c>
      <c r="U1083" s="83" t="s">
        <v>311</v>
      </c>
      <c r="V1083" s="83" t="s">
        <v>311</v>
      </c>
      <c r="W1083" s="86" t="s">
        <v>311</v>
      </c>
      <c r="X1083" s="86" t="s">
        <v>311</v>
      </c>
      <c r="Y1083" s="90" t="str">
        <f>IF(tbl_main[[#This Row],[ИНН организации]]="","",IF(ISERROR(VLOOKUP(tbl_main[[#This Row],[ИНН организации]],tbl_inn[],3,FALSE)),"Проверьте ИНН",VLOOKUP(tbl_main[[#This Row],[ИНН организации]],tbl_inn[],3,FALSE)))</f>
        <v/>
      </c>
      <c r="Z1083" s="90" t="str">
        <f>IF(ISERROR(VLOOKUP(tbl_main[[#This Row],[ИНН организации]],tbl_inn[],4,FALSE)),"",VLOOKUP(tbl_main[[#This Row],[ИНН организации]],tbl_inn[],4,FALSE))</f>
        <v/>
      </c>
      <c r="AA1083" s="90" t="str">
        <f>IF(ISERROR(VLOOKUP(tbl_main[[#This Row],[ИНН организации]],tbl_inn[],8,FALSE)),"",VLOOKUP(tbl_main[[#This Row],[ИНН организации]],tbl_inn[],8,FALSE))</f>
        <v/>
      </c>
      <c r="AB1083" s="83" t="s">
        <v>311</v>
      </c>
      <c r="AC1083" s="83" t="s">
        <v>311</v>
      </c>
      <c r="AD1083" s="83" t="s">
        <v>311</v>
      </c>
      <c r="AE1083" s="83" t="s">
        <v>311</v>
      </c>
      <c r="AF1083" s="83" t="s">
        <v>311</v>
      </c>
      <c r="AG1083" s="83" t="s">
        <v>311</v>
      </c>
      <c r="AH1083" s="83" t="s">
        <v>311</v>
      </c>
      <c r="AI1083" s="83" t="s">
        <v>311</v>
      </c>
      <c r="AJ1083" s="83" t="s">
        <v>311</v>
      </c>
      <c r="AK1083" s="83" t="s">
        <v>311</v>
      </c>
      <c r="AL1083" s="83" t="s">
        <v>311</v>
      </c>
      <c r="AM1083" s="83" t="s">
        <v>311</v>
      </c>
      <c r="AN1083" s="83" t="s">
        <v>311</v>
      </c>
    </row>
    <row r="1084" spans="1:40" x14ac:dyDescent="0.25">
      <c r="A1084" s="81">
        <f t="shared" si="16"/>
        <v>1075</v>
      </c>
      <c r="B1084" s="82" t="str">
        <f>IF(tbl_main[[#This Row],[ТИП]]="","",IF(tbl_main[[#This Row],[Серия и номер]]="","",tbl_main[[#This Row],[ТИП]]&amp;"-"&amp;RIGHT(tbl_main[[#This Row],[Серия и номер]],6)))</f>
        <v/>
      </c>
      <c r="C1084" s="83" t="s">
        <v>311</v>
      </c>
      <c r="D1084" s="83" t="s">
        <v>311</v>
      </c>
      <c r="E1084" s="83" t="s">
        <v>311</v>
      </c>
      <c r="F1084" s="83" t="s">
        <v>311</v>
      </c>
      <c r="G1084" s="83" t="s">
        <v>311</v>
      </c>
      <c r="H1084" s="83" t="s">
        <v>311</v>
      </c>
      <c r="I1084" s="83" t="s">
        <v>311</v>
      </c>
      <c r="J1084" s="83" t="s">
        <v>311</v>
      </c>
      <c r="K1084" s="84" t="s">
        <v>311</v>
      </c>
      <c r="L1084" s="83" t="s">
        <v>311</v>
      </c>
      <c r="M1084" s="85" t="s">
        <v>311</v>
      </c>
      <c r="N1084" s="83" t="s">
        <v>311</v>
      </c>
      <c r="O1084" s="84" t="s">
        <v>311</v>
      </c>
      <c r="P1084" s="83" t="s">
        <v>311</v>
      </c>
      <c r="Q1084" s="83" t="s">
        <v>311</v>
      </c>
      <c r="R1084" s="83" t="s">
        <v>311</v>
      </c>
      <c r="S1084" s="86" t="s">
        <v>311</v>
      </c>
      <c r="T1084" s="83" t="s">
        <v>311</v>
      </c>
      <c r="U1084" s="83" t="s">
        <v>311</v>
      </c>
      <c r="V1084" s="83" t="s">
        <v>311</v>
      </c>
      <c r="W1084" s="86" t="s">
        <v>311</v>
      </c>
      <c r="X1084" s="86" t="s">
        <v>311</v>
      </c>
      <c r="Y1084" s="90" t="str">
        <f>IF(tbl_main[[#This Row],[ИНН организации]]="","",IF(ISERROR(VLOOKUP(tbl_main[[#This Row],[ИНН организации]],tbl_inn[],3,FALSE)),"Проверьте ИНН",VLOOKUP(tbl_main[[#This Row],[ИНН организации]],tbl_inn[],3,FALSE)))</f>
        <v/>
      </c>
      <c r="Z1084" s="90" t="str">
        <f>IF(ISERROR(VLOOKUP(tbl_main[[#This Row],[ИНН организации]],tbl_inn[],4,FALSE)),"",VLOOKUP(tbl_main[[#This Row],[ИНН организации]],tbl_inn[],4,FALSE))</f>
        <v/>
      </c>
      <c r="AA1084" s="90" t="str">
        <f>IF(ISERROR(VLOOKUP(tbl_main[[#This Row],[ИНН организации]],tbl_inn[],8,FALSE)),"",VLOOKUP(tbl_main[[#This Row],[ИНН организации]],tbl_inn[],8,FALSE))</f>
        <v/>
      </c>
      <c r="AB1084" s="83" t="s">
        <v>311</v>
      </c>
      <c r="AC1084" s="83" t="s">
        <v>311</v>
      </c>
      <c r="AD1084" s="83" t="s">
        <v>311</v>
      </c>
      <c r="AE1084" s="83" t="s">
        <v>311</v>
      </c>
      <c r="AF1084" s="83" t="s">
        <v>311</v>
      </c>
      <c r="AG1084" s="83" t="s">
        <v>311</v>
      </c>
      <c r="AH1084" s="83" t="s">
        <v>311</v>
      </c>
      <c r="AI1084" s="83" t="s">
        <v>311</v>
      </c>
      <c r="AJ1084" s="83" t="s">
        <v>311</v>
      </c>
      <c r="AK1084" s="83" t="s">
        <v>311</v>
      </c>
      <c r="AL1084" s="83" t="s">
        <v>311</v>
      </c>
      <c r="AM1084" s="83" t="s">
        <v>311</v>
      </c>
      <c r="AN1084" s="83" t="s">
        <v>311</v>
      </c>
    </row>
    <row r="1085" spans="1:40" x14ac:dyDescent="0.25">
      <c r="A1085" s="81">
        <f t="shared" si="16"/>
        <v>1076</v>
      </c>
      <c r="B1085" s="82" t="str">
        <f>IF(tbl_main[[#This Row],[ТИП]]="","",IF(tbl_main[[#This Row],[Серия и номер]]="","",tbl_main[[#This Row],[ТИП]]&amp;"-"&amp;RIGHT(tbl_main[[#This Row],[Серия и номер]],6)))</f>
        <v/>
      </c>
      <c r="C1085" s="83" t="s">
        <v>311</v>
      </c>
      <c r="D1085" s="83" t="s">
        <v>311</v>
      </c>
      <c r="E1085" s="83" t="s">
        <v>311</v>
      </c>
      <c r="F1085" s="83" t="s">
        <v>311</v>
      </c>
      <c r="G1085" s="83" t="s">
        <v>311</v>
      </c>
      <c r="H1085" s="83" t="s">
        <v>311</v>
      </c>
      <c r="I1085" s="83" t="s">
        <v>311</v>
      </c>
      <c r="J1085" s="83" t="s">
        <v>311</v>
      </c>
      <c r="K1085" s="84" t="s">
        <v>311</v>
      </c>
      <c r="L1085" s="83" t="s">
        <v>311</v>
      </c>
      <c r="M1085" s="85" t="s">
        <v>311</v>
      </c>
      <c r="N1085" s="83" t="s">
        <v>311</v>
      </c>
      <c r="O1085" s="84" t="s">
        <v>311</v>
      </c>
      <c r="P1085" s="83" t="s">
        <v>311</v>
      </c>
      <c r="Q1085" s="83" t="s">
        <v>311</v>
      </c>
      <c r="R1085" s="83" t="s">
        <v>311</v>
      </c>
      <c r="S1085" s="86" t="s">
        <v>311</v>
      </c>
      <c r="T1085" s="83" t="s">
        <v>311</v>
      </c>
      <c r="U1085" s="83" t="s">
        <v>311</v>
      </c>
      <c r="V1085" s="83" t="s">
        <v>311</v>
      </c>
      <c r="W1085" s="86" t="s">
        <v>311</v>
      </c>
      <c r="X1085" s="86" t="s">
        <v>311</v>
      </c>
      <c r="Y1085" s="90" t="str">
        <f>IF(tbl_main[[#This Row],[ИНН организации]]="","",IF(ISERROR(VLOOKUP(tbl_main[[#This Row],[ИНН организации]],tbl_inn[],3,FALSE)),"Проверьте ИНН",VLOOKUP(tbl_main[[#This Row],[ИНН организации]],tbl_inn[],3,FALSE)))</f>
        <v/>
      </c>
      <c r="Z1085" s="90" t="str">
        <f>IF(ISERROR(VLOOKUP(tbl_main[[#This Row],[ИНН организации]],tbl_inn[],4,FALSE)),"",VLOOKUP(tbl_main[[#This Row],[ИНН организации]],tbl_inn[],4,FALSE))</f>
        <v/>
      </c>
      <c r="AA1085" s="90" t="str">
        <f>IF(ISERROR(VLOOKUP(tbl_main[[#This Row],[ИНН организации]],tbl_inn[],8,FALSE)),"",VLOOKUP(tbl_main[[#This Row],[ИНН организации]],tbl_inn[],8,FALSE))</f>
        <v/>
      </c>
      <c r="AB1085" s="83" t="s">
        <v>311</v>
      </c>
      <c r="AC1085" s="83" t="s">
        <v>311</v>
      </c>
      <c r="AD1085" s="83" t="s">
        <v>311</v>
      </c>
      <c r="AE1085" s="83" t="s">
        <v>311</v>
      </c>
      <c r="AF1085" s="83" t="s">
        <v>311</v>
      </c>
      <c r="AG1085" s="83" t="s">
        <v>311</v>
      </c>
      <c r="AH1085" s="83" t="s">
        <v>311</v>
      </c>
      <c r="AI1085" s="83" t="s">
        <v>311</v>
      </c>
      <c r="AJ1085" s="83" t="s">
        <v>311</v>
      </c>
      <c r="AK1085" s="83" t="s">
        <v>311</v>
      </c>
      <c r="AL1085" s="83" t="s">
        <v>311</v>
      </c>
      <c r="AM1085" s="83" t="s">
        <v>311</v>
      </c>
      <c r="AN1085" s="83" t="s">
        <v>311</v>
      </c>
    </row>
    <row r="1086" spans="1:40" x14ac:dyDescent="0.25">
      <c r="A1086" s="81">
        <f t="shared" si="16"/>
        <v>1077</v>
      </c>
      <c r="B1086" s="82" t="str">
        <f>IF(tbl_main[[#This Row],[ТИП]]="","",IF(tbl_main[[#This Row],[Серия и номер]]="","",tbl_main[[#This Row],[ТИП]]&amp;"-"&amp;RIGHT(tbl_main[[#This Row],[Серия и номер]],6)))</f>
        <v/>
      </c>
      <c r="C1086" s="83" t="s">
        <v>311</v>
      </c>
      <c r="D1086" s="83" t="s">
        <v>311</v>
      </c>
      <c r="E1086" s="83" t="s">
        <v>311</v>
      </c>
      <c r="F1086" s="83" t="s">
        <v>311</v>
      </c>
      <c r="G1086" s="83" t="s">
        <v>311</v>
      </c>
      <c r="H1086" s="83" t="s">
        <v>311</v>
      </c>
      <c r="I1086" s="83" t="s">
        <v>311</v>
      </c>
      <c r="J1086" s="83" t="s">
        <v>311</v>
      </c>
      <c r="K1086" s="84" t="s">
        <v>311</v>
      </c>
      <c r="L1086" s="83" t="s">
        <v>311</v>
      </c>
      <c r="M1086" s="85" t="s">
        <v>311</v>
      </c>
      <c r="N1086" s="83" t="s">
        <v>311</v>
      </c>
      <c r="O1086" s="84" t="s">
        <v>311</v>
      </c>
      <c r="P1086" s="83" t="s">
        <v>311</v>
      </c>
      <c r="Q1086" s="83" t="s">
        <v>311</v>
      </c>
      <c r="R1086" s="83" t="s">
        <v>311</v>
      </c>
      <c r="S1086" s="86" t="s">
        <v>311</v>
      </c>
      <c r="T1086" s="83" t="s">
        <v>311</v>
      </c>
      <c r="U1086" s="83" t="s">
        <v>311</v>
      </c>
      <c r="V1086" s="83" t="s">
        <v>311</v>
      </c>
      <c r="W1086" s="86" t="s">
        <v>311</v>
      </c>
      <c r="X1086" s="86" t="s">
        <v>311</v>
      </c>
      <c r="Y1086" s="90" t="str">
        <f>IF(tbl_main[[#This Row],[ИНН организации]]="","",IF(ISERROR(VLOOKUP(tbl_main[[#This Row],[ИНН организации]],tbl_inn[],3,FALSE)),"Проверьте ИНН",VLOOKUP(tbl_main[[#This Row],[ИНН организации]],tbl_inn[],3,FALSE)))</f>
        <v/>
      </c>
      <c r="Z1086" s="90" t="str">
        <f>IF(ISERROR(VLOOKUP(tbl_main[[#This Row],[ИНН организации]],tbl_inn[],4,FALSE)),"",VLOOKUP(tbl_main[[#This Row],[ИНН организации]],tbl_inn[],4,FALSE))</f>
        <v/>
      </c>
      <c r="AA1086" s="90" t="str">
        <f>IF(ISERROR(VLOOKUP(tbl_main[[#This Row],[ИНН организации]],tbl_inn[],8,FALSE)),"",VLOOKUP(tbl_main[[#This Row],[ИНН организации]],tbl_inn[],8,FALSE))</f>
        <v/>
      </c>
      <c r="AB1086" s="83" t="s">
        <v>311</v>
      </c>
      <c r="AC1086" s="83" t="s">
        <v>311</v>
      </c>
      <c r="AD1086" s="83" t="s">
        <v>311</v>
      </c>
      <c r="AE1086" s="83" t="s">
        <v>311</v>
      </c>
      <c r="AF1086" s="83" t="s">
        <v>311</v>
      </c>
      <c r="AG1086" s="83" t="s">
        <v>311</v>
      </c>
      <c r="AH1086" s="83" t="s">
        <v>311</v>
      </c>
      <c r="AI1086" s="83" t="s">
        <v>311</v>
      </c>
      <c r="AJ1086" s="83" t="s">
        <v>311</v>
      </c>
      <c r="AK1086" s="83" t="s">
        <v>311</v>
      </c>
      <c r="AL1086" s="83" t="s">
        <v>311</v>
      </c>
      <c r="AM1086" s="83" t="s">
        <v>311</v>
      </c>
      <c r="AN1086" s="83" t="s">
        <v>311</v>
      </c>
    </row>
    <row r="1087" spans="1:40" x14ac:dyDescent="0.25">
      <c r="A1087" s="81">
        <f t="shared" si="16"/>
        <v>1078</v>
      </c>
      <c r="B1087" s="82" t="str">
        <f>IF(tbl_main[[#This Row],[ТИП]]="","",IF(tbl_main[[#This Row],[Серия и номер]]="","",tbl_main[[#This Row],[ТИП]]&amp;"-"&amp;RIGHT(tbl_main[[#This Row],[Серия и номер]],6)))</f>
        <v/>
      </c>
      <c r="C1087" s="83" t="s">
        <v>311</v>
      </c>
      <c r="D1087" s="83" t="s">
        <v>311</v>
      </c>
      <c r="E1087" s="83" t="s">
        <v>311</v>
      </c>
      <c r="F1087" s="83" t="s">
        <v>311</v>
      </c>
      <c r="G1087" s="83" t="s">
        <v>311</v>
      </c>
      <c r="H1087" s="83" t="s">
        <v>311</v>
      </c>
      <c r="I1087" s="83" t="s">
        <v>311</v>
      </c>
      <c r="J1087" s="83" t="s">
        <v>311</v>
      </c>
      <c r="K1087" s="84" t="s">
        <v>311</v>
      </c>
      <c r="L1087" s="83" t="s">
        <v>311</v>
      </c>
      <c r="M1087" s="85" t="s">
        <v>311</v>
      </c>
      <c r="N1087" s="83" t="s">
        <v>311</v>
      </c>
      <c r="O1087" s="84" t="s">
        <v>311</v>
      </c>
      <c r="P1087" s="83" t="s">
        <v>311</v>
      </c>
      <c r="Q1087" s="83" t="s">
        <v>311</v>
      </c>
      <c r="R1087" s="83" t="s">
        <v>311</v>
      </c>
      <c r="S1087" s="86" t="s">
        <v>311</v>
      </c>
      <c r="T1087" s="83" t="s">
        <v>311</v>
      </c>
      <c r="U1087" s="83" t="s">
        <v>311</v>
      </c>
      <c r="V1087" s="83" t="s">
        <v>311</v>
      </c>
      <c r="W1087" s="86" t="s">
        <v>311</v>
      </c>
      <c r="X1087" s="86" t="s">
        <v>311</v>
      </c>
      <c r="Y1087" s="90" t="str">
        <f>IF(tbl_main[[#This Row],[ИНН организации]]="","",IF(ISERROR(VLOOKUP(tbl_main[[#This Row],[ИНН организации]],tbl_inn[],3,FALSE)),"Проверьте ИНН",VLOOKUP(tbl_main[[#This Row],[ИНН организации]],tbl_inn[],3,FALSE)))</f>
        <v/>
      </c>
      <c r="Z1087" s="90" t="str">
        <f>IF(ISERROR(VLOOKUP(tbl_main[[#This Row],[ИНН организации]],tbl_inn[],4,FALSE)),"",VLOOKUP(tbl_main[[#This Row],[ИНН организации]],tbl_inn[],4,FALSE))</f>
        <v/>
      </c>
      <c r="AA1087" s="90" t="str">
        <f>IF(ISERROR(VLOOKUP(tbl_main[[#This Row],[ИНН организации]],tbl_inn[],8,FALSE)),"",VLOOKUP(tbl_main[[#This Row],[ИНН организации]],tbl_inn[],8,FALSE))</f>
        <v/>
      </c>
      <c r="AB1087" s="83" t="s">
        <v>311</v>
      </c>
      <c r="AC1087" s="83" t="s">
        <v>311</v>
      </c>
      <c r="AD1087" s="83" t="s">
        <v>311</v>
      </c>
      <c r="AE1087" s="83" t="s">
        <v>311</v>
      </c>
      <c r="AF1087" s="83" t="s">
        <v>311</v>
      </c>
      <c r="AG1087" s="83" t="s">
        <v>311</v>
      </c>
      <c r="AH1087" s="83" t="s">
        <v>311</v>
      </c>
      <c r="AI1087" s="83" t="s">
        <v>311</v>
      </c>
      <c r="AJ1087" s="83" t="s">
        <v>311</v>
      </c>
      <c r="AK1087" s="83" t="s">
        <v>311</v>
      </c>
      <c r="AL1087" s="83" t="s">
        <v>311</v>
      </c>
      <c r="AM1087" s="83" t="s">
        <v>311</v>
      </c>
      <c r="AN1087" s="83" t="s">
        <v>311</v>
      </c>
    </row>
    <row r="1088" spans="1:40" x14ac:dyDescent="0.25">
      <c r="A1088" s="81">
        <f t="shared" si="16"/>
        <v>1079</v>
      </c>
      <c r="B1088" s="82" t="str">
        <f>IF(tbl_main[[#This Row],[ТИП]]="","",IF(tbl_main[[#This Row],[Серия и номер]]="","",tbl_main[[#This Row],[ТИП]]&amp;"-"&amp;RIGHT(tbl_main[[#This Row],[Серия и номер]],6)))</f>
        <v/>
      </c>
      <c r="C1088" s="83" t="s">
        <v>311</v>
      </c>
      <c r="D1088" s="83" t="s">
        <v>311</v>
      </c>
      <c r="E1088" s="83" t="s">
        <v>311</v>
      </c>
      <c r="F1088" s="83" t="s">
        <v>311</v>
      </c>
      <c r="G1088" s="83" t="s">
        <v>311</v>
      </c>
      <c r="H1088" s="83" t="s">
        <v>311</v>
      </c>
      <c r="I1088" s="83" t="s">
        <v>311</v>
      </c>
      <c r="J1088" s="83" t="s">
        <v>311</v>
      </c>
      <c r="K1088" s="84" t="s">
        <v>311</v>
      </c>
      <c r="L1088" s="83" t="s">
        <v>311</v>
      </c>
      <c r="M1088" s="85" t="s">
        <v>311</v>
      </c>
      <c r="N1088" s="83" t="s">
        <v>311</v>
      </c>
      <c r="O1088" s="84" t="s">
        <v>311</v>
      </c>
      <c r="P1088" s="83" t="s">
        <v>311</v>
      </c>
      <c r="Q1088" s="83" t="s">
        <v>311</v>
      </c>
      <c r="R1088" s="83" t="s">
        <v>311</v>
      </c>
      <c r="S1088" s="86" t="s">
        <v>311</v>
      </c>
      <c r="T1088" s="83" t="s">
        <v>311</v>
      </c>
      <c r="U1088" s="83" t="s">
        <v>311</v>
      </c>
      <c r="V1088" s="83" t="s">
        <v>311</v>
      </c>
      <c r="W1088" s="86" t="s">
        <v>311</v>
      </c>
      <c r="X1088" s="86" t="s">
        <v>311</v>
      </c>
      <c r="Y1088" s="90" t="str">
        <f>IF(tbl_main[[#This Row],[ИНН организации]]="","",IF(ISERROR(VLOOKUP(tbl_main[[#This Row],[ИНН организации]],tbl_inn[],3,FALSE)),"Проверьте ИНН",VLOOKUP(tbl_main[[#This Row],[ИНН организации]],tbl_inn[],3,FALSE)))</f>
        <v/>
      </c>
      <c r="Z1088" s="90" t="str">
        <f>IF(ISERROR(VLOOKUP(tbl_main[[#This Row],[ИНН организации]],tbl_inn[],4,FALSE)),"",VLOOKUP(tbl_main[[#This Row],[ИНН организации]],tbl_inn[],4,FALSE))</f>
        <v/>
      </c>
      <c r="AA1088" s="90" t="str">
        <f>IF(ISERROR(VLOOKUP(tbl_main[[#This Row],[ИНН организации]],tbl_inn[],8,FALSE)),"",VLOOKUP(tbl_main[[#This Row],[ИНН организации]],tbl_inn[],8,FALSE))</f>
        <v/>
      </c>
      <c r="AB1088" s="83" t="s">
        <v>311</v>
      </c>
      <c r="AC1088" s="83" t="s">
        <v>311</v>
      </c>
      <c r="AD1088" s="83" t="s">
        <v>311</v>
      </c>
      <c r="AE1088" s="83" t="s">
        <v>311</v>
      </c>
      <c r="AF1088" s="83" t="s">
        <v>311</v>
      </c>
      <c r="AG1088" s="83" t="s">
        <v>311</v>
      </c>
      <c r="AH1088" s="83" t="s">
        <v>311</v>
      </c>
      <c r="AI1088" s="83" t="s">
        <v>311</v>
      </c>
      <c r="AJ1088" s="83" t="s">
        <v>311</v>
      </c>
      <c r="AK1088" s="83" t="s">
        <v>311</v>
      </c>
      <c r="AL1088" s="83" t="s">
        <v>311</v>
      </c>
      <c r="AM1088" s="83" t="s">
        <v>311</v>
      </c>
      <c r="AN1088" s="83" t="s">
        <v>311</v>
      </c>
    </row>
    <row r="1089" spans="1:40" x14ac:dyDescent="0.25">
      <c r="A1089" s="81">
        <f t="shared" si="16"/>
        <v>1080</v>
      </c>
      <c r="B1089" s="82" t="str">
        <f>IF(tbl_main[[#This Row],[ТИП]]="","",IF(tbl_main[[#This Row],[Серия и номер]]="","",tbl_main[[#This Row],[ТИП]]&amp;"-"&amp;RIGHT(tbl_main[[#This Row],[Серия и номер]],6)))</f>
        <v/>
      </c>
      <c r="C1089" s="83" t="s">
        <v>311</v>
      </c>
      <c r="D1089" s="83" t="s">
        <v>311</v>
      </c>
      <c r="E1089" s="83" t="s">
        <v>311</v>
      </c>
      <c r="F1089" s="83" t="s">
        <v>311</v>
      </c>
      <c r="G1089" s="83" t="s">
        <v>311</v>
      </c>
      <c r="H1089" s="83" t="s">
        <v>311</v>
      </c>
      <c r="I1089" s="83" t="s">
        <v>311</v>
      </c>
      <c r="J1089" s="83" t="s">
        <v>311</v>
      </c>
      <c r="K1089" s="84" t="s">
        <v>311</v>
      </c>
      <c r="L1089" s="83" t="s">
        <v>311</v>
      </c>
      <c r="M1089" s="85" t="s">
        <v>311</v>
      </c>
      <c r="N1089" s="83" t="s">
        <v>311</v>
      </c>
      <c r="O1089" s="84" t="s">
        <v>311</v>
      </c>
      <c r="P1089" s="83" t="s">
        <v>311</v>
      </c>
      <c r="Q1089" s="83" t="s">
        <v>311</v>
      </c>
      <c r="R1089" s="83" t="s">
        <v>311</v>
      </c>
      <c r="S1089" s="86" t="s">
        <v>311</v>
      </c>
      <c r="T1089" s="83" t="s">
        <v>311</v>
      </c>
      <c r="U1089" s="83" t="s">
        <v>311</v>
      </c>
      <c r="V1089" s="83" t="s">
        <v>311</v>
      </c>
      <c r="W1089" s="86" t="s">
        <v>311</v>
      </c>
      <c r="X1089" s="86" t="s">
        <v>311</v>
      </c>
      <c r="Y1089" s="90" t="str">
        <f>IF(tbl_main[[#This Row],[ИНН организации]]="","",IF(ISERROR(VLOOKUP(tbl_main[[#This Row],[ИНН организации]],tbl_inn[],3,FALSE)),"Проверьте ИНН",VLOOKUP(tbl_main[[#This Row],[ИНН организации]],tbl_inn[],3,FALSE)))</f>
        <v/>
      </c>
      <c r="Z1089" s="90" t="str">
        <f>IF(ISERROR(VLOOKUP(tbl_main[[#This Row],[ИНН организации]],tbl_inn[],4,FALSE)),"",VLOOKUP(tbl_main[[#This Row],[ИНН организации]],tbl_inn[],4,FALSE))</f>
        <v/>
      </c>
      <c r="AA1089" s="90" t="str">
        <f>IF(ISERROR(VLOOKUP(tbl_main[[#This Row],[ИНН организации]],tbl_inn[],8,FALSE)),"",VLOOKUP(tbl_main[[#This Row],[ИНН организации]],tbl_inn[],8,FALSE))</f>
        <v/>
      </c>
      <c r="AB1089" s="83" t="s">
        <v>311</v>
      </c>
      <c r="AC1089" s="83" t="s">
        <v>311</v>
      </c>
      <c r="AD1089" s="83" t="s">
        <v>311</v>
      </c>
      <c r="AE1089" s="83" t="s">
        <v>311</v>
      </c>
      <c r="AF1089" s="83" t="s">
        <v>311</v>
      </c>
      <c r="AG1089" s="83" t="s">
        <v>311</v>
      </c>
      <c r="AH1089" s="83" t="s">
        <v>311</v>
      </c>
      <c r="AI1089" s="83" t="s">
        <v>311</v>
      </c>
      <c r="AJ1089" s="83" t="s">
        <v>311</v>
      </c>
      <c r="AK1089" s="83" t="s">
        <v>311</v>
      </c>
      <c r="AL1089" s="83" t="s">
        <v>311</v>
      </c>
      <c r="AM1089" s="83" t="s">
        <v>311</v>
      </c>
      <c r="AN1089" s="83" t="s">
        <v>311</v>
      </c>
    </row>
    <row r="1090" spans="1:40" x14ac:dyDescent="0.25">
      <c r="A1090" s="81">
        <f t="shared" si="16"/>
        <v>1081</v>
      </c>
      <c r="B1090" s="82" t="str">
        <f>IF(tbl_main[[#This Row],[ТИП]]="","",IF(tbl_main[[#This Row],[Серия и номер]]="","",tbl_main[[#This Row],[ТИП]]&amp;"-"&amp;RIGHT(tbl_main[[#This Row],[Серия и номер]],6)))</f>
        <v/>
      </c>
      <c r="C1090" s="83" t="s">
        <v>311</v>
      </c>
      <c r="D1090" s="83" t="s">
        <v>311</v>
      </c>
      <c r="E1090" s="83" t="s">
        <v>311</v>
      </c>
      <c r="F1090" s="83" t="s">
        <v>311</v>
      </c>
      <c r="G1090" s="83" t="s">
        <v>311</v>
      </c>
      <c r="H1090" s="83" t="s">
        <v>311</v>
      </c>
      <c r="I1090" s="83" t="s">
        <v>311</v>
      </c>
      <c r="J1090" s="83" t="s">
        <v>311</v>
      </c>
      <c r="K1090" s="84" t="s">
        <v>311</v>
      </c>
      <c r="L1090" s="83" t="s">
        <v>311</v>
      </c>
      <c r="M1090" s="85" t="s">
        <v>311</v>
      </c>
      <c r="N1090" s="83" t="s">
        <v>311</v>
      </c>
      <c r="O1090" s="84" t="s">
        <v>311</v>
      </c>
      <c r="P1090" s="83" t="s">
        <v>311</v>
      </c>
      <c r="Q1090" s="83" t="s">
        <v>311</v>
      </c>
      <c r="R1090" s="83" t="s">
        <v>311</v>
      </c>
      <c r="S1090" s="86" t="s">
        <v>311</v>
      </c>
      <c r="T1090" s="83" t="s">
        <v>311</v>
      </c>
      <c r="U1090" s="83" t="s">
        <v>311</v>
      </c>
      <c r="V1090" s="83" t="s">
        <v>311</v>
      </c>
      <c r="W1090" s="86" t="s">
        <v>311</v>
      </c>
      <c r="X1090" s="86" t="s">
        <v>311</v>
      </c>
      <c r="Y1090" s="90" t="str">
        <f>IF(tbl_main[[#This Row],[ИНН организации]]="","",IF(ISERROR(VLOOKUP(tbl_main[[#This Row],[ИНН организации]],tbl_inn[],3,FALSE)),"Проверьте ИНН",VLOOKUP(tbl_main[[#This Row],[ИНН организации]],tbl_inn[],3,FALSE)))</f>
        <v/>
      </c>
      <c r="Z1090" s="90" t="str">
        <f>IF(ISERROR(VLOOKUP(tbl_main[[#This Row],[ИНН организации]],tbl_inn[],4,FALSE)),"",VLOOKUP(tbl_main[[#This Row],[ИНН организации]],tbl_inn[],4,FALSE))</f>
        <v/>
      </c>
      <c r="AA1090" s="90" t="str">
        <f>IF(ISERROR(VLOOKUP(tbl_main[[#This Row],[ИНН организации]],tbl_inn[],8,FALSE)),"",VLOOKUP(tbl_main[[#This Row],[ИНН организации]],tbl_inn[],8,FALSE))</f>
        <v/>
      </c>
      <c r="AB1090" s="83" t="s">
        <v>311</v>
      </c>
      <c r="AC1090" s="83" t="s">
        <v>311</v>
      </c>
      <c r="AD1090" s="83" t="s">
        <v>311</v>
      </c>
      <c r="AE1090" s="83" t="s">
        <v>311</v>
      </c>
      <c r="AF1090" s="83" t="s">
        <v>311</v>
      </c>
      <c r="AG1090" s="83" t="s">
        <v>311</v>
      </c>
      <c r="AH1090" s="83" t="s">
        <v>311</v>
      </c>
      <c r="AI1090" s="83" t="s">
        <v>311</v>
      </c>
      <c r="AJ1090" s="83" t="s">
        <v>311</v>
      </c>
      <c r="AK1090" s="83" t="s">
        <v>311</v>
      </c>
      <c r="AL1090" s="83" t="s">
        <v>311</v>
      </c>
      <c r="AM1090" s="83" t="s">
        <v>311</v>
      </c>
      <c r="AN1090" s="83" t="s">
        <v>311</v>
      </c>
    </row>
    <row r="1091" spans="1:40" x14ac:dyDescent="0.25">
      <c r="A1091" s="81">
        <f t="shared" si="16"/>
        <v>1082</v>
      </c>
      <c r="B1091" s="82" t="str">
        <f>IF(tbl_main[[#This Row],[ТИП]]="","",IF(tbl_main[[#This Row],[Серия и номер]]="","",tbl_main[[#This Row],[ТИП]]&amp;"-"&amp;RIGHT(tbl_main[[#This Row],[Серия и номер]],6)))</f>
        <v/>
      </c>
      <c r="C1091" s="83" t="s">
        <v>311</v>
      </c>
      <c r="D1091" s="83" t="s">
        <v>311</v>
      </c>
      <c r="E1091" s="83" t="s">
        <v>311</v>
      </c>
      <c r="F1091" s="83" t="s">
        <v>311</v>
      </c>
      <c r="G1091" s="83" t="s">
        <v>311</v>
      </c>
      <c r="H1091" s="83" t="s">
        <v>311</v>
      </c>
      <c r="I1091" s="83" t="s">
        <v>311</v>
      </c>
      <c r="J1091" s="83" t="s">
        <v>311</v>
      </c>
      <c r="K1091" s="84" t="s">
        <v>311</v>
      </c>
      <c r="L1091" s="83" t="s">
        <v>311</v>
      </c>
      <c r="M1091" s="85" t="s">
        <v>311</v>
      </c>
      <c r="N1091" s="83" t="s">
        <v>311</v>
      </c>
      <c r="O1091" s="84" t="s">
        <v>311</v>
      </c>
      <c r="P1091" s="83" t="s">
        <v>311</v>
      </c>
      <c r="Q1091" s="83" t="s">
        <v>311</v>
      </c>
      <c r="R1091" s="83" t="s">
        <v>311</v>
      </c>
      <c r="S1091" s="86" t="s">
        <v>311</v>
      </c>
      <c r="T1091" s="83" t="s">
        <v>311</v>
      </c>
      <c r="U1091" s="83" t="s">
        <v>311</v>
      </c>
      <c r="V1091" s="83" t="s">
        <v>311</v>
      </c>
      <c r="W1091" s="86" t="s">
        <v>311</v>
      </c>
      <c r="X1091" s="86" t="s">
        <v>311</v>
      </c>
      <c r="Y1091" s="90" t="str">
        <f>IF(tbl_main[[#This Row],[ИНН организации]]="","",IF(ISERROR(VLOOKUP(tbl_main[[#This Row],[ИНН организации]],tbl_inn[],3,FALSE)),"Проверьте ИНН",VLOOKUP(tbl_main[[#This Row],[ИНН организации]],tbl_inn[],3,FALSE)))</f>
        <v/>
      </c>
      <c r="Z1091" s="90" t="str">
        <f>IF(ISERROR(VLOOKUP(tbl_main[[#This Row],[ИНН организации]],tbl_inn[],4,FALSE)),"",VLOOKUP(tbl_main[[#This Row],[ИНН организации]],tbl_inn[],4,FALSE))</f>
        <v/>
      </c>
      <c r="AA1091" s="90" t="str">
        <f>IF(ISERROR(VLOOKUP(tbl_main[[#This Row],[ИНН организации]],tbl_inn[],8,FALSE)),"",VLOOKUP(tbl_main[[#This Row],[ИНН организации]],tbl_inn[],8,FALSE))</f>
        <v/>
      </c>
      <c r="AB1091" s="83" t="s">
        <v>311</v>
      </c>
      <c r="AC1091" s="83" t="s">
        <v>311</v>
      </c>
      <c r="AD1091" s="83" t="s">
        <v>311</v>
      </c>
      <c r="AE1091" s="83" t="s">
        <v>311</v>
      </c>
      <c r="AF1091" s="83" t="s">
        <v>311</v>
      </c>
      <c r="AG1091" s="83" t="s">
        <v>311</v>
      </c>
      <c r="AH1091" s="83" t="s">
        <v>311</v>
      </c>
      <c r="AI1091" s="83" t="s">
        <v>311</v>
      </c>
      <c r="AJ1091" s="83" t="s">
        <v>311</v>
      </c>
      <c r="AK1091" s="83" t="s">
        <v>311</v>
      </c>
      <c r="AL1091" s="83" t="s">
        <v>311</v>
      </c>
      <c r="AM1091" s="83" t="s">
        <v>311</v>
      </c>
      <c r="AN1091" s="83" t="s">
        <v>311</v>
      </c>
    </row>
    <row r="1092" spans="1:40" x14ac:dyDescent="0.25">
      <c r="A1092" s="81">
        <f t="shared" si="16"/>
        <v>1083</v>
      </c>
      <c r="B1092" s="82" t="str">
        <f>IF(tbl_main[[#This Row],[ТИП]]="","",IF(tbl_main[[#This Row],[Серия и номер]]="","",tbl_main[[#This Row],[ТИП]]&amp;"-"&amp;RIGHT(tbl_main[[#This Row],[Серия и номер]],6)))</f>
        <v/>
      </c>
      <c r="C1092" s="83" t="s">
        <v>311</v>
      </c>
      <c r="D1092" s="83" t="s">
        <v>311</v>
      </c>
      <c r="E1092" s="83" t="s">
        <v>311</v>
      </c>
      <c r="F1092" s="83" t="s">
        <v>311</v>
      </c>
      <c r="G1092" s="83" t="s">
        <v>311</v>
      </c>
      <c r="H1092" s="83" t="s">
        <v>311</v>
      </c>
      <c r="I1092" s="83" t="s">
        <v>311</v>
      </c>
      <c r="J1092" s="83" t="s">
        <v>311</v>
      </c>
      <c r="K1092" s="84" t="s">
        <v>311</v>
      </c>
      <c r="L1092" s="83" t="s">
        <v>311</v>
      </c>
      <c r="M1092" s="85" t="s">
        <v>311</v>
      </c>
      <c r="N1092" s="83" t="s">
        <v>311</v>
      </c>
      <c r="O1092" s="84" t="s">
        <v>311</v>
      </c>
      <c r="P1092" s="83" t="s">
        <v>311</v>
      </c>
      <c r="Q1092" s="83" t="s">
        <v>311</v>
      </c>
      <c r="R1092" s="83" t="s">
        <v>311</v>
      </c>
      <c r="S1092" s="86" t="s">
        <v>311</v>
      </c>
      <c r="T1092" s="83" t="s">
        <v>311</v>
      </c>
      <c r="U1092" s="83" t="s">
        <v>311</v>
      </c>
      <c r="V1092" s="83" t="s">
        <v>311</v>
      </c>
      <c r="W1092" s="86" t="s">
        <v>311</v>
      </c>
      <c r="X1092" s="86" t="s">
        <v>311</v>
      </c>
      <c r="Y1092" s="90" t="str">
        <f>IF(tbl_main[[#This Row],[ИНН организации]]="","",IF(ISERROR(VLOOKUP(tbl_main[[#This Row],[ИНН организации]],tbl_inn[],3,FALSE)),"Проверьте ИНН",VLOOKUP(tbl_main[[#This Row],[ИНН организации]],tbl_inn[],3,FALSE)))</f>
        <v/>
      </c>
      <c r="Z1092" s="90" t="str">
        <f>IF(ISERROR(VLOOKUP(tbl_main[[#This Row],[ИНН организации]],tbl_inn[],4,FALSE)),"",VLOOKUP(tbl_main[[#This Row],[ИНН организации]],tbl_inn[],4,FALSE))</f>
        <v/>
      </c>
      <c r="AA1092" s="90" t="str">
        <f>IF(ISERROR(VLOOKUP(tbl_main[[#This Row],[ИНН организации]],tbl_inn[],8,FALSE)),"",VLOOKUP(tbl_main[[#This Row],[ИНН организации]],tbl_inn[],8,FALSE))</f>
        <v/>
      </c>
      <c r="AB1092" s="83" t="s">
        <v>311</v>
      </c>
      <c r="AC1092" s="83" t="s">
        <v>311</v>
      </c>
      <c r="AD1092" s="83" t="s">
        <v>311</v>
      </c>
      <c r="AE1092" s="83" t="s">
        <v>311</v>
      </c>
      <c r="AF1092" s="83" t="s">
        <v>311</v>
      </c>
      <c r="AG1092" s="83" t="s">
        <v>311</v>
      </c>
      <c r="AH1092" s="83" t="s">
        <v>311</v>
      </c>
      <c r="AI1092" s="83" t="s">
        <v>311</v>
      </c>
      <c r="AJ1092" s="83" t="s">
        <v>311</v>
      </c>
      <c r="AK1092" s="83" t="s">
        <v>311</v>
      </c>
      <c r="AL1092" s="83" t="s">
        <v>311</v>
      </c>
      <c r="AM1092" s="83" t="s">
        <v>311</v>
      </c>
      <c r="AN1092" s="83" t="s">
        <v>311</v>
      </c>
    </row>
    <row r="1093" spans="1:40" x14ac:dyDescent="0.25">
      <c r="A1093" s="81">
        <f t="shared" si="16"/>
        <v>1084</v>
      </c>
      <c r="B1093" s="82" t="str">
        <f>IF(tbl_main[[#This Row],[ТИП]]="","",IF(tbl_main[[#This Row],[Серия и номер]]="","",tbl_main[[#This Row],[ТИП]]&amp;"-"&amp;RIGHT(tbl_main[[#This Row],[Серия и номер]],6)))</f>
        <v/>
      </c>
      <c r="C1093" s="83" t="s">
        <v>311</v>
      </c>
      <c r="D1093" s="83" t="s">
        <v>311</v>
      </c>
      <c r="E1093" s="83" t="s">
        <v>311</v>
      </c>
      <c r="F1093" s="83" t="s">
        <v>311</v>
      </c>
      <c r="G1093" s="83" t="s">
        <v>311</v>
      </c>
      <c r="H1093" s="83" t="s">
        <v>311</v>
      </c>
      <c r="I1093" s="83" t="s">
        <v>311</v>
      </c>
      <c r="J1093" s="83" t="s">
        <v>311</v>
      </c>
      <c r="K1093" s="84" t="s">
        <v>311</v>
      </c>
      <c r="L1093" s="83" t="s">
        <v>311</v>
      </c>
      <c r="M1093" s="85" t="s">
        <v>311</v>
      </c>
      <c r="N1093" s="83" t="s">
        <v>311</v>
      </c>
      <c r="O1093" s="84" t="s">
        <v>311</v>
      </c>
      <c r="P1093" s="83" t="s">
        <v>311</v>
      </c>
      <c r="Q1093" s="83" t="s">
        <v>311</v>
      </c>
      <c r="R1093" s="83" t="s">
        <v>311</v>
      </c>
      <c r="S1093" s="86" t="s">
        <v>311</v>
      </c>
      <c r="T1093" s="83" t="s">
        <v>311</v>
      </c>
      <c r="U1093" s="83" t="s">
        <v>311</v>
      </c>
      <c r="V1093" s="83" t="s">
        <v>311</v>
      </c>
      <c r="W1093" s="86" t="s">
        <v>311</v>
      </c>
      <c r="X1093" s="86" t="s">
        <v>311</v>
      </c>
      <c r="Y1093" s="90" t="str">
        <f>IF(tbl_main[[#This Row],[ИНН организации]]="","",IF(ISERROR(VLOOKUP(tbl_main[[#This Row],[ИНН организации]],tbl_inn[],3,FALSE)),"Проверьте ИНН",VLOOKUP(tbl_main[[#This Row],[ИНН организации]],tbl_inn[],3,FALSE)))</f>
        <v/>
      </c>
      <c r="Z1093" s="90" t="str">
        <f>IF(ISERROR(VLOOKUP(tbl_main[[#This Row],[ИНН организации]],tbl_inn[],4,FALSE)),"",VLOOKUP(tbl_main[[#This Row],[ИНН организации]],tbl_inn[],4,FALSE))</f>
        <v/>
      </c>
      <c r="AA1093" s="90" t="str">
        <f>IF(ISERROR(VLOOKUP(tbl_main[[#This Row],[ИНН организации]],tbl_inn[],8,FALSE)),"",VLOOKUP(tbl_main[[#This Row],[ИНН организации]],tbl_inn[],8,FALSE))</f>
        <v/>
      </c>
      <c r="AB1093" s="83" t="s">
        <v>311</v>
      </c>
      <c r="AC1093" s="83" t="s">
        <v>311</v>
      </c>
      <c r="AD1093" s="83" t="s">
        <v>311</v>
      </c>
      <c r="AE1093" s="83" t="s">
        <v>311</v>
      </c>
      <c r="AF1093" s="83" t="s">
        <v>311</v>
      </c>
      <c r="AG1093" s="83" t="s">
        <v>311</v>
      </c>
      <c r="AH1093" s="83" t="s">
        <v>311</v>
      </c>
      <c r="AI1093" s="83" t="s">
        <v>311</v>
      </c>
      <c r="AJ1093" s="83" t="s">
        <v>311</v>
      </c>
      <c r="AK1093" s="83" t="s">
        <v>311</v>
      </c>
      <c r="AL1093" s="83" t="s">
        <v>311</v>
      </c>
      <c r="AM1093" s="83" t="s">
        <v>311</v>
      </c>
      <c r="AN1093" s="83" t="s">
        <v>311</v>
      </c>
    </row>
    <row r="1094" spans="1:40" x14ac:dyDescent="0.25">
      <c r="A1094" s="81">
        <f t="shared" si="16"/>
        <v>1085</v>
      </c>
      <c r="B1094" s="82" t="str">
        <f>IF(tbl_main[[#This Row],[ТИП]]="","",IF(tbl_main[[#This Row],[Серия и номер]]="","",tbl_main[[#This Row],[ТИП]]&amp;"-"&amp;RIGHT(tbl_main[[#This Row],[Серия и номер]],6)))</f>
        <v/>
      </c>
      <c r="C1094" s="83" t="s">
        <v>311</v>
      </c>
      <c r="D1094" s="83" t="s">
        <v>311</v>
      </c>
      <c r="E1094" s="83" t="s">
        <v>311</v>
      </c>
      <c r="F1094" s="83" t="s">
        <v>311</v>
      </c>
      <c r="G1094" s="83" t="s">
        <v>311</v>
      </c>
      <c r="H1094" s="83" t="s">
        <v>311</v>
      </c>
      <c r="I1094" s="83" t="s">
        <v>311</v>
      </c>
      <c r="J1094" s="83" t="s">
        <v>311</v>
      </c>
      <c r="K1094" s="84" t="s">
        <v>311</v>
      </c>
      <c r="L1094" s="83" t="s">
        <v>311</v>
      </c>
      <c r="M1094" s="85" t="s">
        <v>311</v>
      </c>
      <c r="N1094" s="83" t="s">
        <v>311</v>
      </c>
      <c r="O1094" s="84" t="s">
        <v>311</v>
      </c>
      <c r="P1094" s="83" t="s">
        <v>311</v>
      </c>
      <c r="Q1094" s="83" t="s">
        <v>311</v>
      </c>
      <c r="R1094" s="83" t="s">
        <v>311</v>
      </c>
      <c r="S1094" s="86" t="s">
        <v>311</v>
      </c>
      <c r="T1094" s="83" t="s">
        <v>311</v>
      </c>
      <c r="U1094" s="83" t="s">
        <v>311</v>
      </c>
      <c r="V1094" s="83" t="s">
        <v>311</v>
      </c>
      <c r="W1094" s="86" t="s">
        <v>311</v>
      </c>
      <c r="X1094" s="86" t="s">
        <v>311</v>
      </c>
      <c r="Y1094" s="90" t="str">
        <f>IF(tbl_main[[#This Row],[ИНН организации]]="","",IF(ISERROR(VLOOKUP(tbl_main[[#This Row],[ИНН организации]],tbl_inn[],3,FALSE)),"Проверьте ИНН",VLOOKUP(tbl_main[[#This Row],[ИНН организации]],tbl_inn[],3,FALSE)))</f>
        <v/>
      </c>
      <c r="Z1094" s="90" t="str">
        <f>IF(ISERROR(VLOOKUP(tbl_main[[#This Row],[ИНН организации]],tbl_inn[],4,FALSE)),"",VLOOKUP(tbl_main[[#This Row],[ИНН организации]],tbl_inn[],4,FALSE))</f>
        <v/>
      </c>
      <c r="AA1094" s="90" t="str">
        <f>IF(ISERROR(VLOOKUP(tbl_main[[#This Row],[ИНН организации]],tbl_inn[],8,FALSE)),"",VLOOKUP(tbl_main[[#This Row],[ИНН организации]],tbl_inn[],8,FALSE))</f>
        <v/>
      </c>
      <c r="AB1094" s="83" t="s">
        <v>311</v>
      </c>
      <c r="AC1094" s="83" t="s">
        <v>311</v>
      </c>
      <c r="AD1094" s="83" t="s">
        <v>311</v>
      </c>
      <c r="AE1094" s="83" t="s">
        <v>311</v>
      </c>
      <c r="AF1094" s="83" t="s">
        <v>311</v>
      </c>
      <c r="AG1094" s="83" t="s">
        <v>311</v>
      </c>
      <c r="AH1094" s="83" t="s">
        <v>311</v>
      </c>
      <c r="AI1094" s="83" t="s">
        <v>311</v>
      </c>
      <c r="AJ1094" s="83" t="s">
        <v>311</v>
      </c>
      <c r="AK1094" s="83" t="s">
        <v>311</v>
      </c>
      <c r="AL1094" s="83" t="s">
        <v>311</v>
      </c>
      <c r="AM1094" s="83" t="s">
        <v>311</v>
      </c>
      <c r="AN1094" s="83" t="s">
        <v>311</v>
      </c>
    </row>
    <row r="1095" spans="1:40" x14ac:dyDescent="0.25">
      <c r="A1095" s="81">
        <f t="shared" si="16"/>
        <v>1086</v>
      </c>
      <c r="B1095" s="82" t="str">
        <f>IF(tbl_main[[#This Row],[ТИП]]="","",IF(tbl_main[[#This Row],[Серия и номер]]="","",tbl_main[[#This Row],[ТИП]]&amp;"-"&amp;RIGHT(tbl_main[[#This Row],[Серия и номер]],6)))</f>
        <v/>
      </c>
      <c r="C1095" s="83" t="s">
        <v>311</v>
      </c>
      <c r="D1095" s="83" t="s">
        <v>311</v>
      </c>
      <c r="E1095" s="83" t="s">
        <v>311</v>
      </c>
      <c r="F1095" s="83" t="s">
        <v>311</v>
      </c>
      <c r="G1095" s="83" t="s">
        <v>311</v>
      </c>
      <c r="H1095" s="83" t="s">
        <v>311</v>
      </c>
      <c r="I1095" s="83" t="s">
        <v>311</v>
      </c>
      <c r="J1095" s="83" t="s">
        <v>311</v>
      </c>
      <c r="K1095" s="84" t="s">
        <v>311</v>
      </c>
      <c r="L1095" s="83" t="s">
        <v>311</v>
      </c>
      <c r="M1095" s="85" t="s">
        <v>311</v>
      </c>
      <c r="N1095" s="83" t="s">
        <v>311</v>
      </c>
      <c r="O1095" s="84" t="s">
        <v>311</v>
      </c>
      <c r="P1095" s="83" t="s">
        <v>311</v>
      </c>
      <c r="Q1095" s="83" t="s">
        <v>311</v>
      </c>
      <c r="R1095" s="83" t="s">
        <v>311</v>
      </c>
      <c r="S1095" s="86" t="s">
        <v>311</v>
      </c>
      <c r="T1095" s="83" t="s">
        <v>311</v>
      </c>
      <c r="U1095" s="83" t="s">
        <v>311</v>
      </c>
      <c r="V1095" s="83" t="s">
        <v>311</v>
      </c>
      <c r="W1095" s="86" t="s">
        <v>311</v>
      </c>
      <c r="X1095" s="86" t="s">
        <v>311</v>
      </c>
      <c r="Y1095" s="90" t="str">
        <f>IF(tbl_main[[#This Row],[ИНН организации]]="","",IF(ISERROR(VLOOKUP(tbl_main[[#This Row],[ИНН организации]],tbl_inn[],3,FALSE)),"Проверьте ИНН",VLOOKUP(tbl_main[[#This Row],[ИНН организации]],tbl_inn[],3,FALSE)))</f>
        <v/>
      </c>
      <c r="Z1095" s="90" t="str">
        <f>IF(ISERROR(VLOOKUP(tbl_main[[#This Row],[ИНН организации]],tbl_inn[],4,FALSE)),"",VLOOKUP(tbl_main[[#This Row],[ИНН организации]],tbl_inn[],4,FALSE))</f>
        <v/>
      </c>
      <c r="AA1095" s="90" t="str">
        <f>IF(ISERROR(VLOOKUP(tbl_main[[#This Row],[ИНН организации]],tbl_inn[],8,FALSE)),"",VLOOKUP(tbl_main[[#This Row],[ИНН организации]],tbl_inn[],8,FALSE))</f>
        <v/>
      </c>
      <c r="AB1095" s="83" t="s">
        <v>311</v>
      </c>
      <c r="AC1095" s="83" t="s">
        <v>311</v>
      </c>
      <c r="AD1095" s="83" t="s">
        <v>311</v>
      </c>
      <c r="AE1095" s="83" t="s">
        <v>311</v>
      </c>
      <c r="AF1095" s="83" t="s">
        <v>311</v>
      </c>
      <c r="AG1095" s="83" t="s">
        <v>311</v>
      </c>
      <c r="AH1095" s="83" t="s">
        <v>311</v>
      </c>
      <c r="AI1095" s="83" t="s">
        <v>311</v>
      </c>
      <c r="AJ1095" s="83" t="s">
        <v>311</v>
      </c>
      <c r="AK1095" s="83" t="s">
        <v>311</v>
      </c>
      <c r="AL1095" s="83" t="s">
        <v>311</v>
      </c>
      <c r="AM1095" s="83" t="s">
        <v>311</v>
      </c>
      <c r="AN1095" s="83" t="s">
        <v>311</v>
      </c>
    </row>
    <row r="1096" spans="1:40" x14ac:dyDescent="0.25">
      <c r="A1096" s="81">
        <f t="shared" si="16"/>
        <v>1087</v>
      </c>
      <c r="B1096" s="82" t="str">
        <f>IF(tbl_main[[#This Row],[ТИП]]="","",IF(tbl_main[[#This Row],[Серия и номер]]="","",tbl_main[[#This Row],[ТИП]]&amp;"-"&amp;RIGHT(tbl_main[[#This Row],[Серия и номер]],6)))</f>
        <v/>
      </c>
      <c r="C1096" s="83" t="s">
        <v>311</v>
      </c>
      <c r="D1096" s="83" t="s">
        <v>311</v>
      </c>
      <c r="E1096" s="83" t="s">
        <v>311</v>
      </c>
      <c r="F1096" s="83" t="s">
        <v>311</v>
      </c>
      <c r="G1096" s="83" t="s">
        <v>311</v>
      </c>
      <c r="H1096" s="83" t="s">
        <v>311</v>
      </c>
      <c r="I1096" s="83" t="s">
        <v>311</v>
      </c>
      <c r="J1096" s="83" t="s">
        <v>311</v>
      </c>
      <c r="K1096" s="84" t="s">
        <v>311</v>
      </c>
      <c r="L1096" s="83" t="s">
        <v>311</v>
      </c>
      <c r="M1096" s="85" t="s">
        <v>311</v>
      </c>
      <c r="N1096" s="83" t="s">
        <v>311</v>
      </c>
      <c r="O1096" s="84" t="s">
        <v>311</v>
      </c>
      <c r="P1096" s="83" t="s">
        <v>311</v>
      </c>
      <c r="Q1096" s="83" t="s">
        <v>311</v>
      </c>
      <c r="R1096" s="83" t="s">
        <v>311</v>
      </c>
      <c r="S1096" s="86" t="s">
        <v>311</v>
      </c>
      <c r="T1096" s="83" t="s">
        <v>311</v>
      </c>
      <c r="U1096" s="83" t="s">
        <v>311</v>
      </c>
      <c r="V1096" s="83" t="s">
        <v>311</v>
      </c>
      <c r="W1096" s="86" t="s">
        <v>311</v>
      </c>
      <c r="X1096" s="86" t="s">
        <v>311</v>
      </c>
      <c r="Y1096" s="90" t="str">
        <f>IF(tbl_main[[#This Row],[ИНН организации]]="","",IF(ISERROR(VLOOKUP(tbl_main[[#This Row],[ИНН организации]],tbl_inn[],3,FALSE)),"Проверьте ИНН",VLOOKUP(tbl_main[[#This Row],[ИНН организации]],tbl_inn[],3,FALSE)))</f>
        <v/>
      </c>
      <c r="Z1096" s="90" t="str">
        <f>IF(ISERROR(VLOOKUP(tbl_main[[#This Row],[ИНН организации]],tbl_inn[],4,FALSE)),"",VLOOKUP(tbl_main[[#This Row],[ИНН организации]],tbl_inn[],4,FALSE))</f>
        <v/>
      </c>
      <c r="AA1096" s="90" t="str">
        <f>IF(ISERROR(VLOOKUP(tbl_main[[#This Row],[ИНН организации]],tbl_inn[],8,FALSE)),"",VLOOKUP(tbl_main[[#This Row],[ИНН организации]],tbl_inn[],8,FALSE))</f>
        <v/>
      </c>
      <c r="AB1096" s="83" t="s">
        <v>311</v>
      </c>
      <c r="AC1096" s="83" t="s">
        <v>311</v>
      </c>
      <c r="AD1096" s="83" t="s">
        <v>311</v>
      </c>
      <c r="AE1096" s="83" t="s">
        <v>311</v>
      </c>
      <c r="AF1096" s="83" t="s">
        <v>311</v>
      </c>
      <c r="AG1096" s="83" t="s">
        <v>311</v>
      </c>
      <c r="AH1096" s="83" t="s">
        <v>311</v>
      </c>
      <c r="AI1096" s="83" t="s">
        <v>311</v>
      </c>
      <c r="AJ1096" s="83" t="s">
        <v>311</v>
      </c>
      <c r="AK1096" s="83" t="s">
        <v>311</v>
      </c>
      <c r="AL1096" s="83" t="s">
        <v>311</v>
      </c>
      <c r="AM1096" s="83" t="s">
        <v>311</v>
      </c>
      <c r="AN1096" s="83" t="s">
        <v>311</v>
      </c>
    </row>
    <row r="1097" spans="1:40" x14ac:dyDescent="0.25">
      <c r="A1097" s="81">
        <f t="shared" si="16"/>
        <v>1088</v>
      </c>
      <c r="B1097" s="82" t="str">
        <f>IF(tbl_main[[#This Row],[ТИП]]="","",IF(tbl_main[[#This Row],[Серия и номер]]="","",tbl_main[[#This Row],[ТИП]]&amp;"-"&amp;RIGHT(tbl_main[[#This Row],[Серия и номер]],6)))</f>
        <v/>
      </c>
      <c r="C1097" s="83" t="s">
        <v>311</v>
      </c>
      <c r="D1097" s="83" t="s">
        <v>311</v>
      </c>
      <c r="E1097" s="83" t="s">
        <v>311</v>
      </c>
      <c r="F1097" s="83" t="s">
        <v>311</v>
      </c>
      <c r="G1097" s="83" t="s">
        <v>311</v>
      </c>
      <c r="H1097" s="83" t="s">
        <v>311</v>
      </c>
      <c r="I1097" s="83" t="s">
        <v>311</v>
      </c>
      <c r="J1097" s="83" t="s">
        <v>311</v>
      </c>
      <c r="K1097" s="84" t="s">
        <v>311</v>
      </c>
      <c r="L1097" s="83" t="s">
        <v>311</v>
      </c>
      <c r="M1097" s="85" t="s">
        <v>311</v>
      </c>
      <c r="N1097" s="83" t="s">
        <v>311</v>
      </c>
      <c r="O1097" s="84" t="s">
        <v>311</v>
      </c>
      <c r="P1097" s="83" t="s">
        <v>311</v>
      </c>
      <c r="Q1097" s="83" t="s">
        <v>311</v>
      </c>
      <c r="R1097" s="83" t="s">
        <v>311</v>
      </c>
      <c r="S1097" s="86" t="s">
        <v>311</v>
      </c>
      <c r="T1097" s="83" t="s">
        <v>311</v>
      </c>
      <c r="U1097" s="83" t="s">
        <v>311</v>
      </c>
      <c r="V1097" s="83" t="s">
        <v>311</v>
      </c>
      <c r="W1097" s="86" t="s">
        <v>311</v>
      </c>
      <c r="X1097" s="86" t="s">
        <v>311</v>
      </c>
      <c r="Y1097" s="90" t="str">
        <f>IF(tbl_main[[#This Row],[ИНН организации]]="","",IF(ISERROR(VLOOKUP(tbl_main[[#This Row],[ИНН организации]],tbl_inn[],3,FALSE)),"Проверьте ИНН",VLOOKUP(tbl_main[[#This Row],[ИНН организации]],tbl_inn[],3,FALSE)))</f>
        <v/>
      </c>
      <c r="Z1097" s="90" t="str">
        <f>IF(ISERROR(VLOOKUP(tbl_main[[#This Row],[ИНН организации]],tbl_inn[],4,FALSE)),"",VLOOKUP(tbl_main[[#This Row],[ИНН организации]],tbl_inn[],4,FALSE))</f>
        <v/>
      </c>
      <c r="AA1097" s="90" t="str">
        <f>IF(ISERROR(VLOOKUP(tbl_main[[#This Row],[ИНН организации]],tbl_inn[],8,FALSE)),"",VLOOKUP(tbl_main[[#This Row],[ИНН организации]],tbl_inn[],8,FALSE))</f>
        <v/>
      </c>
      <c r="AB1097" s="83" t="s">
        <v>311</v>
      </c>
      <c r="AC1097" s="83" t="s">
        <v>311</v>
      </c>
      <c r="AD1097" s="83" t="s">
        <v>311</v>
      </c>
      <c r="AE1097" s="83" t="s">
        <v>311</v>
      </c>
      <c r="AF1097" s="83" t="s">
        <v>311</v>
      </c>
      <c r="AG1097" s="83" t="s">
        <v>311</v>
      </c>
      <c r="AH1097" s="83" t="s">
        <v>311</v>
      </c>
      <c r="AI1097" s="83" t="s">
        <v>311</v>
      </c>
      <c r="AJ1097" s="83" t="s">
        <v>311</v>
      </c>
      <c r="AK1097" s="83" t="s">
        <v>311</v>
      </c>
      <c r="AL1097" s="83" t="s">
        <v>311</v>
      </c>
      <c r="AM1097" s="83" t="s">
        <v>311</v>
      </c>
      <c r="AN1097" s="83" t="s">
        <v>311</v>
      </c>
    </row>
    <row r="1098" spans="1:40" x14ac:dyDescent="0.25">
      <c r="A1098" s="81">
        <f t="shared" si="16"/>
        <v>1089</v>
      </c>
      <c r="B1098" s="82" t="str">
        <f>IF(tbl_main[[#This Row],[ТИП]]="","",IF(tbl_main[[#This Row],[Серия и номер]]="","",tbl_main[[#This Row],[ТИП]]&amp;"-"&amp;RIGHT(tbl_main[[#This Row],[Серия и номер]],6)))</f>
        <v/>
      </c>
      <c r="C1098" s="83" t="s">
        <v>311</v>
      </c>
      <c r="D1098" s="83" t="s">
        <v>311</v>
      </c>
      <c r="E1098" s="83" t="s">
        <v>311</v>
      </c>
      <c r="F1098" s="83" t="s">
        <v>311</v>
      </c>
      <c r="G1098" s="83" t="s">
        <v>311</v>
      </c>
      <c r="H1098" s="83" t="s">
        <v>311</v>
      </c>
      <c r="I1098" s="83" t="s">
        <v>311</v>
      </c>
      <c r="J1098" s="83" t="s">
        <v>311</v>
      </c>
      <c r="K1098" s="84" t="s">
        <v>311</v>
      </c>
      <c r="L1098" s="83" t="s">
        <v>311</v>
      </c>
      <c r="M1098" s="85" t="s">
        <v>311</v>
      </c>
      <c r="N1098" s="83" t="s">
        <v>311</v>
      </c>
      <c r="O1098" s="84" t="s">
        <v>311</v>
      </c>
      <c r="P1098" s="83" t="s">
        <v>311</v>
      </c>
      <c r="Q1098" s="83" t="s">
        <v>311</v>
      </c>
      <c r="R1098" s="83" t="s">
        <v>311</v>
      </c>
      <c r="S1098" s="86" t="s">
        <v>311</v>
      </c>
      <c r="T1098" s="83" t="s">
        <v>311</v>
      </c>
      <c r="U1098" s="83" t="s">
        <v>311</v>
      </c>
      <c r="V1098" s="83" t="s">
        <v>311</v>
      </c>
      <c r="W1098" s="86" t="s">
        <v>311</v>
      </c>
      <c r="X1098" s="86" t="s">
        <v>311</v>
      </c>
      <c r="Y1098" s="90" t="str">
        <f>IF(tbl_main[[#This Row],[ИНН организации]]="","",IF(ISERROR(VLOOKUP(tbl_main[[#This Row],[ИНН организации]],tbl_inn[],3,FALSE)),"Проверьте ИНН",VLOOKUP(tbl_main[[#This Row],[ИНН организации]],tbl_inn[],3,FALSE)))</f>
        <v/>
      </c>
      <c r="Z1098" s="90" t="str">
        <f>IF(ISERROR(VLOOKUP(tbl_main[[#This Row],[ИНН организации]],tbl_inn[],4,FALSE)),"",VLOOKUP(tbl_main[[#This Row],[ИНН организации]],tbl_inn[],4,FALSE))</f>
        <v/>
      </c>
      <c r="AA1098" s="90" t="str">
        <f>IF(ISERROR(VLOOKUP(tbl_main[[#This Row],[ИНН организации]],tbl_inn[],8,FALSE)),"",VLOOKUP(tbl_main[[#This Row],[ИНН организации]],tbl_inn[],8,FALSE))</f>
        <v/>
      </c>
      <c r="AB1098" s="83" t="s">
        <v>311</v>
      </c>
      <c r="AC1098" s="83" t="s">
        <v>311</v>
      </c>
      <c r="AD1098" s="83" t="s">
        <v>311</v>
      </c>
      <c r="AE1098" s="83" t="s">
        <v>311</v>
      </c>
      <c r="AF1098" s="83" t="s">
        <v>311</v>
      </c>
      <c r="AG1098" s="83" t="s">
        <v>311</v>
      </c>
      <c r="AH1098" s="83" t="s">
        <v>311</v>
      </c>
      <c r="AI1098" s="83" t="s">
        <v>311</v>
      </c>
      <c r="AJ1098" s="83" t="s">
        <v>311</v>
      </c>
      <c r="AK1098" s="83" t="s">
        <v>311</v>
      </c>
      <c r="AL1098" s="83" t="s">
        <v>311</v>
      </c>
      <c r="AM1098" s="83" t="s">
        <v>311</v>
      </c>
      <c r="AN1098" s="83" t="s">
        <v>311</v>
      </c>
    </row>
    <row r="1099" spans="1:40" x14ac:dyDescent="0.25">
      <c r="A1099" s="81">
        <f t="shared" ref="A1099:A1162" si="17">ROW()-9</f>
        <v>1090</v>
      </c>
      <c r="B1099" s="82" t="str">
        <f>IF(tbl_main[[#This Row],[ТИП]]="","",IF(tbl_main[[#This Row],[Серия и номер]]="","",tbl_main[[#This Row],[ТИП]]&amp;"-"&amp;RIGHT(tbl_main[[#This Row],[Серия и номер]],6)))</f>
        <v/>
      </c>
      <c r="C1099" s="83" t="s">
        <v>311</v>
      </c>
      <c r="D1099" s="83" t="s">
        <v>311</v>
      </c>
      <c r="E1099" s="83" t="s">
        <v>311</v>
      </c>
      <c r="F1099" s="83" t="s">
        <v>311</v>
      </c>
      <c r="G1099" s="83" t="s">
        <v>311</v>
      </c>
      <c r="H1099" s="83" t="s">
        <v>311</v>
      </c>
      <c r="I1099" s="83" t="s">
        <v>311</v>
      </c>
      <c r="J1099" s="83" t="s">
        <v>311</v>
      </c>
      <c r="K1099" s="84" t="s">
        <v>311</v>
      </c>
      <c r="L1099" s="83" t="s">
        <v>311</v>
      </c>
      <c r="M1099" s="85" t="s">
        <v>311</v>
      </c>
      <c r="N1099" s="83" t="s">
        <v>311</v>
      </c>
      <c r="O1099" s="84" t="s">
        <v>311</v>
      </c>
      <c r="P1099" s="83" t="s">
        <v>311</v>
      </c>
      <c r="Q1099" s="83" t="s">
        <v>311</v>
      </c>
      <c r="R1099" s="83" t="s">
        <v>311</v>
      </c>
      <c r="S1099" s="86" t="s">
        <v>311</v>
      </c>
      <c r="T1099" s="83" t="s">
        <v>311</v>
      </c>
      <c r="U1099" s="83" t="s">
        <v>311</v>
      </c>
      <c r="V1099" s="83" t="s">
        <v>311</v>
      </c>
      <c r="W1099" s="86" t="s">
        <v>311</v>
      </c>
      <c r="X1099" s="86" t="s">
        <v>311</v>
      </c>
      <c r="Y1099" s="90" t="str">
        <f>IF(tbl_main[[#This Row],[ИНН организации]]="","",IF(ISERROR(VLOOKUP(tbl_main[[#This Row],[ИНН организации]],tbl_inn[],3,FALSE)),"Проверьте ИНН",VLOOKUP(tbl_main[[#This Row],[ИНН организации]],tbl_inn[],3,FALSE)))</f>
        <v/>
      </c>
      <c r="Z1099" s="90" t="str">
        <f>IF(ISERROR(VLOOKUP(tbl_main[[#This Row],[ИНН организации]],tbl_inn[],4,FALSE)),"",VLOOKUP(tbl_main[[#This Row],[ИНН организации]],tbl_inn[],4,FALSE))</f>
        <v/>
      </c>
      <c r="AA1099" s="90" t="str">
        <f>IF(ISERROR(VLOOKUP(tbl_main[[#This Row],[ИНН организации]],tbl_inn[],8,FALSE)),"",VLOOKUP(tbl_main[[#This Row],[ИНН организации]],tbl_inn[],8,FALSE))</f>
        <v/>
      </c>
      <c r="AB1099" s="83" t="s">
        <v>311</v>
      </c>
      <c r="AC1099" s="83" t="s">
        <v>311</v>
      </c>
      <c r="AD1099" s="83" t="s">
        <v>311</v>
      </c>
      <c r="AE1099" s="83" t="s">
        <v>311</v>
      </c>
      <c r="AF1099" s="83" t="s">
        <v>311</v>
      </c>
      <c r="AG1099" s="83" t="s">
        <v>311</v>
      </c>
      <c r="AH1099" s="83" t="s">
        <v>311</v>
      </c>
      <c r="AI1099" s="83" t="s">
        <v>311</v>
      </c>
      <c r="AJ1099" s="83" t="s">
        <v>311</v>
      </c>
      <c r="AK1099" s="83" t="s">
        <v>311</v>
      </c>
      <c r="AL1099" s="83" t="s">
        <v>311</v>
      </c>
      <c r="AM1099" s="83" t="s">
        <v>311</v>
      </c>
      <c r="AN1099" s="83" t="s">
        <v>311</v>
      </c>
    </row>
    <row r="1100" spans="1:40" x14ac:dyDescent="0.25">
      <c r="A1100" s="81">
        <f t="shared" si="17"/>
        <v>1091</v>
      </c>
      <c r="B1100" s="82" t="str">
        <f>IF(tbl_main[[#This Row],[ТИП]]="","",IF(tbl_main[[#This Row],[Серия и номер]]="","",tbl_main[[#This Row],[ТИП]]&amp;"-"&amp;RIGHT(tbl_main[[#This Row],[Серия и номер]],6)))</f>
        <v/>
      </c>
      <c r="C1100" s="83" t="s">
        <v>311</v>
      </c>
      <c r="D1100" s="83" t="s">
        <v>311</v>
      </c>
      <c r="E1100" s="83" t="s">
        <v>311</v>
      </c>
      <c r="F1100" s="83" t="s">
        <v>311</v>
      </c>
      <c r="G1100" s="83" t="s">
        <v>311</v>
      </c>
      <c r="H1100" s="83" t="s">
        <v>311</v>
      </c>
      <c r="I1100" s="83" t="s">
        <v>311</v>
      </c>
      <c r="J1100" s="83" t="s">
        <v>311</v>
      </c>
      <c r="K1100" s="84" t="s">
        <v>311</v>
      </c>
      <c r="L1100" s="83" t="s">
        <v>311</v>
      </c>
      <c r="M1100" s="85" t="s">
        <v>311</v>
      </c>
      <c r="N1100" s="83" t="s">
        <v>311</v>
      </c>
      <c r="O1100" s="84" t="s">
        <v>311</v>
      </c>
      <c r="P1100" s="83" t="s">
        <v>311</v>
      </c>
      <c r="Q1100" s="83" t="s">
        <v>311</v>
      </c>
      <c r="R1100" s="83" t="s">
        <v>311</v>
      </c>
      <c r="S1100" s="86" t="s">
        <v>311</v>
      </c>
      <c r="T1100" s="83" t="s">
        <v>311</v>
      </c>
      <c r="U1100" s="83" t="s">
        <v>311</v>
      </c>
      <c r="V1100" s="83" t="s">
        <v>311</v>
      </c>
      <c r="W1100" s="86" t="s">
        <v>311</v>
      </c>
      <c r="X1100" s="86" t="s">
        <v>311</v>
      </c>
      <c r="Y1100" s="90" t="str">
        <f>IF(tbl_main[[#This Row],[ИНН организации]]="","",IF(ISERROR(VLOOKUP(tbl_main[[#This Row],[ИНН организации]],tbl_inn[],3,FALSE)),"Проверьте ИНН",VLOOKUP(tbl_main[[#This Row],[ИНН организации]],tbl_inn[],3,FALSE)))</f>
        <v/>
      </c>
      <c r="Z1100" s="90" t="str">
        <f>IF(ISERROR(VLOOKUP(tbl_main[[#This Row],[ИНН организации]],tbl_inn[],4,FALSE)),"",VLOOKUP(tbl_main[[#This Row],[ИНН организации]],tbl_inn[],4,FALSE))</f>
        <v/>
      </c>
      <c r="AA1100" s="90" t="str">
        <f>IF(ISERROR(VLOOKUP(tbl_main[[#This Row],[ИНН организации]],tbl_inn[],8,FALSE)),"",VLOOKUP(tbl_main[[#This Row],[ИНН организации]],tbl_inn[],8,FALSE))</f>
        <v/>
      </c>
      <c r="AB1100" s="83" t="s">
        <v>311</v>
      </c>
      <c r="AC1100" s="83" t="s">
        <v>311</v>
      </c>
      <c r="AD1100" s="83" t="s">
        <v>311</v>
      </c>
      <c r="AE1100" s="83" t="s">
        <v>311</v>
      </c>
      <c r="AF1100" s="83" t="s">
        <v>311</v>
      </c>
      <c r="AG1100" s="83" t="s">
        <v>311</v>
      </c>
      <c r="AH1100" s="83" t="s">
        <v>311</v>
      </c>
      <c r="AI1100" s="83" t="s">
        <v>311</v>
      </c>
      <c r="AJ1100" s="83" t="s">
        <v>311</v>
      </c>
      <c r="AK1100" s="83" t="s">
        <v>311</v>
      </c>
      <c r="AL1100" s="83" t="s">
        <v>311</v>
      </c>
      <c r="AM1100" s="83" t="s">
        <v>311</v>
      </c>
      <c r="AN1100" s="83" t="s">
        <v>311</v>
      </c>
    </row>
    <row r="1101" spans="1:40" x14ac:dyDescent="0.25">
      <c r="A1101" s="81">
        <f t="shared" si="17"/>
        <v>1092</v>
      </c>
      <c r="B1101" s="82" t="str">
        <f>IF(tbl_main[[#This Row],[ТИП]]="","",IF(tbl_main[[#This Row],[Серия и номер]]="","",tbl_main[[#This Row],[ТИП]]&amp;"-"&amp;RIGHT(tbl_main[[#This Row],[Серия и номер]],6)))</f>
        <v/>
      </c>
      <c r="C1101" s="83" t="s">
        <v>311</v>
      </c>
      <c r="D1101" s="83" t="s">
        <v>311</v>
      </c>
      <c r="E1101" s="83" t="s">
        <v>311</v>
      </c>
      <c r="F1101" s="83" t="s">
        <v>311</v>
      </c>
      <c r="G1101" s="83" t="s">
        <v>311</v>
      </c>
      <c r="H1101" s="83" t="s">
        <v>311</v>
      </c>
      <c r="I1101" s="83" t="s">
        <v>311</v>
      </c>
      <c r="J1101" s="83" t="s">
        <v>311</v>
      </c>
      <c r="K1101" s="84" t="s">
        <v>311</v>
      </c>
      <c r="L1101" s="83" t="s">
        <v>311</v>
      </c>
      <c r="M1101" s="85" t="s">
        <v>311</v>
      </c>
      <c r="N1101" s="83" t="s">
        <v>311</v>
      </c>
      <c r="O1101" s="84" t="s">
        <v>311</v>
      </c>
      <c r="P1101" s="83" t="s">
        <v>311</v>
      </c>
      <c r="Q1101" s="83" t="s">
        <v>311</v>
      </c>
      <c r="R1101" s="83" t="s">
        <v>311</v>
      </c>
      <c r="S1101" s="86" t="s">
        <v>311</v>
      </c>
      <c r="T1101" s="83" t="s">
        <v>311</v>
      </c>
      <c r="U1101" s="83" t="s">
        <v>311</v>
      </c>
      <c r="V1101" s="83" t="s">
        <v>311</v>
      </c>
      <c r="W1101" s="86" t="s">
        <v>311</v>
      </c>
      <c r="X1101" s="86" t="s">
        <v>311</v>
      </c>
      <c r="Y1101" s="90" t="str">
        <f>IF(tbl_main[[#This Row],[ИНН организации]]="","",IF(ISERROR(VLOOKUP(tbl_main[[#This Row],[ИНН организации]],tbl_inn[],3,FALSE)),"Проверьте ИНН",VLOOKUP(tbl_main[[#This Row],[ИНН организации]],tbl_inn[],3,FALSE)))</f>
        <v/>
      </c>
      <c r="Z1101" s="90" t="str">
        <f>IF(ISERROR(VLOOKUP(tbl_main[[#This Row],[ИНН организации]],tbl_inn[],4,FALSE)),"",VLOOKUP(tbl_main[[#This Row],[ИНН организации]],tbl_inn[],4,FALSE))</f>
        <v/>
      </c>
      <c r="AA1101" s="90" t="str">
        <f>IF(ISERROR(VLOOKUP(tbl_main[[#This Row],[ИНН организации]],tbl_inn[],8,FALSE)),"",VLOOKUP(tbl_main[[#This Row],[ИНН организации]],tbl_inn[],8,FALSE))</f>
        <v/>
      </c>
      <c r="AB1101" s="83" t="s">
        <v>311</v>
      </c>
      <c r="AC1101" s="83" t="s">
        <v>311</v>
      </c>
      <c r="AD1101" s="83" t="s">
        <v>311</v>
      </c>
      <c r="AE1101" s="83" t="s">
        <v>311</v>
      </c>
      <c r="AF1101" s="83" t="s">
        <v>311</v>
      </c>
      <c r="AG1101" s="83" t="s">
        <v>311</v>
      </c>
      <c r="AH1101" s="83" t="s">
        <v>311</v>
      </c>
      <c r="AI1101" s="83" t="s">
        <v>311</v>
      </c>
      <c r="AJ1101" s="83" t="s">
        <v>311</v>
      </c>
      <c r="AK1101" s="83" t="s">
        <v>311</v>
      </c>
      <c r="AL1101" s="83" t="s">
        <v>311</v>
      </c>
      <c r="AM1101" s="83" t="s">
        <v>311</v>
      </c>
      <c r="AN1101" s="83" t="s">
        <v>311</v>
      </c>
    </row>
    <row r="1102" spans="1:40" x14ac:dyDescent="0.25">
      <c r="A1102" s="81">
        <f t="shared" si="17"/>
        <v>1093</v>
      </c>
      <c r="B1102" s="82" t="str">
        <f>IF(tbl_main[[#This Row],[ТИП]]="","",IF(tbl_main[[#This Row],[Серия и номер]]="","",tbl_main[[#This Row],[ТИП]]&amp;"-"&amp;RIGHT(tbl_main[[#This Row],[Серия и номер]],6)))</f>
        <v/>
      </c>
      <c r="C1102" s="83" t="s">
        <v>311</v>
      </c>
      <c r="D1102" s="83" t="s">
        <v>311</v>
      </c>
      <c r="E1102" s="83" t="s">
        <v>311</v>
      </c>
      <c r="F1102" s="83" t="s">
        <v>311</v>
      </c>
      <c r="G1102" s="83" t="s">
        <v>311</v>
      </c>
      <c r="H1102" s="83" t="s">
        <v>311</v>
      </c>
      <c r="I1102" s="83" t="s">
        <v>311</v>
      </c>
      <c r="J1102" s="83" t="s">
        <v>311</v>
      </c>
      <c r="K1102" s="84" t="s">
        <v>311</v>
      </c>
      <c r="L1102" s="83" t="s">
        <v>311</v>
      </c>
      <c r="M1102" s="85" t="s">
        <v>311</v>
      </c>
      <c r="N1102" s="83" t="s">
        <v>311</v>
      </c>
      <c r="O1102" s="84" t="s">
        <v>311</v>
      </c>
      <c r="P1102" s="83" t="s">
        <v>311</v>
      </c>
      <c r="Q1102" s="83" t="s">
        <v>311</v>
      </c>
      <c r="R1102" s="83" t="s">
        <v>311</v>
      </c>
      <c r="S1102" s="86" t="s">
        <v>311</v>
      </c>
      <c r="T1102" s="83" t="s">
        <v>311</v>
      </c>
      <c r="U1102" s="83" t="s">
        <v>311</v>
      </c>
      <c r="V1102" s="83" t="s">
        <v>311</v>
      </c>
      <c r="W1102" s="86" t="s">
        <v>311</v>
      </c>
      <c r="X1102" s="86" t="s">
        <v>311</v>
      </c>
      <c r="Y1102" s="90" t="str">
        <f>IF(tbl_main[[#This Row],[ИНН организации]]="","",IF(ISERROR(VLOOKUP(tbl_main[[#This Row],[ИНН организации]],tbl_inn[],3,FALSE)),"Проверьте ИНН",VLOOKUP(tbl_main[[#This Row],[ИНН организации]],tbl_inn[],3,FALSE)))</f>
        <v/>
      </c>
      <c r="Z1102" s="90" t="str">
        <f>IF(ISERROR(VLOOKUP(tbl_main[[#This Row],[ИНН организации]],tbl_inn[],4,FALSE)),"",VLOOKUP(tbl_main[[#This Row],[ИНН организации]],tbl_inn[],4,FALSE))</f>
        <v/>
      </c>
      <c r="AA1102" s="90" t="str">
        <f>IF(ISERROR(VLOOKUP(tbl_main[[#This Row],[ИНН организации]],tbl_inn[],8,FALSE)),"",VLOOKUP(tbl_main[[#This Row],[ИНН организации]],tbl_inn[],8,FALSE))</f>
        <v/>
      </c>
      <c r="AB1102" s="83" t="s">
        <v>311</v>
      </c>
      <c r="AC1102" s="83" t="s">
        <v>311</v>
      </c>
      <c r="AD1102" s="83" t="s">
        <v>311</v>
      </c>
      <c r="AE1102" s="83" t="s">
        <v>311</v>
      </c>
      <c r="AF1102" s="83" t="s">
        <v>311</v>
      </c>
      <c r="AG1102" s="83" t="s">
        <v>311</v>
      </c>
      <c r="AH1102" s="83" t="s">
        <v>311</v>
      </c>
      <c r="AI1102" s="83" t="s">
        <v>311</v>
      </c>
      <c r="AJ1102" s="83" t="s">
        <v>311</v>
      </c>
      <c r="AK1102" s="83" t="s">
        <v>311</v>
      </c>
      <c r="AL1102" s="83" t="s">
        <v>311</v>
      </c>
      <c r="AM1102" s="83" t="s">
        <v>311</v>
      </c>
      <c r="AN1102" s="83" t="s">
        <v>311</v>
      </c>
    </row>
    <row r="1103" spans="1:40" x14ac:dyDescent="0.25">
      <c r="A1103" s="81">
        <f t="shared" si="17"/>
        <v>1094</v>
      </c>
      <c r="B1103" s="82" t="str">
        <f>IF(tbl_main[[#This Row],[ТИП]]="","",IF(tbl_main[[#This Row],[Серия и номер]]="","",tbl_main[[#This Row],[ТИП]]&amp;"-"&amp;RIGHT(tbl_main[[#This Row],[Серия и номер]],6)))</f>
        <v/>
      </c>
      <c r="C1103" s="83" t="s">
        <v>311</v>
      </c>
      <c r="D1103" s="83" t="s">
        <v>311</v>
      </c>
      <c r="E1103" s="83" t="s">
        <v>311</v>
      </c>
      <c r="F1103" s="83" t="s">
        <v>311</v>
      </c>
      <c r="G1103" s="83" t="s">
        <v>311</v>
      </c>
      <c r="H1103" s="83" t="s">
        <v>311</v>
      </c>
      <c r="I1103" s="83" t="s">
        <v>311</v>
      </c>
      <c r="J1103" s="83" t="s">
        <v>311</v>
      </c>
      <c r="K1103" s="84" t="s">
        <v>311</v>
      </c>
      <c r="L1103" s="83" t="s">
        <v>311</v>
      </c>
      <c r="M1103" s="85" t="s">
        <v>311</v>
      </c>
      <c r="N1103" s="83" t="s">
        <v>311</v>
      </c>
      <c r="O1103" s="84" t="s">
        <v>311</v>
      </c>
      <c r="P1103" s="83" t="s">
        <v>311</v>
      </c>
      <c r="Q1103" s="83" t="s">
        <v>311</v>
      </c>
      <c r="R1103" s="83" t="s">
        <v>311</v>
      </c>
      <c r="S1103" s="86" t="s">
        <v>311</v>
      </c>
      <c r="T1103" s="83" t="s">
        <v>311</v>
      </c>
      <c r="U1103" s="83" t="s">
        <v>311</v>
      </c>
      <c r="V1103" s="83" t="s">
        <v>311</v>
      </c>
      <c r="W1103" s="86" t="s">
        <v>311</v>
      </c>
      <c r="X1103" s="86" t="s">
        <v>311</v>
      </c>
      <c r="Y1103" s="90" t="str">
        <f>IF(tbl_main[[#This Row],[ИНН организации]]="","",IF(ISERROR(VLOOKUP(tbl_main[[#This Row],[ИНН организации]],tbl_inn[],3,FALSE)),"Проверьте ИНН",VLOOKUP(tbl_main[[#This Row],[ИНН организации]],tbl_inn[],3,FALSE)))</f>
        <v/>
      </c>
      <c r="Z1103" s="90" t="str">
        <f>IF(ISERROR(VLOOKUP(tbl_main[[#This Row],[ИНН организации]],tbl_inn[],4,FALSE)),"",VLOOKUP(tbl_main[[#This Row],[ИНН организации]],tbl_inn[],4,FALSE))</f>
        <v/>
      </c>
      <c r="AA1103" s="90" t="str">
        <f>IF(ISERROR(VLOOKUP(tbl_main[[#This Row],[ИНН организации]],tbl_inn[],8,FALSE)),"",VLOOKUP(tbl_main[[#This Row],[ИНН организации]],tbl_inn[],8,FALSE))</f>
        <v/>
      </c>
      <c r="AB1103" s="83" t="s">
        <v>311</v>
      </c>
      <c r="AC1103" s="83" t="s">
        <v>311</v>
      </c>
      <c r="AD1103" s="83" t="s">
        <v>311</v>
      </c>
      <c r="AE1103" s="83" t="s">
        <v>311</v>
      </c>
      <c r="AF1103" s="83" t="s">
        <v>311</v>
      </c>
      <c r="AG1103" s="83" t="s">
        <v>311</v>
      </c>
      <c r="AH1103" s="83" t="s">
        <v>311</v>
      </c>
      <c r="AI1103" s="83" t="s">
        <v>311</v>
      </c>
      <c r="AJ1103" s="83" t="s">
        <v>311</v>
      </c>
      <c r="AK1103" s="83" t="s">
        <v>311</v>
      </c>
      <c r="AL1103" s="83" t="s">
        <v>311</v>
      </c>
      <c r="AM1103" s="83" t="s">
        <v>311</v>
      </c>
      <c r="AN1103" s="83" t="s">
        <v>311</v>
      </c>
    </row>
    <row r="1104" spans="1:40" x14ac:dyDescent="0.25">
      <c r="A1104" s="81">
        <f t="shared" si="17"/>
        <v>1095</v>
      </c>
      <c r="B1104" s="82" t="str">
        <f>IF(tbl_main[[#This Row],[ТИП]]="","",IF(tbl_main[[#This Row],[Серия и номер]]="","",tbl_main[[#This Row],[ТИП]]&amp;"-"&amp;RIGHT(tbl_main[[#This Row],[Серия и номер]],6)))</f>
        <v/>
      </c>
      <c r="C1104" s="83" t="s">
        <v>311</v>
      </c>
      <c r="D1104" s="83" t="s">
        <v>311</v>
      </c>
      <c r="E1104" s="83" t="s">
        <v>311</v>
      </c>
      <c r="F1104" s="83" t="s">
        <v>311</v>
      </c>
      <c r="G1104" s="83" t="s">
        <v>311</v>
      </c>
      <c r="H1104" s="83" t="s">
        <v>311</v>
      </c>
      <c r="I1104" s="83" t="s">
        <v>311</v>
      </c>
      <c r="J1104" s="83" t="s">
        <v>311</v>
      </c>
      <c r="K1104" s="84" t="s">
        <v>311</v>
      </c>
      <c r="L1104" s="83" t="s">
        <v>311</v>
      </c>
      <c r="M1104" s="85" t="s">
        <v>311</v>
      </c>
      <c r="N1104" s="83" t="s">
        <v>311</v>
      </c>
      <c r="O1104" s="84" t="s">
        <v>311</v>
      </c>
      <c r="P1104" s="83" t="s">
        <v>311</v>
      </c>
      <c r="Q1104" s="83" t="s">
        <v>311</v>
      </c>
      <c r="R1104" s="83" t="s">
        <v>311</v>
      </c>
      <c r="S1104" s="86" t="s">
        <v>311</v>
      </c>
      <c r="T1104" s="83" t="s">
        <v>311</v>
      </c>
      <c r="U1104" s="83" t="s">
        <v>311</v>
      </c>
      <c r="V1104" s="83" t="s">
        <v>311</v>
      </c>
      <c r="W1104" s="86" t="s">
        <v>311</v>
      </c>
      <c r="X1104" s="86" t="s">
        <v>311</v>
      </c>
      <c r="Y1104" s="90" t="str">
        <f>IF(tbl_main[[#This Row],[ИНН организации]]="","",IF(ISERROR(VLOOKUP(tbl_main[[#This Row],[ИНН организации]],tbl_inn[],3,FALSE)),"Проверьте ИНН",VLOOKUP(tbl_main[[#This Row],[ИНН организации]],tbl_inn[],3,FALSE)))</f>
        <v/>
      </c>
      <c r="Z1104" s="90" t="str">
        <f>IF(ISERROR(VLOOKUP(tbl_main[[#This Row],[ИНН организации]],tbl_inn[],4,FALSE)),"",VLOOKUP(tbl_main[[#This Row],[ИНН организации]],tbl_inn[],4,FALSE))</f>
        <v/>
      </c>
      <c r="AA1104" s="90" t="str">
        <f>IF(ISERROR(VLOOKUP(tbl_main[[#This Row],[ИНН организации]],tbl_inn[],8,FALSE)),"",VLOOKUP(tbl_main[[#This Row],[ИНН организации]],tbl_inn[],8,FALSE))</f>
        <v/>
      </c>
      <c r="AB1104" s="83" t="s">
        <v>311</v>
      </c>
      <c r="AC1104" s="83" t="s">
        <v>311</v>
      </c>
      <c r="AD1104" s="83" t="s">
        <v>311</v>
      </c>
      <c r="AE1104" s="83" t="s">
        <v>311</v>
      </c>
      <c r="AF1104" s="83" t="s">
        <v>311</v>
      </c>
      <c r="AG1104" s="83" t="s">
        <v>311</v>
      </c>
      <c r="AH1104" s="83" t="s">
        <v>311</v>
      </c>
      <c r="AI1104" s="83" t="s">
        <v>311</v>
      </c>
      <c r="AJ1104" s="83" t="s">
        <v>311</v>
      </c>
      <c r="AK1104" s="83" t="s">
        <v>311</v>
      </c>
      <c r="AL1104" s="83" t="s">
        <v>311</v>
      </c>
      <c r="AM1104" s="83" t="s">
        <v>311</v>
      </c>
      <c r="AN1104" s="83" t="s">
        <v>311</v>
      </c>
    </row>
    <row r="1105" spans="1:40" x14ac:dyDescent="0.25">
      <c r="A1105" s="81">
        <f t="shared" si="17"/>
        <v>1096</v>
      </c>
      <c r="B1105" s="82" t="str">
        <f>IF(tbl_main[[#This Row],[ТИП]]="","",IF(tbl_main[[#This Row],[Серия и номер]]="","",tbl_main[[#This Row],[ТИП]]&amp;"-"&amp;RIGHT(tbl_main[[#This Row],[Серия и номер]],6)))</f>
        <v/>
      </c>
      <c r="C1105" s="83" t="s">
        <v>311</v>
      </c>
      <c r="D1105" s="83" t="s">
        <v>311</v>
      </c>
      <c r="E1105" s="83" t="s">
        <v>311</v>
      </c>
      <c r="F1105" s="83" t="s">
        <v>311</v>
      </c>
      <c r="G1105" s="83" t="s">
        <v>311</v>
      </c>
      <c r="H1105" s="83" t="s">
        <v>311</v>
      </c>
      <c r="I1105" s="83" t="s">
        <v>311</v>
      </c>
      <c r="J1105" s="83" t="s">
        <v>311</v>
      </c>
      <c r="K1105" s="84" t="s">
        <v>311</v>
      </c>
      <c r="L1105" s="83" t="s">
        <v>311</v>
      </c>
      <c r="M1105" s="85" t="s">
        <v>311</v>
      </c>
      <c r="N1105" s="83" t="s">
        <v>311</v>
      </c>
      <c r="O1105" s="84" t="s">
        <v>311</v>
      </c>
      <c r="P1105" s="83" t="s">
        <v>311</v>
      </c>
      <c r="Q1105" s="83" t="s">
        <v>311</v>
      </c>
      <c r="R1105" s="83" t="s">
        <v>311</v>
      </c>
      <c r="S1105" s="86" t="s">
        <v>311</v>
      </c>
      <c r="T1105" s="83" t="s">
        <v>311</v>
      </c>
      <c r="U1105" s="83" t="s">
        <v>311</v>
      </c>
      <c r="V1105" s="83" t="s">
        <v>311</v>
      </c>
      <c r="W1105" s="86" t="s">
        <v>311</v>
      </c>
      <c r="X1105" s="86" t="s">
        <v>311</v>
      </c>
      <c r="Y1105" s="90" t="str">
        <f>IF(tbl_main[[#This Row],[ИНН организации]]="","",IF(ISERROR(VLOOKUP(tbl_main[[#This Row],[ИНН организации]],tbl_inn[],3,FALSE)),"Проверьте ИНН",VLOOKUP(tbl_main[[#This Row],[ИНН организации]],tbl_inn[],3,FALSE)))</f>
        <v/>
      </c>
      <c r="Z1105" s="90" t="str">
        <f>IF(ISERROR(VLOOKUP(tbl_main[[#This Row],[ИНН организации]],tbl_inn[],4,FALSE)),"",VLOOKUP(tbl_main[[#This Row],[ИНН организации]],tbl_inn[],4,FALSE))</f>
        <v/>
      </c>
      <c r="AA1105" s="90" t="str">
        <f>IF(ISERROR(VLOOKUP(tbl_main[[#This Row],[ИНН организации]],tbl_inn[],8,FALSE)),"",VLOOKUP(tbl_main[[#This Row],[ИНН организации]],tbl_inn[],8,FALSE))</f>
        <v/>
      </c>
      <c r="AB1105" s="83" t="s">
        <v>311</v>
      </c>
      <c r="AC1105" s="83" t="s">
        <v>311</v>
      </c>
      <c r="AD1105" s="83" t="s">
        <v>311</v>
      </c>
      <c r="AE1105" s="83" t="s">
        <v>311</v>
      </c>
      <c r="AF1105" s="83" t="s">
        <v>311</v>
      </c>
      <c r="AG1105" s="83" t="s">
        <v>311</v>
      </c>
      <c r="AH1105" s="83" t="s">
        <v>311</v>
      </c>
      <c r="AI1105" s="83" t="s">
        <v>311</v>
      </c>
      <c r="AJ1105" s="83" t="s">
        <v>311</v>
      </c>
      <c r="AK1105" s="83" t="s">
        <v>311</v>
      </c>
      <c r="AL1105" s="83" t="s">
        <v>311</v>
      </c>
      <c r="AM1105" s="83" t="s">
        <v>311</v>
      </c>
      <c r="AN1105" s="83" t="s">
        <v>311</v>
      </c>
    </row>
    <row r="1106" spans="1:40" x14ac:dyDescent="0.25">
      <c r="A1106" s="81">
        <f t="shared" si="17"/>
        <v>1097</v>
      </c>
      <c r="B1106" s="82" t="str">
        <f>IF(tbl_main[[#This Row],[ТИП]]="","",IF(tbl_main[[#This Row],[Серия и номер]]="","",tbl_main[[#This Row],[ТИП]]&amp;"-"&amp;RIGHT(tbl_main[[#This Row],[Серия и номер]],6)))</f>
        <v/>
      </c>
      <c r="C1106" s="83" t="s">
        <v>311</v>
      </c>
      <c r="D1106" s="83" t="s">
        <v>311</v>
      </c>
      <c r="E1106" s="83" t="s">
        <v>311</v>
      </c>
      <c r="F1106" s="83" t="s">
        <v>311</v>
      </c>
      <c r="G1106" s="83" t="s">
        <v>311</v>
      </c>
      <c r="H1106" s="83" t="s">
        <v>311</v>
      </c>
      <c r="I1106" s="83" t="s">
        <v>311</v>
      </c>
      <c r="J1106" s="83" t="s">
        <v>311</v>
      </c>
      <c r="K1106" s="84" t="s">
        <v>311</v>
      </c>
      <c r="L1106" s="83" t="s">
        <v>311</v>
      </c>
      <c r="M1106" s="85" t="s">
        <v>311</v>
      </c>
      <c r="N1106" s="83" t="s">
        <v>311</v>
      </c>
      <c r="O1106" s="84" t="s">
        <v>311</v>
      </c>
      <c r="P1106" s="83" t="s">
        <v>311</v>
      </c>
      <c r="Q1106" s="83" t="s">
        <v>311</v>
      </c>
      <c r="R1106" s="83" t="s">
        <v>311</v>
      </c>
      <c r="S1106" s="86" t="s">
        <v>311</v>
      </c>
      <c r="T1106" s="83" t="s">
        <v>311</v>
      </c>
      <c r="U1106" s="83" t="s">
        <v>311</v>
      </c>
      <c r="V1106" s="83" t="s">
        <v>311</v>
      </c>
      <c r="W1106" s="86" t="s">
        <v>311</v>
      </c>
      <c r="X1106" s="86" t="s">
        <v>311</v>
      </c>
      <c r="Y1106" s="90" t="str">
        <f>IF(tbl_main[[#This Row],[ИНН организации]]="","",IF(ISERROR(VLOOKUP(tbl_main[[#This Row],[ИНН организации]],tbl_inn[],3,FALSE)),"Проверьте ИНН",VLOOKUP(tbl_main[[#This Row],[ИНН организации]],tbl_inn[],3,FALSE)))</f>
        <v/>
      </c>
      <c r="Z1106" s="90" t="str">
        <f>IF(ISERROR(VLOOKUP(tbl_main[[#This Row],[ИНН организации]],tbl_inn[],4,FALSE)),"",VLOOKUP(tbl_main[[#This Row],[ИНН организации]],tbl_inn[],4,FALSE))</f>
        <v/>
      </c>
      <c r="AA1106" s="90" t="str">
        <f>IF(ISERROR(VLOOKUP(tbl_main[[#This Row],[ИНН организации]],tbl_inn[],8,FALSE)),"",VLOOKUP(tbl_main[[#This Row],[ИНН организации]],tbl_inn[],8,FALSE))</f>
        <v/>
      </c>
      <c r="AB1106" s="83" t="s">
        <v>311</v>
      </c>
      <c r="AC1106" s="83" t="s">
        <v>311</v>
      </c>
      <c r="AD1106" s="83" t="s">
        <v>311</v>
      </c>
      <c r="AE1106" s="83" t="s">
        <v>311</v>
      </c>
      <c r="AF1106" s="83" t="s">
        <v>311</v>
      </c>
      <c r="AG1106" s="83" t="s">
        <v>311</v>
      </c>
      <c r="AH1106" s="83" t="s">
        <v>311</v>
      </c>
      <c r="AI1106" s="83" t="s">
        <v>311</v>
      </c>
      <c r="AJ1106" s="83" t="s">
        <v>311</v>
      </c>
      <c r="AK1106" s="83" t="s">
        <v>311</v>
      </c>
      <c r="AL1106" s="83" t="s">
        <v>311</v>
      </c>
      <c r="AM1106" s="83" t="s">
        <v>311</v>
      </c>
      <c r="AN1106" s="83" t="s">
        <v>311</v>
      </c>
    </row>
    <row r="1107" spans="1:40" x14ac:dyDescent="0.25">
      <c r="A1107" s="81">
        <f t="shared" si="17"/>
        <v>1098</v>
      </c>
      <c r="B1107" s="82" t="str">
        <f>IF(tbl_main[[#This Row],[ТИП]]="","",IF(tbl_main[[#This Row],[Серия и номер]]="","",tbl_main[[#This Row],[ТИП]]&amp;"-"&amp;RIGHT(tbl_main[[#This Row],[Серия и номер]],6)))</f>
        <v/>
      </c>
      <c r="C1107" s="83" t="s">
        <v>311</v>
      </c>
      <c r="D1107" s="83" t="s">
        <v>311</v>
      </c>
      <c r="E1107" s="83" t="s">
        <v>311</v>
      </c>
      <c r="F1107" s="83" t="s">
        <v>311</v>
      </c>
      <c r="G1107" s="83" t="s">
        <v>311</v>
      </c>
      <c r="H1107" s="83" t="s">
        <v>311</v>
      </c>
      <c r="I1107" s="83" t="s">
        <v>311</v>
      </c>
      <c r="J1107" s="83" t="s">
        <v>311</v>
      </c>
      <c r="K1107" s="84" t="s">
        <v>311</v>
      </c>
      <c r="L1107" s="83" t="s">
        <v>311</v>
      </c>
      <c r="M1107" s="85" t="s">
        <v>311</v>
      </c>
      <c r="N1107" s="83" t="s">
        <v>311</v>
      </c>
      <c r="O1107" s="84" t="s">
        <v>311</v>
      </c>
      <c r="P1107" s="83" t="s">
        <v>311</v>
      </c>
      <c r="Q1107" s="83" t="s">
        <v>311</v>
      </c>
      <c r="R1107" s="83" t="s">
        <v>311</v>
      </c>
      <c r="S1107" s="86" t="s">
        <v>311</v>
      </c>
      <c r="T1107" s="83" t="s">
        <v>311</v>
      </c>
      <c r="U1107" s="83" t="s">
        <v>311</v>
      </c>
      <c r="V1107" s="83" t="s">
        <v>311</v>
      </c>
      <c r="W1107" s="86" t="s">
        <v>311</v>
      </c>
      <c r="X1107" s="86" t="s">
        <v>311</v>
      </c>
      <c r="Y1107" s="90" t="str">
        <f>IF(tbl_main[[#This Row],[ИНН организации]]="","",IF(ISERROR(VLOOKUP(tbl_main[[#This Row],[ИНН организации]],tbl_inn[],3,FALSE)),"Проверьте ИНН",VLOOKUP(tbl_main[[#This Row],[ИНН организации]],tbl_inn[],3,FALSE)))</f>
        <v/>
      </c>
      <c r="Z1107" s="90" t="str">
        <f>IF(ISERROR(VLOOKUP(tbl_main[[#This Row],[ИНН организации]],tbl_inn[],4,FALSE)),"",VLOOKUP(tbl_main[[#This Row],[ИНН организации]],tbl_inn[],4,FALSE))</f>
        <v/>
      </c>
      <c r="AA1107" s="90" t="str">
        <f>IF(ISERROR(VLOOKUP(tbl_main[[#This Row],[ИНН организации]],tbl_inn[],8,FALSE)),"",VLOOKUP(tbl_main[[#This Row],[ИНН организации]],tbl_inn[],8,FALSE))</f>
        <v/>
      </c>
      <c r="AB1107" s="83" t="s">
        <v>311</v>
      </c>
      <c r="AC1107" s="83" t="s">
        <v>311</v>
      </c>
      <c r="AD1107" s="83" t="s">
        <v>311</v>
      </c>
      <c r="AE1107" s="83" t="s">
        <v>311</v>
      </c>
      <c r="AF1107" s="83" t="s">
        <v>311</v>
      </c>
      <c r="AG1107" s="83" t="s">
        <v>311</v>
      </c>
      <c r="AH1107" s="83" t="s">
        <v>311</v>
      </c>
      <c r="AI1107" s="83" t="s">
        <v>311</v>
      </c>
      <c r="AJ1107" s="83" t="s">
        <v>311</v>
      </c>
      <c r="AK1107" s="83" t="s">
        <v>311</v>
      </c>
      <c r="AL1107" s="83" t="s">
        <v>311</v>
      </c>
      <c r="AM1107" s="83" t="s">
        <v>311</v>
      </c>
      <c r="AN1107" s="83" t="s">
        <v>311</v>
      </c>
    </row>
    <row r="1108" spans="1:40" x14ac:dyDescent="0.25">
      <c r="A1108" s="81">
        <f t="shared" si="17"/>
        <v>1099</v>
      </c>
      <c r="B1108" s="82" t="str">
        <f>IF(tbl_main[[#This Row],[ТИП]]="","",IF(tbl_main[[#This Row],[Серия и номер]]="","",tbl_main[[#This Row],[ТИП]]&amp;"-"&amp;RIGHT(tbl_main[[#This Row],[Серия и номер]],6)))</f>
        <v/>
      </c>
      <c r="C1108" s="83" t="s">
        <v>311</v>
      </c>
      <c r="D1108" s="83" t="s">
        <v>311</v>
      </c>
      <c r="E1108" s="83" t="s">
        <v>311</v>
      </c>
      <c r="F1108" s="83" t="s">
        <v>311</v>
      </c>
      <c r="G1108" s="83" t="s">
        <v>311</v>
      </c>
      <c r="H1108" s="83" t="s">
        <v>311</v>
      </c>
      <c r="I1108" s="83" t="s">
        <v>311</v>
      </c>
      <c r="J1108" s="83" t="s">
        <v>311</v>
      </c>
      <c r="K1108" s="84" t="s">
        <v>311</v>
      </c>
      <c r="L1108" s="83" t="s">
        <v>311</v>
      </c>
      <c r="M1108" s="85" t="s">
        <v>311</v>
      </c>
      <c r="N1108" s="83" t="s">
        <v>311</v>
      </c>
      <c r="O1108" s="84" t="s">
        <v>311</v>
      </c>
      <c r="P1108" s="83" t="s">
        <v>311</v>
      </c>
      <c r="Q1108" s="83" t="s">
        <v>311</v>
      </c>
      <c r="R1108" s="83" t="s">
        <v>311</v>
      </c>
      <c r="S1108" s="86" t="s">
        <v>311</v>
      </c>
      <c r="T1108" s="83" t="s">
        <v>311</v>
      </c>
      <c r="U1108" s="83" t="s">
        <v>311</v>
      </c>
      <c r="V1108" s="83" t="s">
        <v>311</v>
      </c>
      <c r="W1108" s="86" t="s">
        <v>311</v>
      </c>
      <c r="X1108" s="86" t="s">
        <v>311</v>
      </c>
      <c r="Y1108" s="90" t="str">
        <f>IF(tbl_main[[#This Row],[ИНН организации]]="","",IF(ISERROR(VLOOKUP(tbl_main[[#This Row],[ИНН организации]],tbl_inn[],3,FALSE)),"Проверьте ИНН",VLOOKUP(tbl_main[[#This Row],[ИНН организации]],tbl_inn[],3,FALSE)))</f>
        <v/>
      </c>
      <c r="Z1108" s="90" t="str">
        <f>IF(ISERROR(VLOOKUP(tbl_main[[#This Row],[ИНН организации]],tbl_inn[],4,FALSE)),"",VLOOKUP(tbl_main[[#This Row],[ИНН организации]],tbl_inn[],4,FALSE))</f>
        <v/>
      </c>
      <c r="AA1108" s="90" t="str">
        <f>IF(ISERROR(VLOOKUP(tbl_main[[#This Row],[ИНН организации]],tbl_inn[],8,FALSE)),"",VLOOKUP(tbl_main[[#This Row],[ИНН организации]],tbl_inn[],8,FALSE))</f>
        <v/>
      </c>
      <c r="AB1108" s="83" t="s">
        <v>311</v>
      </c>
      <c r="AC1108" s="83" t="s">
        <v>311</v>
      </c>
      <c r="AD1108" s="83" t="s">
        <v>311</v>
      </c>
      <c r="AE1108" s="83" t="s">
        <v>311</v>
      </c>
      <c r="AF1108" s="83" t="s">
        <v>311</v>
      </c>
      <c r="AG1108" s="83" t="s">
        <v>311</v>
      </c>
      <c r="AH1108" s="83" t="s">
        <v>311</v>
      </c>
      <c r="AI1108" s="83" t="s">
        <v>311</v>
      </c>
      <c r="AJ1108" s="83" t="s">
        <v>311</v>
      </c>
      <c r="AK1108" s="83" t="s">
        <v>311</v>
      </c>
      <c r="AL1108" s="83" t="s">
        <v>311</v>
      </c>
      <c r="AM1108" s="83" t="s">
        <v>311</v>
      </c>
      <c r="AN1108" s="83" t="s">
        <v>311</v>
      </c>
    </row>
    <row r="1109" spans="1:40" x14ac:dyDescent="0.25">
      <c r="A1109" s="81">
        <f t="shared" si="17"/>
        <v>1100</v>
      </c>
      <c r="B1109" s="82" t="str">
        <f>IF(tbl_main[[#This Row],[ТИП]]="","",IF(tbl_main[[#This Row],[Серия и номер]]="","",tbl_main[[#This Row],[ТИП]]&amp;"-"&amp;RIGHT(tbl_main[[#This Row],[Серия и номер]],6)))</f>
        <v/>
      </c>
      <c r="C1109" s="83" t="s">
        <v>311</v>
      </c>
      <c r="D1109" s="83" t="s">
        <v>311</v>
      </c>
      <c r="E1109" s="83" t="s">
        <v>311</v>
      </c>
      <c r="F1109" s="83" t="s">
        <v>311</v>
      </c>
      <c r="G1109" s="83" t="s">
        <v>311</v>
      </c>
      <c r="H1109" s="83" t="s">
        <v>311</v>
      </c>
      <c r="I1109" s="83" t="s">
        <v>311</v>
      </c>
      <c r="J1109" s="83" t="s">
        <v>311</v>
      </c>
      <c r="K1109" s="84" t="s">
        <v>311</v>
      </c>
      <c r="L1109" s="83" t="s">
        <v>311</v>
      </c>
      <c r="M1109" s="85" t="s">
        <v>311</v>
      </c>
      <c r="N1109" s="83" t="s">
        <v>311</v>
      </c>
      <c r="O1109" s="84" t="s">
        <v>311</v>
      </c>
      <c r="P1109" s="83" t="s">
        <v>311</v>
      </c>
      <c r="Q1109" s="83" t="s">
        <v>311</v>
      </c>
      <c r="R1109" s="83" t="s">
        <v>311</v>
      </c>
      <c r="S1109" s="86" t="s">
        <v>311</v>
      </c>
      <c r="T1109" s="83" t="s">
        <v>311</v>
      </c>
      <c r="U1109" s="83" t="s">
        <v>311</v>
      </c>
      <c r="V1109" s="83" t="s">
        <v>311</v>
      </c>
      <c r="W1109" s="86" t="s">
        <v>311</v>
      </c>
      <c r="X1109" s="86" t="s">
        <v>311</v>
      </c>
      <c r="Y1109" s="90" t="str">
        <f>IF(tbl_main[[#This Row],[ИНН организации]]="","",IF(ISERROR(VLOOKUP(tbl_main[[#This Row],[ИНН организации]],tbl_inn[],3,FALSE)),"Проверьте ИНН",VLOOKUP(tbl_main[[#This Row],[ИНН организации]],tbl_inn[],3,FALSE)))</f>
        <v/>
      </c>
      <c r="Z1109" s="90" t="str">
        <f>IF(ISERROR(VLOOKUP(tbl_main[[#This Row],[ИНН организации]],tbl_inn[],4,FALSE)),"",VLOOKUP(tbl_main[[#This Row],[ИНН организации]],tbl_inn[],4,FALSE))</f>
        <v/>
      </c>
      <c r="AA1109" s="90" t="str">
        <f>IF(ISERROR(VLOOKUP(tbl_main[[#This Row],[ИНН организации]],tbl_inn[],8,FALSE)),"",VLOOKUP(tbl_main[[#This Row],[ИНН организации]],tbl_inn[],8,FALSE))</f>
        <v/>
      </c>
      <c r="AB1109" s="83" t="s">
        <v>311</v>
      </c>
      <c r="AC1109" s="83" t="s">
        <v>311</v>
      </c>
      <c r="AD1109" s="83" t="s">
        <v>311</v>
      </c>
      <c r="AE1109" s="83" t="s">
        <v>311</v>
      </c>
      <c r="AF1109" s="83" t="s">
        <v>311</v>
      </c>
      <c r="AG1109" s="83" t="s">
        <v>311</v>
      </c>
      <c r="AH1109" s="83" t="s">
        <v>311</v>
      </c>
      <c r="AI1109" s="83" t="s">
        <v>311</v>
      </c>
      <c r="AJ1109" s="83" t="s">
        <v>311</v>
      </c>
      <c r="AK1109" s="83" t="s">
        <v>311</v>
      </c>
      <c r="AL1109" s="83" t="s">
        <v>311</v>
      </c>
      <c r="AM1109" s="83" t="s">
        <v>311</v>
      </c>
      <c r="AN1109" s="83" t="s">
        <v>311</v>
      </c>
    </row>
    <row r="1110" spans="1:40" x14ac:dyDescent="0.25">
      <c r="A1110" s="81">
        <f t="shared" si="17"/>
        <v>1101</v>
      </c>
      <c r="B1110" s="82" t="str">
        <f>IF(tbl_main[[#This Row],[ТИП]]="","",IF(tbl_main[[#This Row],[Серия и номер]]="","",tbl_main[[#This Row],[ТИП]]&amp;"-"&amp;RIGHT(tbl_main[[#This Row],[Серия и номер]],6)))</f>
        <v/>
      </c>
      <c r="C1110" s="83" t="s">
        <v>311</v>
      </c>
      <c r="D1110" s="83" t="s">
        <v>311</v>
      </c>
      <c r="E1110" s="83" t="s">
        <v>311</v>
      </c>
      <c r="F1110" s="83" t="s">
        <v>311</v>
      </c>
      <c r="G1110" s="83" t="s">
        <v>311</v>
      </c>
      <c r="H1110" s="83" t="s">
        <v>311</v>
      </c>
      <c r="I1110" s="83" t="s">
        <v>311</v>
      </c>
      <c r="J1110" s="83" t="s">
        <v>311</v>
      </c>
      <c r="K1110" s="84" t="s">
        <v>311</v>
      </c>
      <c r="L1110" s="83" t="s">
        <v>311</v>
      </c>
      <c r="M1110" s="85" t="s">
        <v>311</v>
      </c>
      <c r="N1110" s="83" t="s">
        <v>311</v>
      </c>
      <c r="O1110" s="84" t="s">
        <v>311</v>
      </c>
      <c r="P1110" s="83" t="s">
        <v>311</v>
      </c>
      <c r="Q1110" s="83" t="s">
        <v>311</v>
      </c>
      <c r="R1110" s="83" t="s">
        <v>311</v>
      </c>
      <c r="S1110" s="86" t="s">
        <v>311</v>
      </c>
      <c r="T1110" s="83" t="s">
        <v>311</v>
      </c>
      <c r="U1110" s="83" t="s">
        <v>311</v>
      </c>
      <c r="V1110" s="83" t="s">
        <v>311</v>
      </c>
      <c r="W1110" s="86" t="s">
        <v>311</v>
      </c>
      <c r="X1110" s="86" t="s">
        <v>311</v>
      </c>
      <c r="Y1110" s="90" t="str">
        <f>IF(tbl_main[[#This Row],[ИНН организации]]="","",IF(ISERROR(VLOOKUP(tbl_main[[#This Row],[ИНН организации]],tbl_inn[],3,FALSE)),"Проверьте ИНН",VLOOKUP(tbl_main[[#This Row],[ИНН организации]],tbl_inn[],3,FALSE)))</f>
        <v/>
      </c>
      <c r="Z1110" s="90" t="str">
        <f>IF(ISERROR(VLOOKUP(tbl_main[[#This Row],[ИНН организации]],tbl_inn[],4,FALSE)),"",VLOOKUP(tbl_main[[#This Row],[ИНН организации]],tbl_inn[],4,FALSE))</f>
        <v/>
      </c>
      <c r="AA1110" s="90" t="str">
        <f>IF(ISERROR(VLOOKUP(tbl_main[[#This Row],[ИНН организации]],tbl_inn[],8,FALSE)),"",VLOOKUP(tbl_main[[#This Row],[ИНН организации]],tbl_inn[],8,FALSE))</f>
        <v/>
      </c>
      <c r="AB1110" s="83" t="s">
        <v>311</v>
      </c>
      <c r="AC1110" s="83" t="s">
        <v>311</v>
      </c>
      <c r="AD1110" s="83" t="s">
        <v>311</v>
      </c>
      <c r="AE1110" s="83" t="s">
        <v>311</v>
      </c>
      <c r="AF1110" s="83" t="s">
        <v>311</v>
      </c>
      <c r="AG1110" s="83" t="s">
        <v>311</v>
      </c>
      <c r="AH1110" s="83" t="s">
        <v>311</v>
      </c>
      <c r="AI1110" s="83" t="s">
        <v>311</v>
      </c>
      <c r="AJ1110" s="83" t="s">
        <v>311</v>
      </c>
      <c r="AK1110" s="83" t="s">
        <v>311</v>
      </c>
      <c r="AL1110" s="83" t="s">
        <v>311</v>
      </c>
      <c r="AM1110" s="83" t="s">
        <v>311</v>
      </c>
      <c r="AN1110" s="83" t="s">
        <v>311</v>
      </c>
    </row>
    <row r="1111" spans="1:40" x14ac:dyDescent="0.25">
      <c r="A1111" s="81">
        <f t="shared" si="17"/>
        <v>1102</v>
      </c>
      <c r="B1111" s="82" t="str">
        <f>IF(tbl_main[[#This Row],[ТИП]]="","",IF(tbl_main[[#This Row],[Серия и номер]]="","",tbl_main[[#This Row],[ТИП]]&amp;"-"&amp;RIGHT(tbl_main[[#This Row],[Серия и номер]],6)))</f>
        <v/>
      </c>
      <c r="C1111" s="83" t="s">
        <v>311</v>
      </c>
      <c r="D1111" s="83" t="s">
        <v>311</v>
      </c>
      <c r="E1111" s="83" t="s">
        <v>311</v>
      </c>
      <c r="F1111" s="83" t="s">
        <v>311</v>
      </c>
      <c r="G1111" s="83" t="s">
        <v>311</v>
      </c>
      <c r="H1111" s="83" t="s">
        <v>311</v>
      </c>
      <c r="I1111" s="83" t="s">
        <v>311</v>
      </c>
      <c r="J1111" s="83" t="s">
        <v>311</v>
      </c>
      <c r="K1111" s="84" t="s">
        <v>311</v>
      </c>
      <c r="L1111" s="83" t="s">
        <v>311</v>
      </c>
      <c r="M1111" s="85" t="s">
        <v>311</v>
      </c>
      <c r="N1111" s="83" t="s">
        <v>311</v>
      </c>
      <c r="O1111" s="84" t="s">
        <v>311</v>
      </c>
      <c r="P1111" s="83" t="s">
        <v>311</v>
      </c>
      <c r="Q1111" s="83" t="s">
        <v>311</v>
      </c>
      <c r="R1111" s="83" t="s">
        <v>311</v>
      </c>
      <c r="S1111" s="86" t="s">
        <v>311</v>
      </c>
      <c r="T1111" s="83" t="s">
        <v>311</v>
      </c>
      <c r="U1111" s="83" t="s">
        <v>311</v>
      </c>
      <c r="V1111" s="83" t="s">
        <v>311</v>
      </c>
      <c r="W1111" s="86" t="s">
        <v>311</v>
      </c>
      <c r="X1111" s="86" t="s">
        <v>311</v>
      </c>
      <c r="Y1111" s="90" t="str">
        <f>IF(tbl_main[[#This Row],[ИНН организации]]="","",IF(ISERROR(VLOOKUP(tbl_main[[#This Row],[ИНН организации]],tbl_inn[],3,FALSE)),"Проверьте ИНН",VLOOKUP(tbl_main[[#This Row],[ИНН организации]],tbl_inn[],3,FALSE)))</f>
        <v/>
      </c>
      <c r="Z1111" s="90" t="str">
        <f>IF(ISERROR(VLOOKUP(tbl_main[[#This Row],[ИНН организации]],tbl_inn[],4,FALSE)),"",VLOOKUP(tbl_main[[#This Row],[ИНН организации]],tbl_inn[],4,FALSE))</f>
        <v/>
      </c>
      <c r="AA1111" s="90" t="str">
        <f>IF(ISERROR(VLOOKUP(tbl_main[[#This Row],[ИНН организации]],tbl_inn[],8,FALSE)),"",VLOOKUP(tbl_main[[#This Row],[ИНН организации]],tbl_inn[],8,FALSE))</f>
        <v/>
      </c>
      <c r="AB1111" s="83" t="s">
        <v>311</v>
      </c>
      <c r="AC1111" s="83" t="s">
        <v>311</v>
      </c>
      <c r="AD1111" s="83" t="s">
        <v>311</v>
      </c>
      <c r="AE1111" s="83" t="s">
        <v>311</v>
      </c>
      <c r="AF1111" s="83" t="s">
        <v>311</v>
      </c>
      <c r="AG1111" s="83" t="s">
        <v>311</v>
      </c>
      <c r="AH1111" s="83" t="s">
        <v>311</v>
      </c>
      <c r="AI1111" s="83" t="s">
        <v>311</v>
      </c>
      <c r="AJ1111" s="83" t="s">
        <v>311</v>
      </c>
      <c r="AK1111" s="83" t="s">
        <v>311</v>
      </c>
      <c r="AL1111" s="83" t="s">
        <v>311</v>
      </c>
      <c r="AM1111" s="83" t="s">
        <v>311</v>
      </c>
      <c r="AN1111" s="83" t="s">
        <v>311</v>
      </c>
    </row>
    <row r="1112" spans="1:40" x14ac:dyDescent="0.25">
      <c r="A1112" s="81">
        <f t="shared" si="17"/>
        <v>1103</v>
      </c>
      <c r="B1112" s="82" t="str">
        <f>IF(tbl_main[[#This Row],[ТИП]]="","",IF(tbl_main[[#This Row],[Серия и номер]]="","",tbl_main[[#This Row],[ТИП]]&amp;"-"&amp;RIGHT(tbl_main[[#This Row],[Серия и номер]],6)))</f>
        <v/>
      </c>
      <c r="C1112" s="83" t="s">
        <v>311</v>
      </c>
      <c r="D1112" s="83" t="s">
        <v>311</v>
      </c>
      <c r="E1112" s="83" t="s">
        <v>311</v>
      </c>
      <c r="F1112" s="83" t="s">
        <v>311</v>
      </c>
      <c r="G1112" s="83" t="s">
        <v>311</v>
      </c>
      <c r="H1112" s="83" t="s">
        <v>311</v>
      </c>
      <c r="I1112" s="83" t="s">
        <v>311</v>
      </c>
      <c r="J1112" s="83" t="s">
        <v>311</v>
      </c>
      <c r="K1112" s="84" t="s">
        <v>311</v>
      </c>
      <c r="L1112" s="83" t="s">
        <v>311</v>
      </c>
      <c r="M1112" s="85" t="s">
        <v>311</v>
      </c>
      <c r="N1112" s="83" t="s">
        <v>311</v>
      </c>
      <c r="O1112" s="84" t="s">
        <v>311</v>
      </c>
      <c r="P1112" s="83" t="s">
        <v>311</v>
      </c>
      <c r="Q1112" s="83" t="s">
        <v>311</v>
      </c>
      <c r="R1112" s="83" t="s">
        <v>311</v>
      </c>
      <c r="S1112" s="86" t="s">
        <v>311</v>
      </c>
      <c r="T1112" s="83" t="s">
        <v>311</v>
      </c>
      <c r="U1112" s="83" t="s">
        <v>311</v>
      </c>
      <c r="V1112" s="83" t="s">
        <v>311</v>
      </c>
      <c r="W1112" s="86" t="s">
        <v>311</v>
      </c>
      <c r="X1112" s="86" t="s">
        <v>311</v>
      </c>
      <c r="Y1112" s="90" t="str">
        <f>IF(tbl_main[[#This Row],[ИНН организации]]="","",IF(ISERROR(VLOOKUP(tbl_main[[#This Row],[ИНН организации]],tbl_inn[],3,FALSE)),"Проверьте ИНН",VLOOKUP(tbl_main[[#This Row],[ИНН организации]],tbl_inn[],3,FALSE)))</f>
        <v/>
      </c>
      <c r="Z1112" s="90" t="str">
        <f>IF(ISERROR(VLOOKUP(tbl_main[[#This Row],[ИНН организации]],tbl_inn[],4,FALSE)),"",VLOOKUP(tbl_main[[#This Row],[ИНН организации]],tbl_inn[],4,FALSE))</f>
        <v/>
      </c>
      <c r="AA1112" s="90" t="str">
        <f>IF(ISERROR(VLOOKUP(tbl_main[[#This Row],[ИНН организации]],tbl_inn[],8,FALSE)),"",VLOOKUP(tbl_main[[#This Row],[ИНН организации]],tbl_inn[],8,FALSE))</f>
        <v/>
      </c>
      <c r="AB1112" s="83" t="s">
        <v>311</v>
      </c>
      <c r="AC1112" s="83" t="s">
        <v>311</v>
      </c>
      <c r="AD1112" s="83" t="s">
        <v>311</v>
      </c>
      <c r="AE1112" s="83" t="s">
        <v>311</v>
      </c>
      <c r="AF1112" s="83" t="s">
        <v>311</v>
      </c>
      <c r="AG1112" s="83" t="s">
        <v>311</v>
      </c>
      <c r="AH1112" s="83" t="s">
        <v>311</v>
      </c>
      <c r="AI1112" s="83" t="s">
        <v>311</v>
      </c>
      <c r="AJ1112" s="83" t="s">
        <v>311</v>
      </c>
      <c r="AK1112" s="83" t="s">
        <v>311</v>
      </c>
      <c r="AL1112" s="83" t="s">
        <v>311</v>
      </c>
      <c r="AM1112" s="83" t="s">
        <v>311</v>
      </c>
      <c r="AN1112" s="83" t="s">
        <v>311</v>
      </c>
    </row>
    <row r="1113" spans="1:40" x14ac:dyDescent="0.25">
      <c r="A1113" s="81">
        <f t="shared" si="17"/>
        <v>1104</v>
      </c>
      <c r="B1113" s="82" t="str">
        <f>IF(tbl_main[[#This Row],[ТИП]]="","",IF(tbl_main[[#This Row],[Серия и номер]]="","",tbl_main[[#This Row],[ТИП]]&amp;"-"&amp;RIGHT(tbl_main[[#This Row],[Серия и номер]],6)))</f>
        <v/>
      </c>
      <c r="C1113" s="83" t="s">
        <v>311</v>
      </c>
      <c r="D1113" s="83" t="s">
        <v>311</v>
      </c>
      <c r="E1113" s="83" t="s">
        <v>311</v>
      </c>
      <c r="F1113" s="83" t="s">
        <v>311</v>
      </c>
      <c r="G1113" s="83" t="s">
        <v>311</v>
      </c>
      <c r="H1113" s="83" t="s">
        <v>311</v>
      </c>
      <c r="I1113" s="83" t="s">
        <v>311</v>
      </c>
      <c r="J1113" s="83" t="s">
        <v>311</v>
      </c>
      <c r="K1113" s="84" t="s">
        <v>311</v>
      </c>
      <c r="L1113" s="83" t="s">
        <v>311</v>
      </c>
      <c r="M1113" s="85" t="s">
        <v>311</v>
      </c>
      <c r="N1113" s="83" t="s">
        <v>311</v>
      </c>
      <c r="O1113" s="84" t="s">
        <v>311</v>
      </c>
      <c r="P1113" s="83" t="s">
        <v>311</v>
      </c>
      <c r="Q1113" s="83" t="s">
        <v>311</v>
      </c>
      <c r="R1113" s="83" t="s">
        <v>311</v>
      </c>
      <c r="S1113" s="86" t="s">
        <v>311</v>
      </c>
      <c r="T1113" s="83" t="s">
        <v>311</v>
      </c>
      <c r="U1113" s="83" t="s">
        <v>311</v>
      </c>
      <c r="V1113" s="83" t="s">
        <v>311</v>
      </c>
      <c r="W1113" s="86" t="s">
        <v>311</v>
      </c>
      <c r="X1113" s="86" t="s">
        <v>311</v>
      </c>
      <c r="Y1113" s="90" t="str">
        <f>IF(tbl_main[[#This Row],[ИНН организации]]="","",IF(ISERROR(VLOOKUP(tbl_main[[#This Row],[ИНН организации]],tbl_inn[],3,FALSE)),"Проверьте ИНН",VLOOKUP(tbl_main[[#This Row],[ИНН организации]],tbl_inn[],3,FALSE)))</f>
        <v/>
      </c>
      <c r="Z1113" s="90" t="str">
        <f>IF(ISERROR(VLOOKUP(tbl_main[[#This Row],[ИНН организации]],tbl_inn[],4,FALSE)),"",VLOOKUP(tbl_main[[#This Row],[ИНН организации]],tbl_inn[],4,FALSE))</f>
        <v/>
      </c>
      <c r="AA1113" s="90" t="str">
        <f>IF(ISERROR(VLOOKUP(tbl_main[[#This Row],[ИНН организации]],tbl_inn[],8,FALSE)),"",VLOOKUP(tbl_main[[#This Row],[ИНН организации]],tbl_inn[],8,FALSE))</f>
        <v/>
      </c>
      <c r="AB1113" s="83" t="s">
        <v>311</v>
      </c>
      <c r="AC1113" s="83" t="s">
        <v>311</v>
      </c>
      <c r="AD1113" s="83" t="s">
        <v>311</v>
      </c>
      <c r="AE1113" s="83" t="s">
        <v>311</v>
      </c>
      <c r="AF1113" s="83" t="s">
        <v>311</v>
      </c>
      <c r="AG1113" s="83" t="s">
        <v>311</v>
      </c>
      <c r="AH1113" s="83" t="s">
        <v>311</v>
      </c>
      <c r="AI1113" s="83" t="s">
        <v>311</v>
      </c>
      <c r="AJ1113" s="83" t="s">
        <v>311</v>
      </c>
      <c r="AK1113" s="83" t="s">
        <v>311</v>
      </c>
      <c r="AL1113" s="83" t="s">
        <v>311</v>
      </c>
      <c r="AM1113" s="83" t="s">
        <v>311</v>
      </c>
      <c r="AN1113" s="83" t="s">
        <v>311</v>
      </c>
    </row>
    <row r="1114" spans="1:40" x14ac:dyDescent="0.25">
      <c r="A1114" s="81">
        <f t="shared" si="17"/>
        <v>1105</v>
      </c>
      <c r="B1114" s="82" t="str">
        <f>IF(tbl_main[[#This Row],[ТИП]]="","",IF(tbl_main[[#This Row],[Серия и номер]]="","",tbl_main[[#This Row],[ТИП]]&amp;"-"&amp;RIGHT(tbl_main[[#This Row],[Серия и номер]],6)))</f>
        <v/>
      </c>
      <c r="C1114" s="83" t="s">
        <v>311</v>
      </c>
      <c r="D1114" s="83" t="s">
        <v>311</v>
      </c>
      <c r="E1114" s="83" t="s">
        <v>311</v>
      </c>
      <c r="F1114" s="83" t="s">
        <v>311</v>
      </c>
      <c r="G1114" s="83" t="s">
        <v>311</v>
      </c>
      <c r="H1114" s="83" t="s">
        <v>311</v>
      </c>
      <c r="I1114" s="83" t="s">
        <v>311</v>
      </c>
      <c r="J1114" s="83" t="s">
        <v>311</v>
      </c>
      <c r="K1114" s="84" t="s">
        <v>311</v>
      </c>
      <c r="L1114" s="83" t="s">
        <v>311</v>
      </c>
      <c r="M1114" s="85" t="s">
        <v>311</v>
      </c>
      <c r="N1114" s="83" t="s">
        <v>311</v>
      </c>
      <c r="O1114" s="84" t="s">
        <v>311</v>
      </c>
      <c r="P1114" s="83" t="s">
        <v>311</v>
      </c>
      <c r="Q1114" s="83" t="s">
        <v>311</v>
      </c>
      <c r="R1114" s="83" t="s">
        <v>311</v>
      </c>
      <c r="S1114" s="86" t="s">
        <v>311</v>
      </c>
      <c r="T1114" s="83" t="s">
        <v>311</v>
      </c>
      <c r="U1114" s="83" t="s">
        <v>311</v>
      </c>
      <c r="V1114" s="83" t="s">
        <v>311</v>
      </c>
      <c r="W1114" s="86" t="s">
        <v>311</v>
      </c>
      <c r="X1114" s="86" t="s">
        <v>311</v>
      </c>
      <c r="Y1114" s="90" t="str">
        <f>IF(tbl_main[[#This Row],[ИНН организации]]="","",IF(ISERROR(VLOOKUP(tbl_main[[#This Row],[ИНН организации]],tbl_inn[],3,FALSE)),"Проверьте ИНН",VLOOKUP(tbl_main[[#This Row],[ИНН организации]],tbl_inn[],3,FALSE)))</f>
        <v/>
      </c>
      <c r="Z1114" s="90" t="str">
        <f>IF(ISERROR(VLOOKUP(tbl_main[[#This Row],[ИНН организации]],tbl_inn[],4,FALSE)),"",VLOOKUP(tbl_main[[#This Row],[ИНН организации]],tbl_inn[],4,FALSE))</f>
        <v/>
      </c>
      <c r="AA1114" s="90" t="str">
        <f>IF(ISERROR(VLOOKUP(tbl_main[[#This Row],[ИНН организации]],tbl_inn[],8,FALSE)),"",VLOOKUP(tbl_main[[#This Row],[ИНН организации]],tbl_inn[],8,FALSE))</f>
        <v/>
      </c>
      <c r="AB1114" s="83" t="s">
        <v>311</v>
      </c>
      <c r="AC1114" s="83" t="s">
        <v>311</v>
      </c>
      <c r="AD1114" s="83" t="s">
        <v>311</v>
      </c>
      <c r="AE1114" s="83" t="s">
        <v>311</v>
      </c>
      <c r="AF1114" s="83" t="s">
        <v>311</v>
      </c>
      <c r="AG1114" s="83" t="s">
        <v>311</v>
      </c>
      <c r="AH1114" s="83" t="s">
        <v>311</v>
      </c>
      <c r="AI1114" s="83" t="s">
        <v>311</v>
      </c>
      <c r="AJ1114" s="83" t="s">
        <v>311</v>
      </c>
      <c r="AK1114" s="83" t="s">
        <v>311</v>
      </c>
      <c r="AL1114" s="83" t="s">
        <v>311</v>
      </c>
      <c r="AM1114" s="83" t="s">
        <v>311</v>
      </c>
      <c r="AN1114" s="83" t="s">
        <v>311</v>
      </c>
    </row>
    <row r="1115" spans="1:40" x14ac:dyDescent="0.25">
      <c r="A1115" s="81">
        <f t="shared" si="17"/>
        <v>1106</v>
      </c>
      <c r="B1115" s="82" t="str">
        <f>IF(tbl_main[[#This Row],[ТИП]]="","",IF(tbl_main[[#This Row],[Серия и номер]]="","",tbl_main[[#This Row],[ТИП]]&amp;"-"&amp;RIGHT(tbl_main[[#This Row],[Серия и номер]],6)))</f>
        <v/>
      </c>
      <c r="C1115" s="83" t="s">
        <v>311</v>
      </c>
      <c r="D1115" s="83" t="s">
        <v>311</v>
      </c>
      <c r="E1115" s="83" t="s">
        <v>311</v>
      </c>
      <c r="F1115" s="83" t="s">
        <v>311</v>
      </c>
      <c r="G1115" s="83" t="s">
        <v>311</v>
      </c>
      <c r="H1115" s="83" t="s">
        <v>311</v>
      </c>
      <c r="I1115" s="83" t="s">
        <v>311</v>
      </c>
      <c r="J1115" s="83" t="s">
        <v>311</v>
      </c>
      <c r="K1115" s="84" t="s">
        <v>311</v>
      </c>
      <c r="L1115" s="83" t="s">
        <v>311</v>
      </c>
      <c r="M1115" s="85" t="s">
        <v>311</v>
      </c>
      <c r="N1115" s="83" t="s">
        <v>311</v>
      </c>
      <c r="O1115" s="84" t="s">
        <v>311</v>
      </c>
      <c r="P1115" s="83" t="s">
        <v>311</v>
      </c>
      <c r="Q1115" s="83" t="s">
        <v>311</v>
      </c>
      <c r="R1115" s="83" t="s">
        <v>311</v>
      </c>
      <c r="S1115" s="86" t="s">
        <v>311</v>
      </c>
      <c r="T1115" s="83" t="s">
        <v>311</v>
      </c>
      <c r="U1115" s="83" t="s">
        <v>311</v>
      </c>
      <c r="V1115" s="83" t="s">
        <v>311</v>
      </c>
      <c r="W1115" s="86" t="s">
        <v>311</v>
      </c>
      <c r="X1115" s="86" t="s">
        <v>311</v>
      </c>
      <c r="Y1115" s="90" t="str">
        <f>IF(tbl_main[[#This Row],[ИНН организации]]="","",IF(ISERROR(VLOOKUP(tbl_main[[#This Row],[ИНН организации]],tbl_inn[],3,FALSE)),"Проверьте ИНН",VLOOKUP(tbl_main[[#This Row],[ИНН организации]],tbl_inn[],3,FALSE)))</f>
        <v/>
      </c>
      <c r="Z1115" s="90" t="str">
        <f>IF(ISERROR(VLOOKUP(tbl_main[[#This Row],[ИНН организации]],tbl_inn[],4,FALSE)),"",VLOOKUP(tbl_main[[#This Row],[ИНН организации]],tbl_inn[],4,FALSE))</f>
        <v/>
      </c>
      <c r="AA1115" s="90" t="str">
        <f>IF(ISERROR(VLOOKUP(tbl_main[[#This Row],[ИНН организации]],tbl_inn[],8,FALSE)),"",VLOOKUP(tbl_main[[#This Row],[ИНН организации]],tbl_inn[],8,FALSE))</f>
        <v/>
      </c>
      <c r="AB1115" s="83" t="s">
        <v>311</v>
      </c>
      <c r="AC1115" s="83" t="s">
        <v>311</v>
      </c>
      <c r="AD1115" s="83" t="s">
        <v>311</v>
      </c>
      <c r="AE1115" s="83" t="s">
        <v>311</v>
      </c>
      <c r="AF1115" s="83" t="s">
        <v>311</v>
      </c>
      <c r="AG1115" s="83" t="s">
        <v>311</v>
      </c>
      <c r="AH1115" s="83" t="s">
        <v>311</v>
      </c>
      <c r="AI1115" s="83" t="s">
        <v>311</v>
      </c>
      <c r="AJ1115" s="83" t="s">
        <v>311</v>
      </c>
      <c r="AK1115" s="83" t="s">
        <v>311</v>
      </c>
      <c r="AL1115" s="83" t="s">
        <v>311</v>
      </c>
      <c r="AM1115" s="83" t="s">
        <v>311</v>
      </c>
      <c r="AN1115" s="83" t="s">
        <v>311</v>
      </c>
    </row>
    <row r="1116" spans="1:40" x14ac:dyDescent="0.25">
      <c r="A1116" s="81">
        <f t="shared" si="17"/>
        <v>1107</v>
      </c>
      <c r="B1116" s="82" t="str">
        <f>IF(tbl_main[[#This Row],[ТИП]]="","",IF(tbl_main[[#This Row],[Серия и номер]]="","",tbl_main[[#This Row],[ТИП]]&amp;"-"&amp;RIGHT(tbl_main[[#This Row],[Серия и номер]],6)))</f>
        <v/>
      </c>
      <c r="C1116" s="83" t="s">
        <v>311</v>
      </c>
      <c r="D1116" s="83" t="s">
        <v>311</v>
      </c>
      <c r="E1116" s="83" t="s">
        <v>311</v>
      </c>
      <c r="F1116" s="83" t="s">
        <v>311</v>
      </c>
      <c r="G1116" s="83" t="s">
        <v>311</v>
      </c>
      <c r="H1116" s="83" t="s">
        <v>311</v>
      </c>
      <c r="I1116" s="83" t="s">
        <v>311</v>
      </c>
      <c r="J1116" s="83" t="s">
        <v>311</v>
      </c>
      <c r="K1116" s="84" t="s">
        <v>311</v>
      </c>
      <c r="L1116" s="83" t="s">
        <v>311</v>
      </c>
      <c r="M1116" s="85" t="s">
        <v>311</v>
      </c>
      <c r="N1116" s="83" t="s">
        <v>311</v>
      </c>
      <c r="O1116" s="84" t="s">
        <v>311</v>
      </c>
      <c r="P1116" s="83" t="s">
        <v>311</v>
      </c>
      <c r="Q1116" s="83" t="s">
        <v>311</v>
      </c>
      <c r="R1116" s="83" t="s">
        <v>311</v>
      </c>
      <c r="S1116" s="86" t="s">
        <v>311</v>
      </c>
      <c r="T1116" s="83" t="s">
        <v>311</v>
      </c>
      <c r="U1116" s="83" t="s">
        <v>311</v>
      </c>
      <c r="V1116" s="83" t="s">
        <v>311</v>
      </c>
      <c r="W1116" s="86" t="s">
        <v>311</v>
      </c>
      <c r="X1116" s="86" t="s">
        <v>311</v>
      </c>
      <c r="Y1116" s="90" t="str">
        <f>IF(tbl_main[[#This Row],[ИНН организации]]="","",IF(ISERROR(VLOOKUP(tbl_main[[#This Row],[ИНН организации]],tbl_inn[],3,FALSE)),"Проверьте ИНН",VLOOKUP(tbl_main[[#This Row],[ИНН организации]],tbl_inn[],3,FALSE)))</f>
        <v/>
      </c>
      <c r="Z1116" s="90" t="str">
        <f>IF(ISERROR(VLOOKUP(tbl_main[[#This Row],[ИНН организации]],tbl_inn[],4,FALSE)),"",VLOOKUP(tbl_main[[#This Row],[ИНН организации]],tbl_inn[],4,FALSE))</f>
        <v/>
      </c>
      <c r="AA1116" s="90" t="str">
        <f>IF(ISERROR(VLOOKUP(tbl_main[[#This Row],[ИНН организации]],tbl_inn[],8,FALSE)),"",VLOOKUP(tbl_main[[#This Row],[ИНН организации]],tbl_inn[],8,FALSE))</f>
        <v/>
      </c>
      <c r="AB1116" s="83" t="s">
        <v>311</v>
      </c>
      <c r="AC1116" s="83" t="s">
        <v>311</v>
      </c>
      <c r="AD1116" s="83" t="s">
        <v>311</v>
      </c>
      <c r="AE1116" s="83" t="s">
        <v>311</v>
      </c>
      <c r="AF1116" s="83" t="s">
        <v>311</v>
      </c>
      <c r="AG1116" s="83" t="s">
        <v>311</v>
      </c>
      <c r="AH1116" s="83" t="s">
        <v>311</v>
      </c>
      <c r="AI1116" s="83" t="s">
        <v>311</v>
      </c>
      <c r="AJ1116" s="83" t="s">
        <v>311</v>
      </c>
      <c r="AK1116" s="83" t="s">
        <v>311</v>
      </c>
      <c r="AL1116" s="83" t="s">
        <v>311</v>
      </c>
      <c r="AM1116" s="83" t="s">
        <v>311</v>
      </c>
      <c r="AN1116" s="83" t="s">
        <v>311</v>
      </c>
    </row>
    <row r="1117" spans="1:40" x14ac:dyDescent="0.25">
      <c r="A1117" s="81">
        <f t="shared" si="17"/>
        <v>1108</v>
      </c>
      <c r="B1117" s="82" t="str">
        <f>IF(tbl_main[[#This Row],[ТИП]]="","",IF(tbl_main[[#This Row],[Серия и номер]]="","",tbl_main[[#This Row],[ТИП]]&amp;"-"&amp;RIGHT(tbl_main[[#This Row],[Серия и номер]],6)))</f>
        <v/>
      </c>
      <c r="C1117" s="83" t="s">
        <v>311</v>
      </c>
      <c r="D1117" s="83" t="s">
        <v>311</v>
      </c>
      <c r="E1117" s="83" t="s">
        <v>311</v>
      </c>
      <c r="F1117" s="83" t="s">
        <v>311</v>
      </c>
      <c r="G1117" s="83" t="s">
        <v>311</v>
      </c>
      <c r="H1117" s="83" t="s">
        <v>311</v>
      </c>
      <c r="I1117" s="83" t="s">
        <v>311</v>
      </c>
      <c r="J1117" s="83" t="s">
        <v>311</v>
      </c>
      <c r="K1117" s="84" t="s">
        <v>311</v>
      </c>
      <c r="L1117" s="83" t="s">
        <v>311</v>
      </c>
      <c r="M1117" s="85" t="s">
        <v>311</v>
      </c>
      <c r="N1117" s="83" t="s">
        <v>311</v>
      </c>
      <c r="O1117" s="84" t="s">
        <v>311</v>
      </c>
      <c r="P1117" s="83" t="s">
        <v>311</v>
      </c>
      <c r="Q1117" s="83" t="s">
        <v>311</v>
      </c>
      <c r="R1117" s="83" t="s">
        <v>311</v>
      </c>
      <c r="S1117" s="86" t="s">
        <v>311</v>
      </c>
      <c r="T1117" s="83" t="s">
        <v>311</v>
      </c>
      <c r="U1117" s="83" t="s">
        <v>311</v>
      </c>
      <c r="V1117" s="83" t="s">
        <v>311</v>
      </c>
      <c r="W1117" s="86" t="s">
        <v>311</v>
      </c>
      <c r="X1117" s="86" t="s">
        <v>311</v>
      </c>
      <c r="Y1117" s="90" t="str">
        <f>IF(tbl_main[[#This Row],[ИНН организации]]="","",IF(ISERROR(VLOOKUP(tbl_main[[#This Row],[ИНН организации]],tbl_inn[],3,FALSE)),"Проверьте ИНН",VLOOKUP(tbl_main[[#This Row],[ИНН организации]],tbl_inn[],3,FALSE)))</f>
        <v/>
      </c>
      <c r="Z1117" s="90" t="str">
        <f>IF(ISERROR(VLOOKUP(tbl_main[[#This Row],[ИНН организации]],tbl_inn[],4,FALSE)),"",VLOOKUP(tbl_main[[#This Row],[ИНН организации]],tbl_inn[],4,FALSE))</f>
        <v/>
      </c>
      <c r="AA1117" s="90" t="str">
        <f>IF(ISERROR(VLOOKUP(tbl_main[[#This Row],[ИНН организации]],tbl_inn[],8,FALSE)),"",VLOOKUP(tbl_main[[#This Row],[ИНН организации]],tbl_inn[],8,FALSE))</f>
        <v/>
      </c>
      <c r="AB1117" s="83" t="s">
        <v>311</v>
      </c>
      <c r="AC1117" s="83" t="s">
        <v>311</v>
      </c>
      <c r="AD1117" s="83" t="s">
        <v>311</v>
      </c>
      <c r="AE1117" s="83" t="s">
        <v>311</v>
      </c>
      <c r="AF1117" s="83" t="s">
        <v>311</v>
      </c>
      <c r="AG1117" s="83" t="s">
        <v>311</v>
      </c>
      <c r="AH1117" s="83" t="s">
        <v>311</v>
      </c>
      <c r="AI1117" s="83" t="s">
        <v>311</v>
      </c>
      <c r="AJ1117" s="83" t="s">
        <v>311</v>
      </c>
      <c r="AK1117" s="83" t="s">
        <v>311</v>
      </c>
      <c r="AL1117" s="83" t="s">
        <v>311</v>
      </c>
      <c r="AM1117" s="83" t="s">
        <v>311</v>
      </c>
      <c r="AN1117" s="83" t="s">
        <v>311</v>
      </c>
    </row>
    <row r="1118" spans="1:40" x14ac:dyDescent="0.25">
      <c r="A1118" s="81">
        <f t="shared" si="17"/>
        <v>1109</v>
      </c>
      <c r="B1118" s="82" t="str">
        <f>IF(tbl_main[[#This Row],[ТИП]]="","",IF(tbl_main[[#This Row],[Серия и номер]]="","",tbl_main[[#This Row],[ТИП]]&amp;"-"&amp;RIGHT(tbl_main[[#This Row],[Серия и номер]],6)))</f>
        <v/>
      </c>
      <c r="C1118" s="83" t="s">
        <v>311</v>
      </c>
      <c r="D1118" s="83" t="s">
        <v>311</v>
      </c>
      <c r="E1118" s="83" t="s">
        <v>311</v>
      </c>
      <c r="F1118" s="83" t="s">
        <v>311</v>
      </c>
      <c r="G1118" s="83" t="s">
        <v>311</v>
      </c>
      <c r="H1118" s="83" t="s">
        <v>311</v>
      </c>
      <c r="I1118" s="83" t="s">
        <v>311</v>
      </c>
      <c r="J1118" s="83" t="s">
        <v>311</v>
      </c>
      <c r="K1118" s="84" t="s">
        <v>311</v>
      </c>
      <c r="L1118" s="83" t="s">
        <v>311</v>
      </c>
      <c r="M1118" s="85" t="s">
        <v>311</v>
      </c>
      <c r="N1118" s="83" t="s">
        <v>311</v>
      </c>
      <c r="O1118" s="84" t="s">
        <v>311</v>
      </c>
      <c r="P1118" s="83" t="s">
        <v>311</v>
      </c>
      <c r="Q1118" s="83" t="s">
        <v>311</v>
      </c>
      <c r="R1118" s="83" t="s">
        <v>311</v>
      </c>
      <c r="S1118" s="86" t="s">
        <v>311</v>
      </c>
      <c r="T1118" s="83" t="s">
        <v>311</v>
      </c>
      <c r="U1118" s="83" t="s">
        <v>311</v>
      </c>
      <c r="V1118" s="83" t="s">
        <v>311</v>
      </c>
      <c r="W1118" s="86" t="s">
        <v>311</v>
      </c>
      <c r="X1118" s="86" t="s">
        <v>311</v>
      </c>
      <c r="Y1118" s="90" t="str">
        <f>IF(tbl_main[[#This Row],[ИНН организации]]="","",IF(ISERROR(VLOOKUP(tbl_main[[#This Row],[ИНН организации]],tbl_inn[],3,FALSE)),"Проверьте ИНН",VLOOKUP(tbl_main[[#This Row],[ИНН организации]],tbl_inn[],3,FALSE)))</f>
        <v/>
      </c>
      <c r="Z1118" s="90" t="str">
        <f>IF(ISERROR(VLOOKUP(tbl_main[[#This Row],[ИНН организации]],tbl_inn[],4,FALSE)),"",VLOOKUP(tbl_main[[#This Row],[ИНН организации]],tbl_inn[],4,FALSE))</f>
        <v/>
      </c>
      <c r="AA1118" s="90" t="str">
        <f>IF(ISERROR(VLOOKUP(tbl_main[[#This Row],[ИНН организации]],tbl_inn[],8,FALSE)),"",VLOOKUP(tbl_main[[#This Row],[ИНН организации]],tbl_inn[],8,FALSE))</f>
        <v/>
      </c>
      <c r="AB1118" s="83" t="s">
        <v>311</v>
      </c>
      <c r="AC1118" s="83" t="s">
        <v>311</v>
      </c>
      <c r="AD1118" s="83" t="s">
        <v>311</v>
      </c>
      <c r="AE1118" s="83" t="s">
        <v>311</v>
      </c>
      <c r="AF1118" s="83" t="s">
        <v>311</v>
      </c>
      <c r="AG1118" s="83" t="s">
        <v>311</v>
      </c>
      <c r="AH1118" s="83" t="s">
        <v>311</v>
      </c>
      <c r="AI1118" s="83" t="s">
        <v>311</v>
      </c>
      <c r="AJ1118" s="83" t="s">
        <v>311</v>
      </c>
      <c r="AK1118" s="83" t="s">
        <v>311</v>
      </c>
      <c r="AL1118" s="83" t="s">
        <v>311</v>
      </c>
      <c r="AM1118" s="83" t="s">
        <v>311</v>
      </c>
      <c r="AN1118" s="83" t="s">
        <v>311</v>
      </c>
    </row>
    <row r="1119" spans="1:40" x14ac:dyDescent="0.25">
      <c r="A1119" s="81">
        <f t="shared" si="17"/>
        <v>1110</v>
      </c>
      <c r="B1119" s="82" t="str">
        <f>IF(tbl_main[[#This Row],[ТИП]]="","",IF(tbl_main[[#This Row],[Серия и номер]]="","",tbl_main[[#This Row],[ТИП]]&amp;"-"&amp;RIGHT(tbl_main[[#This Row],[Серия и номер]],6)))</f>
        <v/>
      </c>
      <c r="C1119" s="83" t="s">
        <v>311</v>
      </c>
      <c r="D1119" s="83" t="s">
        <v>311</v>
      </c>
      <c r="E1119" s="83" t="s">
        <v>311</v>
      </c>
      <c r="F1119" s="83" t="s">
        <v>311</v>
      </c>
      <c r="G1119" s="83" t="s">
        <v>311</v>
      </c>
      <c r="H1119" s="83" t="s">
        <v>311</v>
      </c>
      <c r="I1119" s="83" t="s">
        <v>311</v>
      </c>
      <c r="J1119" s="83" t="s">
        <v>311</v>
      </c>
      <c r="K1119" s="84" t="s">
        <v>311</v>
      </c>
      <c r="L1119" s="83" t="s">
        <v>311</v>
      </c>
      <c r="M1119" s="85" t="s">
        <v>311</v>
      </c>
      <c r="N1119" s="83" t="s">
        <v>311</v>
      </c>
      <c r="O1119" s="84" t="s">
        <v>311</v>
      </c>
      <c r="P1119" s="83" t="s">
        <v>311</v>
      </c>
      <c r="Q1119" s="83" t="s">
        <v>311</v>
      </c>
      <c r="R1119" s="83" t="s">
        <v>311</v>
      </c>
      <c r="S1119" s="86" t="s">
        <v>311</v>
      </c>
      <c r="T1119" s="83" t="s">
        <v>311</v>
      </c>
      <c r="U1119" s="83" t="s">
        <v>311</v>
      </c>
      <c r="V1119" s="83" t="s">
        <v>311</v>
      </c>
      <c r="W1119" s="86" t="s">
        <v>311</v>
      </c>
      <c r="X1119" s="86" t="s">
        <v>311</v>
      </c>
      <c r="Y1119" s="90" t="str">
        <f>IF(tbl_main[[#This Row],[ИНН организации]]="","",IF(ISERROR(VLOOKUP(tbl_main[[#This Row],[ИНН организации]],tbl_inn[],3,FALSE)),"Проверьте ИНН",VLOOKUP(tbl_main[[#This Row],[ИНН организации]],tbl_inn[],3,FALSE)))</f>
        <v/>
      </c>
      <c r="Z1119" s="90" t="str">
        <f>IF(ISERROR(VLOOKUP(tbl_main[[#This Row],[ИНН организации]],tbl_inn[],4,FALSE)),"",VLOOKUP(tbl_main[[#This Row],[ИНН организации]],tbl_inn[],4,FALSE))</f>
        <v/>
      </c>
      <c r="AA1119" s="90" t="str">
        <f>IF(ISERROR(VLOOKUP(tbl_main[[#This Row],[ИНН организации]],tbl_inn[],8,FALSE)),"",VLOOKUP(tbl_main[[#This Row],[ИНН организации]],tbl_inn[],8,FALSE))</f>
        <v/>
      </c>
      <c r="AB1119" s="83" t="s">
        <v>311</v>
      </c>
      <c r="AC1119" s="83" t="s">
        <v>311</v>
      </c>
      <c r="AD1119" s="83" t="s">
        <v>311</v>
      </c>
      <c r="AE1119" s="83" t="s">
        <v>311</v>
      </c>
      <c r="AF1119" s="83" t="s">
        <v>311</v>
      </c>
      <c r="AG1119" s="83" t="s">
        <v>311</v>
      </c>
      <c r="AH1119" s="83" t="s">
        <v>311</v>
      </c>
      <c r="AI1119" s="83" t="s">
        <v>311</v>
      </c>
      <c r="AJ1119" s="83" t="s">
        <v>311</v>
      </c>
      <c r="AK1119" s="83" t="s">
        <v>311</v>
      </c>
      <c r="AL1119" s="83" t="s">
        <v>311</v>
      </c>
      <c r="AM1119" s="83" t="s">
        <v>311</v>
      </c>
      <c r="AN1119" s="83" t="s">
        <v>311</v>
      </c>
    </row>
    <row r="1120" spans="1:40" x14ac:dyDescent="0.25">
      <c r="A1120" s="81">
        <f t="shared" si="17"/>
        <v>1111</v>
      </c>
      <c r="B1120" s="82" t="str">
        <f>IF(tbl_main[[#This Row],[ТИП]]="","",IF(tbl_main[[#This Row],[Серия и номер]]="","",tbl_main[[#This Row],[ТИП]]&amp;"-"&amp;RIGHT(tbl_main[[#This Row],[Серия и номер]],6)))</f>
        <v/>
      </c>
      <c r="C1120" s="83" t="s">
        <v>311</v>
      </c>
      <c r="D1120" s="83" t="s">
        <v>311</v>
      </c>
      <c r="E1120" s="83" t="s">
        <v>311</v>
      </c>
      <c r="F1120" s="83" t="s">
        <v>311</v>
      </c>
      <c r="G1120" s="83" t="s">
        <v>311</v>
      </c>
      <c r="H1120" s="83" t="s">
        <v>311</v>
      </c>
      <c r="I1120" s="83" t="s">
        <v>311</v>
      </c>
      <c r="J1120" s="83" t="s">
        <v>311</v>
      </c>
      <c r="K1120" s="84" t="s">
        <v>311</v>
      </c>
      <c r="L1120" s="83" t="s">
        <v>311</v>
      </c>
      <c r="M1120" s="85" t="s">
        <v>311</v>
      </c>
      <c r="N1120" s="83" t="s">
        <v>311</v>
      </c>
      <c r="O1120" s="84" t="s">
        <v>311</v>
      </c>
      <c r="P1120" s="83" t="s">
        <v>311</v>
      </c>
      <c r="Q1120" s="83" t="s">
        <v>311</v>
      </c>
      <c r="R1120" s="83" t="s">
        <v>311</v>
      </c>
      <c r="S1120" s="86" t="s">
        <v>311</v>
      </c>
      <c r="T1120" s="83" t="s">
        <v>311</v>
      </c>
      <c r="U1120" s="83" t="s">
        <v>311</v>
      </c>
      <c r="V1120" s="83" t="s">
        <v>311</v>
      </c>
      <c r="W1120" s="86" t="s">
        <v>311</v>
      </c>
      <c r="X1120" s="86" t="s">
        <v>311</v>
      </c>
      <c r="Y1120" s="90" t="str">
        <f>IF(tbl_main[[#This Row],[ИНН организации]]="","",IF(ISERROR(VLOOKUP(tbl_main[[#This Row],[ИНН организации]],tbl_inn[],3,FALSE)),"Проверьте ИНН",VLOOKUP(tbl_main[[#This Row],[ИНН организации]],tbl_inn[],3,FALSE)))</f>
        <v/>
      </c>
      <c r="Z1120" s="90" t="str">
        <f>IF(ISERROR(VLOOKUP(tbl_main[[#This Row],[ИНН организации]],tbl_inn[],4,FALSE)),"",VLOOKUP(tbl_main[[#This Row],[ИНН организации]],tbl_inn[],4,FALSE))</f>
        <v/>
      </c>
      <c r="AA1120" s="90" t="str">
        <f>IF(ISERROR(VLOOKUP(tbl_main[[#This Row],[ИНН организации]],tbl_inn[],8,FALSE)),"",VLOOKUP(tbl_main[[#This Row],[ИНН организации]],tbl_inn[],8,FALSE))</f>
        <v/>
      </c>
      <c r="AB1120" s="83" t="s">
        <v>311</v>
      </c>
      <c r="AC1120" s="83" t="s">
        <v>311</v>
      </c>
      <c r="AD1120" s="83" t="s">
        <v>311</v>
      </c>
      <c r="AE1120" s="83" t="s">
        <v>311</v>
      </c>
      <c r="AF1120" s="83" t="s">
        <v>311</v>
      </c>
      <c r="AG1120" s="83" t="s">
        <v>311</v>
      </c>
      <c r="AH1120" s="83" t="s">
        <v>311</v>
      </c>
      <c r="AI1120" s="83" t="s">
        <v>311</v>
      </c>
      <c r="AJ1120" s="83" t="s">
        <v>311</v>
      </c>
      <c r="AK1120" s="83" t="s">
        <v>311</v>
      </c>
      <c r="AL1120" s="83" t="s">
        <v>311</v>
      </c>
      <c r="AM1120" s="83" t="s">
        <v>311</v>
      </c>
      <c r="AN1120" s="83" t="s">
        <v>311</v>
      </c>
    </row>
    <row r="1121" spans="1:40" x14ac:dyDescent="0.25">
      <c r="A1121" s="81">
        <f t="shared" si="17"/>
        <v>1112</v>
      </c>
      <c r="B1121" s="82" t="str">
        <f>IF(tbl_main[[#This Row],[ТИП]]="","",IF(tbl_main[[#This Row],[Серия и номер]]="","",tbl_main[[#This Row],[ТИП]]&amp;"-"&amp;RIGHT(tbl_main[[#This Row],[Серия и номер]],6)))</f>
        <v/>
      </c>
      <c r="C1121" s="83" t="s">
        <v>311</v>
      </c>
      <c r="D1121" s="83" t="s">
        <v>311</v>
      </c>
      <c r="E1121" s="83" t="s">
        <v>311</v>
      </c>
      <c r="F1121" s="83" t="s">
        <v>311</v>
      </c>
      <c r="G1121" s="83" t="s">
        <v>311</v>
      </c>
      <c r="H1121" s="83" t="s">
        <v>311</v>
      </c>
      <c r="I1121" s="83" t="s">
        <v>311</v>
      </c>
      <c r="J1121" s="83" t="s">
        <v>311</v>
      </c>
      <c r="K1121" s="84" t="s">
        <v>311</v>
      </c>
      <c r="L1121" s="83" t="s">
        <v>311</v>
      </c>
      <c r="M1121" s="85" t="s">
        <v>311</v>
      </c>
      <c r="N1121" s="83" t="s">
        <v>311</v>
      </c>
      <c r="O1121" s="84" t="s">
        <v>311</v>
      </c>
      <c r="P1121" s="83" t="s">
        <v>311</v>
      </c>
      <c r="Q1121" s="83" t="s">
        <v>311</v>
      </c>
      <c r="R1121" s="83" t="s">
        <v>311</v>
      </c>
      <c r="S1121" s="86" t="s">
        <v>311</v>
      </c>
      <c r="T1121" s="83" t="s">
        <v>311</v>
      </c>
      <c r="U1121" s="83" t="s">
        <v>311</v>
      </c>
      <c r="V1121" s="83" t="s">
        <v>311</v>
      </c>
      <c r="W1121" s="86" t="s">
        <v>311</v>
      </c>
      <c r="X1121" s="86" t="s">
        <v>311</v>
      </c>
      <c r="Y1121" s="90" t="str">
        <f>IF(tbl_main[[#This Row],[ИНН организации]]="","",IF(ISERROR(VLOOKUP(tbl_main[[#This Row],[ИНН организации]],tbl_inn[],3,FALSE)),"Проверьте ИНН",VLOOKUP(tbl_main[[#This Row],[ИНН организации]],tbl_inn[],3,FALSE)))</f>
        <v/>
      </c>
      <c r="Z1121" s="90" t="str">
        <f>IF(ISERROR(VLOOKUP(tbl_main[[#This Row],[ИНН организации]],tbl_inn[],4,FALSE)),"",VLOOKUP(tbl_main[[#This Row],[ИНН организации]],tbl_inn[],4,FALSE))</f>
        <v/>
      </c>
      <c r="AA1121" s="90" t="str">
        <f>IF(ISERROR(VLOOKUP(tbl_main[[#This Row],[ИНН организации]],tbl_inn[],8,FALSE)),"",VLOOKUP(tbl_main[[#This Row],[ИНН организации]],tbl_inn[],8,FALSE))</f>
        <v/>
      </c>
      <c r="AB1121" s="83" t="s">
        <v>311</v>
      </c>
      <c r="AC1121" s="83" t="s">
        <v>311</v>
      </c>
      <c r="AD1121" s="83" t="s">
        <v>311</v>
      </c>
      <c r="AE1121" s="83" t="s">
        <v>311</v>
      </c>
      <c r="AF1121" s="83" t="s">
        <v>311</v>
      </c>
      <c r="AG1121" s="83" t="s">
        <v>311</v>
      </c>
      <c r="AH1121" s="83" t="s">
        <v>311</v>
      </c>
      <c r="AI1121" s="83" t="s">
        <v>311</v>
      </c>
      <c r="AJ1121" s="83" t="s">
        <v>311</v>
      </c>
      <c r="AK1121" s="83" t="s">
        <v>311</v>
      </c>
      <c r="AL1121" s="83" t="s">
        <v>311</v>
      </c>
      <c r="AM1121" s="83" t="s">
        <v>311</v>
      </c>
      <c r="AN1121" s="83" t="s">
        <v>311</v>
      </c>
    </row>
    <row r="1122" spans="1:40" x14ac:dyDescent="0.25">
      <c r="A1122" s="81">
        <f t="shared" si="17"/>
        <v>1113</v>
      </c>
      <c r="B1122" s="82" t="str">
        <f>IF(tbl_main[[#This Row],[ТИП]]="","",IF(tbl_main[[#This Row],[Серия и номер]]="","",tbl_main[[#This Row],[ТИП]]&amp;"-"&amp;RIGHT(tbl_main[[#This Row],[Серия и номер]],6)))</f>
        <v/>
      </c>
      <c r="C1122" s="83" t="s">
        <v>311</v>
      </c>
      <c r="D1122" s="83" t="s">
        <v>311</v>
      </c>
      <c r="E1122" s="83" t="s">
        <v>311</v>
      </c>
      <c r="F1122" s="83" t="s">
        <v>311</v>
      </c>
      <c r="G1122" s="83" t="s">
        <v>311</v>
      </c>
      <c r="H1122" s="83" t="s">
        <v>311</v>
      </c>
      <c r="I1122" s="83" t="s">
        <v>311</v>
      </c>
      <c r="J1122" s="83" t="s">
        <v>311</v>
      </c>
      <c r="K1122" s="84" t="s">
        <v>311</v>
      </c>
      <c r="L1122" s="83" t="s">
        <v>311</v>
      </c>
      <c r="M1122" s="85" t="s">
        <v>311</v>
      </c>
      <c r="N1122" s="83" t="s">
        <v>311</v>
      </c>
      <c r="O1122" s="84" t="s">
        <v>311</v>
      </c>
      <c r="P1122" s="83" t="s">
        <v>311</v>
      </c>
      <c r="Q1122" s="83" t="s">
        <v>311</v>
      </c>
      <c r="R1122" s="83" t="s">
        <v>311</v>
      </c>
      <c r="S1122" s="86" t="s">
        <v>311</v>
      </c>
      <c r="T1122" s="83" t="s">
        <v>311</v>
      </c>
      <c r="U1122" s="83" t="s">
        <v>311</v>
      </c>
      <c r="V1122" s="83" t="s">
        <v>311</v>
      </c>
      <c r="W1122" s="86" t="s">
        <v>311</v>
      </c>
      <c r="X1122" s="86" t="s">
        <v>311</v>
      </c>
      <c r="Y1122" s="90" t="str">
        <f>IF(tbl_main[[#This Row],[ИНН организации]]="","",IF(ISERROR(VLOOKUP(tbl_main[[#This Row],[ИНН организации]],tbl_inn[],3,FALSE)),"Проверьте ИНН",VLOOKUP(tbl_main[[#This Row],[ИНН организации]],tbl_inn[],3,FALSE)))</f>
        <v/>
      </c>
      <c r="Z1122" s="90" t="str">
        <f>IF(ISERROR(VLOOKUP(tbl_main[[#This Row],[ИНН организации]],tbl_inn[],4,FALSE)),"",VLOOKUP(tbl_main[[#This Row],[ИНН организации]],tbl_inn[],4,FALSE))</f>
        <v/>
      </c>
      <c r="AA1122" s="90" t="str">
        <f>IF(ISERROR(VLOOKUP(tbl_main[[#This Row],[ИНН организации]],tbl_inn[],8,FALSE)),"",VLOOKUP(tbl_main[[#This Row],[ИНН организации]],tbl_inn[],8,FALSE))</f>
        <v/>
      </c>
      <c r="AB1122" s="83" t="s">
        <v>311</v>
      </c>
      <c r="AC1122" s="83" t="s">
        <v>311</v>
      </c>
      <c r="AD1122" s="83" t="s">
        <v>311</v>
      </c>
      <c r="AE1122" s="83" t="s">
        <v>311</v>
      </c>
      <c r="AF1122" s="83" t="s">
        <v>311</v>
      </c>
      <c r="AG1122" s="83" t="s">
        <v>311</v>
      </c>
      <c r="AH1122" s="83" t="s">
        <v>311</v>
      </c>
      <c r="AI1122" s="83" t="s">
        <v>311</v>
      </c>
      <c r="AJ1122" s="83" t="s">
        <v>311</v>
      </c>
      <c r="AK1122" s="83" t="s">
        <v>311</v>
      </c>
      <c r="AL1122" s="83" t="s">
        <v>311</v>
      </c>
      <c r="AM1122" s="83" t="s">
        <v>311</v>
      </c>
      <c r="AN1122" s="83" t="s">
        <v>311</v>
      </c>
    </row>
    <row r="1123" spans="1:40" x14ac:dyDescent="0.25">
      <c r="A1123" s="81">
        <f t="shared" si="17"/>
        <v>1114</v>
      </c>
      <c r="B1123" s="82" t="str">
        <f>IF(tbl_main[[#This Row],[ТИП]]="","",IF(tbl_main[[#This Row],[Серия и номер]]="","",tbl_main[[#This Row],[ТИП]]&amp;"-"&amp;RIGHT(tbl_main[[#This Row],[Серия и номер]],6)))</f>
        <v/>
      </c>
      <c r="C1123" s="83" t="s">
        <v>311</v>
      </c>
      <c r="D1123" s="83" t="s">
        <v>311</v>
      </c>
      <c r="E1123" s="83" t="s">
        <v>311</v>
      </c>
      <c r="F1123" s="83" t="s">
        <v>311</v>
      </c>
      <c r="G1123" s="83" t="s">
        <v>311</v>
      </c>
      <c r="H1123" s="83" t="s">
        <v>311</v>
      </c>
      <c r="I1123" s="83" t="s">
        <v>311</v>
      </c>
      <c r="J1123" s="83" t="s">
        <v>311</v>
      </c>
      <c r="K1123" s="84" t="s">
        <v>311</v>
      </c>
      <c r="L1123" s="83" t="s">
        <v>311</v>
      </c>
      <c r="M1123" s="85" t="s">
        <v>311</v>
      </c>
      <c r="N1123" s="83" t="s">
        <v>311</v>
      </c>
      <c r="O1123" s="84" t="s">
        <v>311</v>
      </c>
      <c r="P1123" s="83" t="s">
        <v>311</v>
      </c>
      <c r="Q1123" s="83" t="s">
        <v>311</v>
      </c>
      <c r="R1123" s="83" t="s">
        <v>311</v>
      </c>
      <c r="S1123" s="86" t="s">
        <v>311</v>
      </c>
      <c r="T1123" s="83" t="s">
        <v>311</v>
      </c>
      <c r="U1123" s="83" t="s">
        <v>311</v>
      </c>
      <c r="V1123" s="83" t="s">
        <v>311</v>
      </c>
      <c r="W1123" s="86" t="s">
        <v>311</v>
      </c>
      <c r="X1123" s="86" t="s">
        <v>311</v>
      </c>
      <c r="Y1123" s="90" t="str">
        <f>IF(tbl_main[[#This Row],[ИНН организации]]="","",IF(ISERROR(VLOOKUP(tbl_main[[#This Row],[ИНН организации]],tbl_inn[],3,FALSE)),"Проверьте ИНН",VLOOKUP(tbl_main[[#This Row],[ИНН организации]],tbl_inn[],3,FALSE)))</f>
        <v/>
      </c>
      <c r="Z1123" s="90" t="str">
        <f>IF(ISERROR(VLOOKUP(tbl_main[[#This Row],[ИНН организации]],tbl_inn[],4,FALSE)),"",VLOOKUP(tbl_main[[#This Row],[ИНН организации]],tbl_inn[],4,FALSE))</f>
        <v/>
      </c>
      <c r="AA1123" s="90" t="str">
        <f>IF(ISERROR(VLOOKUP(tbl_main[[#This Row],[ИНН организации]],tbl_inn[],8,FALSE)),"",VLOOKUP(tbl_main[[#This Row],[ИНН организации]],tbl_inn[],8,FALSE))</f>
        <v/>
      </c>
      <c r="AB1123" s="83" t="s">
        <v>311</v>
      </c>
      <c r="AC1123" s="83" t="s">
        <v>311</v>
      </c>
      <c r="AD1123" s="83" t="s">
        <v>311</v>
      </c>
      <c r="AE1123" s="83" t="s">
        <v>311</v>
      </c>
      <c r="AF1123" s="83" t="s">
        <v>311</v>
      </c>
      <c r="AG1123" s="83" t="s">
        <v>311</v>
      </c>
      <c r="AH1123" s="83" t="s">
        <v>311</v>
      </c>
      <c r="AI1123" s="83" t="s">
        <v>311</v>
      </c>
      <c r="AJ1123" s="83" t="s">
        <v>311</v>
      </c>
      <c r="AK1123" s="83" t="s">
        <v>311</v>
      </c>
      <c r="AL1123" s="83" t="s">
        <v>311</v>
      </c>
      <c r="AM1123" s="83" t="s">
        <v>311</v>
      </c>
      <c r="AN1123" s="83" t="s">
        <v>311</v>
      </c>
    </row>
    <row r="1124" spans="1:40" x14ac:dyDescent="0.25">
      <c r="A1124" s="81">
        <f t="shared" si="17"/>
        <v>1115</v>
      </c>
      <c r="B1124" s="82" t="str">
        <f>IF(tbl_main[[#This Row],[ТИП]]="","",IF(tbl_main[[#This Row],[Серия и номер]]="","",tbl_main[[#This Row],[ТИП]]&amp;"-"&amp;RIGHT(tbl_main[[#This Row],[Серия и номер]],6)))</f>
        <v/>
      </c>
      <c r="C1124" s="83" t="s">
        <v>311</v>
      </c>
      <c r="D1124" s="83" t="s">
        <v>311</v>
      </c>
      <c r="E1124" s="83" t="s">
        <v>311</v>
      </c>
      <c r="F1124" s="83" t="s">
        <v>311</v>
      </c>
      <c r="G1124" s="83" t="s">
        <v>311</v>
      </c>
      <c r="H1124" s="83" t="s">
        <v>311</v>
      </c>
      <c r="I1124" s="83" t="s">
        <v>311</v>
      </c>
      <c r="J1124" s="83" t="s">
        <v>311</v>
      </c>
      <c r="K1124" s="84" t="s">
        <v>311</v>
      </c>
      <c r="L1124" s="83" t="s">
        <v>311</v>
      </c>
      <c r="M1124" s="85" t="s">
        <v>311</v>
      </c>
      <c r="N1124" s="83" t="s">
        <v>311</v>
      </c>
      <c r="O1124" s="84" t="s">
        <v>311</v>
      </c>
      <c r="P1124" s="83" t="s">
        <v>311</v>
      </c>
      <c r="Q1124" s="83" t="s">
        <v>311</v>
      </c>
      <c r="R1124" s="83" t="s">
        <v>311</v>
      </c>
      <c r="S1124" s="86" t="s">
        <v>311</v>
      </c>
      <c r="T1124" s="83" t="s">
        <v>311</v>
      </c>
      <c r="U1124" s="83" t="s">
        <v>311</v>
      </c>
      <c r="V1124" s="83" t="s">
        <v>311</v>
      </c>
      <c r="W1124" s="86" t="s">
        <v>311</v>
      </c>
      <c r="X1124" s="86" t="s">
        <v>311</v>
      </c>
      <c r="Y1124" s="90" t="str">
        <f>IF(tbl_main[[#This Row],[ИНН организации]]="","",IF(ISERROR(VLOOKUP(tbl_main[[#This Row],[ИНН организации]],tbl_inn[],3,FALSE)),"Проверьте ИНН",VLOOKUP(tbl_main[[#This Row],[ИНН организации]],tbl_inn[],3,FALSE)))</f>
        <v/>
      </c>
      <c r="Z1124" s="90" t="str">
        <f>IF(ISERROR(VLOOKUP(tbl_main[[#This Row],[ИНН организации]],tbl_inn[],4,FALSE)),"",VLOOKUP(tbl_main[[#This Row],[ИНН организации]],tbl_inn[],4,FALSE))</f>
        <v/>
      </c>
      <c r="AA1124" s="90" t="str">
        <f>IF(ISERROR(VLOOKUP(tbl_main[[#This Row],[ИНН организации]],tbl_inn[],8,FALSE)),"",VLOOKUP(tbl_main[[#This Row],[ИНН организации]],tbl_inn[],8,FALSE))</f>
        <v/>
      </c>
      <c r="AB1124" s="83" t="s">
        <v>311</v>
      </c>
      <c r="AC1124" s="83" t="s">
        <v>311</v>
      </c>
      <c r="AD1124" s="83" t="s">
        <v>311</v>
      </c>
      <c r="AE1124" s="83" t="s">
        <v>311</v>
      </c>
      <c r="AF1124" s="83" t="s">
        <v>311</v>
      </c>
      <c r="AG1124" s="83" t="s">
        <v>311</v>
      </c>
      <c r="AH1124" s="83" t="s">
        <v>311</v>
      </c>
      <c r="AI1124" s="83" t="s">
        <v>311</v>
      </c>
      <c r="AJ1124" s="83" t="s">
        <v>311</v>
      </c>
      <c r="AK1124" s="83" t="s">
        <v>311</v>
      </c>
      <c r="AL1124" s="83" t="s">
        <v>311</v>
      </c>
      <c r="AM1124" s="83" t="s">
        <v>311</v>
      </c>
      <c r="AN1124" s="83" t="s">
        <v>311</v>
      </c>
    </row>
    <row r="1125" spans="1:40" x14ac:dyDescent="0.25">
      <c r="A1125" s="81">
        <f t="shared" si="17"/>
        <v>1116</v>
      </c>
      <c r="B1125" s="82" t="str">
        <f>IF(tbl_main[[#This Row],[ТИП]]="","",IF(tbl_main[[#This Row],[Серия и номер]]="","",tbl_main[[#This Row],[ТИП]]&amp;"-"&amp;RIGHT(tbl_main[[#This Row],[Серия и номер]],6)))</f>
        <v/>
      </c>
      <c r="C1125" s="83" t="s">
        <v>311</v>
      </c>
      <c r="D1125" s="83" t="s">
        <v>311</v>
      </c>
      <c r="E1125" s="83" t="s">
        <v>311</v>
      </c>
      <c r="F1125" s="83" t="s">
        <v>311</v>
      </c>
      <c r="G1125" s="83" t="s">
        <v>311</v>
      </c>
      <c r="H1125" s="83" t="s">
        <v>311</v>
      </c>
      <c r="I1125" s="83" t="s">
        <v>311</v>
      </c>
      <c r="J1125" s="83" t="s">
        <v>311</v>
      </c>
      <c r="K1125" s="84" t="s">
        <v>311</v>
      </c>
      <c r="L1125" s="83" t="s">
        <v>311</v>
      </c>
      <c r="M1125" s="85" t="s">
        <v>311</v>
      </c>
      <c r="N1125" s="83" t="s">
        <v>311</v>
      </c>
      <c r="O1125" s="84" t="s">
        <v>311</v>
      </c>
      <c r="P1125" s="83" t="s">
        <v>311</v>
      </c>
      <c r="Q1125" s="83" t="s">
        <v>311</v>
      </c>
      <c r="R1125" s="83" t="s">
        <v>311</v>
      </c>
      <c r="S1125" s="86" t="s">
        <v>311</v>
      </c>
      <c r="T1125" s="83" t="s">
        <v>311</v>
      </c>
      <c r="U1125" s="83" t="s">
        <v>311</v>
      </c>
      <c r="V1125" s="83" t="s">
        <v>311</v>
      </c>
      <c r="W1125" s="86" t="s">
        <v>311</v>
      </c>
      <c r="X1125" s="86" t="s">
        <v>311</v>
      </c>
      <c r="Y1125" s="90" t="str">
        <f>IF(tbl_main[[#This Row],[ИНН организации]]="","",IF(ISERROR(VLOOKUP(tbl_main[[#This Row],[ИНН организации]],tbl_inn[],3,FALSE)),"Проверьте ИНН",VLOOKUP(tbl_main[[#This Row],[ИНН организации]],tbl_inn[],3,FALSE)))</f>
        <v/>
      </c>
      <c r="Z1125" s="90" t="str">
        <f>IF(ISERROR(VLOOKUP(tbl_main[[#This Row],[ИНН организации]],tbl_inn[],4,FALSE)),"",VLOOKUP(tbl_main[[#This Row],[ИНН организации]],tbl_inn[],4,FALSE))</f>
        <v/>
      </c>
      <c r="AA1125" s="90" t="str">
        <f>IF(ISERROR(VLOOKUP(tbl_main[[#This Row],[ИНН организации]],tbl_inn[],8,FALSE)),"",VLOOKUP(tbl_main[[#This Row],[ИНН организации]],tbl_inn[],8,FALSE))</f>
        <v/>
      </c>
      <c r="AB1125" s="83" t="s">
        <v>311</v>
      </c>
      <c r="AC1125" s="83" t="s">
        <v>311</v>
      </c>
      <c r="AD1125" s="83" t="s">
        <v>311</v>
      </c>
      <c r="AE1125" s="83" t="s">
        <v>311</v>
      </c>
      <c r="AF1125" s="83" t="s">
        <v>311</v>
      </c>
      <c r="AG1125" s="83" t="s">
        <v>311</v>
      </c>
      <c r="AH1125" s="83" t="s">
        <v>311</v>
      </c>
      <c r="AI1125" s="83" t="s">
        <v>311</v>
      </c>
      <c r="AJ1125" s="83" t="s">
        <v>311</v>
      </c>
      <c r="AK1125" s="83" t="s">
        <v>311</v>
      </c>
      <c r="AL1125" s="83" t="s">
        <v>311</v>
      </c>
      <c r="AM1125" s="83" t="s">
        <v>311</v>
      </c>
      <c r="AN1125" s="83" t="s">
        <v>311</v>
      </c>
    </row>
    <row r="1126" spans="1:40" x14ac:dyDescent="0.25">
      <c r="A1126" s="81">
        <f t="shared" si="17"/>
        <v>1117</v>
      </c>
      <c r="B1126" s="82" t="str">
        <f>IF(tbl_main[[#This Row],[ТИП]]="","",IF(tbl_main[[#This Row],[Серия и номер]]="","",tbl_main[[#This Row],[ТИП]]&amp;"-"&amp;RIGHT(tbl_main[[#This Row],[Серия и номер]],6)))</f>
        <v/>
      </c>
      <c r="C1126" s="83" t="s">
        <v>311</v>
      </c>
      <c r="D1126" s="83" t="s">
        <v>311</v>
      </c>
      <c r="E1126" s="83" t="s">
        <v>311</v>
      </c>
      <c r="F1126" s="83" t="s">
        <v>311</v>
      </c>
      <c r="G1126" s="83" t="s">
        <v>311</v>
      </c>
      <c r="H1126" s="83" t="s">
        <v>311</v>
      </c>
      <c r="I1126" s="83" t="s">
        <v>311</v>
      </c>
      <c r="J1126" s="83" t="s">
        <v>311</v>
      </c>
      <c r="K1126" s="84" t="s">
        <v>311</v>
      </c>
      <c r="L1126" s="83" t="s">
        <v>311</v>
      </c>
      <c r="M1126" s="85" t="s">
        <v>311</v>
      </c>
      <c r="N1126" s="83" t="s">
        <v>311</v>
      </c>
      <c r="O1126" s="84" t="s">
        <v>311</v>
      </c>
      <c r="P1126" s="83" t="s">
        <v>311</v>
      </c>
      <c r="Q1126" s="83" t="s">
        <v>311</v>
      </c>
      <c r="R1126" s="83" t="s">
        <v>311</v>
      </c>
      <c r="S1126" s="86" t="s">
        <v>311</v>
      </c>
      <c r="T1126" s="83" t="s">
        <v>311</v>
      </c>
      <c r="U1126" s="83" t="s">
        <v>311</v>
      </c>
      <c r="V1126" s="83" t="s">
        <v>311</v>
      </c>
      <c r="W1126" s="86" t="s">
        <v>311</v>
      </c>
      <c r="X1126" s="86" t="s">
        <v>311</v>
      </c>
      <c r="Y1126" s="90" t="str">
        <f>IF(tbl_main[[#This Row],[ИНН организации]]="","",IF(ISERROR(VLOOKUP(tbl_main[[#This Row],[ИНН организации]],tbl_inn[],3,FALSE)),"Проверьте ИНН",VLOOKUP(tbl_main[[#This Row],[ИНН организации]],tbl_inn[],3,FALSE)))</f>
        <v/>
      </c>
      <c r="Z1126" s="90" t="str">
        <f>IF(ISERROR(VLOOKUP(tbl_main[[#This Row],[ИНН организации]],tbl_inn[],4,FALSE)),"",VLOOKUP(tbl_main[[#This Row],[ИНН организации]],tbl_inn[],4,FALSE))</f>
        <v/>
      </c>
      <c r="AA1126" s="90" t="str">
        <f>IF(ISERROR(VLOOKUP(tbl_main[[#This Row],[ИНН организации]],tbl_inn[],8,FALSE)),"",VLOOKUP(tbl_main[[#This Row],[ИНН организации]],tbl_inn[],8,FALSE))</f>
        <v/>
      </c>
      <c r="AB1126" s="83" t="s">
        <v>311</v>
      </c>
      <c r="AC1126" s="83" t="s">
        <v>311</v>
      </c>
      <c r="AD1126" s="83" t="s">
        <v>311</v>
      </c>
      <c r="AE1126" s="83" t="s">
        <v>311</v>
      </c>
      <c r="AF1126" s="83" t="s">
        <v>311</v>
      </c>
      <c r="AG1126" s="83" t="s">
        <v>311</v>
      </c>
      <c r="AH1126" s="83" t="s">
        <v>311</v>
      </c>
      <c r="AI1126" s="83" t="s">
        <v>311</v>
      </c>
      <c r="AJ1126" s="83" t="s">
        <v>311</v>
      </c>
      <c r="AK1126" s="83" t="s">
        <v>311</v>
      </c>
      <c r="AL1126" s="83" t="s">
        <v>311</v>
      </c>
      <c r="AM1126" s="83" t="s">
        <v>311</v>
      </c>
      <c r="AN1126" s="83" t="s">
        <v>311</v>
      </c>
    </row>
    <row r="1127" spans="1:40" x14ac:dyDescent="0.25">
      <c r="A1127" s="81">
        <f t="shared" si="17"/>
        <v>1118</v>
      </c>
      <c r="B1127" s="82" t="str">
        <f>IF(tbl_main[[#This Row],[ТИП]]="","",IF(tbl_main[[#This Row],[Серия и номер]]="","",tbl_main[[#This Row],[ТИП]]&amp;"-"&amp;RIGHT(tbl_main[[#This Row],[Серия и номер]],6)))</f>
        <v/>
      </c>
      <c r="C1127" s="83" t="s">
        <v>311</v>
      </c>
      <c r="D1127" s="83" t="s">
        <v>311</v>
      </c>
      <c r="E1127" s="83" t="s">
        <v>311</v>
      </c>
      <c r="F1127" s="83" t="s">
        <v>311</v>
      </c>
      <c r="G1127" s="83" t="s">
        <v>311</v>
      </c>
      <c r="H1127" s="83" t="s">
        <v>311</v>
      </c>
      <c r="I1127" s="83" t="s">
        <v>311</v>
      </c>
      <c r="J1127" s="83" t="s">
        <v>311</v>
      </c>
      <c r="K1127" s="84" t="s">
        <v>311</v>
      </c>
      <c r="L1127" s="83" t="s">
        <v>311</v>
      </c>
      <c r="M1127" s="85" t="s">
        <v>311</v>
      </c>
      <c r="N1127" s="83" t="s">
        <v>311</v>
      </c>
      <c r="O1127" s="84" t="s">
        <v>311</v>
      </c>
      <c r="P1127" s="83" t="s">
        <v>311</v>
      </c>
      <c r="Q1127" s="83" t="s">
        <v>311</v>
      </c>
      <c r="R1127" s="83" t="s">
        <v>311</v>
      </c>
      <c r="S1127" s="86" t="s">
        <v>311</v>
      </c>
      <c r="T1127" s="83" t="s">
        <v>311</v>
      </c>
      <c r="U1127" s="83" t="s">
        <v>311</v>
      </c>
      <c r="V1127" s="83" t="s">
        <v>311</v>
      </c>
      <c r="W1127" s="86" t="s">
        <v>311</v>
      </c>
      <c r="X1127" s="86" t="s">
        <v>311</v>
      </c>
      <c r="Y1127" s="90" t="str">
        <f>IF(tbl_main[[#This Row],[ИНН организации]]="","",IF(ISERROR(VLOOKUP(tbl_main[[#This Row],[ИНН организации]],tbl_inn[],3,FALSE)),"Проверьте ИНН",VLOOKUP(tbl_main[[#This Row],[ИНН организации]],tbl_inn[],3,FALSE)))</f>
        <v/>
      </c>
      <c r="Z1127" s="90" t="str">
        <f>IF(ISERROR(VLOOKUP(tbl_main[[#This Row],[ИНН организации]],tbl_inn[],4,FALSE)),"",VLOOKUP(tbl_main[[#This Row],[ИНН организации]],tbl_inn[],4,FALSE))</f>
        <v/>
      </c>
      <c r="AA1127" s="90" t="str">
        <f>IF(ISERROR(VLOOKUP(tbl_main[[#This Row],[ИНН организации]],tbl_inn[],8,FALSE)),"",VLOOKUP(tbl_main[[#This Row],[ИНН организации]],tbl_inn[],8,FALSE))</f>
        <v/>
      </c>
      <c r="AB1127" s="83" t="s">
        <v>311</v>
      </c>
      <c r="AC1127" s="83" t="s">
        <v>311</v>
      </c>
      <c r="AD1127" s="83" t="s">
        <v>311</v>
      </c>
      <c r="AE1127" s="83" t="s">
        <v>311</v>
      </c>
      <c r="AF1127" s="83" t="s">
        <v>311</v>
      </c>
      <c r="AG1127" s="83" t="s">
        <v>311</v>
      </c>
      <c r="AH1127" s="83" t="s">
        <v>311</v>
      </c>
      <c r="AI1127" s="83" t="s">
        <v>311</v>
      </c>
      <c r="AJ1127" s="83" t="s">
        <v>311</v>
      </c>
      <c r="AK1127" s="83" t="s">
        <v>311</v>
      </c>
      <c r="AL1127" s="83" t="s">
        <v>311</v>
      </c>
      <c r="AM1127" s="83" t="s">
        <v>311</v>
      </c>
      <c r="AN1127" s="83" t="s">
        <v>311</v>
      </c>
    </row>
    <row r="1128" spans="1:40" x14ac:dyDescent="0.25">
      <c r="A1128" s="81">
        <f t="shared" si="17"/>
        <v>1119</v>
      </c>
      <c r="B1128" s="82" t="str">
        <f>IF(tbl_main[[#This Row],[ТИП]]="","",IF(tbl_main[[#This Row],[Серия и номер]]="","",tbl_main[[#This Row],[ТИП]]&amp;"-"&amp;RIGHT(tbl_main[[#This Row],[Серия и номер]],6)))</f>
        <v/>
      </c>
      <c r="C1128" s="83" t="s">
        <v>311</v>
      </c>
      <c r="D1128" s="83" t="s">
        <v>311</v>
      </c>
      <c r="E1128" s="83" t="s">
        <v>311</v>
      </c>
      <c r="F1128" s="83" t="s">
        <v>311</v>
      </c>
      <c r="G1128" s="83" t="s">
        <v>311</v>
      </c>
      <c r="H1128" s="83" t="s">
        <v>311</v>
      </c>
      <c r="I1128" s="83" t="s">
        <v>311</v>
      </c>
      <c r="J1128" s="83" t="s">
        <v>311</v>
      </c>
      <c r="K1128" s="84" t="s">
        <v>311</v>
      </c>
      <c r="L1128" s="83" t="s">
        <v>311</v>
      </c>
      <c r="M1128" s="85" t="s">
        <v>311</v>
      </c>
      <c r="N1128" s="83" t="s">
        <v>311</v>
      </c>
      <c r="O1128" s="84" t="s">
        <v>311</v>
      </c>
      <c r="P1128" s="83" t="s">
        <v>311</v>
      </c>
      <c r="Q1128" s="83" t="s">
        <v>311</v>
      </c>
      <c r="R1128" s="83" t="s">
        <v>311</v>
      </c>
      <c r="S1128" s="86" t="s">
        <v>311</v>
      </c>
      <c r="T1128" s="83" t="s">
        <v>311</v>
      </c>
      <c r="U1128" s="83" t="s">
        <v>311</v>
      </c>
      <c r="V1128" s="83" t="s">
        <v>311</v>
      </c>
      <c r="W1128" s="86" t="s">
        <v>311</v>
      </c>
      <c r="X1128" s="86" t="s">
        <v>311</v>
      </c>
      <c r="Y1128" s="90" t="str">
        <f>IF(tbl_main[[#This Row],[ИНН организации]]="","",IF(ISERROR(VLOOKUP(tbl_main[[#This Row],[ИНН организации]],tbl_inn[],3,FALSE)),"Проверьте ИНН",VLOOKUP(tbl_main[[#This Row],[ИНН организации]],tbl_inn[],3,FALSE)))</f>
        <v/>
      </c>
      <c r="Z1128" s="90" t="str">
        <f>IF(ISERROR(VLOOKUP(tbl_main[[#This Row],[ИНН организации]],tbl_inn[],4,FALSE)),"",VLOOKUP(tbl_main[[#This Row],[ИНН организации]],tbl_inn[],4,FALSE))</f>
        <v/>
      </c>
      <c r="AA1128" s="90" t="str">
        <f>IF(ISERROR(VLOOKUP(tbl_main[[#This Row],[ИНН организации]],tbl_inn[],8,FALSE)),"",VLOOKUP(tbl_main[[#This Row],[ИНН организации]],tbl_inn[],8,FALSE))</f>
        <v/>
      </c>
      <c r="AB1128" s="83" t="s">
        <v>311</v>
      </c>
      <c r="AC1128" s="83" t="s">
        <v>311</v>
      </c>
      <c r="AD1128" s="83" t="s">
        <v>311</v>
      </c>
      <c r="AE1128" s="83" t="s">
        <v>311</v>
      </c>
      <c r="AF1128" s="83" t="s">
        <v>311</v>
      </c>
      <c r="AG1128" s="83" t="s">
        <v>311</v>
      </c>
      <c r="AH1128" s="83" t="s">
        <v>311</v>
      </c>
      <c r="AI1128" s="83" t="s">
        <v>311</v>
      </c>
      <c r="AJ1128" s="83" t="s">
        <v>311</v>
      </c>
      <c r="AK1128" s="83" t="s">
        <v>311</v>
      </c>
      <c r="AL1128" s="83" t="s">
        <v>311</v>
      </c>
      <c r="AM1128" s="83" t="s">
        <v>311</v>
      </c>
      <c r="AN1128" s="83" t="s">
        <v>311</v>
      </c>
    </row>
    <row r="1129" spans="1:40" x14ac:dyDescent="0.25">
      <c r="A1129" s="81">
        <f t="shared" si="17"/>
        <v>1120</v>
      </c>
      <c r="B1129" s="82" t="str">
        <f>IF(tbl_main[[#This Row],[ТИП]]="","",IF(tbl_main[[#This Row],[Серия и номер]]="","",tbl_main[[#This Row],[ТИП]]&amp;"-"&amp;RIGHT(tbl_main[[#This Row],[Серия и номер]],6)))</f>
        <v/>
      </c>
      <c r="C1129" s="83" t="s">
        <v>311</v>
      </c>
      <c r="D1129" s="83" t="s">
        <v>311</v>
      </c>
      <c r="E1129" s="83" t="s">
        <v>311</v>
      </c>
      <c r="F1129" s="83" t="s">
        <v>311</v>
      </c>
      <c r="G1129" s="83" t="s">
        <v>311</v>
      </c>
      <c r="H1129" s="83" t="s">
        <v>311</v>
      </c>
      <c r="I1129" s="83" t="s">
        <v>311</v>
      </c>
      <c r="J1129" s="83" t="s">
        <v>311</v>
      </c>
      <c r="K1129" s="84" t="s">
        <v>311</v>
      </c>
      <c r="L1129" s="83" t="s">
        <v>311</v>
      </c>
      <c r="M1129" s="85" t="s">
        <v>311</v>
      </c>
      <c r="N1129" s="83" t="s">
        <v>311</v>
      </c>
      <c r="O1129" s="84" t="s">
        <v>311</v>
      </c>
      <c r="P1129" s="83" t="s">
        <v>311</v>
      </c>
      <c r="Q1129" s="83" t="s">
        <v>311</v>
      </c>
      <c r="R1129" s="83" t="s">
        <v>311</v>
      </c>
      <c r="S1129" s="86" t="s">
        <v>311</v>
      </c>
      <c r="T1129" s="83" t="s">
        <v>311</v>
      </c>
      <c r="U1129" s="83" t="s">
        <v>311</v>
      </c>
      <c r="V1129" s="83" t="s">
        <v>311</v>
      </c>
      <c r="W1129" s="86" t="s">
        <v>311</v>
      </c>
      <c r="X1129" s="86" t="s">
        <v>311</v>
      </c>
      <c r="Y1129" s="90" t="str">
        <f>IF(tbl_main[[#This Row],[ИНН организации]]="","",IF(ISERROR(VLOOKUP(tbl_main[[#This Row],[ИНН организации]],tbl_inn[],3,FALSE)),"Проверьте ИНН",VLOOKUP(tbl_main[[#This Row],[ИНН организации]],tbl_inn[],3,FALSE)))</f>
        <v/>
      </c>
      <c r="Z1129" s="90" t="str">
        <f>IF(ISERROR(VLOOKUP(tbl_main[[#This Row],[ИНН организации]],tbl_inn[],4,FALSE)),"",VLOOKUP(tbl_main[[#This Row],[ИНН организации]],tbl_inn[],4,FALSE))</f>
        <v/>
      </c>
      <c r="AA1129" s="90" t="str">
        <f>IF(ISERROR(VLOOKUP(tbl_main[[#This Row],[ИНН организации]],tbl_inn[],8,FALSE)),"",VLOOKUP(tbl_main[[#This Row],[ИНН организации]],tbl_inn[],8,FALSE))</f>
        <v/>
      </c>
      <c r="AB1129" s="83" t="s">
        <v>311</v>
      </c>
      <c r="AC1129" s="83" t="s">
        <v>311</v>
      </c>
      <c r="AD1129" s="83" t="s">
        <v>311</v>
      </c>
      <c r="AE1129" s="83" t="s">
        <v>311</v>
      </c>
      <c r="AF1129" s="83" t="s">
        <v>311</v>
      </c>
      <c r="AG1129" s="83" t="s">
        <v>311</v>
      </c>
      <c r="AH1129" s="83" t="s">
        <v>311</v>
      </c>
      <c r="AI1129" s="83" t="s">
        <v>311</v>
      </c>
      <c r="AJ1129" s="83" t="s">
        <v>311</v>
      </c>
      <c r="AK1129" s="83" t="s">
        <v>311</v>
      </c>
      <c r="AL1129" s="83" t="s">
        <v>311</v>
      </c>
      <c r="AM1129" s="83" t="s">
        <v>311</v>
      </c>
      <c r="AN1129" s="83" t="s">
        <v>311</v>
      </c>
    </row>
    <row r="1130" spans="1:40" x14ac:dyDescent="0.25">
      <c r="A1130" s="81">
        <f t="shared" si="17"/>
        <v>1121</v>
      </c>
      <c r="B1130" s="82" t="str">
        <f>IF(tbl_main[[#This Row],[ТИП]]="","",IF(tbl_main[[#This Row],[Серия и номер]]="","",tbl_main[[#This Row],[ТИП]]&amp;"-"&amp;RIGHT(tbl_main[[#This Row],[Серия и номер]],6)))</f>
        <v/>
      </c>
      <c r="C1130" s="83" t="s">
        <v>311</v>
      </c>
      <c r="D1130" s="83" t="s">
        <v>311</v>
      </c>
      <c r="E1130" s="83" t="s">
        <v>311</v>
      </c>
      <c r="F1130" s="83" t="s">
        <v>311</v>
      </c>
      <c r="G1130" s="83" t="s">
        <v>311</v>
      </c>
      <c r="H1130" s="83" t="s">
        <v>311</v>
      </c>
      <c r="I1130" s="83" t="s">
        <v>311</v>
      </c>
      <c r="J1130" s="83" t="s">
        <v>311</v>
      </c>
      <c r="K1130" s="84" t="s">
        <v>311</v>
      </c>
      <c r="L1130" s="83" t="s">
        <v>311</v>
      </c>
      <c r="M1130" s="85" t="s">
        <v>311</v>
      </c>
      <c r="N1130" s="83" t="s">
        <v>311</v>
      </c>
      <c r="O1130" s="84" t="s">
        <v>311</v>
      </c>
      <c r="P1130" s="83" t="s">
        <v>311</v>
      </c>
      <c r="Q1130" s="83" t="s">
        <v>311</v>
      </c>
      <c r="R1130" s="83" t="s">
        <v>311</v>
      </c>
      <c r="S1130" s="86" t="s">
        <v>311</v>
      </c>
      <c r="T1130" s="83" t="s">
        <v>311</v>
      </c>
      <c r="U1130" s="83" t="s">
        <v>311</v>
      </c>
      <c r="V1130" s="83" t="s">
        <v>311</v>
      </c>
      <c r="W1130" s="86" t="s">
        <v>311</v>
      </c>
      <c r="X1130" s="86" t="s">
        <v>311</v>
      </c>
      <c r="Y1130" s="90" t="str">
        <f>IF(tbl_main[[#This Row],[ИНН организации]]="","",IF(ISERROR(VLOOKUP(tbl_main[[#This Row],[ИНН организации]],tbl_inn[],3,FALSE)),"Проверьте ИНН",VLOOKUP(tbl_main[[#This Row],[ИНН организации]],tbl_inn[],3,FALSE)))</f>
        <v/>
      </c>
      <c r="Z1130" s="90" t="str">
        <f>IF(ISERROR(VLOOKUP(tbl_main[[#This Row],[ИНН организации]],tbl_inn[],4,FALSE)),"",VLOOKUP(tbl_main[[#This Row],[ИНН организации]],tbl_inn[],4,FALSE))</f>
        <v/>
      </c>
      <c r="AA1130" s="90" t="str">
        <f>IF(ISERROR(VLOOKUP(tbl_main[[#This Row],[ИНН организации]],tbl_inn[],8,FALSE)),"",VLOOKUP(tbl_main[[#This Row],[ИНН организации]],tbl_inn[],8,FALSE))</f>
        <v/>
      </c>
      <c r="AB1130" s="83" t="s">
        <v>311</v>
      </c>
      <c r="AC1130" s="83" t="s">
        <v>311</v>
      </c>
      <c r="AD1130" s="83" t="s">
        <v>311</v>
      </c>
      <c r="AE1130" s="83" t="s">
        <v>311</v>
      </c>
      <c r="AF1130" s="83" t="s">
        <v>311</v>
      </c>
      <c r="AG1130" s="83" t="s">
        <v>311</v>
      </c>
      <c r="AH1130" s="83" t="s">
        <v>311</v>
      </c>
      <c r="AI1130" s="83" t="s">
        <v>311</v>
      </c>
      <c r="AJ1130" s="83" t="s">
        <v>311</v>
      </c>
      <c r="AK1130" s="83" t="s">
        <v>311</v>
      </c>
      <c r="AL1130" s="83" t="s">
        <v>311</v>
      </c>
      <c r="AM1130" s="83" t="s">
        <v>311</v>
      </c>
      <c r="AN1130" s="83" t="s">
        <v>311</v>
      </c>
    </row>
    <row r="1131" spans="1:40" x14ac:dyDescent="0.25">
      <c r="A1131" s="81">
        <f t="shared" si="17"/>
        <v>1122</v>
      </c>
      <c r="B1131" s="82" t="str">
        <f>IF(tbl_main[[#This Row],[ТИП]]="","",IF(tbl_main[[#This Row],[Серия и номер]]="","",tbl_main[[#This Row],[ТИП]]&amp;"-"&amp;RIGHT(tbl_main[[#This Row],[Серия и номер]],6)))</f>
        <v/>
      </c>
      <c r="C1131" s="83" t="s">
        <v>311</v>
      </c>
      <c r="D1131" s="83" t="s">
        <v>311</v>
      </c>
      <c r="E1131" s="83" t="s">
        <v>311</v>
      </c>
      <c r="F1131" s="83" t="s">
        <v>311</v>
      </c>
      <c r="G1131" s="83" t="s">
        <v>311</v>
      </c>
      <c r="H1131" s="83" t="s">
        <v>311</v>
      </c>
      <c r="I1131" s="83" t="s">
        <v>311</v>
      </c>
      <c r="J1131" s="83" t="s">
        <v>311</v>
      </c>
      <c r="K1131" s="84" t="s">
        <v>311</v>
      </c>
      <c r="L1131" s="83" t="s">
        <v>311</v>
      </c>
      <c r="M1131" s="85" t="s">
        <v>311</v>
      </c>
      <c r="N1131" s="83" t="s">
        <v>311</v>
      </c>
      <c r="O1131" s="84" t="s">
        <v>311</v>
      </c>
      <c r="P1131" s="83" t="s">
        <v>311</v>
      </c>
      <c r="Q1131" s="83" t="s">
        <v>311</v>
      </c>
      <c r="R1131" s="83" t="s">
        <v>311</v>
      </c>
      <c r="S1131" s="86" t="s">
        <v>311</v>
      </c>
      <c r="T1131" s="83" t="s">
        <v>311</v>
      </c>
      <c r="U1131" s="83" t="s">
        <v>311</v>
      </c>
      <c r="V1131" s="83" t="s">
        <v>311</v>
      </c>
      <c r="W1131" s="86" t="s">
        <v>311</v>
      </c>
      <c r="X1131" s="86" t="s">
        <v>311</v>
      </c>
      <c r="Y1131" s="90" t="str">
        <f>IF(tbl_main[[#This Row],[ИНН организации]]="","",IF(ISERROR(VLOOKUP(tbl_main[[#This Row],[ИНН организации]],tbl_inn[],3,FALSE)),"Проверьте ИНН",VLOOKUP(tbl_main[[#This Row],[ИНН организации]],tbl_inn[],3,FALSE)))</f>
        <v/>
      </c>
      <c r="Z1131" s="90" t="str">
        <f>IF(ISERROR(VLOOKUP(tbl_main[[#This Row],[ИНН организации]],tbl_inn[],4,FALSE)),"",VLOOKUP(tbl_main[[#This Row],[ИНН организации]],tbl_inn[],4,FALSE))</f>
        <v/>
      </c>
      <c r="AA1131" s="90" t="str">
        <f>IF(ISERROR(VLOOKUP(tbl_main[[#This Row],[ИНН организации]],tbl_inn[],8,FALSE)),"",VLOOKUP(tbl_main[[#This Row],[ИНН организации]],tbl_inn[],8,FALSE))</f>
        <v/>
      </c>
      <c r="AB1131" s="83" t="s">
        <v>311</v>
      </c>
      <c r="AC1131" s="83" t="s">
        <v>311</v>
      </c>
      <c r="AD1131" s="83" t="s">
        <v>311</v>
      </c>
      <c r="AE1131" s="83" t="s">
        <v>311</v>
      </c>
      <c r="AF1131" s="83" t="s">
        <v>311</v>
      </c>
      <c r="AG1131" s="83" t="s">
        <v>311</v>
      </c>
      <c r="AH1131" s="83" t="s">
        <v>311</v>
      </c>
      <c r="AI1131" s="83" t="s">
        <v>311</v>
      </c>
      <c r="AJ1131" s="83" t="s">
        <v>311</v>
      </c>
      <c r="AK1131" s="83" t="s">
        <v>311</v>
      </c>
      <c r="AL1131" s="83" t="s">
        <v>311</v>
      </c>
      <c r="AM1131" s="83" t="s">
        <v>311</v>
      </c>
      <c r="AN1131" s="83" t="s">
        <v>311</v>
      </c>
    </row>
    <row r="1132" spans="1:40" x14ac:dyDescent="0.25">
      <c r="A1132" s="81">
        <f t="shared" si="17"/>
        <v>1123</v>
      </c>
      <c r="B1132" s="82" t="str">
        <f>IF(tbl_main[[#This Row],[ТИП]]="","",IF(tbl_main[[#This Row],[Серия и номер]]="","",tbl_main[[#This Row],[ТИП]]&amp;"-"&amp;RIGHT(tbl_main[[#This Row],[Серия и номер]],6)))</f>
        <v/>
      </c>
      <c r="C1132" s="83" t="s">
        <v>311</v>
      </c>
      <c r="D1132" s="83" t="s">
        <v>311</v>
      </c>
      <c r="E1132" s="83" t="s">
        <v>311</v>
      </c>
      <c r="F1132" s="83" t="s">
        <v>311</v>
      </c>
      <c r="G1132" s="83" t="s">
        <v>311</v>
      </c>
      <c r="H1132" s="83" t="s">
        <v>311</v>
      </c>
      <c r="I1132" s="83" t="s">
        <v>311</v>
      </c>
      <c r="J1132" s="83" t="s">
        <v>311</v>
      </c>
      <c r="K1132" s="84" t="s">
        <v>311</v>
      </c>
      <c r="L1132" s="83" t="s">
        <v>311</v>
      </c>
      <c r="M1132" s="85" t="s">
        <v>311</v>
      </c>
      <c r="N1132" s="83" t="s">
        <v>311</v>
      </c>
      <c r="O1132" s="84" t="s">
        <v>311</v>
      </c>
      <c r="P1132" s="83" t="s">
        <v>311</v>
      </c>
      <c r="Q1132" s="83" t="s">
        <v>311</v>
      </c>
      <c r="R1132" s="83" t="s">
        <v>311</v>
      </c>
      <c r="S1132" s="86" t="s">
        <v>311</v>
      </c>
      <c r="T1132" s="83" t="s">
        <v>311</v>
      </c>
      <c r="U1132" s="83" t="s">
        <v>311</v>
      </c>
      <c r="V1132" s="83" t="s">
        <v>311</v>
      </c>
      <c r="W1132" s="86" t="s">
        <v>311</v>
      </c>
      <c r="X1132" s="86" t="s">
        <v>311</v>
      </c>
      <c r="Y1132" s="90" t="str">
        <f>IF(tbl_main[[#This Row],[ИНН организации]]="","",IF(ISERROR(VLOOKUP(tbl_main[[#This Row],[ИНН организации]],tbl_inn[],3,FALSE)),"Проверьте ИНН",VLOOKUP(tbl_main[[#This Row],[ИНН организации]],tbl_inn[],3,FALSE)))</f>
        <v/>
      </c>
      <c r="Z1132" s="90" t="str">
        <f>IF(ISERROR(VLOOKUP(tbl_main[[#This Row],[ИНН организации]],tbl_inn[],4,FALSE)),"",VLOOKUP(tbl_main[[#This Row],[ИНН организации]],tbl_inn[],4,FALSE))</f>
        <v/>
      </c>
      <c r="AA1132" s="90" t="str">
        <f>IF(ISERROR(VLOOKUP(tbl_main[[#This Row],[ИНН организации]],tbl_inn[],8,FALSE)),"",VLOOKUP(tbl_main[[#This Row],[ИНН организации]],tbl_inn[],8,FALSE))</f>
        <v/>
      </c>
      <c r="AB1132" s="83" t="s">
        <v>311</v>
      </c>
      <c r="AC1132" s="83" t="s">
        <v>311</v>
      </c>
      <c r="AD1132" s="83" t="s">
        <v>311</v>
      </c>
      <c r="AE1132" s="83" t="s">
        <v>311</v>
      </c>
      <c r="AF1132" s="83" t="s">
        <v>311</v>
      </c>
      <c r="AG1132" s="83" t="s">
        <v>311</v>
      </c>
      <c r="AH1132" s="83" t="s">
        <v>311</v>
      </c>
      <c r="AI1132" s="83" t="s">
        <v>311</v>
      </c>
      <c r="AJ1132" s="83" t="s">
        <v>311</v>
      </c>
      <c r="AK1132" s="83" t="s">
        <v>311</v>
      </c>
      <c r="AL1132" s="83" t="s">
        <v>311</v>
      </c>
      <c r="AM1132" s="83" t="s">
        <v>311</v>
      </c>
      <c r="AN1132" s="83" t="s">
        <v>311</v>
      </c>
    </row>
    <row r="1133" spans="1:40" x14ac:dyDescent="0.25">
      <c r="A1133" s="81">
        <f t="shared" si="17"/>
        <v>1124</v>
      </c>
      <c r="B1133" s="82" t="str">
        <f>IF(tbl_main[[#This Row],[ТИП]]="","",IF(tbl_main[[#This Row],[Серия и номер]]="","",tbl_main[[#This Row],[ТИП]]&amp;"-"&amp;RIGHT(tbl_main[[#This Row],[Серия и номер]],6)))</f>
        <v/>
      </c>
      <c r="C1133" s="83" t="s">
        <v>311</v>
      </c>
      <c r="D1133" s="83" t="s">
        <v>311</v>
      </c>
      <c r="E1133" s="83" t="s">
        <v>311</v>
      </c>
      <c r="F1133" s="83" t="s">
        <v>311</v>
      </c>
      <c r="G1133" s="83" t="s">
        <v>311</v>
      </c>
      <c r="H1133" s="83" t="s">
        <v>311</v>
      </c>
      <c r="I1133" s="83" t="s">
        <v>311</v>
      </c>
      <c r="J1133" s="83" t="s">
        <v>311</v>
      </c>
      <c r="K1133" s="84" t="s">
        <v>311</v>
      </c>
      <c r="L1133" s="83" t="s">
        <v>311</v>
      </c>
      <c r="M1133" s="85" t="s">
        <v>311</v>
      </c>
      <c r="N1133" s="83" t="s">
        <v>311</v>
      </c>
      <c r="O1133" s="84" t="s">
        <v>311</v>
      </c>
      <c r="P1133" s="83" t="s">
        <v>311</v>
      </c>
      <c r="Q1133" s="83" t="s">
        <v>311</v>
      </c>
      <c r="R1133" s="83" t="s">
        <v>311</v>
      </c>
      <c r="S1133" s="86" t="s">
        <v>311</v>
      </c>
      <c r="T1133" s="83" t="s">
        <v>311</v>
      </c>
      <c r="U1133" s="83" t="s">
        <v>311</v>
      </c>
      <c r="V1133" s="83" t="s">
        <v>311</v>
      </c>
      <c r="W1133" s="86" t="s">
        <v>311</v>
      </c>
      <c r="X1133" s="86" t="s">
        <v>311</v>
      </c>
      <c r="Y1133" s="90" t="str">
        <f>IF(tbl_main[[#This Row],[ИНН организации]]="","",IF(ISERROR(VLOOKUP(tbl_main[[#This Row],[ИНН организации]],tbl_inn[],3,FALSE)),"Проверьте ИНН",VLOOKUP(tbl_main[[#This Row],[ИНН организации]],tbl_inn[],3,FALSE)))</f>
        <v/>
      </c>
      <c r="Z1133" s="90" t="str">
        <f>IF(ISERROR(VLOOKUP(tbl_main[[#This Row],[ИНН организации]],tbl_inn[],4,FALSE)),"",VLOOKUP(tbl_main[[#This Row],[ИНН организации]],tbl_inn[],4,FALSE))</f>
        <v/>
      </c>
      <c r="AA1133" s="90" t="str">
        <f>IF(ISERROR(VLOOKUP(tbl_main[[#This Row],[ИНН организации]],tbl_inn[],8,FALSE)),"",VLOOKUP(tbl_main[[#This Row],[ИНН организации]],tbl_inn[],8,FALSE))</f>
        <v/>
      </c>
      <c r="AB1133" s="83" t="s">
        <v>311</v>
      </c>
      <c r="AC1133" s="83" t="s">
        <v>311</v>
      </c>
      <c r="AD1133" s="83" t="s">
        <v>311</v>
      </c>
      <c r="AE1133" s="83" t="s">
        <v>311</v>
      </c>
      <c r="AF1133" s="83" t="s">
        <v>311</v>
      </c>
      <c r="AG1133" s="83" t="s">
        <v>311</v>
      </c>
      <c r="AH1133" s="83" t="s">
        <v>311</v>
      </c>
      <c r="AI1133" s="83" t="s">
        <v>311</v>
      </c>
      <c r="AJ1133" s="83" t="s">
        <v>311</v>
      </c>
      <c r="AK1133" s="83" t="s">
        <v>311</v>
      </c>
      <c r="AL1133" s="83" t="s">
        <v>311</v>
      </c>
      <c r="AM1133" s="83" t="s">
        <v>311</v>
      </c>
      <c r="AN1133" s="83" t="s">
        <v>311</v>
      </c>
    </row>
    <row r="1134" spans="1:40" x14ac:dyDescent="0.25">
      <c r="A1134" s="81">
        <f t="shared" si="17"/>
        <v>1125</v>
      </c>
      <c r="B1134" s="82" t="str">
        <f>IF(tbl_main[[#This Row],[ТИП]]="","",IF(tbl_main[[#This Row],[Серия и номер]]="","",tbl_main[[#This Row],[ТИП]]&amp;"-"&amp;RIGHT(tbl_main[[#This Row],[Серия и номер]],6)))</f>
        <v/>
      </c>
      <c r="C1134" s="83" t="s">
        <v>311</v>
      </c>
      <c r="D1134" s="83" t="s">
        <v>311</v>
      </c>
      <c r="E1134" s="83" t="s">
        <v>311</v>
      </c>
      <c r="F1134" s="83" t="s">
        <v>311</v>
      </c>
      <c r="G1134" s="83" t="s">
        <v>311</v>
      </c>
      <c r="H1134" s="83" t="s">
        <v>311</v>
      </c>
      <c r="I1134" s="83" t="s">
        <v>311</v>
      </c>
      <c r="J1134" s="83" t="s">
        <v>311</v>
      </c>
      <c r="K1134" s="84" t="s">
        <v>311</v>
      </c>
      <c r="L1134" s="83" t="s">
        <v>311</v>
      </c>
      <c r="M1134" s="85" t="s">
        <v>311</v>
      </c>
      <c r="N1134" s="83" t="s">
        <v>311</v>
      </c>
      <c r="O1134" s="84" t="s">
        <v>311</v>
      </c>
      <c r="P1134" s="83" t="s">
        <v>311</v>
      </c>
      <c r="Q1134" s="83" t="s">
        <v>311</v>
      </c>
      <c r="R1134" s="83" t="s">
        <v>311</v>
      </c>
      <c r="S1134" s="86" t="s">
        <v>311</v>
      </c>
      <c r="T1134" s="83" t="s">
        <v>311</v>
      </c>
      <c r="U1134" s="83" t="s">
        <v>311</v>
      </c>
      <c r="V1134" s="83" t="s">
        <v>311</v>
      </c>
      <c r="W1134" s="86" t="s">
        <v>311</v>
      </c>
      <c r="X1134" s="86" t="s">
        <v>311</v>
      </c>
      <c r="Y1134" s="90" t="str">
        <f>IF(tbl_main[[#This Row],[ИНН организации]]="","",IF(ISERROR(VLOOKUP(tbl_main[[#This Row],[ИНН организации]],tbl_inn[],3,FALSE)),"Проверьте ИНН",VLOOKUP(tbl_main[[#This Row],[ИНН организации]],tbl_inn[],3,FALSE)))</f>
        <v/>
      </c>
      <c r="Z1134" s="90" t="str">
        <f>IF(ISERROR(VLOOKUP(tbl_main[[#This Row],[ИНН организации]],tbl_inn[],4,FALSE)),"",VLOOKUP(tbl_main[[#This Row],[ИНН организации]],tbl_inn[],4,FALSE))</f>
        <v/>
      </c>
      <c r="AA1134" s="90" t="str">
        <f>IF(ISERROR(VLOOKUP(tbl_main[[#This Row],[ИНН организации]],tbl_inn[],8,FALSE)),"",VLOOKUP(tbl_main[[#This Row],[ИНН организации]],tbl_inn[],8,FALSE))</f>
        <v/>
      </c>
      <c r="AB1134" s="83" t="s">
        <v>311</v>
      </c>
      <c r="AC1134" s="83" t="s">
        <v>311</v>
      </c>
      <c r="AD1134" s="83" t="s">
        <v>311</v>
      </c>
      <c r="AE1134" s="83" t="s">
        <v>311</v>
      </c>
      <c r="AF1134" s="83" t="s">
        <v>311</v>
      </c>
      <c r="AG1134" s="83" t="s">
        <v>311</v>
      </c>
      <c r="AH1134" s="83" t="s">
        <v>311</v>
      </c>
      <c r="AI1134" s="83" t="s">
        <v>311</v>
      </c>
      <c r="AJ1134" s="83" t="s">
        <v>311</v>
      </c>
      <c r="AK1134" s="83" t="s">
        <v>311</v>
      </c>
      <c r="AL1134" s="83" t="s">
        <v>311</v>
      </c>
      <c r="AM1134" s="83" t="s">
        <v>311</v>
      </c>
      <c r="AN1134" s="83" t="s">
        <v>311</v>
      </c>
    </row>
    <row r="1135" spans="1:40" x14ac:dyDescent="0.25">
      <c r="A1135" s="81">
        <f t="shared" si="17"/>
        <v>1126</v>
      </c>
      <c r="B1135" s="82" t="str">
        <f>IF(tbl_main[[#This Row],[ТИП]]="","",IF(tbl_main[[#This Row],[Серия и номер]]="","",tbl_main[[#This Row],[ТИП]]&amp;"-"&amp;RIGHT(tbl_main[[#This Row],[Серия и номер]],6)))</f>
        <v/>
      </c>
      <c r="C1135" s="83" t="s">
        <v>311</v>
      </c>
      <c r="D1135" s="83" t="s">
        <v>311</v>
      </c>
      <c r="E1135" s="83" t="s">
        <v>311</v>
      </c>
      <c r="F1135" s="83" t="s">
        <v>311</v>
      </c>
      <c r="G1135" s="83" t="s">
        <v>311</v>
      </c>
      <c r="H1135" s="83" t="s">
        <v>311</v>
      </c>
      <c r="I1135" s="83" t="s">
        <v>311</v>
      </c>
      <c r="J1135" s="83" t="s">
        <v>311</v>
      </c>
      <c r="K1135" s="84" t="s">
        <v>311</v>
      </c>
      <c r="L1135" s="83" t="s">
        <v>311</v>
      </c>
      <c r="M1135" s="85" t="s">
        <v>311</v>
      </c>
      <c r="N1135" s="83" t="s">
        <v>311</v>
      </c>
      <c r="O1135" s="84" t="s">
        <v>311</v>
      </c>
      <c r="P1135" s="83" t="s">
        <v>311</v>
      </c>
      <c r="Q1135" s="83" t="s">
        <v>311</v>
      </c>
      <c r="R1135" s="83" t="s">
        <v>311</v>
      </c>
      <c r="S1135" s="86" t="s">
        <v>311</v>
      </c>
      <c r="T1135" s="83" t="s">
        <v>311</v>
      </c>
      <c r="U1135" s="83" t="s">
        <v>311</v>
      </c>
      <c r="V1135" s="83" t="s">
        <v>311</v>
      </c>
      <c r="W1135" s="86" t="s">
        <v>311</v>
      </c>
      <c r="X1135" s="86" t="s">
        <v>311</v>
      </c>
      <c r="Y1135" s="90" t="str">
        <f>IF(tbl_main[[#This Row],[ИНН организации]]="","",IF(ISERROR(VLOOKUP(tbl_main[[#This Row],[ИНН организации]],tbl_inn[],3,FALSE)),"Проверьте ИНН",VLOOKUP(tbl_main[[#This Row],[ИНН организации]],tbl_inn[],3,FALSE)))</f>
        <v/>
      </c>
      <c r="Z1135" s="90" t="str">
        <f>IF(ISERROR(VLOOKUP(tbl_main[[#This Row],[ИНН организации]],tbl_inn[],4,FALSE)),"",VLOOKUP(tbl_main[[#This Row],[ИНН организации]],tbl_inn[],4,FALSE))</f>
        <v/>
      </c>
      <c r="AA1135" s="90" t="str">
        <f>IF(ISERROR(VLOOKUP(tbl_main[[#This Row],[ИНН организации]],tbl_inn[],8,FALSE)),"",VLOOKUP(tbl_main[[#This Row],[ИНН организации]],tbl_inn[],8,FALSE))</f>
        <v/>
      </c>
      <c r="AB1135" s="83" t="s">
        <v>311</v>
      </c>
      <c r="AC1135" s="83" t="s">
        <v>311</v>
      </c>
      <c r="AD1135" s="83" t="s">
        <v>311</v>
      </c>
      <c r="AE1135" s="83" t="s">
        <v>311</v>
      </c>
      <c r="AF1135" s="83" t="s">
        <v>311</v>
      </c>
      <c r="AG1135" s="83" t="s">
        <v>311</v>
      </c>
      <c r="AH1135" s="83" t="s">
        <v>311</v>
      </c>
      <c r="AI1135" s="83" t="s">
        <v>311</v>
      </c>
      <c r="AJ1135" s="83" t="s">
        <v>311</v>
      </c>
      <c r="AK1135" s="83" t="s">
        <v>311</v>
      </c>
      <c r="AL1135" s="83" t="s">
        <v>311</v>
      </c>
      <c r="AM1135" s="83" t="s">
        <v>311</v>
      </c>
      <c r="AN1135" s="83" t="s">
        <v>311</v>
      </c>
    </row>
    <row r="1136" spans="1:40" x14ac:dyDescent="0.25">
      <c r="A1136" s="81">
        <f t="shared" si="17"/>
        <v>1127</v>
      </c>
      <c r="B1136" s="82" t="str">
        <f>IF(tbl_main[[#This Row],[ТИП]]="","",IF(tbl_main[[#This Row],[Серия и номер]]="","",tbl_main[[#This Row],[ТИП]]&amp;"-"&amp;RIGHT(tbl_main[[#This Row],[Серия и номер]],6)))</f>
        <v/>
      </c>
      <c r="C1136" s="83" t="s">
        <v>311</v>
      </c>
      <c r="D1136" s="83" t="s">
        <v>311</v>
      </c>
      <c r="E1136" s="83" t="s">
        <v>311</v>
      </c>
      <c r="F1136" s="83" t="s">
        <v>311</v>
      </c>
      <c r="G1136" s="83" t="s">
        <v>311</v>
      </c>
      <c r="H1136" s="83" t="s">
        <v>311</v>
      </c>
      <c r="I1136" s="83" t="s">
        <v>311</v>
      </c>
      <c r="J1136" s="83" t="s">
        <v>311</v>
      </c>
      <c r="K1136" s="84" t="s">
        <v>311</v>
      </c>
      <c r="L1136" s="83" t="s">
        <v>311</v>
      </c>
      <c r="M1136" s="85" t="s">
        <v>311</v>
      </c>
      <c r="N1136" s="83" t="s">
        <v>311</v>
      </c>
      <c r="O1136" s="84" t="s">
        <v>311</v>
      </c>
      <c r="P1136" s="83" t="s">
        <v>311</v>
      </c>
      <c r="Q1136" s="83" t="s">
        <v>311</v>
      </c>
      <c r="R1136" s="83" t="s">
        <v>311</v>
      </c>
      <c r="S1136" s="86" t="s">
        <v>311</v>
      </c>
      <c r="T1136" s="83" t="s">
        <v>311</v>
      </c>
      <c r="U1136" s="83" t="s">
        <v>311</v>
      </c>
      <c r="V1136" s="83" t="s">
        <v>311</v>
      </c>
      <c r="W1136" s="86" t="s">
        <v>311</v>
      </c>
      <c r="X1136" s="86" t="s">
        <v>311</v>
      </c>
      <c r="Y1136" s="90" t="str">
        <f>IF(tbl_main[[#This Row],[ИНН организации]]="","",IF(ISERROR(VLOOKUP(tbl_main[[#This Row],[ИНН организации]],tbl_inn[],3,FALSE)),"Проверьте ИНН",VLOOKUP(tbl_main[[#This Row],[ИНН организации]],tbl_inn[],3,FALSE)))</f>
        <v/>
      </c>
      <c r="Z1136" s="90" t="str">
        <f>IF(ISERROR(VLOOKUP(tbl_main[[#This Row],[ИНН организации]],tbl_inn[],4,FALSE)),"",VLOOKUP(tbl_main[[#This Row],[ИНН организации]],tbl_inn[],4,FALSE))</f>
        <v/>
      </c>
      <c r="AA1136" s="90" t="str">
        <f>IF(ISERROR(VLOOKUP(tbl_main[[#This Row],[ИНН организации]],tbl_inn[],8,FALSE)),"",VLOOKUP(tbl_main[[#This Row],[ИНН организации]],tbl_inn[],8,FALSE))</f>
        <v/>
      </c>
      <c r="AB1136" s="83" t="s">
        <v>311</v>
      </c>
      <c r="AC1136" s="83" t="s">
        <v>311</v>
      </c>
      <c r="AD1136" s="83" t="s">
        <v>311</v>
      </c>
      <c r="AE1136" s="83" t="s">
        <v>311</v>
      </c>
      <c r="AF1136" s="83" t="s">
        <v>311</v>
      </c>
      <c r="AG1136" s="83" t="s">
        <v>311</v>
      </c>
      <c r="AH1136" s="83" t="s">
        <v>311</v>
      </c>
      <c r="AI1136" s="83" t="s">
        <v>311</v>
      </c>
      <c r="AJ1136" s="83" t="s">
        <v>311</v>
      </c>
      <c r="AK1136" s="83" t="s">
        <v>311</v>
      </c>
      <c r="AL1136" s="83" t="s">
        <v>311</v>
      </c>
      <c r="AM1136" s="83" t="s">
        <v>311</v>
      </c>
      <c r="AN1136" s="83" t="s">
        <v>311</v>
      </c>
    </row>
    <row r="1137" spans="1:40" x14ac:dyDescent="0.25">
      <c r="A1137" s="81">
        <f t="shared" si="17"/>
        <v>1128</v>
      </c>
      <c r="B1137" s="82" t="str">
        <f>IF(tbl_main[[#This Row],[ТИП]]="","",IF(tbl_main[[#This Row],[Серия и номер]]="","",tbl_main[[#This Row],[ТИП]]&amp;"-"&amp;RIGHT(tbl_main[[#This Row],[Серия и номер]],6)))</f>
        <v/>
      </c>
      <c r="C1137" s="83" t="s">
        <v>311</v>
      </c>
      <c r="D1137" s="83" t="s">
        <v>311</v>
      </c>
      <c r="E1137" s="83" t="s">
        <v>311</v>
      </c>
      <c r="F1137" s="83" t="s">
        <v>311</v>
      </c>
      <c r="G1137" s="83" t="s">
        <v>311</v>
      </c>
      <c r="H1137" s="83" t="s">
        <v>311</v>
      </c>
      <c r="I1137" s="83" t="s">
        <v>311</v>
      </c>
      <c r="J1137" s="83" t="s">
        <v>311</v>
      </c>
      <c r="K1137" s="84" t="s">
        <v>311</v>
      </c>
      <c r="L1137" s="83" t="s">
        <v>311</v>
      </c>
      <c r="M1137" s="85" t="s">
        <v>311</v>
      </c>
      <c r="N1137" s="83" t="s">
        <v>311</v>
      </c>
      <c r="O1137" s="84" t="s">
        <v>311</v>
      </c>
      <c r="P1137" s="83" t="s">
        <v>311</v>
      </c>
      <c r="Q1137" s="83" t="s">
        <v>311</v>
      </c>
      <c r="R1137" s="83" t="s">
        <v>311</v>
      </c>
      <c r="S1137" s="86" t="s">
        <v>311</v>
      </c>
      <c r="T1137" s="83" t="s">
        <v>311</v>
      </c>
      <c r="U1137" s="83" t="s">
        <v>311</v>
      </c>
      <c r="V1137" s="83" t="s">
        <v>311</v>
      </c>
      <c r="W1137" s="86" t="s">
        <v>311</v>
      </c>
      <c r="X1137" s="86" t="s">
        <v>311</v>
      </c>
      <c r="Y1137" s="90" t="str">
        <f>IF(tbl_main[[#This Row],[ИНН организации]]="","",IF(ISERROR(VLOOKUP(tbl_main[[#This Row],[ИНН организации]],tbl_inn[],3,FALSE)),"Проверьте ИНН",VLOOKUP(tbl_main[[#This Row],[ИНН организации]],tbl_inn[],3,FALSE)))</f>
        <v/>
      </c>
      <c r="Z1137" s="90" t="str">
        <f>IF(ISERROR(VLOOKUP(tbl_main[[#This Row],[ИНН организации]],tbl_inn[],4,FALSE)),"",VLOOKUP(tbl_main[[#This Row],[ИНН организации]],tbl_inn[],4,FALSE))</f>
        <v/>
      </c>
      <c r="AA1137" s="90" t="str">
        <f>IF(ISERROR(VLOOKUP(tbl_main[[#This Row],[ИНН организации]],tbl_inn[],8,FALSE)),"",VLOOKUP(tbl_main[[#This Row],[ИНН организации]],tbl_inn[],8,FALSE))</f>
        <v/>
      </c>
      <c r="AB1137" s="83" t="s">
        <v>311</v>
      </c>
      <c r="AC1137" s="83" t="s">
        <v>311</v>
      </c>
      <c r="AD1137" s="83" t="s">
        <v>311</v>
      </c>
      <c r="AE1137" s="83" t="s">
        <v>311</v>
      </c>
      <c r="AF1137" s="83" t="s">
        <v>311</v>
      </c>
      <c r="AG1137" s="83" t="s">
        <v>311</v>
      </c>
      <c r="AH1137" s="83" t="s">
        <v>311</v>
      </c>
      <c r="AI1137" s="83" t="s">
        <v>311</v>
      </c>
      <c r="AJ1137" s="83" t="s">
        <v>311</v>
      </c>
      <c r="AK1137" s="83" t="s">
        <v>311</v>
      </c>
      <c r="AL1137" s="83" t="s">
        <v>311</v>
      </c>
      <c r="AM1137" s="83" t="s">
        <v>311</v>
      </c>
      <c r="AN1137" s="83" t="s">
        <v>311</v>
      </c>
    </row>
    <row r="1138" spans="1:40" x14ac:dyDescent="0.25">
      <c r="A1138" s="81">
        <f t="shared" si="17"/>
        <v>1129</v>
      </c>
      <c r="B1138" s="82" t="str">
        <f>IF(tbl_main[[#This Row],[ТИП]]="","",IF(tbl_main[[#This Row],[Серия и номер]]="","",tbl_main[[#This Row],[ТИП]]&amp;"-"&amp;RIGHT(tbl_main[[#This Row],[Серия и номер]],6)))</f>
        <v/>
      </c>
      <c r="C1138" s="83" t="s">
        <v>311</v>
      </c>
      <c r="D1138" s="83" t="s">
        <v>311</v>
      </c>
      <c r="E1138" s="83" t="s">
        <v>311</v>
      </c>
      <c r="F1138" s="83" t="s">
        <v>311</v>
      </c>
      <c r="G1138" s="83" t="s">
        <v>311</v>
      </c>
      <c r="H1138" s="83" t="s">
        <v>311</v>
      </c>
      <c r="I1138" s="83" t="s">
        <v>311</v>
      </c>
      <c r="J1138" s="83" t="s">
        <v>311</v>
      </c>
      <c r="K1138" s="84" t="s">
        <v>311</v>
      </c>
      <c r="L1138" s="83" t="s">
        <v>311</v>
      </c>
      <c r="M1138" s="85" t="s">
        <v>311</v>
      </c>
      <c r="N1138" s="83" t="s">
        <v>311</v>
      </c>
      <c r="O1138" s="84" t="s">
        <v>311</v>
      </c>
      <c r="P1138" s="83" t="s">
        <v>311</v>
      </c>
      <c r="Q1138" s="83" t="s">
        <v>311</v>
      </c>
      <c r="R1138" s="83" t="s">
        <v>311</v>
      </c>
      <c r="S1138" s="86" t="s">
        <v>311</v>
      </c>
      <c r="T1138" s="83" t="s">
        <v>311</v>
      </c>
      <c r="U1138" s="83" t="s">
        <v>311</v>
      </c>
      <c r="V1138" s="83" t="s">
        <v>311</v>
      </c>
      <c r="W1138" s="86" t="s">
        <v>311</v>
      </c>
      <c r="X1138" s="86" t="s">
        <v>311</v>
      </c>
      <c r="Y1138" s="90" t="str">
        <f>IF(tbl_main[[#This Row],[ИНН организации]]="","",IF(ISERROR(VLOOKUP(tbl_main[[#This Row],[ИНН организации]],tbl_inn[],3,FALSE)),"Проверьте ИНН",VLOOKUP(tbl_main[[#This Row],[ИНН организации]],tbl_inn[],3,FALSE)))</f>
        <v/>
      </c>
      <c r="Z1138" s="90" t="str">
        <f>IF(ISERROR(VLOOKUP(tbl_main[[#This Row],[ИНН организации]],tbl_inn[],4,FALSE)),"",VLOOKUP(tbl_main[[#This Row],[ИНН организации]],tbl_inn[],4,FALSE))</f>
        <v/>
      </c>
      <c r="AA1138" s="90" t="str">
        <f>IF(ISERROR(VLOOKUP(tbl_main[[#This Row],[ИНН организации]],tbl_inn[],8,FALSE)),"",VLOOKUP(tbl_main[[#This Row],[ИНН организации]],tbl_inn[],8,FALSE))</f>
        <v/>
      </c>
      <c r="AB1138" s="83" t="s">
        <v>311</v>
      </c>
      <c r="AC1138" s="83" t="s">
        <v>311</v>
      </c>
      <c r="AD1138" s="83" t="s">
        <v>311</v>
      </c>
      <c r="AE1138" s="83" t="s">
        <v>311</v>
      </c>
      <c r="AF1138" s="83" t="s">
        <v>311</v>
      </c>
      <c r="AG1138" s="83" t="s">
        <v>311</v>
      </c>
      <c r="AH1138" s="83" t="s">
        <v>311</v>
      </c>
      <c r="AI1138" s="83" t="s">
        <v>311</v>
      </c>
      <c r="AJ1138" s="83" t="s">
        <v>311</v>
      </c>
      <c r="AK1138" s="83" t="s">
        <v>311</v>
      </c>
      <c r="AL1138" s="83" t="s">
        <v>311</v>
      </c>
      <c r="AM1138" s="83" t="s">
        <v>311</v>
      </c>
      <c r="AN1138" s="83" t="s">
        <v>311</v>
      </c>
    </row>
    <row r="1139" spans="1:40" x14ac:dyDescent="0.25">
      <c r="A1139" s="81">
        <f t="shared" si="17"/>
        <v>1130</v>
      </c>
      <c r="B1139" s="82" t="str">
        <f>IF(tbl_main[[#This Row],[ТИП]]="","",IF(tbl_main[[#This Row],[Серия и номер]]="","",tbl_main[[#This Row],[ТИП]]&amp;"-"&amp;RIGHT(tbl_main[[#This Row],[Серия и номер]],6)))</f>
        <v/>
      </c>
      <c r="C1139" s="83" t="s">
        <v>311</v>
      </c>
      <c r="D1139" s="83" t="s">
        <v>311</v>
      </c>
      <c r="E1139" s="83" t="s">
        <v>311</v>
      </c>
      <c r="F1139" s="83" t="s">
        <v>311</v>
      </c>
      <c r="G1139" s="83" t="s">
        <v>311</v>
      </c>
      <c r="H1139" s="83" t="s">
        <v>311</v>
      </c>
      <c r="I1139" s="83" t="s">
        <v>311</v>
      </c>
      <c r="J1139" s="83" t="s">
        <v>311</v>
      </c>
      <c r="K1139" s="84" t="s">
        <v>311</v>
      </c>
      <c r="L1139" s="83" t="s">
        <v>311</v>
      </c>
      <c r="M1139" s="85" t="s">
        <v>311</v>
      </c>
      <c r="N1139" s="83" t="s">
        <v>311</v>
      </c>
      <c r="O1139" s="84" t="s">
        <v>311</v>
      </c>
      <c r="P1139" s="83" t="s">
        <v>311</v>
      </c>
      <c r="Q1139" s="83" t="s">
        <v>311</v>
      </c>
      <c r="R1139" s="83" t="s">
        <v>311</v>
      </c>
      <c r="S1139" s="86" t="s">
        <v>311</v>
      </c>
      <c r="T1139" s="83" t="s">
        <v>311</v>
      </c>
      <c r="U1139" s="83" t="s">
        <v>311</v>
      </c>
      <c r="V1139" s="83" t="s">
        <v>311</v>
      </c>
      <c r="W1139" s="86" t="s">
        <v>311</v>
      </c>
      <c r="X1139" s="86" t="s">
        <v>311</v>
      </c>
      <c r="Y1139" s="90" t="str">
        <f>IF(tbl_main[[#This Row],[ИНН организации]]="","",IF(ISERROR(VLOOKUP(tbl_main[[#This Row],[ИНН организации]],tbl_inn[],3,FALSE)),"Проверьте ИНН",VLOOKUP(tbl_main[[#This Row],[ИНН организации]],tbl_inn[],3,FALSE)))</f>
        <v/>
      </c>
      <c r="Z1139" s="90" t="str">
        <f>IF(ISERROR(VLOOKUP(tbl_main[[#This Row],[ИНН организации]],tbl_inn[],4,FALSE)),"",VLOOKUP(tbl_main[[#This Row],[ИНН организации]],tbl_inn[],4,FALSE))</f>
        <v/>
      </c>
      <c r="AA1139" s="90" t="str">
        <f>IF(ISERROR(VLOOKUP(tbl_main[[#This Row],[ИНН организации]],tbl_inn[],8,FALSE)),"",VLOOKUP(tbl_main[[#This Row],[ИНН организации]],tbl_inn[],8,FALSE))</f>
        <v/>
      </c>
      <c r="AB1139" s="83" t="s">
        <v>311</v>
      </c>
      <c r="AC1139" s="83" t="s">
        <v>311</v>
      </c>
      <c r="AD1139" s="83" t="s">
        <v>311</v>
      </c>
      <c r="AE1139" s="83" t="s">
        <v>311</v>
      </c>
      <c r="AF1139" s="83" t="s">
        <v>311</v>
      </c>
      <c r="AG1139" s="83" t="s">
        <v>311</v>
      </c>
      <c r="AH1139" s="83" t="s">
        <v>311</v>
      </c>
      <c r="AI1139" s="83" t="s">
        <v>311</v>
      </c>
      <c r="AJ1139" s="83" t="s">
        <v>311</v>
      </c>
      <c r="AK1139" s="83" t="s">
        <v>311</v>
      </c>
      <c r="AL1139" s="83" t="s">
        <v>311</v>
      </c>
      <c r="AM1139" s="83" t="s">
        <v>311</v>
      </c>
      <c r="AN1139" s="83" t="s">
        <v>311</v>
      </c>
    </row>
    <row r="1140" spans="1:40" x14ac:dyDescent="0.25">
      <c r="A1140" s="81">
        <f t="shared" si="17"/>
        <v>1131</v>
      </c>
      <c r="B1140" s="82" t="str">
        <f>IF(tbl_main[[#This Row],[ТИП]]="","",IF(tbl_main[[#This Row],[Серия и номер]]="","",tbl_main[[#This Row],[ТИП]]&amp;"-"&amp;RIGHT(tbl_main[[#This Row],[Серия и номер]],6)))</f>
        <v/>
      </c>
      <c r="C1140" s="83" t="s">
        <v>311</v>
      </c>
      <c r="D1140" s="83" t="s">
        <v>311</v>
      </c>
      <c r="E1140" s="83" t="s">
        <v>311</v>
      </c>
      <c r="F1140" s="83" t="s">
        <v>311</v>
      </c>
      <c r="G1140" s="83" t="s">
        <v>311</v>
      </c>
      <c r="H1140" s="83" t="s">
        <v>311</v>
      </c>
      <c r="I1140" s="83" t="s">
        <v>311</v>
      </c>
      <c r="J1140" s="83" t="s">
        <v>311</v>
      </c>
      <c r="K1140" s="84" t="s">
        <v>311</v>
      </c>
      <c r="L1140" s="83" t="s">
        <v>311</v>
      </c>
      <c r="M1140" s="85" t="s">
        <v>311</v>
      </c>
      <c r="N1140" s="83" t="s">
        <v>311</v>
      </c>
      <c r="O1140" s="84" t="s">
        <v>311</v>
      </c>
      <c r="P1140" s="83" t="s">
        <v>311</v>
      </c>
      <c r="Q1140" s="83" t="s">
        <v>311</v>
      </c>
      <c r="R1140" s="83" t="s">
        <v>311</v>
      </c>
      <c r="S1140" s="86" t="s">
        <v>311</v>
      </c>
      <c r="T1140" s="83" t="s">
        <v>311</v>
      </c>
      <c r="U1140" s="83" t="s">
        <v>311</v>
      </c>
      <c r="V1140" s="83" t="s">
        <v>311</v>
      </c>
      <c r="W1140" s="86" t="s">
        <v>311</v>
      </c>
      <c r="X1140" s="86" t="s">
        <v>311</v>
      </c>
      <c r="Y1140" s="90" t="str">
        <f>IF(tbl_main[[#This Row],[ИНН организации]]="","",IF(ISERROR(VLOOKUP(tbl_main[[#This Row],[ИНН организации]],tbl_inn[],3,FALSE)),"Проверьте ИНН",VLOOKUP(tbl_main[[#This Row],[ИНН организации]],tbl_inn[],3,FALSE)))</f>
        <v/>
      </c>
      <c r="Z1140" s="90" t="str">
        <f>IF(ISERROR(VLOOKUP(tbl_main[[#This Row],[ИНН организации]],tbl_inn[],4,FALSE)),"",VLOOKUP(tbl_main[[#This Row],[ИНН организации]],tbl_inn[],4,FALSE))</f>
        <v/>
      </c>
      <c r="AA1140" s="90" t="str">
        <f>IF(ISERROR(VLOOKUP(tbl_main[[#This Row],[ИНН организации]],tbl_inn[],8,FALSE)),"",VLOOKUP(tbl_main[[#This Row],[ИНН организации]],tbl_inn[],8,FALSE))</f>
        <v/>
      </c>
      <c r="AB1140" s="83" t="s">
        <v>311</v>
      </c>
      <c r="AC1140" s="83" t="s">
        <v>311</v>
      </c>
      <c r="AD1140" s="83" t="s">
        <v>311</v>
      </c>
      <c r="AE1140" s="83" t="s">
        <v>311</v>
      </c>
      <c r="AF1140" s="83" t="s">
        <v>311</v>
      </c>
      <c r="AG1140" s="83" t="s">
        <v>311</v>
      </c>
      <c r="AH1140" s="83" t="s">
        <v>311</v>
      </c>
      <c r="AI1140" s="83" t="s">
        <v>311</v>
      </c>
      <c r="AJ1140" s="83" t="s">
        <v>311</v>
      </c>
      <c r="AK1140" s="83" t="s">
        <v>311</v>
      </c>
      <c r="AL1140" s="83" t="s">
        <v>311</v>
      </c>
      <c r="AM1140" s="83" t="s">
        <v>311</v>
      </c>
      <c r="AN1140" s="83" t="s">
        <v>311</v>
      </c>
    </row>
    <row r="1141" spans="1:40" x14ac:dyDescent="0.25">
      <c r="A1141" s="81">
        <f t="shared" si="17"/>
        <v>1132</v>
      </c>
      <c r="B1141" s="82" t="str">
        <f>IF(tbl_main[[#This Row],[ТИП]]="","",IF(tbl_main[[#This Row],[Серия и номер]]="","",tbl_main[[#This Row],[ТИП]]&amp;"-"&amp;RIGHT(tbl_main[[#This Row],[Серия и номер]],6)))</f>
        <v/>
      </c>
      <c r="C1141" s="83" t="s">
        <v>311</v>
      </c>
      <c r="D1141" s="83" t="s">
        <v>311</v>
      </c>
      <c r="E1141" s="83" t="s">
        <v>311</v>
      </c>
      <c r="F1141" s="83" t="s">
        <v>311</v>
      </c>
      <c r="G1141" s="83" t="s">
        <v>311</v>
      </c>
      <c r="H1141" s="83" t="s">
        <v>311</v>
      </c>
      <c r="I1141" s="83" t="s">
        <v>311</v>
      </c>
      <c r="J1141" s="83" t="s">
        <v>311</v>
      </c>
      <c r="K1141" s="84" t="s">
        <v>311</v>
      </c>
      <c r="L1141" s="83" t="s">
        <v>311</v>
      </c>
      <c r="M1141" s="85" t="s">
        <v>311</v>
      </c>
      <c r="N1141" s="83" t="s">
        <v>311</v>
      </c>
      <c r="O1141" s="84" t="s">
        <v>311</v>
      </c>
      <c r="P1141" s="83" t="s">
        <v>311</v>
      </c>
      <c r="Q1141" s="83" t="s">
        <v>311</v>
      </c>
      <c r="R1141" s="83" t="s">
        <v>311</v>
      </c>
      <c r="S1141" s="86" t="s">
        <v>311</v>
      </c>
      <c r="T1141" s="83" t="s">
        <v>311</v>
      </c>
      <c r="U1141" s="83" t="s">
        <v>311</v>
      </c>
      <c r="V1141" s="83" t="s">
        <v>311</v>
      </c>
      <c r="W1141" s="86" t="s">
        <v>311</v>
      </c>
      <c r="X1141" s="86" t="s">
        <v>311</v>
      </c>
      <c r="Y1141" s="90" t="str">
        <f>IF(tbl_main[[#This Row],[ИНН организации]]="","",IF(ISERROR(VLOOKUP(tbl_main[[#This Row],[ИНН организации]],tbl_inn[],3,FALSE)),"Проверьте ИНН",VLOOKUP(tbl_main[[#This Row],[ИНН организации]],tbl_inn[],3,FALSE)))</f>
        <v/>
      </c>
      <c r="Z1141" s="90" t="str">
        <f>IF(ISERROR(VLOOKUP(tbl_main[[#This Row],[ИНН организации]],tbl_inn[],4,FALSE)),"",VLOOKUP(tbl_main[[#This Row],[ИНН организации]],tbl_inn[],4,FALSE))</f>
        <v/>
      </c>
      <c r="AA1141" s="90" t="str">
        <f>IF(ISERROR(VLOOKUP(tbl_main[[#This Row],[ИНН организации]],tbl_inn[],8,FALSE)),"",VLOOKUP(tbl_main[[#This Row],[ИНН организации]],tbl_inn[],8,FALSE))</f>
        <v/>
      </c>
      <c r="AB1141" s="83" t="s">
        <v>311</v>
      </c>
      <c r="AC1141" s="83" t="s">
        <v>311</v>
      </c>
      <c r="AD1141" s="83" t="s">
        <v>311</v>
      </c>
      <c r="AE1141" s="83" t="s">
        <v>311</v>
      </c>
      <c r="AF1141" s="83" t="s">
        <v>311</v>
      </c>
      <c r="AG1141" s="83" t="s">
        <v>311</v>
      </c>
      <c r="AH1141" s="83" t="s">
        <v>311</v>
      </c>
      <c r="AI1141" s="83" t="s">
        <v>311</v>
      </c>
      <c r="AJ1141" s="83" t="s">
        <v>311</v>
      </c>
      <c r="AK1141" s="83" t="s">
        <v>311</v>
      </c>
      <c r="AL1141" s="83" t="s">
        <v>311</v>
      </c>
      <c r="AM1141" s="83" t="s">
        <v>311</v>
      </c>
      <c r="AN1141" s="83" t="s">
        <v>311</v>
      </c>
    </row>
    <row r="1142" spans="1:40" x14ac:dyDescent="0.25">
      <c r="A1142" s="81">
        <f t="shared" si="17"/>
        <v>1133</v>
      </c>
      <c r="B1142" s="82" t="str">
        <f>IF(tbl_main[[#This Row],[ТИП]]="","",IF(tbl_main[[#This Row],[Серия и номер]]="","",tbl_main[[#This Row],[ТИП]]&amp;"-"&amp;RIGHT(tbl_main[[#This Row],[Серия и номер]],6)))</f>
        <v/>
      </c>
      <c r="C1142" s="83" t="s">
        <v>311</v>
      </c>
      <c r="D1142" s="83" t="s">
        <v>311</v>
      </c>
      <c r="E1142" s="83" t="s">
        <v>311</v>
      </c>
      <c r="F1142" s="83" t="s">
        <v>311</v>
      </c>
      <c r="G1142" s="83" t="s">
        <v>311</v>
      </c>
      <c r="H1142" s="83" t="s">
        <v>311</v>
      </c>
      <c r="I1142" s="83" t="s">
        <v>311</v>
      </c>
      <c r="J1142" s="83" t="s">
        <v>311</v>
      </c>
      <c r="K1142" s="84" t="s">
        <v>311</v>
      </c>
      <c r="L1142" s="83" t="s">
        <v>311</v>
      </c>
      <c r="M1142" s="85" t="s">
        <v>311</v>
      </c>
      <c r="N1142" s="83" t="s">
        <v>311</v>
      </c>
      <c r="O1142" s="84" t="s">
        <v>311</v>
      </c>
      <c r="P1142" s="83" t="s">
        <v>311</v>
      </c>
      <c r="Q1142" s="83" t="s">
        <v>311</v>
      </c>
      <c r="R1142" s="83" t="s">
        <v>311</v>
      </c>
      <c r="S1142" s="86" t="s">
        <v>311</v>
      </c>
      <c r="T1142" s="83" t="s">
        <v>311</v>
      </c>
      <c r="U1142" s="83" t="s">
        <v>311</v>
      </c>
      <c r="V1142" s="83" t="s">
        <v>311</v>
      </c>
      <c r="W1142" s="86" t="s">
        <v>311</v>
      </c>
      <c r="X1142" s="86" t="s">
        <v>311</v>
      </c>
      <c r="Y1142" s="90" t="str">
        <f>IF(tbl_main[[#This Row],[ИНН организации]]="","",IF(ISERROR(VLOOKUP(tbl_main[[#This Row],[ИНН организации]],tbl_inn[],3,FALSE)),"Проверьте ИНН",VLOOKUP(tbl_main[[#This Row],[ИНН организации]],tbl_inn[],3,FALSE)))</f>
        <v/>
      </c>
      <c r="Z1142" s="90" t="str">
        <f>IF(ISERROR(VLOOKUP(tbl_main[[#This Row],[ИНН организации]],tbl_inn[],4,FALSE)),"",VLOOKUP(tbl_main[[#This Row],[ИНН организации]],tbl_inn[],4,FALSE))</f>
        <v/>
      </c>
      <c r="AA1142" s="90" t="str">
        <f>IF(ISERROR(VLOOKUP(tbl_main[[#This Row],[ИНН организации]],tbl_inn[],8,FALSE)),"",VLOOKUP(tbl_main[[#This Row],[ИНН организации]],tbl_inn[],8,FALSE))</f>
        <v/>
      </c>
      <c r="AB1142" s="83" t="s">
        <v>311</v>
      </c>
      <c r="AC1142" s="83" t="s">
        <v>311</v>
      </c>
      <c r="AD1142" s="83" t="s">
        <v>311</v>
      </c>
      <c r="AE1142" s="83" t="s">
        <v>311</v>
      </c>
      <c r="AF1142" s="83" t="s">
        <v>311</v>
      </c>
      <c r="AG1142" s="83" t="s">
        <v>311</v>
      </c>
      <c r="AH1142" s="83" t="s">
        <v>311</v>
      </c>
      <c r="AI1142" s="83" t="s">
        <v>311</v>
      </c>
      <c r="AJ1142" s="83" t="s">
        <v>311</v>
      </c>
      <c r="AK1142" s="83" t="s">
        <v>311</v>
      </c>
      <c r="AL1142" s="83" t="s">
        <v>311</v>
      </c>
      <c r="AM1142" s="83" t="s">
        <v>311</v>
      </c>
      <c r="AN1142" s="83" t="s">
        <v>311</v>
      </c>
    </row>
    <row r="1143" spans="1:40" x14ac:dyDescent="0.25">
      <c r="A1143" s="81">
        <f t="shared" si="17"/>
        <v>1134</v>
      </c>
      <c r="B1143" s="82" t="str">
        <f>IF(tbl_main[[#This Row],[ТИП]]="","",IF(tbl_main[[#This Row],[Серия и номер]]="","",tbl_main[[#This Row],[ТИП]]&amp;"-"&amp;RIGHT(tbl_main[[#This Row],[Серия и номер]],6)))</f>
        <v/>
      </c>
      <c r="C1143" s="83" t="s">
        <v>311</v>
      </c>
      <c r="D1143" s="83" t="s">
        <v>311</v>
      </c>
      <c r="E1143" s="83" t="s">
        <v>311</v>
      </c>
      <c r="F1143" s="83" t="s">
        <v>311</v>
      </c>
      <c r="G1143" s="83" t="s">
        <v>311</v>
      </c>
      <c r="H1143" s="83" t="s">
        <v>311</v>
      </c>
      <c r="I1143" s="83" t="s">
        <v>311</v>
      </c>
      <c r="J1143" s="83" t="s">
        <v>311</v>
      </c>
      <c r="K1143" s="84" t="s">
        <v>311</v>
      </c>
      <c r="L1143" s="83" t="s">
        <v>311</v>
      </c>
      <c r="M1143" s="85" t="s">
        <v>311</v>
      </c>
      <c r="N1143" s="83" t="s">
        <v>311</v>
      </c>
      <c r="O1143" s="84" t="s">
        <v>311</v>
      </c>
      <c r="P1143" s="83" t="s">
        <v>311</v>
      </c>
      <c r="Q1143" s="83" t="s">
        <v>311</v>
      </c>
      <c r="R1143" s="83" t="s">
        <v>311</v>
      </c>
      <c r="S1143" s="86" t="s">
        <v>311</v>
      </c>
      <c r="T1143" s="83" t="s">
        <v>311</v>
      </c>
      <c r="U1143" s="83" t="s">
        <v>311</v>
      </c>
      <c r="V1143" s="83" t="s">
        <v>311</v>
      </c>
      <c r="W1143" s="86" t="s">
        <v>311</v>
      </c>
      <c r="X1143" s="86" t="s">
        <v>311</v>
      </c>
      <c r="Y1143" s="90" t="str">
        <f>IF(tbl_main[[#This Row],[ИНН организации]]="","",IF(ISERROR(VLOOKUP(tbl_main[[#This Row],[ИНН организации]],tbl_inn[],3,FALSE)),"Проверьте ИНН",VLOOKUP(tbl_main[[#This Row],[ИНН организации]],tbl_inn[],3,FALSE)))</f>
        <v/>
      </c>
      <c r="Z1143" s="90" t="str">
        <f>IF(ISERROR(VLOOKUP(tbl_main[[#This Row],[ИНН организации]],tbl_inn[],4,FALSE)),"",VLOOKUP(tbl_main[[#This Row],[ИНН организации]],tbl_inn[],4,FALSE))</f>
        <v/>
      </c>
      <c r="AA1143" s="90" t="str">
        <f>IF(ISERROR(VLOOKUP(tbl_main[[#This Row],[ИНН организации]],tbl_inn[],8,FALSE)),"",VLOOKUP(tbl_main[[#This Row],[ИНН организации]],tbl_inn[],8,FALSE))</f>
        <v/>
      </c>
      <c r="AB1143" s="83" t="s">
        <v>311</v>
      </c>
      <c r="AC1143" s="83" t="s">
        <v>311</v>
      </c>
      <c r="AD1143" s="83" t="s">
        <v>311</v>
      </c>
      <c r="AE1143" s="83" t="s">
        <v>311</v>
      </c>
      <c r="AF1143" s="83" t="s">
        <v>311</v>
      </c>
      <c r="AG1143" s="83" t="s">
        <v>311</v>
      </c>
      <c r="AH1143" s="83" t="s">
        <v>311</v>
      </c>
      <c r="AI1143" s="83" t="s">
        <v>311</v>
      </c>
      <c r="AJ1143" s="83" t="s">
        <v>311</v>
      </c>
      <c r="AK1143" s="83" t="s">
        <v>311</v>
      </c>
      <c r="AL1143" s="83" t="s">
        <v>311</v>
      </c>
      <c r="AM1143" s="83" t="s">
        <v>311</v>
      </c>
      <c r="AN1143" s="83" t="s">
        <v>311</v>
      </c>
    </row>
    <row r="1144" spans="1:40" x14ac:dyDescent="0.25">
      <c r="A1144" s="81">
        <f t="shared" si="17"/>
        <v>1135</v>
      </c>
      <c r="B1144" s="82" t="str">
        <f>IF(tbl_main[[#This Row],[ТИП]]="","",IF(tbl_main[[#This Row],[Серия и номер]]="","",tbl_main[[#This Row],[ТИП]]&amp;"-"&amp;RIGHT(tbl_main[[#This Row],[Серия и номер]],6)))</f>
        <v/>
      </c>
      <c r="C1144" s="83" t="s">
        <v>311</v>
      </c>
      <c r="D1144" s="83" t="s">
        <v>311</v>
      </c>
      <c r="E1144" s="83" t="s">
        <v>311</v>
      </c>
      <c r="F1144" s="83" t="s">
        <v>311</v>
      </c>
      <c r="G1144" s="83" t="s">
        <v>311</v>
      </c>
      <c r="H1144" s="83" t="s">
        <v>311</v>
      </c>
      <c r="I1144" s="83" t="s">
        <v>311</v>
      </c>
      <c r="J1144" s="83" t="s">
        <v>311</v>
      </c>
      <c r="K1144" s="84" t="s">
        <v>311</v>
      </c>
      <c r="L1144" s="83" t="s">
        <v>311</v>
      </c>
      <c r="M1144" s="85" t="s">
        <v>311</v>
      </c>
      <c r="N1144" s="83" t="s">
        <v>311</v>
      </c>
      <c r="O1144" s="84" t="s">
        <v>311</v>
      </c>
      <c r="P1144" s="83" t="s">
        <v>311</v>
      </c>
      <c r="Q1144" s="83" t="s">
        <v>311</v>
      </c>
      <c r="R1144" s="83" t="s">
        <v>311</v>
      </c>
      <c r="S1144" s="86" t="s">
        <v>311</v>
      </c>
      <c r="T1144" s="83" t="s">
        <v>311</v>
      </c>
      <c r="U1144" s="83" t="s">
        <v>311</v>
      </c>
      <c r="V1144" s="83" t="s">
        <v>311</v>
      </c>
      <c r="W1144" s="86" t="s">
        <v>311</v>
      </c>
      <c r="X1144" s="86" t="s">
        <v>311</v>
      </c>
      <c r="Y1144" s="90" t="str">
        <f>IF(tbl_main[[#This Row],[ИНН организации]]="","",IF(ISERROR(VLOOKUP(tbl_main[[#This Row],[ИНН организации]],tbl_inn[],3,FALSE)),"Проверьте ИНН",VLOOKUP(tbl_main[[#This Row],[ИНН организации]],tbl_inn[],3,FALSE)))</f>
        <v/>
      </c>
      <c r="Z1144" s="90" t="str">
        <f>IF(ISERROR(VLOOKUP(tbl_main[[#This Row],[ИНН организации]],tbl_inn[],4,FALSE)),"",VLOOKUP(tbl_main[[#This Row],[ИНН организации]],tbl_inn[],4,FALSE))</f>
        <v/>
      </c>
      <c r="AA1144" s="90" t="str">
        <f>IF(ISERROR(VLOOKUP(tbl_main[[#This Row],[ИНН организации]],tbl_inn[],8,FALSE)),"",VLOOKUP(tbl_main[[#This Row],[ИНН организации]],tbl_inn[],8,FALSE))</f>
        <v/>
      </c>
      <c r="AB1144" s="83" t="s">
        <v>311</v>
      </c>
      <c r="AC1144" s="83" t="s">
        <v>311</v>
      </c>
      <c r="AD1144" s="83" t="s">
        <v>311</v>
      </c>
      <c r="AE1144" s="83" t="s">
        <v>311</v>
      </c>
      <c r="AF1144" s="83" t="s">
        <v>311</v>
      </c>
      <c r="AG1144" s="83" t="s">
        <v>311</v>
      </c>
      <c r="AH1144" s="83" t="s">
        <v>311</v>
      </c>
      <c r="AI1144" s="83" t="s">
        <v>311</v>
      </c>
      <c r="AJ1144" s="83" t="s">
        <v>311</v>
      </c>
      <c r="AK1144" s="83" t="s">
        <v>311</v>
      </c>
      <c r="AL1144" s="83" t="s">
        <v>311</v>
      </c>
      <c r="AM1144" s="83" t="s">
        <v>311</v>
      </c>
      <c r="AN1144" s="83" t="s">
        <v>311</v>
      </c>
    </row>
    <row r="1145" spans="1:40" x14ac:dyDescent="0.25">
      <c r="A1145" s="81">
        <f t="shared" si="17"/>
        <v>1136</v>
      </c>
      <c r="B1145" s="82" t="str">
        <f>IF(tbl_main[[#This Row],[ТИП]]="","",IF(tbl_main[[#This Row],[Серия и номер]]="","",tbl_main[[#This Row],[ТИП]]&amp;"-"&amp;RIGHT(tbl_main[[#This Row],[Серия и номер]],6)))</f>
        <v/>
      </c>
      <c r="C1145" s="83" t="s">
        <v>311</v>
      </c>
      <c r="D1145" s="83" t="s">
        <v>311</v>
      </c>
      <c r="E1145" s="83" t="s">
        <v>311</v>
      </c>
      <c r="F1145" s="83" t="s">
        <v>311</v>
      </c>
      <c r="G1145" s="83" t="s">
        <v>311</v>
      </c>
      <c r="H1145" s="83" t="s">
        <v>311</v>
      </c>
      <c r="I1145" s="83" t="s">
        <v>311</v>
      </c>
      <c r="J1145" s="83" t="s">
        <v>311</v>
      </c>
      <c r="K1145" s="84" t="s">
        <v>311</v>
      </c>
      <c r="L1145" s="83" t="s">
        <v>311</v>
      </c>
      <c r="M1145" s="85" t="s">
        <v>311</v>
      </c>
      <c r="N1145" s="83" t="s">
        <v>311</v>
      </c>
      <c r="O1145" s="84" t="s">
        <v>311</v>
      </c>
      <c r="P1145" s="83" t="s">
        <v>311</v>
      </c>
      <c r="Q1145" s="83" t="s">
        <v>311</v>
      </c>
      <c r="R1145" s="83" t="s">
        <v>311</v>
      </c>
      <c r="S1145" s="86" t="s">
        <v>311</v>
      </c>
      <c r="T1145" s="83" t="s">
        <v>311</v>
      </c>
      <c r="U1145" s="83" t="s">
        <v>311</v>
      </c>
      <c r="V1145" s="83" t="s">
        <v>311</v>
      </c>
      <c r="W1145" s="86" t="s">
        <v>311</v>
      </c>
      <c r="X1145" s="86" t="s">
        <v>311</v>
      </c>
      <c r="Y1145" s="90" t="str">
        <f>IF(tbl_main[[#This Row],[ИНН организации]]="","",IF(ISERROR(VLOOKUP(tbl_main[[#This Row],[ИНН организации]],tbl_inn[],3,FALSE)),"Проверьте ИНН",VLOOKUP(tbl_main[[#This Row],[ИНН организации]],tbl_inn[],3,FALSE)))</f>
        <v/>
      </c>
      <c r="Z1145" s="90" t="str">
        <f>IF(ISERROR(VLOOKUP(tbl_main[[#This Row],[ИНН организации]],tbl_inn[],4,FALSE)),"",VLOOKUP(tbl_main[[#This Row],[ИНН организации]],tbl_inn[],4,FALSE))</f>
        <v/>
      </c>
      <c r="AA1145" s="90" t="str">
        <f>IF(ISERROR(VLOOKUP(tbl_main[[#This Row],[ИНН организации]],tbl_inn[],8,FALSE)),"",VLOOKUP(tbl_main[[#This Row],[ИНН организации]],tbl_inn[],8,FALSE))</f>
        <v/>
      </c>
      <c r="AB1145" s="83" t="s">
        <v>311</v>
      </c>
      <c r="AC1145" s="83" t="s">
        <v>311</v>
      </c>
      <c r="AD1145" s="83" t="s">
        <v>311</v>
      </c>
      <c r="AE1145" s="83" t="s">
        <v>311</v>
      </c>
      <c r="AF1145" s="83" t="s">
        <v>311</v>
      </c>
      <c r="AG1145" s="83" t="s">
        <v>311</v>
      </c>
      <c r="AH1145" s="83" t="s">
        <v>311</v>
      </c>
      <c r="AI1145" s="83" t="s">
        <v>311</v>
      </c>
      <c r="AJ1145" s="83" t="s">
        <v>311</v>
      </c>
      <c r="AK1145" s="83" t="s">
        <v>311</v>
      </c>
      <c r="AL1145" s="83" t="s">
        <v>311</v>
      </c>
      <c r="AM1145" s="83" t="s">
        <v>311</v>
      </c>
      <c r="AN1145" s="83" t="s">
        <v>311</v>
      </c>
    </row>
    <row r="1146" spans="1:40" x14ac:dyDescent="0.25">
      <c r="A1146" s="81">
        <f t="shared" si="17"/>
        <v>1137</v>
      </c>
      <c r="B1146" s="82" t="str">
        <f>IF(tbl_main[[#This Row],[ТИП]]="","",IF(tbl_main[[#This Row],[Серия и номер]]="","",tbl_main[[#This Row],[ТИП]]&amp;"-"&amp;RIGHT(tbl_main[[#This Row],[Серия и номер]],6)))</f>
        <v/>
      </c>
      <c r="C1146" s="83" t="s">
        <v>311</v>
      </c>
      <c r="D1146" s="83" t="s">
        <v>311</v>
      </c>
      <c r="E1146" s="83" t="s">
        <v>311</v>
      </c>
      <c r="F1146" s="83" t="s">
        <v>311</v>
      </c>
      <c r="G1146" s="83" t="s">
        <v>311</v>
      </c>
      <c r="H1146" s="83" t="s">
        <v>311</v>
      </c>
      <c r="I1146" s="83" t="s">
        <v>311</v>
      </c>
      <c r="J1146" s="83" t="s">
        <v>311</v>
      </c>
      <c r="K1146" s="84" t="s">
        <v>311</v>
      </c>
      <c r="L1146" s="83" t="s">
        <v>311</v>
      </c>
      <c r="M1146" s="85" t="s">
        <v>311</v>
      </c>
      <c r="N1146" s="83" t="s">
        <v>311</v>
      </c>
      <c r="O1146" s="84" t="s">
        <v>311</v>
      </c>
      <c r="P1146" s="83" t="s">
        <v>311</v>
      </c>
      <c r="Q1146" s="83" t="s">
        <v>311</v>
      </c>
      <c r="R1146" s="83" t="s">
        <v>311</v>
      </c>
      <c r="S1146" s="86" t="s">
        <v>311</v>
      </c>
      <c r="T1146" s="83" t="s">
        <v>311</v>
      </c>
      <c r="U1146" s="83" t="s">
        <v>311</v>
      </c>
      <c r="V1146" s="83" t="s">
        <v>311</v>
      </c>
      <c r="W1146" s="86" t="s">
        <v>311</v>
      </c>
      <c r="X1146" s="86" t="s">
        <v>311</v>
      </c>
      <c r="Y1146" s="90" t="str">
        <f>IF(tbl_main[[#This Row],[ИНН организации]]="","",IF(ISERROR(VLOOKUP(tbl_main[[#This Row],[ИНН организации]],tbl_inn[],3,FALSE)),"Проверьте ИНН",VLOOKUP(tbl_main[[#This Row],[ИНН организации]],tbl_inn[],3,FALSE)))</f>
        <v/>
      </c>
      <c r="Z1146" s="90" t="str">
        <f>IF(ISERROR(VLOOKUP(tbl_main[[#This Row],[ИНН организации]],tbl_inn[],4,FALSE)),"",VLOOKUP(tbl_main[[#This Row],[ИНН организации]],tbl_inn[],4,FALSE))</f>
        <v/>
      </c>
      <c r="AA1146" s="90" t="str">
        <f>IF(ISERROR(VLOOKUP(tbl_main[[#This Row],[ИНН организации]],tbl_inn[],8,FALSE)),"",VLOOKUP(tbl_main[[#This Row],[ИНН организации]],tbl_inn[],8,FALSE))</f>
        <v/>
      </c>
      <c r="AB1146" s="83" t="s">
        <v>311</v>
      </c>
      <c r="AC1146" s="83" t="s">
        <v>311</v>
      </c>
      <c r="AD1146" s="83" t="s">
        <v>311</v>
      </c>
      <c r="AE1146" s="83" t="s">
        <v>311</v>
      </c>
      <c r="AF1146" s="83" t="s">
        <v>311</v>
      </c>
      <c r="AG1146" s="83" t="s">
        <v>311</v>
      </c>
      <c r="AH1146" s="83" t="s">
        <v>311</v>
      </c>
      <c r="AI1146" s="83" t="s">
        <v>311</v>
      </c>
      <c r="AJ1146" s="83" t="s">
        <v>311</v>
      </c>
      <c r="AK1146" s="83" t="s">
        <v>311</v>
      </c>
      <c r="AL1146" s="83" t="s">
        <v>311</v>
      </c>
      <c r="AM1146" s="83" t="s">
        <v>311</v>
      </c>
      <c r="AN1146" s="83" t="s">
        <v>311</v>
      </c>
    </row>
    <row r="1147" spans="1:40" x14ac:dyDescent="0.25">
      <c r="A1147" s="81">
        <f t="shared" si="17"/>
        <v>1138</v>
      </c>
      <c r="B1147" s="82" t="str">
        <f>IF(tbl_main[[#This Row],[ТИП]]="","",IF(tbl_main[[#This Row],[Серия и номер]]="","",tbl_main[[#This Row],[ТИП]]&amp;"-"&amp;RIGHT(tbl_main[[#This Row],[Серия и номер]],6)))</f>
        <v/>
      </c>
      <c r="C1147" s="83" t="s">
        <v>311</v>
      </c>
      <c r="D1147" s="83" t="s">
        <v>311</v>
      </c>
      <c r="E1147" s="83" t="s">
        <v>311</v>
      </c>
      <c r="F1147" s="83" t="s">
        <v>311</v>
      </c>
      <c r="G1147" s="83" t="s">
        <v>311</v>
      </c>
      <c r="H1147" s="83" t="s">
        <v>311</v>
      </c>
      <c r="I1147" s="83" t="s">
        <v>311</v>
      </c>
      <c r="J1147" s="83" t="s">
        <v>311</v>
      </c>
      <c r="K1147" s="84" t="s">
        <v>311</v>
      </c>
      <c r="L1147" s="83" t="s">
        <v>311</v>
      </c>
      <c r="M1147" s="85" t="s">
        <v>311</v>
      </c>
      <c r="N1147" s="83" t="s">
        <v>311</v>
      </c>
      <c r="O1147" s="84" t="s">
        <v>311</v>
      </c>
      <c r="P1147" s="83" t="s">
        <v>311</v>
      </c>
      <c r="Q1147" s="83" t="s">
        <v>311</v>
      </c>
      <c r="R1147" s="83" t="s">
        <v>311</v>
      </c>
      <c r="S1147" s="86" t="s">
        <v>311</v>
      </c>
      <c r="T1147" s="83" t="s">
        <v>311</v>
      </c>
      <c r="U1147" s="83" t="s">
        <v>311</v>
      </c>
      <c r="V1147" s="83" t="s">
        <v>311</v>
      </c>
      <c r="W1147" s="86" t="s">
        <v>311</v>
      </c>
      <c r="X1147" s="86" t="s">
        <v>311</v>
      </c>
      <c r="Y1147" s="90" t="str">
        <f>IF(tbl_main[[#This Row],[ИНН организации]]="","",IF(ISERROR(VLOOKUP(tbl_main[[#This Row],[ИНН организации]],tbl_inn[],3,FALSE)),"Проверьте ИНН",VLOOKUP(tbl_main[[#This Row],[ИНН организации]],tbl_inn[],3,FALSE)))</f>
        <v/>
      </c>
      <c r="Z1147" s="90" t="str">
        <f>IF(ISERROR(VLOOKUP(tbl_main[[#This Row],[ИНН организации]],tbl_inn[],4,FALSE)),"",VLOOKUP(tbl_main[[#This Row],[ИНН организации]],tbl_inn[],4,FALSE))</f>
        <v/>
      </c>
      <c r="AA1147" s="90" t="str">
        <f>IF(ISERROR(VLOOKUP(tbl_main[[#This Row],[ИНН организации]],tbl_inn[],8,FALSE)),"",VLOOKUP(tbl_main[[#This Row],[ИНН организации]],tbl_inn[],8,FALSE))</f>
        <v/>
      </c>
      <c r="AB1147" s="83" t="s">
        <v>311</v>
      </c>
      <c r="AC1147" s="83" t="s">
        <v>311</v>
      </c>
      <c r="AD1147" s="83" t="s">
        <v>311</v>
      </c>
      <c r="AE1147" s="83" t="s">
        <v>311</v>
      </c>
      <c r="AF1147" s="83" t="s">
        <v>311</v>
      </c>
      <c r="AG1147" s="83" t="s">
        <v>311</v>
      </c>
      <c r="AH1147" s="83" t="s">
        <v>311</v>
      </c>
      <c r="AI1147" s="83" t="s">
        <v>311</v>
      </c>
      <c r="AJ1147" s="83" t="s">
        <v>311</v>
      </c>
      <c r="AK1147" s="83" t="s">
        <v>311</v>
      </c>
      <c r="AL1147" s="83" t="s">
        <v>311</v>
      </c>
      <c r="AM1147" s="83" t="s">
        <v>311</v>
      </c>
      <c r="AN1147" s="83" t="s">
        <v>311</v>
      </c>
    </row>
    <row r="1148" spans="1:40" x14ac:dyDescent="0.25">
      <c r="A1148" s="81">
        <f t="shared" si="17"/>
        <v>1139</v>
      </c>
      <c r="B1148" s="82" t="str">
        <f>IF(tbl_main[[#This Row],[ТИП]]="","",IF(tbl_main[[#This Row],[Серия и номер]]="","",tbl_main[[#This Row],[ТИП]]&amp;"-"&amp;RIGHT(tbl_main[[#This Row],[Серия и номер]],6)))</f>
        <v/>
      </c>
      <c r="C1148" s="83" t="s">
        <v>311</v>
      </c>
      <c r="D1148" s="83" t="s">
        <v>311</v>
      </c>
      <c r="E1148" s="83" t="s">
        <v>311</v>
      </c>
      <c r="F1148" s="83" t="s">
        <v>311</v>
      </c>
      <c r="G1148" s="83" t="s">
        <v>311</v>
      </c>
      <c r="H1148" s="83" t="s">
        <v>311</v>
      </c>
      <c r="I1148" s="83" t="s">
        <v>311</v>
      </c>
      <c r="J1148" s="83" t="s">
        <v>311</v>
      </c>
      <c r="K1148" s="84" t="s">
        <v>311</v>
      </c>
      <c r="L1148" s="83" t="s">
        <v>311</v>
      </c>
      <c r="M1148" s="85" t="s">
        <v>311</v>
      </c>
      <c r="N1148" s="83" t="s">
        <v>311</v>
      </c>
      <c r="O1148" s="84" t="s">
        <v>311</v>
      </c>
      <c r="P1148" s="83" t="s">
        <v>311</v>
      </c>
      <c r="Q1148" s="83" t="s">
        <v>311</v>
      </c>
      <c r="R1148" s="83" t="s">
        <v>311</v>
      </c>
      <c r="S1148" s="86" t="s">
        <v>311</v>
      </c>
      <c r="T1148" s="83" t="s">
        <v>311</v>
      </c>
      <c r="U1148" s="83" t="s">
        <v>311</v>
      </c>
      <c r="V1148" s="83" t="s">
        <v>311</v>
      </c>
      <c r="W1148" s="86" t="s">
        <v>311</v>
      </c>
      <c r="X1148" s="86" t="s">
        <v>311</v>
      </c>
      <c r="Y1148" s="90" t="str">
        <f>IF(tbl_main[[#This Row],[ИНН организации]]="","",IF(ISERROR(VLOOKUP(tbl_main[[#This Row],[ИНН организации]],tbl_inn[],3,FALSE)),"Проверьте ИНН",VLOOKUP(tbl_main[[#This Row],[ИНН организации]],tbl_inn[],3,FALSE)))</f>
        <v/>
      </c>
      <c r="Z1148" s="90" t="str">
        <f>IF(ISERROR(VLOOKUP(tbl_main[[#This Row],[ИНН организации]],tbl_inn[],4,FALSE)),"",VLOOKUP(tbl_main[[#This Row],[ИНН организации]],tbl_inn[],4,FALSE))</f>
        <v/>
      </c>
      <c r="AA1148" s="90" t="str">
        <f>IF(ISERROR(VLOOKUP(tbl_main[[#This Row],[ИНН организации]],tbl_inn[],8,FALSE)),"",VLOOKUP(tbl_main[[#This Row],[ИНН организации]],tbl_inn[],8,FALSE))</f>
        <v/>
      </c>
      <c r="AB1148" s="83" t="s">
        <v>311</v>
      </c>
      <c r="AC1148" s="83" t="s">
        <v>311</v>
      </c>
      <c r="AD1148" s="83" t="s">
        <v>311</v>
      </c>
      <c r="AE1148" s="83" t="s">
        <v>311</v>
      </c>
      <c r="AF1148" s="83" t="s">
        <v>311</v>
      </c>
      <c r="AG1148" s="83" t="s">
        <v>311</v>
      </c>
      <c r="AH1148" s="83" t="s">
        <v>311</v>
      </c>
      <c r="AI1148" s="83" t="s">
        <v>311</v>
      </c>
      <c r="AJ1148" s="83" t="s">
        <v>311</v>
      </c>
      <c r="AK1148" s="83" t="s">
        <v>311</v>
      </c>
      <c r="AL1148" s="83" t="s">
        <v>311</v>
      </c>
      <c r="AM1148" s="83" t="s">
        <v>311</v>
      </c>
      <c r="AN1148" s="83" t="s">
        <v>311</v>
      </c>
    </row>
    <row r="1149" spans="1:40" x14ac:dyDescent="0.25">
      <c r="A1149" s="81">
        <f t="shared" si="17"/>
        <v>1140</v>
      </c>
      <c r="B1149" s="82" t="str">
        <f>IF(tbl_main[[#This Row],[ТИП]]="","",IF(tbl_main[[#This Row],[Серия и номер]]="","",tbl_main[[#This Row],[ТИП]]&amp;"-"&amp;RIGHT(tbl_main[[#This Row],[Серия и номер]],6)))</f>
        <v/>
      </c>
      <c r="C1149" s="83" t="s">
        <v>311</v>
      </c>
      <c r="D1149" s="83" t="s">
        <v>311</v>
      </c>
      <c r="E1149" s="83" t="s">
        <v>311</v>
      </c>
      <c r="F1149" s="83" t="s">
        <v>311</v>
      </c>
      <c r="G1149" s="83" t="s">
        <v>311</v>
      </c>
      <c r="H1149" s="83" t="s">
        <v>311</v>
      </c>
      <c r="I1149" s="83" t="s">
        <v>311</v>
      </c>
      <c r="J1149" s="83" t="s">
        <v>311</v>
      </c>
      <c r="K1149" s="84" t="s">
        <v>311</v>
      </c>
      <c r="L1149" s="83" t="s">
        <v>311</v>
      </c>
      <c r="M1149" s="85" t="s">
        <v>311</v>
      </c>
      <c r="N1149" s="83" t="s">
        <v>311</v>
      </c>
      <c r="O1149" s="84" t="s">
        <v>311</v>
      </c>
      <c r="P1149" s="83" t="s">
        <v>311</v>
      </c>
      <c r="Q1149" s="83" t="s">
        <v>311</v>
      </c>
      <c r="R1149" s="83" t="s">
        <v>311</v>
      </c>
      <c r="S1149" s="86" t="s">
        <v>311</v>
      </c>
      <c r="T1149" s="83" t="s">
        <v>311</v>
      </c>
      <c r="U1149" s="83" t="s">
        <v>311</v>
      </c>
      <c r="V1149" s="83" t="s">
        <v>311</v>
      </c>
      <c r="W1149" s="86" t="s">
        <v>311</v>
      </c>
      <c r="X1149" s="86" t="s">
        <v>311</v>
      </c>
      <c r="Y1149" s="90" t="str">
        <f>IF(tbl_main[[#This Row],[ИНН организации]]="","",IF(ISERROR(VLOOKUP(tbl_main[[#This Row],[ИНН организации]],tbl_inn[],3,FALSE)),"Проверьте ИНН",VLOOKUP(tbl_main[[#This Row],[ИНН организации]],tbl_inn[],3,FALSE)))</f>
        <v/>
      </c>
      <c r="Z1149" s="90" t="str">
        <f>IF(ISERROR(VLOOKUP(tbl_main[[#This Row],[ИНН организации]],tbl_inn[],4,FALSE)),"",VLOOKUP(tbl_main[[#This Row],[ИНН организации]],tbl_inn[],4,FALSE))</f>
        <v/>
      </c>
      <c r="AA1149" s="90" t="str">
        <f>IF(ISERROR(VLOOKUP(tbl_main[[#This Row],[ИНН организации]],tbl_inn[],8,FALSE)),"",VLOOKUP(tbl_main[[#This Row],[ИНН организации]],tbl_inn[],8,FALSE))</f>
        <v/>
      </c>
      <c r="AB1149" s="83" t="s">
        <v>311</v>
      </c>
      <c r="AC1149" s="83" t="s">
        <v>311</v>
      </c>
      <c r="AD1149" s="83" t="s">
        <v>311</v>
      </c>
      <c r="AE1149" s="83" t="s">
        <v>311</v>
      </c>
      <c r="AF1149" s="83" t="s">
        <v>311</v>
      </c>
      <c r="AG1149" s="83" t="s">
        <v>311</v>
      </c>
      <c r="AH1149" s="83" t="s">
        <v>311</v>
      </c>
      <c r="AI1149" s="83" t="s">
        <v>311</v>
      </c>
      <c r="AJ1149" s="83" t="s">
        <v>311</v>
      </c>
      <c r="AK1149" s="83" t="s">
        <v>311</v>
      </c>
      <c r="AL1149" s="83" t="s">
        <v>311</v>
      </c>
      <c r="AM1149" s="83" t="s">
        <v>311</v>
      </c>
      <c r="AN1149" s="83" t="s">
        <v>311</v>
      </c>
    </row>
    <row r="1150" spans="1:40" x14ac:dyDescent="0.25">
      <c r="A1150" s="81">
        <f t="shared" si="17"/>
        <v>1141</v>
      </c>
      <c r="B1150" s="82" t="str">
        <f>IF(tbl_main[[#This Row],[ТИП]]="","",IF(tbl_main[[#This Row],[Серия и номер]]="","",tbl_main[[#This Row],[ТИП]]&amp;"-"&amp;RIGHT(tbl_main[[#This Row],[Серия и номер]],6)))</f>
        <v/>
      </c>
      <c r="C1150" s="83" t="s">
        <v>311</v>
      </c>
      <c r="D1150" s="83" t="s">
        <v>311</v>
      </c>
      <c r="E1150" s="83" t="s">
        <v>311</v>
      </c>
      <c r="F1150" s="83" t="s">
        <v>311</v>
      </c>
      <c r="G1150" s="83" t="s">
        <v>311</v>
      </c>
      <c r="H1150" s="83" t="s">
        <v>311</v>
      </c>
      <c r="I1150" s="83" t="s">
        <v>311</v>
      </c>
      <c r="J1150" s="83" t="s">
        <v>311</v>
      </c>
      <c r="K1150" s="84" t="s">
        <v>311</v>
      </c>
      <c r="L1150" s="83" t="s">
        <v>311</v>
      </c>
      <c r="M1150" s="85" t="s">
        <v>311</v>
      </c>
      <c r="N1150" s="83" t="s">
        <v>311</v>
      </c>
      <c r="O1150" s="84" t="s">
        <v>311</v>
      </c>
      <c r="P1150" s="83" t="s">
        <v>311</v>
      </c>
      <c r="Q1150" s="83" t="s">
        <v>311</v>
      </c>
      <c r="R1150" s="83" t="s">
        <v>311</v>
      </c>
      <c r="S1150" s="86" t="s">
        <v>311</v>
      </c>
      <c r="T1150" s="83" t="s">
        <v>311</v>
      </c>
      <c r="U1150" s="83" t="s">
        <v>311</v>
      </c>
      <c r="V1150" s="83" t="s">
        <v>311</v>
      </c>
      <c r="W1150" s="86" t="s">
        <v>311</v>
      </c>
      <c r="X1150" s="86" t="s">
        <v>311</v>
      </c>
      <c r="Y1150" s="90" t="str">
        <f>IF(tbl_main[[#This Row],[ИНН организации]]="","",IF(ISERROR(VLOOKUP(tbl_main[[#This Row],[ИНН организации]],tbl_inn[],3,FALSE)),"Проверьте ИНН",VLOOKUP(tbl_main[[#This Row],[ИНН организации]],tbl_inn[],3,FALSE)))</f>
        <v/>
      </c>
      <c r="Z1150" s="90" t="str">
        <f>IF(ISERROR(VLOOKUP(tbl_main[[#This Row],[ИНН организации]],tbl_inn[],4,FALSE)),"",VLOOKUP(tbl_main[[#This Row],[ИНН организации]],tbl_inn[],4,FALSE))</f>
        <v/>
      </c>
      <c r="AA1150" s="90" t="str">
        <f>IF(ISERROR(VLOOKUP(tbl_main[[#This Row],[ИНН организации]],tbl_inn[],8,FALSE)),"",VLOOKUP(tbl_main[[#This Row],[ИНН организации]],tbl_inn[],8,FALSE))</f>
        <v/>
      </c>
      <c r="AB1150" s="83" t="s">
        <v>311</v>
      </c>
      <c r="AC1150" s="83" t="s">
        <v>311</v>
      </c>
      <c r="AD1150" s="83" t="s">
        <v>311</v>
      </c>
      <c r="AE1150" s="83" t="s">
        <v>311</v>
      </c>
      <c r="AF1150" s="83" t="s">
        <v>311</v>
      </c>
      <c r="AG1150" s="83" t="s">
        <v>311</v>
      </c>
      <c r="AH1150" s="83" t="s">
        <v>311</v>
      </c>
      <c r="AI1150" s="83" t="s">
        <v>311</v>
      </c>
      <c r="AJ1150" s="83" t="s">
        <v>311</v>
      </c>
      <c r="AK1150" s="83" t="s">
        <v>311</v>
      </c>
      <c r="AL1150" s="83" t="s">
        <v>311</v>
      </c>
      <c r="AM1150" s="83" t="s">
        <v>311</v>
      </c>
      <c r="AN1150" s="83" t="s">
        <v>311</v>
      </c>
    </row>
    <row r="1151" spans="1:40" x14ac:dyDescent="0.25">
      <c r="A1151" s="81">
        <f t="shared" si="17"/>
        <v>1142</v>
      </c>
      <c r="B1151" s="82" t="str">
        <f>IF(tbl_main[[#This Row],[ТИП]]="","",IF(tbl_main[[#This Row],[Серия и номер]]="","",tbl_main[[#This Row],[ТИП]]&amp;"-"&amp;RIGHT(tbl_main[[#This Row],[Серия и номер]],6)))</f>
        <v/>
      </c>
      <c r="C1151" s="83" t="s">
        <v>311</v>
      </c>
      <c r="D1151" s="83" t="s">
        <v>311</v>
      </c>
      <c r="E1151" s="83" t="s">
        <v>311</v>
      </c>
      <c r="F1151" s="83" t="s">
        <v>311</v>
      </c>
      <c r="G1151" s="83" t="s">
        <v>311</v>
      </c>
      <c r="H1151" s="83" t="s">
        <v>311</v>
      </c>
      <c r="I1151" s="83" t="s">
        <v>311</v>
      </c>
      <c r="J1151" s="83" t="s">
        <v>311</v>
      </c>
      <c r="K1151" s="84" t="s">
        <v>311</v>
      </c>
      <c r="L1151" s="83" t="s">
        <v>311</v>
      </c>
      <c r="M1151" s="85" t="s">
        <v>311</v>
      </c>
      <c r="N1151" s="83" t="s">
        <v>311</v>
      </c>
      <c r="O1151" s="84" t="s">
        <v>311</v>
      </c>
      <c r="P1151" s="83" t="s">
        <v>311</v>
      </c>
      <c r="Q1151" s="83" t="s">
        <v>311</v>
      </c>
      <c r="R1151" s="83" t="s">
        <v>311</v>
      </c>
      <c r="S1151" s="86" t="s">
        <v>311</v>
      </c>
      <c r="T1151" s="83" t="s">
        <v>311</v>
      </c>
      <c r="U1151" s="83" t="s">
        <v>311</v>
      </c>
      <c r="V1151" s="83" t="s">
        <v>311</v>
      </c>
      <c r="W1151" s="86" t="s">
        <v>311</v>
      </c>
      <c r="X1151" s="86" t="s">
        <v>311</v>
      </c>
      <c r="Y1151" s="90" t="str">
        <f>IF(tbl_main[[#This Row],[ИНН организации]]="","",IF(ISERROR(VLOOKUP(tbl_main[[#This Row],[ИНН организации]],tbl_inn[],3,FALSE)),"Проверьте ИНН",VLOOKUP(tbl_main[[#This Row],[ИНН организации]],tbl_inn[],3,FALSE)))</f>
        <v/>
      </c>
      <c r="Z1151" s="90" t="str">
        <f>IF(ISERROR(VLOOKUP(tbl_main[[#This Row],[ИНН организации]],tbl_inn[],4,FALSE)),"",VLOOKUP(tbl_main[[#This Row],[ИНН организации]],tbl_inn[],4,FALSE))</f>
        <v/>
      </c>
      <c r="AA1151" s="90" t="str">
        <f>IF(ISERROR(VLOOKUP(tbl_main[[#This Row],[ИНН организации]],tbl_inn[],8,FALSE)),"",VLOOKUP(tbl_main[[#This Row],[ИНН организации]],tbl_inn[],8,FALSE))</f>
        <v/>
      </c>
      <c r="AB1151" s="83" t="s">
        <v>311</v>
      </c>
      <c r="AC1151" s="83" t="s">
        <v>311</v>
      </c>
      <c r="AD1151" s="83" t="s">
        <v>311</v>
      </c>
      <c r="AE1151" s="83" t="s">
        <v>311</v>
      </c>
      <c r="AF1151" s="83" t="s">
        <v>311</v>
      </c>
      <c r="AG1151" s="83" t="s">
        <v>311</v>
      </c>
      <c r="AH1151" s="83" t="s">
        <v>311</v>
      </c>
      <c r="AI1151" s="83" t="s">
        <v>311</v>
      </c>
      <c r="AJ1151" s="83" t="s">
        <v>311</v>
      </c>
      <c r="AK1151" s="83" t="s">
        <v>311</v>
      </c>
      <c r="AL1151" s="83" t="s">
        <v>311</v>
      </c>
      <c r="AM1151" s="83" t="s">
        <v>311</v>
      </c>
      <c r="AN1151" s="83" t="s">
        <v>311</v>
      </c>
    </row>
    <row r="1152" spans="1:40" x14ac:dyDescent="0.25">
      <c r="A1152" s="81">
        <f t="shared" si="17"/>
        <v>1143</v>
      </c>
      <c r="B1152" s="82" t="str">
        <f>IF(tbl_main[[#This Row],[ТИП]]="","",IF(tbl_main[[#This Row],[Серия и номер]]="","",tbl_main[[#This Row],[ТИП]]&amp;"-"&amp;RIGHT(tbl_main[[#This Row],[Серия и номер]],6)))</f>
        <v/>
      </c>
      <c r="C1152" s="83" t="s">
        <v>311</v>
      </c>
      <c r="D1152" s="83" t="s">
        <v>311</v>
      </c>
      <c r="E1152" s="83" t="s">
        <v>311</v>
      </c>
      <c r="F1152" s="83" t="s">
        <v>311</v>
      </c>
      <c r="G1152" s="83" t="s">
        <v>311</v>
      </c>
      <c r="H1152" s="83" t="s">
        <v>311</v>
      </c>
      <c r="I1152" s="83" t="s">
        <v>311</v>
      </c>
      <c r="J1152" s="83" t="s">
        <v>311</v>
      </c>
      <c r="K1152" s="84" t="s">
        <v>311</v>
      </c>
      <c r="L1152" s="83" t="s">
        <v>311</v>
      </c>
      <c r="M1152" s="85" t="s">
        <v>311</v>
      </c>
      <c r="N1152" s="83" t="s">
        <v>311</v>
      </c>
      <c r="O1152" s="84" t="s">
        <v>311</v>
      </c>
      <c r="P1152" s="83" t="s">
        <v>311</v>
      </c>
      <c r="Q1152" s="83" t="s">
        <v>311</v>
      </c>
      <c r="R1152" s="83" t="s">
        <v>311</v>
      </c>
      <c r="S1152" s="86" t="s">
        <v>311</v>
      </c>
      <c r="T1152" s="83" t="s">
        <v>311</v>
      </c>
      <c r="U1152" s="83" t="s">
        <v>311</v>
      </c>
      <c r="V1152" s="83" t="s">
        <v>311</v>
      </c>
      <c r="W1152" s="86" t="s">
        <v>311</v>
      </c>
      <c r="X1152" s="86" t="s">
        <v>311</v>
      </c>
      <c r="Y1152" s="90" t="str">
        <f>IF(tbl_main[[#This Row],[ИНН организации]]="","",IF(ISERROR(VLOOKUP(tbl_main[[#This Row],[ИНН организации]],tbl_inn[],3,FALSE)),"Проверьте ИНН",VLOOKUP(tbl_main[[#This Row],[ИНН организации]],tbl_inn[],3,FALSE)))</f>
        <v/>
      </c>
      <c r="Z1152" s="90" t="str">
        <f>IF(ISERROR(VLOOKUP(tbl_main[[#This Row],[ИНН организации]],tbl_inn[],4,FALSE)),"",VLOOKUP(tbl_main[[#This Row],[ИНН организации]],tbl_inn[],4,FALSE))</f>
        <v/>
      </c>
      <c r="AA1152" s="90" t="str">
        <f>IF(ISERROR(VLOOKUP(tbl_main[[#This Row],[ИНН организации]],tbl_inn[],8,FALSE)),"",VLOOKUP(tbl_main[[#This Row],[ИНН организации]],tbl_inn[],8,FALSE))</f>
        <v/>
      </c>
      <c r="AB1152" s="83" t="s">
        <v>311</v>
      </c>
      <c r="AC1152" s="83" t="s">
        <v>311</v>
      </c>
      <c r="AD1152" s="83" t="s">
        <v>311</v>
      </c>
      <c r="AE1152" s="83" t="s">
        <v>311</v>
      </c>
      <c r="AF1152" s="83" t="s">
        <v>311</v>
      </c>
      <c r="AG1152" s="83" t="s">
        <v>311</v>
      </c>
      <c r="AH1152" s="83" t="s">
        <v>311</v>
      </c>
      <c r="AI1152" s="83" t="s">
        <v>311</v>
      </c>
      <c r="AJ1152" s="83" t="s">
        <v>311</v>
      </c>
      <c r="AK1152" s="83" t="s">
        <v>311</v>
      </c>
      <c r="AL1152" s="83" t="s">
        <v>311</v>
      </c>
      <c r="AM1152" s="83" t="s">
        <v>311</v>
      </c>
      <c r="AN1152" s="83" t="s">
        <v>311</v>
      </c>
    </row>
    <row r="1153" spans="1:40" x14ac:dyDescent="0.25">
      <c r="A1153" s="81">
        <f t="shared" si="17"/>
        <v>1144</v>
      </c>
      <c r="B1153" s="82" t="str">
        <f>IF(tbl_main[[#This Row],[ТИП]]="","",IF(tbl_main[[#This Row],[Серия и номер]]="","",tbl_main[[#This Row],[ТИП]]&amp;"-"&amp;RIGHT(tbl_main[[#This Row],[Серия и номер]],6)))</f>
        <v/>
      </c>
      <c r="C1153" s="83" t="s">
        <v>311</v>
      </c>
      <c r="D1153" s="83" t="s">
        <v>311</v>
      </c>
      <c r="E1153" s="83" t="s">
        <v>311</v>
      </c>
      <c r="F1153" s="83" t="s">
        <v>311</v>
      </c>
      <c r="G1153" s="83" t="s">
        <v>311</v>
      </c>
      <c r="H1153" s="83" t="s">
        <v>311</v>
      </c>
      <c r="I1153" s="83" t="s">
        <v>311</v>
      </c>
      <c r="J1153" s="83" t="s">
        <v>311</v>
      </c>
      <c r="K1153" s="84" t="s">
        <v>311</v>
      </c>
      <c r="L1153" s="83" t="s">
        <v>311</v>
      </c>
      <c r="M1153" s="85" t="s">
        <v>311</v>
      </c>
      <c r="N1153" s="83" t="s">
        <v>311</v>
      </c>
      <c r="O1153" s="84" t="s">
        <v>311</v>
      </c>
      <c r="P1153" s="83" t="s">
        <v>311</v>
      </c>
      <c r="Q1153" s="83" t="s">
        <v>311</v>
      </c>
      <c r="R1153" s="83" t="s">
        <v>311</v>
      </c>
      <c r="S1153" s="86" t="s">
        <v>311</v>
      </c>
      <c r="T1153" s="83" t="s">
        <v>311</v>
      </c>
      <c r="U1153" s="83" t="s">
        <v>311</v>
      </c>
      <c r="V1153" s="83" t="s">
        <v>311</v>
      </c>
      <c r="W1153" s="86" t="s">
        <v>311</v>
      </c>
      <c r="X1153" s="86" t="s">
        <v>311</v>
      </c>
      <c r="Y1153" s="90" t="str">
        <f>IF(tbl_main[[#This Row],[ИНН организации]]="","",IF(ISERROR(VLOOKUP(tbl_main[[#This Row],[ИНН организации]],tbl_inn[],3,FALSE)),"Проверьте ИНН",VLOOKUP(tbl_main[[#This Row],[ИНН организации]],tbl_inn[],3,FALSE)))</f>
        <v/>
      </c>
      <c r="Z1153" s="90" t="str">
        <f>IF(ISERROR(VLOOKUP(tbl_main[[#This Row],[ИНН организации]],tbl_inn[],4,FALSE)),"",VLOOKUP(tbl_main[[#This Row],[ИНН организации]],tbl_inn[],4,FALSE))</f>
        <v/>
      </c>
      <c r="AA1153" s="90" t="str">
        <f>IF(ISERROR(VLOOKUP(tbl_main[[#This Row],[ИНН организации]],tbl_inn[],8,FALSE)),"",VLOOKUP(tbl_main[[#This Row],[ИНН организации]],tbl_inn[],8,FALSE))</f>
        <v/>
      </c>
      <c r="AB1153" s="83" t="s">
        <v>311</v>
      </c>
      <c r="AC1153" s="83" t="s">
        <v>311</v>
      </c>
      <c r="AD1153" s="83" t="s">
        <v>311</v>
      </c>
      <c r="AE1153" s="83" t="s">
        <v>311</v>
      </c>
      <c r="AF1153" s="83" t="s">
        <v>311</v>
      </c>
      <c r="AG1153" s="83" t="s">
        <v>311</v>
      </c>
      <c r="AH1153" s="83" t="s">
        <v>311</v>
      </c>
      <c r="AI1153" s="83" t="s">
        <v>311</v>
      </c>
      <c r="AJ1153" s="83" t="s">
        <v>311</v>
      </c>
      <c r="AK1153" s="83" t="s">
        <v>311</v>
      </c>
      <c r="AL1153" s="83" t="s">
        <v>311</v>
      </c>
      <c r="AM1153" s="83" t="s">
        <v>311</v>
      </c>
      <c r="AN1153" s="83" t="s">
        <v>311</v>
      </c>
    </row>
    <row r="1154" spans="1:40" x14ac:dyDescent="0.25">
      <c r="A1154" s="81">
        <f t="shared" si="17"/>
        <v>1145</v>
      </c>
      <c r="B1154" s="82" t="str">
        <f>IF(tbl_main[[#This Row],[ТИП]]="","",IF(tbl_main[[#This Row],[Серия и номер]]="","",tbl_main[[#This Row],[ТИП]]&amp;"-"&amp;RIGHT(tbl_main[[#This Row],[Серия и номер]],6)))</f>
        <v/>
      </c>
      <c r="C1154" s="83" t="s">
        <v>311</v>
      </c>
      <c r="D1154" s="83" t="s">
        <v>311</v>
      </c>
      <c r="E1154" s="83" t="s">
        <v>311</v>
      </c>
      <c r="F1154" s="83" t="s">
        <v>311</v>
      </c>
      <c r="G1154" s="83" t="s">
        <v>311</v>
      </c>
      <c r="H1154" s="83" t="s">
        <v>311</v>
      </c>
      <c r="I1154" s="83" t="s">
        <v>311</v>
      </c>
      <c r="J1154" s="83" t="s">
        <v>311</v>
      </c>
      <c r="K1154" s="84" t="s">
        <v>311</v>
      </c>
      <c r="L1154" s="83" t="s">
        <v>311</v>
      </c>
      <c r="M1154" s="85" t="s">
        <v>311</v>
      </c>
      <c r="N1154" s="83" t="s">
        <v>311</v>
      </c>
      <c r="O1154" s="84" t="s">
        <v>311</v>
      </c>
      <c r="P1154" s="83" t="s">
        <v>311</v>
      </c>
      <c r="Q1154" s="83" t="s">
        <v>311</v>
      </c>
      <c r="R1154" s="83" t="s">
        <v>311</v>
      </c>
      <c r="S1154" s="86" t="s">
        <v>311</v>
      </c>
      <c r="T1154" s="83" t="s">
        <v>311</v>
      </c>
      <c r="U1154" s="83" t="s">
        <v>311</v>
      </c>
      <c r="V1154" s="83" t="s">
        <v>311</v>
      </c>
      <c r="W1154" s="86" t="s">
        <v>311</v>
      </c>
      <c r="X1154" s="86" t="s">
        <v>311</v>
      </c>
      <c r="Y1154" s="90" t="str">
        <f>IF(tbl_main[[#This Row],[ИНН организации]]="","",IF(ISERROR(VLOOKUP(tbl_main[[#This Row],[ИНН организации]],tbl_inn[],3,FALSE)),"Проверьте ИНН",VLOOKUP(tbl_main[[#This Row],[ИНН организации]],tbl_inn[],3,FALSE)))</f>
        <v/>
      </c>
      <c r="Z1154" s="90" t="str">
        <f>IF(ISERROR(VLOOKUP(tbl_main[[#This Row],[ИНН организации]],tbl_inn[],4,FALSE)),"",VLOOKUP(tbl_main[[#This Row],[ИНН организации]],tbl_inn[],4,FALSE))</f>
        <v/>
      </c>
      <c r="AA1154" s="90" t="str">
        <f>IF(ISERROR(VLOOKUP(tbl_main[[#This Row],[ИНН организации]],tbl_inn[],8,FALSE)),"",VLOOKUP(tbl_main[[#This Row],[ИНН организации]],tbl_inn[],8,FALSE))</f>
        <v/>
      </c>
      <c r="AB1154" s="83" t="s">
        <v>311</v>
      </c>
      <c r="AC1154" s="83" t="s">
        <v>311</v>
      </c>
      <c r="AD1154" s="83" t="s">
        <v>311</v>
      </c>
      <c r="AE1154" s="83" t="s">
        <v>311</v>
      </c>
      <c r="AF1154" s="83" t="s">
        <v>311</v>
      </c>
      <c r="AG1154" s="83" t="s">
        <v>311</v>
      </c>
      <c r="AH1154" s="83" t="s">
        <v>311</v>
      </c>
      <c r="AI1154" s="83" t="s">
        <v>311</v>
      </c>
      <c r="AJ1154" s="83" t="s">
        <v>311</v>
      </c>
      <c r="AK1154" s="83" t="s">
        <v>311</v>
      </c>
      <c r="AL1154" s="83" t="s">
        <v>311</v>
      </c>
      <c r="AM1154" s="83" t="s">
        <v>311</v>
      </c>
      <c r="AN1154" s="83" t="s">
        <v>311</v>
      </c>
    </row>
    <row r="1155" spans="1:40" x14ac:dyDescent="0.25">
      <c r="A1155" s="81">
        <f t="shared" si="17"/>
        <v>1146</v>
      </c>
      <c r="B1155" s="82" t="str">
        <f>IF(tbl_main[[#This Row],[ТИП]]="","",IF(tbl_main[[#This Row],[Серия и номер]]="","",tbl_main[[#This Row],[ТИП]]&amp;"-"&amp;RIGHT(tbl_main[[#This Row],[Серия и номер]],6)))</f>
        <v/>
      </c>
      <c r="C1155" s="83" t="s">
        <v>311</v>
      </c>
      <c r="D1155" s="83" t="s">
        <v>311</v>
      </c>
      <c r="E1155" s="83" t="s">
        <v>311</v>
      </c>
      <c r="F1155" s="83" t="s">
        <v>311</v>
      </c>
      <c r="G1155" s="83" t="s">
        <v>311</v>
      </c>
      <c r="H1155" s="83" t="s">
        <v>311</v>
      </c>
      <c r="I1155" s="83" t="s">
        <v>311</v>
      </c>
      <c r="J1155" s="83" t="s">
        <v>311</v>
      </c>
      <c r="K1155" s="84" t="s">
        <v>311</v>
      </c>
      <c r="L1155" s="83" t="s">
        <v>311</v>
      </c>
      <c r="M1155" s="85" t="s">
        <v>311</v>
      </c>
      <c r="N1155" s="83" t="s">
        <v>311</v>
      </c>
      <c r="O1155" s="84" t="s">
        <v>311</v>
      </c>
      <c r="P1155" s="83" t="s">
        <v>311</v>
      </c>
      <c r="Q1155" s="83" t="s">
        <v>311</v>
      </c>
      <c r="R1155" s="83" t="s">
        <v>311</v>
      </c>
      <c r="S1155" s="86" t="s">
        <v>311</v>
      </c>
      <c r="T1155" s="83" t="s">
        <v>311</v>
      </c>
      <c r="U1155" s="83" t="s">
        <v>311</v>
      </c>
      <c r="V1155" s="83" t="s">
        <v>311</v>
      </c>
      <c r="W1155" s="86" t="s">
        <v>311</v>
      </c>
      <c r="X1155" s="86" t="s">
        <v>311</v>
      </c>
      <c r="Y1155" s="90" t="str">
        <f>IF(tbl_main[[#This Row],[ИНН организации]]="","",IF(ISERROR(VLOOKUP(tbl_main[[#This Row],[ИНН организации]],tbl_inn[],3,FALSE)),"Проверьте ИНН",VLOOKUP(tbl_main[[#This Row],[ИНН организации]],tbl_inn[],3,FALSE)))</f>
        <v/>
      </c>
      <c r="Z1155" s="90" t="str">
        <f>IF(ISERROR(VLOOKUP(tbl_main[[#This Row],[ИНН организации]],tbl_inn[],4,FALSE)),"",VLOOKUP(tbl_main[[#This Row],[ИНН организации]],tbl_inn[],4,FALSE))</f>
        <v/>
      </c>
      <c r="AA1155" s="90" t="str">
        <f>IF(ISERROR(VLOOKUP(tbl_main[[#This Row],[ИНН организации]],tbl_inn[],8,FALSE)),"",VLOOKUP(tbl_main[[#This Row],[ИНН организации]],tbl_inn[],8,FALSE))</f>
        <v/>
      </c>
      <c r="AB1155" s="83" t="s">
        <v>311</v>
      </c>
      <c r="AC1155" s="83" t="s">
        <v>311</v>
      </c>
      <c r="AD1155" s="83" t="s">
        <v>311</v>
      </c>
      <c r="AE1155" s="83" t="s">
        <v>311</v>
      </c>
      <c r="AF1155" s="83" t="s">
        <v>311</v>
      </c>
      <c r="AG1155" s="83" t="s">
        <v>311</v>
      </c>
      <c r="AH1155" s="83" t="s">
        <v>311</v>
      </c>
      <c r="AI1155" s="83" t="s">
        <v>311</v>
      </c>
      <c r="AJ1155" s="83" t="s">
        <v>311</v>
      </c>
      <c r="AK1155" s="83" t="s">
        <v>311</v>
      </c>
      <c r="AL1155" s="83" t="s">
        <v>311</v>
      </c>
      <c r="AM1155" s="83" t="s">
        <v>311</v>
      </c>
      <c r="AN1155" s="83" t="s">
        <v>311</v>
      </c>
    </row>
    <row r="1156" spans="1:40" x14ac:dyDescent="0.25">
      <c r="A1156" s="81">
        <f t="shared" si="17"/>
        <v>1147</v>
      </c>
      <c r="B1156" s="82" t="str">
        <f>IF(tbl_main[[#This Row],[ТИП]]="","",IF(tbl_main[[#This Row],[Серия и номер]]="","",tbl_main[[#This Row],[ТИП]]&amp;"-"&amp;RIGHT(tbl_main[[#This Row],[Серия и номер]],6)))</f>
        <v/>
      </c>
      <c r="C1156" s="83" t="s">
        <v>311</v>
      </c>
      <c r="D1156" s="83" t="s">
        <v>311</v>
      </c>
      <c r="E1156" s="83" t="s">
        <v>311</v>
      </c>
      <c r="F1156" s="83" t="s">
        <v>311</v>
      </c>
      <c r="G1156" s="83" t="s">
        <v>311</v>
      </c>
      <c r="H1156" s="83" t="s">
        <v>311</v>
      </c>
      <c r="I1156" s="83" t="s">
        <v>311</v>
      </c>
      <c r="J1156" s="83" t="s">
        <v>311</v>
      </c>
      <c r="K1156" s="84" t="s">
        <v>311</v>
      </c>
      <c r="L1156" s="83" t="s">
        <v>311</v>
      </c>
      <c r="M1156" s="85" t="s">
        <v>311</v>
      </c>
      <c r="N1156" s="83" t="s">
        <v>311</v>
      </c>
      <c r="O1156" s="84" t="s">
        <v>311</v>
      </c>
      <c r="P1156" s="83" t="s">
        <v>311</v>
      </c>
      <c r="Q1156" s="83" t="s">
        <v>311</v>
      </c>
      <c r="R1156" s="83" t="s">
        <v>311</v>
      </c>
      <c r="S1156" s="86" t="s">
        <v>311</v>
      </c>
      <c r="T1156" s="83" t="s">
        <v>311</v>
      </c>
      <c r="U1156" s="83" t="s">
        <v>311</v>
      </c>
      <c r="V1156" s="83" t="s">
        <v>311</v>
      </c>
      <c r="W1156" s="86" t="s">
        <v>311</v>
      </c>
      <c r="X1156" s="86" t="s">
        <v>311</v>
      </c>
      <c r="Y1156" s="90" t="str">
        <f>IF(tbl_main[[#This Row],[ИНН организации]]="","",IF(ISERROR(VLOOKUP(tbl_main[[#This Row],[ИНН организации]],tbl_inn[],3,FALSE)),"Проверьте ИНН",VLOOKUP(tbl_main[[#This Row],[ИНН организации]],tbl_inn[],3,FALSE)))</f>
        <v/>
      </c>
      <c r="Z1156" s="90" t="str">
        <f>IF(ISERROR(VLOOKUP(tbl_main[[#This Row],[ИНН организации]],tbl_inn[],4,FALSE)),"",VLOOKUP(tbl_main[[#This Row],[ИНН организации]],tbl_inn[],4,FALSE))</f>
        <v/>
      </c>
      <c r="AA1156" s="90" t="str">
        <f>IF(ISERROR(VLOOKUP(tbl_main[[#This Row],[ИНН организации]],tbl_inn[],8,FALSE)),"",VLOOKUP(tbl_main[[#This Row],[ИНН организации]],tbl_inn[],8,FALSE))</f>
        <v/>
      </c>
      <c r="AB1156" s="83" t="s">
        <v>311</v>
      </c>
      <c r="AC1156" s="83" t="s">
        <v>311</v>
      </c>
      <c r="AD1156" s="83" t="s">
        <v>311</v>
      </c>
      <c r="AE1156" s="83" t="s">
        <v>311</v>
      </c>
      <c r="AF1156" s="83" t="s">
        <v>311</v>
      </c>
      <c r="AG1156" s="83" t="s">
        <v>311</v>
      </c>
      <c r="AH1156" s="83" t="s">
        <v>311</v>
      </c>
      <c r="AI1156" s="83" t="s">
        <v>311</v>
      </c>
      <c r="AJ1156" s="83" t="s">
        <v>311</v>
      </c>
      <c r="AK1156" s="83" t="s">
        <v>311</v>
      </c>
      <c r="AL1156" s="83" t="s">
        <v>311</v>
      </c>
      <c r="AM1156" s="83" t="s">
        <v>311</v>
      </c>
      <c r="AN1156" s="83" t="s">
        <v>311</v>
      </c>
    </row>
    <row r="1157" spans="1:40" x14ac:dyDescent="0.25">
      <c r="A1157" s="81">
        <f t="shared" si="17"/>
        <v>1148</v>
      </c>
      <c r="B1157" s="82" t="str">
        <f>IF(tbl_main[[#This Row],[ТИП]]="","",IF(tbl_main[[#This Row],[Серия и номер]]="","",tbl_main[[#This Row],[ТИП]]&amp;"-"&amp;RIGHT(tbl_main[[#This Row],[Серия и номер]],6)))</f>
        <v/>
      </c>
      <c r="C1157" s="83" t="s">
        <v>311</v>
      </c>
      <c r="D1157" s="83" t="s">
        <v>311</v>
      </c>
      <c r="E1157" s="83" t="s">
        <v>311</v>
      </c>
      <c r="F1157" s="83" t="s">
        <v>311</v>
      </c>
      <c r="G1157" s="83" t="s">
        <v>311</v>
      </c>
      <c r="H1157" s="83" t="s">
        <v>311</v>
      </c>
      <c r="I1157" s="83" t="s">
        <v>311</v>
      </c>
      <c r="J1157" s="83" t="s">
        <v>311</v>
      </c>
      <c r="K1157" s="84" t="s">
        <v>311</v>
      </c>
      <c r="L1157" s="83" t="s">
        <v>311</v>
      </c>
      <c r="M1157" s="85" t="s">
        <v>311</v>
      </c>
      <c r="N1157" s="83" t="s">
        <v>311</v>
      </c>
      <c r="O1157" s="84" t="s">
        <v>311</v>
      </c>
      <c r="P1157" s="83" t="s">
        <v>311</v>
      </c>
      <c r="Q1157" s="83" t="s">
        <v>311</v>
      </c>
      <c r="R1157" s="83" t="s">
        <v>311</v>
      </c>
      <c r="S1157" s="86" t="s">
        <v>311</v>
      </c>
      <c r="T1157" s="83" t="s">
        <v>311</v>
      </c>
      <c r="U1157" s="83" t="s">
        <v>311</v>
      </c>
      <c r="V1157" s="83" t="s">
        <v>311</v>
      </c>
      <c r="W1157" s="86" t="s">
        <v>311</v>
      </c>
      <c r="X1157" s="86" t="s">
        <v>311</v>
      </c>
      <c r="Y1157" s="90" t="str">
        <f>IF(tbl_main[[#This Row],[ИНН организации]]="","",IF(ISERROR(VLOOKUP(tbl_main[[#This Row],[ИНН организации]],tbl_inn[],3,FALSE)),"Проверьте ИНН",VLOOKUP(tbl_main[[#This Row],[ИНН организации]],tbl_inn[],3,FALSE)))</f>
        <v/>
      </c>
      <c r="Z1157" s="90" t="str">
        <f>IF(ISERROR(VLOOKUP(tbl_main[[#This Row],[ИНН организации]],tbl_inn[],4,FALSE)),"",VLOOKUP(tbl_main[[#This Row],[ИНН организации]],tbl_inn[],4,FALSE))</f>
        <v/>
      </c>
      <c r="AA1157" s="90" t="str">
        <f>IF(ISERROR(VLOOKUP(tbl_main[[#This Row],[ИНН организации]],tbl_inn[],8,FALSE)),"",VLOOKUP(tbl_main[[#This Row],[ИНН организации]],tbl_inn[],8,FALSE))</f>
        <v/>
      </c>
      <c r="AB1157" s="83" t="s">
        <v>311</v>
      </c>
      <c r="AC1157" s="83" t="s">
        <v>311</v>
      </c>
      <c r="AD1157" s="83" t="s">
        <v>311</v>
      </c>
      <c r="AE1157" s="83" t="s">
        <v>311</v>
      </c>
      <c r="AF1157" s="83" t="s">
        <v>311</v>
      </c>
      <c r="AG1157" s="83" t="s">
        <v>311</v>
      </c>
      <c r="AH1157" s="83" t="s">
        <v>311</v>
      </c>
      <c r="AI1157" s="83" t="s">
        <v>311</v>
      </c>
      <c r="AJ1157" s="83" t="s">
        <v>311</v>
      </c>
      <c r="AK1157" s="83" t="s">
        <v>311</v>
      </c>
      <c r="AL1157" s="83" t="s">
        <v>311</v>
      </c>
      <c r="AM1157" s="83" t="s">
        <v>311</v>
      </c>
      <c r="AN1157" s="83" t="s">
        <v>311</v>
      </c>
    </row>
    <row r="1158" spans="1:40" x14ac:dyDescent="0.25">
      <c r="A1158" s="81">
        <f t="shared" si="17"/>
        <v>1149</v>
      </c>
      <c r="B1158" s="82" t="str">
        <f>IF(tbl_main[[#This Row],[ТИП]]="","",IF(tbl_main[[#This Row],[Серия и номер]]="","",tbl_main[[#This Row],[ТИП]]&amp;"-"&amp;RIGHT(tbl_main[[#This Row],[Серия и номер]],6)))</f>
        <v/>
      </c>
      <c r="C1158" s="83" t="s">
        <v>311</v>
      </c>
      <c r="D1158" s="83" t="s">
        <v>311</v>
      </c>
      <c r="E1158" s="83" t="s">
        <v>311</v>
      </c>
      <c r="F1158" s="83" t="s">
        <v>311</v>
      </c>
      <c r="G1158" s="83" t="s">
        <v>311</v>
      </c>
      <c r="H1158" s="83" t="s">
        <v>311</v>
      </c>
      <c r="I1158" s="83" t="s">
        <v>311</v>
      </c>
      <c r="J1158" s="83" t="s">
        <v>311</v>
      </c>
      <c r="K1158" s="84" t="s">
        <v>311</v>
      </c>
      <c r="L1158" s="83" t="s">
        <v>311</v>
      </c>
      <c r="M1158" s="85" t="s">
        <v>311</v>
      </c>
      <c r="N1158" s="83" t="s">
        <v>311</v>
      </c>
      <c r="O1158" s="84" t="s">
        <v>311</v>
      </c>
      <c r="P1158" s="83" t="s">
        <v>311</v>
      </c>
      <c r="Q1158" s="83" t="s">
        <v>311</v>
      </c>
      <c r="R1158" s="83" t="s">
        <v>311</v>
      </c>
      <c r="S1158" s="86" t="s">
        <v>311</v>
      </c>
      <c r="T1158" s="83" t="s">
        <v>311</v>
      </c>
      <c r="U1158" s="83" t="s">
        <v>311</v>
      </c>
      <c r="V1158" s="83" t="s">
        <v>311</v>
      </c>
      <c r="W1158" s="86" t="s">
        <v>311</v>
      </c>
      <c r="X1158" s="86" t="s">
        <v>311</v>
      </c>
      <c r="Y1158" s="90" t="str">
        <f>IF(tbl_main[[#This Row],[ИНН организации]]="","",IF(ISERROR(VLOOKUP(tbl_main[[#This Row],[ИНН организации]],tbl_inn[],3,FALSE)),"Проверьте ИНН",VLOOKUP(tbl_main[[#This Row],[ИНН организации]],tbl_inn[],3,FALSE)))</f>
        <v/>
      </c>
      <c r="Z1158" s="90" t="str">
        <f>IF(ISERROR(VLOOKUP(tbl_main[[#This Row],[ИНН организации]],tbl_inn[],4,FALSE)),"",VLOOKUP(tbl_main[[#This Row],[ИНН организации]],tbl_inn[],4,FALSE))</f>
        <v/>
      </c>
      <c r="AA1158" s="90" t="str">
        <f>IF(ISERROR(VLOOKUP(tbl_main[[#This Row],[ИНН организации]],tbl_inn[],8,FALSE)),"",VLOOKUP(tbl_main[[#This Row],[ИНН организации]],tbl_inn[],8,FALSE))</f>
        <v/>
      </c>
      <c r="AB1158" s="83" t="s">
        <v>311</v>
      </c>
      <c r="AC1158" s="83" t="s">
        <v>311</v>
      </c>
      <c r="AD1158" s="83" t="s">
        <v>311</v>
      </c>
      <c r="AE1158" s="83" t="s">
        <v>311</v>
      </c>
      <c r="AF1158" s="83" t="s">
        <v>311</v>
      </c>
      <c r="AG1158" s="83" t="s">
        <v>311</v>
      </c>
      <c r="AH1158" s="83" t="s">
        <v>311</v>
      </c>
      <c r="AI1158" s="83" t="s">
        <v>311</v>
      </c>
      <c r="AJ1158" s="83" t="s">
        <v>311</v>
      </c>
      <c r="AK1158" s="83" t="s">
        <v>311</v>
      </c>
      <c r="AL1158" s="83" t="s">
        <v>311</v>
      </c>
      <c r="AM1158" s="83" t="s">
        <v>311</v>
      </c>
      <c r="AN1158" s="83" t="s">
        <v>311</v>
      </c>
    </row>
    <row r="1159" spans="1:40" x14ac:dyDescent="0.25">
      <c r="A1159" s="81">
        <f t="shared" si="17"/>
        <v>1150</v>
      </c>
      <c r="B1159" s="82" t="str">
        <f>IF(tbl_main[[#This Row],[ТИП]]="","",IF(tbl_main[[#This Row],[Серия и номер]]="","",tbl_main[[#This Row],[ТИП]]&amp;"-"&amp;RIGHT(tbl_main[[#This Row],[Серия и номер]],6)))</f>
        <v/>
      </c>
      <c r="C1159" s="83" t="s">
        <v>311</v>
      </c>
      <c r="D1159" s="83" t="s">
        <v>311</v>
      </c>
      <c r="E1159" s="83" t="s">
        <v>311</v>
      </c>
      <c r="F1159" s="83" t="s">
        <v>311</v>
      </c>
      <c r="G1159" s="83" t="s">
        <v>311</v>
      </c>
      <c r="H1159" s="83" t="s">
        <v>311</v>
      </c>
      <c r="I1159" s="83" t="s">
        <v>311</v>
      </c>
      <c r="J1159" s="83" t="s">
        <v>311</v>
      </c>
      <c r="K1159" s="84" t="s">
        <v>311</v>
      </c>
      <c r="L1159" s="83" t="s">
        <v>311</v>
      </c>
      <c r="M1159" s="85" t="s">
        <v>311</v>
      </c>
      <c r="N1159" s="83" t="s">
        <v>311</v>
      </c>
      <c r="O1159" s="84" t="s">
        <v>311</v>
      </c>
      <c r="P1159" s="83" t="s">
        <v>311</v>
      </c>
      <c r="Q1159" s="83" t="s">
        <v>311</v>
      </c>
      <c r="R1159" s="83" t="s">
        <v>311</v>
      </c>
      <c r="S1159" s="86" t="s">
        <v>311</v>
      </c>
      <c r="T1159" s="83" t="s">
        <v>311</v>
      </c>
      <c r="U1159" s="83" t="s">
        <v>311</v>
      </c>
      <c r="V1159" s="83" t="s">
        <v>311</v>
      </c>
      <c r="W1159" s="86" t="s">
        <v>311</v>
      </c>
      <c r="X1159" s="86" t="s">
        <v>311</v>
      </c>
      <c r="Y1159" s="90" t="str">
        <f>IF(tbl_main[[#This Row],[ИНН организации]]="","",IF(ISERROR(VLOOKUP(tbl_main[[#This Row],[ИНН организации]],tbl_inn[],3,FALSE)),"Проверьте ИНН",VLOOKUP(tbl_main[[#This Row],[ИНН организации]],tbl_inn[],3,FALSE)))</f>
        <v/>
      </c>
      <c r="Z1159" s="90" t="str">
        <f>IF(ISERROR(VLOOKUP(tbl_main[[#This Row],[ИНН организации]],tbl_inn[],4,FALSE)),"",VLOOKUP(tbl_main[[#This Row],[ИНН организации]],tbl_inn[],4,FALSE))</f>
        <v/>
      </c>
      <c r="AA1159" s="90" t="str">
        <f>IF(ISERROR(VLOOKUP(tbl_main[[#This Row],[ИНН организации]],tbl_inn[],8,FALSE)),"",VLOOKUP(tbl_main[[#This Row],[ИНН организации]],tbl_inn[],8,FALSE))</f>
        <v/>
      </c>
      <c r="AB1159" s="83" t="s">
        <v>311</v>
      </c>
      <c r="AC1159" s="83" t="s">
        <v>311</v>
      </c>
      <c r="AD1159" s="83" t="s">
        <v>311</v>
      </c>
      <c r="AE1159" s="83" t="s">
        <v>311</v>
      </c>
      <c r="AF1159" s="83" t="s">
        <v>311</v>
      </c>
      <c r="AG1159" s="83" t="s">
        <v>311</v>
      </c>
      <c r="AH1159" s="83" t="s">
        <v>311</v>
      </c>
      <c r="AI1159" s="83" t="s">
        <v>311</v>
      </c>
      <c r="AJ1159" s="83" t="s">
        <v>311</v>
      </c>
      <c r="AK1159" s="83" t="s">
        <v>311</v>
      </c>
      <c r="AL1159" s="83" t="s">
        <v>311</v>
      </c>
      <c r="AM1159" s="83" t="s">
        <v>311</v>
      </c>
      <c r="AN1159" s="83" t="s">
        <v>311</v>
      </c>
    </row>
    <row r="1160" spans="1:40" x14ac:dyDescent="0.25">
      <c r="A1160" s="81">
        <f t="shared" si="17"/>
        <v>1151</v>
      </c>
      <c r="B1160" s="82" t="str">
        <f>IF(tbl_main[[#This Row],[ТИП]]="","",IF(tbl_main[[#This Row],[Серия и номер]]="","",tbl_main[[#This Row],[ТИП]]&amp;"-"&amp;RIGHT(tbl_main[[#This Row],[Серия и номер]],6)))</f>
        <v/>
      </c>
      <c r="C1160" s="83" t="s">
        <v>311</v>
      </c>
      <c r="D1160" s="83" t="s">
        <v>311</v>
      </c>
      <c r="E1160" s="83" t="s">
        <v>311</v>
      </c>
      <c r="F1160" s="83" t="s">
        <v>311</v>
      </c>
      <c r="G1160" s="83" t="s">
        <v>311</v>
      </c>
      <c r="H1160" s="83" t="s">
        <v>311</v>
      </c>
      <c r="I1160" s="83" t="s">
        <v>311</v>
      </c>
      <c r="J1160" s="83" t="s">
        <v>311</v>
      </c>
      <c r="K1160" s="84" t="s">
        <v>311</v>
      </c>
      <c r="L1160" s="83" t="s">
        <v>311</v>
      </c>
      <c r="M1160" s="85" t="s">
        <v>311</v>
      </c>
      <c r="N1160" s="83" t="s">
        <v>311</v>
      </c>
      <c r="O1160" s="84" t="s">
        <v>311</v>
      </c>
      <c r="P1160" s="83" t="s">
        <v>311</v>
      </c>
      <c r="Q1160" s="83" t="s">
        <v>311</v>
      </c>
      <c r="R1160" s="83" t="s">
        <v>311</v>
      </c>
      <c r="S1160" s="86" t="s">
        <v>311</v>
      </c>
      <c r="T1160" s="83" t="s">
        <v>311</v>
      </c>
      <c r="U1160" s="83" t="s">
        <v>311</v>
      </c>
      <c r="V1160" s="83" t="s">
        <v>311</v>
      </c>
      <c r="W1160" s="86" t="s">
        <v>311</v>
      </c>
      <c r="X1160" s="86" t="s">
        <v>311</v>
      </c>
      <c r="Y1160" s="90" t="str">
        <f>IF(tbl_main[[#This Row],[ИНН организации]]="","",IF(ISERROR(VLOOKUP(tbl_main[[#This Row],[ИНН организации]],tbl_inn[],3,FALSE)),"Проверьте ИНН",VLOOKUP(tbl_main[[#This Row],[ИНН организации]],tbl_inn[],3,FALSE)))</f>
        <v/>
      </c>
      <c r="Z1160" s="90" t="str">
        <f>IF(ISERROR(VLOOKUP(tbl_main[[#This Row],[ИНН организации]],tbl_inn[],4,FALSE)),"",VLOOKUP(tbl_main[[#This Row],[ИНН организации]],tbl_inn[],4,FALSE))</f>
        <v/>
      </c>
      <c r="AA1160" s="90" t="str">
        <f>IF(ISERROR(VLOOKUP(tbl_main[[#This Row],[ИНН организации]],tbl_inn[],8,FALSE)),"",VLOOKUP(tbl_main[[#This Row],[ИНН организации]],tbl_inn[],8,FALSE))</f>
        <v/>
      </c>
      <c r="AB1160" s="83" t="s">
        <v>311</v>
      </c>
      <c r="AC1160" s="83" t="s">
        <v>311</v>
      </c>
      <c r="AD1160" s="83" t="s">
        <v>311</v>
      </c>
      <c r="AE1160" s="83" t="s">
        <v>311</v>
      </c>
      <c r="AF1160" s="83" t="s">
        <v>311</v>
      </c>
      <c r="AG1160" s="83" t="s">
        <v>311</v>
      </c>
      <c r="AH1160" s="83" t="s">
        <v>311</v>
      </c>
      <c r="AI1160" s="83" t="s">
        <v>311</v>
      </c>
      <c r="AJ1160" s="83" t="s">
        <v>311</v>
      </c>
      <c r="AK1160" s="83" t="s">
        <v>311</v>
      </c>
      <c r="AL1160" s="83" t="s">
        <v>311</v>
      </c>
      <c r="AM1160" s="83" t="s">
        <v>311</v>
      </c>
      <c r="AN1160" s="83" t="s">
        <v>311</v>
      </c>
    </row>
    <row r="1161" spans="1:40" x14ac:dyDescent="0.25">
      <c r="A1161" s="81">
        <f t="shared" si="17"/>
        <v>1152</v>
      </c>
      <c r="B1161" s="82" t="str">
        <f>IF(tbl_main[[#This Row],[ТИП]]="","",IF(tbl_main[[#This Row],[Серия и номер]]="","",tbl_main[[#This Row],[ТИП]]&amp;"-"&amp;RIGHT(tbl_main[[#This Row],[Серия и номер]],6)))</f>
        <v/>
      </c>
      <c r="C1161" s="83" t="s">
        <v>311</v>
      </c>
      <c r="D1161" s="83" t="s">
        <v>311</v>
      </c>
      <c r="E1161" s="83" t="s">
        <v>311</v>
      </c>
      <c r="F1161" s="83" t="s">
        <v>311</v>
      </c>
      <c r="G1161" s="83" t="s">
        <v>311</v>
      </c>
      <c r="H1161" s="83" t="s">
        <v>311</v>
      </c>
      <c r="I1161" s="83" t="s">
        <v>311</v>
      </c>
      <c r="J1161" s="83" t="s">
        <v>311</v>
      </c>
      <c r="K1161" s="84" t="s">
        <v>311</v>
      </c>
      <c r="L1161" s="83" t="s">
        <v>311</v>
      </c>
      <c r="M1161" s="85" t="s">
        <v>311</v>
      </c>
      <c r="N1161" s="83" t="s">
        <v>311</v>
      </c>
      <c r="O1161" s="84" t="s">
        <v>311</v>
      </c>
      <c r="P1161" s="83" t="s">
        <v>311</v>
      </c>
      <c r="Q1161" s="83" t="s">
        <v>311</v>
      </c>
      <c r="R1161" s="83" t="s">
        <v>311</v>
      </c>
      <c r="S1161" s="86" t="s">
        <v>311</v>
      </c>
      <c r="T1161" s="83" t="s">
        <v>311</v>
      </c>
      <c r="U1161" s="83" t="s">
        <v>311</v>
      </c>
      <c r="V1161" s="83" t="s">
        <v>311</v>
      </c>
      <c r="W1161" s="86" t="s">
        <v>311</v>
      </c>
      <c r="X1161" s="86" t="s">
        <v>311</v>
      </c>
      <c r="Y1161" s="90" t="str">
        <f>IF(tbl_main[[#This Row],[ИНН организации]]="","",IF(ISERROR(VLOOKUP(tbl_main[[#This Row],[ИНН организации]],tbl_inn[],3,FALSE)),"Проверьте ИНН",VLOOKUP(tbl_main[[#This Row],[ИНН организации]],tbl_inn[],3,FALSE)))</f>
        <v/>
      </c>
      <c r="Z1161" s="90" t="str">
        <f>IF(ISERROR(VLOOKUP(tbl_main[[#This Row],[ИНН организации]],tbl_inn[],4,FALSE)),"",VLOOKUP(tbl_main[[#This Row],[ИНН организации]],tbl_inn[],4,FALSE))</f>
        <v/>
      </c>
      <c r="AA1161" s="90" t="str">
        <f>IF(ISERROR(VLOOKUP(tbl_main[[#This Row],[ИНН организации]],tbl_inn[],8,FALSE)),"",VLOOKUP(tbl_main[[#This Row],[ИНН организации]],tbl_inn[],8,FALSE))</f>
        <v/>
      </c>
      <c r="AB1161" s="83" t="s">
        <v>311</v>
      </c>
      <c r="AC1161" s="83" t="s">
        <v>311</v>
      </c>
      <c r="AD1161" s="83" t="s">
        <v>311</v>
      </c>
      <c r="AE1161" s="83" t="s">
        <v>311</v>
      </c>
      <c r="AF1161" s="83" t="s">
        <v>311</v>
      </c>
      <c r="AG1161" s="83" t="s">
        <v>311</v>
      </c>
      <c r="AH1161" s="83" t="s">
        <v>311</v>
      </c>
      <c r="AI1161" s="83" t="s">
        <v>311</v>
      </c>
      <c r="AJ1161" s="83" t="s">
        <v>311</v>
      </c>
      <c r="AK1161" s="83" t="s">
        <v>311</v>
      </c>
      <c r="AL1161" s="83" t="s">
        <v>311</v>
      </c>
      <c r="AM1161" s="83" t="s">
        <v>311</v>
      </c>
      <c r="AN1161" s="83" t="s">
        <v>311</v>
      </c>
    </row>
    <row r="1162" spans="1:40" x14ac:dyDescent="0.25">
      <c r="A1162" s="81">
        <f t="shared" si="17"/>
        <v>1153</v>
      </c>
      <c r="B1162" s="82" t="str">
        <f>IF(tbl_main[[#This Row],[ТИП]]="","",IF(tbl_main[[#This Row],[Серия и номер]]="","",tbl_main[[#This Row],[ТИП]]&amp;"-"&amp;RIGHT(tbl_main[[#This Row],[Серия и номер]],6)))</f>
        <v/>
      </c>
      <c r="C1162" s="83" t="s">
        <v>311</v>
      </c>
      <c r="D1162" s="83" t="s">
        <v>311</v>
      </c>
      <c r="E1162" s="83" t="s">
        <v>311</v>
      </c>
      <c r="F1162" s="83" t="s">
        <v>311</v>
      </c>
      <c r="G1162" s="83" t="s">
        <v>311</v>
      </c>
      <c r="H1162" s="83" t="s">
        <v>311</v>
      </c>
      <c r="I1162" s="83" t="s">
        <v>311</v>
      </c>
      <c r="J1162" s="83" t="s">
        <v>311</v>
      </c>
      <c r="K1162" s="84" t="s">
        <v>311</v>
      </c>
      <c r="L1162" s="83" t="s">
        <v>311</v>
      </c>
      <c r="M1162" s="85" t="s">
        <v>311</v>
      </c>
      <c r="N1162" s="83" t="s">
        <v>311</v>
      </c>
      <c r="O1162" s="84" t="s">
        <v>311</v>
      </c>
      <c r="P1162" s="83" t="s">
        <v>311</v>
      </c>
      <c r="Q1162" s="83" t="s">
        <v>311</v>
      </c>
      <c r="R1162" s="83" t="s">
        <v>311</v>
      </c>
      <c r="S1162" s="86" t="s">
        <v>311</v>
      </c>
      <c r="T1162" s="83" t="s">
        <v>311</v>
      </c>
      <c r="U1162" s="83" t="s">
        <v>311</v>
      </c>
      <c r="V1162" s="83" t="s">
        <v>311</v>
      </c>
      <c r="W1162" s="86" t="s">
        <v>311</v>
      </c>
      <c r="X1162" s="86" t="s">
        <v>311</v>
      </c>
      <c r="Y1162" s="90" t="str">
        <f>IF(tbl_main[[#This Row],[ИНН организации]]="","",IF(ISERROR(VLOOKUP(tbl_main[[#This Row],[ИНН организации]],tbl_inn[],3,FALSE)),"Проверьте ИНН",VLOOKUP(tbl_main[[#This Row],[ИНН организации]],tbl_inn[],3,FALSE)))</f>
        <v/>
      </c>
      <c r="Z1162" s="90" t="str">
        <f>IF(ISERROR(VLOOKUP(tbl_main[[#This Row],[ИНН организации]],tbl_inn[],4,FALSE)),"",VLOOKUP(tbl_main[[#This Row],[ИНН организации]],tbl_inn[],4,FALSE))</f>
        <v/>
      </c>
      <c r="AA1162" s="90" t="str">
        <f>IF(ISERROR(VLOOKUP(tbl_main[[#This Row],[ИНН организации]],tbl_inn[],8,FALSE)),"",VLOOKUP(tbl_main[[#This Row],[ИНН организации]],tbl_inn[],8,FALSE))</f>
        <v/>
      </c>
      <c r="AB1162" s="83" t="s">
        <v>311</v>
      </c>
      <c r="AC1162" s="83" t="s">
        <v>311</v>
      </c>
      <c r="AD1162" s="83" t="s">
        <v>311</v>
      </c>
      <c r="AE1162" s="83" t="s">
        <v>311</v>
      </c>
      <c r="AF1162" s="83" t="s">
        <v>311</v>
      </c>
      <c r="AG1162" s="83" t="s">
        <v>311</v>
      </c>
      <c r="AH1162" s="83" t="s">
        <v>311</v>
      </c>
      <c r="AI1162" s="83" t="s">
        <v>311</v>
      </c>
      <c r="AJ1162" s="83" t="s">
        <v>311</v>
      </c>
      <c r="AK1162" s="83" t="s">
        <v>311</v>
      </c>
      <c r="AL1162" s="83" t="s">
        <v>311</v>
      </c>
      <c r="AM1162" s="83" t="s">
        <v>311</v>
      </c>
      <c r="AN1162" s="83" t="s">
        <v>311</v>
      </c>
    </row>
    <row r="1163" spans="1:40" x14ac:dyDescent="0.25">
      <c r="A1163" s="81">
        <f t="shared" ref="A1163:A1226" si="18">ROW()-9</f>
        <v>1154</v>
      </c>
      <c r="B1163" s="82" t="str">
        <f>IF(tbl_main[[#This Row],[ТИП]]="","",IF(tbl_main[[#This Row],[Серия и номер]]="","",tbl_main[[#This Row],[ТИП]]&amp;"-"&amp;RIGHT(tbl_main[[#This Row],[Серия и номер]],6)))</f>
        <v/>
      </c>
      <c r="C1163" s="83" t="s">
        <v>311</v>
      </c>
      <c r="D1163" s="83" t="s">
        <v>311</v>
      </c>
      <c r="E1163" s="83" t="s">
        <v>311</v>
      </c>
      <c r="F1163" s="83" t="s">
        <v>311</v>
      </c>
      <c r="G1163" s="83" t="s">
        <v>311</v>
      </c>
      <c r="H1163" s="83" t="s">
        <v>311</v>
      </c>
      <c r="I1163" s="83" t="s">
        <v>311</v>
      </c>
      <c r="J1163" s="83" t="s">
        <v>311</v>
      </c>
      <c r="K1163" s="84" t="s">
        <v>311</v>
      </c>
      <c r="L1163" s="83" t="s">
        <v>311</v>
      </c>
      <c r="M1163" s="85" t="s">
        <v>311</v>
      </c>
      <c r="N1163" s="83" t="s">
        <v>311</v>
      </c>
      <c r="O1163" s="84" t="s">
        <v>311</v>
      </c>
      <c r="P1163" s="83" t="s">
        <v>311</v>
      </c>
      <c r="Q1163" s="83" t="s">
        <v>311</v>
      </c>
      <c r="R1163" s="83" t="s">
        <v>311</v>
      </c>
      <c r="S1163" s="86" t="s">
        <v>311</v>
      </c>
      <c r="T1163" s="83" t="s">
        <v>311</v>
      </c>
      <c r="U1163" s="83" t="s">
        <v>311</v>
      </c>
      <c r="V1163" s="83" t="s">
        <v>311</v>
      </c>
      <c r="W1163" s="86" t="s">
        <v>311</v>
      </c>
      <c r="X1163" s="86" t="s">
        <v>311</v>
      </c>
      <c r="Y1163" s="90" t="str">
        <f>IF(tbl_main[[#This Row],[ИНН организации]]="","",IF(ISERROR(VLOOKUP(tbl_main[[#This Row],[ИНН организации]],tbl_inn[],3,FALSE)),"Проверьте ИНН",VLOOKUP(tbl_main[[#This Row],[ИНН организации]],tbl_inn[],3,FALSE)))</f>
        <v/>
      </c>
      <c r="Z1163" s="90" t="str">
        <f>IF(ISERROR(VLOOKUP(tbl_main[[#This Row],[ИНН организации]],tbl_inn[],4,FALSE)),"",VLOOKUP(tbl_main[[#This Row],[ИНН организации]],tbl_inn[],4,FALSE))</f>
        <v/>
      </c>
      <c r="AA1163" s="90" t="str">
        <f>IF(ISERROR(VLOOKUP(tbl_main[[#This Row],[ИНН организации]],tbl_inn[],8,FALSE)),"",VLOOKUP(tbl_main[[#This Row],[ИНН организации]],tbl_inn[],8,FALSE))</f>
        <v/>
      </c>
      <c r="AB1163" s="83" t="s">
        <v>311</v>
      </c>
      <c r="AC1163" s="83" t="s">
        <v>311</v>
      </c>
      <c r="AD1163" s="83" t="s">
        <v>311</v>
      </c>
      <c r="AE1163" s="83" t="s">
        <v>311</v>
      </c>
      <c r="AF1163" s="83" t="s">
        <v>311</v>
      </c>
      <c r="AG1163" s="83" t="s">
        <v>311</v>
      </c>
      <c r="AH1163" s="83" t="s">
        <v>311</v>
      </c>
      <c r="AI1163" s="83" t="s">
        <v>311</v>
      </c>
      <c r="AJ1163" s="83" t="s">
        <v>311</v>
      </c>
      <c r="AK1163" s="83" t="s">
        <v>311</v>
      </c>
      <c r="AL1163" s="83" t="s">
        <v>311</v>
      </c>
      <c r="AM1163" s="83" t="s">
        <v>311</v>
      </c>
      <c r="AN1163" s="83" t="s">
        <v>311</v>
      </c>
    </row>
    <row r="1164" spans="1:40" x14ac:dyDescent="0.25">
      <c r="A1164" s="81">
        <f t="shared" si="18"/>
        <v>1155</v>
      </c>
      <c r="B1164" s="82" t="str">
        <f>IF(tbl_main[[#This Row],[ТИП]]="","",IF(tbl_main[[#This Row],[Серия и номер]]="","",tbl_main[[#This Row],[ТИП]]&amp;"-"&amp;RIGHT(tbl_main[[#This Row],[Серия и номер]],6)))</f>
        <v/>
      </c>
      <c r="C1164" s="83" t="s">
        <v>311</v>
      </c>
      <c r="D1164" s="83" t="s">
        <v>311</v>
      </c>
      <c r="E1164" s="83" t="s">
        <v>311</v>
      </c>
      <c r="F1164" s="83" t="s">
        <v>311</v>
      </c>
      <c r="G1164" s="83" t="s">
        <v>311</v>
      </c>
      <c r="H1164" s="83" t="s">
        <v>311</v>
      </c>
      <c r="I1164" s="83" t="s">
        <v>311</v>
      </c>
      <c r="J1164" s="83" t="s">
        <v>311</v>
      </c>
      <c r="K1164" s="84" t="s">
        <v>311</v>
      </c>
      <c r="L1164" s="83" t="s">
        <v>311</v>
      </c>
      <c r="M1164" s="85" t="s">
        <v>311</v>
      </c>
      <c r="N1164" s="83" t="s">
        <v>311</v>
      </c>
      <c r="O1164" s="84" t="s">
        <v>311</v>
      </c>
      <c r="P1164" s="83" t="s">
        <v>311</v>
      </c>
      <c r="Q1164" s="83" t="s">
        <v>311</v>
      </c>
      <c r="R1164" s="83" t="s">
        <v>311</v>
      </c>
      <c r="S1164" s="86" t="s">
        <v>311</v>
      </c>
      <c r="T1164" s="83" t="s">
        <v>311</v>
      </c>
      <c r="U1164" s="83" t="s">
        <v>311</v>
      </c>
      <c r="V1164" s="83" t="s">
        <v>311</v>
      </c>
      <c r="W1164" s="86" t="s">
        <v>311</v>
      </c>
      <c r="X1164" s="86" t="s">
        <v>311</v>
      </c>
      <c r="Y1164" s="90" t="str">
        <f>IF(tbl_main[[#This Row],[ИНН организации]]="","",IF(ISERROR(VLOOKUP(tbl_main[[#This Row],[ИНН организации]],tbl_inn[],3,FALSE)),"Проверьте ИНН",VLOOKUP(tbl_main[[#This Row],[ИНН организации]],tbl_inn[],3,FALSE)))</f>
        <v/>
      </c>
      <c r="Z1164" s="90" t="str">
        <f>IF(ISERROR(VLOOKUP(tbl_main[[#This Row],[ИНН организации]],tbl_inn[],4,FALSE)),"",VLOOKUP(tbl_main[[#This Row],[ИНН организации]],tbl_inn[],4,FALSE))</f>
        <v/>
      </c>
      <c r="AA1164" s="90" t="str">
        <f>IF(ISERROR(VLOOKUP(tbl_main[[#This Row],[ИНН организации]],tbl_inn[],8,FALSE)),"",VLOOKUP(tbl_main[[#This Row],[ИНН организации]],tbl_inn[],8,FALSE))</f>
        <v/>
      </c>
      <c r="AB1164" s="83" t="s">
        <v>311</v>
      </c>
      <c r="AC1164" s="83" t="s">
        <v>311</v>
      </c>
      <c r="AD1164" s="83" t="s">
        <v>311</v>
      </c>
      <c r="AE1164" s="83" t="s">
        <v>311</v>
      </c>
      <c r="AF1164" s="83" t="s">
        <v>311</v>
      </c>
      <c r="AG1164" s="83" t="s">
        <v>311</v>
      </c>
      <c r="AH1164" s="83" t="s">
        <v>311</v>
      </c>
      <c r="AI1164" s="83" t="s">
        <v>311</v>
      </c>
      <c r="AJ1164" s="83" t="s">
        <v>311</v>
      </c>
      <c r="AK1164" s="83" t="s">
        <v>311</v>
      </c>
      <c r="AL1164" s="83" t="s">
        <v>311</v>
      </c>
      <c r="AM1164" s="83" t="s">
        <v>311</v>
      </c>
      <c r="AN1164" s="83" t="s">
        <v>311</v>
      </c>
    </row>
    <row r="1165" spans="1:40" x14ac:dyDescent="0.25">
      <c r="A1165" s="81">
        <f t="shared" si="18"/>
        <v>1156</v>
      </c>
      <c r="B1165" s="82" t="str">
        <f>IF(tbl_main[[#This Row],[ТИП]]="","",IF(tbl_main[[#This Row],[Серия и номер]]="","",tbl_main[[#This Row],[ТИП]]&amp;"-"&amp;RIGHT(tbl_main[[#This Row],[Серия и номер]],6)))</f>
        <v/>
      </c>
      <c r="C1165" s="83" t="s">
        <v>311</v>
      </c>
      <c r="D1165" s="83" t="s">
        <v>311</v>
      </c>
      <c r="E1165" s="83" t="s">
        <v>311</v>
      </c>
      <c r="F1165" s="83" t="s">
        <v>311</v>
      </c>
      <c r="G1165" s="83" t="s">
        <v>311</v>
      </c>
      <c r="H1165" s="83" t="s">
        <v>311</v>
      </c>
      <c r="I1165" s="83" t="s">
        <v>311</v>
      </c>
      <c r="J1165" s="83" t="s">
        <v>311</v>
      </c>
      <c r="K1165" s="84" t="s">
        <v>311</v>
      </c>
      <c r="L1165" s="83" t="s">
        <v>311</v>
      </c>
      <c r="M1165" s="85" t="s">
        <v>311</v>
      </c>
      <c r="N1165" s="83" t="s">
        <v>311</v>
      </c>
      <c r="O1165" s="84" t="s">
        <v>311</v>
      </c>
      <c r="P1165" s="83" t="s">
        <v>311</v>
      </c>
      <c r="Q1165" s="83" t="s">
        <v>311</v>
      </c>
      <c r="R1165" s="83" t="s">
        <v>311</v>
      </c>
      <c r="S1165" s="86" t="s">
        <v>311</v>
      </c>
      <c r="T1165" s="83" t="s">
        <v>311</v>
      </c>
      <c r="U1165" s="83" t="s">
        <v>311</v>
      </c>
      <c r="V1165" s="83" t="s">
        <v>311</v>
      </c>
      <c r="W1165" s="86" t="s">
        <v>311</v>
      </c>
      <c r="X1165" s="86" t="s">
        <v>311</v>
      </c>
      <c r="Y1165" s="90" t="str">
        <f>IF(tbl_main[[#This Row],[ИНН организации]]="","",IF(ISERROR(VLOOKUP(tbl_main[[#This Row],[ИНН организации]],tbl_inn[],3,FALSE)),"Проверьте ИНН",VLOOKUP(tbl_main[[#This Row],[ИНН организации]],tbl_inn[],3,FALSE)))</f>
        <v/>
      </c>
      <c r="Z1165" s="90" t="str">
        <f>IF(ISERROR(VLOOKUP(tbl_main[[#This Row],[ИНН организации]],tbl_inn[],4,FALSE)),"",VLOOKUP(tbl_main[[#This Row],[ИНН организации]],tbl_inn[],4,FALSE))</f>
        <v/>
      </c>
      <c r="AA1165" s="90" t="str">
        <f>IF(ISERROR(VLOOKUP(tbl_main[[#This Row],[ИНН организации]],tbl_inn[],8,FALSE)),"",VLOOKUP(tbl_main[[#This Row],[ИНН организации]],tbl_inn[],8,FALSE))</f>
        <v/>
      </c>
      <c r="AB1165" s="83" t="s">
        <v>311</v>
      </c>
      <c r="AC1165" s="83" t="s">
        <v>311</v>
      </c>
      <c r="AD1165" s="83" t="s">
        <v>311</v>
      </c>
      <c r="AE1165" s="83" t="s">
        <v>311</v>
      </c>
      <c r="AF1165" s="83" t="s">
        <v>311</v>
      </c>
      <c r="AG1165" s="83" t="s">
        <v>311</v>
      </c>
      <c r="AH1165" s="83" t="s">
        <v>311</v>
      </c>
      <c r="AI1165" s="83" t="s">
        <v>311</v>
      </c>
      <c r="AJ1165" s="83" t="s">
        <v>311</v>
      </c>
      <c r="AK1165" s="83" t="s">
        <v>311</v>
      </c>
      <c r="AL1165" s="83" t="s">
        <v>311</v>
      </c>
      <c r="AM1165" s="83" t="s">
        <v>311</v>
      </c>
      <c r="AN1165" s="83" t="s">
        <v>311</v>
      </c>
    </row>
    <row r="1166" spans="1:40" x14ac:dyDescent="0.25">
      <c r="A1166" s="81">
        <f t="shared" si="18"/>
        <v>1157</v>
      </c>
      <c r="B1166" s="82" t="str">
        <f>IF(tbl_main[[#This Row],[ТИП]]="","",IF(tbl_main[[#This Row],[Серия и номер]]="","",tbl_main[[#This Row],[ТИП]]&amp;"-"&amp;RIGHT(tbl_main[[#This Row],[Серия и номер]],6)))</f>
        <v/>
      </c>
      <c r="C1166" s="83" t="s">
        <v>311</v>
      </c>
      <c r="D1166" s="83" t="s">
        <v>311</v>
      </c>
      <c r="E1166" s="83" t="s">
        <v>311</v>
      </c>
      <c r="F1166" s="83" t="s">
        <v>311</v>
      </c>
      <c r="G1166" s="83" t="s">
        <v>311</v>
      </c>
      <c r="H1166" s="83" t="s">
        <v>311</v>
      </c>
      <c r="I1166" s="83" t="s">
        <v>311</v>
      </c>
      <c r="J1166" s="83" t="s">
        <v>311</v>
      </c>
      <c r="K1166" s="84" t="s">
        <v>311</v>
      </c>
      <c r="L1166" s="83" t="s">
        <v>311</v>
      </c>
      <c r="M1166" s="85" t="s">
        <v>311</v>
      </c>
      <c r="N1166" s="83" t="s">
        <v>311</v>
      </c>
      <c r="O1166" s="84" t="s">
        <v>311</v>
      </c>
      <c r="P1166" s="83" t="s">
        <v>311</v>
      </c>
      <c r="Q1166" s="83" t="s">
        <v>311</v>
      </c>
      <c r="R1166" s="83" t="s">
        <v>311</v>
      </c>
      <c r="S1166" s="86" t="s">
        <v>311</v>
      </c>
      <c r="T1166" s="83" t="s">
        <v>311</v>
      </c>
      <c r="U1166" s="83" t="s">
        <v>311</v>
      </c>
      <c r="V1166" s="83" t="s">
        <v>311</v>
      </c>
      <c r="W1166" s="86" t="s">
        <v>311</v>
      </c>
      <c r="X1166" s="86" t="s">
        <v>311</v>
      </c>
      <c r="Y1166" s="90" t="str">
        <f>IF(tbl_main[[#This Row],[ИНН организации]]="","",IF(ISERROR(VLOOKUP(tbl_main[[#This Row],[ИНН организации]],tbl_inn[],3,FALSE)),"Проверьте ИНН",VLOOKUP(tbl_main[[#This Row],[ИНН организации]],tbl_inn[],3,FALSE)))</f>
        <v/>
      </c>
      <c r="Z1166" s="90" t="str">
        <f>IF(ISERROR(VLOOKUP(tbl_main[[#This Row],[ИНН организации]],tbl_inn[],4,FALSE)),"",VLOOKUP(tbl_main[[#This Row],[ИНН организации]],tbl_inn[],4,FALSE))</f>
        <v/>
      </c>
      <c r="AA1166" s="90" t="str">
        <f>IF(ISERROR(VLOOKUP(tbl_main[[#This Row],[ИНН организации]],tbl_inn[],8,FALSE)),"",VLOOKUP(tbl_main[[#This Row],[ИНН организации]],tbl_inn[],8,FALSE))</f>
        <v/>
      </c>
      <c r="AB1166" s="83" t="s">
        <v>311</v>
      </c>
      <c r="AC1166" s="83" t="s">
        <v>311</v>
      </c>
      <c r="AD1166" s="83" t="s">
        <v>311</v>
      </c>
      <c r="AE1166" s="83" t="s">
        <v>311</v>
      </c>
      <c r="AF1166" s="83" t="s">
        <v>311</v>
      </c>
      <c r="AG1166" s="83" t="s">
        <v>311</v>
      </c>
      <c r="AH1166" s="83" t="s">
        <v>311</v>
      </c>
      <c r="AI1166" s="83" t="s">
        <v>311</v>
      </c>
      <c r="AJ1166" s="83" t="s">
        <v>311</v>
      </c>
      <c r="AK1166" s="83" t="s">
        <v>311</v>
      </c>
      <c r="AL1166" s="83" t="s">
        <v>311</v>
      </c>
      <c r="AM1166" s="83" t="s">
        <v>311</v>
      </c>
      <c r="AN1166" s="83" t="s">
        <v>311</v>
      </c>
    </row>
    <row r="1167" spans="1:40" x14ac:dyDescent="0.25">
      <c r="A1167" s="81">
        <f t="shared" si="18"/>
        <v>1158</v>
      </c>
      <c r="B1167" s="82" t="str">
        <f>IF(tbl_main[[#This Row],[ТИП]]="","",IF(tbl_main[[#This Row],[Серия и номер]]="","",tbl_main[[#This Row],[ТИП]]&amp;"-"&amp;RIGHT(tbl_main[[#This Row],[Серия и номер]],6)))</f>
        <v/>
      </c>
      <c r="C1167" s="83" t="s">
        <v>311</v>
      </c>
      <c r="D1167" s="83" t="s">
        <v>311</v>
      </c>
      <c r="E1167" s="83" t="s">
        <v>311</v>
      </c>
      <c r="F1167" s="83" t="s">
        <v>311</v>
      </c>
      <c r="G1167" s="83" t="s">
        <v>311</v>
      </c>
      <c r="H1167" s="83" t="s">
        <v>311</v>
      </c>
      <c r="I1167" s="83" t="s">
        <v>311</v>
      </c>
      <c r="J1167" s="83" t="s">
        <v>311</v>
      </c>
      <c r="K1167" s="84" t="s">
        <v>311</v>
      </c>
      <c r="L1167" s="83" t="s">
        <v>311</v>
      </c>
      <c r="M1167" s="85" t="s">
        <v>311</v>
      </c>
      <c r="N1167" s="83" t="s">
        <v>311</v>
      </c>
      <c r="O1167" s="84" t="s">
        <v>311</v>
      </c>
      <c r="P1167" s="83" t="s">
        <v>311</v>
      </c>
      <c r="Q1167" s="83" t="s">
        <v>311</v>
      </c>
      <c r="R1167" s="83" t="s">
        <v>311</v>
      </c>
      <c r="S1167" s="86" t="s">
        <v>311</v>
      </c>
      <c r="T1167" s="83" t="s">
        <v>311</v>
      </c>
      <c r="U1167" s="83" t="s">
        <v>311</v>
      </c>
      <c r="V1167" s="83" t="s">
        <v>311</v>
      </c>
      <c r="W1167" s="86" t="s">
        <v>311</v>
      </c>
      <c r="X1167" s="86" t="s">
        <v>311</v>
      </c>
      <c r="Y1167" s="90" t="str">
        <f>IF(tbl_main[[#This Row],[ИНН организации]]="","",IF(ISERROR(VLOOKUP(tbl_main[[#This Row],[ИНН организации]],tbl_inn[],3,FALSE)),"Проверьте ИНН",VLOOKUP(tbl_main[[#This Row],[ИНН организации]],tbl_inn[],3,FALSE)))</f>
        <v/>
      </c>
      <c r="Z1167" s="90" t="str">
        <f>IF(ISERROR(VLOOKUP(tbl_main[[#This Row],[ИНН организации]],tbl_inn[],4,FALSE)),"",VLOOKUP(tbl_main[[#This Row],[ИНН организации]],tbl_inn[],4,FALSE))</f>
        <v/>
      </c>
      <c r="AA1167" s="90" t="str">
        <f>IF(ISERROR(VLOOKUP(tbl_main[[#This Row],[ИНН организации]],tbl_inn[],8,FALSE)),"",VLOOKUP(tbl_main[[#This Row],[ИНН организации]],tbl_inn[],8,FALSE))</f>
        <v/>
      </c>
      <c r="AB1167" s="83" t="s">
        <v>311</v>
      </c>
      <c r="AC1167" s="83" t="s">
        <v>311</v>
      </c>
      <c r="AD1167" s="83" t="s">
        <v>311</v>
      </c>
      <c r="AE1167" s="83" t="s">
        <v>311</v>
      </c>
      <c r="AF1167" s="83" t="s">
        <v>311</v>
      </c>
      <c r="AG1167" s="83" t="s">
        <v>311</v>
      </c>
      <c r="AH1167" s="83" t="s">
        <v>311</v>
      </c>
      <c r="AI1167" s="83" t="s">
        <v>311</v>
      </c>
      <c r="AJ1167" s="83" t="s">
        <v>311</v>
      </c>
      <c r="AK1167" s="83" t="s">
        <v>311</v>
      </c>
      <c r="AL1167" s="83" t="s">
        <v>311</v>
      </c>
      <c r="AM1167" s="83" t="s">
        <v>311</v>
      </c>
      <c r="AN1167" s="83" t="s">
        <v>311</v>
      </c>
    </row>
    <row r="1168" spans="1:40" x14ac:dyDescent="0.25">
      <c r="A1168" s="81">
        <f t="shared" si="18"/>
        <v>1159</v>
      </c>
      <c r="B1168" s="82" t="str">
        <f>IF(tbl_main[[#This Row],[ТИП]]="","",IF(tbl_main[[#This Row],[Серия и номер]]="","",tbl_main[[#This Row],[ТИП]]&amp;"-"&amp;RIGHT(tbl_main[[#This Row],[Серия и номер]],6)))</f>
        <v/>
      </c>
      <c r="C1168" s="83" t="s">
        <v>311</v>
      </c>
      <c r="D1168" s="83" t="s">
        <v>311</v>
      </c>
      <c r="E1168" s="83" t="s">
        <v>311</v>
      </c>
      <c r="F1168" s="83" t="s">
        <v>311</v>
      </c>
      <c r="G1168" s="83" t="s">
        <v>311</v>
      </c>
      <c r="H1168" s="83" t="s">
        <v>311</v>
      </c>
      <c r="I1168" s="83" t="s">
        <v>311</v>
      </c>
      <c r="J1168" s="83" t="s">
        <v>311</v>
      </c>
      <c r="K1168" s="84" t="s">
        <v>311</v>
      </c>
      <c r="L1168" s="83" t="s">
        <v>311</v>
      </c>
      <c r="M1168" s="85" t="s">
        <v>311</v>
      </c>
      <c r="N1168" s="83" t="s">
        <v>311</v>
      </c>
      <c r="O1168" s="84" t="s">
        <v>311</v>
      </c>
      <c r="P1168" s="83" t="s">
        <v>311</v>
      </c>
      <c r="Q1168" s="83" t="s">
        <v>311</v>
      </c>
      <c r="R1168" s="83" t="s">
        <v>311</v>
      </c>
      <c r="S1168" s="86" t="s">
        <v>311</v>
      </c>
      <c r="T1168" s="83" t="s">
        <v>311</v>
      </c>
      <c r="U1168" s="83" t="s">
        <v>311</v>
      </c>
      <c r="V1168" s="83" t="s">
        <v>311</v>
      </c>
      <c r="W1168" s="86" t="s">
        <v>311</v>
      </c>
      <c r="X1168" s="86" t="s">
        <v>311</v>
      </c>
      <c r="Y1168" s="90" t="str">
        <f>IF(tbl_main[[#This Row],[ИНН организации]]="","",IF(ISERROR(VLOOKUP(tbl_main[[#This Row],[ИНН организации]],tbl_inn[],3,FALSE)),"Проверьте ИНН",VLOOKUP(tbl_main[[#This Row],[ИНН организации]],tbl_inn[],3,FALSE)))</f>
        <v/>
      </c>
      <c r="Z1168" s="90" t="str">
        <f>IF(ISERROR(VLOOKUP(tbl_main[[#This Row],[ИНН организации]],tbl_inn[],4,FALSE)),"",VLOOKUP(tbl_main[[#This Row],[ИНН организации]],tbl_inn[],4,FALSE))</f>
        <v/>
      </c>
      <c r="AA1168" s="90" t="str">
        <f>IF(ISERROR(VLOOKUP(tbl_main[[#This Row],[ИНН организации]],tbl_inn[],8,FALSE)),"",VLOOKUP(tbl_main[[#This Row],[ИНН организации]],tbl_inn[],8,FALSE))</f>
        <v/>
      </c>
      <c r="AB1168" s="83" t="s">
        <v>311</v>
      </c>
      <c r="AC1168" s="83" t="s">
        <v>311</v>
      </c>
      <c r="AD1168" s="83" t="s">
        <v>311</v>
      </c>
      <c r="AE1168" s="83" t="s">
        <v>311</v>
      </c>
      <c r="AF1168" s="83" t="s">
        <v>311</v>
      </c>
      <c r="AG1168" s="83" t="s">
        <v>311</v>
      </c>
      <c r="AH1168" s="83" t="s">
        <v>311</v>
      </c>
      <c r="AI1168" s="83" t="s">
        <v>311</v>
      </c>
      <c r="AJ1168" s="83" t="s">
        <v>311</v>
      </c>
      <c r="AK1168" s="83" t="s">
        <v>311</v>
      </c>
      <c r="AL1168" s="83" t="s">
        <v>311</v>
      </c>
      <c r="AM1168" s="83" t="s">
        <v>311</v>
      </c>
      <c r="AN1168" s="83" t="s">
        <v>311</v>
      </c>
    </row>
    <row r="1169" spans="1:40" x14ac:dyDescent="0.25">
      <c r="A1169" s="81">
        <f t="shared" si="18"/>
        <v>1160</v>
      </c>
      <c r="B1169" s="82" t="str">
        <f>IF(tbl_main[[#This Row],[ТИП]]="","",IF(tbl_main[[#This Row],[Серия и номер]]="","",tbl_main[[#This Row],[ТИП]]&amp;"-"&amp;RIGHT(tbl_main[[#This Row],[Серия и номер]],6)))</f>
        <v/>
      </c>
      <c r="C1169" s="83" t="s">
        <v>311</v>
      </c>
      <c r="D1169" s="83" t="s">
        <v>311</v>
      </c>
      <c r="E1169" s="83" t="s">
        <v>311</v>
      </c>
      <c r="F1169" s="83" t="s">
        <v>311</v>
      </c>
      <c r="G1169" s="83" t="s">
        <v>311</v>
      </c>
      <c r="H1169" s="83" t="s">
        <v>311</v>
      </c>
      <c r="I1169" s="83" t="s">
        <v>311</v>
      </c>
      <c r="J1169" s="83" t="s">
        <v>311</v>
      </c>
      <c r="K1169" s="84" t="s">
        <v>311</v>
      </c>
      <c r="L1169" s="83" t="s">
        <v>311</v>
      </c>
      <c r="M1169" s="85" t="s">
        <v>311</v>
      </c>
      <c r="N1169" s="83" t="s">
        <v>311</v>
      </c>
      <c r="O1169" s="84" t="s">
        <v>311</v>
      </c>
      <c r="P1169" s="83" t="s">
        <v>311</v>
      </c>
      <c r="Q1169" s="83" t="s">
        <v>311</v>
      </c>
      <c r="R1169" s="83" t="s">
        <v>311</v>
      </c>
      <c r="S1169" s="86" t="s">
        <v>311</v>
      </c>
      <c r="T1169" s="83" t="s">
        <v>311</v>
      </c>
      <c r="U1169" s="83" t="s">
        <v>311</v>
      </c>
      <c r="V1169" s="83" t="s">
        <v>311</v>
      </c>
      <c r="W1169" s="86" t="s">
        <v>311</v>
      </c>
      <c r="X1169" s="86" t="s">
        <v>311</v>
      </c>
      <c r="Y1169" s="90" t="str">
        <f>IF(tbl_main[[#This Row],[ИНН организации]]="","",IF(ISERROR(VLOOKUP(tbl_main[[#This Row],[ИНН организации]],tbl_inn[],3,FALSE)),"Проверьте ИНН",VLOOKUP(tbl_main[[#This Row],[ИНН организации]],tbl_inn[],3,FALSE)))</f>
        <v/>
      </c>
      <c r="Z1169" s="90" t="str">
        <f>IF(ISERROR(VLOOKUP(tbl_main[[#This Row],[ИНН организации]],tbl_inn[],4,FALSE)),"",VLOOKUP(tbl_main[[#This Row],[ИНН организации]],tbl_inn[],4,FALSE))</f>
        <v/>
      </c>
      <c r="AA1169" s="90" t="str">
        <f>IF(ISERROR(VLOOKUP(tbl_main[[#This Row],[ИНН организации]],tbl_inn[],8,FALSE)),"",VLOOKUP(tbl_main[[#This Row],[ИНН организации]],tbl_inn[],8,FALSE))</f>
        <v/>
      </c>
      <c r="AB1169" s="83" t="s">
        <v>311</v>
      </c>
      <c r="AC1169" s="83" t="s">
        <v>311</v>
      </c>
      <c r="AD1169" s="83" t="s">
        <v>311</v>
      </c>
      <c r="AE1169" s="83" t="s">
        <v>311</v>
      </c>
      <c r="AF1169" s="83" t="s">
        <v>311</v>
      </c>
      <c r="AG1169" s="83" t="s">
        <v>311</v>
      </c>
      <c r="AH1169" s="83" t="s">
        <v>311</v>
      </c>
      <c r="AI1169" s="83" t="s">
        <v>311</v>
      </c>
      <c r="AJ1169" s="83" t="s">
        <v>311</v>
      </c>
      <c r="AK1169" s="83" t="s">
        <v>311</v>
      </c>
      <c r="AL1169" s="83" t="s">
        <v>311</v>
      </c>
      <c r="AM1169" s="83" t="s">
        <v>311</v>
      </c>
      <c r="AN1169" s="83" t="s">
        <v>311</v>
      </c>
    </row>
    <row r="1170" spans="1:40" x14ac:dyDescent="0.25">
      <c r="A1170" s="81">
        <f t="shared" si="18"/>
        <v>1161</v>
      </c>
      <c r="B1170" s="82" t="str">
        <f>IF(tbl_main[[#This Row],[ТИП]]="","",IF(tbl_main[[#This Row],[Серия и номер]]="","",tbl_main[[#This Row],[ТИП]]&amp;"-"&amp;RIGHT(tbl_main[[#This Row],[Серия и номер]],6)))</f>
        <v/>
      </c>
      <c r="C1170" s="83" t="s">
        <v>311</v>
      </c>
      <c r="D1170" s="83" t="s">
        <v>311</v>
      </c>
      <c r="E1170" s="83" t="s">
        <v>311</v>
      </c>
      <c r="F1170" s="83" t="s">
        <v>311</v>
      </c>
      <c r="G1170" s="83" t="s">
        <v>311</v>
      </c>
      <c r="H1170" s="83" t="s">
        <v>311</v>
      </c>
      <c r="I1170" s="83" t="s">
        <v>311</v>
      </c>
      <c r="J1170" s="83" t="s">
        <v>311</v>
      </c>
      <c r="K1170" s="84" t="s">
        <v>311</v>
      </c>
      <c r="L1170" s="83" t="s">
        <v>311</v>
      </c>
      <c r="M1170" s="85" t="s">
        <v>311</v>
      </c>
      <c r="N1170" s="83" t="s">
        <v>311</v>
      </c>
      <c r="O1170" s="84" t="s">
        <v>311</v>
      </c>
      <c r="P1170" s="83" t="s">
        <v>311</v>
      </c>
      <c r="Q1170" s="83" t="s">
        <v>311</v>
      </c>
      <c r="R1170" s="83" t="s">
        <v>311</v>
      </c>
      <c r="S1170" s="86" t="s">
        <v>311</v>
      </c>
      <c r="T1170" s="83" t="s">
        <v>311</v>
      </c>
      <c r="U1170" s="83" t="s">
        <v>311</v>
      </c>
      <c r="V1170" s="83" t="s">
        <v>311</v>
      </c>
      <c r="W1170" s="86" t="s">
        <v>311</v>
      </c>
      <c r="X1170" s="86" t="s">
        <v>311</v>
      </c>
      <c r="Y1170" s="90" t="str">
        <f>IF(tbl_main[[#This Row],[ИНН организации]]="","",IF(ISERROR(VLOOKUP(tbl_main[[#This Row],[ИНН организации]],tbl_inn[],3,FALSE)),"Проверьте ИНН",VLOOKUP(tbl_main[[#This Row],[ИНН организации]],tbl_inn[],3,FALSE)))</f>
        <v/>
      </c>
      <c r="Z1170" s="90" t="str">
        <f>IF(ISERROR(VLOOKUP(tbl_main[[#This Row],[ИНН организации]],tbl_inn[],4,FALSE)),"",VLOOKUP(tbl_main[[#This Row],[ИНН организации]],tbl_inn[],4,FALSE))</f>
        <v/>
      </c>
      <c r="AA1170" s="90" t="str">
        <f>IF(ISERROR(VLOOKUP(tbl_main[[#This Row],[ИНН организации]],tbl_inn[],8,FALSE)),"",VLOOKUP(tbl_main[[#This Row],[ИНН организации]],tbl_inn[],8,FALSE))</f>
        <v/>
      </c>
      <c r="AB1170" s="83" t="s">
        <v>311</v>
      </c>
      <c r="AC1170" s="83" t="s">
        <v>311</v>
      </c>
      <c r="AD1170" s="83" t="s">
        <v>311</v>
      </c>
      <c r="AE1170" s="83" t="s">
        <v>311</v>
      </c>
      <c r="AF1170" s="83" t="s">
        <v>311</v>
      </c>
      <c r="AG1170" s="83" t="s">
        <v>311</v>
      </c>
      <c r="AH1170" s="83" t="s">
        <v>311</v>
      </c>
      <c r="AI1170" s="83" t="s">
        <v>311</v>
      </c>
      <c r="AJ1170" s="83" t="s">
        <v>311</v>
      </c>
      <c r="AK1170" s="83" t="s">
        <v>311</v>
      </c>
      <c r="AL1170" s="83" t="s">
        <v>311</v>
      </c>
      <c r="AM1170" s="83" t="s">
        <v>311</v>
      </c>
      <c r="AN1170" s="83" t="s">
        <v>311</v>
      </c>
    </row>
    <row r="1171" spans="1:40" x14ac:dyDescent="0.25">
      <c r="A1171" s="81">
        <f t="shared" si="18"/>
        <v>1162</v>
      </c>
      <c r="B1171" s="82" t="str">
        <f>IF(tbl_main[[#This Row],[ТИП]]="","",IF(tbl_main[[#This Row],[Серия и номер]]="","",tbl_main[[#This Row],[ТИП]]&amp;"-"&amp;RIGHT(tbl_main[[#This Row],[Серия и номер]],6)))</f>
        <v/>
      </c>
      <c r="C1171" s="83" t="s">
        <v>311</v>
      </c>
      <c r="D1171" s="83" t="s">
        <v>311</v>
      </c>
      <c r="E1171" s="83" t="s">
        <v>311</v>
      </c>
      <c r="F1171" s="83" t="s">
        <v>311</v>
      </c>
      <c r="G1171" s="83" t="s">
        <v>311</v>
      </c>
      <c r="H1171" s="83" t="s">
        <v>311</v>
      </c>
      <c r="I1171" s="83" t="s">
        <v>311</v>
      </c>
      <c r="J1171" s="83" t="s">
        <v>311</v>
      </c>
      <c r="K1171" s="84" t="s">
        <v>311</v>
      </c>
      <c r="L1171" s="83" t="s">
        <v>311</v>
      </c>
      <c r="M1171" s="85" t="s">
        <v>311</v>
      </c>
      <c r="N1171" s="83" t="s">
        <v>311</v>
      </c>
      <c r="O1171" s="84" t="s">
        <v>311</v>
      </c>
      <c r="P1171" s="83" t="s">
        <v>311</v>
      </c>
      <c r="Q1171" s="83" t="s">
        <v>311</v>
      </c>
      <c r="R1171" s="83" t="s">
        <v>311</v>
      </c>
      <c r="S1171" s="86" t="s">
        <v>311</v>
      </c>
      <c r="T1171" s="83" t="s">
        <v>311</v>
      </c>
      <c r="U1171" s="83" t="s">
        <v>311</v>
      </c>
      <c r="V1171" s="83" t="s">
        <v>311</v>
      </c>
      <c r="W1171" s="86" t="s">
        <v>311</v>
      </c>
      <c r="X1171" s="86" t="s">
        <v>311</v>
      </c>
      <c r="Y1171" s="90" t="str">
        <f>IF(tbl_main[[#This Row],[ИНН организации]]="","",IF(ISERROR(VLOOKUP(tbl_main[[#This Row],[ИНН организации]],tbl_inn[],3,FALSE)),"Проверьте ИНН",VLOOKUP(tbl_main[[#This Row],[ИНН организации]],tbl_inn[],3,FALSE)))</f>
        <v/>
      </c>
      <c r="Z1171" s="90" t="str">
        <f>IF(ISERROR(VLOOKUP(tbl_main[[#This Row],[ИНН организации]],tbl_inn[],4,FALSE)),"",VLOOKUP(tbl_main[[#This Row],[ИНН организации]],tbl_inn[],4,FALSE))</f>
        <v/>
      </c>
      <c r="AA1171" s="90" t="str">
        <f>IF(ISERROR(VLOOKUP(tbl_main[[#This Row],[ИНН организации]],tbl_inn[],8,FALSE)),"",VLOOKUP(tbl_main[[#This Row],[ИНН организации]],tbl_inn[],8,FALSE))</f>
        <v/>
      </c>
      <c r="AB1171" s="83" t="s">
        <v>311</v>
      </c>
      <c r="AC1171" s="83" t="s">
        <v>311</v>
      </c>
      <c r="AD1171" s="83" t="s">
        <v>311</v>
      </c>
      <c r="AE1171" s="83" t="s">
        <v>311</v>
      </c>
      <c r="AF1171" s="83" t="s">
        <v>311</v>
      </c>
      <c r="AG1171" s="83" t="s">
        <v>311</v>
      </c>
      <c r="AH1171" s="83" t="s">
        <v>311</v>
      </c>
      <c r="AI1171" s="83" t="s">
        <v>311</v>
      </c>
      <c r="AJ1171" s="83" t="s">
        <v>311</v>
      </c>
      <c r="AK1171" s="83" t="s">
        <v>311</v>
      </c>
      <c r="AL1171" s="83" t="s">
        <v>311</v>
      </c>
      <c r="AM1171" s="83" t="s">
        <v>311</v>
      </c>
      <c r="AN1171" s="83" t="s">
        <v>311</v>
      </c>
    </row>
    <row r="1172" spans="1:40" x14ac:dyDescent="0.25">
      <c r="A1172" s="81">
        <f t="shared" si="18"/>
        <v>1163</v>
      </c>
      <c r="B1172" s="82" t="str">
        <f>IF(tbl_main[[#This Row],[ТИП]]="","",IF(tbl_main[[#This Row],[Серия и номер]]="","",tbl_main[[#This Row],[ТИП]]&amp;"-"&amp;RIGHT(tbl_main[[#This Row],[Серия и номер]],6)))</f>
        <v/>
      </c>
      <c r="C1172" s="83" t="s">
        <v>311</v>
      </c>
      <c r="D1172" s="83" t="s">
        <v>311</v>
      </c>
      <c r="E1172" s="83" t="s">
        <v>311</v>
      </c>
      <c r="F1172" s="83" t="s">
        <v>311</v>
      </c>
      <c r="G1172" s="83" t="s">
        <v>311</v>
      </c>
      <c r="H1172" s="83" t="s">
        <v>311</v>
      </c>
      <c r="I1172" s="83" t="s">
        <v>311</v>
      </c>
      <c r="J1172" s="83" t="s">
        <v>311</v>
      </c>
      <c r="K1172" s="84" t="s">
        <v>311</v>
      </c>
      <c r="L1172" s="83" t="s">
        <v>311</v>
      </c>
      <c r="M1172" s="85" t="s">
        <v>311</v>
      </c>
      <c r="N1172" s="83" t="s">
        <v>311</v>
      </c>
      <c r="O1172" s="84" t="s">
        <v>311</v>
      </c>
      <c r="P1172" s="83" t="s">
        <v>311</v>
      </c>
      <c r="Q1172" s="83" t="s">
        <v>311</v>
      </c>
      <c r="R1172" s="83" t="s">
        <v>311</v>
      </c>
      <c r="S1172" s="86" t="s">
        <v>311</v>
      </c>
      <c r="T1172" s="83" t="s">
        <v>311</v>
      </c>
      <c r="U1172" s="83" t="s">
        <v>311</v>
      </c>
      <c r="V1172" s="83" t="s">
        <v>311</v>
      </c>
      <c r="W1172" s="86" t="s">
        <v>311</v>
      </c>
      <c r="X1172" s="86" t="s">
        <v>311</v>
      </c>
      <c r="Y1172" s="90" t="str">
        <f>IF(tbl_main[[#This Row],[ИНН организации]]="","",IF(ISERROR(VLOOKUP(tbl_main[[#This Row],[ИНН организации]],tbl_inn[],3,FALSE)),"Проверьте ИНН",VLOOKUP(tbl_main[[#This Row],[ИНН организации]],tbl_inn[],3,FALSE)))</f>
        <v/>
      </c>
      <c r="Z1172" s="90" t="str">
        <f>IF(ISERROR(VLOOKUP(tbl_main[[#This Row],[ИНН организации]],tbl_inn[],4,FALSE)),"",VLOOKUP(tbl_main[[#This Row],[ИНН организации]],tbl_inn[],4,FALSE))</f>
        <v/>
      </c>
      <c r="AA1172" s="90" t="str">
        <f>IF(ISERROR(VLOOKUP(tbl_main[[#This Row],[ИНН организации]],tbl_inn[],8,FALSE)),"",VLOOKUP(tbl_main[[#This Row],[ИНН организации]],tbl_inn[],8,FALSE))</f>
        <v/>
      </c>
      <c r="AB1172" s="83" t="s">
        <v>311</v>
      </c>
      <c r="AC1172" s="83" t="s">
        <v>311</v>
      </c>
      <c r="AD1172" s="83" t="s">
        <v>311</v>
      </c>
      <c r="AE1172" s="83" t="s">
        <v>311</v>
      </c>
      <c r="AF1172" s="83" t="s">
        <v>311</v>
      </c>
      <c r="AG1172" s="83" t="s">
        <v>311</v>
      </c>
      <c r="AH1172" s="83" t="s">
        <v>311</v>
      </c>
      <c r="AI1172" s="83" t="s">
        <v>311</v>
      </c>
      <c r="AJ1172" s="83" t="s">
        <v>311</v>
      </c>
      <c r="AK1172" s="83" t="s">
        <v>311</v>
      </c>
      <c r="AL1172" s="83" t="s">
        <v>311</v>
      </c>
      <c r="AM1172" s="83" t="s">
        <v>311</v>
      </c>
      <c r="AN1172" s="83" t="s">
        <v>311</v>
      </c>
    </row>
    <row r="1173" spans="1:40" x14ac:dyDescent="0.25">
      <c r="A1173" s="81">
        <f t="shared" si="18"/>
        <v>1164</v>
      </c>
      <c r="B1173" s="82" t="str">
        <f>IF(tbl_main[[#This Row],[ТИП]]="","",IF(tbl_main[[#This Row],[Серия и номер]]="","",tbl_main[[#This Row],[ТИП]]&amp;"-"&amp;RIGHT(tbl_main[[#This Row],[Серия и номер]],6)))</f>
        <v/>
      </c>
      <c r="C1173" s="83" t="s">
        <v>311</v>
      </c>
      <c r="D1173" s="83" t="s">
        <v>311</v>
      </c>
      <c r="E1173" s="83" t="s">
        <v>311</v>
      </c>
      <c r="F1173" s="83" t="s">
        <v>311</v>
      </c>
      <c r="G1173" s="83" t="s">
        <v>311</v>
      </c>
      <c r="H1173" s="83" t="s">
        <v>311</v>
      </c>
      <c r="I1173" s="83" t="s">
        <v>311</v>
      </c>
      <c r="J1173" s="83" t="s">
        <v>311</v>
      </c>
      <c r="K1173" s="84" t="s">
        <v>311</v>
      </c>
      <c r="L1173" s="83" t="s">
        <v>311</v>
      </c>
      <c r="M1173" s="85" t="s">
        <v>311</v>
      </c>
      <c r="N1173" s="83" t="s">
        <v>311</v>
      </c>
      <c r="O1173" s="84" t="s">
        <v>311</v>
      </c>
      <c r="P1173" s="83" t="s">
        <v>311</v>
      </c>
      <c r="Q1173" s="83" t="s">
        <v>311</v>
      </c>
      <c r="R1173" s="83" t="s">
        <v>311</v>
      </c>
      <c r="S1173" s="86" t="s">
        <v>311</v>
      </c>
      <c r="T1173" s="83" t="s">
        <v>311</v>
      </c>
      <c r="U1173" s="83" t="s">
        <v>311</v>
      </c>
      <c r="V1173" s="83" t="s">
        <v>311</v>
      </c>
      <c r="W1173" s="86" t="s">
        <v>311</v>
      </c>
      <c r="X1173" s="86" t="s">
        <v>311</v>
      </c>
      <c r="Y1173" s="90" t="str">
        <f>IF(tbl_main[[#This Row],[ИНН организации]]="","",IF(ISERROR(VLOOKUP(tbl_main[[#This Row],[ИНН организации]],tbl_inn[],3,FALSE)),"Проверьте ИНН",VLOOKUP(tbl_main[[#This Row],[ИНН организации]],tbl_inn[],3,FALSE)))</f>
        <v/>
      </c>
      <c r="Z1173" s="90" t="str">
        <f>IF(ISERROR(VLOOKUP(tbl_main[[#This Row],[ИНН организации]],tbl_inn[],4,FALSE)),"",VLOOKUP(tbl_main[[#This Row],[ИНН организации]],tbl_inn[],4,FALSE))</f>
        <v/>
      </c>
      <c r="AA1173" s="90" t="str">
        <f>IF(ISERROR(VLOOKUP(tbl_main[[#This Row],[ИНН организации]],tbl_inn[],8,FALSE)),"",VLOOKUP(tbl_main[[#This Row],[ИНН организации]],tbl_inn[],8,FALSE))</f>
        <v/>
      </c>
      <c r="AB1173" s="83" t="s">
        <v>311</v>
      </c>
      <c r="AC1173" s="83" t="s">
        <v>311</v>
      </c>
      <c r="AD1173" s="83" t="s">
        <v>311</v>
      </c>
      <c r="AE1173" s="83" t="s">
        <v>311</v>
      </c>
      <c r="AF1173" s="83" t="s">
        <v>311</v>
      </c>
      <c r="AG1173" s="83" t="s">
        <v>311</v>
      </c>
      <c r="AH1173" s="83" t="s">
        <v>311</v>
      </c>
      <c r="AI1173" s="83" t="s">
        <v>311</v>
      </c>
      <c r="AJ1173" s="83" t="s">
        <v>311</v>
      </c>
      <c r="AK1173" s="83" t="s">
        <v>311</v>
      </c>
      <c r="AL1173" s="83" t="s">
        <v>311</v>
      </c>
      <c r="AM1173" s="83" t="s">
        <v>311</v>
      </c>
      <c r="AN1173" s="83" t="s">
        <v>311</v>
      </c>
    </row>
    <row r="1174" spans="1:40" x14ac:dyDescent="0.25">
      <c r="A1174" s="81">
        <f t="shared" si="18"/>
        <v>1165</v>
      </c>
      <c r="B1174" s="82" t="str">
        <f>IF(tbl_main[[#This Row],[ТИП]]="","",IF(tbl_main[[#This Row],[Серия и номер]]="","",tbl_main[[#This Row],[ТИП]]&amp;"-"&amp;RIGHT(tbl_main[[#This Row],[Серия и номер]],6)))</f>
        <v/>
      </c>
      <c r="C1174" s="83" t="s">
        <v>311</v>
      </c>
      <c r="D1174" s="83" t="s">
        <v>311</v>
      </c>
      <c r="E1174" s="83" t="s">
        <v>311</v>
      </c>
      <c r="F1174" s="83" t="s">
        <v>311</v>
      </c>
      <c r="G1174" s="83" t="s">
        <v>311</v>
      </c>
      <c r="H1174" s="83" t="s">
        <v>311</v>
      </c>
      <c r="I1174" s="83" t="s">
        <v>311</v>
      </c>
      <c r="J1174" s="83" t="s">
        <v>311</v>
      </c>
      <c r="K1174" s="84" t="s">
        <v>311</v>
      </c>
      <c r="L1174" s="83" t="s">
        <v>311</v>
      </c>
      <c r="M1174" s="85" t="s">
        <v>311</v>
      </c>
      <c r="N1174" s="83" t="s">
        <v>311</v>
      </c>
      <c r="O1174" s="84" t="s">
        <v>311</v>
      </c>
      <c r="P1174" s="83" t="s">
        <v>311</v>
      </c>
      <c r="Q1174" s="83" t="s">
        <v>311</v>
      </c>
      <c r="R1174" s="83" t="s">
        <v>311</v>
      </c>
      <c r="S1174" s="86" t="s">
        <v>311</v>
      </c>
      <c r="T1174" s="83" t="s">
        <v>311</v>
      </c>
      <c r="U1174" s="83" t="s">
        <v>311</v>
      </c>
      <c r="V1174" s="83" t="s">
        <v>311</v>
      </c>
      <c r="W1174" s="86" t="s">
        <v>311</v>
      </c>
      <c r="X1174" s="86" t="s">
        <v>311</v>
      </c>
      <c r="Y1174" s="90" t="str">
        <f>IF(tbl_main[[#This Row],[ИНН организации]]="","",IF(ISERROR(VLOOKUP(tbl_main[[#This Row],[ИНН организации]],tbl_inn[],3,FALSE)),"Проверьте ИНН",VLOOKUP(tbl_main[[#This Row],[ИНН организации]],tbl_inn[],3,FALSE)))</f>
        <v/>
      </c>
      <c r="Z1174" s="90" t="str">
        <f>IF(ISERROR(VLOOKUP(tbl_main[[#This Row],[ИНН организации]],tbl_inn[],4,FALSE)),"",VLOOKUP(tbl_main[[#This Row],[ИНН организации]],tbl_inn[],4,FALSE))</f>
        <v/>
      </c>
      <c r="AA1174" s="90" t="str">
        <f>IF(ISERROR(VLOOKUP(tbl_main[[#This Row],[ИНН организации]],tbl_inn[],8,FALSE)),"",VLOOKUP(tbl_main[[#This Row],[ИНН организации]],tbl_inn[],8,FALSE))</f>
        <v/>
      </c>
      <c r="AB1174" s="83" t="s">
        <v>311</v>
      </c>
      <c r="AC1174" s="83" t="s">
        <v>311</v>
      </c>
      <c r="AD1174" s="83" t="s">
        <v>311</v>
      </c>
      <c r="AE1174" s="83" t="s">
        <v>311</v>
      </c>
      <c r="AF1174" s="83" t="s">
        <v>311</v>
      </c>
      <c r="AG1174" s="83" t="s">
        <v>311</v>
      </c>
      <c r="AH1174" s="83" t="s">
        <v>311</v>
      </c>
      <c r="AI1174" s="83" t="s">
        <v>311</v>
      </c>
      <c r="AJ1174" s="83" t="s">
        <v>311</v>
      </c>
      <c r="AK1174" s="83" t="s">
        <v>311</v>
      </c>
      <c r="AL1174" s="83" t="s">
        <v>311</v>
      </c>
      <c r="AM1174" s="83" t="s">
        <v>311</v>
      </c>
      <c r="AN1174" s="83" t="s">
        <v>311</v>
      </c>
    </row>
    <row r="1175" spans="1:40" x14ac:dyDescent="0.25">
      <c r="A1175" s="81">
        <f t="shared" si="18"/>
        <v>1166</v>
      </c>
      <c r="B1175" s="82" t="str">
        <f>IF(tbl_main[[#This Row],[ТИП]]="","",IF(tbl_main[[#This Row],[Серия и номер]]="","",tbl_main[[#This Row],[ТИП]]&amp;"-"&amp;RIGHT(tbl_main[[#This Row],[Серия и номер]],6)))</f>
        <v/>
      </c>
      <c r="C1175" s="83" t="s">
        <v>311</v>
      </c>
      <c r="D1175" s="83" t="s">
        <v>311</v>
      </c>
      <c r="E1175" s="83" t="s">
        <v>311</v>
      </c>
      <c r="F1175" s="83" t="s">
        <v>311</v>
      </c>
      <c r="G1175" s="83" t="s">
        <v>311</v>
      </c>
      <c r="H1175" s="83" t="s">
        <v>311</v>
      </c>
      <c r="I1175" s="83" t="s">
        <v>311</v>
      </c>
      <c r="J1175" s="83" t="s">
        <v>311</v>
      </c>
      <c r="K1175" s="84" t="s">
        <v>311</v>
      </c>
      <c r="L1175" s="83" t="s">
        <v>311</v>
      </c>
      <c r="M1175" s="85" t="s">
        <v>311</v>
      </c>
      <c r="N1175" s="83" t="s">
        <v>311</v>
      </c>
      <c r="O1175" s="84" t="s">
        <v>311</v>
      </c>
      <c r="P1175" s="83" t="s">
        <v>311</v>
      </c>
      <c r="Q1175" s="83" t="s">
        <v>311</v>
      </c>
      <c r="R1175" s="83" t="s">
        <v>311</v>
      </c>
      <c r="S1175" s="86" t="s">
        <v>311</v>
      </c>
      <c r="T1175" s="83" t="s">
        <v>311</v>
      </c>
      <c r="U1175" s="83" t="s">
        <v>311</v>
      </c>
      <c r="V1175" s="83" t="s">
        <v>311</v>
      </c>
      <c r="W1175" s="86" t="s">
        <v>311</v>
      </c>
      <c r="X1175" s="86" t="s">
        <v>311</v>
      </c>
      <c r="Y1175" s="90" t="str">
        <f>IF(tbl_main[[#This Row],[ИНН организации]]="","",IF(ISERROR(VLOOKUP(tbl_main[[#This Row],[ИНН организации]],tbl_inn[],3,FALSE)),"Проверьте ИНН",VLOOKUP(tbl_main[[#This Row],[ИНН организации]],tbl_inn[],3,FALSE)))</f>
        <v/>
      </c>
      <c r="Z1175" s="90" t="str">
        <f>IF(ISERROR(VLOOKUP(tbl_main[[#This Row],[ИНН организации]],tbl_inn[],4,FALSE)),"",VLOOKUP(tbl_main[[#This Row],[ИНН организации]],tbl_inn[],4,FALSE))</f>
        <v/>
      </c>
      <c r="AA1175" s="90" t="str">
        <f>IF(ISERROR(VLOOKUP(tbl_main[[#This Row],[ИНН организации]],tbl_inn[],8,FALSE)),"",VLOOKUP(tbl_main[[#This Row],[ИНН организации]],tbl_inn[],8,FALSE))</f>
        <v/>
      </c>
      <c r="AB1175" s="83" t="s">
        <v>311</v>
      </c>
      <c r="AC1175" s="83" t="s">
        <v>311</v>
      </c>
      <c r="AD1175" s="83" t="s">
        <v>311</v>
      </c>
      <c r="AE1175" s="83" t="s">
        <v>311</v>
      </c>
      <c r="AF1175" s="83" t="s">
        <v>311</v>
      </c>
      <c r="AG1175" s="83" t="s">
        <v>311</v>
      </c>
      <c r="AH1175" s="83" t="s">
        <v>311</v>
      </c>
      <c r="AI1175" s="83" t="s">
        <v>311</v>
      </c>
      <c r="AJ1175" s="83" t="s">
        <v>311</v>
      </c>
      <c r="AK1175" s="83" t="s">
        <v>311</v>
      </c>
      <c r="AL1175" s="83" t="s">
        <v>311</v>
      </c>
      <c r="AM1175" s="83" t="s">
        <v>311</v>
      </c>
      <c r="AN1175" s="83" t="s">
        <v>311</v>
      </c>
    </row>
    <row r="1176" spans="1:40" x14ac:dyDescent="0.25">
      <c r="A1176" s="81">
        <f t="shared" si="18"/>
        <v>1167</v>
      </c>
      <c r="B1176" s="82" t="str">
        <f>IF(tbl_main[[#This Row],[ТИП]]="","",IF(tbl_main[[#This Row],[Серия и номер]]="","",tbl_main[[#This Row],[ТИП]]&amp;"-"&amp;RIGHT(tbl_main[[#This Row],[Серия и номер]],6)))</f>
        <v/>
      </c>
      <c r="C1176" s="83" t="s">
        <v>311</v>
      </c>
      <c r="D1176" s="83" t="s">
        <v>311</v>
      </c>
      <c r="E1176" s="83" t="s">
        <v>311</v>
      </c>
      <c r="F1176" s="83" t="s">
        <v>311</v>
      </c>
      <c r="G1176" s="83" t="s">
        <v>311</v>
      </c>
      <c r="H1176" s="83" t="s">
        <v>311</v>
      </c>
      <c r="I1176" s="83" t="s">
        <v>311</v>
      </c>
      <c r="J1176" s="83" t="s">
        <v>311</v>
      </c>
      <c r="K1176" s="84" t="s">
        <v>311</v>
      </c>
      <c r="L1176" s="83" t="s">
        <v>311</v>
      </c>
      <c r="M1176" s="85" t="s">
        <v>311</v>
      </c>
      <c r="N1176" s="83" t="s">
        <v>311</v>
      </c>
      <c r="O1176" s="84" t="s">
        <v>311</v>
      </c>
      <c r="P1176" s="83" t="s">
        <v>311</v>
      </c>
      <c r="Q1176" s="83" t="s">
        <v>311</v>
      </c>
      <c r="R1176" s="83" t="s">
        <v>311</v>
      </c>
      <c r="S1176" s="86" t="s">
        <v>311</v>
      </c>
      <c r="T1176" s="83" t="s">
        <v>311</v>
      </c>
      <c r="U1176" s="83" t="s">
        <v>311</v>
      </c>
      <c r="V1176" s="83" t="s">
        <v>311</v>
      </c>
      <c r="W1176" s="86" t="s">
        <v>311</v>
      </c>
      <c r="X1176" s="86" t="s">
        <v>311</v>
      </c>
      <c r="Y1176" s="90" t="str">
        <f>IF(tbl_main[[#This Row],[ИНН организации]]="","",IF(ISERROR(VLOOKUP(tbl_main[[#This Row],[ИНН организации]],tbl_inn[],3,FALSE)),"Проверьте ИНН",VLOOKUP(tbl_main[[#This Row],[ИНН организации]],tbl_inn[],3,FALSE)))</f>
        <v/>
      </c>
      <c r="Z1176" s="90" t="str">
        <f>IF(ISERROR(VLOOKUP(tbl_main[[#This Row],[ИНН организации]],tbl_inn[],4,FALSE)),"",VLOOKUP(tbl_main[[#This Row],[ИНН организации]],tbl_inn[],4,FALSE))</f>
        <v/>
      </c>
      <c r="AA1176" s="90" t="str">
        <f>IF(ISERROR(VLOOKUP(tbl_main[[#This Row],[ИНН организации]],tbl_inn[],8,FALSE)),"",VLOOKUP(tbl_main[[#This Row],[ИНН организации]],tbl_inn[],8,FALSE))</f>
        <v/>
      </c>
      <c r="AB1176" s="83" t="s">
        <v>311</v>
      </c>
      <c r="AC1176" s="83" t="s">
        <v>311</v>
      </c>
      <c r="AD1176" s="83" t="s">
        <v>311</v>
      </c>
      <c r="AE1176" s="83" t="s">
        <v>311</v>
      </c>
      <c r="AF1176" s="83" t="s">
        <v>311</v>
      </c>
      <c r="AG1176" s="83" t="s">
        <v>311</v>
      </c>
      <c r="AH1176" s="83" t="s">
        <v>311</v>
      </c>
      <c r="AI1176" s="83" t="s">
        <v>311</v>
      </c>
      <c r="AJ1176" s="83" t="s">
        <v>311</v>
      </c>
      <c r="AK1176" s="83" t="s">
        <v>311</v>
      </c>
      <c r="AL1176" s="83" t="s">
        <v>311</v>
      </c>
      <c r="AM1176" s="83" t="s">
        <v>311</v>
      </c>
      <c r="AN1176" s="83" t="s">
        <v>311</v>
      </c>
    </row>
    <row r="1177" spans="1:40" x14ac:dyDescent="0.25">
      <c r="A1177" s="81">
        <f t="shared" si="18"/>
        <v>1168</v>
      </c>
      <c r="B1177" s="82" t="str">
        <f>IF(tbl_main[[#This Row],[ТИП]]="","",IF(tbl_main[[#This Row],[Серия и номер]]="","",tbl_main[[#This Row],[ТИП]]&amp;"-"&amp;RIGHT(tbl_main[[#This Row],[Серия и номер]],6)))</f>
        <v/>
      </c>
      <c r="C1177" s="83" t="s">
        <v>311</v>
      </c>
      <c r="D1177" s="83" t="s">
        <v>311</v>
      </c>
      <c r="E1177" s="83" t="s">
        <v>311</v>
      </c>
      <c r="F1177" s="83" t="s">
        <v>311</v>
      </c>
      <c r="G1177" s="83" t="s">
        <v>311</v>
      </c>
      <c r="H1177" s="83" t="s">
        <v>311</v>
      </c>
      <c r="I1177" s="83" t="s">
        <v>311</v>
      </c>
      <c r="J1177" s="83" t="s">
        <v>311</v>
      </c>
      <c r="K1177" s="84" t="s">
        <v>311</v>
      </c>
      <c r="L1177" s="83" t="s">
        <v>311</v>
      </c>
      <c r="M1177" s="85" t="s">
        <v>311</v>
      </c>
      <c r="N1177" s="83" t="s">
        <v>311</v>
      </c>
      <c r="O1177" s="84" t="s">
        <v>311</v>
      </c>
      <c r="P1177" s="83" t="s">
        <v>311</v>
      </c>
      <c r="Q1177" s="83" t="s">
        <v>311</v>
      </c>
      <c r="R1177" s="83" t="s">
        <v>311</v>
      </c>
      <c r="S1177" s="86" t="s">
        <v>311</v>
      </c>
      <c r="T1177" s="83" t="s">
        <v>311</v>
      </c>
      <c r="U1177" s="83" t="s">
        <v>311</v>
      </c>
      <c r="V1177" s="83" t="s">
        <v>311</v>
      </c>
      <c r="W1177" s="86" t="s">
        <v>311</v>
      </c>
      <c r="X1177" s="86" t="s">
        <v>311</v>
      </c>
      <c r="Y1177" s="90" t="str">
        <f>IF(tbl_main[[#This Row],[ИНН организации]]="","",IF(ISERROR(VLOOKUP(tbl_main[[#This Row],[ИНН организации]],tbl_inn[],3,FALSE)),"Проверьте ИНН",VLOOKUP(tbl_main[[#This Row],[ИНН организации]],tbl_inn[],3,FALSE)))</f>
        <v/>
      </c>
      <c r="Z1177" s="90" t="str">
        <f>IF(ISERROR(VLOOKUP(tbl_main[[#This Row],[ИНН организации]],tbl_inn[],4,FALSE)),"",VLOOKUP(tbl_main[[#This Row],[ИНН организации]],tbl_inn[],4,FALSE))</f>
        <v/>
      </c>
      <c r="AA1177" s="90" t="str">
        <f>IF(ISERROR(VLOOKUP(tbl_main[[#This Row],[ИНН организации]],tbl_inn[],8,FALSE)),"",VLOOKUP(tbl_main[[#This Row],[ИНН организации]],tbl_inn[],8,FALSE))</f>
        <v/>
      </c>
      <c r="AB1177" s="83" t="s">
        <v>311</v>
      </c>
      <c r="AC1177" s="83" t="s">
        <v>311</v>
      </c>
      <c r="AD1177" s="83" t="s">
        <v>311</v>
      </c>
      <c r="AE1177" s="83" t="s">
        <v>311</v>
      </c>
      <c r="AF1177" s="83" t="s">
        <v>311</v>
      </c>
      <c r="AG1177" s="83" t="s">
        <v>311</v>
      </c>
      <c r="AH1177" s="83" t="s">
        <v>311</v>
      </c>
      <c r="AI1177" s="83" t="s">
        <v>311</v>
      </c>
      <c r="AJ1177" s="83" t="s">
        <v>311</v>
      </c>
      <c r="AK1177" s="83" t="s">
        <v>311</v>
      </c>
      <c r="AL1177" s="83" t="s">
        <v>311</v>
      </c>
      <c r="AM1177" s="83" t="s">
        <v>311</v>
      </c>
      <c r="AN1177" s="83" t="s">
        <v>311</v>
      </c>
    </row>
    <row r="1178" spans="1:40" x14ac:dyDescent="0.25">
      <c r="A1178" s="81">
        <f t="shared" si="18"/>
        <v>1169</v>
      </c>
      <c r="B1178" s="82" t="str">
        <f>IF(tbl_main[[#This Row],[ТИП]]="","",IF(tbl_main[[#This Row],[Серия и номер]]="","",tbl_main[[#This Row],[ТИП]]&amp;"-"&amp;RIGHT(tbl_main[[#This Row],[Серия и номер]],6)))</f>
        <v/>
      </c>
      <c r="C1178" s="83" t="s">
        <v>311</v>
      </c>
      <c r="D1178" s="83" t="s">
        <v>311</v>
      </c>
      <c r="E1178" s="83" t="s">
        <v>311</v>
      </c>
      <c r="F1178" s="83" t="s">
        <v>311</v>
      </c>
      <c r="G1178" s="83" t="s">
        <v>311</v>
      </c>
      <c r="H1178" s="83" t="s">
        <v>311</v>
      </c>
      <c r="I1178" s="83" t="s">
        <v>311</v>
      </c>
      <c r="J1178" s="83" t="s">
        <v>311</v>
      </c>
      <c r="K1178" s="84" t="s">
        <v>311</v>
      </c>
      <c r="L1178" s="83" t="s">
        <v>311</v>
      </c>
      <c r="M1178" s="85" t="s">
        <v>311</v>
      </c>
      <c r="N1178" s="83" t="s">
        <v>311</v>
      </c>
      <c r="O1178" s="84" t="s">
        <v>311</v>
      </c>
      <c r="P1178" s="83" t="s">
        <v>311</v>
      </c>
      <c r="Q1178" s="83" t="s">
        <v>311</v>
      </c>
      <c r="R1178" s="83" t="s">
        <v>311</v>
      </c>
      <c r="S1178" s="86" t="s">
        <v>311</v>
      </c>
      <c r="T1178" s="83" t="s">
        <v>311</v>
      </c>
      <c r="U1178" s="83" t="s">
        <v>311</v>
      </c>
      <c r="V1178" s="83" t="s">
        <v>311</v>
      </c>
      <c r="W1178" s="86" t="s">
        <v>311</v>
      </c>
      <c r="X1178" s="86" t="s">
        <v>311</v>
      </c>
      <c r="Y1178" s="90" t="str">
        <f>IF(tbl_main[[#This Row],[ИНН организации]]="","",IF(ISERROR(VLOOKUP(tbl_main[[#This Row],[ИНН организации]],tbl_inn[],3,FALSE)),"Проверьте ИНН",VLOOKUP(tbl_main[[#This Row],[ИНН организации]],tbl_inn[],3,FALSE)))</f>
        <v/>
      </c>
      <c r="Z1178" s="90" t="str">
        <f>IF(ISERROR(VLOOKUP(tbl_main[[#This Row],[ИНН организации]],tbl_inn[],4,FALSE)),"",VLOOKUP(tbl_main[[#This Row],[ИНН организации]],tbl_inn[],4,FALSE))</f>
        <v/>
      </c>
      <c r="AA1178" s="90" t="str">
        <f>IF(ISERROR(VLOOKUP(tbl_main[[#This Row],[ИНН организации]],tbl_inn[],8,FALSE)),"",VLOOKUP(tbl_main[[#This Row],[ИНН организации]],tbl_inn[],8,FALSE))</f>
        <v/>
      </c>
      <c r="AB1178" s="83" t="s">
        <v>311</v>
      </c>
      <c r="AC1178" s="83" t="s">
        <v>311</v>
      </c>
      <c r="AD1178" s="83" t="s">
        <v>311</v>
      </c>
      <c r="AE1178" s="83" t="s">
        <v>311</v>
      </c>
      <c r="AF1178" s="83" t="s">
        <v>311</v>
      </c>
      <c r="AG1178" s="83" t="s">
        <v>311</v>
      </c>
      <c r="AH1178" s="83" t="s">
        <v>311</v>
      </c>
      <c r="AI1178" s="83" t="s">
        <v>311</v>
      </c>
      <c r="AJ1178" s="83" t="s">
        <v>311</v>
      </c>
      <c r="AK1178" s="83" t="s">
        <v>311</v>
      </c>
      <c r="AL1178" s="83" t="s">
        <v>311</v>
      </c>
      <c r="AM1178" s="83" t="s">
        <v>311</v>
      </c>
      <c r="AN1178" s="83" t="s">
        <v>311</v>
      </c>
    </row>
    <row r="1179" spans="1:40" x14ac:dyDescent="0.25">
      <c r="A1179" s="81">
        <f t="shared" si="18"/>
        <v>1170</v>
      </c>
      <c r="B1179" s="82" t="str">
        <f>IF(tbl_main[[#This Row],[ТИП]]="","",IF(tbl_main[[#This Row],[Серия и номер]]="","",tbl_main[[#This Row],[ТИП]]&amp;"-"&amp;RIGHT(tbl_main[[#This Row],[Серия и номер]],6)))</f>
        <v/>
      </c>
      <c r="C1179" s="83" t="s">
        <v>311</v>
      </c>
      <c r="D1179" s="83" t="s">
        <v>311</v>
      </c>
      <c r="E1179" s="83" t="s">
        <v>311</v>
      </c>
      <c r="F1179" s="83" t="s">
        <v>311</v>
      </c>
      <c r="G1179" s="83" t="s">
        <v>311</v>
      </c>
      <c r="H1179" s="83" t="s">
        <v>311</v>
      </c>
      <c r="I1179" s="83" t="s">
        <v>311</v>
      </c>
      <c r="J1179" s="83" t="s">
        <v>311</v>
      </c>
      <c r="K1179" s="84" t="s">
        <v>311</v>
      </c>
      <c r="L1179" s="83" t="s">
        <v>311</v>
      </c>
      <c r="M1179" s="85" t="s">
        <v>311</v>
      </c>
      <c r="N1179" s="83" t="s">
        <v>311</v>
      </c>
      <c r="O1179" s="84" t="s">
        <v>311</v>
      </c>
      <c r="P1179" s="83" t="s">
        <v>311</v>
      </c>
      <c r="Q1179" s="83" t="s">
        <v>311</v>
      </c>
      <c r="R1179" s="83" t="s">
        <v>311</v>
      </c>
      <c r="S1179" s="86" t="s">
        <v>311</v>
      </c>
      <c r="T1179" s="83" t="s">
        <v>311</v>
      </c>
      <c r="U1179" s="83" t="s">
        <v>311</v>
      </c>
      <c r="V1179" s="83" t="s">
        <v>311</v>
      </c>
      <c r="W1179" s="86" t="s">
        <v>311</v>
      </c>
      <c r="X1179" s="86" t="s">
        <v>311</v>
      </c>
      <c r="Y1179" s="90" t="str">
        <f>IF(tbl_main[[#This Row],[ИНН организации]]="","",IF(ISERROR(VLOOKUP(tbl_main[[#This Row],[ИНН организации]],tbl_inn[],3,FALSE)),"Проверьте ИНН",VLOOKUP(tbl_main[[#This Row],[ИНН организации]],tbl_inn[],3,FALSE)))</f>
        <v/>
      </c>
      <c r="Z1179" s="90" t="str">
        <f>IF(ISERROR(VLOOKUP(tbl_main[[#This Row],[ИНН организации]],tbl_inn[],4,FALSE)),"",VLOOKUP(tbl_main[[#This Row],[ИНН организации]],tbl_inn[],4,FALSE))</f>
        <v/>
      </c>
      <c r="AA1179" s="90" t="str">
        <f>IF(ISERROR(VLOOKUP(tbl_main[[#This Row],[ИНН организации]],tbl_inn[],8,FALSE)),"",VLOOKUP(tbl_main[[#This Row],[ИНН организации]],tbl_inn[],8,FALSE))</f>
        <v/>
      </c>
      <c r="AB1179" s="83" t="s">
        <v>311</v>
      </c>
      <c r="AC1179" s="83" t="s">
        <v>311</v>
      </c>
      <c r="AD1179" s="83" t="s">
        <v>311</v>
      </c>
      <c r="AE1179" s="83" t="s">
        <v>311</v>
      </c>
      <c r="AF1179" s="83" t="s">
        <v>311</v>
      </c>
      <c r="AG1179" s="83" t="s">
        <v>311</v>
      </c>
      <c r="AH1179" s="83" t="s">
        <v>311</v>
      </c>
      <c r="AI1179" s="83" t="s">
        <v>311</v>
      </c>
      <c r="AJ1179" s="83" t="s">
        <v>311</v>
      </c>
      <c r="AK1179" s="83" t="s">
        <v>311</v>
      </c>
      <c r="AL1179" s="83" t="s">
        <v>311</v>
      </c>
      <c r="AM1179" s="83" t="s">
        <v>311</v>
      </c>
      <c r="AN1179" s="83" t="s">
        <v>311</v>
      </c>
    </row>
    <row r="1180" spans="1:40" x14ac:dyDescent="0.25">
      <c r="A1180" s="81">
        <f t="shared" si="18"/>
        <v>1171</v>
      </c>
      <c r="B1180" s="82" t="str">
        <f>IF(tbl_main[[#This Row],[ТИП]]="","",IF(tbl_main[[#This Row],[Серия и номер]]="","",tbl_main[[#This Row],[ТИП]]&amp;"-"&amp;RIGHT(tbl_main[[#This Row],[Серия и номер]],6)))</f>
        <v/>
      </c>
      <c r="C1180" s="83" t="s">
        <v>311</v>
      </c>
      <c r="D1180" s="83" t="s">
        <v>311</v>
      </c>
      <c r="E1180" s="83" t="s">
        <v>311</v>
      </c>
      <c r="F1180" s="83" t="s">
        <v>311</v>
      </c>
      <c r="G1180" s="83" t="s">
        <v>311</v>
      </c>
      <c r="H1180" s="83" t="s">
        <v>311</v>
      </c>
      <c r="I1180" s="83" t="s">
        <v>311</v>
      </c>
      <c r="J1180" s="83" t="s">
        <v>311</v>
      </c>
      <c r="K1180" s="84" t="s">
        <v>311</v>
      </c>
      <c r="L1180" s="83" t="s">
        <v>311</v>
      </c>
      <c r="M1180" s="85" t="s">
        <v>311</v>
      </c>
      <c r="N1180" s="83" t="s">
        <v>311</v>
      </c>
      <c r="O1180" s="84" t="s">
        <v>311</v>
      </c>
      <c r="P1180" s="83" t="s">
        <v>311</v>
      </c>
      <c r="Q1180" s="83" t="s">
        <v>311</v>
      </c>
      <c r="R1180" s="83" t="s">
        <v>311</v>
      </c>
      <c r="S1180" s="86" t="s">
        <v>311</v>
      </c>
      <c r="T1180" s="83" t="s">
        <v>311</v>
      </c>
      <c r="U1180" s="83" t="s">
        <v>311</v>
      </c>
      <c r="V1180" s="83" t="s">
        <v>311</v>
      </c>
      <c r="W1180" s="86" t="s">
        <v>311</v>
      </c>
      <c r="X1180" s="86" t="s">
        <v>311</v>
      </c>
      <c r="Y1180" s="90" t="str">
        <f>IF(tbl_main[[#This Row],[ИНН организации]]="","",IF(ISERROR(VLOOKUP(tbl_main[[#This Row],[ИНН организации]],tbl_inn[],3,FALSE)),"Проверьте ИНН",VLOOKUP(tbl_main[[#This Row],[ИНН организации]],tbl_inn[],3,FALSE)))</f>
        <v/>
      </c>
      <c r="Z1180" s="90" t="str">
        <f>IF(ISERROR(VLOOKUP(tbl_main[[#This Row],[ИНН организации]],tbl_inn[],4,FALSE)),"",VLOOKUP(tbl_main[[#This Row],[ИНН организации]],tbl_inn[],4,FALSE))</f>
        <v/>
      </c>
      <c r="AA1180" s="90" t="str">
        <f>IF(ISERROR(VLOOKUP(tbl_main[[#This Row],[ИНН организации]],tbl_inn[],8,FALSE)),"",VLOOKUP(tbl_main[[#This Row],[ИНН организации]],tbl_inn[],8,FALSE))</f>
        <v/>
      </c>
      <c r="AB1180" s="83" t="s">
        <v>311</v>
      </c>
      <c r="AC1180" s="83" t="s">
        <v>311</v>
      </c>
      <c r="AD1180" s="83" t="s">
        <v>311</v>
      </c>
      <c r="AE1180" s="83" t="s">
        <v>311</v>
      </c>
      <c r="AF1180" s="83" t="s">
        <v>311</v>
      </c>
      <c r="AG1180" s="83" t="s">
        <v>311</v>
      </c>
      <c r="AH1180" s="83" t="s">
        <v>311</v>
      </c>
      <c r="AI1180" s="83" t="s">
        <v>311</v>
      </c>
      <c r="AJ1180" s="83" t="s">
        <v>311</v>
      </c>
      <c r="AK1180" s="83" t="s">
        <v>311</v>
      </c>
      <c r="AL1180" s="83" t="s">
        <v>311</v>
      </c>
      <c r="AM1180" s="83" t="s">
        <v>311</v>
      </c>
      <c r="AN1180" s="83" t="s">
        <v>311</v>
      </c>
    </row>
    <row r="1181" spans="1:40" x14ac:dyDescent="0.25">
      <c r="A1181" s="81">
        <f t="shared" si="18"/>
        <v>1172</v>
      </c>
      <c r="B1181" s="82" t="str">
        <f>IF(tbl_main[[#This Row],[ТИП]]="","",IF(tbl_main[[#This Row],[Серия и номер]]="","",tbl_main[[#This Row],[ТИП]]&amp;"-"&amp;RIGHT(tbl_main[[#This Row],[Серия и номер]],6)))</f>
        <v/>
      </c>
      <c r="C1181" s="83" t="s">
        <v>311</v>
      </c>
      <c r="D1181" s="83" t="s">
        <v>311</v>
      </c>
      <c r="E1181" s="83" t="s">
        <v>311</v>
      </c>
      <c r="F1181" s="83" t="s">
        <v>311</v>
      </c>
      <c r="G1181" s="83" t="s">
        <v>311</v>
      </c>
      <c r="H1181" s="83" t="s">
        <v>311</v>
      </c>
      <c r="I1181" s="83" t="s">
        <v>311</v>
      </c>
      <c r="J1181" s="83" t="s">
        <v>311</v>
      </c>
      <c r="K1181" s="84" t="s">
        <v>311</v>
      </c>
      <c r="L1181" s="83" t="s">
        <v>311</v>
      </c>
      <c r="M1181" s="85" t="s">
        <v>311</v>
      </c>
      <c r="N1181" s="83" t="s">
        <v>311</v>
      </c>
      <c r="O1181" s="84" t="s">
        <v>311</v>
      </c>
      <c r="P1181" s="83" t="s">
        <v>311</v>
      </c>
      <c r="Q1181" s="83" t="s">
        <v>311</v>
      </c>
      <c r="R1181" s="83" t="s">
        <v>311</v>
      </c>
      <c r="S1181" s="86" t="s">
        <v>311</v>
      </c>
      <c r="T1181" s="83" t="s">
        <v>311</v>
      </c>
      <c r="U1181" s="83" t="s">
        <v>311</v>
      </c>
      <c r="V1181" s="83" t="s">
        <v>311</v>
      </c>
      <c r="W1181" s="86" t="s">
        <v>311</v>
      </c>
      <c r="X1181" s="86" t="s">
        <v>311</v>
      </c>
      <c r="Y1181" s="90" t="str">
        <f>IF(tbl_main[[#This Row],[ИНН организации]]="","",IF(ISERROR(VLOOKUP(tbl_main[[#This Row],[ИНН организации]],tbl_inn[],3,FALSE)),"Проверьте ИНН",VLOOKUP(tbl_main[[#This Row],[ИНН организации]],tbl_inn[],3,FALSE)))</f>
        <v/>
      </c>
      <c r="Z1181" s="90" t="str">
        <f>IF(ISERROR(VLOOKUP(tbl_main[[#This Row],[ИНН организации]],tbl_inn[],4,FALSE)),"",VLOOKUP(tbl_main[[#This Row],[ИНН организации]],tbl_inn[],4,FALSE))</f>
        <v/>
      </c>
      <c r="AA1181" s="90" t="str">
        <f>IF(ISERROR(VLOOKUP(tbl_main[[#This Row],[ИНН организации]],tbl_inn[],8,FALSE)),"",VLOOKUP(tbl_main[[#This Row],[ИНН организации]],tbl_inn[],8,FALSE))</f>
        <v/>
      </c>
      <c r="AB1181" s="83" t="s">
        <v>311</v>
      </c>
      <c r="AC1181" s="83" t="s">
        <v>311</v>
      </c>
      <c r="AD1181" s="83" t="s">
        <v>311</v>
      </c>
      <c r="AE1181" s="83" t="s">
        <v>311</v>
      </c>
      <c r="AF1181" s="83" t="s">
        <v>311</v>
      </c>
      <c r="AG1181" s="83" t="s">
        <v>311</v>
      </c>
      <c r="AH1181" s="83" t="s">
        <v>311</v>
      </c>
      <c r="AI1181" s="83" t="s">
        <v>311</v>
      </c>
      <c r="AJ1181" s="83" t="s">
        <v>311</v>
      </c>
      <c r="AK1181" s="83" t="s">
        <v>311</v>
      </c>
      <c r="AL1181" s="83" t="s">
        <v>311</v>
      </c>
      <c r="AM1181" s="83" t="s">
        <v>311</v>
      </c>
      <c r="AN1181" s="83" t="s">
        <v>311</v>
      </c>
    </row>
    <row r="1182" spans="1:40" x14ac:dyDescent="0.25">
      <c r="A1182" s="81">
        <f t="shared" si="18"/>
        <v>1173</v>
      </c>
      <c r="B1182" s="82" t="str">
        <f>IF(tbl_main[[#This Row],[ТИП]]="","",IF(tbl_main[[#This Row],[Серия и номер]]="","",tbl_main[[#This Row],[ТИП]]&amp;"-"&amp;RIGHT(tbl_main[[#This Row],[Серия и номер]],6)))</f>
        <v/>
      </c>
      <c r="C1182" s="83" t="s">
        <v>311</v>
      </c>
      <c r="D1182" s="83" t="s">
        <v>311</v>
      </c>
      <c r="E1182" s="83" t="s">
        <v>311</v>
      </c>
      <c r="F1182" s="83" t="s">
        <v>311</v>
      </c>
      <c r="G1182" s="83" t="s">
        <v>311</v>
      </c>
      <c r="H1182" s="83" t="s">
        <v>311</v>
      </c>
      <c r="I1182" s="83" t="s">
        <v>311</v>
      </c>
      <c r="J1182" s="83" t="s">
        <v>311</v>
      </c>
      <c r="K1182" s="84" t="s">
        <v>311</v>
      </c>
      <c r="L1182" s="83" t="s">
        <v>311</v>
      </c>
      <c r="M1182" s="85" t="s">
        <v>311</v>
      </c>
      <c r="N1182" s="83" t="s">
        <v>311</v>
      </c>
      <c r="O1182" s="84" t="s">
        <v>311</v>
      </c>
      <c r="P1182" s="83" t="s">
        <v>311</v>
      </c>
      <c r="Q1182" s="83" t="s">
        <v>311</v>
      </c>
      <c r="R1182" s="83" t="s">
        <v>311</v>
      </c>
      <c r="S1182" s="86" t="s">
        <v>311</v>
      </c>
      <c r="T1182" s="83" t="s">
        <v>311</v>
      </c>
      <c r="U1182" s="83" t="s">
        <v>311</v>
      </c>
      <c r="V1182" s="83" t="s">
        <v>311</v>
      </c>
      <c r="W1182" s="86" t="s">
        <v>311</v>
      </c>
      <c r="X1182" s="86" t="s">
        <v>311</v>
      </c>
      <c r="Y1182" s="90" t="str">
        <f>IF(tbl_main[[#This Row],[ИНН организации]]="","",IF(ISERROR(VLOOKUP(tbl_main[[#This Row],[ИНН организации]],tbl_inn[],3,FALSE)),"Проверьте ИНН",VLOOKUP(tbl_main[[#This Row],[ИНН организации]],tbl_inn[],3,FALSE)))</f>
        <v/>
      </c>
      <c r="Z1182" s="90" t="str">
        <f>IF(ISERROR(VLOOKUP(tbl_main[[#This Row],[ИНН организации]],tbl_inn[],4,FALSE)),"",VLOOKUP(tbl_main[[#This Row],[ИНН организации]],tbl_inn[],4,FALSE))</f>
        <v/>
      </c>
      <c r="AA1182" s="90" t="str">
        <f>IF(ISERROR(VLOOKUP(tbl_main[[#This Row],[ИНН организации]],tbl_inn[],8,FALSE)),"",VLOOKUP(tbl_main[[#This Row],[ИНН организации]],tbl_inn[],8,FALSE))</f>
        <v/>
      </c>
      <c r="AB1182" s="83" t="s">
        <v>311</v>
      </c>
      <c r="AC1182" s="83" t="s">
        <v>311</v>
      </c>
      <c r="AD1182" s="83" t="s">
        <v>311</v>
      </c>
      <c r="AE1182" s="83" t="s">
        <v>311</v>
      </c>
      <c r="AF1182" s="83" t="s">
        <v>311</v>
      </c>
      <c r="AG1182" s="83" t="s">
        <v>311</v>
      </c>
      <c r="AH1182" s="83" t="s">
        <v>311</v>
      </c>
      <c r="AI1182" s="83" t="s">
        <v>311</v>
      </c>
      <c r="AJ1182" s="83" t="s">
        <v>311</v>
      </c>
      <c r="AK1182" s="83" t="s">
        <v>311</v>
      </c>
      <c r="AL1182" s="83" t="s">
        <v>311</v>
      </c>
      <c r="AM1182" s="83" t="s">
        <v>311</v>
      </c>
      <c r="AN1182" s="83" t="s">
        <v>311</v>
      </c>
    </row>
    <row r="1183" spans="1:40" x14ac:dyDescent="0.25">
      <c r="A1183" s="81">
        <f t="shared" si="18"/>
        <v>1174</v>
      </c>
      <c r="B1183" s="82" t="str">
        <f>IF(tbl_main[[#This Row],[ТИП]]="","",IF(tbl_main[[#This Row],[Серия и номер]]="","",tbl_main[[#This Row],[ТИП]]&amp;"-"&amp;RIGHT(tbl_main[[#This Row],[Серия и номер]],6)))</f>
        <v/>
      </c>
      <c r="C1183" s="83" t="s">
        <v>311</v>
      </c>
      <c r="D1183" s="83" t="s">
        <v>311</v>
      </c>
      <c r="E1183" s="83" t="s">
        <v>311</v>
      </c>
      <c r="F1183" s="83" t="s">
        <v>311</v>
      </c>
      <c r="G1183" s="83" t="s">
        <v>311</v>
      </c>
      <c r="H1183" s="83" t="s">
        <v>311</v>
      </c>
      <c r="I1183" s="83" t="s">
        <v>311</v>
      </c>
      <c r="J1183" s="83" t="s">
        <v>311</v>
      </c>
      <c r="K1183" s="84" t="s">
        <v>311</v>
      </c>
      <c r="L1183" s="83" t="s">
        <v>311</v>
      </c>
      <c r="M1183" s="85" t="s">
        <v>311</v>
      </c>
      <c r="N1183" s="83" t="s">
        <v>311</v>
      </c>
      <c r="O1183" s="84" t="s">
        <v>311</v>
      </c>
      <c r="P1183" s="83" t="s">
        <v>311</v>
      </c>
      <c r="Q1183" s="83" t="s">
        <v>311</v>
      </c>
      <c r="R1183" s="83" t="s">
        <v>311</v>
      </c>
      <c r="S1183" s="86" t="s">
        <v>311</v>
      </c>
      <c r="T1183" s="83" t="s">
        <v>311</v>
      </c>
      <c r="U1183" s="83" t="s">
        <v>311</v>
      </c>
      <c r="V1183" s="83" t="s">
        <v>311</v>
      </c>
      <c r="W1183" s="86" t="s">
        <v>311</v>
      </c>
      <c r="X1183" s="86" t="s">
        <v>311</v>
      </c>
      <c r="Y1183" s="90" t="str">
        <f>IF(tbl_main[[#This Row],[ИНН организации]]="","",IF(ISERROR(VLOOKUP(tbl_main[[#This Row],[ИНН организации]],tbl_inn[],3,FALSE)),"Проверьте ИНН",VLOOKUP(tbl_main[[#This Row],[ИНН организации]],tbl_inn[],3,FALSE)))</f>
        <v/>
      </c>
      <c r="Z1183" s="90" t="str">
        <f>IF(ISERROR(VLOOKUP(tbl_main[[#This Row],[ИНН организации]],tbl_inn[],4,FALSE)),"",VLOOKUP(tbl_main[[#This Row],[ИНН организации]],tbl_inn[],4,FALSE))</f>
        <v/>
      </c>
      <c r="AA1183" s="90" t="str">
        <f>IF(ISERROR(VLOOKUP(tbl_main[[#This Row],[ИНН организации]],tbl_inn[],8,FALSE)),"",VLOOKUP(tbl_main[[#This Row],[ИНН организации]],tbl_inn[],8,FALSE))</f>
        <v/>
      </c>
      <c r="AB1183" s="83" t="s">
        <v>311</v>
      </c>
      <c r="AC1183" s="83" t="s">
        <v>311</v>
      </c>
      <c r="AD1183" s="83" t="s">
        <v>311</v>
      </c>
      <c r="AE1183" s="83" t="s">
        <v>311</v>
      </c>
      <c r="AF1183" s="83" t="s">
        <v>311</v>
      </c>
      <c r="AG1183" s="83" t="s">
        <v>311</v>
      </c>
      <c r="AH1183" s="83" t="s">
        <v>311</v>
      </c>
      <c r="AI1183" s="83" t="s">
        <v>311</v>
      </c>
      <c r="AJ1183" s="83" t="s">
        <v>311</v>
      </c>
      <c r="AK1183" s="83" t="s">
        <v>311</v>
      </c>
      <c r="AL1183" s="83" t="s">
        <v>311</v>
      </c>
      <c r="AM1183" s="83" t="s">
        <v>311</v>
      </c>
      <c r="AN1183" s="83" t="s">
        <v>311</v>
      </c>
    </row>
    <row r="1184" spans="1:40" x14ac:dyDescent="0.25">
      <c r="A1184" s="81">
        <f t="shared" si="18"/>
        <v>1175</v>
      </c>
      <c r="B1184" s="82" t="str">
        <f>IF(tbl_main[[#This Row],[ТИП]]="","",IF(tbl_main[[#This Row],[Серия и номер]]="","",tbl_main[[#This Row],[ТИП]]&amp;"-"&amp;RIGHT(tbl_main[[#This Row],[Серия и номер]],6)))</f>
        <v/>
      </c>
      <c r="C1184" s="83" t="s">
        <v>311</v>
      </c>
      <c r="D1184" s="83" t="s">
        <v>311</v>
      </c>
      <c r="E1184" s="83" t="s">
        <v>311</v>
      </c>
      <c r="F1184" s="83" t="s">
        <v>311</v>
      </c>
      <c r="G1184" s="83" t="s">
        <v>311</v>
      </c>
      <c r="H1184" s="83" t="s">
        <v>311</v>
      </c>
      <c r="I1184" s="83" t="s">
        <v>311</v>
      </c>
      <c r="J1184" s="83" t="s">
        <v>311</v>
      </c>
      <c r="K1184" s="84" t="s">
        <v>311</v>
      </c>
      <c r="L1184" s="83" t="s">
        <v>311</v>
      </c>
      <c r="M1184" s="85" t="s">
        <v>311</v>
      </c>
      <c r="N1184" s="83" t="s">
        <v>311</v>
      </c>
      <c r="O1184" s="84" t="s">
        <v>311</v>
      </c>
      <c r="P1184" s="83" t="s">
        <v>311</v>
      </c>
      <c r="Q1184" s="83" t="s">
        <v>311</v>
      </c>
      <c r="R1184" s="83" t="s">
        <v>311</v>
      </c>
      <c r="S1184" s="86" t="s">
        <v>311</v>
      </c>
      <c r="T1184" s="83" t="s">
        <v>311</v>
      </c>
      <c r="U1184" s="83" t="s">
        <v>311</v>
      </c>
      <c r="V1184" s="83" t="s">
        <v>311</v>
      </c>
      <c r="W1184" s="86" t="s">
        <v>311</v>
      </c>
      <c r="X1184" s="86" t="s">
        <v>311</v>
      </c>
      <c r="Y1184" s="90" t="str">
        <f>IF(tbl_main[[#This Row],[ИНН организации]]="","",IF(ISERROR(VLOOKUP(tbl_main[[#This Row],[ИНН организации]],tbl_inn[],3,FALSE)),"Проверьте ИНН",VLOOKUP(tbl_main[[#This Row],[ИНН организации]],tbl_inn[],3,FALSE)))</f>
        <v/>
      </c>
      <c r="Z1184" s="90" t="str">
        <f>IF(ISERROR(VLOOKUP(tbl_main[[#This Row],[ИНН организации]],tbl_inn[],4,FALSE)),"",VLOOKUP(tbl_main[[#This Row],[ИНН организации]],tbl_inn[],4,FALSE))</f>
        <v/>
      </c>
      <c r="AA1184" s="90" t="str">
        <f>IF(ISERROR(VLOOKUP(tbl_main[[#This Row],[ИНН организации]],tbl_inn[],8,FALSE)),"",VLOOKUP(tbl_main[[#This Row],[ИНН организации]],tbl_inn[],8,FALSE))</f>
        <v/>
      </c>
      <c r="AB1184" s="83" t="s">
        <v>311</v>
      </c>
      <c r="AC1184" s="83" t="s">
        <v>311</v>
      </c>
      <c r="AD1184" s="83" t="s">
        <v>311</v>
      </c>
      <c r="AE1184" s="83" t="s">
        <v>311</v>
      </c>
      <c r="AF1184" s="83" t="s">
        <v>311</v>
      </c>
      <c r="AG1184" s="83" t="s">
        <v>311</v>
      </c>
      <c r="AH1184" s="83" t="s">
        <v>311</v>
      </c>
      <c r="AI1184" s="83" t="s">
        <v>311</v>
      </c>
      <c r="AJ1184" s="83" t="s">
        <v>311</v>
      </c>
      <c r="AK1184" s="83" t="s">
        <v>311</v>
      </c>
      <c r="AL1184" s="83" t="s">
        <v>311</v>
      </c>
      <c r="AM1184" s="83" t="s">
        <v>311</v>
      </c>
      <c r="AN1184" s="83" t="s">
        <v>311</v>
      </c>
    </row>
    <row r="1185" spans="1:40" x14ac:dyDescent="0.25">
      <c r="A1185" s="81">
        <f t="shared" si="18"/>
        <v>1176</v>
      </c>
      <c r="B1185" s="82" t="str">
        <f>IF(tbl_main[[#This Row],[ТИП]]="","",IF(tbl_main[[#This Row],[Серия и номер]]="","",tbl_main[[#This Row],[ТИП]]&amp;"-"&amp;RIGHT(tbl_main[[#This Row],[Серия и номер]],6)))</f>
        <v/>
      </c>
      <c r="C1185" s="83" t="s">
        <v>311</v>
      </c>
      <c r="D1185" s="83" t="s">
        <v>311</v>
      </c>
      <c r="E1185" s="83" t="s">
        <v>311</v>
      </c>
      <c r="F1185" s="83" t="s">
        <v>311</v>
      </c>
      <c r="G1185" s="83" t="s">
        <v>311</v>
      </c>
      <c r="H1185" s="83" t="s">
        <v>311</v>
      </c>
      <c r="I1185" s="83" t="s">
        <v>311</v>
      </c>
      <c r="J1185" s="83" t="s">
        <v>311</v>
      </c>
      <c r="K1185" s="84" t="s">
        <v>311</v>
      </c>
      <c r="L1185" s="83" t="s">
        <v>311</v>
      </c>
      <c r="M1185" s="85" t="s">
        <v>311</v>
      </c>
      <c r="N1185" s="83" t="s">
        <v>311</v>
      </c>
      <c r="O1185" s="84" t="s">
        <v>311</v>
      </c>
      <c r="P1185" s="83" t="s">
        <v>311</v>
      </c>
      <c r="Q1185" s="83" t="s">
        <v>311</v>
      </c>
      <c r="R1185" s="83" t="s">
        <v>311</v>
      </c>
      <c r="S1185" s="86" t="s">
        <v>311</v>
      </c>
      <c r="T1185" s="83" t="s">
        <v>311</v>
      </c>
      <c r="U1185" s="83" t="s">
        <v>311</v>
      </c>
      <c r="V1185" s="83" t="s">
        <v>311</v>
      </c>
      <c r="W1185" s="86" t="s">
        <v>311</v>
      </c>
      <c r="X1185" s="86" t="s">
        <v>311</v>
      </c>
      <c r="Y1185" s="90" t="str">
        <f>IF(tbl_main[[#This Row],[ИНН организации]]="","",IF(ISERROR(VLOOKUP(tbl_main[[#This Row],[ИНН организации]],tbl_inn[],3,FALSE)),"Проверьте ИНН",VLOOKUP(tbl_main[[#This Row],[ИНН организации]],tbl_inn[],3,FALSE)))</f>
        <v/>
      </c>
      <c r="Z1185" s="90" t="str">
        <f>IF(ISERROR(VLOOKUP(tbl_main[[#This Row],[ИНН организации]],tbl_inn[],4,FALSE)),"",VLOOKUP(tbl_main[[#This Row],[ИНН организации]],tbl_inn[],4,FALSE))</f>
        <v/>
      </c>
      <c r="AA1185" s="90" t="str">
        <f>IF(ISERROR(VLOOKUP(tbl_main[[#This Row],[ИНН организации]],tbl_inn[],8,FALSE)),"",VLOOKUP(tbl_main[[#This Row],[ИНН организации]],tbl_inn[],8,FALSE))</f>
        <v/>
      </c>
      <c r="AB1185" s="83" t="s">
        <v>311</v>
      </c>
      <c r="AC1185" s="83" t="s">
        <v>311</v>
      </c>
      <c r="AD1185" s="83" t="s">
        <v>311</v>
      </c>
      <c r="AE1185" s="83" t="s">
        <v>311</v>
      </c>
      <c r="AF1185" s="83" t="s">
        <v>311</v>
      </c>
      <c r="AG1185" s="83" t="s">
        <v>311</v>
      </c>
      <c r="AH1185" s="83" t="s">
        <v>311</v>
      </c>
      <c r="AI1185" s="83" t="s">
        <v>311</v>
      </c>
      <c r="AJ1185" s="83" t="s">
        <v>311</v>
      </c>
      <c r="AK1185" s="83" t="s">
        <v>311</v>
      </c>
      <c r="AL1185" s="83" t="s">
        <v>311</v>
      </c>
      <c r="AM1185" s="83" t="s">
        <v>311</v>
      </c>
      <c r="AN1185" s="83" t="s">
        <v>311</v>
      </c>
    </row>
    <row r="1186" spans="1:40" x14ac:dyDescent="0.25">
      <c r="A1186" s="81">
        <f t="shared" si="18"/>
        <v>1177</v>
      </c>
      <c r="B1186" s="82" t="str">
        <f>IF(tbl_main[[#This Row],[ТИП]]="","",IF(tbl_main[[#This Row],[Серия и номер]]="","",tbl_main[[#This Row],[ТИП]]&amp;"-"&amp;RIGHT(tbl_main[[#This Row],[Серия и номер]],6)))</f>
        <v/>
      </c>
      <c r="C1186" s="83" t="s">
        <v>311</v>
      </c>
      <c r="D1186" s="83" t="s">
        <v>311</v>
      </c>
      <c r="E1186" s="83" t="s">
        <v>311</v>
      </c>
      <c r="F1186" s="83" t="s">
        <v>311</v>
      </c>
      <c r="G1186" s="83" t="s">
        <v>311</v>
      </c>
      <c r="H1186" s="83" t="s">
        <v>311</v>
      </c>
      <c r="I1186" s="83" t="s">
        <v>311</v>
      </c>
      <c r="J1186" s="83" t="s">
        <v>311</v>
      </c>
      <c r="K1186" s="84" t="s">
        <v>311</v>
      </c>
      <c r="L1186" s="83" t="s">
        <v>311</v>
      </c>
      <c r="M1186" s="85" t="s">
        <v>311</v>
      </c>
      <c r="N1186" s="83" t="s">
        <v>311</v>
      </c>
      <c r="O1186" s="84" t="s">
        <v>311</v>
      </c>
      <c r="P1186" s="83" t="s">
        <v>311</v>
      </c>
      <c r="Q1186" s="83" t="s">
        <v>311</v>
      </c>
      <c r="R1186" s="83" t="s">
        <v>311</v>
      </c>
      <c r="S1186" s="86" t="s">
        <v>311</v>
      </c>
      <c r="T1186" s="83" t="s">
        <v>311</v>
      </c>
      <c r="U1186" s="83" t="s">
        <v>311</v>
      </c>
      <c r="V1186" s="83" t="s">
        <v>311</v>
      </c>
      <c r="W1186" s="86" t="s">
        <v>311</v>
      </c>
      <c r="X1186" s="86" t="s">
        <v>311</v>
      </c>
      <c r="Y1186" s="90" t="str">
        <f>IF(tbl_main[[#This Row],[ИНН организации]]="","",IF(ISERROR(VLOOKUP(tbl_main[[#This Row],[ИНН организации]],tbl_inn[],3,FALSE)),"Проверьте ИНН",VLOOKUP(tbl_main[[#This Row],[ИНН организации]],tbl_inn[],3,FALSE)))</f>
        <v/>
      </c>
      <c r="Z1186" s="90" t="str">
        <f>IF(ISERROR(VLOOKUP(tbl_main[[#This Row],[ИНН организации]],tbl_inn[],4,FALSE)),"",VLOOKUP(tbl_main[[#This Row],[ИНН организации]],tbl_inn[],4,FALSE))</f>
        <v/>
      </c>
      <c r="AA1186" s="90" t="str">
        <f>IF(ISERROR(VLOOKUP(tbl_main[[#This Row],[ИНН организации]],tbl_inn[],8,FALSE)),"",VLOOKUP(tbl_main[[#This Row],[ИНН организации]],tbl_inn[],8,FALSE))</f>
        <v/>
      </c>
      <c r="AB1186" s="83" t="s">
        <v>311</v>
      </c>
      <c r="AC1186" s="83" t="s">
        <v>311</v>
      </c>
      <c r="AD1186" s="83" t="s">
        <v>311</v>
      </c>
      <c r="AE1186" s="83" t="s">
        <v>311</v>
      </c>
      <c r="AF1186" s="83" t="s">
        <v>311</v>
      </c>
      <c r="AG1186" s="83" t="s">
        <v>311</v>
      </c>
      <c r="AH1186" s="83" t="s">
        <v>311</v>
      </c>
      <c r="AI1186" s="83" t="s">
        <v>311</v>
      </c>
      <c r="AJ1186" s="83" t="s">
        <v>311</v>
      </c>
      <c r="AK1186" s="83" t="s">
        <v>311</v>
      </c>
      <c r="AL1186" s="83" t="s">
        <v>311</v>
      </c>
      <c r="AM1186" s="83" t="s">
        <v>311</v>
      </c>
      <c r="AN1186" s="83" t="s">
        <v>311</v>
      </c>
    </row>
    <row r="1187" spans="1:40" x14ac:dyDescent="0.25">
      <c r="A1187" s="81">
        <f t="shared" si="18"/>
        <v>1178</v>
      </c>
      <c r="B1187" s="82" t="str">
        <f>IF(tbl_main[[#This Row],[ТИП]]="","",IF(tbl_main[[#This Row],[Серия и номер]]="","",tbl_main[[#This Row],[ТИП]]&amp;"-"&amp;RIGHT(tbl_main[[#This Row],[Серия и номер]],6)))</f>
        <v/>
      </c>
      <c r="C1187" s="83" t="s">
        <v>311</v>
      </c>
      <c r="D1187" s="83" t="s">
        <v>311</v>
      </c>
      <c r="E1187" s="83" t="s">
        <v>311</v>
      </c>
      <c r="F1187" s="83" t="s">
        <v>311</v>
      </c>
      <c r="G1187" s="83" t="s">
        <v>311</v>
      </c>
      <c r="H1187" s="83" t="s">
        <v>311</v>
      </c>
      <c r="I1187" s="83" t="s">
        <v>311</v>
      </c>
      <c r="J1187" s="83" t="s">
        <v>311</v>
      </c>
      <c r="K1187" s="84" t="s">
        <v>311</v>
      </c>
      <c r="L1187" s="83" t="s">
        <v>311</v>
      </c>
      <c r="M1187" s="85" t="s">
        <v>311</v>
      </c>
      <c r="N1187" s="83" t="s">
        <v>311</v>
      </c>
      <c r="O1187" s="84" t="s">
        <v>311</v>
      </c>
      <c r="P1187" s="83" t="s">
        <v>311</v>
      </c>
      <c r="Q1187" s="83" t="s">
        <v>311</v>
      </c>
      <c r="R1187" s="83" t="s">
        <v>311</v>
      </c>
      <c r="S1187" s="86" t="s">
        <v>311</v>
      </c>
      <c r="T1187" s="83" t="s">
        <v>311</v>
      </c>
      <c r="U1187" s="83" t="s">
        <v>311</v>
      </c>
      <c r="V1187" s="83" t="s">
        <v>311</v>
      </c>
      <c r="W1187" s="86" t="s">
        <v>311</v>
      </c>
      <c r="X1187" s="86" t="s">
        <v>311</v>
      </c>
      <c r="Y1187" s="90" t="str">
        <f>IF(tbl_main[[#This Row],[ИНН организации]]="","",IF(ISERROR(VLOOKUP(tbl_main[[#This Row],[ИНН организации]],tbl_inn[],3,FALSE)),"Проверьте ИНН",VLOOKUP(tbl_main[[#This Row],[ИНН организации]],tbl_inn[],3,FALSE)))</f>
        <v/>
      </c>
      <c r="Z1187" s="90" t="str">
        <f>IF(ISERROR(VLOOKUP(tbl_main[[#This Row],[ИНН организации]],tbl_inn[],4,FALSE)),"",VLOOKUP(tbl_main[[#This Row],[ИНН организации]],tbl_inn[],4,FALSE))</f>
        <v/>
      </c>
      <c r="AA1187" s="90" t="str">
        <f>IF(ISERROR(VLOOKUP(tbl_main[[#This Row],[ИНН организации]],tbl_inn[],8,FALSE)),"",VLOOKUP(tbl_main[[#This Row],[ИНН организации]],tbl_inn[],8,FALSE))</f>
        <v/>
      </c>
      <c r="AB1187" s="83" t="s">
        <v>311</v>
      </c>
      <c r="AC1187" s="83" t="s">
        <v>311</v>
      </c>
      <c r="AD1187" s="83" t="s">
        <v>311</v>
      </c>
      <c r="AE1187" s="83" t="s">
        <v>311</v>
      </c>
      <c r="AF1187" s="83" t="s">
        <v>311</v>
      </c>
      <c r="AG1187" s="83" t="s">
        <v>311</v>
      </c>
      <c r="AH1187" s="83" t="s">
        <v>311</v>
      </c>
      <c r="AI1187" s="83" t="s">
        <v>311</v>
      </c>
      <c r="AJ1187" s="83" t="s">
        <v>311</v>
      </c>
      <c r="AK1187" s="83" t="s">
        <v>311</v>
      </c>
      <c r="AL1187" s="83" t="s">
        <v>311</v>
      </c>
      <c r="AM1187" s="83" t="s">
        <v>311</v>
      </c>
      <c r="AN1187" s="83" t="s">
        <v>311</v>
      </c>
    </row>
    <row r="1188" spans="1:40" x14ac:dyDescent="0.25">
      <c r="A1188" s="81">
        <f t="shared" si="18"/>
        <v>1179</v>
      </c>
      <c r="B1188" s="82" t="str">
        <f>IF(tbl_main[[#This Row],[ТИП]]="","",IF(tbl_main[[#This Row],[Серия и номер]]="","",tbl_main[[#This Row],[ТИП]]&amp;"-"&amp;RIGHT(tbl_main[[#This Row],[Серия и номер]],6)))</f>
        <v/>
      </c>
      <c r="C1188" s="83" t="s">
        <v>311</v>
      </c>
      <c r="D1188" s="83" t="s">
        <v>311</v>
      </c>
      <c r="E1188" s="83" t="s">
        <v>311</v>
      </c>
      <c r="F1188" s="83" t="s">
        <v>311</v>
      </c>
      <c r="G1188" s="83" t="s">
        <v>311</v>
      </c>
      <c r="H1188" s="83" t="s">
        <v>311</v>
      </c>
      <c r="I1188" s="83" t="s">
        <v>311</v>
      </c>
      <c r="J1188" s="83" t="s">
        <v>311</v>
      </c>
      <c r="K1188" s="84" t="s">
        <v>311</v>
      </c>
      <c r="L1188" s="83" t="s">
        <v>311</v>
      </c>
      <c r="M1188" s="85" t="s">
        <v>311</v>
      </c>
      <c r="N1188" s="83" t="s">
        <v>311</v>
      </c>
      <c r="O1188" s="84" t="s">
        <v>311</v>
      </c>
      <c r="P1188" s="83" t="s">
        <v>311</v>
      </c>
      <c r="Q1188" s="83" t="s">
        <v>311</v>
      </c>
      <c r="R1188" s="83" t="s">
        <v>311</v>
      </c>
      <c r="S1188" s="86" t="s">
        <v>311</v>
      </c>
      <c r="T1188" s="83" t="s">
        <v>311</v>
      </c>
      <c r="U1188" s="83" t="s">
        <v>311</v>
      </c>
      <c r="V1188" s="83" t="s">
        <v>311</v>
      </c>
      <c r="W1188" s="86" t="s">
        <v>311</v>
      </c>
      <c r="X1188" s="86" t="s">
        <v>311</v>
      </c>
      <c r="Y1188" s="90" t="str">
        <f>IF(tbl_main[[#This Row],[ИНН организации]]="","",IF(ISERROR(VLOOKUP(tbl_main[[#This Row],[ИНН организации]],tbl_inn[],3,FALSE)),"Проверьте ИНН",VLOOKUP(tbl_main[[#This Row],[ИНН организации]],tbl_inn[],3,FALSE)))</f>
        <v/>
      </c>
      <c r="Z1188" s="90" t="str">
        <f>IF(ISERROR(VLOOKUP(tbl_main[[#This Row],[ИНН организации]],tbl_inn[],4,FALSE)),"",VLOOKUP(tbl_main[[#This Row],[ИНН организации]],tbl_inn[],4,FALSE))</f>
        <v/>
      </c>
      <c r="AA1188" s="90" t="str">
        <f>IF(ISERROR(VLOOKUP(tbl_main[[#This Row],[ИНН организации]],tbl_inn[],8,FALSE)),"",VLOOKUP(tbl_main[[#This Row],[ИНН организации]],tbl_inn[],8,FALSE))</f>
        <v/>
      </c>
      <c r="AB1188" s="83" t="s">
        <v>311</v>
      </c>
      <c r="AC1188" s="83" t="s">
        <v>311</v>
      </c>
      <c r="AD1188" s="83" t="s">
        <v>311</v>
      </c>
      <c r="AE1188" s="83" t="s">
        <v>311</v>
      </c>
      <c r="AF1188" s="83" t="s">
        <v>311</v>
      </c>
      <c r="AG1188" s="83" t="s">
        <v>311</v>
      </c>
      <c r="AH1188" s="83" t="s">
        <v>311</v>
      </c>
      <c r="AI1188" s="83" t="s">
        <v>311</v>
      </c>
      <c r="AJ1188" s="83" t="s">
        <v>311</v>
      </c>
      <c r="AK1188" s="83" t="s">
        <v>311</v>
      </c>
      <c r="AL1188" s="83" t="s">
        <v>311</v>
      </c>
      <c r="AM1188" s="83" t="s">
        <v>311</v>
      </c>
      <c r="AN1188" s="83" t="s">
        <v>311</v>
      </c>
    </row>
    <row r="1189" spans="1:40" x14ac:dyDescent="0.25">
      <c r="A1189" s="81">
        <f t="shared" si="18"/>
        <v>1180</v>
      </c>
      <c r="B1189" s="82" t="str">
        <f>IF(tbl_main[[#This Row],[ТИП]]="","",IF(tbl_main[[#This Row],[Серия и номер]]="","",tbl_main[[#This Row],[ТИП]]&amp;"-"&amp;RIGHT(tbl_main[[#This Row],[Серия и номер]],6)))</f>
        <v/>
      </c>
      <c r="C1189" s="83" t="s">
        <v>311</v>
      </c>
      <c r="D1189" s="83" t="s">
        <v>311</v>
      </c>
      <c r="E1189" s="83" t="s">
        <v>311</v>
      </c>
      <c r="F1189" s="83" t="s">
        <v>311</v>
      </c>
      <c r="G1189" s="83" t="s">
        <v>311</v>
      </c>
      <c r="H1189" s="83" t="s">
        <v>311</v>
      </c>
      <c r="I1189" s="83" t="s">
        <v>311</v>
      </c>
      <c r="J1189" s="83" t="s">
        <v>311</v>
      </c>
      <c r="K1189" s="84" t="s">
        <v>311</v>
      </c>
      <c r="L1189" s="83" t="s">
        <v>311</v>
      </c>
      <c r="M1189" s="85" t="s">
        <v>311</v>
      </c>
      <c r="N1189" s="83" t="s">
        <v>311</v>
      </c>
      <c r="O1189" s="84" t="s">
        <v>311</v>
      </c>
      <c r="P1189" s="83" t="s">
        <v>311</v>
      </c>
      <c r="Q1189" s="83" t="s">
        <v>311</v>
      </c>
      <c r="R1189" s="83" t="s">
        <v>311</v>
      </c>
      <c r="S1189" s="86" t="s">
        <v>311</v>
      </c>
      <c r="T1189" s="83" t="s">
        <v>311</v>
      </c>
      <c r="U1189" s="83" t="s">
        <v>311</v>
      </c>
      <c r="V1189" s="83" t="s">
        <v>311</v>
      </c>
      <c r="W1189" s="86" t="s">
        <v>311</v>
      </c>
      <c r="X1189" s="86" t="s">
        <v>311</v>
      </c>
      <c r="Y1189" s="90" t="str">
        <f>IF(tbl_main[[#This Row],[ИНН организации]]="","",IF(ISERROR(VLOOKUP(tbl_main[[#This Row],[ИНН организации]],tbl_inn[],3,FALSE)),"Проверьте ИНН",VLOOKUP(tbl_main[[#This Row],[ИНН организации]],tbl_inn[],3,FALSE)))</f>
        <v/>
      </c>
      <c r="Z1189" s="90" t="str">
        <f>IF(ISERROR(VLOOKUP(tbl_main[[#This Row],[ИНН организации]],tbl_inn[],4,FALSE)),"",VLOOKUP(tbl_main[[#This Row],[ИНН организации]],tbl_inn[],4,FALSE))</f>
        <v/>
      </c>
      <c r="AA1189" s="90" t="str">
        <f>IF(ISERROR(VLOOKUP(tbl_main[[#This Row],[ИНН организации]],tbl_inn[],8,FALSE)),"",VLOOKUP(tbl_main[[#This Row],[ИНН организации]],tbl_inn[],8,FALSE))</f>
        <v/>
      </c>
      <c r="AB1189" s="83" t="s">
        <v>311</v>
      </c>
      <c r="AC1189" s="83" t="s">
        <v>311</v>
      </c>
      <c r="AD1189" s="83" t="s">
        <v>311</v>
      </c>
      <c r="AE1189" s="83" t="s">
        <v>311</v>
      </c>
      <c r="AF1189" s="83" t="s">
        <v>311</v>
      </c>
      <c r="AG1189" s="83" t="s">
        <v>311</v>
      </c>
      <c r="AH1189" s="83" t="s">
        <v>311</v>
      </c>
      <c r="AI1189" s="83" t="s">
        <v>311</v>
      </c>
      <c r="AJ1189" s="83" t="s">
        <v>311</v>
      </c>
      <c r="AK1189" s="83" t="s">
        <v>311</v>
      </c>
      <c r="AL1189" s="83" t="s">
        <v>311</v>
      </c>
      <c r="AM1189" s="83" t="s">
        <v>311</v>
      </c>
      <c r="AN1189" s="83" t="s">
        <v>311</v>
      </c>
    </row>
    <row r="1190" spans="1:40" x14ac:dyDescent="0.25">
      <c r="A1190" s="81">
        <f t="shared" si="18"/>
        <v>1181</v>
      </c>
      <c r="B1190" s="82" t="str">
        <f>IF(tbl_main[[#This Row],[ТИП]]="","",IF(tbl_main[[#This Row],[Серия и номер]]="","",tbl_main[[#This Row],[ТИП]]&amp;"-"&amp;RIGHT(tbl_main[[#This Row],[Серия и номер]],6)))</f>
        <v/>
      </c>
      <c r="C1190" s="83" t="s">
        <v>311</v>
      </c>
      <c r="D1190" s="83" t="s">
        <v>311</v>
      </c>
      <c r="E1190" s="83" t="s">
        <v>311</v>
      </c>
      <c r="F1190" s="83" t="s">
        <v>311</v>
      </c>
      <c r="G1190" s="83" t="s">
        <v>311</v>
      </c>
      <c r="H1190" s="83" t="s">
        <v>311</v>
      </c>
      <c r="I1190" s="83" t="s">
        <v>311</v>
      </c>
      <c r="J1190" s="83" t="s">
        <v>311</v>
      </c>
      <c r="K1190" s="84" t="s">
        <v>311</v>
      </c>
      <c r="L1190" s="83" t="s">
        <v>311</v>
      </c>
      <c r="M1190" s="85" t="s">
        <v>311</v>
      </c>
      <c r="N1190" s="83" t="s">
        <v>311</v>
      </c>
      <c r="O1190" s="84" t="s">
        <v>311</v>
      </c>
      <c r="P1190" s="83" t="s">
        <v>311</v>
      </c>
      <c r="Q1190" s="83" t="s">
        <v>311</v>
      </c>
      <c r="R1190" s="83" t="s">
        <v>311</v>
      </c>
      <c r="S1190" s="86" t="s">
        <v>311</v>
      </c>
      <c r="T1190" s="83" t="s">
        <v>311</v>
      </c>
      <c r="U1190" s="83" t="s">
        <v>311</v>
      </c>
      <c r="V1190" s="83" t="s">
        <v>311</v>
      </c>
      <c r="W1190" s="86" t="s">
        <v>311</v>
      </c>
      <c r="X1190" s="86" t="s">
        <v>311</v>
      </c>
      <c r="Y1190" s="90" t="str">
        <f>IF(tbl_main[[#This Row],[ИНН организации]]="","",IF(ISERROR(VLOOKUP(tbl_main[[#This Row],[ИНН организации]],tbl_inn[],3,FALSE)),"Проверьте ИНН",VLOOKUP(tbl_main[[#This Row],[ИНН организации]],tbl_inn[],3,FALSE)))</f>
        <v/>
      </c>
      <c r="Z1190" s="90" t="str">
        <f>IF(ISERROR(VLOOKUP(tbl_main[[#This Row],[ИНН организации]],tbl_inn[],4,FALSE)),"",VLOOKUP(tbl_main[[#This Row],[ИНН организации]],tbl_inn[],4,FALSE))</f>
        <v/>
      </c>
      <c r="AA1190" s="90" t="str">
        <f>IF(ISERROR(VLOOKUP(tbl_main[[#This Row],[ИНН организации]],tbl_inn[],8,FALSE)),"",VLOOKUP(tbl_main[[#This Row],[ИНН организации]],tbl_inn[],8,FALSE))</f>
        <v/>
      </c>
      <c r="AB1190" s="83" t="s">
        <v>311</v>
      </c>
      <c r="AC1190" s="83" t="s">
        <v>311</v>
      </c>
      <c r="AD1190" s="83" t="s">
        <v>311</v>
      </c>
      <c r="AE1190" s="83" t="s">
        <v>311</v>
      </c>
      <c r="AF1190" s="83" t="s">
        <v>311</v>
      </c>
      <c r="AG1190" s="83" t="s">
        <v>311</v>
      </c>
      <c r="AH1190" s="83" t="s">
        <v>311</v>
      </c>
      <c r="AI1190" s="83" t="s">
        <v>311</v>
      </c>
      <c r="AJ1190" s="83" t="s">
        <v>311</v>
      </c>
      <c r="AK1190" s="83" t="s">
        <v>311</v>
      </c>
      <c r="AL1190" s="83" t="s">
        <v>311</v>
      </c>
      <c r="AM1190" s="83" t="s">
        <v>311</v>
      </c>
      <c r="AN1190" s="83" t="s">
        <v>311</v>
      </c>
    </row>
    <row r="1191" spans="1:40" x14ac:dyDescent="0.25">
      <c r="A1191" s="81">
        <f t="shared" si="18"/>
        <v>1182</v>
      </c>
      <c r="B1191" s="82" t="str">
        <f>IF(tbl_main[[#This Row],[ТИП]]="","",IF(tbl_main[[#This Row],[Серия и номер]]="","",tbl_main[[#This Row],[ТИП]]&amp;"-"&amp;RIGHT(tbl_main[[#This Row],[Серия и номер]],6)))</f>
        <v/>
      </c>
      <c r="C1191" s="83" t="s">
        <v>311</v>
      </c>
      <c r="D1191" s="83" t="s">
        <v>311</v>
      </c>
      <c r="E1191" s="83" t="s">
        <v>311</v>
      </c>
      <c r="F1191" s="83" t="s">
        <v>311</v>
      </c>
      <c r="G1191" s="83" t="s">
        <v>311</v>
      </c>
      <c r="H1191" s="83" t="s">
        <v>311</v>
      </c>
      <c r="I1191" s="83" t="s">
        <v>311</v>
      </c>
      <c r="J1191" s="83" t="s">
        <v>311</v>
      </c>
      <c r="K1191" s="84" t="s">
        <v>311</v>
      </c>
      <c r="L1191" s="83" t="s">
        <v>311</v>
      </c>
      <c r="M1191" s="85" t="s">
        <v>311</v>
      </c>
      <c r="N1191" s="83" t="s">
        <v>311</v>
      </c>
      <c r="O1191" s="84" t="s">
        <v>311</v>
      </c>
      <c r="P1191" s="83" t="s">
        <v>311</v>
      </c>
      <c r="Q1191" s="83" t="s">
        <v>311</v>
      </c>
      <c r="R1191" s="83" t="s">
        <v>311</v>
      </c>
      <c r="S1191" s="86" t="s">
        <v>311</v>
      </c>
      <c r="T1191" s="83" t="s">
        <v>311</v>
      </c>
      <c r="U1191" s="83" t="s">
        <v>311</v>
      </c>
      <c r="V1191" s="83" t="s">
        <v>311</v>
      </c>
      <c r="W1191" s="86" t="s">
        <v>311</v>
      </c>
      <c r="X1191" s="86" t="s">
        <v>311</v>
      </c>
      <c r="Y1191" s="90" t="str">
        <f>IF(tbl_main[[#This Row],[ИНН организации]]="","",IF(ISERROR(VLOOKUP(tbl_main[[#This Row],[ИНН организации]],tbl_inn[],3,FALSE)),"Проверьте ИНН",VLOOKUP(tbl_main[[#This Row],[ИНН организации]],tbl_inn[],3,FALSE)))</f>
        <v/>
      </c>
      <c r="Z1191" s="90" t="str">
        <f>IF(ISERROR(VLOOKUP(tbl_main[[#This Row],[ИНН организации]],tbl_inn[],4,FALSE)),"",VLOOKUP(tbl_main[[#This Row],[ИНН организации]],tbl_inn[],4,FALSE))</f>
        <v/>
      </c>
      <c r="AA1191" s="90" t="str">
        <f>IF(ISERROR(VLOOKUP(tbl_main[[#This Row],[ИНН организации]],tbl_inn[],8,FALSE)),"",VLOOKUP(tbl_main[[#This Row],[ИНН организации]],tbl_inn[],8,FALSE))</f>
        <v/>
      </c>
      <c r="AB1191" s="83" t="s">
        <v>311</v>
      </c>
      <c r="AC1191" s="83" t="s">
        <v>311</v>
      </c>
      <c r="AD1191" s="83" t="s">
        <v>311</v>
      </c>
      <c r="AE1191" s="83" t="s">
        <v>311</v>
      </c>
      <c r="AF1191" s="83" t="s">
        <v>311</v>
      </c>
      <c r="AG1191" s="83" t="s">
        <v>311</v>
      </c>
      <c r="AH1191" s="83" t="s">
        <v>311</v>
      </c>
      <c r="AI1191" s="83" t="s">
        <v>311</v>
      </c>
      <c r="AJ1191" s="83" t="s">
        <v>311</v>
      </c>
      <c r="AK1191" s="83" t="s">
        <v>311</v>
      </c>
      <c r="AL1191" s="83" t="s">
        <v>311</v>
      </c>
      <c r="AM1191" s="83" t="s">
        <v>311</v>
      </c>
      <c r="AN1191" s="83" t="s">
        <v>311</v>
      </c>
    </row>
    <row r="1192" spans="1:40" x14ac:dyDescent="0.25">
      <c r="A1192" s="81">
        <f t="shared" si="18"/>
        <v>1183</v>
      </c>
      <c r="B1192" s="82" t="str">
        <f>IF(tbl_main[[#This Row],[ТИП]]="","",IF(tbl_main[[#This Row],[Серия и номер]]="","",tbl_main[[#This Row],[ТИП]]&amp;"-"&amp;RIGHT(tbl_main[[#This Row],[Серия и номер]],6)))</f>
        <v/>
      </c>
      <c r="C1192" s="83" t="s">
        <v>311</v>
      </c>
      <c r="D1192" s="83" t="s">
        <v>311</v>
      </c>
      <c r="E1192" s="83" t="s">
        <v>311</v>
      </c>
      <c r="F1192" s="83" t="s">
        <v>311</v>
      </c>
      <c r="G1192" s="83" t="s">
        <v>311</v>
      </c>
      <c r="H1192" s="83" t="s">
        <v>311</v>
      </c>
      <c r="I1192" s="83" t="s">
        <v>311</v>
      </c>
      <c r="J1192" s="83" t="s">
        <v>311</v>
      </c>
      <c r="K1192" s="84" t="s">
        <v>311</v>
      </c>
      <c r="L1192" s="83" t="s">
        <v>311</v>
      </c>
      <c r="M1192" s="85" t="s">
        <v>311</v>
      </c>
      <c r="N1192" s="83" t="s">
        <v>311</v>
      </c>
      <c r="O1192" s="84" t="s">
        <v>311</v>
      </c>
      <c r="P1192" s="83" t="s">
        <v>311</v>
      </c>
      <c r="Q1192" s="83" t="s">
        <v>311</v>
      </c>
      <c r="R1192" s="83" t="s">
        <v>311</v>
      </c>
      <c r="S1192" s="86" t="s">
        <v>311</v>
      </c>
      <c r="T1192" s="83" t="s">
        <v>311</v>
      </c>
      <c r="U1192" s="83" t="s">
        <v>311</v>
      </c>
      <c r="V1192" s="83" t="s">
        <v>311</v>
      </c>
      <c r="W1192" s="86" t="s">
        <v>311</v>
      </c>
      <c r="X1192" s="86" t="s">
        <v>311</v>
      </c>
      <c r="Y1192" s="90" t="str">
        <f>IF(tbl_main[[#This Row],[ИНН организации]]="","",IF(ISERROR(VLOOKUP(tbl_main[[#This Row],[ИНН организации]],tbl_inn[],3,FALSE)),"Проверьте ИНН",VLOOKUP(tbl_main[[#This Row],[ИНН организации]],tbl_inn[],3,FALSE)))</f>
        <v/>
      </c>
      <c r="Z1192" s="90" t="str">
        <f>IF(ISERROR(VLOOKUP(tbl_main[[#This Row],[ИНН организации]],tbl_inn[],4,FALSE)),"",VLOOKUP(tbl_main[[#This Row],[ИНН организации]],tbl_inn[],4,FALSE))</f>
        <v/>
      </c>
      <c r="AA1192" s="90" t="str">
        <f>IF(ISERROR(VLOOKUP(tbl_main[[#This Row],[ИНН организации]],tbl_inn[],8,FALSE)),"",VLOOKUP(tbl_main[[#This Row],[ИНН организации]],tbl_inn[],8,FALSE))</f>
        <v/>
      </c>
      <c r="AB1192" s="83" t="s">
        <v>311</v>
      </c>
      <c r="AC1192" s="83" t="s">
        <v>311</v>
      </c>
      <c r="AD1192" s="83" t="s">
        <v>311</v>
      </c>
      <c r="AE1192" s="83" t="s">
        <v>311</v>
      </c>
      <c r="AF1192" s="83" t="s">
        <v>311</v>
      </c>
      <c r="AG1192" s="83" t="s">
        <v>311</v>
      </c>
      <c r="AH1192" s="83" t="s">
        <v>311</v>
      </c>
      <c r="AI1192" s="83" t="s">
        <v>311</v>
      </c>
      <c r="AJ1192" s="83" t="s">
        <v>311</v>
      </c>
      <c r="AK1192" s="83" t="s">
        <v>311</v>
      </c>
      <c r="AL1192" s="83" t="s">
        <v>311</v>
      </c>
      <c r="AM1192" s="83" t="s">
        <v>311</v>
      </c>
      <c r="AN1192" s="83" t="s">
        <v>311</v>
      </c>
    </row>
    <row r="1193" spans="1:40" x14ac:dyDescent="0.25">
      <c r="A1193" s="81">
        <f t="shared" si="18"/>
        <v>1184</v>
      </c>
      <c r="B1193" s="82" t="str">
        <f>IF(tbl_main[[#This Row],[ТИП]]="","",IF(tbl_main[[#This Row],[Серия и номер]]="","",tbl_main[[#This Row],[ТИП]]&amp;"-"&amp;RIGHT(tbl_main[[#This Row],[Серия и номер]],6)))</f>
        <v/>
      </c>
      <c r="C1193" s="83" t="s">
        <v>311</v>
      </c>
      <c r="D1193" s="83" t="s">
        <v>311</v>
      </c>
      <c r="E1193" s="83" t="s">
        <v>311</v>
      </c>
      <c r="F1193" s="83" t="s">
        <v>311</v>
      </c>
      <c r="G1193" s="83" t="s">
        <v>311</v>
      </c>
      <c r="H1193" s="83" t="s">
        <v>311</v>
      </c>
      <c r="I1193" s="83" t="s">
        <v>311</v>
      </c>
      <c r="J1193" s="83" t="s">
        <v>311</v>
      </c>
      <c r="K1193" s="84" t="s">
        <v>311</v>
      </c>
      <c r="L1193" s="83" t="s">
        <v>311</v>
      </c>
      <c r="M1193" s="85" t="s">
        <v>311</v>
      </c>
      <c r="N1193" s="83" t="s">
        <v>311</v>
      </c>
      <c r="O1193" s="84" t="s">
        <v>311</v>
      </c>
      <c r="P1193" s="83" t="s">
        <v>311</v>
      </c>
      <c r="Q1193" s="83" t="s">
        <v>311</v>
      </c>
      <c r="R1193" s="83" t="s">
        <v>311</v>
      </c>
      <c r="S1193" s="86" t="s">
        <v>311</v>
      </c>
      <c r="T1193" s="83" t="s">
        <v>311</v>
      </c>
      <c r="U1193" s="83" t="s">
        <v>311</v>
      </c>
      <c r="V1193" s="83" t="s">
        <v>311</v>
      </c>
      <c r="W1193" s="86" t="s">
        <v>311</v>
      </c>
      <c r="X1193" s="86" t="s">
        <v>311</v>
      </c>
      <c r="Y1193" s="90" t="str">
        <f>IF(tbl_main[[#This Row],[ИНН организации]]="","",IF(ISERROR(VLOOKUP(tbl_main[[#This Row],[ИНН организации]],tbl_inn[],3,FALSE)),"Проверьте ИНН",VLOOKUP(tbl_main[[#This Row],[ИНН организации]],tbl_inn[],3,FALSE)))</f>
        <v/>
      </c>
      <c r="Z1193" s="90" t="str">
        <f>IF(ISERROR(VLOOKUP(tbl_main[[#This Row],[ИНН организации]],tbl_inn[],4,FALSE)),"",VLOOKUP(tbl_main[[#This Row],[ИНН организации]],tbl_inn[],4,FALSE))</f>
        <v/>
      </c>
      <c r="AA1193" s="90" t="str">
        <f>IF(ISERROR(VLOOKUP(tbl_main[[#This Row],[ИНН организации]],tbl_inn[],8,FALSE)),"",VLOOKUP(tbl_main[[#This Row],[ИНН организации]],tbl_inn[],8,FALSE))</f>
        <v/>
      </c>
      <c r="AB1193" s="83" t="s">
        <v>311</v>
      </c>
      <c r="AC1193" s="83" t="s">
        <v>311</v>
      </c>
      <c r="AD1193" s="83" t="s">
        <v>311</v>
      </c>
      <c r="AE1193" s="83" t="s">
        <v>311</v>
      </c>
      <c r="AF1193" s="83" t="s">
        <v>311</v>
      </c>
      <c r="AG1193" s="83" t="s">
        <v>311</v>
      </c>
      <c r="AH1193" s="83" t="s">
        <v>311</v>
      </c>
      <c r="AI1193" s="83" t="s">
        <v>311</v>
      </c>
      <c r="AJ1193" s="83" t="s">
        <v>311</v>
      </c>
      <c r="AK1193" s="83" t="s">
        <v>311</v>
      </c>
      <c r="AL1193" s="83" t="s">
        <v>311</v>
      </c>
      <c r="AM1193" s="83" t="s">
        <v>311</v>
      </c>
      <c r="AN1193" s="83" t="s">
        <v>311</v>
      </c>
    </row>
    <row r="1194" spans="1:40" x14ac:dyDescent="0.25">
      <c r="A1194" s="81">
        <f t="shared" si="18"/>
        <v>1185</v>
      </c>
      <c r="B1194" s="82" t="str">
        <f>IF(tbl_main[[#This Row],[ТИП]]="","",IF(tbl_main[[#This Row],[Серия и номер]]="","",tbl_main[[#This Row],[ТИП]]&amp;"-"&amp;RIGHT(tbl_main[[#This Row],[Серия и номер]],6)))</f>
        <v/>
      </c>
      <c r="C1194" s="83" t="s">
        <v>311</v>
      </c>
      <c r="D1194" s="83" t="s">
        <v>311</v>
      </c>
      <c r="E1194" s="83" t="s">
        <v>311</v>
      </c>
      <c r="F1194" s="83" t="s">
        <v>311</v>
      </c>
      <c r="G1194" s="83" t="s">
        <v>311</v>
      </c>
      <c r="H1194" s="83" t="s">
        <v>311</v>
      </c>
      <c r="I1194" s="83" t="s">
        <v>311</v>
      </c>
      <c r="J1194" s="83" t="s">
        <v>311</v>
      </c>
      <c r="K1194" s="84" t="s">
        <v>311</v>
      </c>
      <c r="L1194" s="83" t="s">
        <v>311</v>
      </c>
      <c r="M1194" s="85" t="s">
        <v>311</v>
      </c>
      <c r="N1194" s="83" t="s">
        <v>311</v>
      </c>
      <c r="O1194" s="84" t="s">
        <v>311</v>
      </c>
      <c r="P1194" s="83" t="s">
        <v>311</v>
      </c>
      <c r="Q1194" s="83" t="s">
        <v>311</v>
      </c>
      <c r="R1194" s="83" t="s">
        <v>311</v>
      </c>
      <c r="S1194" s="86" t="s">
        <v>311</v>
      </c>
      <c r="T1194" s="83" t="s">
        <v>311</v>
      </c>
      <c r="U1194" s="83" t="s">
        <v>311</v>
      </c>
      <c r="V1194" s="83" t="s">
        <v>311</v>
      </c>
      <c r="W1194" s="86" t="s">
        <v>311</v>
      </c>
      <c r="X1194" s="86" t="s">
        <v>311</v>
      </c>
      <c r="Y1194" s="90" t="str">
        <f>IF(tbl_main[[#This Row],[ИНН организации]]="","",IF(ISERROR(VLOOKUP(tbl_main[[#This Row],[ИНН организации]],tbl_inn[],3,FALSE)),"Проверьте ИНН",VLOOKUP(tbl_main[[#This Row],[ИНН организации]],tbl_inn[],3,FALSE)))</f>
        <v/>
      </c>
      <c r="Z1194" s="90" t="str">
        <f>IF(ISERROR(VLOOKUP(tbl_main[[#This Row],[ИНН организации]],tbl_inn[],4,FALSE)),"",VLOOKUP(tbl_main[[#This Row],[ИНН организации]],tbl_inn[],4,FALSE))</f>
        <v/>
      </c>
      <c r="AA1194" s="90" t="str">
        <f>IF(ISERROR(VLOOKUP(tbl_main[[#This Row],[ИНН организации]],tbl_inn[],8,FALSE)),"",VLOOKUP(tbl_main[[#This Row],[ИНН организации]],tbl_inn[],8,FALSE))</f>
        <v/>
      </c>
      <c r="AB1194" s="83" t="s">
        <v>311</v>
      </c>
      <c r="AC1194" s="83" t="s">
        <v>311</v>
      </c>
      <c r="AD1194" s="83" t="s">
        <v>311</v>
      </c>
      <c r="AE1194" s="83" t="s">
        <v>311</v>
      </c>
      <c r="AF1194" s="83" t="s">
        <v>311</v>
      </c>
      <c r="AG1194" s="83" t="s">
        <v>311</v>
      </c>
      <c r="AH1194" s="83" t="s">
        <v>311</v>
      </c>
      <c r="AI1194" s="83" t="s">
        <v>311</v>
      </c>
      <c r="AJ1194" s="83" t="s">
        <v>311</v>
      </c>
      <c r="AK1194" s="83" t="s">
        <v>311</v>
      </c>
      <c r="AL1194" s="83" t="s">
        <v>311</v>
      </c>
      <c r="AM1194" s="83" t="s">
        <v>311</v>
      </c>
      <c r="AN1194" s="83" t="s">
        <v>311</v>
      </c>
    </row>
    <row r="1195" spans="1:40" x14ac:dyDescent="0.25">
      <c r="A1195" s="81">
        <f t="shared" si="18"/>
        <v>1186</v>
      </c>
      <c r="B1195" s="82" t="str">
        <f>IF(tbl_main[[#This Row],[ТИП]]="","",IF(tbl_main[[#This Row],[Серия и номер]]="","",tbl_main[[#This Row],[ТИП]]&amp;"-"&amp;RIGHT(tbl_main[[#This Row],[Серия и номер]],6)))</f>
        <v/>
      </c>
      <c r="C1195" s="83" t="s">
        <v>311</v>
      </c>
      <c r="D1195" s="83" t="s">
        <v>311</v>
      </c>
      <c r="E1195" s="83" t="s">
        <v>311</v>
      </c>
      <c r="F1195" s="83" t="s">
        <v>311</v>
      </c>
      <c r="G1195" s="83" t="s">
        <v>311</v>
      </c>
      <c r="H1195" s="83" t="s">
        <v>311</v>
      </c>
      <c r="I1195" s="83" t="s">
        <v>311</v>
      </c>
      <c r="J1195" s="83" t="s">
        <v>311</v>
      </c>
      <c r="K1195" s="84" t="s">
        <v>311</v>
      </c>
      <c r="L1195" s="83" t="s">
        <v>311</v>
      </c>
      <c r="M1195" s="85" t="s">
        <v>311</v>
      </c>
      <c r="N1195" s="83" t="s">
        <v>311</v>
      </c>
      <c r="O1195" s="84" t="s">
        <v>311</v>
      </c>
      <c r="P1195" s="83" t="s">
        <v>311</v>
      </c>
      <c r="Q1195" s="83" t="s">
        <v>311</v>
      </c>
      <c r="R1195" s="83" t="s">
        <v>311</v>
      </c>
      <c r="S1195" s="86" t="s">
        <v>311</v>
      </c>
      <c r="T1195" s="83" t="s">
        <v>311</v>
      </c>
      <c r="U1195" s="83" t="s">
        <v>311</v>
      </c>
      <c r="V1195" s="83" t="s">
        <v>311</v>
      </c>
      <c r="W1195" s="86" t="s">
        <v>311</v>
      </c>
      <c r="X1195" s="86" t="s">
        <v>311</v>
      </c>
      <c r="Y1195" s="90" t="str">
        <f>IF(tbl_main[[#This Row],[ИНН организации]]="","",IF(ISERROR(VLOOKUP(tbl_main[[#This Row],[ИНН организации]],tbl_inn[],3,FALSE)),"Проверьте ИНН",VLOOKUP(tbl_main[[#This Row],[ИНН организации]],tbl_inn[],3,FALSE)))</f>
        <v/>
      </c>
      <c r="Z1195" s="90" t="str">
        <f>IF(ISERROR(VLOOKUP(tbl_main[[#This Row],[ИНН организации]],tbl_inn[],4,FALSE)),"",VLOOKUP(tbl_main[[#This Row],[ИНН организации]],tbl_inn[],4,FALSE))</f>
        <v/>
      </c>
      <c r="AA1195" s="90" t="str">
        <f>IF(ISERROR(VLOOKUP(tbl_main[[#This Row],[ИНН организации]],tbl_inn[],8,FALSE)),"",VLOOKUP(tbl_main[[#This Row],[ИНН организации]],tbl_inn[],8,FALSE))</f>
        <v/>
      </c>
      <c r="AB1195" s="83" t="s">
        <v>311</v>
      </c>
      <c r="AC1195" s="83" t="s">
        <v>311</v>
      </c>
      <c r="AD1195" s="83" t="s">
        <v>311</v>
      </c>
      <c r="AE1195" s="83" t="s">
        <v>311</v>
      </c>
      <c r="AF1195" s="83" t="s">
        <v>311</v>
      </c>
      <c r="AG1195" s="83" t="s">
        <v>311</v>
      </c>
      <c r="AH1195" s="83" t="s">
        <v>311</v>
      </c>
      <c r="AI1195" s="83" t="s">
        <v>311</v>
      </c>
      <c r="AJ1195" s="83" t="s">
        <v>311</v>
      </c>
      <c r="AK1195" s="83" t="s">
        <v>311</v>
      </c>
      <c r="AL1195" s="83" t="s">
        <v>311</v>
      </c>
      <c r="AM1195" s="83" t="s">
        <v>311</v>
      </c>
      <c r="AN1195" s="83" t="s">
        <v>311</v>
      </c>
    </row>
    <row r="1196" spans="1:40" x14ac:dyDescent="0.25">
      <c r="A1196" s="81">
        <f t="shared" si="18"/>
        <v>1187</v>
      </c>
      <c r="B1196" s="82" t="str">
        <f>IF(tbl_main[[#This Row],[ТИП]]="","",IF(tbl_main[[#This Row],[Серия и номер]]="","",tbl_main[[#This Row],[ТИП]]&amp;"-"&amp;RIGHT(tbl_main[[#This Row],[Серия и номер]],6)))</f>
        <v/>
      </c>
      <c r="C1196" s="83" t="s">
        <v>311</v>
      </c>
      <c r="D1196" s="83" t="s">
        <v>311</v>
      </c>
      <c r="E1196" s="83" t="s">
        <v>311</v>
      </c>
      <c r="F1196" s="83" t="s">
        <v>311</v>
      </c>
      <c r="G1196" s="83" t="s">
        <v>311</v>
      </c>
      <c r="H1196" s="83" t="s">
        <v>311</v>
      </c>
      <c r="I1196" s="83" t="s">
        <v>311</v>
      </c>
      <c r="J1196" s="83" t="s">
        <v>311</v>
      </c>
      <c r="K1196" s="84" t="s">
        <v>311</v>
      </c>
      <c r="L1196" s="83" t="s">
        <v>311</v>
      </c>
      <c r="M1196" s="85" t="s">
        <v>311</v>
      </c>
      <c r="N1196" s="83" t="s">
        <v>311</v>
      </c>
      <c r="O1196" s="84" t="s">
        <v>311</v>
      </c>
      <c r="P1196" s="83" t="s">
        <v>311</v>
      </c>
      <c r="Q1196" s="83" t="s">
        <v>311</v>
      </c>
      <c r="R1196" s="83" t="s">
        <v>311</v>
      </c>
      <c r="S1196" s="86" t="s">
        <v>311</v>
      </c>
      <c r="T1196" s="83" t="s">
        <v>311</v>
      </c>
      <c r="U1196" s="83" t="s">
        <v>311</v>
      </c>
      <c r="V1196" s="83" t="s">
        <v>311</v>
      </c>
      <c r="W1196" s="86" t="s">
        <v>311</v>
      </c>
      <c r="X1196" s="86" t="s">
        <v>311</v>
      </c>
      <c r="Y1196" s="90" t="str">
        <f>IF(tbl_main[[#This Row],[ИНН организации]]="","",IF(ISERROR(VLOOKUP(tbl_main[[#This Row],[ИНН организации]],tbl_inn[],3,FALSE)),"Проверьте ИНН",VLOOKUP(tbl_main[[#This Row],[ИНН организации]],tbl_inn[],3,FALSE)))</f>
        <v/>
      </c>
      <c r="Z1196" s="90" t="str">
        <f>IF(ISERROR(VLOOKUP(tbl_main[[#This Row],[ИНН организации]],tbl_inn[],4,FALSE)),"",VLOOKUP(tbl_main[[#This Row],[ИНН организации]],tbl_inn[],4,FALSE))</f>
        <v/>
      </c>
      <c r="AA1196" s="90" t="str">
        <f>IF(ISERROR(VLOOKUP(tbl_main[[#This Row],[ИНН организации]],tbl_inn[],8,FALSE)),"",VLOOKUP(tbl_main[[#This Row],[ИНН организации]],tbl_inn[],8,FALSE))</f>
        <v/>
      </c>
      <c r="AB1196" s="83" t="s">
        <v>311</v>
      </c>
      <c r="AC1196" s="83" t="s">
        <v>311</v>
      </c>
      <c r="AD1196" s="83" t="s">
        <v>311</v>
      </c>
      <c r="AE1196" s="83" t="s">
        <v>311</v>
      </c>
      <c r="AF1196" s="83" t="s">
        <v>311</v>
      </c>
      <c r="AG1196" s="83" t="s">
        <v>311</v>
      </c>
      <c r="AH1196" s="83" t="s">
        <v>311</v>
      </c>
      <c r="AI1196" s="83" t="s">
        <v>311</v>
      </c>
      <c r="AJ1196" s="83" t="s">
        <v>311</v>
      </c>
      <c r="AK1196" s="83" t="s">
        <v>311</v>
      </c>
      <c r="AL1196" s="83" t="s">
        <v>311</v>
      </c>
      <c r="AM1196" s="83" t="s">
        <v>311</v>
      </c>
      <c r="AN1196" s="83" t="s">
        <v>311</v>
      </c>
    </row>
    <row r="1197" spans="1:40" x14ac:dyDescent="0.25">
      <c r="A1197" s="81">
        <f t="shared" si="18"/>
        <v>1188</v>
      </c>
      <c r="B1197" s="82" t="str">
        <f>IF(tbl_main[[#This Row],[ТИП]]="","",IF(tbl_main[[#This Row],[Серия и номер]]="","",tbl_main[[#This Row],[ТИП]]&amp;"-"&amp;RIGHT(tbl_main[[#This Row],[Серия и номер]],6)))</f>
        <v/>
      </c>
      <c r="C1197" s="83" t="s">
        <v>311</v>
      </c>
      <c r="D1197" s="83" t="s">
        <v>311</v>
      </c>
      <c r="E1197" s="83" t="s">
        <v>311</v>
      </c>
      <c r="F1197" s="83" t="s">
        <v>311</v>
      </c>
      <c r="G1197" s="83" t="s">
        <v>311</v>
      </c>
      <c r="H1197" s="83" t="s">
        <v>311</v>
      </c>
      <c r="I1197" s="83" t="s">
        <v>311</v>
      </c>
      <c r="J1197" s="83" t="s">
        <v>311</v>
      </c>
      <c r="K1197" s="84" t="s">
        <v>311</v>
      </c>
      <c r="L1197" s="83" t="s">
        <v>311</v>
      </c>
      <c r="M1197" s="85" t="s">
        <v>311</v>
      </c>
      <c r="N1197" s="83" t="s">
        <v>311</v>
      </c>
      <c r="O1197" s="84" t="s">
        <v>311</v>
      </c>
      <c r="P1197" s="83" t="s">
        <v>311</v>
      </c>
      <c r="Q1197" s="83" t="s">
        <v>311</v>
      </c>
      <c r="R1197" s="83" t="s">
        <v>311</v>
      </c>
      <c r="S1197" s="86" t="s">
        <v>311</v>
      </c>
      <c r="T1197" s="83" t="s">
        <v>311</v>
      </c>
      <c r="U1197" s="83" t="s">
        <v>311</v>
      </c>
      <c r="V1197" s="83" t="s">
        <v>311</v>
      </c>
      <c r="W1197" s="86" t="s">
        <v>311</v>
      </c>
      <c r="X1197" s="86" t="s">
        <v>311</v>
      </c>
      <c r="Y1197" s="90" t="str">
        <f>IF(tbl_main[[#This Row],[ИНН организации]]="","",IF(ISERROR(VLOOKUP(tbl_main[[#This Row],[ИНН организации]],tbl_inn[],3,FALSE)),"Проверьте ИНН",VLOOKUP(tbl_main[[#This Row],[ИНН организации]],tbl_inn[],3,FALSE)))</f>
        <v/>
      </c>
      <c r="Z1197" s="90" t="str">
        <f>IF(ISERROR(VLOOKUP(tbl_main[[#This Row],[ИНН организации]],tbl_inn[],4,FALSE)),"",VLOOKUP(tbl_main[[#This Row],[ИНН организации]],tbl_inn[],4,FALSE))</f>
        <v/>
      </c>
      <c r="AA1197" s="90" t="str">
        <f>IF(ISERROR(VLOOKUP(tbl_main[[#This Row],[ИНН организации]],tbl_inn[],8,FALSE)),"",VLOOKUP(tbl_main[[#This Row],[ИНН организации]],tbl_inn[],8,FALSE))</f>
        <v/>
      </c>
      <c r="AB1197" s="83" t="s">
        <v>311</v>
      </c>
      <c r="AC1197" s="83" t="s">
        <v>311</v>
      </c>
      <c r="AD1197" s="83" t="s">
        <v>311</v>
      </c>
      <c r="AE1197" s="83" t="s">
        <v>311</v>
      </c>
      <c r="AF1197" s="83" t="s">
        <v>311</v>
      </c>
      <c r="AG1197" s="83" t="s">
        <v>311</v>
      </c>
      <c r="AH1197" s="83" t="s">
        <v>311</v>
      </c>
      <c r="AI1197" s="83" t="s">
        <v>311</v>
      </c>
      <c r="AJ1197" s="83" t="s">
        <v>311</v>
      </c>
      <c r="AK1197" s="83" t="s">
        <v>311</v>
      </c>
      <c r="AL1197" s="83" t="s">
        <v>311</v>
      </c>
      <c r="AM1197" s="83" t="s">
        <v>311</v>
      </c>
      <c r="AN1197" s="83" t="s">
        <v>311</v>
      </c>
    </row>
    <row r="1198" spans="1:40" x14ac:dyDescent="0.25">
      <c r="A1198" s="81">
        <f t="shared" si="18"/>
        <v>1189</v>
      </c>
      <c r="B1198" s="82" t="str">
        <f>IF(tbl_main[[#This Row],[ТИП]]="","",IF(tbl_main[[#This Row],[Серия и номер]]="","",tbl_main[[#This Row],[ТИП]]&amp;"-"&amp;RIGHT(tbl_main[[#This Row],[Серия и номер]],6)))</f>
        <v/>
      </c>
      <c r="C1198" s="83" t="s">
        <v>311</v>
      </c>
      <c r="D1198" s="83" t="s">
        <v>311</v>
      </c>
      <c r="E1198" s="83" t="s">
        <v>311</v>
      </c>
      <c r="F1198" s="83" t="s">
        <v>311</v>
      </c>
      <c r="G1198" s="83" t="s">
        <v>311</v>
      </c>
      <c r="H1198" s="83" t="s">
        <v>311</v>
      </c>
      <c r="I1198" s="83" t="s">
        <v>311</v>
      </c>
      <c r="J1198" s="83" t="s">
        <v>311</v>
      </c>
      <c r="K1198" s="84" t="s">
        <v>311</v>
      </c>
      <c r="L1198" s="83" t="s">
        <v>311</v>
      </c>
      <c r="M1198" s="85" t="s">
        <v>311</v>
      </c>
      <c r="N1198" s="83" t="s">
        <v>311</v>
      </c>
      <c r="O1198" s="84" t="s">
        <v>311</v>
      </c>
      <c r="P1198" s="83" t="s">
        <v>311</v>
      </c>
      <c r="Q1198" s="83" t="s">
        <v>311</v>
      </c>
      <c r="R1198" s="83" t="s">
        <v>311</v>
      </c>
      <c r="S1198" s="86" t="s">
        <v>311</v>
      </c>
      <c r="T1198" s="83" t="s">
        <v>311</v>
      </c>
      <c r="U1198" s="83" t="s">
        <v>311</v>
      </c>
      <c r="V1198" s="83" t="s">
        <v>311</v>
      </c>
      <c r="W1198" s="86" t="s">
        <v>311</v>
      </c>
      <c r="X1198" s="86" t="s">
        <v>311</v>
      </c>
      <c r="Y1198" s="90" t="str">
        <f>IF(tbl_main[[#This Row],[ИНН организации]]="","",IF(ISERROR(VLOOKUP(tbl_main[[#This Row],[ИНН организации]],tbl_inn[],3,FALSE)),"Проверьте ИНН",VLOOKUP(tbl_main[[#This Row],[ИНН организации]],tbl_inn[],3,FALSE)))</f>
        <v/>
      </c>
      <c r="Z1198" s="90" t="str">
        <f>IF(ISERROR(VLOOKUP(tbl_main[[#This Row],[ИНН организации]],tbl_inn[],4,FALSE)),"",VLOOKUP(tbl_main[[#This Row],[ИНН организации]],tbl_inn[],4,FALSE))</f>
        <v/>
      </c>
      <c r="AA1198" s="90" t="str">
        <f>IF(ISERROR(VLOOKUP(tbl_main[[#This Row],[ИНН организации]],tbl_inn[],8,FALSE)),"",VLOOKUP(tbl_main[[#This Row],[ИНН организации]],tbl_inn[],8,FALSE))</f>
        <v/>
      </c>
      <c r="AB1198" s="83" t="s">
        <v>311</v>
      </c>
      <c r="AC1198" s="83" t="s">
        <v>311</v>
      </c>
      <c r="AD1198" s="83" t="s">
        <v>311</v>
      </c>
      <c r="AE1198" s="83" t="s">
        <v>311</v>
      </c>
      <c r="AF1198" s="83" t="s">
        <v>311</v>
      </c>
      <c r="AG1198" s="83" t="s">
        <v>311</v>
      </c>
      <c r="AH1198" s="83" t="s">
        <v>311</v>
      </c>
      <c r="AI1198" s="83" t="s">
        <v>311</v>
      </c>
      <c r="AJ1198" s="83" t="s">
        <v>311</v>
      </c>
      <c r="AK1198" s="83" t="s">
        <v>311</v>
      </c>
      <c r="AL1198" s="83" t="s">
        <v>311</v>
      </c>
      <c r="AM1198" s="83" t="s">
        <v>311</v>
      </c>
      <c r="AN1198" s="83" t="s">
        <v>311</v>
      </c>
    </row>
    <row r="1199" spans="1:40" x14ac:dyDescent="0.25">
      <c r="A1199" s="81">
        <f t="shared" si="18"/>
        <v>1190</v>
      </c>
      <c r="B1199" s="82" t="str">
        <f>IF(tbl_main[[#This Row],[ТИП]]="","",IF(tbl_main[[#This Row],[Серия и номер]]="","",tbl_main[[#This Row],[ТИП]]&amp;"-"&amp;RIGHT(tbl_main[[#This Row],[Серия и номер]],6)))</f>
        <v/>
      </c>
      <c r="C1199" s="83" t="s">
        <v>311</v>
      </c>
      <c r="D1199" s="83" t="s">
        <v>311</v>
      </c>
      <c r="E1199" s="83" t="s">
        <v>311</v>
      </c>
      <c r="F1199" s="83" t="s">
        <v>311</v>
      </c>
      <c r="G1199" s="83" t="s">
        <v>311</v>
      </c>
      <c r="H1199" s="83" t="s">
        <v>311</v>
      </c>
      <c r="I1199" s="83" t="s">
        <v>311</v>
      </c>
      <c r="J1199" s="83" t="s">
        <v>311</v>
      </c>
      <c r="K1199" s="84" t="s">
        <v>311</v>
      </c>
      <c r="L1199" s="83" t="s">
        <v>311</v>
      </c>
      <c r="M1199" s="85" t="s">
        <v>311</v>
      </c>
      <c r="N1199" s="83" t="s">
        <v>311</v>
      </c>
      <c r="O1199" s="84" t="s">
        <v>311</v>
      </c>
      <c r="P1199" s="83" t="s">
        <v>311</v>
      </c>
      <c r="Q1199" s="83" t="s">
        <v>311</v>
      </c>
      <c r="R1199" s="83" t="s">
        <v>311</v>
      </c>
      <c r="S1199" s="86" t="s">
        <v>311</v>
      </c>
      <c r="T1199" s="83" t="s">
        <v>311</v>
      </c>
      <c r="U1199" s="83" t="s">
        <v>311</v>
      </c>
      <c r="V1199" s="83" t="s">
        <v>311</v>
      </c>
      <c r="W1199" s="86" t="s">
        <v>311</v>
      </c>
      <c r="X1199" s="86" t="s">
        <v>311</v>
      </c>
      <c r="Y1199" s="90" t="str">
        <f>IF(tbl_main[[#This Row],[ИНН организации]]="","",IF(ISERROR(VLOOKUP(tbl_main[[#This Row],[ИНН организации]],tbl_inn[],3,FALSE)),"Проверьте ИНН",VLOOKUP(tbl_main[[#This Row],[ИНН организации]],tbl_inn[],3,FALSE)))</f>
        <v/>
      </c>
      <c r="Z1199" s="90" t="str">
        <f>IF(ISERROR(VLOOKUP(tbl_main[[#This Row],[ИНН организации]],tbl_inn[],4,FALSE)),"",VLOOKUP(tbl_main[[#This Row],[ИНН организации]],tbl_inn[],4,FALSE))</f>
        <v/>
      </c>
      <c r="AA1199" s="90" t="str">
        <f>IF(ISERROR(VLOOKUP(tbl_main[[#This Row],[ИНН организации]],tbl_inn[],8,FALSE)),"",VLOOKUP(tbl_main[[#This Row],[ИНН организации]],tbl_inn[],8,FALSE))</f>
        <v/>
      </c>
      <c r="AB1199" s="83" t="s">
        <v>311</v>
      </c>
      <c r="AC1199" s="83" t="s">
        <v>311</v>
      </c>
      <c r="AD1199" s="83" t="s">
        <v>311</v>
      </c>
      <c r="AE1199" s="83" t="s">
        <v>311</v>
      </c>
      <c r="AF1199" s="83" t="s">
        <v>311</v>
      </c>
      <c r="AG1199" s="83" t="s">
        <v>311</v>
      </c>
      <c r="AH1199" s="83" t="s">
        <v>311</v>
      </c>
      <c r="AI1199" s="83" t="s">
        <v>311</v>
      </c>
      <c r="AJ1199" s="83" t="s">
        <v>311</v>
      </c>
      <c r="AK1199" s="83" t="s">
        <v>311</v>
      </c>
      <c r="AL1199" s="83" t="s">
        <v>311</v>
      </c>
      <c r="AM1199" s="83" t="s">
        <v>311</v>
      </c>
      <c r="AN1199" s="83" t="s">
        <v>311</v>
      </c>
    </row>
    <row r="1200" spans="1:40" x14ac:dyDescent="0.25">
      <c r="A1200" s="81">
        <f t="shared" si="18"/>
        <v>1191</v>
      </c>
      <c r="B1200" s="82" t="str">
        <f>IF(tbl_main[[#This Row],[ТИП]]="","",IF(tbl_main[[#This Row],[Серия и номер]]="","",tbl_main[[#This Row],[ТИП]]&amp;"-"&amp;RIGHT(tbl_main[[#This Row],[Серия и номер]],6)))</f>
        <v/>
      </c>
      <c r="C1200" s="83" t="s">
        <v>311</v>
      </c>
      <c r="D1200" s="83" t="s">
        <v>311</v>
      </c>
      <c r="E1200" s="83" t="s">
        <v>311</v>
      </c>
      <c r="F1200" s="83" t="s">
        <v>311</v>
      </c>
      <c r="G1200" s="83" t="s">
        <v>311</v>
      </c>
      <c r="H1200" s="83" t="s">
        <v>311</v>
      </c>
      <c r="I1200" s="83" t="s">
        <v>311</v>
      </c>
      <c r="J1200" s="83" t="s">
        <v>311</v>
      </c>
      <c r="K1200" s="84" t="s">
        <v>311</v>
      </c>
      <c r="L1200" s="83" t="s">
        <v>311</v>
      </c>
      <c r="M1200" s="85" t="s">
        <v>311</v>
      </c>
      <c r="N1200" s="83" t="s">
        <v>311</v>
      </c>
      <c r="O1200" s="84" t="s">
        <v>311</v>
      </c>
      <c r="P1200" s="83" t="s">
        <v>311</v>
      </c>
      <c r="Q1200" s="83" t="s">
        <v>311</v>
      </c>
      <c r="R1200" s="83" t="s">
        <v>311</v>
      </c>
      <c r="S1200" s="86" t="s">
        <v>311</v>
      </c>
      <c r="T1200" s="83" t="s">
        <v>311</v>
      </c>
      <c r="U1200" s="83" t="s">
        <v>311</v>
      </c>
      <c r="V1200" s="83" t="s">
        <v>311</v>
      </c>
      <c r="W1200" s="86" t="s">
        <v>311</v>
      </c>
      <c r="X1200" s="86" t="s">
        <v>311</v>
      </c>
      <c r="Y1200" s="90" t="str">
        <f>IF(tbl_main[[#This Row],[ИНН организации]]="","",IF(ISERROR(VLOOKUP(tbl_main[[#This Row],[ИНН организации]],tbl_inn[],3,FALSE)),"Проверьте ИНН",VLOOKUP(tbl_main[[#This Row],[ИНН организации]],tbl_inn[],3,FALSE)))</f>
        <v/>
      </c>
      <c r="Z1200" s="90" t="str">
        <f>IF(ISERROR(VLOOKUP(tbl_main[[#This Row],[ИНН организации]],tbl_inn[],4,FALSE)),"",VLOOKUP(tbl_main[[#This Row],[ИНН организации]],tbl_inn[],4,FALSE))</f>
        <v/>
      </c>
      <c r="AA1200" s="90" t="str">
        <f>IF(ISERROR(VLOOKUP(tbl_main[[#This Row],[ИНН организации]],tbl_inn[],8,FALSE)),"",VLOOKUP(tbl_main[[#This Row],[ИНН организации]],tbl_inn[],8,FALSE))</f>
        <v/>
      </c>
      <c r="AB1200" s="83" t="s">
        <v>311</v>
      </c>
      <c r="AC1200" s="83" t="s">
        <v>311</v>
      </c>
      <c r="AD1200" s="83" t="s">
        <v>311</v>
      </c>
      <c r="AE1200" s="83" t="s">
        <v>311</v>
      </c>
      <c r="AF1200" s="83" t="s">
        <v>311</v>
      </c>
      <c r="AG1200" s="83" t="s">
        <v>311</v>
      </c>
      <c r="AH1200" s="83" t="s">
        <v>311</v>
      </c>
      <c r="AI1200" s="83" t="s">
        <v>311</v>
      </c>
      <c r="AJ1200" s="83" t="s">
        <v>311</v>
      </c>
      <c r="AK1200" s="83" t="s">
        <v>311</v>
      </c>
      <c r="AL1200" s="83" t="s">
        <v>311</v>
      </c>
      <c r="AM1200" s="83" t="s">
        <v>311</v>
      </c>
      <c r="AN1200" s="83" t="s">
        <v>311</v>
      </c>
    </row>
    <row r="1201" spans="1:40" x14ac:dyDescent="0.25">
      <c r="A1201" s="81">
        <f t="shared" si="18"/>
        <v>1192</v>
      </c>
      <c r="B1201" s="82" t="str">
        <f>IF(tbl_main[[#This Row],[ТИП]]="","",IF(tbl_main[[#This Row],[Серия и номер]]="","",tbl_main[[#This Row],[ТИП]]&amp;"-"&amp;RIGHT(tbl_main[[#This Row],[Серия и номер]],6)))</f>
        <v/>
      </c>
      <c r="C1201" s="83" t="s">
        <v>311</v>
      </c>
      <c r="D1201" s="83" t="s">
        <v>311</v>
      </c>
      <c r="E1201" s="83" t="s">
        <v>311</v>
      </c>
      <c r="F1201" s="83" t="s">
        <v>311</v>
      </c>
      <c r="G1201" s="83" t="s">
        <v>311</v>
      </c>
      <c r="H1201" s="83" t="s">
        <v>311</v>
      </c>
      <c r="I1201" s="83" t="s">
        <v>311</v>
      </c>
      <c r="J1201" s="83" t="s">
        <v>311</v>
      </c>
      <c r="K1201" s="84" t="s">
        <v>311</v>
      </c>
      <c r="L1201" s="83" t="s">
        <v>311</v>
      </c>
      <c r="M1201" s="85" t="s">
        <v>311</v>
      </c>
      <c r="N1201" s="83" t="s">
        <v>311</v>
      </c>
      <c r="O1201" s="84" t="s">
        <v>311</v>
      </c>
      <c r="P1201" s="83" t="s">
        <v>311</v>
      </c>
      <c r="Q1201" s="83" t="s">
        <v>311</v>
      </c>
      <c r="R1201" s="83" t="s">
        <v>311</v>
      </c>
      <c r="S1201" s="86" t="s">
        <v>311</v>
      </c>
      <c r="T1201" s="83" t="s">
        <v>311</v>
      </c>
      <c r="U1201" s="83" t="s">
        <v>311</v>
      </c>
      <c r="V1201" s="83" t="s">
        <v>311</v>
      </c>
      <c r="W1201" s="86" t="s">
        <v>311</v>
      </c>
      <c r="X1201" s="86" t="s">
        <v>311</v>
      </c>
      <c r="Y1201" s="90" t="str">
        <f>IF(tbl_main[[#This Row],[ИНН организации]]="","",IF(ISERROR(VLOOKUP(tbl_main[[#This Row],[ИНН организации]],tbl_inn[],3,FALSE)),"Проверьте ИНН",VLOOKUP(tbl_main[[#This Row],[ИНН организации]],tbl_inn[],3,FALSE)))</f>
        <v/>
      </c>
      <c r="Z1201" s="90" t="str">
        <f>IF(ISERROR(VLOOKUP(tbl_main[[#This Row],[ИНН организации]],tbl_inn[],4,FALSE)),"",VLOOKUP(tbl_main[[#This Row],[ИНН организации]],tbl_inn[],4,FALSE))</f>
        <v/>
      </c>
      <c r="AA1201" s="90" t="str">
        <f>IF(ISERROR(VLOOKUP(tbl_main[[#This Row],[ИНН организации]],tbl_inn[],8,FALSE)),"",VLOOKUP(tbl_main[[#This Row],[ИНН организации]],tbl_inn[],8,FALSE))</f>
        <v/>
      </c>
      <c r="AB1201" s="83" t="s">
        <v>311</v>
      </c>
      <c r="AC1201" s="83" t="s">
        <v>311</v>
      </c>
      <c r="AD1201" s="83" t="s">
        <v>311</v>
      </c>
      <c r="AE1201" s="83" t="s">
        <v>311</v>
      </c>
      <c r="AF1201" s="83" t="s">
        <v>311</v>
      </c>
      <c r="AG1201" s="83" t="s">
        <v>311</v>
      </c>
      <c r="AH1201" s="83" t="s">
        <v>311</v>
      </c>
      <c r="AI1201" s="83" t="s">
        <v>311</v>
      </c>
      <c r="AJ1201" s="83" t="s">
        <v>311</v>
      </c>
      <c r="AK1201" s="83" t="s">
        <v>311</v>
      </c>
      <c r="AL1201" s="83" t="s">
        <v>311</v>
      </c>
      <c r="AM1201" s="83" t="s">
        <v>311</v>
      </c>
      <c r="AN1201" s="83" t="s">
        <v>311</v>
      </c>
    </row>
    <row r="1202" spans="1:40" x14ac:dyDescent="0.25">
      <c r="A1202" s="81">
        <f t="shared" si="18"/>
        <v>1193</v>
      </c>
      <c r="B1202" s="82" t="str">
        <f>IF(tbl_main[[#This Row],[ТИП]]="","",IF(tbl_main[[#This Row],[Серия и номер]]="","",tbl_main[[#This Row],[ТИП]]&amp;"-"&amp;RIGHT(tbl_main[[#This Row],[Серия и номер]],6)))</f>
        <v/>
      </c>
      <c r="C1202" s="83" t="s">
        <v>311</v>
      </c>
      <c r="D1202" s="83" t="s">
        <v>311</v>
      </c>
      <c r="E1202" s="83" t="s">
        <v>311</v>
      </c>
      <c r="F1202" s="83" t="s">
        <v>311</v>
      </c>
      <c r="G1202" s="83" t="s">
        <v>311</v>
      </c>
      <c r="H1202" s="83" t="s">
        <v>311</v>
      </c>
      <c r="I1202" s="83" t="s">
        <v>311</v>
      </c>
      <c r="J1202" s="83" t="s">
        <v>311</v>
      </c>
      <c r="K1202" s="84" t="s">
        <v>311</v>
      </c>
      <c r="L1202" s="83" t="s">
        <v>311</v>
      </c>
      <c r="M1202" s="85" t="s">
        <v>311</v>
      </c>
      <c r="N1202" s="83" t="s">
        <v>311</v>
      </c>
      <c r="O1202" s="84" t="s">
        <v>311</v>
      </c>
      <c r="P1202" s="83" t="s">
        <v>311</v>
      </c>
      <c r="Q1202" s="83" t="s">
        <v>311</v>
      </c>
      <c r="R1202" s="83" t="s">
        <v>311</v>
      </c>
      <c r="S1202" s="86" t="s">
        <v>311</v>
      </c>
      <c r="T1202" s="83" t="s">
        <v>311</v>
      </c>
      <c r="U1202" s="83" t="s">
        <v>311</v>
      </c>
      <c r="V1202" s="83" t="s">
        <v>311</v>
      </c>
      <c r="W1202" s="86" t="s">
        <v>311</v>
      </c>
      <c r="X1202" s="86" t="s">
        <v>311</v>
      </c>
      <c r="Y1202" s="90" t="str">
        <f>IF(tbl_main[[#This Row],[ИНН организации]]="","",IF(ISERROR(VLOOKUP(tbl_main[[#This Row],[ИНН организации]],tbl_inn[],3,FALSE)),"Проверьте ИНН",VLOOKUP(tbl_main[[#This Row],[ИНН организации]],tbl_inn[],3,FALSE)))</f>
        <v/>
      </c>
      <c r="Z1202" s="90" t="str">
        <f>IF(ISERROR(VLOOKUP(tbl_main[[#This Row],[ИНН организации]],tbl_inn[],4,FALSE)),"",VLOOKUP(tbl_main[[#This Row],[ИНН организации]],tbl_inn[],4,FALSE))</f>
        <v/>
      </c>
      <c r="AA1202" s="90" t="str">
        <f>IF(ISERROR(VLOOKUP(tbl_main[[#This Row],[ИНН организации]],tbl_inn[],8,FALSE)),"",VLOOKUP(tbl_main[[#This Row],[ИНН организации]],tbl_inn[],8,FALSE))</f>
        <v/>
      </c>
      <c r="AB1202" s="83" t="s">
        <v>311</v>
      </c>
      <c r="AC1202" s="83" t="s">
        <v>311</v>
      </c>
      <c r="AD1202" s="83" t="s">
        <v>311</v>
      </c>
      <c r="AE1202" s="83" t="s">
        <v>311</v>
      </c>
      <c r="AF1202" s="83" t="s">
        <v>311</v>
      </c>
      <c r="AG1202" s="83" t="s">
        <v>311</v>
      </c>
      <c r="AH1202" s="83" t="s">
        <v>311</v>
      </c>
      <c r="AI1202" s="83" t="s">
        <v>311</v>
      </c>
      <c r="AJ1202" s="83" t="s">
        <v>311</v>
      </c>
      <c r="AK1202" s="83" t="s">
        <v>311</v>
      </c>
      <c r="AL1202" s="83" t="s">
        <v>311</v>
      </c>
      <c r="AM1202" s="83" t="s">
        <v>311</v>
      </c>
      <c r="AN1202" s="83" t="s">
        <v>311</v>
      </c>
    </row>
    <row r="1203" spans="1:40" x14ac:dyDescent="0.25">
      <c r="A1203" s="81">
        <f t="shared" si="18"/>
        <v>1194</v>
      </c>
      <c r="B1203" s="82" t="str">
        <f>IF(tbl_main[[#This Row],[ТИП]]="","",IF(tbl_main[[#This Row],[Серия и номер]]="","",tbl_main[[#This Row],[ТИП]]&amp;"-"&amp;RIGHT(tbl_main[[#This Row],[Серия и номер]],6)))</f>
        <v/>
      </c>
      <c r="C1203" s="83" t="s">
        <v>311</v>
      </c>
      <c r="D1203" s="83" t="s">
        <v>311</v>
      </c>
      <c r="E1203" s="83" t="s">
        <v>311</v>
      </c>
      <c r="F1203" s="83" t="s">
        <v>311</v>
      </c>
      <c r="G1203" s="83" t="s">
        <v>311</v>
      </c>
      <c r="H1203" s="83" t="s">
        <v>311</v>
      </c>
      <c r="I1203" s="83" t="s">
        <v>311</v>
      </c>
      <c r="J1203" s="83" t="s">
        <v>311</v>
      </c>
      <c r="K1203" s="84" t="s">
        <v>311</v>
      </c>
      <c r="L1203" s="83" t="s">
        <v>311</v>
      </c>
      <c r="M1203" s="85" t="s">
        <v>311</v>
      </c>
      <c r="N1203" s="83" t="s">
        <v>311</v>
      </c>
      <c r="O1203" s="84" t="s">
        <v>311</v>
      </c>
      <c r="P1203" s="83" t="s">
        <v>311</v>
      </c>
      <c r="Q1203" s="83" t="s">
        <v>311</v>
      </c>
      <c r="R1203" s="83" t="s">
        <v>311</v>
      </c>
      <c r="S1203" s="86" t="s">
        <v>311</v>
      </c>
      <c r="T1203" s="83" t="s">
        <v>311</v>
      </c>
      <c r="U1203" s="83" t="s">
        <v>311</v>
      </c>
      <c r="V1203" s="83" t="s">
        <v>311</v>
      </c>
      <c r="W1203" s="86" t="s">
        <v>311</v>
      </c>
      <c r="X1203" s="86" t="s">
        <v>311</v>
      </c>
      <c r="Y1203" s="90" t="str">
        <f>IF(tbl_main[[#This Row],[ИНН организации]]="","",IF(ISERROR(VLOOKUP(tbl_main[[#This Row],[ИНН организации]],tbl_inn[],3,FALSE)),"Проверьте ИНН",VLOOKUP(tbl_main[[#This Row],[ИНН организации]],tbl_inn[],3,FALSE)))</f>
        <v/>
      </c>
      <c r="Z1203" s="90" t="str">
        <f>IF(ISERROR(VLOOKUP(tbl_main[[#This Row],[ИНН организации]],tbl_inn[],4,FALSE)),"",VLOOKUP(tbl_main[[#This Row],[ИНН организации]],tbl_inn[],4,FALSE))</f>
        <v/>
      </c>
      <c r="AA1203" s="90" t="str">
        <f>IF(ISERROR(VLOOKUP(tbl_main[[#This Row],[ИНН организации]],tbl_inn[],8,FALSE)),"",VLOOKUP(tbl_main[[#This Row],[ИНН организации]],tbl_inn[],8,FALSE))</f>
        <v/>
      </c>
      <c r="AB1203" s="83" t="s">
        <v>311</v>
      </c>
      <c r="AC1203" s="83" t="s">
        <v>311</v>
      </c>
      <c r="AD1203" s="83" t="s">
        <v>311</v>
      </c>
      <c r="AE1203" s="83" t="s">
        <v>311</v>
      </c>
      <c r="AF1203" s="83" t="s">
        <v>311</v>
      </c>
      <c r="AG1203" s="83" t="s">
        <v>311</v>
      </c>
      <c r="AH1203" s="83" t="s">
        <v>311</v>
      </c>
      <c r="AI1203" s="83" t="s">
        <v>311</v>
      </c>
      <c r="AJ1203" s="83" t="s">
        <v>311</v>
      </c>
      <c r="AK1203" s="83" t="s">
        <v>311</v>
      </c>
      <c r="AL1203" s="83" t="s">
        <v>311</v>
      </c>
      <c r="AM1203" s="83" t="s">
        <v>311</v>
      </c>
      <c r="AN1203" s="83" t="s">
        <v>311</v>
      </c>
    </row>
    <row r="1204" spans="1:40" x14ac:dyDescent="0.25">
      <c r="A1204" s="81">
        <f t="shared" si="18"/>
        <v>1195</v>
      </c>
      <c r="B1204" s="82" t="str">
        <f>IF(tbl_main[[#This Row],[ТИП]]="","",IF(tbl_main[[#This Row],[Серия и номер]]="","",tbl_main[[#This Row],[ТИП]]&amp;"-"&amp;RIGHT(tbl_main[[#This Row],[Серия и номер]],6)))</f>
        <v/>
      </c>
      <c r="C1204" s="83" t="s">
        <v>311</v>
      </c>
      <c r="D1204" s="83" t="s">
        <v>311</v>
      </c>
      <c r="E1204" s="83" t="s">
        <v>311</v>
      </c>
      <c r="F1204" s="83" t="s">
        <v>311</v>
      </c>
      <c r="G1204" s="83" t="s">
        <v>311</v>
      </c>
      <c r="H1204" s="83" t="s">
        <v>311</v>
      </c>
      <c r="I1204" s="83" t="s">
        <v>311</v>
      </c>
      <c r="J1204" s="83" t="s">
        <v>311</v>
      </c>
      <c r="K1204" s="84" t="s">
        <v>311</v>
      </c>
      <c r="L1204" s="83" t="s">
        <v>311</v>
      </c>
      <c r="M1204" s="85" t="s">
        <v>311</v>
      </c>
      <c r="N1204" s="83" t="s">
        <v>311</v>
      </c>
      <c r="O1204" s="84" t="s">
        <v>311</v>
      </c>
      <c r="P1204" s="83" t="s">
        <v>311</v>
      </c>
      <c r="Q1204" s="83" t="s">
        <v>311</v>
      </c>
      <c r="R1204" s="83" t="s">
        <v>311</v>
      </c>
      <c r="S1204" s="86" t="s">
        <v>311</v>
      </c>
      <c r="T1204" s="83" t="s">
        <v>311</v>
      </c>
      <c r="U1204" s="83" t="s">
        <v>311</v>
      </c>
      <c r="V1204" s="83" t="s">
        <v>311</v>
      </c>
      <c r="W1204" s="86" t="s">
        <v>311</v>
      </c>
      <c r="X1204" s="86" t="s">
        <v>311</v>
      </c>
      <c r="Y1204" s="90" t="str">
        <f>IF(tbl_main[[#This Row],[ИНН организации]]="","",IF(ISERROR(VLOOKUP(tbl_main[[#This Row],[ИНН организации]],tbl_inn[],3,FALSE)),"Проверьте ИНН",VLOOKUP(tbl_main[[#This Row],[ИНН организации]],tbl_inn[],3,FALSE)))</f>
        <v/>
      </c>
      <c r="Z1204" s="90" t="str">
        <f>IF(ISERROR(VLOOKUP(tbl_main[[#This Row],[ИНН организации]],tbl_inn[],4,FALSE)),"",VLOOKUP(tbl_main[[#This Row],[ИНН организации]],tbl_inn[],4,FALSE))</f>
        <v/>
      </c>
      <c r="AA1204" s="90" t="str">
        <f>IF(ISERROR(VLOOKUP(tbl_main[[#This Row],[ИНН организации]],tbl_inn[],8,FALSE)),"",VLOOKUP(tbl_main[[#This Row],[ИНН организации]],tbl_inn[],8,FALSE))</f>
        <v/>
      </c>
      <c r="AB1204" s="83" t="s">
        <v>311</v>
      </c>
      <c r="AC1204" s="83" t="s">
        <v>311</v>
      </c>
      <c r="AD1204" s="83" t="s">
        <v>311</v>
      </c>
      <c r="AE1204" s="83" t="s">
        <v>311</v>
      </c>
      <c r="AF1204" s="83" t="s">
        <v>311</v>
      </c>
      <c r="AG1204" s="83" t="s">
        <v>311</v>
      </c>
      <c r="AH1204" s="83" t="s">
        <v>311</v>
      </c>
      <c r="AI1204" s="83" t="s">
        <v>311</v>
      </c>
      <c r="AJ1204" s="83" t="s">
        <v>311</v>
      </c>
      <c r="AK1204" s="83" t="s">
        <v>311</v>
      </c>
      <c r="AL1204" s="83" t="s">
        <v>311</v>
      </c>
      <c r="AM1204" s="83" t="s">
        <v>311</v>
      </c>
      <c r="AN1204" s="83" t="s">
        <v>311</v>
      </c>
    </row>
    <row r="1205" spans="1:40" x14ac:dyDescent="0.25">
      <c r="A1205" s="81">
        <f t="shared" si="18"/>
        <v>1196</v>
      </c>
      <c r="B1205" s="82" t="str">
        <f>IF(tbl_main[[#This Row],[ТИП]]="","",IF(tbl_main[[#This Row],[Серия и номер]]="","",tbl_main[[#This Row],[ТИП]]&amp;"-"&amp;RIGHT(tbl_main[[#This Row],[Серия и номер]],6)))</f>
        <v/>
      </c>
      <c r="C1205" s="83" t="s">
        <v>311</v>
      </c>
      <c r="D1205" s="83" t="s">
        <v>311</v>
      </c>
      <c r="E1205" s="83" t="s">
        <v>311</v>
      </c>
      <c r="F1205" s="83" t="s">
        <v>311</v>
      </c>
      <c r="G1205" s="83" t="s">
        <v>311</v>
      </c>
      <c r="H1205" s="83" t="s">
        <v>311</v>
      </c>
      <c r="I1205" s="83" t="s">
        <v>311</v>
      </c>
      <c r="J1205" s="83" t="s">
        <v>311</v>
      </c>
      <c r="K1205" s="84" t="s">
        <v>311</v>
      </c>
      <c r="L1205" s="83" t="s">
        <v>311</v>
      </c>
      <c r="M1205" s="85" t="s">
        <v>311</v>
      </c>
      <c r="N1205" s="83" t="s">
        <v>311</v>
      </c>
      <c r="O1205" s="84" t="s">
        <v>311</v>
      </c>
      <c r="P1205" s="83" t="s">
        <v>311</v>
      </c>
      <c r="Q1205" s="83" t="s">
        <v>311</v>
      </c>
      <c r="R1205" s="83" t="s">
        <v>311</v>
      </c>
      <c r="S1205" s="86" t="s">
        <v>311</v>
      </c>
      <c r="T1205" s="83" t="s">
        <v>311</v>
      </c>
      <c r="U1205" s="83" t="s">
        <v>311</v>
      </c>
      <c r="V1205" s="83" t="s">
        <v>311</v>
      </c>
      <c r="W1205" s="86" t="s">
        <v>311</v>
      </c>
      <c r="X1205" s="86" t="s">
        <v>311</v>
      </c>
      <c r="Y1205" s="90" t="str">
        <f>IF(tbl_main[[#This Row],[ИНН организации]]="","",IF(ISERROR(VLOOKUP(tbl_main[[#This Row],[ИНН организации]],tbl_inn[],3,FALSE)),"Проверьте ИНН",VLOOKUP(tbl_main[[#This Row],[ИНН организации]],tbl_inn[],3,FALSE)))</f>
        <v/>
      </c>
      <c r="Z1205" s="90" t="str">
        <f>IF(ISERROR(VLOOKUP(tbl_main[[#This Row],[ИНН организации]],tbl_inn[],4,FALSE)),"",VLOOKUP(tbl_main[[#This Row],[ИНН организации]],tbl_inn[],4,FALSE))</f>
        <v/>
      </c>
      <c r="AA1205" s="90" t="str">
        <f>IF(ISERROR(VLOOKUP(tbl_main[[#This Row],[ИНН организации]],tbl_inn[],8,FALSE)),"",VLOOKUP(tbl_main[[#This Row],[ИНН организации]],tbl_inn[],8,FALSE))</f>
        <v/>
      </c>
      <c r="AB1205" s="83" t="s">
        <v>311</v>
      </c>
      <c r="AC1205" s="83" t="s">
        <v>311</v>
      </c>
      <c r="AD1205" s="83" t="s">
        <v>311</v>
      </c>
      <c r="AE1205" s="83" t="s">
        <v>311</v>
      </c>
      <c r="AF1205" s="83" t="s">
        <v>311</v>
      </c>
      <c r="AG1205" s="83" t="s">
        <v>311</v>
      </c>
      <c r="AH1205" s="83" t="s">
        <v>311</v>
      </c>
      <c r="AI1205" s="83" t="s">
        <v>311</v>
      </c>
      <c r="AJ1205" s="83" t="s">
        <v>311</v>
      </c>
      <c r="AK1205" s="83" t="s">
        <v>311</v>
      </c>
      <c r="AL1205" s="83" t="s">
        <v>311</v>
      </c>
      <c r="AM1205" s="83" t="s">
        <v>311</v>
      </c>
      <c r="AN1205" s="83" t="s">
        <v>311</v>
      </c>
    </row>
    <row r="1206" spans="1:40" x14ac:dyDescent="0.25">
      <c r="A1206" s="81">
        <f t="shared" si="18"/>
        <v>1197</v>
      </c>
      <c r="B1206" s="82" t="str">
        <f>IF(tbl_main[[#This Row],[ТИП]]="","",IF(tbl_main[[#This Row],[Серия и номер]]="","",tbl_main[[#This Row],[ТИП]]&amp;"-"&amp;RIGHT(tbl_main[[#This Row],[Серия и номер]],6)))</f>
        <v/>
      </c>
      <c r="C1206" s="83" t="s">
        <v>311</v>
      </c>
      <c r="D1206" s="83" t="s">
        <v>311</v>
      </c>
      <c r="E1206" s="83" t="s">
        <v>311</v>
      </c>
      <c r="F1206" s="83" t="s">
        <v>311</v>
      </c>
      <c r="G1206" s="83" t="s">
        <v>311</v>
      </c>
      <c r="H1206" s="83" t="s">
        <v>311</v>
      </c>
      <c r="I1206" s="83" t="s">
        <v>311</v>
      </c>
      <c r="J1206" s="83" t="s">
        <v>311</v>
      </c>
      <c r="K1206" s="84" t="s">
        <v>311</v>
      </c>
      <c r="L1206" s="83" t="s">
        <v>311</v>
      </c>
      <c r="M1206" s="85" t="s">
        <v>311</v>
      </c>
      <c r="N1206" s="83" t="s">
        <v>311</v>
      </c>
      <c r="O1206" s="84" t="s">
        <v>311</v>
      </c>
      <c r="P1206" s="83" t="s">
        <v>311</v>
      </c>
      <c r="Q1206" s="83" t="s">
        <v>311</v>
      </c>
      <c r="R1206" s="83" t="s">
        <v>311</v>
      </c>
      <c r="S1206" s="86" t="s">
        <v>311</v>
      </c>
      <c r="T1206" s="83" t="s">
        <v>311</v>
      </c>
      <c r="U1206" s="83" t="s">
        <v>311</v>
      </c>
      <c r="V1206" s="83" t="s">
        <v>311</v>
      </c>
      <c r="W1206" s="86" t="s">
        <v>311</v>
      </c>
      <c r="X1206" s="86" t="s">
        <v>311</v>
      </c>
      <c r="Y1206" s="90" t="str">
        <f>IF(tbl_main[[#This Row],[ИНН организации]]="","",IF(ISERROR(VLOOKUP(tbl_main[[#This Row],[ИНН организации]],tbl_inn[],3,FALSE)),"Проверьте ИНН",VLOOKUP(tbl_main[[#This Row],[ИНН организации]],tbl_inn[],3,FALSE)))</f>
        <v/>
      </c>
      <c r="Z1206" s="90" t="str">
        <f>IF(ISERROR(VLOOKUP(tbl_main[[#This Row],[ИНН организации]],tbl_inn[],4,FALSE)),"",VLOOKUP(tbl_main[[#This Row],[ИНН организации]],tbl_inn[],4,FALSE))</f>
        <v/>
      </c>
      <c r="AA1206" s="90" t="str">
        <f>IF(ISERROR(VLOOKUP(tbl_main[[#This Row],[ИНН организации]],tbl_inn[],8,FALSE)),"",VLOOKUP(tbl_main[[#This Row],[ИНН организации]],tbl_inn[],8,FALSE))</f>
        <v/>
      </c>
      <c r="AB1206" s="83" t="s">
        <v>311</v>
      </c>
      <c r="AC1206" s="83" t="s">
        <v>311</v>
      </c>
      <c r="AD1206" s="83" t="s">
        <v>311</v>
      </c>
      <c r="AE1206" s="83" t="s">
        <v>311</v>
      </c>
      <c r="AF1206" s="83" t="s">
        <v>311</v>
      </c>
      <c r="AG1206" s="83" t="s">
        <v>311</v>
      </c>
      <c r="AH1206" s="83" t="s">
        <v>311</v>
      </c>
      <c r="AI1206" s="83" t="s">
        <v>311</v>
      </c>
      <c r="AJ1206" s="83" t="s">
        <v>311</v>
      </c>
      <c r="AK1206" s="83" t="s">
        <v>311</v>
      </c>
      <c r="AL1206" s="83" t="s">
        <v>311</v>
      </c>
      <c r="AM1206" s="83" t="s">
        <v>311</v>
      </c>
      <c r="AN1206" s="83" t="s">
        <v>311</v>
      </c>
    </row>
    <row r="1207" spans="1:40" x14ac:dyDescent="0.25">
      <c r="A1207" s="81">
        <f t="shared" si="18"/>
        <v>1198</v>
      </c>
      <c r="B1207" s="82" t="str">
        <f>IF(tbl_main[[#This Row],[ТИП]]="","",IF(tbl_main[[#This Row],[Серия и номер]]="","",tbl_main[[#This Row],[ТИП]]&amp;"-"&amp;RIGHT(tbl_main[[#This Row],[Серия и номер]],6)))</f>
        <v/>
      </c>
      <c r="C1207" s="83" t="s">
        <v>311</v>
      </c>
      <c r="D1207" s="83" t="s">
        <v>311</v>
      </c>
      <c r="E1207" s="83" t="s">
        <v>311</v>
      </c>
      <c r="F1207" s="83" t="s">
        <v>311</v>
      </c>
      <c r="G1207" s="83" t="s">
        <v>311</v>
      </c>
      <c r="H1207" s="83" t="s">
        <v>311</v>
      </c>
      <c r="I1207" s="83" t="s">
        <v>311</v>
      </c>
      <c r="J1207" s="83" t="s">
        <v>311</v>
      </c>
      <c r="K1207" s="84" t="s">
        <v>311</v>
      </c>
      <c r="L1207" s="83" t="s">
        <v>311</v>
      </c>
      <c r="M1207" s="85" t="s">
        <v>311</v>
      </c>
      <c r="N1207" s="83" t="s">
        <v>311</v>
      </c>
      <c r="O1207" s="84" t="s">
        <v>311</v>
      </c>
      <c r="P1207" s="83" t="s">
        <v>311</v>
      </c>
      <c r="Q1207" s="83" t="s">
        <v>311</v>
      </c>
      <c r="R1207" s="83" t="s">
        <v>311</v>
      </c>
      <c r="S1207" s="86" t="s">
        <v>311</v>
      </c>
      <c r="T1207" s="83" t="s">
        <v>311</v>
      </c>
      <c r="U1207" s="83" t="s">
        <v>311</v>
      </c>
      <c r="V1207" s="83" t="s">
        <v>311</v>
      </c>
      <c r="W1207" s="86" t="s">
        <v>311</v>
      </c>
      <c r="X1207" s="86" t="s">
        <v>311</v>
      </c>
      <c r="Y1207" s="90" t="str">
        <f>IF(tbl_main[[#This Row],[ИНН организации]]="","",IF(ISERROR(VLOOKUP(tbl_main[[#This Row],[ИНН организации]],tbl_inn[],3,FALSE)),"Проверьте ИНН",VLOOKUP(tbl_main[[#This Row],[ИНН организации]],tbl_inn[],3,FALSE)))</f>
        <v/>
      </c>
      <c r="Z1207" s="90" t="str">
        <f>IF(ISERROR(VLOOKUP(tbl_main[[#This Row],[ИНН организации]],tbl_inn[],4,FALSE)),"",VLOOKUP(tbl_main[[#This Row],[ИНН организации]],tbl_inn[],4,FALSE))</f>
        <v/>
      </c>
      <c r="AA1207" s="90" t="str">
        <f>IF(ISERROR(VLOOKUP(tbl_main[[#This Row],[ИНН организации]],tbl_inn[],8,FALSE)),"",VLOOKUP(tbl_main[[#This Row],[ИНН организации]],tbl_inn[],8,FALSE))</f>
        <v/>
      </c>
      <c r="AB1207" s="83" t="s">
        <v>311</v>
      </c>
      <c r="AC1207" s="83" t="s">
        <v>311</v>
      </c>
      <c r="AD1207" s="83" t="s">
        <v>311</v>
      </c>
      <c r="AE1207" s="83" t="s">
        <v>311</v>
      </c>
      <c r="AF1207" s="83" t="s">
        <v>311</v>
      </c>
      <c r="AG1207" s="83" t="s">
        <v>311</v>
      </c>
      <c r="AH1207" s="83" t="s">
        <v>311</v>
      </c>
      <c r="AI1207" s="83" t="s">
        <v>311</v>
      </c>
      <c r="AJ1207" s="83" t="s">
        <v>311</v>
      </c>
      <c r="AK1207" s="83" t="s">
        <v>311</v>
      </c>
      <c r="AL1207" s="83" t="s">
        <v>311</v>
      </c>
      <c r="AM1207" s="83" t="s">
        <v>311</v>
      </c>
      <c r="AN1207" s="83" t="s">
        <v>311</v>
      </c>
    </row>
    <row r="1208" spans="1:40" x14ac:dyDescent="0.25">
      <c r="A1208" s="81">
        <f t="shared" si="18"/>
        <v>1199</v>
      </c>
      <c r="B1208" s="82" t="str">
        <f>IF(tbl_main[[#This Row],[ТИП]]="","",IF(tbl_main[[#This Row],[Серия и номер]]="","",tbl_main[[#This Row],[ТИП]]&amp;"-"&amp;RIGHT(tbl_main[[#This Row],[Серия и номер]],6)))</f>
        <v/>
      </c>
      <c r="C1208" s="83" t="s">
        <v>311</v>
      </c>
      <c r="D1208" s="83" t="s">
        <v>311</v>
      </c>
      <c r="E1208" s="83" t="s">
        <v>311</v>
      </c>
      <c r="F1208" s="83" t="s">
        <v>311</v>
      </c>
      <c r="G1208" s="83" t="s">
        <v>311</v>
      </c>
      <c r="H1208" s="83" t="s">
        <v>311</v>
      </c>
      <c r="I1208" s="83" t="s">
        <v>311</v>
      </c>
      <c r="J1208" s="83" t="s">
        <v>311</v>
      </c>
      <c r="K1208" s="84" t="s">
        <v>311</v>
      </c>
      <c r="L1208" s="83" t="s">
        <v>311</v>
      </c>
      <c r="M1208" s="85" t="s">
        <v>311</v>
      </c>
      <c r="N1208" s="83" t="s">
        <v>311</v>
      </c>
      <c r="O1208" s="84" t="s">
        <v>311</v>
      </c>
      <c r="P1208" s="83" t="s">
        <v>311</v>
      </c>
      <c r="Q1208" s="83" t="s">
        <v>311</v>
      </c>
      <c r="R1208" s="83" t="s">
        <v>311</v>
      </c>
      <c r="S1208" s="86" t="s">
        <v>311</v>
      </c>
      <c r="T1208" s="83" t="s">
        <v>311</v>
      </c>
      <c r="U1208" s="83" t="s">
        <v>311</v>
      </c>
      <c r="V1208" s="83" t="s">
        <v>311</v>
      </c>
      <c r="W1208" s="86" t="s">
        <v>311</v>
      </c>
      <c r="X1208" s="86" t="s">
        <v>311</v>
      </c>
      <c r="Y1208" s="90" t="str">
        <f>IF(tbl_main[[#This Row],[ИНН организации]]="","",IF(ISERROR(VLOOKUP(tbl_main[[#This Row],[ИНН организации]],tbl_inn[],3,FALSE)),"Проверьте ИНН",VLOOKUP(tbl_main[[#This Row],[ИНН организации]],tbl_inn[],3,FALSE)))</f>
        <v/>
      </c>
      <c r="Z1208" s="90" t="str">
        <f>IF(ISERROR(VLOOKUP(tbl_main[[#This Row],[ИНН организации]],tbl_inn[],4,FALSE)),"",VLOOKUP(tbl_main[[#This Row],[ИНН организации]],tbl_inn[],4,FALSE))</f>
        <v/>
      </c>
      <c r="AA1208" s="90" t="str">
        <f>IF(ISERROR(VLOOKUP(tbl_main[[#This Row],[ИНН организации]],tbl_inn[],8,FALSE)),"",VLOOKUP(tbl_main[[#This Row],[ИНН организации]],tbl_inn[],8,FALSE))</f>
        <v/>
      </c>
      <c r="AB1208" s="83" t="s">
        <v>311</v>
      </c>
      <c r="AC1208" s="83" t="s">
        <v>311</v>
      </c>
      <c r="AD1208" s="83" t="s">
        <v>311</v>
      </c>
      <c r="AE1208" s="83" t="s">
        <v>311</v>
      </c>
      <c r="AF1208" s="83" t="s">
        <v>311</v>
      </c>
      <c r="AG1208" s="83" t="s">
        <v>311</v>
      </c>
      <c r="AH1208" s="83" t="s">
        <v>311</v>
      </c>
      <c r="AI1208" s="83" t="s">
        <v>311</v>
      </c>
      <c r="AJ1208" s="83" t="s">
        <v>311</v>
      </c>
      <c r="AK1208" s="83" t="s">
        <v>311</v>
      </c>
      <c r="AL1208" s="83" t="s">
        <v>311</v>
      </c>
      <c r="AM1208" s="83" t="s">
        <v>311</v>
      </c>
      <c r="AN1208" s="83" t="s">
        <v>311</v>
      </c>
    </row>
    <row r="1209" spans="1:40" x14ac:dyDescent="0.25">
      <c r="A1209" s="81">
        <f t="shared" si="18"/>
        <v>1200</v>
      </c>
      <c r="B1209" s="82" t="str">
        <f>IF(tbl_main[[#This Row],[ТИП]]="","",IF(tbl_main[[#This Row],[Серия и номер]]="","",tbl_main[[#This Row],[ТИП]]&amp;"-"&amp;RIGHT(tbl_main[[#This Row],[Серия и номер]],6)))</f>
        <v/>
      </c>
      <c r="C1209" s="83" t="s">
        <v>311</v>
      </c>
      <c r="D1209" s="83" t="s">
        <v>311</v>
      </c>
      <c r="E1209" s="83" t="s">
        <v>311</v>
      </c>
      <c r="F1209" s="83" t="s">
        <v>311</v>
      </c>
      <c r="G1209" s="83" t="s">
        <v>311</v>
      </c>
      <c r="H1209" s="83" t="s">
        <v>311</v>
      </c>
      <c r="I1209" s="83" t="s">
        <v>311</v>
      </c>
      <c r="J1209" s="83" t="s">
        <v>311</v>
      </c>
      <c r="K1209" s="84" t="s">
        <v>311</v>
      </c>
      <c r="L1209" s="83" t="s">
        <v>311</v>
      </c>
      <c r="M1209" s="85" t="s">
        <v>311</v>
      </c>
      <c r="N1209" s="83" t="s">
        <v>311</v>
      </c>
      <c r="O1209" s="84" t="s">
        <v>311</v>
      </c>
      <c r="P1209" s="83" t="s">
        <v>311</v>
      </c>
      <c r="Q1209" s="83" t="s">
        <v>311</v>
      </c>
      <c r="R1209" s="83" t="s">
        <v>311</v>
      </c>
      <c r="S1209" s="86" t="s">
        <v>311</v>
      </c>
      <c r="T1209" s="83" t="s">
        <v>311</v>
      </c>
      <c r="U1209" s="83" t="s">
        <v>311</v>
      </c>
      <c r="V1209" s="83" t="s">
        <v>311</v>
      </c>
      <c r="W1209" s="86" t="s">
        <v>311</v>
      </c>
      <c r="X1209" s="86" t="s">
        <v>311</v>
      </c>
      <c r="Y1209" s="90" t="str">
        <f>IF(tbl_main[[#This Row],[ИНН организации]]="","",IF(ISERROR(VLOOKUP(tbl_main[[#This Row],[ИНН организации]],tbl_inn[],3,FALSE)),"Проверьте ИНН",VLOOKUP(tbl_main[[#This Row],[ИНН организации]],tbl_inn[],3,FALSE)))</f>
        <v/>
      </c>
      <c r="Z1209" s="90" t="str">
        <f>IF(ISERROR(VLOOKUP(tbl_main[[#This Row],[ИНН организации]],tbl_inn[],4,FALSE)),"",VLOOKUP(tbl_main[[#This Row],[ИНН организации]],tbl_inn[],4,FALSE))</f>
        <v/>
      </c>
      <c r="AA1209" s="90" t="str">
        <f>IF(ISERROR(VLOOKUP(tbl_main[[#This Row],[ИНН организации]],tbl_inn[],8,FALSE)),"",VLOOKUP(tbl_main[[#This Row],[ИНН организации]],tbl_inn[],8,FALSE))</f>
        <v/>
      </c>
      <c r="AB1209" s="83" t="s">
        <v>311</v>
      </c>
      <c r="AC1209" s="83" t="s">
        <v>311</v>
      </c>
      <c r="AD1209" s="83" t="s">
        <v>311</v>
      </c>
      <c r="AE1209" s="83" t="s">
        <v>311</v>
      </c>
      <c r="AF1209" s="83" t="s">
        <v>311</v>
      </c>
      <c r="AG1209" s="83" t="s">
        <v>311</v>
      </c>
      <c r="AH1209" s="83" t="s">
        <v>311</v>
      </c>
      <c r="AI1209" s="83" t="s">
        <v>311</v>
      </c>
      <c r="AJ1209" s="83" t="s">
        <v>311</v>
      </c>
      <c r="AK1209" s="83" t="s">
        <v>311</v>
      </c>
      <c r="AL1209" s="83" t="s">
        <v>311</v>
      </c>
      <c r="AM1209" s="83" t="s">
        <v>311</v>
      </c>
      <c r="AN1209" s="83" t="s">
        <v>311</v>
      </c>
    </row>
    <row r="1210" spans="1:40" x14ac:dyDescent="0.25">
      <c r="A1210" s="81">
        <f t="shared" si="18"/>
        <v>1201</v>
      </c>
      <c r="B1210" s="82" t="str">
        <f>IF(tbl_main[[#This Row],[ТИП]]="","",IF(tbl_main[[#This Row],[Серия и номер]]="","",tbl_main[[#This Row],[ТИП]]&amp;"-"&amp;RIGHT(tbl_main[[#This Row],[Серия и номер]],6)))</f>
        <v/>
      </c>
      <c r="C1210" s="83" t="s">
        <v>311</v>
      </c>
      <c r="D1210" s="83" t="s">
        <v>311</v>
      </c>
      <c r="E1210" s="83" t="s">
        <v>311</v>
      </c>
      <c r="F1210" s="83" t="s">
        <v>311</v>
      </c>
      <c r="G1210" s="83" t="s">
        <v>311</v>
      </c>
      <c r="H1210" s="83" t="s">
        <v>311</v>
      </c>
      <c r="I1210" s="83" t="s">
        <v>311</v>
      </c>
      <c r="J1210" s="83" t="s">
        <v>311</v>
      </c>
      <c r="K1210" s="84" t="s">
        <v>311</v>
      </c>
      <c r="L1210" s="83" t="s">
        <v>311</v>
      </c>
      <c r="M1210" s="85" t="s">
        <v>311</v>
      </c>
      <c r="N1210" s="83" t="s">
        <v>311</v>
      </c>
      <c r="O1210" s="84" t="s">
        <v>311</v>
      </c>
      <c r="P1210" s="83" t="s">
        <v>311</v>
      </c>
      <c r="Q1210" s="83" t="s">
        <v>311</v>
      </c>
      <c r="R1210" s="83" t="s">
        <v>311</v>
      </c>
      <c r="S1210" s="86" t="s">
        <v>311</v>
      </c>
      <c r="T1210" s="83" t="s">
        <v>311</v>
      </c>
      <c r="U1210" s="83" t="s">
        <v>311</v>
      </c>
      <c r="V1210" s="83" t="s">
        <v>311</v>
      </c>
      <c r="W1210" s="86" t="s">
        <v>311</v>
      </c>
      <c r="X1210" s="86" t="s">
        <v>311</v>
      </c>
      <c r="Y1210" s="90" t="str">
        <f>IF(tbl_main[[#This Row],[ИНН организации]]="","",IF(ISERROR(VLOOKUP(tbl_main[[#This Row],[ИНН организации]],tbl_inn[],3,FALSE)),"Проверьте ИНН",VLOOKUP(tbl_main[[#This Row],[ИНН организации]],tbl_inn[],3,FALSE)))</f>
        <v/>
      </c>
      <c r="Z1210" s="90" t="str">
        <f>IF(ISERROR(VLOOKUP(tbl_main[[#This Row],[ИНН организации]],tbl_inn[],4,FALSE)),"",VLOOKUP(tbl_main[[#This Row],[ИНН организации]],tbl_inn[],4,FALSE))</f>
        <v/>
      </c>
      <c r="AA1210" s="90" t="str">
        <f>IF(ISERROR(VLOOKUP(tbl_main[[#This Row],[ИНН организации]],tbl_inn[],8,FALSE)),"",VLOOKUP(tbl_main[[#This Row],[ИНН организации]],tbl_inn[],8,FALSE))</f>
        <v/>
      </c>
      <c r="AB1210" s="83" t="s">
        <v>311</v>
      </c>
      <c r="AC1210" s="83" t="s">
        <v>311</v>
      </c>
      <c r="AD1210" s="83" t="s">
        <v>311</v>
      </c>
      <c r="AE1210" s="83" t="s">
        <v>311</v>
      </c>
      <c r="AF1210" s="83" t="s">
        <v>311</v>
      </c>
      <c r="AG1210" s="83" t="s">
        <v>311</v>
      </c>
      <c r="AH1210" s="83" t="s">
        <v>311</v>
      </c>
      <c r="AI1210" s="83" t="s">
        <v>311</v>
      </c>
      <c r="AJ1210" s="83" t="s">
        <v>311</v>
      </c>
      <c r="AK1210" s="83" t="s">
        <v>311</v>
      </c>
      <c r="AL1210" s="83" t="s">
        <v>311</v>
      </c>
      <c r="AM1210" s="83" t="s">
        <v>311</v>
      </c>
      <c r="AN1210" s="83" t="s">
        <v>311</v>
      </c>
    </row>
    <row r="1211" spans="1:40" x14ac:dyDescent="0.25">
      <c r="A1211" s="81">
        <f t="shared" si="18"/>
        <v>1202</v>
      </c>
      <c r="B1211" s="82" t="str">
        <f>IF(tbl_main[[#This Row],[ТИП]]="","",IF(tbl_main[[#This Row],[Серия и номер]]="","",tbl_main[[#This Row],[ТИП]]&amp;"-"&amp;RIGHT(tbl_main[[#This Row],[Серия и номер]],6)))</f>
        <v/>
      </c>
      <c r="C1211" s="83" t="s">
        <v>311</v>
      </c>
      <c r="D1211" s="83" t="s">
        <v>311</v>
      </c>
      <c r="E1211" s="83" t="s">
        <v>311</v>
      </c>
      <c r="F1211" s="83" t="s">
        <v>311</v>
      </c>
      <c r="G1211" s="83" t="s">
        <v>311</v>
      </c>
      <c r="H1211" s="83" t="s">
        <v>311</v>
      </c>
      <c r="I1211" s="83" t="s">
        <v>311</v>
      </c>
      <c r="J1211" s="83" t="s">
        <v>311</v>
      </c>
      <c r="K1211" s="84" t="s">
        <v>311</v>
      </c>
      <c r="L1211" s="83" t="s">
        <v>311</v>
      </c>
      <c r="M1211" s="85" t="s">
        <v>311</v>
      </c>
      <c r="N1211" s="83" t="s">
        <v>311</v>
      </c>
      <c r="O1211" s="84" t="s">
        <v>311</v>
      </c>
      <c r="P1211" s="83" t="s">
        <v>311</v>
      </c>
      <c r="Q1211" s="83" t="s">
        <v>311</v>
      </c>
      <c r="R1211" s="83" t="s">
        <v>311</v>
      </c>
      <c r="S1211" s="86" t="s">
        <v>311</v>
      </c>
      <c r="T1211" s="83" t="s">
        <v>311</v>
      </c>
      <c r="U1211" s="83" t="s">
        <v>311</v>
      </c>
      <c r="V1211" s="83" t="s">
        <v>311</v>
      </c>
      <c r="W1211" s="86" t="s">
        <v>311</v>
      </c>
      <c r="X1211" s="86" t="s">
        <v>311</v>
      </c>
      <c r="Y1211" s="90" t="str">
        <f>IF(tbl_main[[#This Row],[ИНН организации]]="","",IF(ISERROR(VLOOKUP(tbl_main[[#This Row],[ИНН организации]],tbl_inn[],3,FALSE)),"Проверьте ИНН",VLOOKUP(tbl_main[[#This Row],[ИНН организации]],tbl_inn[],3,FALSE)))</f>
        <v/>
      </c>
      <c r="Z1211" s="90" t="str">
        <f>IF(ISERROR(VLOOKUP(tbl_main[[#This Row],[ИНН организации]],tbl_inn[],4,FALSE)),"",VLOOKUP(tbl_main[[#This Row],[ИНН организации]],tbl_inn[],4,FALSE))</f>
        <v/>
      </c>
      <c r="AA1211" s="90" t="str">
        <f>IF(ISERROR(VLOOKUP(tbl_main[[#This Row],[ИНН организации]],tbl_inn[],8,FALSE)),"",VLOOKUP(tbl_main[[#This Row],[ИНН организации]],tbl_inn[],8,FALSE))</f>
        <v/>
      </c>
      <c r="AB1211" s="83" t="s">
        <v>311</v>
      </c>
      <c r="AC1211" s="83" t="s">
        <v>311</v>
      </c>
      <c r="AD1211" s="83" t="s">
        <v>311</v>
      </c>
      <c r="AE1211" s="83" t="s">
        <v>311</v>
      </c>
      <c r="AF1211" s="83" t="s">
        <v>311</v>
      </c>
      <c r="AG1211" s="83" t="s">
        <v>311</v>
      </c>
      <c r="AH1211" s="83" t="s">
        <v>311</v>
      </c>
      <c r="AI1211" s="83" t="s">
        <v>311</v>
      </c>
      <c r="AJ1211" s="83" t="s">
        <v>311</v>
      </c>
      <c r="AK1211" s="83" t="s">
        <v>311</v>
      </c>
      <c r="AL1211" s="83" t="s">
        <v>311</v>
      </c>
      <c r="AM1211" s="83" t="s">
        <v>311</v>
      </c>
      <c r="AN1211" s="83" t="s">
        <v>311</v>
      </c>
    </row>
    <row r="1212" spans="1:40" x14ac:dyDescent="0.25">
      <c r="A1212" s="81">
        <f t="shared" si="18"/>
        <v>1203</v>
      </c>
      <c r="B1212" s="82" t="str">
        <f>IF(tbl_main[[#This Row],[ТИП]]="","",IF(tbl_main[[#This Row],[Серия и номер]]="","",tbl_main[[#This Row],[ТИП]]&amp;"-"&amp;RIGHT(tbl_main[[#This Row],[Серия и номер]],6)))</f>
        <v/>
      </c>
      <c r="C1212" s="83" t="s">
        <v>311</v>
      </c>
      <c r="D1212" s="83" t="s">
        <v>311</v>
      </c>
      <c r="E1212" s="83" t="s">
        <v>311</v>
      </c>
      <c r="F1212" s="83" t="s">
        <v>311</v>
      </c>
      <c r="G1212" s="83" t="s">
        <v>311</v>
      </c>
      <c r="H1212" s="83" t="s">
        <v>311</v>
      </c>
      <c r="I1212" s="83" t="s">
        <v>311</v>
      </c>
      <c r="J1212" s="83" t="s">
        <v>311</v>
      </c>
      <c r="K1212" s="84" t="s">
        <v>311</v>
      </c>
      <c r="L1212" s="83" t="s">
        <v>311</v>
      </c>
      <c r="M1212" s="85" t="s">
        <v>311</v>
      </c>
      <c r="N1212" s="83" t="s">
        <v>311</v>
      </c>
      <c r="O1212" s="84" t="s">
        <v>311</v>
      </c>
      <c r="P1212" s="83" t="s">
        <v>311</v>
      </c>
      <c r="Q1212" s="83" t="s">
        <v>311</v>
      </c>
      <c r="R1212" s="83" t="s">
        <v>311</v>
      </c>
      <c r="S1212" s="86" t="s">
        <v>311</v>
      </c>
      <c r="T1212" s="83" t="s">
        <v>311</v>
      </c>
      <c r="U1212" s="83" t="s">
        <v>311</v>
      </c>
      <c r="V1212" s="83" t="s">
        <v>311</v>
      </c>
      <c r="W1212" s="86" t="s">
        <v>311</v>
      </c>
      <c r="X1212" s="86" t="s">
        <v>311</v>
      </c>
      <c r="Y1212" s="90" t="str">
        <f>IF(tbl_main[[#This Row],[ИНН организации]]="","",IF(ISERROR(VLOOKUP(tbl_main[[#This Row],[ИНН организации]],tbl_inn[],3,FALSE)),"Проверьте ИНН",VLOOKUP(tbl_main[[#This Row],[ИНН организации]],tbl_inn[],3,FALSE)))</f>
        <v/>
      </c>
      <c r="Z1212" s="90" t="str">
        <f>IF(ISERROR(VLOOKUP(tbl_main[[#This Row],[ИНН организации]],tbl_inn[],4,FALSE)),"",VLOOKUP(tbl_main[[#This Row],[ИНН организации]],tbl_inn[],4,FALSE))</f>
        <v/>
      </c>
      <c r="AA1212" s="90" t="str">
        <f>IF(ISERROR(VLOOKUP(tbl_main[[#This Row],[ИНН организации]],tbl_inn[],8,FALSE)),"",VLOOKUP(tbl_main[[#This Row],[ИНН организации]],tbl_inn[],8,FALSE))</f>
        <v/>
      </c>
      <c r="AB1212" s="83" t="s">
        <v>311</v>
      </c>
      <c r="AC1212" s="83" t="s">
        <v>311</v>
      </c>
      <c r="AD1212" s="83" t="s">
        <v>311</v>
      </c>
      <c r="AE1212" s="83" t="s">
        <v>311</v>
      </c>
      <c r="AF1212" s="83" t="s">
        <v>311</v>
      </c>
      <c r="AG1212" s="83" t="s">
        <v>311</v>
      </c>
      <c r="AH1212" s="83" t="s">
        <v>311</v>
      </c>
      <c r="AI1212" s="83" t="s">
        <v>311</v>
      </c>
      <c r="AJ1212" s="83" t="s">
        <v>311</v>
      </c>
      <c r="AK1212" s="83" t="s">
        <v>311</v>
      </c>
      <c r="AL1212" s="83" t="s">
        <v>311</v>
      </c>
      <c r="AM1212" s="83" t="s">
        <v>311</v>
      </c>
      <c r="AN1212" s="83" t="s">
        <v>311</v>
      </c>
    </row>
    <row r="1213" spans="1:40" x14ac:dyDescent="0.25">
      <c r="A1213" s="81">
        <f t="shared" si="18"/>
        <v>1204</v>
      </c>
      <c r="B1213" s="82" t="str">
        <f>IF(tbl_main[[#This Row],[ТИП]]="","",IF(tbl_main[[#This Row],[Серия и номер]]="","",tbl_main[[#This Row],[ТИП]]&amp;"-"&amp;RIGHT(tbl_main[[#This Row],[Серия и номер]],6)))</f>
        <v/>
      </c>
      <c r="C1213" s="83" t="s">
        <v>311</v>
      </c>
      <c r="D1213" s="83" t="s">
        <v>311</v>
      </c>
      <c r="E1213" s="83" t="s">
        <v>311</v>
      </c>
      <c r="F1213" s="83" t="s">
        <v>311</v>
      </c>
      <c r="G1213" s="83" t="s">
        <v>311</v>
      </c>
      <c r="H1213" s="83" t="s">
        <v>311</v>
      </c>
      <c r="I1213" s="83" t="s">
        <v>311</v>
      </c>
      <c r="J1213" s="83" t="s">
        <v>311</v>
      </c>
      <c r="K1213" s="84" t="s">
        <v>311</v>
      </c>
      <c r="L1213" s="83" t="s">
        <v>311</v>
      </c>
      <c r="M1213" s="85" t="s">
        <v>311</v>
      </c>
      <c r="N1213" s="83" t="s">
        <v>311</v>
      </c>
      <c r="O1213" s="84" t="s">
        <v>311</v>
      </c>
      <c r="P1213" s="83" t="s">
        <v>311</v>
      </c>
      <c r="Q1213" s="83" t="s">
        <v>311</v>
      </c>
      <c r="R1213" s="83" t="s">
        <v>311</v>
      </c>
      <c r="S1213" s="86" t="s">
        <v>311</v>
      </c>
      <c r="T1213" s="83" t="s">
        <v>311</v>
      </c>
      <c r="U1213" s="83" t="s">
        <v>311</v>
      </c>
      <c r="V1213" s="83" t="s">
        <v>311</v>
      </c>
      <c r="W1213" s="86" t="s">
        <v>311</v>
      </c>
      <c r="X1213" s="86" t="s">
        <v>311</v>
      </c>
      <c r="Y1213" s="90" t="str">
        <f>IF(tbl_main[[#This Row],[ИНН организации]]="","",IF(ISERROR(VLOOKUP(tbl_main[[#This Row],[ИНН организации]],tbl_inn[],3,FALSE)),"Проверьте ИНН",VLOOKUP(tbl_main[[#This Row],[ИНН организации]],tbl_inn[],3,FALSE)))</f>
        <v/>
      </c>
      <c r="Z1213" s="90" t="str">
        <f>IF(ISERROR(VLOOKUP(tbl_main[[#This Row],[ИНН организации]],tbl_inn[],4,FALSE)),"",VLOOKUP(tbl_main[[#This Row],[ИНН организации]],tbl_inn[],4,FALSE))</f>
        <v/>
      </c>
      <c r="AA1213" s="90" t="str">
        <f>IF(ISERROR(VLOOKUP(tbl_main[[#This Row],[ИНН организации]],tbl_inn[],8,FALSE)),"",VLOOKUP(tbl_main[[#This Row],[ИНН организации]],tbl_inn[],8,FALSE))</f>
        <v/>
      </c>
      <c r="AB1213" s="83" t="s">
        <v>311</v>
      </c>
      <c r="AC1213" s="83" t="s">
        <v>311</v>
      </c>
      <c r="AD1213" s="83" t="s">
        <v>311</v>
      </c>
      <c r="AE1213" s="83" t="s">
        <v>311</v>
      </c>
      <c r="AF1213" s="83" t="s">
        <v>311</v>
      </c>
      <c r="AG1213" s="83" t="s">
        <v>311</v>
      </c>
      <c r="AH1213" s="83" t="s">
        <v>311</v>
      </c>
      <c r="AI1213" s="83" t="s">
        <v>311</v>
      </c>
      <c r="AJ1213" s="83" t="s">
        <v>311</v>
      </c>
      <c r="AK1213" s="83" t="s">
        <v>311</v>
      </c>
      <c r="AL1213" s="83" t="s">
        <v>311</v>
      </c>
      <c r="AM1213" s="83" t="s">
        <v>311</v>
      </c>
      <c r="AN1213" s="83" t="s">
        <v>311</v>
      </c>
    </row>
    <row r="1214" spans="1:40" x14ac:dyDescent="0.25">
      <c r="A1214" s="81">
        <f t="shared" si="18"/>
        <v>1205</v>
      </c>
      <c r="B1214" s="82" t="str">
        <f>IF(tbl_main[[#This Row],[ТИП]]="","",IF(tbl_main[[#This Row],[Серия и номер]]="","",tbl_main[[#This Row],[ТИП]]&amp;"-"&amp;RIGHT(tbl_main[[#This Row],[Серия и номер]],6)))</f>
        <v/>
      </c>
      <c r="C1214" s="83" t="s">
        <v>311</v>
      </c>
      <c r="D1214" s="83" t="s">
        <v>311</v>
      </c>
      <c r="E1214" s="83" t="s">
        <v>311</v>
      </c>
      <c r="F1214" s="83" t="s">
        <v>311</v>
      </c>
      <c r="G1214" s="83" t="s">
        <v>311</v>
      </c>
      <c r="H1214" s="83" t="s">
        <v>311</v>
      </c>
      <c r="I1214" s="83" t="s">
        <v>311</v>
      </c>
      <c r="J1214" s="83" t="s">
        <v>311</v>
      </c>
      <c r="K1214" s="84" t="s">
        <v>311</v>
      </c>
      <c r="L1214" s="83" t="s">
        <v>311</v>
      </c>
      <c r="M1214" s="85" t="s">
        <v>311</v>
      </c>
      <c r="N1214" s="83" t="s">
        <v>311</v>
      </c>
      <c r="O1214" s="84" t="s">
        <v>311</v>
      </c>
      <c r="P1214" s="83" t="s">
        <v>311</v>
      </c>
      <c r="Q1214" s="83" t="s">
        <v>311</v>
      </c>
      <c r="R1214" s="83" t="s">
        <v>311</v>
      </c>
      <c r="S1214" s="86" t="s">
        <v>311</v>
      </c>
      <c r="T1214" s="83" t="s">
        <v>311</v>
      </c>
      <c r="U1214" s="83" t="s">
        <v>311</v>
      </c>
      <c r="V1214" s="83" t="s">
        <v>311</v>
      </c>
      <c r="W1214" s="86" t="s">
        <v>311</v>
      </c>
      <c r="X1214" s="86" t="s">
        <v>311</v>
      </c>
      <c r="Y1214" s="90" t="str">
        <f>IF(tbl_main[[#This Row],[ИНН организации]]="","",IF(ISERROR(VLOOKUP(tbl_main[[#This Row],[ИНН организации]],tbl_inn[],3,FALSE)),"Проверьте ИНН",VLOOKUP(tbl_main[[#This Row],[ИНН организации]],tbl_inn[],3,FALSE)))</f>
        <v/>
      </c>
      <c r="Z1214" s="90" t="str">
        <f>IF(ISERROR(VLOOKUP(tbl_main[[#This Row],[ИНН организации]],tbl_inn[],4,FALSE)),"",VLOOKUP(tbl_main[[#This Row],[ИНН организации]],tbl_inn[],4,FALSE))</f>
        <v/>
      </c>
      <c r="AA1214" s="90" t="str">
        <f>IF(ISERROR(VLOOKUP(tbl_main[[#This Row],[ИНН организации]],tbl_inn[],8,FALSE)),"",VLOOKUP(tbl_main[[#This Row],[ИНН организации]],tbl_inn[],8,FALSE))</f>
        <v/>
      </c>
      <c r="AB1214" s="83" t="s">
        <v>311</v>
      </c>
      <c r="AC1214" s="83" t="s">
        <v>311</v>
      </c>
      <c r="AD1214" s="83" t="s">
        <v>311</v>
      </c>
      <c r="AE1214" s="83" t="s">
        <v>311</v>
      </c>
      <c r="AF1214" s="83" t="s">
        <v>311</v>
      </c>
      <c r="AG1214" s="83" t="s">
        <v>311</v>
      </c>
      <c r="AH1214" s="83" t="s">
        <v>311</v>
      </c>
      <c r="AI1214" s="83" t="s">
        <v>311</v>
      </c>
      <c r="AJ1214" s="83" t="s">
        <v>311</v>
      </c>
      <c r="AK1214" s="83" t="s">
        <v>311</v>
      </c>
      <c r="AL1214" s="83" t="s">
        <v>311</v>
      </c>
      <c r="AM1214" s="83" t="s">
        <v>311</v>
      </c>
      <c r="AN1214" s="83" t="s">
        <v>311</v>
      </c>
    </row>
    <row r="1215" spans="1:40" x14ac:dyDescent="0.25">
      <c r="A1215" s="81">
        <f t="shared" si="18"/>
        <v>1206</v>
      </c>
      <c r="B1215" s="82" t="str">
        <f>IF(tbl_main[[#This Row],[ТИП]]="","",IF(tbl_main[[#This Row],[Серия и номер]]="","",tbl_main[[#This Row],[ТИП]]&amp;"-"&amp;RIGHT(tbl_main[[#This Row],[Серия и номер]],6)))</f>
        <v/>
      </c>
      <c r="C1215" s="83" t="s">
        <v>311</v>
      </c>
      <c r="D1215" s="83" t="s">
        <v>311</v>
      </c>
      <c r="E1215" s="83" t="s">
        <v>311</v>
      </c>
      <c r="F1215" s="83" t="s">
        <v>311</v>
      </c>
      <c r="G1215" s="83" t="s">
        <v>311</v>
      </c>
      <c r="H1215" s="83" t="s">
        <v>311</v>
      </c>
      <c r="I1215" s="83" t="s">
        <v>311</v>
      </c>
      <c r="J1215" s="83" t="s">
        <v>311</v>
      </c>
      <c r="K1215" s="84" t="s">
        <v>311</v>
      </c>
      <c r="L1215" s="83" t="s">
        <v>311</v>
      </c>
      <c r="M1215" s="85" t="s">
        <v>311</v>
      </c>
      <c r="N1215" s="83" t="s">
        <v>311</v>
      </c>
      <c r="O1215" s="84" t="s">
        <v>311</v>
      </c>
      <c r="P1215" s="83" t="s">
        <v>311</v>
      </c>
      <c r="Q1215" s="83" t="s">
        <v>311</v>
      </c>
      <c r="R1215" s="83" t="s">
        <v>311</v>
      </c>
      <c r="S1215" s="86" t="s">
        <v>311</v>
      </c>
      <c r="T1215" s="83" t="s">
        <v>311</v>
      </c>
      <c r="U1215" s="83" t="s">
        <v>311</v>
      </c>
      <c r="V1215" s="83" t="s">
        <v>311</v>
      </c>
      <c r="W1215" s="86" t="s">
        <v>311</v>
      </c>
      <c r="X1215" s="86" t="s">
        <v>311</v>
      </c>
      <c r="Y1215" s="90" t="str">
        <f>IF(tbl_main[[#This Row],[ИНН организации]]="","",IF(ISERROR(VLOOKUP(tbl_main[[#This Row],[ИНН организации]],tbl_inn[],3,FALSE)),"Проверьте ИНН",VLOOKUP(tbl_main[[#This Row],[ИНН организации]],tbl_inn[],3,FALSE)))</f>
        <v/>
      </c>
      <c r="Z1215" s="90" t="str">
        <f>IF(ISERROR(VLOOKUP(tbl_main[[#This Row],[ИНН организации]],tbl_inn[],4,FALSE)),"",VLOOKUP(tbl_main[[#This Row],[ИНН организации]],tbl_inn[],4,FALSE))</f>
        <v/>
      </c>
      <c r="AA1215" s="90" t="str">
        <f>IF(ISERROR(VLOOKUP(tbl_main[[#This Row],[ИНН организации]],tbl_inn[],8,FALSE)),"",VLOOKUP(tbl_main[[#This Row],[ИНН организации]],tbl_inn[],8,FALSE))</f>
        <v/>
      </c>
      <c r="AB1215" s="83" t="s">
        <v>311</v>
      </c>
      <c r="AC1215" s="83" t="s">
        <v>311</v>
      </c>
      <c r="AD1215" s="83" t="s">
        <v>311</v>
      </c>
      <c r="AE1215" s="83" t="s">
        <v>311</v>
      </c>
      <c r="AF1215" s="83" t="s">
        <v>311</v>
      </c>
      <c r="AG1215" s="83" t="s">
        <v>311</v>
      </c>
      <c r="AH1215" s="83" t="s">
        <v>311</v>
      </c>
      <c r="AI1215" s="83" t="s">
        <v>311</v>
      </c>
      <c r="AJ1215" s="83" t="s">
        <v>311</v>
      </c>
      <c r="AK1215" s="83" t="s">
        <v>311</v>
      </c>
      <c r="AL1215" s="83" t="s">
        <v>311</v>
      </c>
      <c r="AM1215" s="83" t="s">
        <v>311</v>
      </c>
      <c r="AN1215" s="83" t="s">
        <v>311</v>
      </c>
    </row>
    <row r="1216" spans="1:40" x14ac:dyDescent="0.25">
      <c r="A1216" s="81">
        <f t="shared" si="18"/>
        <v>1207</v>
      </c>
      <c r="B1216" s="82" t="str">
        <f>IF(tbl_main[[#This Row],[ТИП]]="","",IF(tbl_main[[#This Row],[Серия и номер]]="","",tbl_main[[#This Row],[ТИП]]&amp;"-"&amp;RIGHT(tbl_main[[#This Row],[Серия и номер]],6)))</f>
        <v/>
      </c>
      <c r="C1216" s="83" t="s">
        <v>311</v>
      </c>
      <c r="D1216" s="83" t="s">
        <v>311</v>
      </c>
      <c r="E1216" s="83" t="s">
        <v>311</v>
      </c>
      <c r="F1216" s="83" t="s">
        <v>311</v>
      </c>
      <c r="G1216" s="83" t="s">
        <v>311</v>
      </c>
      <c r="H1216" s="83" t="s">
        <v>311</v>
      </c>
      <c r="I1216" s="83" t="s">
        <v>311</v>
      </c>
      <c r="J1216" s="83" t="s">
        <v>311</v>
      </c>
      <c r="K1216" s="84" t="s">
        <v>311</v>
      </c>
      <c r="L1216" s="83" t="s">
        <v>311</v>
      </c>
      <c r="M1216" s="85" t="s">
        <v>311</v>
      </c>
      <c r="N1216" s="83" t="s">
        <v>311</v>
      </c>
      <c r="O1216" s="84" t="s">
        <v>311</v>
      </c>
      <c r="P1216" s="83" t="s">
        <v>311</v>
      </c>
      <c r="Q1216" s="83" t="s">
        <v>311</v>
      </c>
      <c r="R1216" s="83" t="s">
        <v>311</v>
      </c>
      <c r="S1216" s="86" t="s">
        <v>311</v>
      </c>
      <c r="T1216" s="83" t="s">
        <v>311</v>
      </c>
      <c r="U1216" s="83" t="s">
        <v>311</v>
      </c>
      <c r="V1216" s="83" t="s">
        <v>311</v>
      </c>
      <c r="W1216" s="86" t="s">
        <v>311</v>
      </c>
      <c r="X1216" s="86" t="s">
        <v>311</v>
      </c>
      <c r="Y1216" s="90" t="str">
        <f>IF(tbl_main[[#This Row],[ИНН организации]]="","",IF(ISERROR(VLOOKUP(tbl_main[[#This Row],[ИНН организации]],tbl_inn[],3,FALSE)),"Проверьте ИНН",VLOOKUP(tbl_main[[#This Row],[ИНН организации]],tbl_inn[],3,FALSE)))</f>
        <v/>
      </c>
      <c r="Z1216" s="90" t="str">
        <f>IF(ISERROR(VLOOKUP(tbl_main[[#This Row],[ИНН организации]],tbl_inn[],4,FALSE)),"",VLOOKUP(tbl_main[[#This Row],[ИНН организации]],tbl_inn[],4,FALSE))</f>
        <v/>
      </c>
      <c r="AA1216" s="90" t="str">
        <f>IF(ISERROR(VLOOKUP(tbl_main[[#This Row],[ИНН организации]],tbl_inn[],8,FALSE)),"",VLOOKUP(tbl_main[[#This Row],[ИНН организации]],tbl_inn[],8,FALSE))</f>
        <v/>
      </c>
      <c r="AB1216" s="83" t="s">
        <v>311</v>
      </c>
      <c r="AC1216" s="83" t="s">
        <v>311</v>
      </c>
      <c r="AD1216" s="83" t="s">
        <v>311</v>
      </c>
      <c r="AE1216" s="83" t="s">
        <v>311</v>
      </c>
      <c r="AF1216" s="83" t="s">
        <v>311</v>
      </c>
      <c r="AG1216" s="83" t="s">
        <v>311</v>
      </c>
      <c r="AH1216" s="83" t="s">
        <v>311</v>
      </c>
      <c r="AI1216" s="83" t="s">
        <v>311</v>
      </c>
      <c r="AJ1216" s="83" t="s">
        <v>311</v>
      </c>
      <c r="AK1216" s="83" t="s">
        <v>311</v>
      </c>
      <c r="AL1216" s="83" t="s">
        <v>311</v>
      </c>
      <c r="AM1216" s="83" t="s">
        <v>311</v>
      </c>
      <c r="AN1216" s="83" t="s">
        <v>311</v>
      </c>
    </row>
    <row r="1217" spans="1:40" x14ac:dyDescent="0.25">
      <c r="A1217" s="81">
        <f t="shared" si="18"/>
        <v>1208</v>
      </c>
      <c r="B1217" s="82" t="str">
        <f>IF(tbl_main[[#This Row],[ТИП]]="","",IF(tbl_main[[#This Row],[Серия и номер]]="","",tbl_main[[#This Row],[ТИП]]&amp;"-"&amp;RIGHT(tbl_main[[#This Row],[Серия и номер]],6)))</f>
        <v/>
      </c>
      <c r="C1217" s="83" t="s">
        <v>311</v>
      </c>
      <c r="D1217" s="83" t="s">
        <v>311</v>
      </c>
      <c r="E1217" s="83" t="s">
        <v>311</v>
      </c>
      <c r="F1217" s="83" t="s">
        <v>311</v>
      </c>
      <c r="G1217" s="83" t="s">
        <v>311</v>
      </c>
      <c r="H1217" s="83" t="s">
        <v>311</v>
      </c>
      <c r="I1217" s="83" t="s">
        <v>311</v>
      </c>
      <c r="J1217" s="83" t="s">
        <v>311</v>
      </c>
      <c r="K1217" s="84" t="s">
        <v>311</v>
      </c>
      <c r="L1217" s="83" t="s">
        <v>311</v>
      </c>
      <c r="M1217" s="85" t="s">
        <v>311</v>
      </c>
      <c r="N1217" s="83" t="s">
        <v>311</v>
      </c>
      <c r="O1217" s="84" t="s">
        <v>311</v>
      </c>
      <c r="P1217" s="83" t="s">
        <v>311</v>
      </c>
      <c r="Q1217" s="83" t="s">
        <v>311</v>
      </c>
      <c r="R1217" s="83" t="s">
        <v>311</v>
      </c>
      <c r="S1217" s="86" t="s">
        <v>311</v>
      </c>
      <c r="T1217" s="83" t="s">
        <v>311</v>
      </c>
      <c r="U1217" s="83" t="s">
        <v>311</v>
      </c>
      <c r="V1217" s="83" t="s">
        <v>311</v>
      </c>
      <c r="W1217" s="86" t="s">
        <v>311</v>
      </c>
      <c r="X1217" s="86" t="s">
        <v>311</v>
      </c>
      <c r="Y1217" s="90" t="str">
        <f>IF(tbl_main[[#This Row],[ИНН организации]]="","",IF(ISERROR(VLOOKUP(tbl_main[[#This Row],[ИНН организации]],tbl_inn[],3,FALSE)),"Проверьте ИНН",VLOOKUP(tbl_main[[#This Row],[ИНН организации]],tbl_inn[],3,FALSE)))</f>
        <v/>
      </c>
      <c r="Z1217" s="90" t="str">
        <f>IF(ISERROR(VLOOKUP(tbl_main[[#This Row],[ИНН организации]],tbl_inn[],4,FALSE)),"",VLOOKUP(tbl_main[[#This Row],[ИНН организации]],tbl_inn[],4,FALSE))</f>
        <v/>
      </c>
      <c r="AA1217" s="90" t="str">
        <f>IF(ISERROR(VLOOKUP(tbl_main[[#This Row],[ИНН организации]],tbl_inn[],8,FALSE)),"",VLOOKUP(tbl_main[[#This Row],[ИНН организации]],tbl_inn[],8,FALSE))</f>
        <v/>
      </c>
      <c r="AB1217" s="83" t="s">
        <v>311</v>
      </c>
      <c r="AC1217" s="83" t="s">
        <v>311</v>
      </c>
      <c r="AD1217" s="83" t="s">
        <v>311</v>
      </c>
      <c r="AE1217" s="83" t="s">
        <v>311</v>
      </c>
      <c r="AF1217" s="83" t="s">
        <v>311</v>
      </c>
      <c r="AG1217" s="83" t="s">
        <v>311</v>
      </c>
      <c r="AH1217" s="83" t="s">
        <v>311</v>
      </c>
      <c r="AI1217" s="83" t="s">
        <v>311</v>
      </c>
      <c r="AJ1217" s="83" t="s">
        <v>311</v>
      </c>
      <c r="AK1217" s="83" t="s">
        <v>311</v>
      </c>
      <c r="AL1217" s="83" t="s">
        <v>311</v>
      </c>
      <c r="AM1217" s="83" t="s">
        <v>311</v>
      </c>
      <c r="AN1217" s="83" t="s">
        <v>311</v>
      </c>
    </row>
    <row r="1218" spans="1:40" x14ac:dyDescent="0.25">
      <c r="A1218" s="81">
        <f t="shared" si="18"/>
        <v>1209</v>
      </c>
      <c r="B1218" s="82" t="str">
        <f>IF(tbl_main[[#This Row],[ТИП]]="","",IF(tbl_main[[#This Row],[Серия и номер]]="","",tbl_main[[#This Row],[ТИП]]&amp;"-"&amp;RIGHT(tbl_main[[#This Row],[Серия и номер]],6)))</f>
        <v/>
      </c>
      <c r="C1218" s="83" t="s">
        <v>311</v>
      </c>
      <c r="D1218" s="83" t="s">
        <v>311</v>
      </c>
      <c r="E1218" s="83" t="s">
        <v>311</v>
      </c>
      <c r="F1218" s="83" t="s">
        <v>311</v>
      </c>
      <c r="G1218" s="83" t="s">
        <v>311</v>
      </c>
      <c r="H1218" s="83" t="s">
        <v>311</v>
      </c>
      <c r="I1218" s="83" t="s">
        <v>311</v>
      </c>
      <c r="J1218" s="83" t="s">
        <v>311</v>
      </c>
      <c r="K1218" s="84" t="s">
        <v>311</v>
      </c>
      <c r="L1218" s="83" t="s">
        <v>311</v>
      </c>
      <c r="M1218" s="85" t="s">
        <v>311</v>
      </c>
      <c r="N1218" s="83" t="s">
        <v>311</v>
      </c>
      <c r="O1218" s="84" t="s">
        <v>311</v>
      </c>
      <c r="P1218" s="83" t="s">
        <v>311</v>
      </c>
      <c r="Q1218" s="83" t="s">
        <v>311</v>
      </c>
      <c r="R1218" s="83" t="s">
        <v>311</v>
      </c>
      <c r="S1218" s="86" t="s">
        <v>311</v>
      </c>
      <c r="T1218" s="83" t="s">
        <v>311</v>
      </c>
      <c r="U1218" s="83" t="s">
        <v>311</v>
      </c>
      <c r="V1218" s="83" t="s">
        <v>311</v>
      </c>
      <c r="W1218" s="86" t="s">
        <v>311</v>
      </c>
      <c r="X1218" s="86" t="s">
        <v>311</v>
      </c>
      <c r="Y1218" s="90" t="str">
        <f>IF(tbl_main[[#This Row],[ИНН организации]]="","",IF(ISERROR(VLOOKUP(tbl_main[[#This Row],[ИНН организации]],tbl_inn[],3,FALSE)),"Проверьте ИНН",VLOOKUP(tbl_main[[#This Row],[ИНН организации]],tbl_inn[],3,FALSE)))</f>
        <v/>
      </c>
      <c r="Z1218" s="90" t="str">
        <f>IF(ISERROR(VLOOKUP(tbl_main[[#This Row],[ИНН организации]],tbl_inn[],4,FALSE)),"",VLOOKUP(tbl_main[[#This Row],[ИНН организации]],tbl_inn[],4,FALSE))</f>
        <v/>
      </c>
      <c r="AA1218" s="90" t="str">
        <f>IF(ISERROR(VLOOKUP(tbl_main[[#This Row],[ИНН организации]],tbl_inn[],8,FALSE)),"",VLOOKUP(tbl_main[[#This Row],[ИНН организации]],tbl_inn[],8,FALSE))</f>
        <v/>
      </c>
      <c r="AB1218" s="83" t="s">
        <v>311</v>
      </c>
      <c r="AC1218" s="83" t="s">
        <v>311</v>
      </c>
      <c r="AD1218" s="83" t="s">
        <v>311</v>
      </c>
      <c r="AE1218" s="83" t="s">
        <v>311</v>
      </c>
      <c r="AF1218" s="83" t="s">
        <v>311</v>
      </c>
      <c r="AG1218" s="83" t="s">
        <v>311</v>
      </c>
      <c r="AH1218" s="83" t="s">
        <v>311</v>
      </c>
      <c r="AI1218" s="83" t="s">
        <v>311</v>
      </c>
      <c r="AJ1218" s="83" t="s">
        <v>311</v>
      </c>
      <c r="AK1218" s="83" t="s">
        <v>311</v>
      </c>
      <c r="AL1218" s="83" t="s">
        <v>311</v>
      </c>
      <c r="AM1218" s="83" t="s">
        <v>311</v>
      </c>
      <c r="AN1218" s="83" t="s">
        <v>311</v>
      </c>
    </row>
    <row r="1219" spans="1:40" x14ac:dyDescent="0.25">
      <c r="A1219" s="81">
        <f t="shared" si="18"/>
        <v>1210</v>
      </c>
      <c r="B1219" s="82" t="str">
        <f>IF(tbl_main[[#This Row],[ТИП]]="","",IF(tbl_main[[#This Row],[Серия и номер]]="","",tbl_main[[#This Row],[ТИП]]&amp;"-"&amp;RIGHT(tbl_main[[#This Row],[Серия и номер]],6)))</f>
        <v/>
      </c>
      <c r="C1219" s="83" t="s">
        <v>311</v>
      </c>
      <c r="D1219" s="83" t="s">
        <v>311</v>
      </c>
      <c r="E1219" s="83" t="s">
        <v>311</v>
      </c>
      <c r="F1219" s="83" t="s">
        <v>311</v>
      </c>
      <c r="G1219" s="83" t="s">
        <v>311</v>
      </c>
      <c r="H1219" s="83" t="s">
        <v>311</v>
      </c>
      <c r="I1219" s="83" t="s">
        <v>311</v>
      </c>
      <c r="J1219" s="83" t="s">
        <v>311</v>
      </c>
      <c r="K1219" s="84" t="s">
        <v>311</v>
      </c>
      <c r="L1219" s="83" t="s">
        <v>311</v>
      </c>
      <c r="M1219" s="85" t="s">
        <v>311</v>
      </c>
      <c r="N1219" s="83" t="s">
        <v>311</v>
      </c>
      <c r="O1219" s="84" t="s">
        <v>311</v>
      </c>
      <c r="P1219" s="83" t="s">
        <v>311</v>
      </c>
      <c r="Q1219" s="83" t="s">
        <v>311</v>
      </c>
      <c r="R1219" s="83" t="s">
        <v>311</v>
      </c>
      <c r="S1219" s="86" t="s">
        <v>311</v>
      </c>
      <c r="T1219" s="83" t="s">
        <v>311</v>
      </c>
      <c r="U1219" s="83" t="s">
        <v>311</v>
      </c>
      <c r="V1219" s="83" t="s">
        <v>311</v>
      </c>
      <c r="W1219" s="86" t="s">
        <v>311</v>
      </c>
      <c r="X1219" s="86" t="s">
        <v>311</v>
      </c>
      <c r="Y1219" s="90" t="str">
        <f>IF(tbl_main[[#This Row],[ИНН организации]]="","",IF(ISERROR(VLOOKUP(tbl_main[[#This Row],[ИНН организации]],tbl_inn[],3,FALSE)),"Проверьте ИНН",VLOOKUP(tbl_main[[#This Row],[ИНН организации]],tbl_inn[],3,FALSE)))</f>
        <v/>
      </c>
      <c r="Z1219" s="90" t="str">
        <f>IF(ISERROR(VLOOKUP(tbl_main[[#This Row],[ИНН организации]],tbl_inn[],4,FALSE)),"",VLOOKUP(tbl_main[[#This Row],[ИНН организации]],tbl_inn[],4,FALSE))</f>
        <v/>
      </c>
      <c r="AA1219" s="90" t="str">
        <f>IF(ISERROR(VLOOKUP(tbl_main[[#This Row],[ИНН организации]],tbl_inn[],8,FALSE)),"",VLOOKUP(tbl_main[[#This Row],[ИНН организации]],tbl_inn[],8,FALSE))</f>
        <v/>
      </c>
      <c r="AB1219" s="83" t="s">
        <v>311</v>
      </c>
      <c r="AC1219" s="83" t="s">
        <v>311</v>
      </c>
      <c r="AD1219" s="83" t="s">
        <v>311</v>
      </c>
      <c r="AE1219" s="83" t="s">
        <v>311</v>
      </c>
      <c r="AF1219" s="83" t="s">
        <v>311</v>
      </c>
      <c r="AG1219" s="83" t="s">
        <v>311</v>
      </c>
      <c r="AH1219" s="83" t="s">
        <v>311</v>
      </c>
      <c r="AI1219" s="83" t="s">
        <v>311</v>
      </c>
      <c r="AJ1219" s="83" t="s">
        <v>311</v>
      </c>
      <c r="AK1219" s="83" t="s">
        <v>311</v>
      </c>
      <c r="AL1219" s="83" t="s">
        <v>311</v>
      </c>
      <c r="AM1219" s="83" t="s">
        <v>311</v>
      </c>
      <c r="AN1219" s="83" t="s">
        <v>311</v>
      </c>
    </row>
    <row r="1220" spans="1:40" x14ac:dyDescent="0.25">
      <c r="A1220" s="81">
        <f t="shared" si="18"/>
        <v>1211</v>
      </c>
      <c r="B1220" s="82" t="str">
        <f>IF(tbl_main[[#This Row],[ТИП]]="","",IF(tbl_main[[#This Row],[Серия и номер]]="","",tbl_main[[#This Row],[ТИП]]&amp;"-"&amp;RIGHT(tbl_main[[#This Row],[Серия и номер]],6)))</f>
        <v/>
      </c>
      <c r="C1220" s="83" t="s">
        <v>311</v>
      </c>
      <c r="D1220" s="83" t="s">
        <v>311</v>
      </c>
      <c r="E1220" s="83" t="s">
        <v>311</v>
      </c>
      <c r="F1220" s="83" t="s">
        <v>311</v>
      </c>
      <c r="G1220" s="83" t="s">
        <v>311</v>
      </c>
      <c r="H1220" s="83" t="s">
        <v>311</v>
      </c>
      <c r="I1220" s="83" t="s">
        <v>311</v>
      </c>
      <c r="J1220" s="83" t="s">
        <v>311</v>
      </c>
      <c r="K1220" s="84" t="s">
        <v>311</v>
      </c>
      <c r="L1220" s="83" t="s">
        <v>311</v>
      </c>
      <c r="M1220" s="85" t="s">
        <v>311</v>
      </c>
      <c r="N1220" s="83" t="s">
        <v>311</v>
      </c>
      <c r="O1220" s="84" t="s">
        <v>311</v>
      </c>
      <c r="P1220" s="83" t="s">
        <v>311</v>
      </c>
      <c r="Q1220" s="83" t="s">
        <v>311</v>
      </c>
      <c r="R1220" s="83" t="s">
        <v>311</v>
      </c>
      <c r="S1220" s="86" t="s">
        <v>311</v>
      </c>
      <c r="T1220" s="83" t="s">
        <v>311</v>
      </c>
      <c r="U1220" s="83" t="s">
        <v>311</v>
      </c>
      <c r="V1220" s="83" t="s">
        <v>311</v>
      </c>
      <c r="W1220" s="86" t="s">
        <v>311</v>
      </c>
      <c r="X1220" s="86" t="s">
        <v>311</v>
      </c>
      <c r="Y1220" s="90" t="str">
        <f>IF(tbl_main[[#This Row],[ИНН организации]]="","",IF(ISERROR(VLOOKUP(tbl_main[[#This Row],[ИНН организации]],tbl_inn[],3,FALSE)),"Проверьте ИНН",VLOOKUP(tbl_main[[#This Row],[ИНН организации]],tbl_inn[],3,FALSE)))</f>
        <v/>
      </c>
      <c r="Z1220" s="90" t="str">
        <f>IF(ISERROR(VLOOKUP(tbl_main[[#This Row],[ИНН организации]],tbl_inn[],4,FALSE)),"",VLOOKUP(tbl_main[[#This Row],[ИНН организации]],tbl_inn[],4,FALSE))</f>
        <v/>
      </c>
      <c r="AA1220" s="90" t="str">
        <f>IF(ISERROR(VLOOKUP(tbl_main[[#This Row],[ИНН организации]],tbl_inn[],8,FALSE)),"",VLOOKUP(tbl_main[[#This Row],[ИНН организации]],tbl_inn[],8,FALSE))</f>
        <v/>
      </c>
      <c r="AB1220" s="83" t="s">
        <v>311</v>
      </c>
      <c r="AC1220" s="83" t="s">
        <v>311</v>
      </c>
      <c r="AD1220" s="83" t="s">
        <v>311</v>
      </c>
      <c r="AE1220" s="83" t="s">
        <v>311</v>
      </c>
      <c r="AF1220" s="83" t="s">
        <v>311</v>
      </c>
      <c r="AG1220" s="83" t="s">
        <v>311</v>
      </c>
      <c r="AH1220" s="83" t="s">
        <v>311</v>
      </c>
      <c r="AI1220" s="83" t="s">
        <v>311</v>
      </c>
      <c r="AJ1220" s="83" t="s">
        <v>311</v>
      </c>
      <c r="AK1220" s="83" t="s">
        <v>311</v>
      </c>
      <c r="AL1220" s="83" t="s">
        <v>311</v>
      </c>
      <c r="AM1220" s="83" t="s">
        <v>311</v>
      </c>
      <c r="AN1220" s="83" t="s">
        <v>311</v>
      </c>
    </row>
    <row r="1221" spans="1:40" x14ac:dyDescent="0.25">
      <c r="A1221" s="81">
        <f t="shared" si="18"/>
        <v>1212</v>
      </c>
      <c r="B1221" s="82" t="str">
        <f>IF(tbl_main[[#This Row],[ТИП]]="","",IF(tbl_main[[#This Row],[Серия и номер]]="","",tbl_main[[#This Row],[ТИП]]&amp;"-"&amp;RIGHT(tbl_main[[#This Row],[Серия и номер]],6)))</f>
        <v/>
      </c>
      <c r="C1221" s="83" t="s">
        <v>311</v>
      </c>
      <c r="D1221" s="83" t="s">
        <v>311</v>
      </c>
      <c r="E1221" s="83" t="s">
        <v>311</v>
      </c>
      <c r="F1221" s="83" t="s">
        <v>311</v>
      </c>
      <c r="G1221" s="83" t="s">
        <v>311</v>
      </c>
      <c r="H1221" s="83" t="s">
        <v>311</v>
      </c>
      <c r="I1221" s="83" t="s">
        <v>311</v>
      </c>
      <c r="J1221" s="83" t="s">
        <v>311</v>
      </c>
      <c r="K1221" s="84" t="s">
        <v>311</v>
      </c>
      <c r="L1221" s="83" t="s">
        <v>311</v>
      </c>
      <c r="M1221" s="85" t="s">
        <v>311</v>
      </c>
      <c r="N1221" s="83" t="s">
        <v>311</v>
      </c>
      <c r="O1221" s="84" t="s">
        <v>311</v>
      </c>
      <c r="P1221" s="83" t="s">
        <v>311</v>
      </c>
      <c r="Q1221" s="83" t="s">
        <v>311</v>
      </c>
      <c r="R1221" s="83" t="s">
        <v>311</v>
      </c>
      <c r="S1221" s="86" t="s">
        <v>311</v>
      </c>
      <c r="T1221" s="83" t="s">
        <v>311</v>
      </c>
      <c r="U1221" s="83" t="s">
        <v>311</v>
      </c>
      <c r="V1221" s="83" t="s">
        <v>311</v>
      </c>
      <c r="W1221" s="86" t="s">
        <v>311</v>
      </c>
      <c r="X1221" s="86" t="s">
        <v>311</v>
      </c>
      <c r="Y1221" s="90" t="str">
        <f>IF(tbl_main[[#This Row],[ИНН организации]]="","",IF(ISERROR(VLOOKUP(tbl_main[[#This Row],[ИНН организации]],tbl_inn[],3,FALSE)),"Проверьте ИНН",VLOOKUP(tbl_main[[#This Row],[ИНН организации]],tbl_inn[],3,FALSE)))</f>
        <v/>
      </c>
      <c r="Z1221" s="90" t="str">
        <f>IF(ISERROR(VLOOKUP(tbl_main[[#This Row],[ИНН организации]],tbl_inn[],4,FALSE)),"",VLOOKUP(tbl_main[[#This Row],[ИНН организации]],tbl_inn[],4,FALSE))</f>
        <v/>
      </c>
      <c r="AA1221" s="90" t="str">
        <f>IF(ISERROR(VLOOKUP(tbl_main[[#This Row],[ИНН организации]],tbl_inn[],8,FALSE)),"",VLOOKUP(tbl_main[[#This Row],[ИНН организации]],tbl_inn[],8,FALSE))</f>
        <v/>
      </c>
      <c r="AB1221" s="83" t="s">
        <v>311</v>
      </c>
      <c r="AC1221" s="83" t="s">
        <v>311</v>
      </c>
      <c r="AD1221" s="83" t="s">
        <v>311</v>
      </c>
      <c r="AE1221" s="83" t="s">
        <v>311</v>
      </c>
      <c r="AF1221" s="83" t="s">
        <v>311</v>
      </c>
      <c r="AG1221" s="83" t="s">
        <v>311</v>
      </c>
      <c r="AH1221" s="83" t="s">
        <v>311</v>
      </c>
      <c r="AI1221" s="83" t="s">
        <v>311</v>
      </c>
      <c r="AJ1221" s="83" t="s">
        <v>311</v>
      </c>
      <c r="AK1221" s="83" t="s">
        <v>311</v>
      </c>
      <c r="AL1221" s="83" t="s">
        <v>311</v>
      </c>
      <c r="AM1221" s="83" t="s">
        <v>311</v>
      </c>
      <c r="AN1221" s="83" t="s">
        <v>311</v>
      </c>
    </row>
    <row r="1222" spans="1:40" x14ac:dyDescent="0.25">
      <c r="A1222" s="81">
        <f t="shared" si="18"/>
        <v>1213</v>
      </c>
      <c r="B1222" s="82" t="str">
        <f>IF(tbl_main[[#This Row],[ТИП]]="","",IF(tbl_main[[#This Row],[Серия и номер]]="","",tbl_main[[#This Row],[ТИП]]&amp;"-"&amp;RIGHT(tbl_main[[#This Row],[Серия и номер]],6)))</f>
        <v/>
      </c>
      <c r="C1222" s="83" t="s">
        <v>311</v>
      </c>
      <c r="D1222" s="83" t="s">
        <v>311</v>
      </c>
      <c r="E1222" s="83" t="s">
        <v>311</v>
      </c>
      <c r="F1222" s="83" t="s">
        <v>311</v>
      </c>
      <c r="G1222" s="83" t="s">
        <v>311</v>
      </c>
      <c r="H1222" s="83" t="s">
        <v>311</v>
      </c>
      <c r="I1222" s="83" t="s">
        <v>311</v>
      </c>
      <c r="J1222" s="83" t="s">
        <v>311</v>
      </c>
      <c r="K1222" s="84" t="s">
        <v>311</v>
      </c>
      <c r="L1222" s="83" t="s">
        <v>311</v>
      </c>
      <c r="M1222" s="85" t="s">
        <v>311</v>
      </c>
      <c r="N1222" s="83" t="s">
        <v>311</v>
      </c>
      <c r="O1222" s="84" t="s">
        <v>311</v>
      </c>
      <c r="P1222" s="83" t="s">
        <v>311</v>
      </c>
      <c r="Q1222" s="83" t="s">
        <v>311</v>
      </c>
      <c r="R1222" s="83" t="s">
        <v>311</v>
      </c>
      <c r="S1222" s="86" t="s">
        <v>311</v>
      </c>
      <c r="T1222" s="83" t="s">
        <v>311</v>
      </c>
      <c r="U1222" s="83" t="s">
        <v>311</v>
      </c>
      <c r="V1222" s="83" t="s">
        <v>311</v>
      </c>
      <c r="W1222" s="86" t="s">
        <v>311</v>
      </c>
      <c r="X1222" s="86" t="s">
        <v>311</v>
      </c>
      <c r="Y1222" s="90" t="str">
        <f>IF(tbl_main[[#This Row],[ИНН организации]]="","",IF(ISERROR(VLOOKUP(tbl_main[[#This Row],[ИНН организации]],tbl_inn[],3,FALSE)),"Проверьте ИНН",VLOOKUP(tbl_main[[#This Row],[ИНН организации]],tbl_inn[],3,FALSE)))</f>
        <v/>
      </c>
      <c r="Z1222" s="90" t="str">
        <f>IF(ISERROR(VLOOKUP(tbl_main[[#This Row],[ИНН организации]],tbl_inn[],4,FALSE)),"",VLOOKUP(tbl_main[[#This Row],[ИНН организации]],tbl_inn[],4,FALSE))</f>
        <v/>
      </c>
      <c r="AA1222" s="90" t="str">
        <f>IF(ISERROR(VLOOKUP(tbl_main[[#This Row],[ИНН организации]],tbl_inn[],8,FALSE)),"",VLOOKUP(tbl_main[[#This Row],[ИНН организации]],tbl_inn[],8,FALSE))</f>
        <v/>
      </c>
      <c r="AB1222" s="83" t="s">
        <v>311</v>
      </c>
      <c r="AC1222" s="83" t="s">
        <v>311</v>
      </c>
      <c r="AD1222" s="83" t="s">
        <v>311</v>
      </c>
      <c r="AE1222" s="83" t="s">
        <v>311</v>
      </c>
      <c r="AF1222" s="83" t="s">
        <v>311</v>
      </c>
      <c r="AG1222" s="83" t="s">
        <v>311</v>
      </c>
      <c r="AH1222" s="83" t="s">
        <v>311</v>
      </c>
      <c r="AI1222" s="83" t="s">
        <v>311</v>
      </c>
      <c r="AJ1222" s="83" t="s">
        <v>311</v>
      </c>
      <c r="AK1222" s="83" t="s">
        <v>311</v>
      </c>
      <c r="AL1222" s="83" t="s">
        <v>311</v>
      </c>
      <c r="AM1222" s="83" t="s">
        <v>311</v>
      </c>
      <c r="AN1222" s="83" t="s">
        <v>311</v>
      </c>
    </row>
    <row r="1223" spans="1:40" x14ac:dyDescent="0.25">
      <c r="A1223" s="81">
        <f t="shared" si="18"/>
        <v>1214</v>
      </c>
      <c r="B1223" s="82" t="str">
        <f>IF(tbl_main[[#This Row],[ТИП]]="","",IF(tbl_main[[#This Row],[Серия и номер]]="","",tbl_main[[#This Row],[ТИП]]&amp;"-"&amp;RIGHT(tbl_main[[#This Row],[Серия и номер]],6)))</f>
        <v/>
      </c>
      <c r="C1223" s="83" t="s">
        <v>311</v>
      </c>
      <c r="D1223" s="83" t="s">
        <v>311</v>
      </c>
      <c r="E1223" s="83" t="s">
        <v>311</v>
      </c>
      <c r="F1223" s="83" t="s">
        <v>311</v>
      </c>
      <c r="G1223" s="83" t="s">
        <v>311</v>
      </c>
      <c r="H1223" s="83" t="s">
        <v>311</v>
      </c>
      <c r="I1223" s="83" t="s">
        <v>311</v>
      </c>
      <c r="J1223" s="83" t="s">
        <v>311</v>
      </c>
      <c r="K1223" s="84" t="s">
        <v>311</v>
      </c>
      <c r="L1223" s="83" t="s">
        <v>311</v>
      </c>
      <c r="M1223" s="85" t="s">
        <v>311</v>
      </c>
      <c r="N1223" s="83" t="s">
        <v>311</v>
      </c>
      <c r="O1223" s="84" t="s">
        <v>311</v>
      </c>
      <c r="P1223" s="83" t="s">
        <v>311</v>
      </c>
      <c r="Q1223" s="83" t="s">
        <v>311</v>
      </c>
      <c r="R1223" s="83" t="s">
        <v>311</v>
      </c>
      <c r="S1223" s="86" t="s">
        <v>311</v>
      </c>
      <c r="T1223" s="83" t="s">
        <v>311</v>
      </c>
      <c r="U1223" s="83" t="s">
        <v>311</v>
      </c>
      <c r="V1223" s="83" t="s">
        <v>311</v>
      </c>
      <c r="W1223" s="86" t="s">
        <v>311</v>
      </c>
      <c r="X1223" s="86" t="s">
        <v>311</v>
      </c>
      <c r="Y1223" s="90" t="str">
        <f>IF(tbl_main[[#This Row],[ИНН организации]]="","",IF(ISERROR(VLOOKUP(tbl_main[[#This Row],[ИНН организации]],tbl_inn[],3,FALSE)),"Проверьте ИНН",VLOOKUP(tbl_main[[#This Row],[ИНН организации]],tbl_inn[],3,FALSE)))</f>
        <v/>
      </c>
      <c r="Z1223" s="90" t="str">
        <f>IF(ISERROR(VLOOKUP(tbl_main[[#This Row],[ИНН организации]],tbl_inn[],4,FALSE)),"",VLOOKUP(tbl_main[[#This Row],[ИНН организации]],tbl_inn[],4,FALSE))</f>
        <v/>
      </c>
      <c r="AA1223" s="90" t="str">
        <f>IF(ISERROR(VLOOKUP(tbl_main[[#This Row],[ИНН организации]],tbl_inn[],8,FALSE)),"",VLOOKUP(tbl_main[[#This Row],[ИНН организации]],tbl_inn[],8,FALSE))</f>
        <v/>
      </c>
      <c r="AB1223" s="83" t="s">
        <v>311</v>
      </c>
      <c r="AC1223" s="83" t="s">
        <v>311</v>
      </c>
      <c r="AD1223" s="83" t="s">
        <v>311</v>
      </c>
      <c r="AE1223" s="83" t="s">
        <v>311</v>
      </c>
      <c r="AF1223" s="83" t="s">
        <v>311</v>
      </c>
      <c r="AG1223" s="83" t="s">
        <v>311</v>
      </c>
      <c r="AH1223" s="83" t="s">
        <v>311</v>
      </c>
      <c r="AI1223" s="83" t="s">
        <v>311</v>
      </c>
      <c r="AJ1223" s="83" t="s">
        <v>311</v>
      </c>
      <c r="AK1223" s="83" t="s">
        <v>311</v>
      </c>
      <c r="AL1223" s="83" t="s">
        <v>311</v>
      </c>
      <c r="AM1223" s="83" t="s">
        <v>311</v>
      </c>
      <c r="AN1223" s="83" t="s">
        <v>311</v>
      </c>
    </row>
    <row r="1224" spans="1:40" x14ac:dyDescent="0.25">
      <c r="A1224" s="81">
        <f t="shared" si="18"/>
        <v>1215</v>
      </c>
      <c r="B1224" s="82" t="str">
        <f>IF(tbl_main[[#This Row],[ТИП]]="","",IF(tbl_main[[#This Row],[Серия и номер]]="","",tbl_main[[#This Row],[ТИП]]&amp;"-"&amp;RIGHT(tbl_main[[#This Row],[Серия и номер]],6)))</f>
        <v/>
      </c>
      <c r="C1224" s="83" t="s">
        <v>311</v>
      </c>
      <c r="D1224" s="83" t="s">
        <v>311</v>
      </c>
      <c r="E1224" s="83" t="s">
        <v>311</v>
      </c>
      <c r="F1224" s="83" t="s">
        <v>311</v>
      </c>
      <c r="G1224" s="83" t="s">
        <v>311</v>
      </c>
      <c r="H1224" s="83" t="s">
        <v>311</v>
      </c>
      <c r="I1224" s="83" t="s">
        <v>311</v>
      </c>
      <c r="J1224" s="83" t="s">
        <v>311</v>
      </c>
      <c r="K1224" s="84" t="s">
        <v>311</v>
      </c>
      <c r="L1224" s="83" t="s">
        <v>311</v>
      </c>
      <c r="M1224" s="85" t="s">
        <v>311</v>
      </c>
      <c r="N1224" s="83" t="s">
        <v>311</v>
      </c>
      <c r="O1224" s="84" t="s">
        <v>311</v>
      </c>
      <c r="P1224" s="83" t="s">
        <v>311</v>
      </c>
      <c r="Q1224" s="83" t="s">
        <v>311</v>
      </c>
      <c r="R1224" s="83" t="s">
        <v>311</v>
      </c>
      <c r="S1224" s="86" t="s">
        <v>311</v>
      </c>
      <c r="T1224" s="83" t="s">
        <v>311</v>
      </c>
      <c r="U1224" s="83" t="s">
        <v>311</v>
      </c>
      <c r="V1224" s="83" t="s">
        <v>311</v>
      </c>
      <c r="W1224" s="86" t="s">
        <v>311</v>
      </c>
      <c r="X1224" s="86" t="s">
        <v>311</v>
      </c>
      <c r="Y1224" s="90" t="str">
        <f>IF(tbl_main[[#This Row],[ИНН организации]]="","",IF(ISERROR(VLOOKUP(tbl_main[[#This Row],[ИНН организации]],tbl_inn[],3,FALSE)),"Проверьте ИНН",VLOOKUP(tbl_main[[#This Row],[ИНН организации]],tbl_inn[],3,FALSE)))</f>
        <v/>
      </c>
      <c r="Z1224" s="90" t="str">
        <f>IF(ISERROR(VLOOKUP(tbl_main[[#This Row],[ИНН организации]],tbl_inn[],4,FALSE)),"",VLOOKUP(tbl_main[[#This Row],[ИНН организации]],tbl_inn[],4,FALSE))</f>
        <v/>
      </c>
      <c r="AA1224" s="90" t="str">
        <f>IF(ISERROR(VLOOKUP(tbl_main[[#This Row],[ИНН организации]],tbl_inn[],8,FALSE)),"",VLOOKUP(tbl_main[[#This Row],[ИНН организации]],tbl_inn[],8,FALSE))</f>
        <v/>
      </c>
      <c r="AB1224" s="83" t="s">
        <v>311</v>
      </c>
      <c r="AC1224" s="83" t="s">
        <v>311</v>
      </c>
      <c r="AD1224" s="83" t="s">
        <v>311</v>
      </c>
      <c r="AE1224" s="83" t="s">
        <v>311</v>
      </c>
      <c r="AF1224" s="83" t="s">
        <v>311</v>
      </c>
      <c r="AG1224" s="83" t="s">
        <v>311</v>
      </c>
      <c r="AH1224" s="83" t="s">
        <v>311</v>
      </c>
      <c r="AI1224" s="83" t="s">
        <v>311</v>
      </c>
      <c r="AJ1224" s="83" t="s">
        <v>311</v>
      </c>
      <c r="AK1224" s="83" t="s">
        <v>311</v>
      </c>
      <c r="AL1224" s="83" t="s">
        <v>311</v>
      </c>
      <c r="AM1224" s="83" t="s">
        <v>311</v>
      </c>
      <c r="AN1224" s="83" t="s">
        <v>311</v>
      </c>
    </row>
    <row r="1225" spans="1:40" x14ac:dyDescent="0.25">
      <c r="A1225" s="81">
        <f t="shared" si="18"/>
        <v>1216</v>
      </c>
      <c r="B1225" s="82" t="str">
        <f>IF(tbl_main[[#This Row],[ТИП]]="","",IF(tbl_main[[#This Row],[Серия и номер]]="","",tbl_main[[#This Row],[ТИП]]&amp;"-"&amp;RIGHT(tbl_main[[#This Row],[Серия и номер]],6)))</f>
        <v/>
      </c>
      <c r="C1225" s="83" t="s">
        <v>311</v>
      </c>
      <c r="D1225" s="83" t="s">
        <v>311</v>
      </c>
      <c r="E1225" s="83" t="s">
        <v>311</v>
      </c>
      <c r="F1225" s="83" t="s">
        <v>311</v>
      </c>
      <c r="G1225" s="83" t="s">
        <v>311</v>
      </c>
      <c r="H1225" s="83" t="s">
        <v>311</v>
      </c>
      <c r="I1225" s="83" t="s">
        <v>311</v>
      </c>
      <c r="J1225" s="83" t="s">
        <v>311</v>
      </c>
      <c r="K1225" s="84" t="s">
        <v>311</v>
      </c>
      <c r="L1225" s="83" t="s">
        <v>311</v>
      </c>
      <c r="M1225" s="85" t="s">
        <v>311</v>
      </c>
      <c r="N1225" s="83" t="s">
        <v>311</v>
      </c>
      <c r="O1225" s="84" t="s">
        <v>311</v>
      </c>
      <c r="P1225" s="83" t="s">
        <v>311</v>
      </c>
      <c r="Q1225" s="83" t="s">
        <v>311</v>
      </c>
      <c r="R1225" s="83" t="s">
        <v>311</v>
      </c>
      <c r="S1225" s="86" t="s">
        <v>311</v>
      </c>
      <c r="T1225" s="83" t="s">
        <v>311</v>
      </c>
      <c r="U1225" s="83" t="s">
        <v>311</v>
      </c>
      <c r="V1225" s="83" t="s">
        <v>311</v>
      </c>
      <c r="W1225" s="86" t="s">
        <v>311</v>
      </c>
      <c r="X1225" s="86" t="s">
        <v>311</v>
      </c>
      <c r="Y1225" s="90" t="str">
        <f>IF(tbl_main[[#This Row],[ИНН организации]]="","",IF(ISERROR(VLOOKUP(tbl_main[[#This Row],[ИНН организации]],tbl_inn[],3,FALSE)),"Проверьте ИНН",VLOOKUP(tbl_main[[#This Row],[ИНН организации]],tbl_inn[],3,FALSE)))</f>
        <v/>
      </c>
      <c r="Z1225" s="90" t="str">
        <f>IF(ISERROR(VLOOKUP(tbl_main[[#This Row],[ИНН организации]],tbl_inn[],4,FALSE)),"",VLOOKUP(tbl_main[[#This Row],[ИНН организации]],tbl_inn[],4,FALSE))</f>
        <v/>
      </c>
      <c r="AA1225" s="90" t="str">
        <f>IF(ISERROR(VLOOKUP(tbl_main[[#This Row],[ИНН организации]],tbl_inn[],8,FALSE)),"",VLOOKUP(tbl_main[[#This Row],[ИНН организации]],tbl_inn[],8,FALSE))</f>
        <v/>
      </c>
      <c r="AB1225" s="83" t="s">
        <v>311</v>
      </c>
      <c r="AC1225" s="83" t="s">
        <v>311</v>
      </c>
      <c r="AD1225" s="83" t="s">
        <v>311</v>
      </c>
      <c r="AE1225" s="83" t="s">
        <v>311</v>
      </c>
      <c r="AF1225" s="83" t="s">
        <v>311</v>
      </c>
      <c r="AG1225" s="83" t="s">
        <v>311</v>
      </c>
      <c r="AH1225" s="83" t="s">
        <v>311</v>
      </c>
      <c r="AI1225" s="83" t="s">
        <v>311</v>
      </c>
      <c r="AJ1225" s="83" t="s">
        <v>311</v>
      </c>
      <c r="AK1225" s="83" t="s">
        <v>311</v>
      </c>
      <c r="AL1225" s="83" t="s">
        <v>311</v>
      </c>
      <c r="AM1225" s="83" t="s">
        <v>311</v>
      </c>
      <c r="AN1225" s="83" t="s">
        <v>311</v>
      </c>
    </row>
    <row r="1226" spans="1:40" x14ac:dyDescent="0.25">
      <c r="A1226" s="81">
        <f t="shared" si="18"/>
        <v>1217</v>
      </c>
      <c r="B1226" s="82" t="str">
        <f>IF(tbl_main[[#This Row],[ТИП]]="","",IF(tbl_main[[#This Row],[Серия и номер]]="","",tbl_main[[#This Row],[ТИП]]&amp;"-"&amp;RIGHT(tbl_main[[#This Row],[Серия и номер]],6)))</f>
        <v/>
      </c>
      <c r="C1226" s="83" t="s">
        <v>311</v>
      </c>
      <c r="D1226" s="83" t="s">
        <v>311</v>
      </c>
      <c r="E1226" s="83" t="s">
        <v>311</v>
      </c>
      <c r="F1226" s="83" t="s">
        <v>311</v>
      </c>
      <c r="G1226" s="83" t="s">
        <v>311</v>
      </c>
      <c r="H1226" s="83" t="s">
        <v>311</v>
      </c>
      <c r="I1226" s="83" t="s">
        <v>311</v>
      </c>
      <c r="J1226" s="83" t="s">
        <v>311</v>
      </c>
      <c r="K1226" s="84" t="s">
        <v>311</v>
      </c>
      <c r="L1226" s="83" t="s">
        <v>311</v>
      </c>
      <c r="M1226" s="85" t="s">
        <v>311</v>
      </c>
      <c r="N1226" s="83" t="s">
        <v>311</v>
      </c>
      <c r="O1226" s="84" t="s">
        <v>311</v>
      </c>
      <c r="P1226" s="83" t="s">
        <v>311</v>
      </c>
      <c r="Q1226" s="83" t="s">
        <v>311</v>
      </c>
      <c r="R1226" s="83" t="s">
        <v>311</v>
      </c>
      <c r="S1226" s="86" t="s">
        <v>311</v>
      </c>
      <c r="T1226" s="83" t="s">
        <v>311</v>
      </c>
      <c r="U1226" s="83" t="s">
        <v>311</v>
      </c>
      <c r="V1226" s="83" t="s">
        <v>311</v>
      </c>
      <c r="W1226" s="86" t="s">
        <v>311</v>
      </c>
      <c r="X1226" s="86" t="s">
        <v>311</v>
      </c>
      <c r="Y1226" s="90" t="str">
        <f>IF(tbl_main[[#This Row],[ИНН организации]]="","",IF(ISERROR(VLOOKUP(tbl_main[[#This Row],[ИНН организации]],tbl_inn[],3,FALSE)),"Проверьте ИНН",VLOOKUP(tbl_main[[#This Row],[ИНН организации]],tbl_inn[],3,FALSE)))</f>
        <v/>
      </c>
      <c r="Z1226" s="90" t="str">
        <f>IF(ISERROR(VLOOKUP(tbl_main[[#This Row],[ИНН организации]],tbl_inn[],4,FALSE)),"",VLOOKUP(tbl_main[[#This Row],[ИНН организации]],tbl_inn[],4,FALSE))</f>
        <v/>
      </c>
      <c r="AA1226" s="90" t="str">
        <f>IF(ISERROR(VLOOKUP(tbl_main[[#This Row],[ИНН организации]],tbl_inn[],8,FALSE)),"",VLOOKUP(tbl_main[[#This Row],[ИНН организации]],tbl_inn[],8,FALSE))</f>
        <v/>
      </c>
      <c r="AB1226" s="83" t="s">
        <v>311</v>
      </c>
      <c r="AC1226" s="83" t="s">
        <v>311</v>
      </c>
      <c r="AD1226" s="83" t="s">
        <v>311</v>
      </c>
      <c r="AE1226" s="83" t="s">
        <v>311</v>
      </c>
      <c r="AF1226" s="83" t="s">
        <v>311</v>
      </c>
      <c r="AG1226" s="83" t="s">
        <v>311</v>
      </c>
      <c r="AH1226" s="83" t="s">
        <v>311</v>
      </c>
      <c r="AI1226" s="83" t="s">
        <v>311</v>
      </c>
      <c r="AJ1226" s="83" t="s">
        <v>311</v>
      </c>
      <c r="AK1226" s="83" t="s">
        <v>311</v>
      </c>
      <c r="AL1226" s="83" t="s">
        <v>311</v>
      </c>
      <c r="AM1226" s="83" t="s">
        <v>311</v>
      </c>
      <c r="AN1226" s="83" t="s">
        <v>311</v>
      </c>
    </row>
    <row r="1227" spans="1:40" x14ac:dyDescent="0.25">
      <c r="A1227" s="81">
        <f t="shared" ref="A1227:A1290" si="19">ROW()-9</f>
        <v>1218</v>
      </c>
      <c r="B1227" s="82" t="str">
        <f>IF(tbl_main[[#This Row],[ТИП]]="","",IF(tbl_main[[#This Row],[Серия и номер]]="","",tbl_main[[#This Row],[ТИП]]&amp;"-"&amp;RIGHT(tbl_main[[#This Row],[Серия и номер]],6)))</f>
        <v/>
      </c>
      <c r="C1227" s="83" t="s">
        <v>311</v>
      </c>
      <c r="D1227" s="83" t="s">
        <v>311</v>
      </c>
      <c r="E1227" s="83" t="s">
        <v>311</v>
      </c>
      <c r="F1227" s="83" t="s">
        <v>311</v>
      </c>
      <c r="G1227" s="83" t="s">
        <v>311</v>
      </c>
      <c r="H1227" s="83" t="s">
        <v>311</v>
      </c>
      <c r="I1227" s="83" t="s">
        <v>311</v>
      </c>
      <c r="J1227" s="83" t="s">
        <v>311</v>
      </c>
      <c r="K1227" s="84" t="s">
        <v>311</v>
      </c>
      <c r="L1227" s="83" t="s">
        <v>311</v>
      </c>
      <c r="M1227" s="85" t="s">
        <v>311</v>
      </c>
      <c r="N1227" s="83" t="s">
        <v>311</v>
      </c>
      <c r="O1227" s="84" t="s">
        <v>311</v>
      </c>
      <c r="P1227" s="83" t="s">
        <v>311</v>
      </c>
      <c r="Q1227" s="83" t="s">
        <v>311</v>
      </c>
      <c r="R1227" s="83" t="s">
        <v>311</v>
      </c>
      <c r="S1227" s="86" t="s">
        <v>311</v>
      </c>
      <c r="T1227" s="83" t="s">
        <v>311</v>
      </c>
      <c r="U1227" s="83" t="s">
        <v>311</v>
      </c>
      <c r="V1227" s="83" t="s">
        <v>311</v>
      </c>
      <c r="W1227" s="86" t="s">
        <v>311</v>
      </c>
      <c r="X1227" s="86" t="s">
        <v>311</v>
      </c>
      <c r="Y1227" s="90" t="str">
        <f>IF(tbl_main[[#This Row],[ИНН организации]]="","",IF(ISERROR(VLOOKUP(tbl_main[[#This Row],[ИНН организации]],tbl_inn[],3,FALSE)),"Проверьте ИНН",VLOOKUP(tbl_main[[#This Row],[ИНН организации]],tbl_inn[],3,FALSE)))</f>
        <v/>
      </c>
      <c r="Z1227" s="90" t="str">
        <f>IF(ISERROR(VLOOKUP(tbl_main[[#This Row],[ИНН организации]],tbl_inn[],4,FALSE)),"",VLOOKUP(tbl_main[[#This Row],[ИНН организации]],tbl_inn[],4,FALSE))</f>
        <v/>
      </c>
      <c r="AA1227" s="90" t="str">
        <f>IF(ISERROR(VLOOKUP(tbl_main[[#This Row],[ИНН организации]],tbl_inn[],8,FALSE)),"",VLOOKUP(tbl_main[[#This Row],[ИНН организации]],tbl_inn[],8,FALSE))</f>
        <v/>
      </c>
      <c r="AB1227" s="83" t="s">
        <v>311</v>
      </c>
      <c r="AC1227" s="83" t="s">
        <v>311</v>
      </c>
      <c r="AD1227" s="83" t="s">
        <v>311</v>
      </c>
      <c r="AE1227" s="83" t="s">
        <v>311</v>
      </c>
      <c r="AF1227" s="83" t="s">
        <v>311</v>
      </c>
      <c r="AG1227" s="83" t="s">
        <v>311</v>
      </c>
      <c r="AH1227" s="83" t="s">
        <v>311</v>
      </c>
      <c r="AI1227" s="83" t="s">
        <v>311</v>
      </c>
      <c r="AJ1227" s="83" t="s">
        <v>311</v>
      </c>
      <c r="AK1227" s="83" t="s">
        <v>311</v>
      </c>
      <c r="AL1227" s="83" t="s">
        <v>311</v>
      </c>
      <c r="AM1227" s="83" t="s">
        <v>311</v>
      </c>
      <c r="AN1227" s="83" t="s">
        <v>311</v>
      </c>
    </row>
    <row r="1228" spans="1:40" x14ac:dyDescent="0.25">
      <c r="A1228" s="81">
        <f t="shared" si="19"/>
        <v>1219</v>
      </c>
      <c r="B1228" s="82" t="str">
        <f>IF(tbl_main[[#This Row],[ТИП]]="","",IF(tbl_main[[#This Row],[Серия и номер]]="","",tbl_main[[#This Row],[ТИП]]&amp;"-"&amp;RIGHT(tbl_main[[#This Row],[Серия и номер]],6)))</f>
        <v/>
      </c>
      <c r="C1228" s="83" t="s">
        <v>311</v>
      </c>
      <c r="D1228" s="83" t="s">
        <v>311</v>
      </c>
      <c r="E1228" s="83" t="s">
        <v>311</v>
      </c>
      <c r="F1228" s="83" t="s">
        <v>311</v>
      </c>
      <c r="G1228" s="83" t="s">
        <v>311</v>
      </c>
      <c r="H1228" s="83" t="s">
        <v>311</v>
      </c>
      <c r="I1228" s="83" t="s">
        <v>311</v>
      </c>
      <c r="J1228" s="83" t="s">
        <v>311</v>
      </c>
      <c r="K1228" s="84" t="s">
        <v>311</v>
      </c>
      <c r="L1228" s="83" t="s">
        <v>311</v>
      </c>
      <c r="M1228" s="85" t="s">
        <v>311</v>
      </c>
      <c r="N1228" s="83" t="s">
        <v>311</v>
      </c>
      <c r="O1228" s="84" t="s">
        <v>311</v>
      </c>
      <c r="P1228" s="83" t="s">
        <v>311</v>
      </c>
      <c r="Q1228" s="83" t="s">
        <v>311</v>
      </c>
      <c r="R1228" s="83" t="s">
        <v>311</v>
      </c>
      <c r="S1228" s="86" t="s">
        <v>311</v>
      </c>
      <c r="T1228" s="83" t="s">
        <v>311</v>
      </c>
      <c r="U1228" s="83" t="s">
        <v>311</v>
      </c>
      <c r="V1228" s="83" t="s">
        <v>311</v>
      </c>
      <c r="W1228" s="86" t="s">
        <v>311</v>
      </c>
      <c r="X1228" s="86" t="s">
        <v>311</v>
      </c>
      <c r="Y1228" s="90" t="str">
        <f>IF(tbl_main[[#This Row],[ИНН организации]]="","",IF(ISERROR(VLOOKUP(tbl_main[[#This Row],[ИНН организации]],tbl_inn[],3,FALSE)),"Проверьте ИНН",VLOOKUP(tbl_main[[#This Row],[ИНН организации]],tbl_inn[],3,FALSE)))</f>
        <v/>
      </c>
      <c r="Z1228" s="90" t="str">
        <f>IF(ISERROR(VLOOKUP(tbl_main[[#This Row],[ИНН организации]],tbl_inn[],4,FALSE)),"",VLOOKUP(tbl_main[[#This Row],[ИНН организации]],tbl_inn[],4,FALSE))</f>
        <v/>
      </c>
      <c r="AA1228" s="90" t="str">
        <f>IF(ISERROR(VLOOKUP(tbl_main[[#This Row],[ИНН организации]],tbl_inn[],8,FALSE)),"",VLOOKUP(tbl_main[[#This Row],[ИНН организации]],tbl_inn[],8,FALSE))</f>
        <v/>
      </c>
      <c r="AB1228" s="83" t="s">
        <v>311</v>
      </c>
      <c r="AC1228" s="83" t="s">
        <v>311</v>
      </c>
      <c r="AD1228" s="83" t="s">
        <v>311</v>
      </c>
      <c r="AE1228" s="83" t="s">
        <v>311</v>
      </c>
      <c r="AF1228" s="83" t="s">
        <v>311</v>
      </c>
      <c r="AG1228" s="83" t="s">
        <v>311</v>
      </c>
      <c r="AH1228" s="83" t="s">
        <v>311</v>
      </c>
      <c r="AI1228" s="83" t="s">
        <v>311</v>
      </c>
      <c r="AJ1228" s="83" t="s">
        <v>311</v>
      </c>
      <c r="AK1228" s="83" t="s">
        <v>311</v>
      </c>
      <c r="AL1228" s="83" t="s">
        <v>311</v>
      </c>
      <c r="AM1228" s="83" t="s">
        <v>311</v>
      </c>
      <c r="AN1228" s="83" t="s">
        <v>311</v>
      </c>
    </row>
    <row r="1229" spans="1:40" x14ac:dyDescent="0.25">
      <c r="A1229" s="81">
        <f t="shared" si="19"/>
        <v>1220</v>
      </c>
      <c r="B1229" s="82" t="str">
        <f>IF(tbl_main[[#This Row],[ТИП]]="","",IF(tbl_main[[#This Row],[Серия и номер]]="","",tbl_main[[#This Row],[ТИП]]&amp;"-"&amp;RIGHT(tbl_main[[#This Row],[Серия и номер]],6)))</f>
        <v/>
      </c>
      <c r="C1229" s="83" t="s">
        <v>311</v>
      </c>
      <c r="D1229" s="83" t="s">
        <v>311</v>
      </c>
      <c r="E1229" s="83" t="s">
        <v>311</v>
      </c>
      <c r="F1229" s="83" t="s">
        <v>311</v>
      </c>
      <c r="G1229" s="83" t="s">
        <v>311</v>
      </c>
      <c r="H1229" s="83" t="s">
        <v>311</v>
      </c>
      <c r="I1229" s="83" t="s">
        <v>311</v>
      </c>
      <c r="J1229" s="83" t="s">
        <v>311</v>
      </c>
      <c r="K1229" s="84" t="s">
        <v>311</v>
      </c>
      <c r="L1229" s="83" t="s">
        <v>311</v>
      </c>
      <c r="M1229" s="85" t="s">
        <v>311</v>
      </c>
      <c r="N1229" s="83" t="s">
        <v>311</v>
      </c>
      <c r="O1229" s="84" t="s">
        <v>311</v>
      </c>
      <c r="P1229" s="83" t="s">
        <v>311</v>
      </c>
      <c r="Q1229" s="83" t="s">
        <v>311</v>
      </c>
      <c r="R1229" s="83" t="s">
        <v>311</v>
      </c>
      <c r="S1229" s="86" t="s">
        <v>311</v>
      </c>
      <c r="T1229" s="83" t="s">
        <v>311</v>
      </c>
      <c r="U1229" s="83" t="s">
        <v>311</v>
      </c>
      <c r="V1229" s="83" t="s">
        <v>311</v>
      </c>
      <c r="W1229" s="86" t="s">
        <v>311</v>
      </c>
      <c r="X1229" s="86" t="s">
        <v>311</v>
      </c>
      <c r="Y1229" s="90" t="str">
        <f>IF(tbl_main[[#This Row],[ИНН организации]]="","",IF(ISERROR(VLOOKUP(tbl_main[[#This Row],[ИНН организации]],tbl_inn[],3,FALSE)),"Проверьте ИНН",VLOOKUP(tbl_main[[#This Row],[ИНН организации]],tbl_inn[],3,FALSE)))</f>
        <v/>
      </c>
      <c r="Z1229" s="90" t="str">
        <f>IF(ISERROR(VLOOKUP(tbl_main[[#This Row],[ИНН организации]],tbl_inn[],4,FALSE)),"",VLOOKUP(tbl_main[[#This Row],[ИНН организации]],tbl_inn[],4,FALSE))</f>
        <v/>
      </c>
      <c r="AA1229" s="90" t="str">
        <f>IF(ISERROR(VLOOKUP(tbl_main[[#This Row],[ИНН организации]],tbl_inn[],8,FALSE)),"",VLOOKUP(tbl_main[[#This Row],[ИНН организации]],tbl_inn[],8,FALSE))</f>
        <v/>
      </c>
      <c r="AB1229" s="83" t="s">
        <v>311</v>
      </c>
      <c r="AC1229" s="83" t="s">
        <v>311</v>
      </c>
      <c r="AD1229" s="83" t="s">
        <v>311</v>
      </c>
      <c r="AE1229" s="83" t="s">
        <v>311</v>
      </c>
      <c r="AF1229" s="83" t="s">
        <v>311</v>
      </c>
      <c r="AG1229" s="83" t="s">
        <v>311</v>
      </c>
      <c r="AH1229" s="83" t="s">
        <v>311</v>
      </c>
      <c r="AI1229" s="83" t="s">
        <v>311</v>
      </c>
      <c r="AJ1229" s="83" t="s">
        <v>311</v>
      </c>
      <c r="AK1229" s="83" t="s">
        <v>311</v>
      </c>
      <c r="AL1229" s="83" t="s">
        <v>311</v>
      </c>
      <c r="AM1229" s="83" t="s">
        <v>311</v>
      </c>
      <c r="AN1229" s="83" t="s">
        <v>311</v>
      </c>
    </row>
    <row r="1230" spans="1:40" x14ac:dyDescent="0.25">
      <c r="A1230" s="81">
        <f t="shared" si="19"/>
        <v>1221</v>
      </c>
      <c r="B1230" s="82" t="str">
        <f>IF(tbl_main[[#This Row],[ТИП]]="","",IF(tbl_main[[#This Row],[Серия и номер]]="","",tbl_main[[#This Row],[ТИП]]&amp;"-"&amp;RIGHT(tbl_main[[#This Row],[Серия и номер]],6)))</f>
        <v/>
      </c>
      <c r="C1230" s="83" t="s">
        <v>311</v>
      </c>
      <c r="D1230" s="83" t="s">
        <v>311</v>
      </c>
      <c r="E1230" s="83" t="s">
        <v>311</v>
      </c>
      <c r="F1230" s="83" t="s">
        <v>311</v>
      </c>
      <c r="G1230" s="83" t="s">
        <v>311</v>
      </c>
      <c r="H1230" s="83" t="s">
        <v>311</v>
      </c>
      <c r="I1230" s="83" t="s">
        <v>311</v>
      </c>
      <c r="J1230" s="83" t="s">
        <v>311</v>
      </c>
      <c r="K1230" s="84" t="s">
        <v>311</v>
      </c>
      <c r="L1230" s="83" t="s">
        <v>311</v>
      </c>
      <c r="M1230" s="85" t="s">
        <v>311</v>
      </c>
      <c r="N1230" s="83" t="s">
        <v>311</v>
      </c>
      <c r="O1230" s="84" t="s">
        <v>311</v>
      </c>
      <c r="P1230" s="83" t="s">
        <v>311</v>
      </c>
      <c r="Q1230" s="83" t="s">
        <v>311</v>
      </c>
      <c r="R1230" s="83" t="s">
        <v>311</v>
      </c>
      <c r="S1230" s="86" t="s">
        <v>311</v>
      </c>
      <c r="T1230" s="83" t="s">
        <v>311</v>
      </c>
      <c r="U1230" s="83" t="s">
        <v>311</v>
      </c>
      <c r="V1230" s="83" t="s">
        <v>311</v>
      </c>
      <c r="W1230" s="86" t="s">
        <v>311</v>
      </c>
      <c r="X1230" s="86" t="s">
        <v>311</v>
      </c>
      <c r="Y1230" s="90" t="str">
        <f>IF(tbl_main[[#This Row],[ИНН организации]]="","",IF(ISERROR(VLOOKUP(tbl_main[[#This Row],[ИНН организации]],tbl_inn[],3,FALSE)),"Проверьте ИНН",VLOOKUP(tbl_main[[#This Row],[ИНН организации]],tbl_inn[],3,FALSE)))</f>
        <v/>
      </c>
      <c r="Z1230" s="90" t="str">
        <f>IF(ISERROR(VLOOKUP(tbl_main[[#This Row],[ИНН организации]],tbl_inn[],4,FALSE)),"",VLOOKUP(tbl_main[[#This Row],[ИНН организации]],tbl_inn[],4,FALSE))</f>
        <v/>
      </c>
      <c r="AA1230" s="90" t="str">
        <f>IF(ISERROR(VLOOKUP(tbl_main[[#This Row],[ИНН организации]],tbl_inn[],8,FALSE)),"",VLOOKUP(tbl_main[[#This Row],[ИНН организации]],tbl_inn[],8,FALSE))</f>
        <v/>
      </c>
      <c r="AB1230" s="83" t="s">
        <v>311</v>
      </c>
      <c r="AC1230" s="83" t="s">
        <v>311</v>
      </c>
      <c r="AD1230" s="83" t="s">
        <v>311</v>
      </c>
      <c r="AE1230" s="83" t="s">
        <v>311</v>
      </c>
      <c r="AF1230" s="83" t="s">
        <v>311</v>
      </c>
      <c r="AG1230" s="83" t="s">
        <v>311</v>
      </c>
      <c r="AH1230" s="83" t="s">
        <v>311</v>
      </c>
      <c r="AI1230" s="83" t="s">
        <v>311</v>
      </c>
      <c r="AJ1230" s="83" t="s">
        <v>311</v>
      </c>
      <c r="AK1230" s="83" t="s">
        <v>311</v>
      </c>
      <c r="AL1230" s="83" t="s">
        <v>311</v>
      </c>
      <c r="AM1230" s="83" t="s">
        <v>311</v>
      </c>
      <c r="AN1230" s="83" t="s">
        <v>311</v>
      </c>
    </row>
    <row r="1231" spans="1:40" x14ac:dyDescent="0.25">
      <c r="A1231" s="81">
        <f t="shared" si="19"/>
        <v>1222</v>
      </c>
      <c r="B1231" s="82" t="str">
        <f>IF(tbl_main[[#This Row],[ТИП]]="","",IF(tbl_main[[#This Row],[Серия и номер]]="","",tbl_main[[#This Row],[ТИП]]&amp;"-"&amp;RIGHT(tbl_main[[#This Row],[Серия и номер]],6)))</f>
        <v/>
      </c>
      <c r="C1231" s="83" t="s">
        <v>311</v>
      </c>
      <c r="D1231" s="83" t="s">
        <v>311</v>
      </c>
      <c r="E1231" s="83" t="s">
        <v>311</v>
      </c>
      <c r="F1231" s="83" t="s">
        <v>311</v>
      </c>
      <c r="G1231" s="83" t="s">
        <v>311</v>
      </c>
      <c r="H1231" s="83" t="s">
        <v>311</v>
      </c>
      <c r="I1231" s="83" t="s">
        <v>311</v>
      </c>
      <c r="J1231" s="83" t="s">
        <v>311</v>
      </c>
      <c r="K1231" s="84" t="s">
        <v>311</v>
      </c>
      <c r="L1231" s="83" t="s">
        <v>311</v>
      </c>
      <c r="M1231" s="85" t="s">
        <v>311</v>
      </c>
      <c r="N1231" s="83" t="s">
        <v>311</v>
      </c>
      <c r="O1231" s="84" t="s">
        <v>311</v>
      </c>
      <c r="P1231" s="83" t="s">
        <v>311</v>
      </c>
      <c r="Q1231" s="83" t="s">
        <v>311</v>
      </c>
      <c r="R1231" s="83" t="s">
        <v>311</v>
      </c>
      <c r="S1231" s="86" t="s">
        <v>311</v>
      </c>
      <c r="T1231" s="83" t="s">
        <v>311</v>
      </c>
      <c r="U1231" s="83" t="s">
        <v>311</v>
      </c>
      <c r="V1231" s="83" t="s">
        <v>311</v>
      </c>
      <c r="W1231" s="86" t="s">
        <v>311</v>
      </c>
      <c r="X1231" s="86" t="s">
        <v>311</v>
      </c>
      <c r="Y1231" s="90" t="str">
        <f>IF(tbl_main[[#This Row],[ИНН организации]]="","",IF(ISERROR(VLOOKUP(tbl_main[[#This Row],[ИНН организации]],tbl_inn[],3,FALSE)),"Проверьте ИНН",VLOOKUP(tbl_main[[#This Row],[ИНН организации]],tbl_inn[],3,FALSE)))</f>
        <v/>
      </c>
      <c r="Z1231" s="90" t="str">
        <f>IF(ISERROR(VLOOKUP(tbl_main[[#This Row],[ИНН организации]],tbl_inn[],4,FALSE)),"",VLOOKUP(tbl_main[[#This Row],[ИНН организации]],tbl_inn[],4,FALSE))</f>
        <v/>
      </c>
      <c r="AA1231" s="90" t="str">
        <f>IF(ISERROR(VLOOKUP(tbl_main[[#This Row],[ИНН организации]],tbl_inn[],8,FALSE)),"",VLOOKUP(tbl_main[[#This Row],[ИНН организации]],tbl_inn[],8,FALSE))</f>
        <v/>
      </c>
      <c r="AB1231" s="83" t="s">
        <v>311</v>
      </c>
      <c r="AC1231" s="83" t="s">
        <v>311</v>
      </c>
      <c r="AD1231" s="83" t="s">
        <v>311</v>
      </c>
      <c r="AE1231" s="83" t="s">
        <v>311</v>
      </c>
      <c r="AF1231" s="83" t="s">
        <v>311</v>
      </c>
      <c r="AG1231" s="83" t="s">
        <v>311</v>
      </c>
      <c r="AH1231" s="83" t="s">
        <v>311</v>
      </c>
      <c r="AI1231" s="83" t="s">
        <v>311</v>
      </c>
      <c r="AJ1231" s="83" t="s">
        <v>311</v>
      </c>
      <c r="AK1231" s="83" t="s">
        <v>311</v>
      </c>
      <c r="AL1231" s="83" t="s">
        <v>311</v>
      </c>
      <c r="AM1231" s="83" t="s">
        <v>311</v>
      </c>
      <c r="AN1231" s="83" t="s">
        <v>311</v>
      </c>
    </row>
    <row r="1232" spans="1:40" x14ac:dyDescent="0.25">
      <c r="A1232" s="81">
        <f t="shared" si="19"/>
        <v>1223</v>
      </c>
      <c r="B1232" s="82" t="str">
        <f>IF(tbl_main[[#This Row],[ТИП]]="","",IF(tbl_main[[#This Row],[Серия и номер]]="","",tbl_main[[#This Row],[ТИП]]&amp;"-"&amp;RIGHT(tbl_main[[#This Row],[Серия и номер]],6)))</f>
        <v/>
      </c>
      <c r="C1232" s="83" t="s">
        <v>311</v>
      </c>
      <c r="D1232" s="83" t="s">
        <v>311</v>
      </c>
      <c r="E1232" s="83" t="s">
        <v>311</v>
      </c>
      <c r="F1232" s="83" t="s">
        <v>311</v>
      </c>
      <c r="G1232" s="83" t="s">
        <v>311</v>
      </c>
      <c r="H1232" s="83" t="s">
        <v>311</v>
      </c>
      <c r="I1232" s="83" t="s">
        <v>311</v>
      </c>
      <c r="J1232" s="83" t="s">
        <v>311</v>
      </c>
      <c r="K1232" s="84" t="s">
        <v>311</v>
      </c>
      <c r="L1232" s="83" t="s">
        <v>311</v>
      </c>
      <c r="M1232" s="85" t="s">
        <v>311</v>
      </c>
      <c r="N1232" s="83" t="s">
        <v>311</v>
      </c>
      <c r="O1232" s="84" t="s">
        <v>311</v>
      </c>
      <c r="P1232" s="83" t="s">
        <v>311</v>
      </c>
      <c r="Q1232" s="83" t="s">
        <v>311</v>
      </c>
      <c r="R1232" s="83" t="s">
        <v>311</v>
      </c>
      <c r="S1232" s="86" t="s">
        <v>311</v>
      </c>
      <c r="T1232" s="83" t="s">
        <v>311</v>
      </c>
      <c r="U1232" s="83" t="s">
        <v>311</v>
      </c>
      <c r="V1232" s="83" t="s">
        <v>311</v>
      </c>
      <c r="W1232" s="86" t="s">
        <v>311</v>
      </c>
      <c r="X1232" s="86" t="s">
        <v>311</v>
      </c>
      <c r="Y1232" s="90" t="str">
        <f>IF(tbl_main[[#This Row],[ИНН организации]]="","",IF(ISERROR(VLOOKUP(tbl_main[[#This Row],[ИНН организации]],tbl_inn[],3,FALSE)),"Проверьте ИНН",VLOOKUP(tbl_main[[#This Row],[ИНН организации]],tbl_inn[],3,FALSE)))</f>
        <v/>
      </c>
      <c r="Z1232" s="90" t="str">
        <f>IF(ISERROR(VLOOKUP(tbl_main[[#This Row],[ИНН организации]],tbl_inn[],4,FALSE)),"",VLOOKUP(tbl_main[[#This Row],[ИНН организации]],tbl_inn[],4,FALSE))</f>
        <v/>
      </c>
      <c r="AA1232" s="90" t="str">
        <f>IF(ISERROR(VLOOKUP(tbl_main[[#This Row],[ИНН организации]],tbl_inn[],8,FALSE)),"",VLOOKUP(tbl_main[[#This Row],[ИНН организации]],tbl_inn[],8,FALSE))</f>
        <v/>
      </c>
      <c r="AB1232" s="83" t="s">
        <v>311</v>
      </c>
      <c r="AC1232" s="83" t="s">
        <v>311</v>
      </c>
      <c r="AD1232" s="83" t="s">
        <v>311</v>
      </c>
      <c r="AE1232" s="83" t="s">
        <v>311</v>
      </c>
      <c r="AF1232" s="83" t="s">
        <v>311</v>
      </c>
      <c r="AG1232" s="83" t="s">
        <v>311</v>
      </c>
      <c r="AH1232" s="83" t="s">
        <v>311</v>
      </c>
      <c r="AI1232" s="83" t="s">
        <v>311</v>
      </c>
      <c r="AJ1232" s="83" t="s">
        <v>311</v>
      </c>
      <c r="AK1232" s="83" t="s">
        <v>311</v>
      </c>
      <c r="AL1232" s="83" t="s">
        <v>311</v>
      </c>
      <c r="AM1232" s="83" t="s">
        <v>311</v>
      </c>
      <c r="AN1232" s="83" t="s">
        <v>311</v>
      </c>
    </row>
    <row r="1233" spans="1:40" x14ac:dyDescent="0.25">
      <c r="A1233" s="81">
        <f t="shared" si="19"/>
        <v>1224</v>
      </c>
      <c r="B1233" s="82" t="str">
        <f>IF(tbl_main[[#This Row],[ТИП]]="","",IF(tbl_main[[#This Row],[Серия и номер]]="","",tbl_main[[#This Row],[ТИП]]&amp;"-"&amp;RIGHT(tbl_main[[#This Row],[Серия и номер]],6)))</f>
        <v/>
      </c>
      <c r="C1233" s="83" t="s">
        <v>311</v>
      </c>
      <c r="D1233" s="83" t="s">
        <v>311</v>
      </c>
      <c r="E1233" s="83" t="s">
        <v>311</v>
      </c>
      <c r="F1233" s="83" t="s">
        <v>311</v>
      </c>
      <c r="G1233" s="83" t="s">
        <v>311</v>
      </c>
      <c r="H1233" s="83" t="s">
        <v>311</v>
      </c>
      <c r="I1233" s="83" t="s">
        <v>311</v>
      </c>
      <c r="J1233" s="83" t="s">
        <v>311</v>
      </c>
      <c r="K1233" s="84" t="s">
        <v>311</v>
      </c>
      <c r="L1233" s="83" t="s">
        <v>311</v>
      </c>
      <c r="M1233" s="85" t="s">
        <v>311</v>
      </c>
      <c r="N1233" s="83" t="s">
        <v>311</v>
      </c>
      <c r="O1233" s="84" t="s">
        <v>311</v>
      </c>
      <c r="P1233" s="83" t="s">
        <v>311</v>
      </c>
      <c r="Q1233" s="83" t="s">
        <v>311</v>
      </c>
      <c r="R1233" s="83" t="s">
        <v>311</v>
      </c>
      <c r="S1233" s="86" t="s">
        <v>311</v>
      </c>
      <c r="T1233" s="83" t="s">
        <v>311</v>
      </c>
      <c r="U1233" s="83" t="s">
        <v>311</v>
      </c>
      <c r="V1233" s="83" t="s">
        <v>311</v>
      </c>
      <c r="W1233" s="86" t="s">
        <v>311</v>
      </c>
      <c r="X1233" s="86" t="s">
        <v>311</v>
      </c>
      <c r="Y1233" s="90" t="str">
        <f>IF(tbl_main[[#This Row],[ИНН организации]]="","",IF(ISERROR(VLOOKUP(tbl_main[[#This Row],[ИНН организации]],tbl_inn[],3,FALSE)),"Проверьте ИНН",VLOOKUP(tbl_main[[#This Row],[ИНН организации]],tbl_inn[],3,FALSE)))</f>
        <v/>
      </c>
      <c r="Z1233" s="90" t="str">
        <f>IF(ISERROR(VLOOKUP(tbl_main[[#This Row],[ИНН организации]],tbl_inn[],4,FALSE)),"",VLOOKUP(tbl_main[[#This Row],[ИНН организации]],tbl_inn[],4,FALSE))</f>
        <v/>
      </c>
      <c r="AA1233" s="90" t="str">
        <f>IF(ISERROR(VLOOKUP(tbl_main[[#This Row],[ИНН организации]],tbl_inn[],8,FALSE)),"",VLOOKUP(tbl_main[[#This Row],[ИНН организации]],tbl_inn[],8,FALSE))</f>
        <v/>
      </c>
      <c r="AB1233" s="83" t="s">
        <v>311</v>
      </c>
      <c r="AC1233" s="83" t="s">
        <v>311</v>
      </c>
      <c r="AD1233" s="83" t="s">
        <v>311</v>
      </c>
      <c r="AE1233" s="83" t="s">
        <v>311</v>
      </c>
      <c r="AF1233" s="83" t="s">
        <v>311</v>
      </c>
      <c r="AG1233" s="83" t="s">
        <v>311</v>
      </c>
      <c r="AH1233" s="83" t="s">
        <v>311</v>
      </c>
      <c r="AI1233" s="83" t="s">
        <v>311</v>
      </c>
      <c r="AJ1233" s="83" t="s">
        <v>311</v>
      </c>
      <c r="AK1233" s="83" t="s">
        <v>311</v>
      </c>
      <c r="AL1233" s="83" t="s">
        <v>311</v>
      </c>
      <c r="AM1233" s="83" t="s">
        <v>311</v>
      </c>
      <c r="AN1233" s="83" t="s">
        <v>311</v>
      </c>
    </row>
    <row r="1234" spans="1:40" x14ac:dyDescent="0.25">
      <c r="A1234" s="81">
        <f t="shared" si="19"/>
        <v>1225</v>
      </c>
      <c r="B1234" s="82" t="str">
        <f>IF(tbl_main[[#This Row],[ТИП]]="","",IF(tbl_main[[#This Row],[Серия и номер]]="","",tbl_main[[#This Row],[ТИП]]&amp;"-"&amp;RIGHT(tbl_main[[#This Row],[Серия и номер]],6)))</f>
        <v/>
      </c>
      <c r="C1234" s="83" t="s">
        <v>311</v>
      </c>
      <c r="D1234" s="83" t="s">
        <v>311</v>
      </c>
      <c r="E1234" s="83" t="s">
        <v>311</v>
      </c>
      <c r="F1234" s="83" t="s">
        <v>311</v>
      </c>
      <c r="G1234" s="83" t="s">
        <v>311</v>
      </c>
      <c r="H1234" s="83" t="s">
        <v>311</v>
      </c>
      <c r="I1234" s="83" t="s">
        <v>311</v>
      </c>
      <c r="J1234" s="83" t="s">
        <v>311</v>
      </c>
      <c r="K1234" s="84" t="s">
        <v>311</v>
      </c>
      <c r="L1234" s="83" t="s">
        <v>311</v>
      </c>
      <c r="M1234" s="85" t="s">
        <v>311</v>
      </c>
      <c r="N1234" s="83" t="s">
        <v>311</v>
      </c>
      <c r="O1234" s="84" t="s">
        <v>311</v>
      </c>
      <c r="P1234" s="83" t="s">
        <v>311</v>
      </c>
      <c r="Q1234" s="83" t="s">
        <v>311</v>
      </c>
      <c r="R1234" s="83" t="s">
        <v>311</v>
      </c>
      <c r="S1234" s="86" t="s">
        <v>311</v>
      </c>
      <c r="T1234" s="83" t="s">
        <v>311</v>
      </c>
      <c r="U1234" s="83" t="s">
        <v>311</v>
      </c>
      <c r="V1234" s="83" t="s">
        <v>311</v>
      </c>
      <c r="W1234" s="86" t="s">
        <v>311</v>
      </c>
      <c r="X1234" s="86" t="s">
        <v>311</v>
      </c>
      <c r="Y1234" s="90" t="str">
        <f>IF(tbl_main[[#This Row],[ИНН организации]]="","",IF(ISERROR(VLOOKUP(tbl_main[[#This Row],[ИНН организации]],tbl_inn[],3,FALSE)),"Проверьте ИНН",VLOOKUP(tbl_main[[#This Row],[ИНН организации]],tbl_inn[],3,FALSE)))</f>
        <v/>
      </c>
      <c r="Z1234" s="90" t="str">
        <f>IF(ISERROR(VLOOKUP(tbl_main[[#This Row],[ИНН организации]],tbl_inn[],4,FALSE)),"",VLOOKUP(tbl_main[[#This Row],[ИНН организации]],tbl_inn[],4,FALSE))</f>
        <v/>
      </c>
      <c r="AA1234" s="90" t="str">
        <f>IF(ISERROR(VLOOKUP(tbl_main[[#This Row],[ИНН организации]],tbl_inn[],8,FALSE)),"",VLOOKUP(tbl_main[[#This Row],[ИНН организации]],tbl_inn[],8,FALSE))</f>
        <v/>
      </c>
      <c r="AB1234" s="83" t="s">
        <v>311</v>
      </c>
      <c r="AC1234" s="83" t="s">
        <v>311</v>
      </c>
      <c r="AD1234" s="83" t="s">
        <v>311</v>
      </c>
      <c r="AE1234" s="83" t="s">
        <v>311</v>
      </c>
      <c r="AF1234" s="83" t="s">
        <v>311</v>
      </c>
      <c r="AG1234" s="83" t="s">
        <v>311</v>
      </c>
      <c r="AH1234" s="83" t="s">
        <v>311</v>
      </c>
      <c r="AI1234" s="83" t="s">
        <v>311</v>
      </c>
      <c r="AJ1234" s="83" t="s">
        <v>311</v>
      </c>
      <c r="AK1234" s="83" t="s">
        <v>311</v>
      </c>
      <c r="AL1234" s="83" t="s">
        <v>311</v>
      </c>
      <c r="AM1234" s="83" t="s">
        <v>311</v>
      </c>
      <c r="AN1234" s="83" t="s">
        <v>311</v>
      </c>
    </row>
    <row r="1235" spans="1:40" x14ac:dyDescent="0.25">
      <c r="A1235" s="81">
        <f t="shared" si="19"/>
        <v>1226</v>
      </c>
      <c r="B1235" s="82" t="str">
        <f>IF(tbl_main[[#This Row],[ТИП]]="","",IF(tbl_main[[#This Row],[Серия и номер]]="","",tbl_main[[#This Row],[ТИП]]&amp;"-"&amp;RIGHT(tbl_main[[#This Row],[Серия и номер]],6)))</f>
        <v/>
      </c>
      <c r="C1235" s="83" t="s">
        <v>311</v>
      </c>
      <c r="D1235" s="83" t="s">
        <v>311</v>
      </c>
      <c r="E1235" s="83" t="s">
        <v>311</v>
      </c>
      <c r="F1235" s="83" t="s">
        <v>311</v>
      </c>
      <c r="G1235" s="83" t="s">
        <v>311</v>
      </c>
      <c r="H1235" s="83" t="s">
        <v>311</v>
      </c>
      <c r="I1235" s="83" t="s">
        <v>311</v>
      </c>
      <c r="J1235" s="83" t="s">
        <v>311</v>
      </c>
      <c r="K1235" s="84" t="s">
        <v>311</v>
      </c>
      <c r="L1235" s="83" t="s">
        <v>311</v>
      </c>
      <c r="M1235" s="85" t="s">
        <v>311</v>
      </c>
      <c r="N1235" s="83" t="s">
        <v>311</v>
      </c>
      <c r="O1235" s="84" t="s">
        <v>311</v>
      </c>
      <c r="P1235" s="83" t="s">
        <v>311</v>
      </c>
      <c r="Q1235" s="83" t="s">
        <v>311</v>
      </c>
      <c r="R1235" s="83" t="s">
        <v>311</v>
      </c>
      <c r="S1235" s="86" t="s">
        <v>311</v>
      </c>
      <c r="T1235" s="83" t="s">
        <v>311</v>
      </c>
      <c r="U1235" s="83" t="s">
        <v>311</v>
      </c>
      <c r="V1235" s="83" t="s">
        <v>311</v>
      </c>
      <c r="W1235" s="86" t="s">
        <v>311</v>
      </c>
      <c r="X1235" s="86" t="s">
        <v>311</v>
      </c>
      <c r="Y1235" s="90" t="str">
        <f>IF(tbl_main[[#This Row],[ИНН организации]]="","",IF(ISERROR(VLOOKUP(tbl_main[[#This Row],[ИНН организации]],tbl_inn[],3,FALSE)),"Проверьте ИНН",VLOOKUP(tbl_main[[#This Row],[ИНН организации]],tbl_inn[],3,FALSE)))</f>
        <v/>
      </c>
      <c r="Z1235" s="90" t="str">
        <f>IF(ISERROR(VLOOKUP(tbl_main[[#This Row],[ИНН организации]],tbl_inn[],4,FALSE)),"",VLOOKUP(tbl_main[[#This Row],[ИНН организации]],tbl_inn[],4,FALSE))</f>
        <v/>
      </c>
      <c r="AA1235" s="90" t="str">
        <f>IF(ISERROR(VLOOKUP(tbl_main[[#This Row],[ИНН организации]],tbl_inn[],8,FALSE)),"",VLOOKUP(tbl_main[[#This Row],[ИНН организации]],tbl_inn[],8,FALSE))</f>
        <v/>
      </c>
      <c r="AB1235" s="83" t="s">
        <v>311</v>
      </c>
      <c r="AC1235" s="83" t="s">
        <v>311</v>
      </c>
      <c r="AD1235" s="83" t="s">
        <v>311</v>
      </c>
      <c r="AE1235" s="83" t="s">
        <v>311</v>
      </c>
      <c r="AF1235" s="83" t="s">
        <v>311</v>
      </c>
      <c r="AG1235" s="83" t="s">
        <v>311</v>
      </c>
      <c r="AH1235" s="83" t="s">
        <v>311</v>
      </c>
      <c r="AI1235" s="83" t="s">
        <v>311</v>
      </c>
      <c r="AJ1235" s="83" t="s">
        <v>311</v>
      </c>
      <c r="AK1235" s="83" t="s">
        <v>311</v>
      </c>
      <c r="AL1235" s="83" t="s">
        <v>311</v>
      </c>
      <c r="AM1235" s="83" t="s">
        <v>311</v>
      </c>
      <c r="AN1235" s="83" t="s">
        <v>311</v>
      </c>
    </row>
    <row r="1236" spans="1:40" x14ac:dyDescent="0.25">
      <c r="A1236" s="81">
        <f t="shared" si="19"/>
        <v>1227</v>
      </c>
      <c r="B1236" s="82" t="str">
        <f>IF(tbl_main[[#This Row],[ТИП]]="","",IF(tbl_main[[#This Row],[Серия и номер]]="","",tbl_main[[#This Row],[ТИП]]&amp;"-"&amp;RIGHT(tbl_main[[#This Row],[Серия и номер]],6)))</f>
        <v/>
      </c>
      <c r="C1236" s="83" t="s">
        <v>311</v>
      </c>
      <c r="D1236" s="83" t="s">
        <v>311</v>
      </c>
      <c r="E1236" s="83" t="s">
        <v>311</v>
      </c>
      <c r="F1236" s="83" t="s">
        <v>311</v>
      </c>
      <c r="G1236" s="83" t="s">
        <v>311</v>
      </c>
      <c r="H1236" s="83" t="s">
        <v>311</v>
      </c>
      <c r="I1236" s="83" t="s">
        <v>311</v>
      </c>
      <c r="J1236" s="83" t="s">
        <v>311</v>
      </c>
      <c r="K1236" s="84" t="s">
        <v>311</v>
      </c>
      <c r="L1236" s="83" t="s">
        <v>311</v>
      </c>
      <c r="M1236" s="85" t="s">
        <v>311</v>
      </c>
      <c r="N1236" s="83" t="s">
        <v>311</v>
      </c>
      <c r="O1236" s="84" t="s">
        <v>311</v>
      </c>
      <c r="P1236" s="83" t="s">
        <v>311</v>
      </c>
      <c r="Q1236" s="83" t="s">
        <v>311</v>
      </c>
      <c r="R1236" s="83" t="s">
        <v>311</v>
      </c>
      <c r="S1236" s="86" t="s">
        <v>311</v>
      </c>
      <c r="T1236" s="83" t="s">
        <v>311</v>
      </c>
      <c r="U1236" s="83" t="s">
        <v>311</v>
      </c>
      <c r="V1236" s="83" t="s">
        <v>311</v>
      </c>
      <c r="W1236" s="86" t="s">
        <v>311</v>
      </c>
      <c r="X1236" s="86" t="s">
        <v>311</v>
      </c>
      <c r="Y1236" s="90" t="str">
        <f>IF(tbl_main[[#This Row],[ИНН организации]]="","",IF(ISERROR(VLOOKUP(tbl_main[[#This Row],[ИНН организации]],tbl_inn[],3,FALSE)),"Проверьте ИНН",VLOOKUP(tbl_main[[#This Row],[ИНН организации]],tbl_inn[],3,FALSE)))</f>
        <v/>
      </c>
      <c r="Z1236" s="90" t="str">
        <f>IF(ISERROR(VLOOKUP(tbl_main[[#This Row],[ИНН организации]],tbl_inn[],4,FALSE)),"",VLOOKUP(tbl_main[[#This Row],[ИНН организации]],tbl_inn[],4,FALSE))</f>
        <v/>
      </c>
      <c r="AA1236" s="90" t="str">
        <f>IF(ISERROR(VLOOKUP(tbl_main[[#This Row],[ИНН организации]],tbl_inn[],8,FALSE)),"",VLOOKUP(tbl_main[[#This Row],[ИНН организации]],tbl_inn[],8,FALSE))</f>
        <v/>
      </c>
      <c r="AB1236" s="83" t="s">
        <v>311</v>
      </c>
      <c r="AC1236" s="83" t="s">
        <v>311</v>
      </c>
      <c r="AD1236" s="83" t="s">
        <v>311</v>
      </c>
      <c r="AE1236" s="83" t="s">
        <v>311</v>
      </c>
      <c r="AF1236" s="83" t="s">
        <v>311</v>
      </c>
      <c r="AG1236" s="83" t="s">
        <v>311</v>
      </c>
      <c r="AH1236" s="83" t="s">
        <v>311</v>
      </c>
      <c r="AI1236" s="83" t="s">
        <v>311</v>
      </c>
      <c r="AJ1236" s="83" t="s">
        <v>311</v>
      </c>
      <c r="AK1236" s="83" t="s">
        <v>311</v>
      </c>
      <c r="AL1236" s="83" t="s">
        <v>311</v>
      </c>
      <c r="AM1236" s="83" t="s">
        <v>311</v>
      </c>
      <c r="AN1236" s="83" t="s">
        <v>311</v>
      </c>
    </row>
    <row r="1237" spans="1:40" x14ac:dyDescent="0.25">
      <c r="A1237" s="81">
        <f t="shared" si="19"/>
        <v>1228</v>
      </c>
      <c r="B1237" s="82" t="str">
        <f>IF(tbl_main[[#This Row],[ТИП]]="","",IF(tbl_main[[#This Row],[Серия и номер]]="","",tbl_main[[#This Row],[ТИП]]&amp;"-"&amp;RIGHT(tbl_main[[#This Row],[Серия и номер]],6)))</f>
        <v/>
      </c>
      <c r="C1237" s="83" t="s">
        <v>311</v>
      </c>
      <c r="D1237" s="83" t="s">
        <v>311</v>
      </c>
      <c r="E1237" s="83" t="s">
        <v>311</v>
      </c>
      <c r="F1237" s="83" t="s">
        <v>311</v>
      </c>
      <c r="G1237" s="83" t="s">
        <v>311</v>
      </c>
      <c r="H1237" s="83" t="s">
        <v>311</v>
      </c>
      <c r="I1237" s="83" t="s">
        <v>311</v>
      </c>
      <c r="J1237" s="83" t="s">
        <v>311</v>
      </c>
      <c r="K1237" s="84" t="s">
        <v>311</v>
      </c>
      <c r="L1237" s="83" t="s">
        <v>311</v>
      </c>
      <c r="M1237" s="85" t="s">
        <v>311</v>
      </c>
      <c r="N1237" s="83" t="s">
        <v>311</v>
      </c>
      <c r="O1237" s="84" t="s">
        <v>311</v>
      </c>
      <c r="P1237" s="83" t="s">
        <v>311</v>
      </c>
      <c r="Q1237" s="83" t="s">
        <v>311</v>
      </c>
      <c r="R1237" s="83" t="s">
        <v>311</v>
      </c>
      <c r="S1237" s="86" t="s">
        <v>311</v>
      </c>
      <c r="T1237" s="83" t="s">
        <v>311</v>
      </c>
      <c r="U1237" s="83" t="s">
        <v>311</v>
      </c>
      <c r="V1237" s="83" t="s">
        <v>311</v>
      </c>
      <c r="W1237" s="86" t="s">
        <v>311</v>
      </c>
      <c r="X1237" s="86" t="s">
        <v>311</v>
      </c>
      <c r="Y1237" s="90" t="str">
        <f>IF(tbl_main[[#This Row],[ИНН организации]]="","",IF(ISERROR(VLOOKUP(tbl_main[[#This Row],[ИНН организации]],tbl_inn[],3,FALSE)),"Проверьте ИНН",VLOOKUP(tbl_main[[#This Row],[ИНН организации]],tbl_inn[],3,FALSE)))</f>
        <v/>
      </c>
      <c r="Z1237" s="90" t="str">
        <f>IF(ISERROR(VLOOKUP(tbl_main[[#This Row],[ИНН организации]],tbl_inn[],4,FALSE)),"",VLOOKUP(tbl_main[[#This Row],[ИНН организации]],tbl_inn[],4,FALSE))</f>
        <v/>
      </c>
      <c r="AA1237" s="90" t="str">
        <f>IF(ISERROR(VLOOKUP(tbl_main[[#This Row],[ИНН организации]],tbl_inn[],8,FALSE)),"",VLOOKUP(tbl_main[[#This Row],[ИНН организации]],tbl_inn[],8,FALSE))</f>
        <v/>
      </c>
      <c r="AB1237" s="83" t="s">
        <v>311</v>
      </c>
      <c r="AC1237" s="83" t="s">
        <v>311</v>
      </c>
      <c r="AD1237" s="83" t="s">
        <v>311</v>
      </c>
      <c r="AE1237" s="83" t="s">
        <v>311</v>
      </c>
      <c r="AF1237" s="83" t="s">
        <v>311</v>
      </c>
      <c r="AG1237" s="83" t="s">
        <v>311</v>
      </c>
      <c r="AH1237" s="83" t="s">
        <v>311</v>
      </c>
      <c r="AI1237" s="83" t="s">
        <v>311</v>
      </c>
      <c r="AJ1237" s="83" t="s">
        <v>311</v>
      </c>
      <c r="AK1237" s="83" t="s">
        <v>311</v>
      </c>
      <c r="AL1237" s="83" t="s">
        <v>311</v>
      </c>
      <c r="AM1237" s="83" t="s">
        <v>311</v>
      </c>
      <c r="AN1237" s="83" t="s">
        <v>311</v>
      </c>
    </row>
    <row r="1238" spans="1:40" x14ac:dyDescent="0.25">
      <c r="A1238" s="81">
        <f t="shared" si="19"/>
        <v>1229</v>
      </c>
      <c r="B1238" s="82" t="str">
        <f>IF(tbl_main[[#This Row],[ТИП]]="","",IF(tbl_main[[#This Row],[Серия и номер]]="","",tbl_main[[#This Row],[ТИП]]&amp;"-"&amp;RIGHT(tbl_main[[#This Row],[Серия и номер]],6)))</f>
        <v/>
      </c>
      <c r="C1238" s="83" t="s">
        <v>311</v>
      </c>
      <c r="D1238" s="83" t="s">
        <v>311</v>
      </c>
      <c r="E1238" s="83" t="s">
        <v>311</v>
      </c>
      <c r="F1238" s="83" t="s">
        <v>311</v>
      </c>
      <c r="G1238" s="83" t="s">
        <v>311</v>
      </c>
      <c r="H1238" s="83" t="s">
        <v>311</v>
      </c>
      <c r="I1238" s="83" t="s">
        <v>311</v>
      </c>
      <c r="J1238" s="83" t="s">
        <v>311</v>
      </c>
      <c r="K1238" s="84" t="s">
        <v>311</v>
      </c>
      <c r="L1238" s="83" t="s">
        <v>311</v>
      </c>
      <c r="M1238" s="85" t="s">
        <v>311</v>
      </c>
      <c r="N1238" s="83" t="s">
        <v>311</v>
      </c>
      <c r="O1238" s="84" t="s">
        <v>311</v>
      </c>
      <c r="P1238" s="83" t="s">
        <v>311</v>
      </c>
      <c r="Q1238" s="83" t="s">
        <v>311</v>
      </c>
      <c r="R1238" s="83" t="s">
        <v>311</v>
      </c>
      <c r="S1238" s="86" t="s">
        <v>311</v>
      </c>
      <c r="T1238" s="83" t="s">
        <v>311</v>
      </c>
      <c r="U1238" s="83" t="s">
        <v>311</v>
      </c>
      <c r="V1238" s="83" t="s">
        <v>311</v>
      </c>
      <c r="W1238" s="86" t="s">
        <v>311</v>
      </c>
      <c r="X1238" s="86" t="s">
        <v>311</v>
      </c>
      <c r="Y1238" s="90" t="str">
        <f>IF(tbl_main[[#This Row],[ИНН организации]]="","",IF(ISERROR(VLOOKUP(tbl_main[[#This Row],[ИНН организации]],tbl_inn[],3,FALSE)),"Проверьте ИНН",VLOOKUP(tbl_main[[#This Row],[ИНН организации]],tbl_inn[],3,FALSE)))</f>
        <v/>
      </c>
      <c r="Z1238" s="90" t="str">
        <f>IF(ISERROR(VLOOKUP(tbl_main[[#This Row],[ИНН организации]],tbl_inn[],4,FALSE)),"",VLOOKUP(tbl_main[[#This Row],[ИНН организации]],tbl_inn[],4,FALSE))</f>
        <v/>
      </c>
      <c r="AA1238" s="90" t="str">
        <f>IF(ISERROR(VLOOKUP(tbl_main[[#This Row],[ИНН организации]],tbl_inn[],8,FALSE)),"",VLOOKUP(tbl_main[[#This Row],[ИНН организации]],tbl_inn[],8,FALSE))</f>
        <v/>
      </c>
      <c r="AB1238" s="83" t="s">
        <v>311</v>
      </c>
      <c r="AC1238" s="83" t="s">
        <v>311</v>
      </c>
      <c r="AD1238" s="83" t="s">
        <v>311</v>
      </c>
      <c r="AE1238" s="83" t="s">
        <v>311</v>
      </c>
      <c r="AF1238" s="83" t="s">
        <v>311</v>
      </c>
      <c r="AG1238" s="83" t="s">
        <v>311</v>
      </c>
      <c r="AH1238" s="83" t="s">
        <v>311</v>
      </c>
      <c r="AI1238" s="83" t="s">
        <v>311</v>
      </c>
      <c r="AJ1238" s="83" t="s">
        <v>311</v>
      </c>
      <c r="AK1238" s="83" t="s">
        <v>311</v>
      </c>
      <c r="AL1238" s="83" t="s">
        <v>311</v>
      </c>
      <c r="AM1238" s="83" t="s">
        <v>311</v>
      </c>
      <c r="AN1238" s="83" t="s">
        <v>311</v>
      </c>
    </row>
    <row r="1239" spans="1:40" x14ac:dyDescent="0.25">
      <c r="A1239" s="81">
        <f t="shared" si="19"/>
        <v>1230</v>
      </c>
      <c r="B1239" s="82" t="str">
        <f>IF(tbl_main[[#This Row],[ТИП]]="","",IF(tbl_main[[#This Row],[Серия и номер]]="","",tbl_main[[#This Row],[ТИП]]&amp;"-"&amp;RIGHT(tbl_main[[#This Row],[Серия и номер]],6)))</f>
        <v/>
      </c>
      <c r="C1239" s="83" t="s">
        <v>311</v>
      </c>
      <c r="D1239" s="83" t="s">
        <v>311</v>
      </c>
      <c r="E1239" s="83" t="s">
        <v>311</v>
      </c>
      <c r="F1239" s="83" t="s">
        <v>311</v>
      </c>
      <c r="G1239" s="83" t="s">
        <v>311</v>
      </c>
      <c r="H1239" s="83" t="s">
        <v>311</v>
      </c>
      <c r="I1239" s="83" t="s">
        <v>311</v>
      </c>
      <c r="J1239" s="83" t="s">
        <v>311</v>
      </c>
      <c r="K1239" s="84" t="s">
        <v>311</v>
      </c>
      <c r="L1239" s="83" t="s">
        <v>311</v>
      </c>
      <c r="M1239" s="85" t="s">
        <v>311</v>
      </c>
      <c r="N1239" s="83" t="s">
        <v>311</v>
      </c>
      <c r="O1239" s="84" t="s">
        <v>311</v>
      </c>
      <c r="P1239" s="83" t="s">
        <v>311</v>
      </c>
      <c r="Q1239" s="83" t="s">
        <v>311</v>
      </c>
      <c r="R1239" s="83" t="s">
        <v>311</v>
      </c>
      <c r="S1239" s="86" t="s">
        <v>311</v>
      </c>
      <c r="T1239" s="83" t="s">
        <v>311</v>
      </c>
      <c r="U1239" s="83" t="s">
        <v>311</v>
      </c>
      <c r="V1239" s="83" t="s">
        <v>311</v>
      </c>
      <c r="W1239" s="86" t="s">
        <v>311</v>
      </c>
      <c r="X1239" s="86" t="s">
        <v>311</v>
      </c>
      <c r="Y1239" s="90" t="str">
        <f>IF(tbl_main[[#This Row],[ИНН организации]]="","",IF(ISERROR(VLOOKUP(tbl_main[[#This Row],[ИНН организации]],tbl_inn[],3,FALSE)),"Проверьте ИНН",VLOOKUP(tbl_main[[#This Row],[ИНН организации]],tbl_inn[],3,FALSE)))</f>
        <v/>
      </c>
      <c r="Z1239" s="90" t="str">
        <f>IF(ISERROR(VLOOKUP(tbl_main[[#This Row],[ИНН организации]],tbl_inn[],4,FALSE)),"",VLOOKUP(tbl_main[[#This Row],[ИНН организации]],tbl_inn[],4,FALSE))</f>
        <v/>
      </c>
      <c r="AA1239" s="90" t="str">
        <f>IF(ISERROR(VLOOKUP(tbl_main[[#This Row],[ИНН организации]],tbl_inn[],8,FALSE)),"",VLOOKUP(tbl_main[[#This Row],[ИНН организации]],tbl_inn[],8,FALSE))</f>
        <v/>
      </c>
      <c r="AB1239" s="83" t="s">
        <v>311</v>
      </c>
      <c r="AC1239" s="83" t="s">
        <v>311</v>
      </c>
      <c r="AD1239" s="83" t="s">
        <v>311</v>
      </c>
      <c r="AE1239" s="83" t="s">
        <v>311</v>
      </c>
      <c r="AF1239" s="83" t="s">
        <v>311</v>
      </c>
      <c r="AG1239" s="83" t="s">
        <v>311</v>
      </c>
      <c r="AH1239" s="83" t="s">
        <v>311</v>
      </c>
      <c r="AI1239" s="83" t="s">
        <v>311</v>
      </c>
      <c r="AJ1239" s="83" t="s">
        <v>311</v>
      </c>
      <c r="AK1239" s="83" t="s">
        <v>311</v>
      </c>
      <c r="AL1239" s="83" t="s">
        <v>311</v>
      </c>
      <c r="AM1239" s="83" t="s">
        <v>311</v>
      </c>
      <c r="AN1239" s="83" t="s">
        <v>311</v>
      </c>
    </row>
    <row r="1240" spans="1:40" x14ac:dyDescent="0.25">
      <c r="A1240" s="81">
        <f t="shared" si="19"/>
        <v>1231</v>
      </c>
      <c r="B1240" s="82" t="str">
        <f>IF(tbl_main[[#This Row],[ТИП]]="","",IF(tbl_main[[#This Row],[Серия и номер]]="","",tbl_main[[#This Row],[ТИП]]&amp;"-"&amp;RIGHT(tbl_main[[#This Row],[Серия и номер]],6)))</f>
        <v/>
      </c>
      <c r="C1240" s="83" t="s">
        <v>311</v>
      </c>
      <c r="D1240" s="83" t="s">
        <v>311</v>
      </c>
      <c r="E1240" s="83" t="s">
        <v>311</v>
      </c>
      <c r="F1240" s="83" t="s">
        <v>311</v>
      </c>
      <c r="G1240" s="83" t="s">
        <v>311</v>
      </c>
      <c r="H1240" s="83" t="s">
        <v>311</v>
      </c>
      <c r="I1240" s="83" t="s">
        <v>311</v>
      </c>
      <c r="J1240" s="83" t="s">
        <v>311</v>
      </c>
      <c r="K1240" s="84" t="s">
        <v>311</v>
      </c>
      <c r="L1240" s="83" t="s">
        <v>311</v>
      </c>
      <c r="M1240" s="85" t="s">
        <v>311</v>
      </c>
      <c r="N1240" s="83" t="s">
        <v>311</v>
      </c>
      <c r="O1240" s="84" t="s">
        <v>311</v>
      </c>
      <c r="P1240" s="83" t="s">
        <v>311</v>
      </c>
      <c r="Q1240" s="83" t="s">
        <v>311</v>
      </c>
      <c r="R1240" s="83" t="s">
        <v>311</v>
      </c>
      <c r="S1240" s="86" t="s">
        <v>311</v>
      </c>
      <c r="T1240" s="83" t="s">
        <v>311</v>
      </c>
      <c r="U1240" s="83" t="s">
        <v>311</v>
      </c>
      <c r="V1240" s="83" t="s">
        <v>311</v>
      </c>
      <c r="W1240" s="86" t="s">
        <v>311</v>
      </c>
      <c r="X1240" s="86" t="s">
        <v>311</v>
      </c>
      <c r="Y1240" s="90" t="str">
        <f>IF(tbl_main[[#This Row],[ИНН организации]]="","",IF(ISERROR(VLOOKUP(tbl_main[[#This Row],[ИНН организации]],tbl_inn[],3,FALSE)),"Проверьте ИНН",VLOOKUP(tbl_main[[#This Row],[ИНН организации]],tbl_inn[],3,FALSE)))</f>
        <v/>
      </c>
      <c r="Z1240" s="90" t="str">
        <f>IF(ISERROR(VLOOKUP(tbl_main[[#This Row],[ИНН организации]],tbl_inn[],4,FALSE)),"",VLOOKUP(tbl_main[[#This Row],[ИНН организации]],tbl_inn[],4,FALSE))</f>
        <v/>
      </c>
      <c r="AA1240" s="90" t="str">
        <f>IF(ISERROR(VLOOKUP(tbl_main[[#This Row],[ИНН организации]],tbl_inn[],8,FALSE)),"",VLOOKUP(tbl_main[[#This Row],[ИНН организации]],tbl_inn[],8,FALSE))</f>
        <v/>
      </c>
      <c r="AB1240" s="83" t="s">
        <v>311</v>
      </c>
      <c r="AC1240" s="83" t="s">
        <v>311</v>
      </c>
      <c r="AD1240" s="83" t="s">
        <v>311</v>
      </c>
      <c r="AE1240" s="83" t="s">
        <v>311</v>
      </c>
      <c r="AF1240" s="83" t="s">
        <v>311</v>
      </c>
      <c r="AG1240" s="83" t="s">
        <v>311</v>
      </c>
      <c r="AH1240" s="83" t="s">
        <v>311</v>
      </c>
      <c r="AI1240" s="83" t="s">
        <v>311</v>
      </c>
      <c r="AJ1240" s="83" t="s">
        <v>311</v>
      </c>
      <c r="AK1240" s="83" t="s">
        <v>311</v>
      </c>
      <c r="AL1240" s="83" t="s">
        <v>311</v>
      </c>
      <c r="AM1240" s="83" t="s">
        <v>311</v>
      </c>
      <c r="AN1240" s="83" t="s">
        <v>311</v>
      </c>
    </row>
    <row r="1241" spans="1:40" x14ac:dyDescent="0.25">
      <c r="A1241" s="81">
        <f t="shared" si="19"/>
        <v>1232</v>
      </c>
      <c r="B1241" s="82" t="str">
        <f>IF(tbl_main[[#This Row],[ТИП]]="","",IF(tbl_main[[#This Row],[Серия и номер]]="","",tbl_main[[#This Row],[ТИП]]&amp;"-"&amp;RIGHT(tbl_main[[#This Row],[Серия и номер]],6)))</f>
        <v/>
      </c>
      <c r="C1241" s="83" t="s">
        <v>311</v>
      </c>
      <c r="D1241" s="83" t="s">
        <v>311</v>
      </c>
      <c r="E1241" s="83" t="s">
        <v>311</v>
      </c>
      <c r="F1241" s="83" t="s">
        <v>311</v>
      </c>
      <c r="G1241" s="83" t="s">
        <v>311</v>
      </c>
      <c r="H1241" s="83" t="s">
        <v>311</v>
      </c>
      <c r="I1241" s="83" t="s">
        <v>311</v>
      </c>
      <c r="J1241" s="83" t="s">
        <v>311</v>
      </c>
      <c r="K1241" s="84" t="s">
        <v>311</v>
      </c>
      <c r="L1241" s="83" t="s">
        <v>311</v>
      </c>
      <c r="M1241" s="85" t="s">
        <v>311</v>
      </c>
      <c r="N1241" s="83" t="s">
        <v>311</v>
      </c>
      <c r="O1241" s="84" t="s">
        <v>311</v>
      </c>
      <c r="P1241" s="83" t="s">
        <v>311</v>
      </c>
      <c r="Q1241" s="83" t="s">
        <v>311</v>
      </c>
      <c r="R1241" s="83" t="s">
        <v>311</v>
      </c>
      <c r="S1241" s="86" t="s">
        <v>311</v>
      </c>
      <c r="T1241" s="83" t="s">
        <v>311</v>
      </c>
      <c r="U1241" s="83" t="s">
        <v>311</v>
      </c>
      <c r="V1241" s="83" t="s">
        <v>311</v>
      </c>
      <c r="W1241" s="86" t="s">
        <v>311</v>
      </c>
      <c r="X1241" s="86" t="s">
        <v>311</v>
      </c>
      <c r="Y1241" s="90" t="str">
        <f>IF(tbl_main[[#This Row],[ИНН организации]]="","",IF(ISERROR(VLOOKUP(tbl_main[[#This Row],[ИНН организации]],tbl_inn[],3,FALSE)),"Проверьте ИНН",VLOOKUP(tbl_main[[#This Row],[ИНН организации]],tbl_inn[],3,FALSE)))</f>
        <v/>
      </c>
      <c r="Z1241" s="90" t="str">
        <f>IF(ISERROR(VLOOKUP(tbl_main[[#This Row],[ИНН организации]],tbl_inn[],4,FALSE)),"",VLOOKUP(tbl_main[[#This Row],[ИНН организации]],tbl_inn[],4,FALSE))</f>
        <v/>
      </c>
      <c r="AA1241" s="90" t="str">
        <f>IF(ISERROR(VLOOKUP(tbl_main[[#This Row],[ИНН организации]],tbl_inn[],8,FALSE)),"",VLOOKUP(tbl_main[[#This Row],[ИНН организации]],tbl_inn[],8,FALSE))</f>
        <v/>
      </c>
      <c r="AB1241" s="83" t="s">
        <v>311</v>
      </c>
      <c r="AC1241" s="83" t="s">
        <v>311</v>
      </c>
      <c r="AD1241" s="83" t="s">
        <v>311</v>
      </c>
      <c r="AE1241" s="83" t="s">
        <v>311</v>
      </c>
      <c r="AF1241" s="83" t="s">
        <v>311</v>
      </c>
      <c r="AG1241" s="83" t="s">
        <v>311</v>
      </c>
      <c r="AH1241" s="83" t="s">
        <v>311</v>
      </c>
      <c r="AI1241" s="83" t="s">
        <v>311</v>
      </c>
      <c r="AJ1241" s="83" t="s">
        <v>311</v>
      </c>
      <c r="AK1241" s="83" t="s">
        <v>311</v>
      </c>
      <c r="AL1241" s="83" t="s">
        <v>311</v>
      </c>
      <c r="AM1241" s="83" t="s">
        <v>311</v>
      </c>
      <c r="AN1241" s="83" t="s">
        <v>311</v>
      </c>
    </row>
    <row r="1242" spans="1:40" x14ac:dyDescent="0.25">
      <c r="A1242" s="81">
        <f t="shared" si="19"/>
        <v>1233</v>
      </c>
      <c r="B1242" s="82" t="str">
        <f>IF(tbl_main[[#This Row],[ТИП]]="","",IF(tbl_main[[#This Row],[Серия и номер]]="","",tbl_main[[#This Row],[ТИП]]&amp;"-"&amp;RIGHT(tbl_main[[#This Row],[Серия и номер]],6)))</f>
        <v/>
      </c>
      <c r="C1242" s="83" t="s">
        <v>311</v>
      </c>
      <c r="D1242" s="83" t="s">
        <v>311</v>
      </c>
      <c r="E1242" s="83" t="s">
        <v>311</v>
      </c>
      <c r="F1242" s="83" t="s">
        <v>311</v>
      </c>
      <c r="G1242" s="83" t="s">
        <v>311</v>
      </c>
      <c r="H1242" s="83" t="s">
        <v>311</v>
      </c>
      <c r="I1242" s="83" t="s">
        <v>311</v>
      </c>
      <c r="J1242" s="83" t="s">
        <v>311</v>
      </c>
      <c r="K1242" s="84" t="s">
        <v>311</v>
      </c>
      <c r="L1242" s="83" t="s">
        <v>311</v>
      </c>
      <c r="M1242" s="85" t="s">
        <v>311</v>
      </c>
      <c r="N1242" s="83" t="s">
        <v>311</v>
      </c>
      <c r="O1242" s="84" t="s">
        <v>311</v>
      </c>
      <c r="P1242" s="83" t="s">
        <v>311</v>
      </c>
      <c r="Q1242" s="83" t="s">
        <v>311</v>
      </c>
      <c r="R1242" s="83" t="s">
        <v>311</v>
      </c>
      <c r="S1242" s="86" t="s">
        <v>311</v>
      </c>
      <c r="T1242" s="83" t="s">
        <v>311</v>
      </c>
      <c r="U1242" s="83" t="s">
        <v>311</v>
      </c>
      <c r="V1242" s="83" t="s">
        <v>311</v>
      </c>
      <c r="W1242" s="86" t="s">
        <v>311</v>
      </c>
      <c r="X1242" s="86" t="s">
        <v>311</v>
      </c>
      <c r="Y1242" s="90" t="str">
        <f>IF(tbl_main[[#This Row],[ИНН организации]]="","",IF(ISERROR(VLOOKUP(tbl_main[[#This Row],[ИНН организации]],tbl_inn[],3,FALSE)),"Проверьте ИНН",VLOOKUP(tbl_main[[#This Row],[ИНН организации]],tbl_inn[],3,FALSE)))</f>
        <v/>
      </c>
      <c r="Z1242" s="90" t="str">
        <f>IF(ISERROR(VLOOKUP(tbl_main[[#This Row],[ИНН организации]],tbl_inn[],4,FALSE)),"",VLOOKUP(tbl_main[[#This Row],[ИНН организации]],tbl_inn[],4,FALSE))</f>
        <v/>
      </c>
      <c r="AA1242" s="90" t="str">
        <f>IF(ISERROR(VLOOKUP(tbl_main[[#This Row],[ИНН организации]],tbl_inn[],8,FALSE)),"",VLOOKUP(tbl_main[[#This Row],[ИНН организации]],tbl_inn[],8,FALSE))</f>
        <v/>
      </c>
      <c r="AB1242" s="83" t="s">
        <v>311</v>
      </c>
      <c r="AC1242" s="83" t="s">
        <v>311</v>
      </c>
      <c r="AD1242" s="83" t="s">
        <v>311</v>
      </c>
      <c r="AE1242" s="83" t="s">
        <v>311</v>
      </c>
      <c r="AF1242" s="83" t="s">
        <v>311</v>
      </c>
      <c r="AG1242" s="83" t="s">
        <v>311</v>
      </c>
      <c r="AH1242" s="83" t="s">
        <v>311</v>
      </c>
      <c r="AI1242" s="83" t="s">
        <v>311</v>
      </c>
      <c r="AJ1242" s="83" t="s">
        <v>311</v>
      </c>
      <c r="AK1242" s="83" t="s">
        <v>311</v>
      </c>
      <c r="AL1242" s="83" t="s">
        <v>311</v>
      </c>
      <c r="AM1242" s="83" t="s">
        <v>311</v>
      </c>
      <c r="AN1242" s="83" t="s">
        <v>311</v>
      </c>
    </row>
    <row r="1243" spans="1:40" x14ac:dyDescent="0.25">
      <c r="A1243" s="81">
        <f t="shared" si="19"/>
        <v>1234</v>
      </c>
      <c r="B1243" s="82" t="str">
        <f>IF(tbl_main[[#This Row],[ТИП]]="","",IF(tbl_main[[#This Row],[Серия и номер]]="","",tbl_main[[#This Row],[ТИП]]&amp;"-"&amp;RIGHT(tbl_main[[#This Row],[Серия и номер]],6)))</f>
        <v/>
      </c>
      <c r="C1243" s="83" t="s">
        <v>311</v>
      </c>
      <c r="D1243" s="83" t="s">
        <v>311</v>
      </c>
      <c r="E1243" s="83" t="s">
        <v>311</v>
      </c>
      <c r="F1243" s="83" t="s">
        <v>311</v>
      </c>
      <c r="G1243" s="83" t="s">
        <v>311</v>
      </c>
      <c r="H1243" s="83" t="s">
        <v>311</v>
      </c>
      <c r="I1243" s="83" t="s">
        <v>311</v>
      </c>
      <c r="J1243" s="83" t="s">
        <v>311</v>
      </c>
      <c r="K1243" s="84" t="s">
        <v>311</v>
      </c>
      <c r="L1243" s="83" t="s">
        <v>311</v>
      </c>
      <c r="M1243" s="85" t="s">
        <v>311</v>
      </c>
      <c r="N1243" s="83" t="s">
        <v>311</v>
      </c>
      <c r="O1243" s="84" t="s">
        <v>311</v>
      </c>
      <c r="P1243" s="83" t="s">
        <v>311</v>
      </c>
      <c r="Q1243" s="83" t="s">
        <v>311</v>
      </c>
      <c r="R1243" s="83" t="s">
        <v>311</v>
      </c>
      <c r="S1243" s="86" t="s">
        <v>311</v>
      </c>
      <c r="T1243" s="83" t="s">
        <v>311</v>
      </c>
      <c r="U1243" s="83" t="s">
        <v>311</v>
      </c>
      <c r="V1243" s="83" t="s">
        <v>311</v>
      </c>
      <c r="W1243" s="86" t="s">
        <v>311</v>
      </c>
      <c r="X1243" s="86" t="s">
        <v>311</v>
      </c>
      <c r="Y1243" s="90" t="str">
        <f>IF(tbl_main[[#This Row],[ИНН организации]]="","",IF(ISERROR(VLOOKUP(tbl_main[[#This Row],[ИНН организации]],tbl_inn[],3,FALSE)),"Проверьте ИНН",VLOOKUP(tbl_main[[#This Row],[ИНН организации]],tbl_inn[],3,FALSE)))</f>
        <v/>
      </c>
      <c r="Z1243" s="90" t="str">
        <f>IF(ISERROR(VLOOKUP(tbl_main[[#This Row],[ИНН организации]],tbl_inn[],4,FALSE)),"",VLOOKUP(tbl_main[[#This Row],[ИНН организации]],tbl_inn[],4,FALSE))</f>
        <v/>
      </c>
      <c r="AA1243" s="90" t="str">
        <f>IF(ISERROR(VLOOKUP(tbl_main[[#This Row],[ИНН организации]],tbl_inn[],8,FALSE)),"",VLOOKUP(tbl_main[[#This Row],[ИНН организации]],tbl_inn[],8,FALSE))</f>
        <v/>
      </c>
      <c r="AB1243" s="83" t="s">
        <v>311</v>
      </c>
      <c r="AC1243" s="83" t="s">
        <v>311</v>
      </c>
      <c r="AD1243" s="83" t="s">
        <v>311</v>
      </c>
      <c r="AE1243" s="83" t="s">
        <v>311</v>
      </c>
      <c r="AF1243" s="83" t="s">
        <v>311</v>
      </c>
      <c r="AG1243" s="83" t="s">
        <v>311</v>
      </c>
      <c r="AH1243" s="83" t="s">
        <v>311</v>
      </c>
      <c r="AI1243" s="83" t="s">
        <v>311</v>
      </c>
      <c r="AJ1243" s="83" t="s">
        <v>311</v>
      </c>
      <c r="AK1243" s="83" t="s">
        <v>311</v>
      </c>
      <c r="AL1243" s="83" t="s">
        <v>311</v>
      </c>
      <c r="AM1243" s="83" t="s">
        <v>311</v>
      </c>
      <c r="AN1243" s="83" t="s">
        <v>311</v>
      </c>
    </row>
    <row r="1244" spans="1:40" x14ac:dyDescent="0.25">
      <c r="A1244" s="81">
        <f t="shared" si="19"/>
        <v>1235</v>
      </c>
      <c r="B1244" s="82" t="str">
        <f>IF(tbl_main[[#This Row],[ТИП]]="","",IF(tbl_main[[#This Row],[Серия и номер]]="","",tbl_main[[#This Row],[ТИП]]&amp;"-"&amp;RIGHT(tbl_main[[#This Row],[Серия и номер]],6)))</f>
        <v/>
      </c>
      <c r="C1244" s="83" t="s">
        <v>311</v>
      </c>
      <c r="D1244" s="83" t="s">
        <v>311</v>
      </c>
      <c r="E1244" s="83" t="s">
        <v>311</v>
      </c>
      <c r="F1244" s="83" t="s">
        <v>311</v>
      </c>
      <c r="G1244" s="83" t="s">
        <v>311</v>
      </c>
      <c r="H1244" s="83" t="s">
        <v>311</v>
      </c>
      <c r="I1244" s="83" t="s">
        <v>311</v>
      </c>
      <c r="J1244" s="83" t="s">
        <v>311</v>
      </c>
      <c r="K1244" s="84" t="s">
        <v>311</v>
      </c>
      <c r="L1244" s="83" t="s">
        <v>311</v>
      </c>
      <c r="M1244" s="85" t="s">
        <v>311</v>
      </c>
      <c r="N1244" s="83" t="s">
        <v>311</v>
      </c>
      <c r="O1244" s="84" t="s">
        <v>311</v>
      </c>
      <c r="P1244" s="83" t="s">
        <v>311</v>
      </c>
      <c r="Q1244" s="83" t="s">
        <v>311</v>
      </c>
      <c r="R1244" s="83" t="s">
        <v>311</v>
      </c>
      <c r="S1244" s="86" t="s">
        <v>311</v>
      </c>
      <c r="T1244" s="83" t="s">
        <v>311</v>
      </c>
      <c r="U1244" s="83" t="s">
        <v>311</v>
      </c>
      <c r="V1244" s="83" t="s">
        <v>311</v>
      </c>
      <c r="W1244" s="86" t="s">
        <v>311</v>
      </c>
      <c r="X1244" s="86" t="s">
        <v>311</v>
      </c>
      <c r="Y1244" s="90" t="str">
        <f>IF(tbl_main[[#This Row],[ИНН организации]]="","",IF(ISERROR(VLOOKUP(tbl_main[[#This Row],[ИНН организации]],tbl_inn[],3,FALSE)),"Проверьте ИНН",VLOOKUP(tbl_main[[#This Row],[ИНН организации]],tbl_inn[],3,FALSE)))</f>
        <v/>
      </c>
      <c r="Z1244" s="90" t="str">
        <f>IF(ISERROR(VLOOKUP(tbl_main[[#This Row],[ИНН организации]],tbl_inn[],4,FALSE)),"",VLOOKUP(tbl_main[[#This Row],[ИНН организации]],tbl_inn[],4,FALSE))</f>
        <v/>
      </c>
      <c r="AA1244" s="90" t="str">
        <f>IF(ISERROR(VLOOKUP(tbl_main[[#This Row],[ИНН организации]],tbl_inn[],8,FALSE)),"",VLOOKUP(tbl_main[[#This Row],[ИНН организации]],tbl_inn[],8,FALSE))</f>
        <v/>
      </c>
      <c r="AB1244" s="83" t="s">
        <v>311</v>
      </c>
      <c r="AC1244" s="83" t="s">
        <v>311</v>
      </c>
      <c r="AD1244" s="83" t="s">
        <v>311</v>
      </c>
      <c r="AE1244" s="83" t="s">
        <v>311</v>
      </c>
      <c r="AF1244" s="83" t="s">
        <v>311</v>
      </c>
      <c r="AG1244" s="83" t="s">
        <v>311</v>
      </c>
      <c r="AH1244" s="83" t="s">
        <v>311</v>
      </c>
      <c r="AI1244" s="83" t="s">
        <v>311</v>
      </c>
      <c r="AJ1244" s="83" t="s">
        <v>311</v>
      </c>
      <c r="AK1244" s="83" t="s">
        <v>311</v>
      </c>
      <c r="AL1244" s="83" t="s">
        <v>311</v>
      </c>
      <c r="AM1244" s="83" t="s">
        <v>311</v>
      </c>
      <c r="AN1244" s="83" t="s">
        <v>311</v>
      </c>
    </row>
    <row r="1245" spans="1:40" x14ac:dyDescent="0.25">
      <c r="A1245" s="81">
        <f t="shared" si="19"/>
        <v>1236</v>
      </c>
      <c r="B1245" s="82" t="str">
        <f>IF(tbl_main[[#This Row],[ТИП]]="","",IF(tbl_main[[#This Row],[Серия и номер]]="","",tbl_main[[#This Row],[ТИП]]&amp;"-"&amp;RIGHT(tbl_main[[#This Row],[Серия и номер]],6)))</f>
        <v/>
      </c>
      <c r="C1245" s="83" t="s">
        <v>311</v>
      </c>
      <c r="D1245" s="83" t="s">
        <v>311</v>
      </c>
      <c r="E1245" s="83" t="s">
        <v>311</v>
      </c>
      <c r="F1245" s="83" t="s">
        <v>311</v>
      </c>
      <c r="G1245" s="83" t="s">
        <v>311</v>
      </c>
      <c r="H1245" s="83" t="s">
        <v>311</v>
      </c>
      <c r="I1245" s="83" t="s">
        <v>311</v>
      </c>
      <c r="J1245" s="83" t="s">
        <v>311</v>
      </c>
      <c r="K1245" s="84" t="s">
        <v>311</v>
      </c>
      <c r="L1245" s="83" t="s">
        <v>311</v>
      </c>
      <c r="M1245" s="85" t="s">
        <v>311</v>
      </c>
      <c r="N1245" s="83" t="s">
        <v>311</v>
      </c>
      <c r="O1245" s="84" t="s">
        <v>311</v>
      </c>
      <c r="P1245" s="83" t="s">
        <v>311</v>
      </c>
      <c r="Q1245" s="83" t="s">
        <v>311</v>
      </c>
      <c r="R1245" s="83" t="s">
        <v>311</v>
      </c>
      <c r="S1245" s="86" t="s">
        <v>311</v>
      </c>
      <c r="T1245" s="83" t="s">
        <v>311</v>
      </c>
      <c r="U1245" s="83" t="s">
        <v>311</v>
      </c>
      <c r="V1245" s="83" t="s">
        <v>311</v>
      </c>
      <c r="W1245" s="86" t="s">
        <v>311</v>
      </c>
      <c r="X1245" s="86" t="s">
        <v>311</v>
      </c>
      <c r="Y1245" s="90" t="str">
        <f>IF(tbl_main[[#This Row],[ИНН организации]]="","",IF(ISERROR(VLOOKUP(tbl_main[[#This Row],[ИНН организации]],tbl_inn[],3,FALSE)),"Проверьте ИНН",VLOOKUP(tbl_main[[#This Row],[ИНН организации]],tbl_inn[],3,FALSE)))</f>
        <v/>
      </c>
      <c r="Z1245" s="90" t="str">
        <f>IF(ISERROR(VLOOKUP(tbl_main[[#This Row],[ИНН организации]],tbl_inn[],4,FALSE)),"",VLOOKUP(tbl_main[[#This Row],[ИНН организации]],tbl_inn[],4,FALSE))</f>
        <v/>
      </c>
      <c r="AA1245" s="90" t="str">
        <f>IF(ISERROR(VLOOKUP(tbl_main[[#This Row],[ИНН организации]],tbl_inn[],8,FALSE)),"",VLOOKUP(tbl_main[[#This Row],[ИНН организации]],tbl_inn[],8,FALSE))</f>
        <v/>
      </c>
      <c r="AB1245" s="83" t="s">
        <v>311</v>
      </c>
      <c r="AC1245" s="83" t="s">
        <v>311</v>
      </c>
      <c r="AD1245" s="83" t="s">
        <v>311</v>
      </c>
      <c r="AE1245" s="83" t="s">
        <v>311</v>
      </c>
      <c r="AF1245" s="83" t="s">
        <v>311</v>
      </c>
      <c r="AG1245" s="83" t="s">
        <v>311</v>
      </c>
      <c r="AH1245" s="83" t="s">
        <v>311</v>
      </c>
      <c r="AI1245" s="83" t="s">
        <v>311</v>
      </c>
      <c r="AJ1245" s="83" t="s">
        <v>311</v>
      </c>
      <c r="AK1245" s="83" t="s">
        <v>311</v>
      </c>
      <c r="AL1245" s="83" t="s">
        <v>311</v>
      </c>
      <c r="AM1245" s="83" t="s">
        <v>311</v>
      </c>
      <c r="AN1245" s="83" t="s">
        <v>311</v>
      </c>
    </row>
    <row r="1246" spans="1:40" x14ac:dyDescent="0.25">
      <c r="A1246" s="81">
        <f t="shared" si="19"/>
        <v>1237</v>
      </c>
      <c r="B1246" s="82" t="str">
        <f>IF(tbl_main[[#This Row],[ТИП]]="","",IF(tbl_main[[#This Row],[Серия и номер]]="","",tbl_main[[#This Row],[ТИП]]&amp;"-"&amp;RIGHT(tbl_main[[#This Row],[Серия и номер]],6)))</f>
        <v/>
      </c>
      <c r="C1246" s="83" t="s">
        <v>311</v>
      </c>
      <c r="D1246" s="83" t="s">
        <v>311</v>
      </c>
      <c r="E1246" s="83" t="s">
        <v>311</v>
      </c>
      <c r="F1246" s="83" t="s">
        <v>311</v>
      </c>
      <c r="G1246" s="83" t="s">
        <v>311</v>
      </c>
      <c r="H1246" s="83" t="s">
        <v>311</v>
      </c>
      <c r="I1246" s="83" t="s">
        <v>311</v>
      </c>
      <c r="J1246" s="83" t="s">
        <v>311</v>
      </c>
      <c r="K1246" s="84" t="s">
        <v>311</v>
      </c>
      <c r="L1246" s="83" t="s">
        <v>311</v>
      </c>
      <c r="M1246" s="85" t="s">
        <v>311</v>
      </c>
      <c r="N1246" s="83" t="s">
        <v>311</v>
      </c>
      <c r="O1246" s="84" t="s">
        <v>311</v>
      </c>
      <c r="P1246" s="83" t="s">
        <v>311</v>
      </c>
      <c r="Q1246" s="83" t="s">
        <v>311</v>
      </c>
      <c r="R1246" s="83" t="s">
        <v>311</v>
      </c>
      <c r="S1246" s="86" t="s">
        <v>311</v>
      </c>
      <c r="T1246" s="83" t="s">
        <v>311</v>
      </c>
      <c r="U1246" s="83" t="s">
        <v>311</v>
      </c>
      <c r="V1246" s="83" t="s">
        <v>311</v>
      </c>
      <c r="W1246" s="86" t="s">
        <v>311</v>
      </c>
      <c r="X1246" s="86" t="s">
        <v>311</v>
      </c>
      <c r="Y1246" s="90" t="str">
        <f>IF(tbl_main[[#This Row],[ИНН организации]]="","",IF(ISERROR(VLOOKUP(tbl_main[[#This Row],[ИНН организации]],tbl_inn[],3,FALSE)),"Проверьте ИНН",VLOOKUP(tbl_main[[#This Row],[ИНН организации]],tbl_inn[],3,FALSE)))</f>
        <v/>
      </c>
      <c r="Z1246" s="90" t="str">
        <f>IF(ISERROR(VLOOKUP(tbl_main[[#This Row],[ИНН организации]],tbl_inn[],4,FALSE)),"",VLOOKUP(tbl_main[[#This Row],[ИНН организации]],tbl_inn[],4,FALSE))</f>
        <v/>
      </c>
      <c r="AA1246" s="90" t="str">
        <f>IF(ISERROR(VLOOKUP(tbl_main[[#This Row],[ИНН организации]],tbl_inn[],8,FALSE)),"",VLOOKUP(tbl_main[[#This Row],[ИНН организации]],tbl_inn[],8,FALSE))</f>
        <v/>
      </c>
      <c r="AB1246" s="83" t="s">
        <v>311</v>
      </c>
      <c r="AC1246" s="83" t="s">
        <v>311</v>
      </c>
      <c r="AD1246" s="83" t="s">
        <v>311</v>
      </c>
      <c r="AE1246" s="83" t="s">
        <v>311</v>
      </c>
      <c r="AF1246" s="83" t="s">
        <v>311</v>
      </c>
      <c r="AG1246" s="83" t="s">
        <v>311</v>
      </c>
      <c r="AH1246" s="83" t="s">
        <v>311</v>
      </c>
      <c r="AI1246" s="83" t="s">
        <v>311</v>
      </c>
      <c r="AJ1246" s="83" t="s">
        <v>311</v>
      </c>
      <c r="AK1246" s="83" t="s">
        <v>311</v>
      </c>
      <c r="AL1246" s="83" t="s">
        <v>311</v>
      </c>
      <c r="AM1246" s="83" t="s">
        <v>311</v>
      </c>
      <c r="AN1246" s="83" t="s">
        <v>311</v>
      </c>
    </row>
    <row r="1247" spans="1:40" x14ac:dyDescent="0.25">
      <c r="A1247" s="81">
        <f t="shared" si="19"/>
        <v>1238</v>
      </c>
      <c r="B1247" s="82" t="str">
        <f>IF(tbl_main[[#This Row],[ТИП]]="","",IF(tbl_main[[#This Row],[Серия и номер]]="","",tbl_main[[#This Row],[ТИП]]&amp;"-"&amp;RIGHT(tbl_main[[#This Row],[Серия и номер]],6)))</f>
        <v/>
      </c>
      <c r="C1247" s="83" t="s">
        <v>311</v>
      </c>
      <c r="D1247" s="83" t="s">
        <v>311</v>
      </c>
      <c r="E1247" s="83" t="s">
        <v>311</v>
      </c>
      <c r="F1247" s="83" t="s">
        <v>311</v>
      </c>
      <c r="G1247" s="83" t="s">
        <v>311</v>
      </c>
      <c r="H1247" s="83" t="s">
        <v>311</v>
      </c>
      <c r="I1247" s="83" t="s">
        <v>311</v>
      </c>
      <c r="J1247" s="83" t="s">
        <v>311</v>
      </c>
      <c r="K1247" s="84" t="s">
        <v>311</v>
      </c>
      <c r="L1247" s="83" t="s">
        <v>311</v>
      </c>
      <c r="M1247" s="85" t="s">
        <v>311</v>
      </c>
      <c r="N1247" s="83" t="s">
        <v>311</v>
      </c>
      <c r="O1247" s="84" t="s">
        <v>311</v>
      </c>
      <c r="P1247" s="83" t="s">
        <v>311</v>
      </c>
      <c r="Q1247" s="83" t="s">
        <v>311</v>
      </c>
      <c r="R1247" s="83" t="s">
        <v>311</v>
      </c>
      <c r="S1247" s="86" t="s">
        <v>311</v>
      </c>
      <c r="T1247" s="83" t="s">
        <v>311</v>
      </c>
      <c r="U1247" s="83" t="s">
        <v>311</v>
      </c>
      <c r="V1247" s="83" t="s">
        <v>311</v>
      </c>
      <c r="W1247" s="86" t="s">
        <v>311</v>
      </c>
      <c r="X1247" s="86" t="s">
        <v>311</v>
      </c>
      <c r="Y1247" s="90" t="str">
        <f>IF(tbl_main[[#This Row],[ИНН организации]]="","",IF(ISERROR(VLOOKUP(tbl_main[[#This Row],[ИНН организации]],tbl_inn[],3,FALSE)),"Проверьте ИНН",VLOOKUP(tbl_main[[#This Row],[ИНН организации]],tbl_inn[],3,FALSE)))</f>
        <v/>
      </c>
      <c r="Z1247" s="90" t="str">
        <f>IF(ISERROR(VLOOKUP(tbl_main[[#This Row],[ИНН организации]],tbl_inn[],4,FALSE)),"",VLOOKUP(tbl_main[[#This Row],[ИНН организации]],tbl_inn[],4,FALSE))</f>
        <v/>
      </c>
      <c r="AA1247" s="90" t="str">
        <f>IF(ISERROR(VLOOKUP(tbl_main[[#This Row],[ИНН организации]],tbl_inn[],8,FALSE)),"",VLOOKUP(tbl_main[[#This Row],[ИНН организации]],tbl_inn[],8,FALSE))</f>
        <v/>
      </c>
      <c r="AB1247" s="83" t="s">
        <v>311</v>
      </c>
      <c r="AC1247" s="83" t="s">
        <v>311</v>
      </c>
      <c r="AD1247" s="83" t="s">
        <v>311</v>
      </c>
      <c r="AE1247" s="83" t="s">
        <v>311</v>
      </c>
      <c r="AF1247" s="83" t="s">
        <v>311</v>
      </c>
      <c r="AG1247" s="83" t="s">
        <v>311</v>
      </c>
      <c r="AH1247" s="83" t="s">
        <v>311</v>
      </c>
      <c r="AI1247" s="83" t="s">
        <v>311</v>
      </c>
      <c r="AJ1247" s="83" t="s">
        <v>311</v>
      </c>
      <c r="AK1247" s="83" t="s">
        <v>311</v>
      </c>
      <c r="AL1247" s="83" t="s">
        <v>311</v>
      </c>
      <c r="AM1247" s="83" t="s">
        <v>311</v>
      </c>
      <c r="AN1247" s="83" t="s">
        <v>311</v>
      </c>
    </row>
    <row r="1248" spans="1:40" x14ac:dyDescent="0.25">
      <c r="A1248" s="81">
        <f t="shared" si="19"/>
        <v>1239</v>
      </c>
      <c r="B1248" s="82" t="str">
        <f>IF(tbl_main[[#This Row],[ТИП]]="","",IF(tbl_main[[#This Row],[Серия и номер]]="","",tbl_main[[#This Row],[ТИП]]&amp;"-"&amp;RIGHT(tbl_main[[#This Row],[Серия и номер]],6)))</f>
        <v/>
      </c>
      <c r="C1248" s="83" t="s">
        <v>311</v>
      </c>
      <c r="D1248" s="83" t="s">
        <v>311</v>
      </c>
      <c r="E1248" s="83" t="s">
        <v>311</v>
      </c>
      <c r="F1248" s="83" t="s">
        <v>311</v>
      </c>
      <c r="G1248" s="83" t="s">
        <v>311</v>
      </c>
      <c r="H1248" s="83" t="s">
        <v>311</v>
      </c>
      <c r="I1248" s="83" t="s">
        <v>311</v>
      </c>
      <c r="J1248" s="83" t="s">
        <v>311</v>
      </c>
      <c r="K1248" s="84" t="s">
        <v>311</v>
      </c>
      <c r="L1248" s="83" t="s">
        <v>311</v>
      </c>
      <c r="M1248" s="85" t="s">
        <v>311</v>
      </c>
      <c r="N1248" s="83" t="s">
        <v>311</v>
      </c>
      <c r="O1248" s="84" t="s">
        <v>311</v>
      </c>
      <c r="P1248" s="83" t="s">
        <v>311</v>
      </c>
      <c r="Q1248" s="83" t="s">
        <v>311</v>
      </c>
      <c r="R1248" s="83" t="s">
        <v>311</v>
      </c>
      <c r="S1248" s="86" t="s">
        <v>311</v>
      </c>
      <c r="T1248" s="83" t="s">
        <v>311</v>
      </c>
      <c r="U1248" s="83" t="s">
        <v>311</v>
      </c>
      <c r="V1248" s="83" t="s">
        <v>311</v>
      </c>
      <c r="W1248" s="86" t="s">
        <v>311</v>
      </c>
      <c r="X1248" s="86" t="s">
        <v>311</v>
      </c>
      <c r="Y1248" s="90" t="str">
        <f>IF(tbl_main[[#This Row],[ИНН организации]]="","",IF(ISERROR(VLOOKUP(tbl_main[[#This Row],[ИНН организации]],tbl_inn[],3,FALSE)),"Проверьте ИНН",VLOOKUP(tbl_main[[#This Row],[ИНН организации]],tbl_inn[],3,FALSE)))</f>
        <v/>
      </c>
      <c r="Z1248" s="90" t="str">
        <f>IF(ISERROR(VLOOKUP(tbl_main[[#This Row],[ИНН организации]],tbl_inn[],4,FALSE)),"",VLOOKUP(tbl_main[[#This Row],[ИНН организации]],tbl_inn[],4,FALSE))</f>
        <v/>
      </c>
      <c r="AA1248" s="90" t="str">
        <f>IF(ISERROR(VLOOKUP(tbl_main[[#This Row],[ИНН организации]],tbl_inn[],8,FALSE)),"",VLOOKUP(tbl_main[[#This Row],[ИНН организации]],tbl_inn[],8,FALSE))</f>
        <v/>
      </c>
      <c r="AB1248" s="83" t="s">
        <v>311</v>
      </c>
      <c r="AC1248" s="83" t="s">
        <v>311</v>
      </c>
      <c r="AD1248" s="83" t="s">
        <v>311</v>
      </c>
      <c r="AE1248" s="83" t="s">
        <v>311</v>
      </c>
      <c r="AF1248" s="83" t="s">
        <v>311</v>
      </c>
      <c r="AG1248" s="83" t="s">
        <v>311</v>
      </c>
      <c r="AH1248" s="83" t="s">
        <v>311</v>
      </c>
      <c r="AI1248" s="83" t="s">
        <v>311</v>
      </c>
      <c r="AJ1248" s="83" t="s">
        <v>311</v>
      </c>
      <c r="AK1248" s="83" t="s">
        <v>311</v>
      </c>
      <c r="AL1248" s="83" t="s">
        <v>311</v>
      </c>
      <c r="AM1248" s="83" t="s">
        <v>311</v>
      </c>
      <c r="AN1248" s="83" t="s">
        <v>311</v>
      </c>
    </row>
    <row r="1249" spans="1:40" x14ac:dyDescent="0.25">
      <c r="A1249" s="81">
        <f t="shared" si="19"/>
        <v>1240</v>
      </c>
      <c r="B1249" s="82" t="str">
        <f>IF(tbl_main[[#This Row],[ТИП]]="","",IF(tbl_main[[#This Row],[Серия и номер]]="","",tbl_main[[#This Row],[ТИП]]&amp;"-"&amp;RIGHT(tbl_main[[#This Row],[Серия и номер]],6)))</f>
        <v/>
      </c>
      <c r="C1249" s="83" t="s">
        <v>311</v>
      </c>
      <c r="D1249" s="83" t="s">
        <v>311</v>
      </c>
      <c r="E1249" s="83" t="s">
        <v>311</v>
      </c>
      <c r="F1249" s="83" t="s">
        <v>311</v>
      </c>
      <c r="G1249" s="83" t="s">
        <v>311</v>
      </c>
      <c r="H1249" s="83" t="s">
        <v>311</v>
      </c>
      <c r="I1249" s="83" t="s">
        <v>311</v>
      </c>
      <c r="J1249" s="83" t="s">
        <v>311</v>
      </c>
      <c r="K1249" s="84" t="s">
        <v>311</v>
      </c>
      <c r="L1249" s="83" t="s">
        <v>311</v>
      </c>
      <c r="M1249" s="85" t="s">
        <v>311</v>
      </c>
      <c r="N1249" s="83" t="s">
        <v>311</v>
      </c>
      <c r="O1249" s="84" t="s">
        <v>311</v>
      </c>
      <c r="P1249" s="83" t="s">
        <v>311</v>
      </c>
      <c r="Q1249" s="83" t="s">
        <v>311</v>
      </c>
      <c r="R1249" s="83" t="s">
        <v>311</v>
      </c>
      <c r="S1249" s="86" t="s">
        <v>311</v>
      </c>
      <c r="T1249" s="83" t="s">
        <v>311</v>
      </c>
      <c r="U1249" s="83" t="s">
        <v>311</v>
      </c>
      <c r="V1249" s="83" t="s">
        <v>311</v>
      </c>
      <c r="W1249" s="86" t="s">
        <v>311</v>
      </c>
      <c r="X1249" s="86" t="s">
        <v>311</v>
      </c>
      <c r="Y1249" s="90" t="str">
        <f>IF(tbl_main[[#This Row],[ИНН организации]]="","",IF(ISERROR(VLOOKUP(tbl_main[[#This Row],[ИНН организации]],tbl_inn[],3,FALSE)),"Проверьте ИНН",VLOOKUP(tbl_main[[#This Row],[ИНН организации]],tbl_inn[],3,FALSE)))</f>
        <v/>
      </c>
      <c r="Z1249" s="90" t="str">
        <f>IF(ISERROR(VLOOKUP(tbl_main[[#This Row],[ИНН организации]],tbl_inn[],4,FALSE)),"",VLOOKUP(tbl_main[[#This Row],[ИНН организации]],tbl_inn[],4,FALSE))</f>
        <v/>
      </c>
      <c r="AA1249" s="90" t="str">
        <f>IF(ISERROR(VLOOKUP(tbl_main[[#This Row],[ИНН организации]],tbl_inn[],8,FALSE)),"",VLOOKUP(tbl_main[[#This Row],[ИНН организации]],tbl_inn[],8,FALSE))</f>
        <v/>
      </c>
      <c r="AB1249" s="83" t="s">
        <v>311</v>
      </c>
      <c r="AC1249" s="83" t="s">
        <v>311</v>
      </c>
      <c r="AD1249" s="83" t="s">
        <v>311</v>
      </c>
      <c r="AE1249" s="83" t="s">
        <v>311</v>
      </c>
      <c r="AF1249" s="83" t="s">
        <v>311</v>
      </c>
      <c r="AG1249" s="83" t="s">
        <v>311</v>
      </c>
      <c r="AH1249" s="83" t="s">
        <v>311</v>
      </c>
      <c r="AI1249" s="83" t="s">
        <v>311</v>
      </c>
      <c r="AJ1249" s="83" t="s">
        <v>311</v>
      </c>
      <c r="AK1249" s="83" t="s">
        <v>311</v>
      </c>
      <c r="AL1249" s="83" t="s">
        <v>311</v>
      </c>
      <c r="AM1249" s="83" t="s">
        <v>311</v>
      </c>
      <c r="AN1249" s="83" t="s">
        <v>311</v>
      </c>
    </row>
    <row r="1250" spans="1:40" x14ac:dyDescent="0.25">
      <c r="A1250" s="81">
        <f t="shared" si="19"/>
        <v>1241</v>
      </c>
      <c r="B1250" s="82" t="str">
        <f>IF(tbl_main[[#This Row],[ТИП]]="","",IF(tbl_main[[#This Row],[Серия и номер]]="","",tbl_main[[#This Row],[ТИП]]&amp;"-"&amp;RIGHT(tbl_main[[#This Row],[Серия и номер]],6)))</f>
        <v/>
      </c>
      <c r="C1250" s="83" t="s">
        <v>311</v>
      </c>
      <c r="D1250" s="83" t="s">
        <v>311</v>
      </c>
      <c r="E1250" s="83" t="s">
        <v>311</v>
      </c>
      <c r="F1250" s="83" t="s">
        <v>311</v>
      </c>
      <c r="G1250" s="83" t="s">
        <v>311</v>
      </c>
      <c r="H1250" s="83" t="s">
        <v>311</v>
      </c>
      <c r="I1250" s="83" t="s">
        <v>311</v>
      </c>
      <c r="J1250" s="83" t="s">
        <v>311</v>
      </c>
      <c r="K1250" s="84" t="s">
        <v>311</v>
      </c>
      <c r="L1250" s="83" t="s">
        <v>311</v>
      </c>
      <c r="M1250" s="85" t="s">
        <v>311</v>
      </c>
      <c r="N1250" s="83" t="s">
        <v>311</v>
      </c>
      <c r="O1250" s="84" t="s">
        <v>311</v>
      </c>
      <c r="P1250" s="83" t="s">
        <v>311</v>
      </c>
      <c r="Q1250" s="83" t="s">
        <v>311</v>
      </c>
      <c r="R1250" s="83" t="s">
        <v>311</v>
      </c>
      <c r="S1250" s="86" t="s">
        <v>311</v>
      </c>
      <c r="T1250" s="83" t="s">
        <v>311</v>
      </c>
      <c r="U1250" s="83" t="s">
        <v>311</v>
      </c>
      <c r="V1250" s="83" t="s">
        <v>311</v>
      </c>
      <c r="W1250" s="86" t="s">
        <v>311</v>
      </c>
      <c r="X1250" s="86" t="s">
        <v>311</v>
      </c>
      <c r="Y1250" s="90" t="str">
        <f>IF(tbl_main[[#This Row],[ИНН организации]]="","",IF(ISERROR(VLOOKUP(tbl_main[[#This Row],[ИНН организации]],tbl_inn[],3,FALSE)),"Проверьте ИНН",VLOOKUP(tbl_main[[#This Row],[ИНН организации]],tbl_inn[],3,FALSE)))</f>
        <v/>
      </c>
      <c r="Z1250" s="90" t="str">
        <f>IF(ISERROR(VLOOKUP(tbl_main[[#This Row],[ИНН организации]],tbl_inn[],4,FALSE)),"",VLOOKUP(tbl_main[[#This Row],[ИНН организации]],tbl_inn[],4,FALSE))</f>
        <v/>
      </c>
      <c r="AA1250" s="90" t="str">
        <f>IF(ISERROR(VLOOKUP(tbl_main[[#This Row],[ИНН организации]],tbl_inn[],8,FALSE)),"",VLOOKUP(tbl_main[[#This Row],[ИНН организации]],tbl_inn[],8,FALSE))</f>
        <v/>
      </c>
      <c r="AB1250" s="83" t="s">
        <v>311</v>
      </c>
      <c r="AC1250" s="83" t="s">
        <v>311</v>
      </c>
      <c r="AD1250" s="83" t="s">
        <v>311</v>
      </c>
      <c r="AE1250" s="83" t="s">
        <v>311</v>
      </c>
      <c r="AF1250" s="83" t="s">
        <v>311</v>
      </c>
      <c r="AG1250" s="83" t="s">
        <v>311</v>
      </c>
      <c r="AH1250" s="83" t="s">
        <v>311</v>
      </c>
      <c r="AI1250" s="83" t="s">
        <v>311</v>
      </c>
      <c r="AJ1250" s="83" t="s">
        <v>311</v>
      </c>
      <c r="AK1250" s="83" t="s">
        <v>311</v>
      </c>
      <c r="AL1250" s="83" t="s">
        <v>311</v>
      </c>
      <c r="AM1250" s="83" t="s">
        <v>311</v>
      </c>
      <c r="AN1250" s="83" t="s">
        <v>311</v>
      </c>
    </row>
    <row r="1251" spans="1:40" x14ac:dyDescent="0.25">
      <c r="A1251" s="81">
        <f t="shared" si="19"/>
        <v>1242</v>
      </c>
      <c r="B1251" s="82" t="str">
        <f>IF(tbl_main[[#This Row],[ТИП]]="","",IF(tbl_main[[#This Row],[Серия и номер]]="","",tbl_main[[#This Row],[ТИП]]&amp;"-"&amp;RIGHT(tbl_main[[#This Row],[Серия и номер]],6)))</f>
        <v/>
      </c>
      <c r="C1251" s="83" t="s">
        <v>311</v>
      </c>
      <c r="D1251" s="83" t="s">
        <v>311</v>
      </c>
      <c r="E1251" s="83" t="s">
        <v>311</v>
      </c>
      <c r="F1251" s="83" t="s">
        <v>311</v>
      </c>
      <c r="G1251" s="83" t="s">
        <v>311</v>
      </c>
      <c r="H1251" s="83" t="s">
        <v>311</v>
      </c>
      <c r="I1251" s="83" t="s">
        <v>311</v>
      </c>
      <c r="J1251" s="83" t="s">
        <v>311</v>
      </c>
      <c r="K1251" s="84" t="s">
        <v>311</v>
      </c>
      <c r="L1251" s="83" t="s">
        <v>311</v>
      </c>
      <c r="M1251" s="85" t="s">
        <v>311</v>
      </c>
      <c r="N1251" s="83" t="s">
        <v>311</v>
      </c>
      <c r="O1251" s="84" t="s">
        <v>311</v>
      </c>
      <c r="P1251" s="83" t="s">
        <v>311</v>
      </c>
      <c r="Q1251" s="83" t="s">
        <v>311</v>
      </c>
      <c r="R1251" s="83" t="s">
        <v>311</v>
      </c>
      <c r="S1251" s="86" t="s">
        <v>311</v>
      </c>
      <c r="T1251" s="83" t="s">
        <v>311</v>
      </c>
      <c r="U1251" s="83" t="s">
        <v>311</v>
      </c>
      <c r="V1251" s="83" t="s">
        <v>311</v>
      </c>
      <c r="W1251" s="86" t="s">
        <v>311</v>
      </c>
      <c r="X1251" s="86" t="s">
        <v>311</v>
      </c>
      <c r="Y1251" s="90" t="str">
        <f>IF(tbl_main[[#This Row],[ИНН организации]]="","",IF(ISERROR(VLOOKUP(tbl_main[[#This Row],[ИНН организации]],tbl_inn[],3,FALSE)),"Проверьте ИНН",VLOOKUP(tbl_main[[#This Row],[ИНН организации]],tbl_inn[],3,FALSE)))</f>
        <v/>
      </c>
      <c r="Z1251" s="90" t="str">
        <f>IF(ISERROR(VLOOKUP(tbl_main[[#This Row],[ИНН организации]],tbl_inn[],4,FALSE)),"",VLOOKUP(tbl_main[[#This Row],[ИНН организации]],tbl_inn[],4,FALSE))</f>
        <v/>
      </c>
      <c r="AA1251" s="90" t="str">
        <f>IF(ISERROR(VLOOKUP(tbl_main[[#This Row],[ИНН организации]],tbl_inn[],8,FALSE)),"",VLOOKUP(tbl_main[[#This Row],[ИНН организации]],tbl_inn[],8,FALSE))</f>
        <v/>
      </c>
      <c r="AB1251" s="83" t="s">
        <v>311</v>
      </c>
      <c r="AC1251" s="83" t="s">
        <v>311</v>
      </c>
      <c r="AD1251" s="83" t="s">
        <v>311</v>
      </c>
      <c r="AE1251" s="83" t="s">
        <v>311</v>
      </c>
      <c r="AF1251" s="83" t="s">
        <v>311</v>
      </c>
      <c r="AG1251" s="83" t="s">
        <v>311</v>
      </c>
      <c r="AH1251" s="83" t="s">
        <v>311</v>
      </c>
      <c r="AI1251" s="83" t="s">
        <v>311</v>
      </c>
      <c r="AJ1251" s="83" t="s">
        <v>311</v>
      </c>
      <c r="AK1251" s="83" t="s">
        <v>311</v>
      </c>
      <c r="AL1251" s="83" t="s">
        <v>311</v>
      </c>
      <c r="AM1251" s="83" t="s">
        <v>311</v>
      </c>
      <c r="AN1251" s="83" t="s">
        <v>311</v>
      </c>
    </row>
    <row r="1252" spans="1:40" x14ac:dyDescent="0.25">
      <c r="A1252" s="81">
        <f t="shared" si="19"/>
        <v>1243</v>
      </c>
      <c r="B1252" s="82" t="str">
        <f>IF(tbl_main[[#This Row],[ТИП]]="","",IF(tbl_main[[#This Row],[Серия и номер]]="","",tbl_main[[#This Row],[ТИП]]&amp;"-"&amp;RIGHT(tbl_main[[#This Row],[Серия и номер]],6)))</f>
        <v/>
      </c>
      <c r="C1252" s="83" t="s">
        <v>311</v>
      </c>
      <c r="D1252" s="83" t="s">
        <v>311</v>
      </c>
      <c r="E1252" s="83" t="s">
        <v>311</v>
      </c>
      <c r="F1252" s="83" t="s">
        <v>311</v>
      </c>
      <c r="G1252" s="83" t="s">
        <v>311</v>
      </c>
      <c r="H1252" s="83" t="s">
        <v>311</v>
      </c>
      <c r="I1252" s="83" t="s">
        <v>311</v>
      </c>
      <c r="J1252" s="83" t="s">
        <v>311</v>
      </c>
      <c r="K1252" s="84" t="s">
        <v>311</v>
      </c>
      <c r="L1252" s="83" t="s">
        <v>311</v>
      </c>
      <c r="M1252" s="85" t="s">
        <v>311</v>
      </c>
      <c r="N1252" s="83" t="s">
        <v>311</v>
      </c>
      <c r="O1252" s="84" t="s">
        <v>311</v>
      </c>
      <c r="P1252" s="83" t="s">
        <v>311</v>
      </c>
      <c r="Q1252" s="83" t="s">
        <v>311</v>
      </c>
      <c r="R1252" s="83" t="s">
        <v>311</v>
      </c>
      <c r="S1252" s="86" t="s">
        <v>311</v>
      </c>
      <c r="T1252" s="83" t="s">
        <v>311</v>
      </c>
      <c r="U1252" s="83" t="s">
        <v>311</v>
      </c>
      <c r="V1252" s="83" t="s">
        <v>311</v>
      </c>
      <c r="W1252" s="86" t="s">
        <v>311</v>
      </c>
      <c r="X1252" s="86" t="s">
        <v>311</v>
      </c>
      <c r="Y1252" s="90" t="str">
        <f>IF(tbl_main[[#This Row],[ИНН организации]]="","",IF(ISERROR(VLOOKUP(tbl_main[[#This Row],[ИНН организации]],tbl_inn[],3,FALSE)),"Проверьте ИНН",VLOOKUP(tbl_main[[#This Row],[ИНН организации]],tbl_inn[],3,FALSE)))</f>
        <v/>
      </c>
      <c r="Z1252" s="90" t="str">
        <f>IF(ISERROR(VLOOKUP(tbl_main[[#This Row],[ИНН организации]],tbl_inn[],4,FALSE)),"",VLOOKUP(tbl_main[[#This Row],[ИНН организации]],tbl_inn[],4,FALSE))</f>
        <v/>
      </c>
      <c r="AA1252" s="90" t="str">
        <f>IF(ISERROR(VLOOKUP(tbl_main[[#This Row],[ИНН организации]],tbl_inn[],8,FALSE)),"",VLOOKUP(tbl_main[[#This Row],[ИНН организации]],tbl_inn[],8,FALSE))</f>
        <v/>
      </c>
      <c r="AB1252" s="83" t="s">
        <v>311</v>
      </c>
      <c r="AC1252" s="83" t="s">
        <v>311</v>
      </c>
      <c r="AD1252" s="83" t="s">
        <v>311</v>
      </c>
      <c r="AE1252" s="83" t="s">
        <v>311</v>
      </c>
      <c r="AF1252" s="83" t="s">
        <v>311</v>
      </c>
      <c r="AG1252" s="83" t="s">
        <v>311</v>
      </c>
      <c r="AH1252" s="83" t="s">
        <v>311</v>
      </c>
      <c r="AI1252" s="83" t="s">
        <v>311</v>
      </c>
      <c r="AJ1252" s="83" t="s">
        <v>311</v>
      </c>
      <c r="AK1252" s="83" t="s">
        <v>311</v>
      </c>
      <c r="AL1252" s="83" t="s">
        <v>311</v>
      </c>
      <c r="AM1252" s="83" t="s">
        <v>311</v>
      </c>
      <c r="AN1252" s="83" t="s">
        <v>311</v>
      </c>
    </row>
    <row r="1253" spans="1:40" x14ac:dyDescent="0.25">
      <c r="A1253" s="81">
        <f t="shared" si="19"/>
        <v>1244</v>
      </c>
      <c r="B1253" s="82" t="str">
        <f>IF(tbl_main[[#This Row],[ТИП]]="","",IF(tbl_main[[#This Row],[Серия и номер]]="","",tbl_main[[#This Row],[ТИП]]&amp;"-"&amp;RIGHT(tbl_main[[#This Row],[Серия и номер]],6)))</f>
        <v/>
      </c>
      <c r="C1253" s="83" t="s">
        <v>311</v>
      </c>
      <c r="D1253" s="83" t="s">
        <v>311</v>
      </c>
      <c r="E1253" s="83" t="s">
        <v>311</v>
      </c>
      <c r="F1253" s="83" t="s">
        <v>311</v>
      </c>
      <c r="G1253" s="83" t="s">
        <v>311</v>
      </c>
      <c r="H1253" s="83" t="s">
        <v>311</v>
      </c>
      <c r="I1253" s="83" t="s">
        <v>311</v>
      </c>
      <c r="J1253" s="83" t="s">
        <v>311</v>
      </c>
      <c r="K1253" s="84" t="s">
        <v>311</v>
      </c>
      <c r="L1253" s="83" t="s">
        <v>311</v>
      </c>
      <c r="M1253" s="85" t="s">
        <v>311</v>
      </c>
      <c r="N1253" s="83" t="s">
        <v>311</v>
      </c>
      <c r="O1253" s="84" t="s">
        <v>311</v>
      </c>
      <c r="P1253" s="83" t="s">
        <v>311</v>
      </c>
      <c r="Q1253" s="83" t="s">
        <v>311</v>
      </c>
      <c r="R1253" s="83" t="s">
        <v>311</v>
      </c>
      <c r="S1253" s="86" t="s">
        <v>311</v>
      </c>
      <c r="T1253" s="83" t="s">
        <v>311</v>
      </c>
      <c r="U1253" s="83" t="s">
        <v>311</v>
      </c>
      <c r="V1253" s="83" t="s">
        <v>311</v>
      </c>
      <c r="W1253" s="86" t="s">
        <v>311</v>
      </c>
      <c r="X1253" s="86" t="s">
        <v>311</v>
      </c>
      <c r="Y1253" s="90" t="str">
        <f>IF(tbl_main[[#This Row],[ИНН организации]]="","",IF(ISERROR(VLOOKUP(tbl_main[[#This Row],[ИНН организации]],tbl_inn[],3,FALSE)),"Проверьте ИНН",VLOOKUP(tbl_main[[#This Row],[ИНН организации]],tbl_inn[],3,FALSE)))</f>
        <v/>
      </c>
      <c r="Z1253" s="90" t="str">
        <f>IF(ISERROR(VLOOKUP(tbl_main[[#This Row],[ИНН организации]],tbl_inn[],4,FALSE)),"",VLOOKUP(tbl_main[[#This Row],[ИНН организации]],tbl_inn[],4,FALSE))</f>
        <v/>
      </c>
      <c r="AA1253" s="90" t="str">
        <f>IF(ISERROR(VLOOKUP(tbl_main[[#This Row],[ИНН организации]],tbl_inn[],8,FALSE)),"",VLOOKUP(tbl_main[[#This Row],[ИНН организации]],tbl_inn[],8,FALSE))</f>
        <v/>
      </c>
      <c r="AB1253" s="83" t="s">
        <v>311</v>
      </c>
      <c r="AC1253" s="83" t="s">
        <v>311</v>
      </c>
      <c r="AD1253" s="83" t="s">
        <v>311</v>
      </c>
      <c r="AE1253" s="83" t="s">
        <v>311</v>
      </c>
      <c r="AF1253" s="83" t="s">
        <v>311</v>
      </c>
      <c r="AG1253" s="83" t="s">
        <v>311</v>
      </c>
      <c r="AH1253" s="83" t="s">
        <v>311</v>
      </c>
      <c r="AI1253" s="83" t="s">
        <v>311</v>
      </c>
      <c r="AJ1253" s="83" t="s">
        <v>311</v>
      </c>
      <c r="AK1253" s="83" t="s">
        <v>311</v>
      </c>
      <c r="AL1253" s="83" t="s">
        <v>311</v>
      </c>
      <c r="AM1253" s="83" t="s">
        <v>311</v>
      </c>
      <c r="AN1253" s="83" t="s">
        <v>311</v>
      </c>
    </row>
    <row r="1254" spans="1:40" x14ac:dyDescent="0.25">
      <c r="A1254" s="81">
        <f t="shared" si="19"/>
        <v>1245</v>
      </c>
      <c r="B1254" s="82" t="str">
        <f>IF(tbl_main[[#This Row],[ТИП]]="","",IF(tbl_main[[#This Row],[Серия и номер]]="","",tbl_main[[#This Row],[ТИП]]&amp;"-"&amp;RIGHT(tbl_main[[#This Row],[Серия и номер]],6)))</f>
        <v/>
      </c>
      <c r="C1254" s="83" t="s">
        <v>311</v>
      </c>
      <c r="D1254" s="83" t="s">
        <v>311</v>
      </c>
      <c r="E1254" s="83" t="s">
        <v>311</v>
      </c>
      <c r="F1254" s="83" t="s">
        <v>311</v>
      </c>
      <c r="G1254" s="83" t="s">
        <v>311</v>
      </c>
      <c r="H1254" s="83" t="s">
        <v>311</v>
      </c>
      <c r="I1254" s="83" t="s">
        <v>311</v>
      </c>
      <c r="J1254" s="83" t="s">
        <v>311</v>
      </c>
      <c r="K1254" s="84" t="s">
        <v>311</v>
      </c>
      <c r="L1254" s="83" t="s">
        <v>311</v>
      </c>
      <c r="M1254" s="85" t="s">
        <v>311</v>
      </c>
      <c r="N1254" s="83" t="s">
        <v>311</v>
      </c>
      <c r="O1254" s="84" t="s">
        <v>311</v>
      </c>
      <c r="P1254" s="83" t="s">
        <v>311</v>
      </c>
      <c r="Q1254" s="83" t="s">
        <v>311</v>
      </c>
      <c r="R1254" s="83" t="s">
        <v>311</v>
      </c>
      <c r="S1254" s="86" t="s">
        <v>311</v>
      </c>
      <c r="T1254" s="83" t="s">
        <v>311</v>
      </c>
      <c r="U1254" s="83" t="s">
        <v>311</v>
      </c>
      <c r="V1254" s="83" t="s">
        <v>311</v>
      </c>
      <c r="W1254" s="86" t="s">
        <v>311</v>
      </c>
      <c r="X1254" s="86" t="s">
        <v>311</v>
      </c>
      <c r="Y1254" s="90" t="str">
        <f>IF(tbl_main[[#This Row],[ИНН организации]]="","",IF(ISERROR(VLOOKUP(tbl_main[[#This Row],[ИНН организации]],tbl_inn[],3,FALSE)),"Проверьте ИНН",VLOOKUP(tbl_main[[#This Row],[ИНН организации]],tbl_inn[],3,FALSE)))</f>
        <v/>
      </c>
      <c r="Z1254" s="90" t="str">
        <f>IF(ISERROR(VLOOKUP(tbl_main[[#This Row],[ИНН организации]],tbl_inn[],4,FALSE)),"",VLOOKUP(tbl_main[[#This Row],[ИНН организации]],tbl_inn[],4,FALSE))</f>
        <v/>
      </c>
      <c r="AA1254" s="90" t="str">
        <f>IF(ISERROR(VLOOKUP(tbl_main[[#This Row],[ИНН организации]],tbl_inn[],8,FALSE)),"",VLOOKUP(tbl_main[[#This Row],[ИНН организации]],tbl_inn[],8,FALSE))</f>
        <v/>
      </c>
      <c r="AB1254" s="83" t="s">
        <v>311</v>
      </c>
      <c r="AC1254" s="83" t="s">
        <v>311</v>
      </c>
      <c r="AD1254" s="83" t="s">
        <v>311</v>
      </c>
      <c r="AE1254" s="83" t="s">
        <v>311</v>
      </c>
      <c r="AF1254" s="83" t="s">
        <v>311</v>
      </c>
      <c r="AG1254" s="83" t="s">
        <v>311</v>
      </c>
      <c r="AH1254" s="83" t="s">
        <v>311</v>
      </c>
      <c r="AI1254" s="83" t="s">
        <v>311</v>
      </c>
      <c r="AJ1254" s="83" t="s">
        <v>311</v>
      </c>
      <c r="AK1254" s="83" t="s">
        <v>311</v>
      </c>
      <c r="AL1254" s="83" t="s">
        <v>311</v>
      </c>
      <c r="AM1254" s="83" t="s">
        <v>311</v>
      </c>
      <c r="AN1254" s="83" t="s">
        <v>311</v>
      </c>
    </row>
    <row r="1255" spans="1:40" x14ac:dyDescent="0.25">
      <c r="A1255" s="81">
        <f t="shared" si="19"/>
        <v>1246</v>
      </c>
      <c r="B1255" s="82" t="str">
        <f>IF(tbl_main[[#This Row],[ТИП]]="","",IF(tbl_main[[#This Row],[Серия и номер]]="","",tbl_main[[#This Row],[ТИП]]&amp;"-"&amp;RIGHT(tbl_main[[#This Row],[Серия и номер]],6)))</f>
        <v/>
      </c>
      <c r="C1255" s="83" t="s">
        <v>311</v>
      </c>
      <c r="D1255" s="83" t="s">
        <v>311</v>
      </c>
      <c r="E1255" s="83" t="s">
        <v>311</v>
      </c>
      <c r="F1255" s="83" t="s">
        <v>311</v>
      </c>
      <c r="G1255" s="83" t="s">
        <v>311</v>
      </c>
      <c r="H1255" s="83" t="s">
        <v>311</v>
      </c>
      <c r="I1255" s="83" t="s">
        <v>311</v>
      </c>
      <c r="J1255" s="83" t="s">
        <v>311</v>
      </c>
      <c r="K1255" s="84" t="s">
        <v>311</v>
      </c>
      <c r="L1255" s="83" t="s">
        <v>311</v>
      </c>
      <c r="M1255" s="85" t="s">
        <v>311</v>
      </c>
      <c r="N1255" s="83" t="s">
        <v>311</v>
      </c>
      <c r="O1255" s="84" t="s">
        <v>311</v>
      </c>
      <c r="P1255" s="83" t="s">
        <v>311</v>
      </c>
      <c r="Q1255" s="83" t="s">
        <v>311</v>
      </c>
      <c r="R1255" s="83" t="s">
        <v>311</v>
      </c>
      <c r="S1255" s="86" t="s">
        <v>311</v>
      </c>
      <c r="T1255" s="83" t="s">
        <v>311</v>
      </c>
      <c r="U1255" s="83" t="s">
        <v>311</v>
      </c>
      <c r="V1255" s="83" t="s">
        <v>311</v>
      </c>
      <c r="W1255" s="86" t="s">
        <v>311</v>
      </c>
      <c r="X1255" s="86" t="s">
        <v>311</v>
      </c>
      <c r="Y1255" s="90" t="str">
        <f>IF(tbl_main[[#This Row],[ИНН организации]]="","",IF(ISERROR(VLOOKUP(tbl_main[[#This Row],[ИНН организации]],tbl_inn[],3,FALSE)),"Проверьте ИНН",VLOOKUP(tbl_main[[#This Row],[ИНН организации]],tbl_inn[],3,FALSE)))</f>
        <v/>
      </c>
      <c r="Z1255" s="90" t="str">
        <f>IF(ISERROR(VLOOKUP(tbl_main[[#This Row],[ИНН организации]],tbl_inn[],4,FALSE)),"",VLOOKUP(tbl_main[[#This Row],[ИНН организации]],tbl_inn[],4,FALSE))</f>
        <v/>
      </c>
      <c r="AA1255" s="90" t="str">
        <f>IF(ISERROR(VLOOKUP(tbl_main[[#This Row],[ИНН организации]],tbl_inn[],8,FALSE)),"",VLOOKUP(tbl_main[[#This Row],[ИНН организации]],tbl_inn[],8,FALSE))</f>
        <v/>
      </c>
      <c r="AB1255" s="83" t="s">
        <v>311</v>
      </c>
      <c r="AC1255" s="83" t="s">
        <v>311</v>
      </c>
      <c r="AD1255" s="83" t="s">
        <v>311</v>
      </c>
      <c r="AE1255" s="83" t="s">
        <v>311</v>
      </c>
      <c r="AF1255" s="83" t="s">
        <v>311</v>
      </c>
      <c r="AG1255" s="83" t="s">
        <v>311</v>
      </c>
      <c r="AH1255" s="83" t="s">
        <v>311</v>
      </c>
      <c r="AI1255" s="83" t="s">
        <v>311</v>
      </c>
      <c r="AJ1255" s="83" t="s">
        <v>311</v>
      </c>
      <c r="AK1255" s="83" t="s">
        <v>311</v>
      </c>
      <c r="AL1255" s="83" t="s">
        <v>311</v>
      </c>
      <c r="AM1255" s="83" t="s">
        <v>311</v>
      </c>
      <c r="AN1255" s="83" t="s">
        <v>311</v>
      </c>
    </row>
    <row r="1256" spans="1:40" x14ac:dyDescent="0.25">
      <c r="A1256" s="81">
        <f t="shared" si="19"/>
        <v>1247</v>
      </c>
      <c r="B1256" s="82" t="str">
        <f>IF(tbl_main[[#This Row],[ТИП]]="","",IF(tbl_main[[#This Row],[Серия и номер]]="","",tbl_main[[#This Row],[ТИП]]&amp;"-"&amp;RIGHT(tbl_main[[#This Row],[Серия и номер]],6)))</f>
        <v/>
      </c>
      <c r="C1256" s="83" t="s">
        <v>311</v>
      </c>
      <c r="D1256" s="83" t="s">
        <v>311</v>
      </c>
      <c r="E1256" s="83" t="s">
        <v>311</v>
      </c>
      <c r="F1256" s="83" t="s">
        <v>311</v>
      </c>
      <c r="G1256" s="83" t="s">
        <v>311</v>
      </c>
      <c r="H1256" s="83" t="s">
        <v>311</v>
      </c>
      <c r="I1256" s="83" t="s">
        <v>311</v>
      </c>
      <c r="J1256" s="83" t="s">
        <v>311</v>
      </c>
      <c r="K1256" s="84" t="s">
        <v>311</v>
      </c>
      <c r="L1256" s="83" t="s">
        <v>311</v>
      </c>
      <c r="M1256" s="85" t="s">
        <v>311</v>
      </c>
      <c r="N1256" s="83" t="s">
        <v>311</v>
      </c>
      <c r="O1256" s="84" t="s">
        <v>311</v>
      </c>
      <c r="P1256" s="83" t="s">
        <v>311</v>
      </c>
      <c r="Q1256" s="83" t="s">
        <v>311</v>
      </c>
      <c r="R1256" s="83" t="s">
        <v>311</v>
      </c>
      <c r="S1256" s="86" t="s">
        <v>311</v>
      </c>
      <c r="T1256" s="83" t="s">
        <v>311</v>
      </c>
      <c r="U1256" s="83" t="s">
        <v>311</v>
      </c>
      <c r="V1256" s="83" t="s">
        <v>311</v>
      </c>
      <c r="W1256" s="86" t="s">
        <v>311</v>
      </c>
      <c r="X1256" s="86" t="s">
        <v>311</v>
      </c>
      <c r="Y1256" s="90" t="str">
        <f>IF(tbl_main[[#This Row],[ИНН организации]]="","",IF(ISERROR(VLOOKUP(tbl_main[[#This Row],[ИНН организации]],tbl_inn[],3,FALSE)),"Проверьте ИНН",VLOOKUP(tbl_main[[#This Row],[ИНН организации]],tbl_inn[],3,FALSE)))</f>
        <v/>
      </c>
      <c r="Z1256" s="90" t="str">
        <f>IF(ISERROR(VLOOKUP(tbl_main[[#This Row],[ИНН организации]],tbl_inn[],4,FALSE)),"",VLOOKUP(tbl_main[[#This Row],[ИНН организации]],tbl_inn[],4,FALSE))</f>
        <v/>
      </c>
      <c r="AA1256" s="90" t="str">
        <f>IF(ISERROR(VLOOKUP(tbl_main[[#This Row],[ИНН организации]],tbl_inn[],8,FALSE)),"",VLOOKUP(tbl_main[[#This Row],[ИНН организации]],tbl_inn[],8,FALSE))</f>
        <v/>
      </c>
      <c r="AB1256" s="83" t="s">
        <v>311</v>
      </c>
      <c r="AC1256" s="83" t="s">
        <v>311</v>
      </c>
      <c r="AD1256" s="83" t="s">
        <v>311</v>
      </c>
      <c r="AE1256" s="83" t="s">
        <v>311</v>
      </c>
      <c r="AF1256" s="83" t="s">
        <v>311</v>
      </c>
      <c r="AG1256" s="83" t="s">
        <v>311</v>
      </c>
      <c r="AH1256" s="83" t="s">
        <v>311</v>
      </c>
      <c r="AI1256" s="83" t="s">
        <v>311</v>
      </c>
      <c r="AJ1256" s="83" t="s">
        <v>311</v>
      </c>
      <c r="AK1256" s="83" t="s">
        <v>311</v>
      </c>
      <c r="AL1256" s="83" t="s">
        <v>311</v>
      </c>
      <c r="AM1256" s="83" t="s">
        <v>311</v>
      </c>
      <c r="AN1256" s="83" t="s">
        <v>311</v>
      </c>
    </row>
    <row r="1257" spans="1:40" x14ac:dyDescent="0.25">
      <c r="A1257" s="81">
        <f t="shared" si="19"/>
        <v>1248</v>
      </c>
      <c r="B1257" s="82" t="str">
        <f>IF(tbl_main[[#This Row],[ТИП]]="","",IF(tbl_main[[#This Row],[Серия и номер]]="","",tbl_main[[#This Row],[ТИП]]&amp;"-"&amp;RIGHT(tbl_main[[#This Row],[Серия и номер]],6)))</f>
        <v/>
      </c>
      <c r="C1257" s="83" t="s">
        <v>311</v>
      </c>
      <c r="D1257" s="83" t="s">
        <v>311</v>
      </c>
      <c r="E1257" s="83" t="s">
        <v>311</v>
      </c>
      <c r="F1257" s="83" t="s">
        <v>311</v>
      </c>
      <c r="G1257" s="83" t="s">
        <v>311</v>
      </c>
      <c r="H1257" s="83" t="s">
        <v>311</v>
      </c>
      <c r="I1257" s="83" t="s">
        <v>311</v>
      </c>
      <c r="J1257" s="83" t="s">
        <v>311</v>
      </c>
      <c r="K1257" s="84" t="s">
        <v>311</v>
      </c>
      <c r="L1257" s="83" t="s">
        <v>311</v>
      </c>
      <c r="M1257" s="85" t="s">
        <v>311</v>
      </c>
      <c r="N1257" s="83" t="s">
        <v>311</v>
      </c>
      <c r="O1257" s="84" t="s">
        <v>311</v>
      </c>
      <c r="P1257" s="83" t="s">
        <v>311</v>
      </c>
      <c r="Q1257" s="83" t="s">
        <v>311</v>
      </c>
      <c r="R1257" s="83" t="s">
        <v>311</v>
      </c>
      <c r="S1257" s="86" t="s">
        <v>311</v>
      </c>
      <c r="T1257" s="83" t="s">
        <v>311</v>
      </c>
      <c r="U1257" s="83" t="s">
        <v>311</v>
      </c>
      <c r="V1257" s="83" t="s">
        <v>311</v>
      </c>
      <c r="W1257" s="86" t="s">
        <v>311</v>
      </c>
      <c r="X1257" s="86" t="s">
        <v>311</v>
      </c>
      <c r="Y1257" s="90" t="str">
        <f>IF(tbl_main[[#This Row],[ИНН организации]]="","",IF(ISERROR(VLOOKUP(tbl_main[[#This Row],[ИНН организации]],tbl_inn[],3,FALSE)),"Проверьте ИНН",VLOOKUP(tbl_main[[#This Row],[ИНН организации]],tbl_inn[],3,FALSE)))</f>
        <v/>
      </c>
      <c r="Z1257" s="90" t="str">
        <f>IF(ISERROR(VLOOKUP(tbl_main[[#This Row],[ИНН организации]],tbl_inn[],4,FALSE)),"",VLOOKUP(tbl_main[[#This Row],[ИНН организации]],tbl_inn[],4,FALSE))</f>
        <v/>
      </c>
      <c r="AA1257" s="90" t="str">
        <f>IF(ISERROR(VLOOKUP(tbl_main[[#This Row],[ИНН организации]],tbl_inn[],8,FALSE)),"",VLOOKUP(tbl_main[[#This Row],[ИНН организации]],tbl_inn[],8,FALSE))</f>
        <v/>
      </c>
      <c r="AB1257" s="83" t="s">
        <v>311</v>
      </c>
      <c r="AC1257" s="83" t="s">
        <v>311</v>
      </c>
      <c r="AD1257" s="83" t="s">
        <v>311</v>
      </c>
      <c r="AE1257" s="83" t="s">
        <v>311</v>
      </c>
      <c r="AF1257" s="83" t="s">
        <v>311</v>
      </c>
      <c r="AG1257" s="83" t="s">
        <v>311</v>
      </c>
      <c r="AH1257" s="83" t="s">
        <v>311</v>
      </c>
      <c r="AI1257" s="83" t="s">
        <v>311</v>
      </c>
      <c r="AJ1257" s="83" t="s">
        <v>311</v>
      </c>
      <c r="AK1257" s="83" t="s">
        <v>311</v>
      </c>
      <c r="AL1257" s="83" t="s">
        <v>311</v>
      </c>
      <c r="AM1257" s="83" t="s">
        <v>311</v>
      </c>
      <c r="AN1257" s="83" t="s">
        <v>311</v>
      </c>
    </row>
    <row r="1258" spans="1:40" x14ac:dyDescent="0.25">
      <c r="A1258" s="81">
        <f t="shared" si="19"/>
        <v>1249</v>
      </c>
      <c r="B1258" s="82" t="str">
        <f>IF(tbl_main[[#This Row],[ТИП]]="","",IF(tbl_main[[#This Row],[Серия и номер]]="","",tbl_main[[#This Row],[ТИП]]&amp;"-"&amp;RIGHT(tbl_main[[#This Row],[Серия и номер]],6)))</f>
        <v/>
      </c>
      <c r="C1258" s="83" t="s">
        <v>311</v>
      </c>
      <c r="D1258" s="83" t="s">
        <v>311</v>
      </c>
      <c r="E1258" s="83" t="s">
        <v>311</v>
      </c>
      <c r="F1258" s="83" t="s">
        <v>311</v>
      </c>
      <c r="G1258" s="83" t="s">
        <v>311</v>
      </c>
      <c r="H1258" s="83" t="s">
        <v>311</v>
      </c>
      <c r="I1258" s="83" t="s">
        <v>311</v>
      </c>
      <c r="J1258" s="83" t="s">
        <v>311</v>
      </c>
      <c r="K1258" s="84" t="s">
        <v>311</v>
      </c>
      <c r="L1258" s="83" t="s">
        <v>311</v>
      </c>
      <c r="M1258" s="85" t="s">
        <v>311</v>
      </c>
      <c r="N1258" s="83" t="s">
        <v>311</v>
      </c>
      <c r="O1258" s="84" t="s">
        <v>311</v>
      </c>
      <c r="P1258" s="83" t="s">
        <v>311</v>
      </c>
      <c r="Q1258" s="83" t="s">
        <v>311</v>
      </c>
      <c r="R1258" s="83" t="s">
        <v>311</v>
      </c>
      <c r="S1258" s="86" t="s">
        <v>311</v>
      </c>
      <c r="T1258" s="83" t="s">
        <v>311</v>
      </c>
      <c r="U1258" s="83" t="s">
        <v>311</v>
      </c>
      <c r="V1258" s="83" t="s">
        <v>311</v>
      </c>
      <c r="W1258" s="86" t="s">
        <v>311</v>
      </c>
      <c r="X1258" s="86" t="s">
        <v>311</v>
      </c>
      <c r="Y1258" s="90" t="str">
        <f>IF(tbl_main[[#This Row],[ИНН организации]]="","",IF(ISERROR(VLOOKUP(tbl_main[[#This Row],[ИНН организации]],tbl_inn[],3,FALSE)),"Проверьте ИНН",VLOOKUP(tbl_main[[#This Row],[ИНН организации]],tbl_inn[],3,FALSE)))</f>
        <v/>
      </c>
      <c r="Z1258" s="90" t="str">
        <f>IF(ISERROR(VLOOKUP(tbl_main[[#This Row],[ИНН организации]],tbl_inn[],4,FALSE)),"",VLOOKUP(tbl_main[[#This Row],[ИНН организации]],tbl_inn[],4,FALSE))</f>
        <v/>
      </c>
      <c r="AA1258" s="90" t="str">
        <f>IF(ISERROR(VLOOKUP(tbl_main[[#This Row],[ИНН организации]],tbl_inn[],8,FALSE)),"",VLOOKUP(tbl_main[[#This Row],[ИНН организации]],tbl_inn[],8,FALSE))</f>
        <v/>
      </c>
      <c r="AB1258" s="83" t="s">
        <v>311</v>
      </c>
      <c r="AC1258" s="83" t="s">
        <v>311</v>
      </c>
      <c r="AD1258" s="83" t="s">
        <v>311</v>
      </c>
      <c r="AE1258" s="83" t="s">
        <v>311</v>
      </c>
      <c r="AF1258" s="83" t="s">
        <v>311</v>
      </c>
      <c r="AG1258" s="83" t="s">
        <v>311</v>
      </c>
      <c r="AH1258" s="83" t="s">
        <v>311</v>
      </c>
      <c r="AI1258" s="83" t="s">
        <v>311</v>
      </c>
      <c r="AJ1258" s="83" t="s">
        <v>311</v>
      </c>
      <c r="AK1258" s="83" t="s">
        <v>311</v>
      </c>
      <c r="AL1258" s="83" t="s">
        <v>311</v>
      </c>
      <c r="AM1258" s="83" t="s">
        <v>311</v>
      </c>
      <c r="AN1258" s="83" t="s">
        <v>311</v>
      </c>
    </row>
    <row r="1259" spans="1:40" x14ac:dyDescent="0.25">
      <c r="A1259" s="81">
        <f t="shared" si="19"/>
        <v>1250</v>
      </c>
      <c r="B1259" s="82" t="str">
        <f>IF(tbl_main[[#This Row],[ТИП]]="","",IF(tbl_main[[#This Row],[Серия и номер]]="","",tbl_main[[#This Row],[ТИП]]&amp;"-"&amp;RIGHT(tbl_main[[#This Row],[Серия и номер]],6)))</f>
        <v/>
      </c>
      <c r="C1259" s="83" t="s">
        <v>311</v>
      </c>
      <c r="D1259" s="83" t="s">
        <v>311</v>
      </c>
      <c r="E1259" s="83" t="s">
        <v>311</v>
      </c>
      <c r="F1259" s="83" t="s">
        <v>311</v>
      </c>
      <c r="G1259" s="83" t="s">
        <v>311</v>
      </c>
      <c r="H1259" s="83" t="s">
        <v>311</v>
      </c>
      <c r="I1259" s="83" t="s">
        <v>311</v>
      </c>
      <c r="J1259" s="83" t="s">
        <v>311</v>
      </c>
      <c r="K1259" s="84" t="s">
        <v>311</v>
      </c>
      <c r="L1259" s="83" t="s">
        <v>311</v>
      </c>
      <c r="M1259" s="85" t="s">
        <v>311</v>
      </c>
      <c r="N1259" s="83" t="s">
        <v>311</v>
      </c>
      <c r="O1259" s="84" t="s">
        <v>311</v>
      </c>
      <c r="P1259" s="83" t="s">
        <v>311</v>
      </c>
      <c r="Q1259" s="83" t="s">
        <v>311</v>
      </c>
      <c r="R1259" s="83" t="s">
        <v>311</v>
      </c>
      <c r="S1259" s="86" t="s">
        <v>311</v>
      </c>
      <c r="T1259" s="83" t="s">
        <v>311</v>
      </c>
      <c r="U1259" s="83" t="s">
        <v>311</v>
      </c>
      <c r="V1259" s="83" t="s">
        <v>311</v>
      </c>
      <c r="W1259" s="86" t="s">
        <v>311</v>
      </c>
      <c r="X1259" s="86" t="s">
        <v>311</v>
      </c>
      <c r="Y1259" s="90" t="str">
        <f>IF(tbl_main[[#This Row],[ИНН организации]]="","",IF(ISERROR(VLOOKUP(tbl_main[[#This Row],[ИНН организации]],tbl_inn[],3,FALSE)),"Проверьте ИНН",VLOOKUP(tbl_main[[#This Row],[ИНН организации]],tbl_inn[],3,FALSE)))</f>
        <v/>
      </c>
      <c r="Z1259" s="90" t="str">
        <f>IF(ISERROR(VLOOKUP(tbl_main[[#This Row],[ИНН организации]],tbl_inn[],4,FALSE)),"",VLOOKUP(tbl_main[[#This Row],[ИНН организации]],tbl_inn[],4,FALSE))</f>
        <v/>
      </c>
      <c r="AA1259" s="90" t="str">
        <f>IF(ISERROR(VLOOKUP(tbl_main[[#This Row],[ИНН организации]],tbl_inn[],8,FALSE)),"",VLOOKUP(tbl_main[[#This Row],[ИНН организации]],tbl_inn[],8,FALSE))</f>
        <v/>
      </c>
      <c r="AB1259" s="83" t="s">
        <v>311</v>
      </c>
      <c r="AC1259" s="83" t="s">
        <v>311</v>
      </c>
      <c r="AD1259" s="83" t="s">
        <v>311</v>
      </c>
      <c r="AE1259" s="83" t="s">
        <v>311</v>
      </c>
      <c r="AF1259" s="83" t="s">
        <v>311</v>
      </c>
      <c r="AG1259" s="83" t="s">
        <v>311</v>
      </c>
      <c r="AH1259" s="83" t="s">
        <v>311</v>
      </c>
      <c r="AI1259" s="83" t="s">
        <v>311</v>
      </c>
      <c r="AJ1259" s="83" t="s">
        <v>311</v>
      </c>
      <c r="AK1259" s="83" t="s">
        <v>311</v>
      </c>
      <c r="AL1259" s="83" t="s">
        <v>311</v>
      </c>
      <c r="AM1259" s="83" t="s">
        <v>311</v>
      </c>
      <c r="AN1259" s="83" t="s">
        <v>311</v>
      </c>
    </row>
    <row r="1260" spans="1:40" x14ac:dyDescent="0.25">
      <c r="A1260" s="81">
        <f t="shared" si="19"/>
        <v>1251</v>
      </c>
      <c r="B1260" s="82" t="str">
        <f>IF(tbl_main[[#This Row],[ТИП]]="","",IF(tbl_main[[#This Row],[Серия и номер]]="","",tbl_main[[#This Row],[ТИП]]&amp;"-"&amp;RIGHT(tbl_main[[#This Row],[Серия и номер]],6)))</f>
        <v/>
      </c>
      <c r="C1260" s="83" t="s">
        <v>311</v>
      </c>
      <c r="D1260" s="83" t="s">
        <v>311</v>
      </c>
      <c r="E1260" s="83" t="s">
        <v>311</v>
      </c>
      <c r="F1260" s="83" t="s">
        <v>311</v>
      </c>
      <c r="G1260" s="83" t="s">
        <v>311</v>
      </c>
      <c r="H1260" s="83" t="s">
        <v>311</v>
      </c>
      <c r="I1260" s="83" t="s">
        <v>311</v>
      </c>
      <c r="J1260" s="83" t="s">
        <v>311</v>
      </c>
      <c r="K1260" s="84" t="s">
        <v>311</v>
      </c>
      <c r="L1260" s="83" t="s">
        <v>311</v>
      </c>
      <c r="M1260" s="85" t="s">
        <v>311</v>
      </c>
      <c r="N1260" s="83" t="s">
        <v>311</v>
      </c>
      <c r="O1260" s="84" t="s">
        <v>311</v>
      </c>
      <c r="P1260" s="83" t="s">
        <v>311</v>
      </c>
      <c r="Q1260" s="83" t="s">
        <v>311</v>
      </c>
      <c r="R1260" s="83" t="s">
        <v>311</v>
      </c>
      <c r="S1260" s="86" t="s">
        <v>311</v>
      </c>
      <c r="T1260" s="83" t="s">
        <v>311</v>
      </c>
      <c r="U1260" s="83" t="s">
        <v>311</v>
      </c>
      <c r="V1260" s="83" t="s">
        <v>311</v>
      </c>
      <c r="W1260" s="86" t="s">
        <v>311</v>
      </c>
      <c r="X1260" s="86" t="s">
        <v>311</v>
      </c>
      <c r="Y1260" s="90" t="str">
        <f>IF(tbl_main[[#This Row],[ИНН организации]]="","",IF(ISERROR(VLOOKUP(tbl_main[[#This Row],[ИНН организации]],tbl_inn[],3,FALSE)),"Проверьте ИНН",VLOOKUP(tbl_main[[#This Row],[ИНН организации]],tbl_inn[],3,FALSE)))</f>
        <v/>
      </c>
      <c r="Z1260" s="90" t="str">
        <f>IF(ISERROR(VLOOKUP(tbl_main[[#This Row],[ИНН организации]],tbl_inn[],4,FALSE)),"",VLOOKUP(tbl_main[[#This Row],[ИНН организации]],tbl_inn[],4,FALSE))</f>
        <v/>
      </c>
      <c r="AA1260" s="90" t="str">
        <f>IF(ISERROR(VLOOKUP(tbl_main[[#This Row],[ИНН организации]],tbl_inn[],8,FALSE)),"",VLOOKUP(tbl_main[[#This Row],[ИНН организации]],tbl_inn[],8,FALSE))</f>
        <v/>
      </c>
      <c r="AB1260" s="83" t="s">
        <v>311</v>
      </c>
      <c r="AC1260" s="83" t="s">
        <v>311</v>
      </c>
      <c r="AD1260" s="83" t="s">
        <v>311</v>
      </c>
      <c r="AE1260" s="83" t="s">
        <v>311</v>
      </c>
      <c r="AF1260" s="83" t="s">
        <v>311</v>
      </c>
      <c r="AG1260" s="83" t="s">
        <v>311</v>
      </c>
      <c r="AH1260" s="83" t="s">
        <v>311</v>
      </c>
      <c r="AI1260" s="83" t="s">
        <v>311</v>
      </c>
      <c r="AJ1260" s="83" t="s">
        <v>311</v>
      </c>
      <c r="AK1260" s="83" t="s">
        <v>311</v>
      </c>
      <c r="AL1260" s="83" t="s">
        <v>311</v>
      </c>
      <c r="AM1260" s="83" t="s">
        <v>311</v>
      </c>
      <c r="AN1260" s="83" t="s">
        <v>311</v>
      </c>
    </row>
    <row r="1261" spans="1:40" x14ac:dyDescent="0.25">
      <c r="A1261" s="81">
        <f t="shared" si="19"/>
        <v>1252</v>
      </c>
      <c r="B1261" s="82" t="str">
        <f>IF(tbl_main[[#This Row],[ТИП]]="","",IF(tbl_main[[#This Row],[Серия и номер]]="","",tbl_main[[#This Row],[ТИП]]&amp;"-"&amp;RIGHT(tbl_main[[#This Row],[Серия и номер]],6)))</f>
        <v/>
      </c>
      <c r="C1261" s="83" t="s">
        <v>311</v>
      </c>
      <c r="D1261" s="83" t="s">
        <v>311</v>
      </c>
      <c r="E1261" s="83" t="s">
        <v>311</v>
      </c>
      <c r="F1261" s="83" t="s">
        <v>311</v>
      </c>
      <c r="G1261" s="83" t="s">
        <v>311</v>
      </c>
      <c r="H1261" s="83" t="s">
        <v>311</v>
      </c>
      <c r="I1261" s="83" t="s">
        <v>311</v>
      </c>
      <c r="J1261" s="83" t="s">
        <v>311</v>
      </c>
      <c r="K1261" s="84" t="s">
        <v>311</v>
      </c>
      <c r="L1261" s="83" t="s">
        <v>311</v>
      </c>
      <c r="M1261" s="85" t="s">
        <v>311</v>
      </c>
      <c r="N1261" s="83" t="s">
        <v>311</v>
      </c>
      <c r="O1261" s="84" t="s">
        <v>311</v>
      </c>
      <c r="P1261" s="83" t="s">
        <v>311</v>
      </c>
      <c r="Q1261" s="83" t="s">
        <v>311</v>
      </c>
      <c r="R1261" s="83" t="s">
        <v>311</v>
      </c>
      <c r="S1261" s="86" t="s">
        <v>311</v>
      </c>
      <c r="T1261" s="83" t="s">
        <v>311</v>
      </c>
      <c r="U1261" s="83" t="s">
        <v>311</v>
      </c>
      <c r="V1261" s="83" t="s">
        <v>311</v>
      </c>
      <c r="W1261" s="86" t="s">
        <v>311</v>
      </c>
      <c r="X1261" s="86" t="s">
        <v>311</v>
      </c>
      <c r="Y1261" s="90" t="str">
        <f>IF(tbl_main[[#This Row],[ИНН организации]]="","",IF(ISERROR(VLOOKUP(tbl_main[[#This Row],[ИНН организации]],tbl_inn[],3,FALSE)),"Проверьте ИНН",VLOOKUP(tbl_main[[#This Row],[ИНН организации]],tbl_inn[],3,FALSE)))</f>
        <v/>
      </c>
      <c r="Z1261" s="90" t="str">
        <f>IF(ISERROR(VLOOKUP(tbl_main[[#This Row],[ИНН организации]],tbl_inn[],4,FALSE)),"",VLOOKUP(tbl_main[[#This Row],[ИНН организации]],tbl_inn[],4,FALSE))</f>
        <v/>
      </c>
      <c r="AA1261" s="90" t="str">
        <f>IF(ISERROR(VLOOKUP(tbl_main[[#This Row],[ИНН организации]],tbl_inn[],8,FALSE)),"",VLOOKUP(tbl_main[[#This Row],[ИНН организации]],tbl_inn[],8,FALSE))</f>
        <v/>
      </c>
      <c r="AB1261" s="83" t="s">
        <v>311</v>
      </c>
      <c r="AC1261" s="83" t="s">
        <v>311</v>
      </c>
      <c r="AD1261" s="83" t="s">
        <v>311</v>
      </c>
      <c r="AE1261" s="83" t="s">
        <v>311</v>
      </c>
      <c r="AF1261" s="83" t="s">
        <v>311</v>
      </c>
      <c r="AG1261" s="83" t="s">
        <v>311</v>
      </c>
      <c r="AH1261" s="83" t="s">
        <v>311</v>
      </c>
      <c r="AI1261" s="83" t="s">
        <v>311</v>
      </c>
      <c r="AJ1261" s="83" t="s">
        <v>311</v>
      </c>
      <c r="AK1261" s="83" t="s">
        <v>311</v>
      </c>
      <c r="AL1261" s="83" t="s">
        <v>311</v>
      </c>
      <c r="AM1261" s="83" t="s">
        <v>311</v>
      </c>
      <c r="AN1261" s="83" t="s">
        <v>311</v>
      </c>
    </row>
    <row r="1262" spans="1:40" x14ac:dyDescent="0.25">
      <c r="A1262" s="81">
        <f t="shared" si="19"/>
        <v>1253</v>
      </c>
      <c r="B1262" s="82" t="str">
        <f>IF(tbl_main[[#This Row],[ТИП]]="","",IF(tbl_main[[#This Row],[Серия и номер]]="","",tbl_main[[#This Row],[ТИП]]&amp;"-"&amp;RIGHT(tbl_main[[#This Row],[Серия и номер]],6)))</f>
        <v/>
      </c>
      <c r="C1262" s="83" t="s">
        <v>311</v>
      </c>
      <c r="D1262" s="83" t="s">
        <v>311</v>
      </c>
      <c r="E1262" s="83" t="s">
        <v>311</v>
      </c>
      <c r="F1262" s="83" t="s">
        <v>311</v>
      </c>
      <c r="G1262" s="83" t="s">
        <v>311</v>
      </c>
      <c r="H1262" s="83" t="s">
        <v>311</v>
      </c>
      <c r="I1262" s="83" t="s">
        <v>311</v>
      </c>
      <c r="J1262" s="83" t="s">
        <v>311</v>
      </c>
      <c r="K1262" s="84" t="s">
        <v>311</v>
      </c>
      <c r="L1262" s="83" t="s">
        <v>311</v>
      </c>
      <c r="M1262" s="85" t="s">
        <v>311</v>
      </c>
      <c r="N1262" s="83" t="s">
        <v>311</v>
      </c>
      <c r="O1262" s="84" t="s">
        <v>311</v>
      </c>
      <c r="P1262" s="83" t="s">
        <v>311</v>
      </c>
      <c r="Q1262" s="83" t="s">
        <v>311</v>
      </c>
      <c r="R1262" s="83" t="s">
        <v>311</v>
      </c>
      <c r="S1262" s="86" t="s">
        <v>311</v>
      </c>
      <c r="T1262" s="83" t="s">
        <v>311</v>
      </c>
      <c r="U1262" s="83" t="s">
        <v>311</v>
      </c>
      <c r="V1262" s="83" t="s">
        <v>311</v>
      </c>
      <c r="W1262" s="86" t="s">
        <v>311</v>
      </c>
      <c r="X1262" s="86" t="s">
        <v>311</v>
      </c>
      <c r="Y1262" s="90" t="str">
        <f>IF(tbl_main[[#This Row],[ИНН организации]]="","",IF(ISERROR(VLOOKUP(tbl_main[[#This Row],[ИНН организации]],tbl_inn[],3,FALSE)),"Проверьте ИНН",VLOOKUP(tbl_main[[#This Row],[ИНН организации]],tbl_inn[],3,FALSE)))</f>
        <v/>
      </c>
      <c r="Z1262" s="90" t="str">
        <f>IF(ISERROR(VLOOKUP(tbl_main[[#This Row],[ИНН организации]],tbl_inn[],4,FALSE)),"",VLOOKUP(tbl_main[[#This Row],[ИНН организации]],tbl_inn[],4,FALSE))</f>
        <v/>
      </c>
      <c r="AA1262" s="90" t="str">
        <f>IF(ISERROR(VLOOKUP(tbl_main[[#This Row],[ИНН организации]],tbl_inn[],8,FALSE)),"",VLOOKUP(tbl_main[[#This Row],[ИНН организации]],tbl_inn[],8,FALSE))</f>
        <v/>
      </c>
      <c r="AB1262" s="83" t="s">
        <v>311</v>
      </c>
      <c r="AC1262" s="83" t="s">
        <v>311</v>
      </c>
      <c r="AD1262" s="83" t="s">
        <v>311</v>
      </c>
      <c r="AE1262" s="83" t="s">
        <v>311</v>
      </c>
      <c r="AF1262" s="83" t="s">
        <v>311</v>
      </c>
      <c r="AG1262" s="83" t="s">
        <v>311</v>
      </c>
      <c r="AH1262" s="83" t="s">
        <v>311</v>
      </c>
      <c r="AI1262" s="83" t="s">
        <v>311</v>
      </c>
      <c r="AJ1262" s="83" t="s">
        <v>311</v>
      </c>
      <c r="AK1262" s="83" t="s">
        <v>311</v>
      </c>
      <c r="AL1262" s="83" t="s">
        <v>311</v>
      </c>
      <c r="AM1262" s="83" t="s">
        <v>311</v>
      </c>
      <c r="AN1262" s="83" t="s">
        <v>311</v>
      </c>
    </row>
    <row r="1263" spans="1:40" x14ac:dyDescent="0.25">
      <c r="A1263" s="81">
        <f t="shared" si="19"/>
        <v>1254</v>
      </c>
      <c r="B1263" s="82" t="str">
        <f>IF(tbl_main[[#This Row],[ТИП]]="","",IF(tbl_main[[#This Row],[Серия и номер]]="","",tbl_main[[#This Row],[ТИП]]&amp;"-"&amp;RIGHT(tbl_main[[#This Row],[Серия и номер]],6)))</f>
        <v/>
      </c>
      <c r="C1263" s="83" t="s">
        <v>311</v>
      </c>
      <c r="D1263" s="83" t="s">
        <v>311</v>
      </c>
      <c r="E1263" s="83" t="s">
        <v>311</v>
      </c>
      <c r="F1263" s="83" t="s">
        <v>311</v>
      </c>
      <c r="G1263" s="83" t="s">
        <v>311</v>
      </c>
      <c r="H1263" s="83" t="s">
        <v>311</v>
      </c>
      <c r="I1263" s="83" t="s">
        <v>311</v>
      </c>
      <c r="J1263" s="83" t="s">
        <v>311</v>
      </c>
      <c r="K1263" s="84" t="s">
        <v>311</v>
      </c>
      <c r="L1263" s="83" t="s">
        <v>311</v>
      </c>
      <c r="M1263" s="85" t="s">
        <v>311</v>
      </c>
      <c r="N1263" s="83" t="s">
        <v>311</v>
      </c>
      <c r="O1263" s="84" t="s">
        <v>311</v>
      </c>
      <c r="P1263" s="83" t="s">
        <v>311</v>
      </c>
      <c r="Q1263" s="83" t="s">
        <v>311</v>
      </c>
      <c r="R1263" s="83" t="s">
        <v>311</v>
      </c>
      <c r="S1263" s="86" t="s">
        <v>311</v>
      </c>
      <c r="T1263" s="83" t="s">
        <v>311</v>
      </c>
      <c r="U1263" s="83" t="s">
        <v>311</v>
      </c>
      <c r="V1263" s="83" t="s">
        <v>311</v>
      </c>
      <c r="W1263" s="86" t="s">
        <v>311</v>
      </c>
      <c r="X1263" s="86" t="s">
        <v>311</v>
      </c>
      <c r="Y1263" s="90" t="str">
        <f>IF(tbl_main[[#This Row],[ИНН организации]]="","",IF(ISERROR(VLOOKUP(tbl_main[[#This Row],[ИНН организации]],tbl_inn[],3,FALSE)),"Проверьте ИНН",VLOOKUP(tbl_main[[#This Row],[ИНН организации]],tbl_inn[],3,FALSE)))</f>
        <v/>
      </c>
      <c r="Z1263" s="90" t="str">
        <f>IF(ISERROR(VLOOKUP(tbl_main[[#This Row],[ИНН организации]],tbl_inn[],4,FALSE)),"",VLOOKUP(tbl_main[[#This Row],[ИНН организации]],tbl_inn[],4,FALSE))</f>
        <v/>
      </c>
      <c r="AA1263" s="90" t="str">
        <f>IF(ISERROR(VLOOKUP(tbl_main[[#This Row],[ИНН организации]],tbl_inn[],8,FALSE)),"",VLOOKUP(tbl_main[[#This Row],[ИНН организации]],tbl_inn[],8,FALSE))</f>
        <v/>
      </c>
      <c r="AB1263" s="83" t="s">
        <v>311</v>
      </c>
      <c r="AC1263" s="83" t="s">
        <v>311</v>
      </c>
      <c r="AD1263" s="83" t="s">
        <v>311</v>
      </c>
      <c r="AE1263" s="83" t="s">
        <v>311</v>
      </c>
      <c r="AF1263" s="83" t="s">
        <v>311</v>
      </c>
      <c r="AG1263" s="83" t="s">
        <v>311</v>
      </c>
      <c r="AH1263" s="83" t="s">
        <v>311</v>
      </c>
      <c r="AI1263" s="83" t="s">
        <v>311</v>
      </c>
      <c r="AJ1263" s="83" t="s">
        <v>311</v>
      </c>
      <c r="AK1263" s="83" t="s">
        <v>311</v>
      </c>
      <c r="AL1263" s="83" t="s">
        <v>311</v>
      </c>
      <c r="AM1263" s="83" t="s">
        <v>311</v>
      </c>
      <c r="AN1263" s="83" t="s">
        <v>311</v>
      </c>
    </row>
    <row r="1264" spans="1:40" x14ac:dyDescent="0.25">
      <c r="A1264" s="81">
        <f t="shared" si="19"/>
        <v>1255</v>
      </c>
      <c r="B1264" s="82" t="str">
        <f>IF(tbl_main[[#This Row],[ТИП]]="","",IF(tbl_main[[#This Row],[Серия и номер]]="","",tbl_main[[#This Row],[ТИП]]&amp;"-"&amp;RIGHT(tbl_main[[#This Row],[Серия и номер]],6)))</f>
        <v/>
      </c>
      <c r="C1264" s="83" t="s">
        <v>311</v>
      </c>
      <c r="D1264" s="83" t="s">
        <v>311</v>
      </c>
      <c r="E1264" s="83" t="s">
        <v>311</v>
      </c>
      <c r="F1264" s="83" t="s">
        <v>311</v>
      </c>
      <c r="G1264" s="83" t="s">
        <v>311</v>
      </c>
      <c r="H1264" s="83" t="s">
        <v>311</v>
      </c>
      <c r="I1264" s="83" t="s">
        <v>311</v>
      </c>
      <c r="J1264" s="83" t="s">
        <v>311</v>
      </c>
      <c r="K1264" s="84" t="s">
        <v>311</v>
      </c>
      <c r="L1264" s="83" t="s">
        <v>311</v>
      </c>
      <c r="M1264" s="85" t="s">
        <v>311</v>
      </c>
      <c r="N1264" s="83" t="s">
        <v>311</v>
      </c>
      <c r="O1264" s="84" t="s">
        <v>311</v>
      </c>
      <c r="P1264" s="83" t="s">
        <v>311</v>
      </c>
      <c r="Q1264" s="83" t="s">
        <v>311</v>
      </c>
      <c r="R1264" s="83" t="s">
        <v>311</v>
      </c>
      <c r="S1264" s="86" t="s">
        <v>311</v>
      </c>
      <c r="T1264" s="83" t="s">
        <v>311</v>
      </c>
      <c r="U1264" s="83" t="s">
        <v>311</v>
      </c>
      <c r="V1264" s="83" t="s">
        <v>311</v>
      </c>
      <c r="W1264" s="86" t="s">
        <v>311</v>
      </c>
      <c r="X1264" s="86" t="s">
        <v>311</v>
      </c>
      <c r="Y1264" s="90" t="str">
        <f>IF(tbl_main[[#This Row],[ИНН организации]]="","",IF(ISERROR(VLOOKUP(tbl_main[[#This Row],[ИНН организации]],tbl_inn[],3,FALSE)),"Проверьте ИНН",VLOOKUP(tbl_main[[#This Row],[ИНН организации]],tbl_inn[],3,FALSE)))</f>
        <v/>
      </c>
      <c r="Z1264" s="90" t="str">
        <f>IF(ISERROR(VLOOKUP(tbl_main[[#This Row],[ИНН организации]],tbl_inn[],4,FALSE)),"",VLOOKUP(tbl_main[[#This Row],[ИНН организации]],tbl_inn[],4,FALSE))</f>
        <v/>
      </c>
      <c r="AA1264" s="90" t="str">
        <f>IF(ISERROR(VLOOKUP(tbl_main[[#This Row],[ИНН организации]],tbl_inn[],8,FALSE)),"",VLOOKUP(tbl_main[[#This Row],[ИНН организации]],tbl_inn[],8,FALSE))</f>
        <v/>
      </c>
      <c r="AB1264" s="83" t="s">
        <v>311</v>
      </c>
      <c r="AC1264" s="83" t="s">
        <v>311</v>
      </c>
      <c r="AD1264" s="83" t="s">
        <v>311</v>
      </c>
      <c r="AE1264" s="83" t="s">
        <v>311</v>
      </c>
      <c r="AF1264" s="83" t="s">
        <v>311</v>
      </c>
      <c r="AG1264" s="83" t="s">
        <v>311</v>
      </c>
      <c r="AH1264" s="83" t="s">
        <v>311</v>
      </c>
      <c r="AI1264" s="83" t="s">
        <v>311</v>
      </c>
      <c r="AJ1264" s="83" t="s">
        <v>311</v>
      </c>
      <c r="AK1264" s="83" t="s">
        <v>311</v>
      </c>
      <c r="AL1264" s="83" t="s">
        <v>311</v>
      </c>
      <c r="AM1264" s="83" t="s">
        <v>311</v>
      </c>
      <c r="AN1264" s="83" t="s">
        <v>311</v>
      </c>
    </row>
    <row r="1265" spans="1:40" x14ac:dyDescent="0.25">
      <c r="A1265" s="81">
        <f t="shared" si="19"/>
        <v>1256</v>
      </c>
      <c r="B1265" s="82" t="str">
        <f>IF(tbl_main[[#This Row],[ТИП]]="","",IF(tbl_main[[#This Row],[Серия и номер]]="","",tbl_main[[#This Row],[ТИП]]&amp;"-"&amp;RIGHT(tbl_main[[#This Row],[Серия и номер]],6)))</f>
        <v/>
      </c>
      <c r="C1265" s="83" t="s">
        <v>311</v>
      </c>
      <c r="D1265" s="83" t="s">
        <v>311</v>
      </c>
      <c r="E1265" s="83" t="s">
        <v>311</v>
      </c>
      <c r="F1265" s="83" t="s">
        <v>311</v>
      </c>
      <c r="G1265" s="83" t="s">
        <v>311</v>
      </c>
      <c r="H1265" s="83" t="s">
        <v>311</v>
      </c>
      <c r="I1265" s="83" t="s">
        <v>311</v>
      </c>
      <c r="J1265" s="83" t="s">
        <v>311</v>
      </c>
      <c r="K1265" s="84" t="s">
        <v>311</v>
      </c>
      <c r="L1265" s="83" t="s">
        <v>311</v>
      </c>
      <c r="M1265" s="85" t="s">
        <v>311</v>
      </c>
      <c r="N1265" s="83" t="s">
        <v>311</v>
      </c>
      <c r="O1265" s="84" t="s">
        <v>311</v>
      </c>
      <c r="P1265" s="83" t="s">
        <v>311</v>
      </c>
      <c r="Q1265" s="83" t="s">
        <v>311</v>
      </c>
      <c r="R1265" s="83" t="s">
        <v>311</v>
      </c>
      <c r="S1265" s="86" t="s">
        <v>311</v>
      </c>
      <c r="T1265" s="83" t="s">
        <v>311</v>
      </c>
      <c r="U1265" s="83" t="s">
        <v>311</v>
      </c>
      <c r="V1265" s="83" t="s">
        <v>311</v>
      </c>
      <c r="W1265" s="86" t="s">
        <v>311</v>
      </c>
      <c r="X1265" s="86" t="s">
        <v>311</v>
      </c>
      <c r="Y1265" s="90" t="str">
        <f>IF(tbl_main[[#This Row],[ИНН организации]]="","",IF(ISERROR(VLOOKUP(tbl_main[[#This Row],[ИНН организации]],tbl_inn[],3,FALSE)),"Проверьте ИНН",VLOOKUP(tbl_main[[#This Row],[ИНН организации]],tbl_inn[],3,FALSE)))</f>
        <v/>
      </c>
      <c r="Z1265" s="90" t="str">
        <f>IF(ISERROR(VLOOKUP(tbl_main[[#This Row],[ИНН организации]],tbl_inn[],4,FALSE)),"",VLOOKUP(tbl_main[[#This Row],[ИНН организации]],tbl_inn[],4,FALSE))</f>
        <v/>
      </c>
      <c r="AA1265" s="90" t="str">
        <f>IF(ISERROR(VLOOKUP(tbl_main[[#This Row],[ИНН организации]],tbl_inn[],8,FALSE)),"",VLOOKUP(tbl_main[[#This Row],[ИНН организации]],tbl_inn[],8,FALSE))</f>
        <v/>
      </c>
      <c r="AB1265" s="83" t="s">
        <v>311</v>
      </c>
      <c r="AC1265" s="83" t="s">
        <v>311</v>
      </c>
      <c r="AD1265" s="83" t="s">
        <v>311</v>
      </c>
      <c r="AE1265" s="83" t="s">
        <v>311</v>
      </c>
      <c r="AF1265" s="83" t="s">
        <v>311</v>
      </c>
      <c r="AG1265" s="83" t="s">
        <v>311</v>
      </c>
      <c r="AH1265" s="83" t="s">
        <v>311</v>
      </c>
      <c r="AI1265" s="83" t="s">
        <v>311</v>
      </c>
      <c r="AJ1265" s="83" t="s">
        <v>311</v>
      </c>
      <c r="AK1265" s="83" t="s">
        <v>311</v>
      </c>
      <c r="AL1265" s="83" t="s">
        <v>311</v>
      </c>
      <c r="AM1265" s="83" t="s">
        <v>311</v>
      </c>
      <c r="AN1265" s="83" t="s">
        <v>311</v>
      </c>
    </row>
    <row r="1266" spans="1:40" x14ac:dyDescent="0.25">
      <c r="A1266" s="81">
        <f t="shared" si="19"/>
        <v>1257</v>
      </c>
      <c r="B1266" s="82" t="str">
        <f>IF(tbl_main[[#This Row],[ТИП]]="","",IF(tbl_main[[#This Row],[Серия и номер]]="","",tbl_main[[#This Row],[ТИП]]&amp;"-"&amp;RIGHT(tbl_main[[#This Row],[Серия и номер]],6)))</f>
        <v/>
      </c>
      <c r="C1266" s="83" t="s">
        <v>311</v>
      </c>
      <c r="D1266" s="83" t="s">
        <v>311</v>
      </c>
      <c r="E1266" s="83" t="s">
        <v>311</v>
      </c>
      <c r="F1266" s="83" t="s">
        <v>311</v>
      </c>
      <c r="G1266" s="83" t="s">
        <v>311</v>
      </c>
      <c r="H1266" s="83" t="s">
        <v>311</v>
      </c>
      <c r="I1266" s="83" t="s">
        <v>311</v>
      </c>
      <c r="J1266" s="83" t="s">
        <v>311</v>
      </c>
      <c r="K1266" s="84" t="s">
        <v>311</v>
      </c>
      <c r="L1266" s="83" t="s">
        <v>311</v>
      </c>
      <c r="M1266" s="85" t="s">
        <v>311</v>
      </c>
      <c r="N1266" s="83" t="s">
        <v>311</v>
      </c>
      <c r="O1266" s="84" t="s">
        <v>311</v>
      </c>
      <c r="P1266" s="83" t="s">
        <v>311</v>
      </c>
      <c r="Q1266" s="83" t="s">
        <v>311</v>
      </c>
      <c r="R1266" s="83" t="s">
        <v>311</v>
      </c>
      <c r="S1266" s="86" t="s">
        <v>311</v>
      </c>
      <c r="T1266" s="83" t="s">
        <v>311</v>
      </c>
      <c r="U1266" s="83" t="s">
        <v>311</v>
      </c>
      <c r="V1266" s="83" t="s">
        <v>311</v>
      </c>
      <c r="W1266" s="86" t="s">
        <v>311</v>
      </c>
      <c r="X1266" s="86" t="s">
        <v>311</v>
      </c>
      <c r="Y1266" s="90" t="str">
        <f>IF(tbl_main[[#This Row],[ИНН организации]]="","",IF(ISERROR(VLOOKUP(tbl_main[[#This Row],[ИНН организации]],tbl_inn[],3,FALSE)),"Проверьте ИНН",VLOOKUP(tbl_main[[#This Row],[ИНН организации]],tbl_inn[],3,FALSE)))</f>
        <v/>
      </c>
      <c r="Z1266" s="90" t="str">
        <f>IF(ISERROR(VLOOKUP(tbl_main[[#This Row],[ИНН организации]],tbl_inn[],4,FALSE)),"",VLOOKUP(tbl_main[[#This Row],[ИНН организации]],tbl_inn[],4,FALSE))</f>
        <v/>
      </c>
      <c r="AA1266" s="90" t="str">
        <f>IF(ISERROR(VLOOKUP(tbl_main[[#This Row],[ИНН организации]],tbl_inn[],8,FALSE)),"",VLOOKUP(tbl_main[[#This Row],[ИНН организации]],tbl_inn[],8,FALSE))</f>
        <v/>
      </c>
      <c r="AB1266" s="83" t="s">
        <v>311</v>
      </c>
      <c r="AC1266" s="83" t="s">
        <v>311</v>
      </c>
      <c r="AD1266" s="83" t="s">
        <v>311</v>
      </c>
      <c r="AE1266" s="83" t="s">
        <v>311</v>
      </c>
      <c r="AF1266" s="83" t="s">
        <v>311</v>
      </c>
      <c r="AG1266" s="83" t="s">
        <v>311</v>
      </c>
      <c r="AH1266" s="83" t="s">
        <v>311</v>
      </c>
      <c r="AI1266" s="83" t="s">
        <v>311</v>
      </c>
      <c r="AJ1266" s="83" t="s">
        <v>311</v>
      </c>
      <c r="AK1266" s="83" t="s">
        <v>311</v>
      </c>
      <c r="AL1266" s="83" t="s">
        <v>311</v>
      </c>
      <c r="AM1266" s="83" t="s">
        <v>311</v>
      </c>
      <c r="AN1266" s="83" t="s">
        <v>311</v>
      </c>
    </row>
    <row r="1267" spans="1:40" x14ac:dyDescent="0.25">
      <c r="A1267" s="81">
        <f t="shared" si="19"/>
        <v>1258</v>
      </c>
      <c r="B1267" s="82" t="str">
        <f>IF(tbl_main[[#This Row],[ТИП]]="","",IF(tbl_main[[#This Row],[Серия и номер]]="","",tbl_main[[#This Row],[ТИП]]&amp;"-"&amp;RIGHT(tbl_main[[#This Row],[Серия и номер]],6)))</f>
        <v/>
      </c>
      <c r="C1267" s="83" t="s">
        <v>311</v>
      </c>
      <c r="D1267" s="83" t="s">
        <v>311</v>
      </c>
      <c r="E1267" s="83" t="s">
        <v>311</v>
      </c>
      <c r="F1267" s="83" t="s">
        <v>311</v>
      </c>
      <c r="G1267" s="83" t="s">
        <v>311</v>
      </c>
      <c r="H1267" s="83" t="s">
        <v>311</v>
      </c>
      <c r="I1267" s="83" t="s">
        <v>311</v>
      </c>
      <c r="J1267" s="83" t="s">
        <v>311</v>
      </c>
      <c r="K1267" s="84" t="s">
        <v>311</v>
      </c>
      <c r="L1267" s="83" t="s">
        <v>311</v>
      </c>
      <c r="M1267" s="85" t="s">
        <v>311</v>
      </c>
      <c r="N1267" s="83" t="s">
        <v>311</v>
      </c>
      <c r="O1267" s="84" t="s">
        <v>311</v>
      </c>
      <c r="P1267" s="83" t="s">
        <v>311</v>
      </c>
      <c r="Q1267" s="83" t="s">
        <v>311</v>
      </c>
      <c r="R1267" s="83" t="s">
        <v>311</v>
      </c>
      <c r="S1267" s="86" t="s">
        <v>311</v>
      </c>
      <c r="T1267" s="83" t="s">
        <v>311</v>
      </c>
      <c r="U1267" s="83" t="s">
        <v>311</v>
      </c>
      <c r="V1267" s="83" t="s">
        <v>311</v>
      </c>
      <c r="W1267" s="86" t="s">
        <v>311</v>
      </c>
      <c r="X1267" s="86" t="s">
        <v>311</v>
      </c>
      <c r="Y1267" s="90" t="str">
        <f>IF(tbl_main[[#This Row],[ИНН организации]]="","",IF(ISERROR(VLOOKUP(tbl_main[[#This Row],[ИНН организации]],tbl_inn[],3,FALSE)),"Проверьте ИНН",VLOOKUP(tbl_main[[#This Row],[ИНН организации]],tbl_inn[],3,FALSE)))</f>
        <v/>
      </c>
      <c r="Z1267" s="90" t="str">
        <f>IF(ISERROR(VLOOKUP(tbl_main[[#This Row],[ИНН организации]],tbl_inn[],4,FALSE)),"",VLOOKUP(tbl_main[[#This Row],[ИНН организации]],tbl_inn[],4,FALSE))</f>
        <v/>
      </c>
      <c r="AA1267" s="90" t="str">
        <f>IF(ISERROR(VLOOKUP(tbl_main[[#This Row],[ИНН организации]],tbl_inn[],8,FALSE)),"",VLOOKUP(tbl_main[[#This Row],[ИНН организации]],tbl_inn[],8,FALSE))</f>
        <v/>
      </c>
      <c r="AB1267" s="83" t="s">
        <v>311</v>
      </c>
      <c r="AC1267" s="83" t="s">
        <v>311</v>
      </c>
      <c r="AD1267" s="83" t="s">
        <v>311</v>
      </c>
      <c r="AE1267" s="83" t="s">
        <v>311</v>
      </c>
      <c r="AF1267" s="83" t="s">
        <v>311</v>
      </c>
      <c r="AG1267" s="83" t="s">
        <v>311</v>
      </c>
      <c r="AH1267" s="83" t="s">
        <v>311</v>
      </c>
      <c r="AI1267" s="83" t="s">
        <v>311</v>
      </c>
      <c r="AJ1267" s="83" t="s">
        <v>311</v>
      </c>
      <c r="AK1267" s="83" t="s">
        <v>311</v>
      </c>
      <c r="AL1267" s="83" t="s">
        <v>311</v>
      </c>
      <c r="AM1267" s="83" t="s">
        <v>311</v>
      </c>
      <c r="AN1267" s="83" t="s">
        <v>311</v>
      </c>
    </row>
    <row r="1268" spans="1:40" x14ac:dyDescent="0.25">
      <c r="A1268" s="81">
        <f t="shared" si="19"/>
        <v>1259</v>
      </c>
      <c r="B1268" s="82" t="str">
        <f>IF(tbl_main[[#This Row],[ТИП]]="","",IF(tbl_main[[#This Row],[Серия и номер]]="","",tbl_main[[#This Row],[ТИП]]&amp;"-"&amp;RIGHT(tbl_main[[#This Row],[Серия и номер]],6)))</f>
        <v/>
      </c>
      <c r="C1268" s="83" t="s">
        <v>311</v>
      </c>
      <c r="D1268" s="83" t="s">
        <v>311</v>
      </c>
      <c r="E1268" s="83" t="s">
        <v>311</v>
      </c>
      <c r="F1268" s="83" t="s">
        <v>311</v>
      </c>
      <c r="G1268" s="83" t="s">
        <v>311</v>
      </c>
      <c r="H1268" s="83" t="s">
        <v>311</v>
      </c>
      <c r="I1268" s="83" t="s">
        <v>311</v>
      </c>
      <c r="J1268" s="83" t="s">
        <v>311</v>
      </c>
      <c r="K1268" s="84" t="s">
        <v>311</v>
      </c>
      <c r="L1268" s="83" t="s">
        <v>311</v>
      </c>
      <c r="M1268" s="85" t="s">
        <v>311</v>
      </c>
      <c r="N1268" s="83" t="s">
        <v>311</v>
      </c>
      <c r="O1268" s="84" t="s">
        <v>311</v>
      </c>
      <c r="P1268" s="83" t="s">
        <v>311</v>
      </c>
      <c r="Q1268" s="83" t="s">
        <v>311</v>
      </c>
      <c r="R1268" s="83" t="s">
        <v>311</v>
      </c>
      <c r="S1268" s="86" t="s">
        <v>311</v>
      </c>
      <c r="T1268" s="83" t="s">
        <v>311</v>
      </c>
      <c r="U1268" s="83" t="s">
        <v>311</v>
      </c>
      <c r="V1268" s="83" t="s">
        <v>311</v>
      </c>
      <c r="W1268" s="86" t="s">
        <v>311</v>
      </c>
      <c r="X1268" s="86" t="s">
        <v>311</v>
      </c>
      <c r="Y1268" s="90" t="str">
        <f>IF(tbl_main[[#This Row],[ИНН организации]]="","",IF(ISERROR(VLOOKUP(tbl_main[[#This Row],[ИНН организации]],tbl_inn[],3,FALSE)),"Проверьте ИНН",VLOOKUP(tbl_main[[#This Row],[ИНН организации]],tbl_inn[],3,FALSE)))</f>
        <v/>
      </c>
      <c r="Z1268" s="90" t="str">
        <f>IF(ISERROR(VLOOKUP(tbl_main[[#This Row],[ИНН организации]],tbl_inn[],4,FALSE)),"",VLOOKUP(tbl_main[[#This Row],[ИНН организации]],tbl_inn[],4,FALSE))</f>
        <v/>
      </c>
      <c r="AA1268" s="90" t="str">
        <f>IF(ISERROR(VLOOKUP(tbl_main[[#This Row],[ИНН организации]],tbl_inn[],8,FALSE)),"",VLOOKUP(tbl_main[[#This Row],[ИНН организации]],tbl_inn[],8,FALSE))</f>
        <v/>
      </c>
      <c r="AB1268" s="83" t="s">
        <v>311</v>
      </c>
      <c r="AC1268" s="83" t="s">
        <v>311</v>
      </c>
      <c r="AD1268" s="83" t="s">
        <v>311</v>
      </c>
      <c r="AE1268" s="83" t="s">
        <v>311</v>
      </c>
      <c r="AF1268" s="83" t="s">
        <v>311</v>
      </c>
      <c r="AG1268" s="83" t="s">
        <v>311</v>
      </c>
      <c r="AH1268" s="83" t="s">
        <v>311</v>
      </c>
      <c r="AI1268" s="83" t="s">
        <v>311</v>
      </c>
      <c r="AJ1268" s="83" t="s">
        <v>311</v>
      </c>
      <c r="AK1268" s="83" t="s">
        <v>311</v>
      </c>
      <c r="AL1268" s="83" t="s">
        <v>311</v>
      </c>
      <c r="AM1268" s="83" t="s">
        <v>311</v>
      </c>
      <c r="AN1268" s="83" t="s">
        <v>311</v>
      </c>
    </row>
    <row r="1269" spans="1:40" x14ac:dyDescent="0.25">
      <c r="A1269" s="81">
        <f t="shared" si="19"/>
        <v>1260</v>
      </c>
      <c r="B1269" s="82" t="str">
        <f>IF(tbl_main[[#This Row],[ТИП]]="","",IF(tbl_main[[#This Row],[Серия и номер]]="","",tbl_main[[#This Row],[ТИП]]&amp;"-"&amp;RIGHT(tbl_main[[#This Row],[Серия и номер]],6)))</f>
        <v/>
      </c>
      <c r="C1269" s="83" t="s">
        <v>311</v>
      </c>
      <c r="D1269" s="83" t="s">
        <v>311</v>
      </c>
      <c r="E1269" s="83" t="s">
        <v>311</v>
      </c>
      <c r="F1269" s="83" t="s">
        <v>311</v>
      </c>
      <c r="G1269" s="83" t="s">
        <v>311</v>
      </c>
      <c r="H1269" s="83" t="s">
        <v>311</v>
      </c>
      <c r="I1269" s="83" t="s">
        <v>311</v>
      </c>
      <c r="J1269" s="83" t="s">
        <v>311</v>
      </c>
      <c r="K1269" s="84" t="s">
        <v>311</v>
      </c>
      <c r="L1269" s="83" t="s">
        <v>311</v>
      </c>
      <c r="M1269" s="85" t="s">
        <v>311</v>
      </c>
      <c r="N1269" s="83" t="s">
        <v>311</v>
      </c>
      <c r="O1269" s="84" t="s">
        <v>311</v>
      </c>
      <c r="P1269" s="83" t="s">
        <v>311</v>
      </c>
      <c r="Q1269" s="83" t="s">
        <v>311</v>
      </c>
      <c r="R1269" s="83" t="s">
        <v>311</v>
      </c>
      <c r="S1269" s="86" t="s">
        <v>311</v>
      </c>
      <c r="T1269" s="83" t="s">
        <v>311</v>
      </c>
      <c r="U1269" s="83" t="s">
        <v>311</v>
      </c>
      <c r="V1269" s="83" t="s">
        <v>311</v>
      </c>
      <c r="W1269" s="86" t="s">
        <v>311</v>
      </c>
      <c r="X1269" s="86" t="s">
        <v>311</v>
      </c>
      <c r="Y1269" s="90" t="str">
        <f>IF(tbl_main[[#This Row],[ИНН организации]]="","",IF(ISERROR(VLOOKUP(tbl_main[[#This Row],[ИНН организации]],tbl_inn[],3,FALSE)),"Проверьте ИНН",VLOOKUP(tbl_main[[#This Row],[ИНН организации]],tbl_inn[],3,FALSE)))</f>
        <v/>
      </c>
      <c r="Z1269" s="90" t="str">
        <f>IF(ISERROR(VLOOKUP(tbl_main[[#This Row],[ИНН организации]],tbl_inn[],4,FALSE)),"",VLOOKUP(tbl_main[[#This Row],[ИНН организации]],tbl_inn[],4,FALSE))</f>
        <v/>
      </c>
      <c r="AA1269" s="90" t="str">
        <f>IF(ISERROR(VLOOKUP(tbl_main[[#This Row],[ИНН организации]],tbl_inn[],8,FALSE)),"",VLOOKUP(tbl_main[[#This Row],[ИНН организации]],tbl_inn[],8,FALSE))</f>
        <v/>
      </c>
      <c r="AB1269" s="83" t="s">
        <v>311</v>
      </c>
      <c r="AC1269" s="83" t="s">
        <v>311</v>
      </c>
      <c r="AD1269" s="83" t="s">
        <v>311</v>
      </c>
      <c r="AE1269" s="83" t="s">
        <v>311</v>
      </c>
      <c r="AF1269" s="83" t="s">
        <v>311</v>
      </c>
      <c r="AG1269" s="83" t="s">
        <v>311</v>
      </c>
      <c r="AH1269" s="83" t="s">
        <v>311</v>
      </c>
      <c r="AI1269" s="83" t="s">
        <v>311</v>
      </c>
      <c r="AJ1269" s="83" t="s">
        <v>311</v>
      </c>
      <c r="AK1269" s="83" t="s">
        <v>311</v>
      </c>
      <c r="AL1269" s="83" t="s">
        <v>311</v>
      </c>
      <c r="AM1269" s="83" t="s">
        <v>311</v>
      </c>
      <c r="AN1269" s="83" t="s">
        <v>311</v>
      </c>
    </row>
    <row r="1270" spans="1:40" x14ac:dyDescent="0.25">
      <c r="A1270" s="81">
        <f t="shared" si="19"/>
        <v>1261</v>
      </c>
      <c r="B1270" s="82" t="str">
        <f>IF(tbl_main[[#This Row],[ТИП]]="","",IF(tbl_main[[#This Row],[Серия и номер]]="","",tbl_main[[#This Row],[ТИП]]&amp;"-"&amp;RIGHT(tbl_main[[#This Row],[Серия и номер]],6)))</f>
        <v/>
      </c>
      <c r="C1270" s="83" t="s">
        <v>311</v>
      </c>
      <c r="D1270" s="83" t="s">
        <v>311</v>
      </c>
      <c r="E1270" s="83" t="s">
        <v>311</v>
      </c>
      <c r="F1270" s="83" t="s">
        <v>311</v>
      </c>
      <c r="G1270" s="83" t="s">
        <v>311</v>
      </c>
      <c r="H1270" s="83" t="s">
        <v>311</v>
      </c>
      <c r="I1270" s="83" t="s">
        <v>311</v>
      </c>
      <c r="J1270" s="83" t="s">
        <v>311</v>
      </c>
      <c r="K1270" s="84" t="s">
        <v>311</v>
      </c>
      <c r="L1270" s="83" t="s">
        <v>311</v>
      </c>
      <c r="M1270" s="85" t="s">
        <v>311</v>
      </c>
      <c r="N1270" s="83" t="s">
        <v>311</v>
      </c>
      <c r="O1270" s="84" t="s">
        <v>311</v>
      </c>
      <c r="P1270" s="83" t="s">
        <v>311</v>
      </c>
      <c r="Q1270" s="83" t="s">
        <v>311</v>
      </c>
      <c r="R1270" s="83" t="s">
        <v>311</v>
      </c>
      <c r="S1270" s="86" t="s">
        <v>311</v>
      </c>
      <c r="T1270" s="83" t="s">
        <v>311</v>
      </c>
      <c r="U1270" s="83" t="s">
        <v>311</v>
      </c>
      <c r="V1270" s="83" t="s">
        <v>311</v>
      </c>
      <c r="W1270" s="86" t="s">
        <v>311</v>
      </c>
      <c r="X1270" s="86" t="s">
        <v>311</v>
      </c>
      <c r="Y1270" s="90" t="str">
        <f>IF(tbl_main[[#This Row],[ИНН организации]]="","",IF(ISERROR(VLOOKUP(tbl_main[[#This Row],[ИНН организации]],tbl_inn[],3,FALSE)),"Проверьте ИНН",VLOOKUP(tbl_main[[#This Row],[ИНН организации]],tbl_inn[],3,FALSE)))</f>
        <v/>
      </c>
      <c r="Z1270" s="90" t="str">
        <f>IF(ISERROR(VLOOKUP(tbl_main[[#This Row],[ИНН организации]],tbl_inn[],4,FALSE)),"",VLOOKUP(tbl_main[[#This Row],[ИНН организации]],tbl_inn[],4,FALSE))</f>
        <v/>
      </c>
      <c r="AA1270" s="90" t="str">
        <f>IF(ISERROR(VLOOKUP(tbl_main[[#This Row],[ИНН организации]],tbl_inn[],8,FALSE)),"",VLOOKUP(tbl_main[[#This Row],[ИНН организации]],tbl_inn[],8,FALSE))</f>
        <v/>
      </c>
      <c r="AB1270" s="83" t="s">
        <v>311</v>
      </c>
      <c r="AC1270" s="83" t="s">
        <v>311</v>
      </c>
      <c r="AD1270" s="83" t="s">
        <v>311</v>
      </c>
      <c r="AE1270" s="83" t="s">
        <v>311</v>
      </c>
      <c r="AF1270" s="83" t="s">
        <v>311</v>
      </c>
      <c r="AG1270" s="83" t="s">
        <v>311</v>
      </c>
      <c r="AH1270" s="83" t="s">
        <v>311</v>
      </c>
      <c r="AI1270" s="83" t="s">
        <v>311</v>
      </c>
      <c r="AJ1270" s="83" t="s">
        <v>311</v>
      </c>
      <c r="AK1270" s="83" t="s">
        <v>311</v>
      </c>
      <c r="AL1270" s="83" t="s">
        <v>311</v>
      </c>
      <c r="AM1270" s="83" t="s">
        <v>311</v>
      </c>
      <c r="AN1270" s="83" t="s">
        <v>311</v>
      </c>
    </row>
    <row r="1271" spans="1:40" x14ac:dyDescent="0.25">
      <c r="A1271" s="81">
        <f t="shared" si="19"/>
        <v>1262</v>
      </c>
      <c r="B1271" s="82" t="str">
        <f>IF(tbl_main[[#This Row],[ТИП]]="","",IF(tbl_main[[#This Row],[Серия и номер]]="","",tbl_main[[#This Row],[ТИП]]&amp;"-"&amp;RIGHT(tbl_main[[#This Row],[Серия и номер]],6)))</f>
        <v/>
      </c>
      <c r="C1271" s="83" t="s">
        <v>311</v>
      </c>
      <c r="D1271" s="83" t="s">
        <v>311</v>
      </c>
      <c r="E1271" s="83" t="s">
        <v>311</v>
      </c>
      <c r="F1271" s="83" t="s">
        <v>311</v>
      </c>
      <c r="G1271" s="83" t="s">
        <v>311</v>
      </c>
      <c r="H1271" s="83" t="s">
        <v>311</v>
      </c>
      <c r="I1271" s="83" t="s">
        <v>311</v>
      </c>
      <c r="J1271" s="83" t="s">
        <v>311</v>
      </c>
      <c r="K1271" s="84" t="s">
        <v>311</v>
      </c>
      <c r="L1271" s="83" t="s">
        <v>311</v>
      </c>
      <c r="M1271" s="85" t="s">
        <v>311</v>
      </c>
      <c r="N1271" s="83" t="s">
        <v>311</v>
      </c>
      <c r="O1271" s="84" t="s">
        <v>311</v>
      </c>
      <c r="P1271" s="83" t="s">
        <v>311</v>
      </c>
      <c r="Q1271" s="83" t="s">
        <v>311</v>
      </c>
      <c r="R1271" s="83" t="s">
        <v>311</v>
      </c>
      <c r="S1271" s="86" t="s">
        <v>311</v>
      </c>
      <c r="T1271" s="83" t="s">
        <v>311</v>
      </c>
      <c r="U1271" s="83" t="s">
        <v>311</v>
      </c>
      <c r="V1271" s="83" t="s">
        <v>311</v>
      </c>
      <c r="W1271" s="86" t="s">
        <v>311</v>
      </c>
      <c r="X1271" s="86" t="s">
        <v>311</v>
      </c>
      <c r="Y1271" s="90" t="str">
        <f>IF(tbl_main[[#This Row],[ИНН организации]]="","",IF(ISERROR(VLOOKUP(tbl_main[[#This Row],[ИНН организации]],tbl_inn[],3,FALSE)),"Проверьте ИНН",VLOOKUP(tbl_main[[#This Row],[ИНН организации]],tbl_inn[],3,FALSE)))</f>
        <v/>
      </c>
      <c r="Z1271" s="90" t="str">
        <f>IF(ISERROR(VLOOKUP(tbl_main[[#This Row],[ИНН организации]],tbl_inn[],4,FALSE)),"",VLOOKUP(tbl_main[[#This Row],[ИНН организации]],tbl_inn[],4,FALSE))</f>
        <v/>
      </c>
      <c r="AA1271" s="90" t="str">
        <f>IF(ISERROR(VLOOKUP(tbl_main[[#This Row],[ИНН организации]],tbl_inn[],8,FALSE)),"",VLOOKUP(tbl_main[[#This Row],[ИНН организации]],tbl_inn[],8,FALSE))</f>
        <v/>
      </c>
      <c r="AB1271" s="83" t="s">
        <v>311</v>
      </c>
      <c r="AC1271" s="83" t="s">
        <v>311</v>
      </c>
      <c r="AD1271" s="83" t="s">
        <v>311</v>
      </c>
      <c r="AE1271" s="83" t="s">
        <v>311</v>
      </c>
      <c r="AF1271" s="83" t="s">
        <v>311</v>
      </c>
      <c r="AG1271" s="83" t="s">
        <v>311</v>
      </c>
      <c r="AH1271" s="83" t="s">
        <v>311</v>
      </c>
      <c r="AI1271" s="83" t="s">
        <v>311</v>
      </c>
      <c r="AJ1271" s="83" t="s">
        <v>311</v>
      </c>
      <c r="AK1271" s="83" t="s">
        <v>311</v>
      </c>
      <c r="AL1271" s="83" t="s">
        <v>311</v>
      </c>
      <c r="AM1271" s="83" t="s">
        <v>311</v>
      </c>
      <c r="AN1271" s="83" t="s">
        <v>311</v>
      </c>
    </row>
    <row r="1272" spans="1:40" x14ac:dyDescent="0.25">
      <c r="A1272" s="81">
        <f t="shared" si="19"/>
        <v>1263</v>
      </c>
      <c r="B1272" s="82" t="str">
        <f>IF(tbl_main[[#This Row],[ТИП]]="","",IF(tbl_main[[#This Row],[Серия и номер]]="","",tbl_main[[#This Row],[ТИП]]&amp;"-"&amp;RIGHT(tbl_main[[#This Row],[Серия и номер]],6)))</f>
        <v/>
      </c>
      <c r="C1272" s="83" t="s">
        <v>311</v>
      </c>
      <c r="D1272" s="83" t="s">
        <v>311</v>
      </c>
      <c r="E1272" s="83" t="s">
        <v>311</v>
      </c>
      <c r="F1272" s="83" t="s">
        <v>311</v>
      </c>
      <c r="G1272" s="83" t="s">
        <v>311</v>
      </c>
      <c r="H1272" s="83" t="s">
        <v>311</v>
      </c>
      <c r="I1272" s="83" t="s">
        <v>311</v>
      </c>
      <c r="J1272" s="83" t="s">
        <v>311</v>
      </c>
      <c r="K1272" s="84" t="s">
        <v>311</v>
      </c>
      <c r="L1272" s="83" t="s">
        <v>311</v>
      </c>
      <c r="M1272" s="85" t="s">
        <v>311</v>
      </c>
      <c r="N1272" s="83" t="s">
        <v>311</v>
      </c>
      <c r="O1272" s="84" t="s">
        <v>311</v>
      </c>
      <c r="P1272" s="83" t="s">
        <v>311</v>
      </c>
      <c r="Q1272" s="83" t="s">
        <v>311</v>
      </c>
      <c r="R1272" s="83" t="s">
        <v>311</v>
      </c>
      <c r="S1272" s="86" t="s">
        <v>311</v>
      </c>
      <c r="T1272" s="83" t="s">
        <v>311</v>
      </c>
      <c r="U1272" s="83" t="s">
        <v>311</v>
      </c>
      <c r="V1272" s="83" t="s">
        <v>311</v>
      </c>
      <c r="W1272" s="86" t="s">
        <v>311</v>
      </c>
      <c r="X1272" s="86" t="s">
        <v>311</v>
      </c>
      <c r="Y1272" s="90" t="str">
        <f>IF(tbl_main[[#This Row],[ИНН организации]]="","",IF(ISERROR(VLOOKUP(tbl_main[[#This Row],[ИНН организации]],tbl_inn[],3,FALSE)),"Проверьте ИНН",VLOOKUP(tbl_main[[#This Row],[ИНН организации]],tbl_inn[],3,FALSE)))</f>
        <v/>
      </c>
      <c r="Z1272" s="90" t="str">
        <f>IF(ISERROR(VLOOKUP(tbl_main[[#This Row],[ИНН организации]],tbl_inn[],4,FALSE)),"",VLOOKUP(tbl_main[[#This Row],[ИНН организации]],tbl_inn[],4,FALSE))</f>
        <v/>
      </c>
      <c r="AA1272" s="90" t="str">
        <f>IF(ISERROR(VLOOKUP(tbl_main[[#This Row],[ИНН организации]],tbl_inn[],8,FALSE)),"",VLOOKUP(tbl_main[[#This Row],[ИНН организации]],tbl_inn[],8,FALSE))</f>
        <v/>
      </c>
      <c r="AB1272" s="83" t="s">
        <v>311</v>
      </c>
      <c r="AC1272" s="83" t="s">
        <v>311</v>
      </c>
      <c r="AD1272" s="83" t="s">
        <v>311</v>
      </c>
      <c r="AE1272" s="83" t="s">
        <v>311</v>
      </c>
      <c r="AF1272" s="83" t="s">
        <v>311</v>
      </c>
      <c r="AG1272" s="83" t="s">
        <v>311</v>
      </c>
      <c r="AH1272" s="83" t="s">
        <v>311</v>
      </c>
      <c r="AI1272" s="83" t="s">
        <v>311</v>
      </c>
      <c r="AJ1272" s="83" t="s">
        <v>311</v>
      </c>
      <c r="AK1272" s="83" t="s">
        <v>311</v>
      </c>
      <c r="AL1272" s="83" t="s">
        <v>311</v>
      </c>
      <c r="AM1272" s="83" t="s">
        <v>311</v>
      </c>
      <c r="AN1272" s="83" t="s">
        <v>311</v>
      </c>
    </row>
    <row r="1273" spans="1:40" x14ac:dyDescent="0.25">
      <c r="A1273" s="81">
        <f t="shared" si="19"/>
        <v>1264</v>
      </c>
      <c r="B1273" s="82" t="str">
        <f>IF(tbl_main[[#This Row],[ТИП]]="","",IF(tbl_main[[#This Row],[Серия и номер]]="","",tbl_main[[#This Row],[ТИП]]&amp;"-"&amp;RIGHT(tbl_main[[#This Row],[Серия и номер]],6)))</f>
        <v/>
      </c>
      <c r="C1273" s="83" t="s">
        <v>311</v>
      </c>
      <c r="D1273" s="83" t="s">
        <v>311</v>
      </c>
      <c r="E1273" s="83" t="s">
        <v>311</v>
      </c>
      <c r="F1273" s="83" t="s">
        <v>311</v>
      </c>
      <c r="G1273" s="83" t="s">
        <v>311</v>
      </c>
      <c r="H1273" s="83" t="s">
        <v>311</v>
      </c>
      <c r="I1273" s="83" t="s">
        <v>311</v>
      </c>
      <c r="J1273" s="83" t="s">
        <v>311</v>
      </c>
      <c r="K1273" s="84" t="s">
        <v>311</v>
      </c>
      <c r="L1273" s="83" t="s">
        <v>311</v>
      </c>
      <c r="M1273" s="85" t="s">
        <v>311</v>
      </c>
      <c r="N1273" s="83" t="s">
        <v>311</v>
      </c>
      <c r="O1273" s="84" t="s">
        <v>311</v>
      </c>
      <c r="P1273" s="83" t="s">
        <v>311</v>
      </c>
      <c r="Q1273" s="83" t="s">
        <v>311</v>
      </c>
      <c r="R1273" s="83" t="s">
        <v>311</v>
      </c>
      <c r="S1273" s="86" t="s">
        <v>311</v>
      </c>
      <c r="T1273" s="83" t="s">
        <v>311</v>
      </c>
      <c r="U1273" s="83" t="s">
        <v>311</v>
      </c>
      <c r="V1273" s="83" t="s">
        <v>311</v>
      </c>
      <c r="W1273" s="86" t="s">
        <v>311</v>
      </c>
      <c r="X1273" s="86" t="s">
        <v>311</v>
      </c>
      <c r="Y1273" s="90" t="str">
        <f>IF(tbl_main[[#This Row],[ИНН организации]]="","",IF(ISERROR(VLOOKUP(tbl_main[[#This Row],[ИНН организации]],tbl_inn[],3,FALSE)),"Проверьте ИНН",VLOOKUP(tbl_main[[#This Row],[ИНН организации]],tbl_inn[],3,FALSE)))</f>
        <v/>
      </c>
      <c r="Z1273" s="90" t="str">
        <f>IF(ISERROR(VLOOKUP(tbl_main[[#This Row],[ИНН организации]],tbl_inn[],4,FALSE)),"",VLOOKUP(tbl_main[[#This Row],[ИНН организации]],tbl_inn[],4,FALSE))</f>
        <v/>
      </c>
      <c r="AA1273" s="90" t="str">
        <f>IF(ISERROR(VLOOKUP(tbl_main[[#This Row],[ИНН организации]],tbl_inn[],8,FALSE)),"",VLOOKUP(tbl_main[[#This Row],[ИНН организации]],tbl_inn[],8,FALSE))</f>
        <v/>
      </c>
      <c r="AB1273" s="83" t="s">
        <v>311</v>
      </c>
      <c r="AC1273" s="83" t="s">
        <v>311</v>
      </c>
      <c r="AD1273" s="83" t="s">
        <v>311</v>
      </c>
      <c r="AE1273" s="83" t="s">
        <v>311</v>
      </c>
      <c r="AF1273" s="83" t="s">
        <v>311</v>
      </c>
      <c r="AG1273" s="83" t="s">
        <v>311</v>
      </c>
      <c r="AH1273" s="83" t="s">
        <v>311</v>
      </c>
      <c r="AI1273" s="83" t="s">
        <v>311</v>
      </c>
      <c r="AJ1273" s="83" t="s">
        <v>311</v>
      </c>
      <c r="AK1273" s="83" t="s">
        <v>311</v>
      </c>
      <c r="AL1273" s="83" t="s">
        <v>311</v>
      </c>
      <c r="AM1273" s="83" t="s">
        <v>311</v>
      </c>
      <c r="AN1273" s="83" t="s">
        <v>311</v>
      </c>
    </row>
    <row r="1274" spans="1:40" x14ac:dyDescent="0.25">
      <c r="A1274" s="81">
        <f t="shared" si="19"/>
        <v>1265</v>
      </c>
      <c r="B1274" s="82" t="str">
        <f>IF(tbl_main[[#This Row],[ТИП]]="","",IF(tbl_main[[#This Row],[Серия и номер]]="","",tbl_main[[#This Row],[ТИП]]&amp;"-"&amp;RIGHT(tbl_main[[#This Row],[Серия и номер]],6)))</f>
        <v/>
      </c>
      <c r="C1274" s="83" t="s">
        <v>311</v>
      </c>
      <c r="D1274" s="83" t="s">
        <v>311</v>
      </c>
      <c r="E1274" s="83" t="s">
        <v>311</v>
      </c>
      <c r="F1274" s="83" t="s">
        <v>311</v>
      </c>
      <c r="G1274" s="83" t="s">
        <v>311</v>
      </c>
      <c r="H1274" s="83" t="s">
        <v>311</v>
      </c>
      <c r="I1274" s="83" t="s">
        <v>311</v>
      </c>
      <c r="J1274" s="83" t="s">
        <v>311</v>
      </c>
      <c r="K1274" s="84" t="s">
        <v>311</v>
      </c>
      <c r="L1274" s="83" t="s">
        <v>311</v>
      </c>
      <c r="M1274" s="85" t="s">
        <v>311</v>
      </c>
      <c r="N1274" s="83" t="s">
        <v>311</v>
      </c>
      <c r="O1274" s="84" t="s">
        <v>311</v>
      </c>
      <c r="P1274" s="83" t="s">
        <v>311</v>
      </c>
      <c r="Q1274" s="83" t="s">
        <v>311</v>
      </c>
      <c r="R1274" s="83" t="s">
        <v>311</v>
      </c>
      <c r="S1274" s="86" t="s">
        <v>311</v>
      </c>
      <c r="T1274" s="83" t="s">
        <v>311</v>
      </c>
      <c r="U1274" s="83" t="s">
        <v>311</v>
      </c>
      <c r="V1274" s="83" t="s">
        <v>311</v>
      </c>
      <c r="W1274" s="86" t="s">
        <v>311</v>
      </c>
      <c r="X1274" s="86" t="s">
        <v>311</v>
      </c>
      <c r="Y1274" s="90" t="str">
        <f>IF(tbl_main[[#This Row],[ИНН организации]]="","",IF(ISERROR(VLOOKUP(tbl_main[[#This Row],[ИНН организации]],tbl_inn[],3,FALSE)),"Проверьте ИНН",VLOOKUP(tbl_main[[#This Row],[ИНН организации]],tbl_inn[],3,FALSE)))</f>
        <v/>
      </c>
      <c r="Z1274" s="90" t="str">
        <f>IF(ISERROR(VLOOKUP(tbl_main[[#This Row],[ИНН организации]],tbl_inn[],4,FALSE)),"",VLOOKUP(tbl_main[[#This Row],[ИНН организации]],tbl_inn[],4,FALSE))</f>
        <v/>
      </c>
      <c r="AA1274" s="90" t="str">
        <f>IF(ISERROR(VLOOKUP(tbl_main[[#This Row],[ИНН организации]],tbl_inn[],8,FALSE)),"",VLOOKUP(tbl_main[[#This Row],[ИНН организации]],tbl_inn[],8,FALSE))</f>
        <v/>
      </c>
      <c r="AB1274" s="83" t="s">
        <v>311</v>
      </c>
      <c r="AC1274" s="83" t="s">
        <v>311</v>
      </c>
      <c r="AD1274" s="83" t="s">
        <v>311</v>
      </c>
      <c r="AE1274" s="83" t="s">
        <v>311</v>
      </c>
      <c r="AF1274" s="83" t="s">
        <v>311</v>
      </c>
      <c r="AG1274" s="83" t="s">
        <v>311</v>
      </c>
      <c r="AH1274" s="83" t="s">
        <v>311</v>
      </c>
      <c r="AI1274" s="83" t="s">
        <v>311</v>
      </c>
      <c r="AJ1274" s="83" t="s">
        <v>311</v>
      </c>
      <c r="AK1274" s="83" t="s">
        <v>311</v>
      </c>
      <c r="AL1274" s="83" t="s">
        <v>311</v>
      </c>
      <c r="AM1274" s="83" t="s">
        <v>311</v>
      </c>
      <c r="AN1274" s="83" t="s">
        <v>311</v>
      </c>
    </row>
    <row r="1275" spans="1:40" x14ac:dyDescent="0.25">
      <c r="A1275" s="81">
        <f t="shared" si="19"/>
        <v>1266</v>
      </c>
      <c r="B1275" s="82" t="str">
        <f>IF(tbl_main[[#This Row],[ТИП]]="","",IF(tbl_main[[#This Row],[Серия и номер]]="","",tbl_main[[#This Row],[ТИП]]&amp;"-"&amp;RIGHT(tbl_main[[#This Row],[Серия и номер]],6)))</f>
        <v/>
      </c>
      <c r="C1275" s="83" t="s">
        <v>311</v>
      </c>
      <c r="D1275" s="83" t="s">
        <v>311</v>
      </c>
      <c r="E1275" s="83" t="s">
        <v>311</v>
      </c>
      <c r="F1275" s="83" t="s">
        <v>311</v>
      </c>
      <c r="G1275" s="83" t="s">
        <v>311</v>
      </c>
      <c r="H1275" s="83" t="s">
        <v>311</v>
      </c>
      <c r="I1275" s="83" t="s">
        <v>311</v>
      </c>
      <c r="J1275" s="83" t="s">
        <v>311</v>
      </c>
      <c r="K1275" s="84" t="s">
        <v>311</v>
      </c>
      <c r="L1275" s="83" t="s">
        <v>311</v>
      </c>
      <c r="M1275" s="85" t="s">
        <v>311</v>
      </c>
      <c r="N1275" s="83" t="s">
        <v>311</v>
      </c>
      <c r="O1275" s="84" t="s">
        <v>311</v>
      </c>
      <c r="P1275" s="83" t="s">
        <v>311</v>
      </c>
      <c r="Q1275" s="83" t="s">
        <v>311</v>
      </c>
      <c r="R1275" s="83" t="s">
        <v>311</v>
      </c>
      <c r="S1275" s="86" t="s">
        <v>311</v>
      </c>
      <c r="T1275" s="83" t="s">
        <v>311</v>
      </c>
      <c r="U1275" s="83" t="s">
        <v>311</v>
      </c>
      <c r="V1275" s="83" t="s">
        <v>311</v>
      </c>
      <c r="W1275" s="86" t="s">
        <v>311</v>
      </c>
      <c r="X1275" s="86" t="s">
        <v>311</v>
      </c>
      <c r="Y1275" s="90" t="str">
        <f>IF(tbl_main[[#This Row],[ИНН организации]]="","",IF(ISERROR(VLOOKUP(tbl_main[[#This Row],[ИНН организации]],tbl_inn[],3,FALSE)),"Проверьте ИНН",VLOOKUP(tbl_main[[#This Row],[ИНН организации]],tbl_inn[],3,FALSE)))</f>
        <v/>
      </c>
      <c r="Z1275" s="90" t="str">
        <f>IF(ISERROR(VLOOKUP(tbl_main[[#This Row],[ИНН организации]],tbl_inn[],4,FALSE)),"",VLOOKUP(tbl_main[[#This Row],[ИНН организации]],tbl_inn[],4,FALSE))</f>
        <v/>
      </c>
      <c r="AA1275" s="90" t="str">
        <f>IF(ISERROR(VLOOKUP(tbl_main[[#This Row],[ИНН организации]],tbl_inn[],8,FALSE)),"",VLOOKUP(tbl_main[[#This Row],[ИНН организации]],tbl_inn[],8,FALSE))</f>
        <v/>
      </c>
      <c r="AB1275" s="83" t="s">
        <v>311</v>
      </c>
      <c r="AC1275" s="83" t="s">
        <v>311</v>
      </c>
      <c r="AD1275" s="83" t="s">
        <v>311</v>
      </c>
      <c r="AE1275" s="83" t="s">
        <v>311</v>
      </c>
      <c r="AF1275" s="83" t="s">
        <v>311</v>
      </c>
      <c r="AG1275" s="83" t="s">
        <v>311</v>
      </c>
      <c r="AH1275" s="83" t="s">
        <v>311</v>
      </c>
      <c r="AI1275" s="83" t="s">
        <v>311</v>
      </c>
      <c r="AJ1275" s="83" t="s">
        <v>311</v>
      </c>
      <c r="AK1275" s="83" t="s">
        <v>311</v>
      </c>
      <c r="AL1275" s="83" t="s">
        <v>311</v>
      </c>
      <c r="AM1275" s="83" t="s">
        <v>311</v>
      </c>
      <c r="AN1275" s="83" t="s">
        <v>311</v>
      </c>
    </row>
    <row r="1276" spans="1:40" x14ac:dyDescent="0.25">
      <c r="A1276" s="81">
        <f t="shared" si="19"/>
        <v>1267</v>
      </c>
      <c r="B1276" s="82" t="str">
        <f>IF(tbl_main[[#This Row],[ТИП]]="","",IF(tbl_main[[#This Row],[Серия и номер]]="","",tbl_main[[#This Row],[ТИП]]&amp;"-"&amp;RIGHT(tbl_main[[#This Row],[Серия и номер]],6)))</f>
        <v/>
      </c>
      <c r="C1276" s="83" t="s">
        <v>311</v>
      </c>
      <c r="D1276" s="83" t="s">
        <v>311</v>
      </c>
      <c r="E1276" s="83" t="s">
        <v>311</v>
      </c>
      <c r="F1276" s="83" t="s">
        <v>311</v>
      </c>
      <c r="G1276" s="83" t="s">
        <v>311</v>
      </c>
      <c r="H1276" s="83" t="s">
        <v>311</v>
      </c>
      <c r="I1276" s="83" t="s">
        <v>311</v>
      </c>
      <c r="J1276" s="83" t="s">
        <v>311</v>
      </c>
      <c r="K1276" s="84" t="s">
        <v>311</v>
      </c>
      <c r="L1276" s="83" t="s">
        <v>311</v>
      </c>
      <c r="M1276" s="85" t="s">
        <v>311</v>
      </c>
      <c r="N1276" s="83" t="s">
        <v>311</v>
      </c>
      <c r="O1276" s="84" t="s">
        <v>311</v>
      </c>
      <c r="P1276" s="83" t="s">
        <v>311</v>
      </c>
      <c r="Q1276" s="83" t="s">
        <v>311</v>
      </c>
      <c r="R1276" s="83" t="s">
        <v>311</v>
      </c>
      <c r="S1276" s="86" t="s">
        <v>311</v>
      </c>
      <c r="T1276" s="83" t="s">
        <v>311</v>
      </c>
      <c r="U1276" s="83" t="s">
        <v>311</v>
      </c>
      <c r="V1276" s="83" t="s">
        <v>311</v>
      </c>
      <c r="W1276" s="86" t="s">
        <v>311</v>
      </c>
      <c r="X1276" s="86" t="s">
        <v>311</v>
      </c>
      <c r="Y1276" s="90" t="str">
        <f>IF(tbl_main[[#This Row],[ИНН организации]]="","",IF(ISERROR(VLOOKUP(tbl_main[[#This Row],[ИНН организации]],tbl_inn[],3,FALSE)),"Проверьте ИНН",VLOOKUP(tbl_main[[#This Row],[ИНН организации]],tbl_inn[],3,FALSE)))</f>
        <v/>
      </c>
      <c r="Z1276" s="90" t="str">
        <f>IF(ISERROR(VLOOKUP(tbl_main[[#This Row],[ИНН организации]],tbl_inn[],4,FALSE)),"",VLOOKUP(tbl_main[[#This Row],[ИНН организации]],tbl_inn[],4,FALSE))</f>
        <v/>
      </c>
      <c r="AA1276" s="90" t="str">
        <f>IF(ISERROR(VLOOKUP(tbl_main[[#This Row],[ИНН организации]],tbl_inn[],8,FALSE)),"",VLOOKUP(tbl_main[[#This Row],[ИНН организации]],tbl_inn[],8,FALSE))</f>
        <v/>
      </c>
      <c r="AB1276" s="83" t="s">
        <v>311</v>
      </c>
      <c r="AC1276" s="83" t="s">
        <v>311</v>
      </c>
      <c r="AD1276" s="83" t="s">
        <v>311</v>
      </c>
      <c r="AE1276" s="83" t="s">
        <v>311</v>
      </c>
      <c r="AF1276" s="83" t="s">
        <v>311</v>
      </c>
      <c r="AG1276" s="83" t="s">
        <v>311</v>
      </c>
      <c r="AH1276" s="83" t="s">
        <v>311</v>
      </c>
      <c r="AI1276" s="83" t="s">
        <v>311</v>
      </c>
      <c r="AJ1276" s="83" t="s">
        <v>311</v>
      </c>
      <c r="AK1276" s="83" t="s">
        <v>311</v>
      </c>
      <c r="AL1276" s="83" t="s">
        <v>311</v>
      </c>
      <c r="AM1276" s="83" t="s">
        <v>311</v>
      </c>
      <c r="AN1276" s="83" t="s">
        <v>311</v>
      </c>
    </row>
    <row r="1277" spans="1:40" x14ac:dyDescent="0.25">
      <c r="A1277" s="81">
        <f t="shared" si="19"/>
        <v>1268</v>
      </c>
      <c r="B1277" s="82" t="str">
        <f>IF(tbl_main[[#This Row],[ТИП]]="","",IF(tbl_main[[#This Row],[Серия и номер]]="","",tbl_main[[#This Row],[ТИП]]&amp;"-"&amp;RIGHT(tbl_main[[#This Row],[Серия и номер]],6)))</f>
        <v/>
      </c>
      <c r="C1277" s="83" t="s">
        <v>311</v>
      </c>
      <c r="D1277" s="83" t="s">
        <v>311</v>
      </c>
      <c r="E1277" s="83" t="s">
        <v>311</v>
      </c>
      <c r="F1277" s="83" t="s">
        <v>311</v>
      </c>
      <c r="G1277" s="83" t="s">
        <v>311</v>
      </c>
      <c r="H1277" s="83" t="s">
        <v>311</v>
      </c>
      <c r="I1277" s="83" t="s">
        <v>311</v>
      </c>
      <c r="J1277" s="83" t="s">
        <v>311</v>
      </c>
      <c r="K1277" s="84" t="s">
        <v>311</v>
      </c>
      <c r="L1277" s="83" t="s">
        <v>311</v>
      </c>
      <c r="M1277" s="85" t="s">
        <v>311</v>
      </c>
      <c r="N1277" s="83" t="s">
        <v>311</v>
      </c>
      <c r="O1277" s="84" t="s">
        <v>311</v>
      </c>
      <c r="P1277" s="83" t="s">
        <v>311</v>
      </c>
      <c r="Q1277" s="83" t="s">
        <v>311</v>
      </c>
      <c r="R1277" s="83" t="s">
        <v>311</v>
      </c>
      <c r="S1277" s="86" t="s">
        <v>311</v>
      </c>
      <c r="T1277" s="83" t="s">
        <v>311</v>
      </c>
      <c r="U1277" s="83" t="s">
        <v>311</v>
      </c>
      <c r="V1277" s="83" t="s">
        <v>311</v>
      </c>
      <c r="W1277" s="86" t="s">
        <v>311</v>
      </c>
      <c r="X1277" s="86" t="s">
        <v>311</v>
      </c>
      <c r="Y1277" s="90" t="str">
        <f>IF(tbl_main[[#This Row],[ИНН организации]]="","",IF(ISERROR(VLOOKUP(tbl_main[[#This Row],[ИНН организации]],tbl_inn[],3,FALSE)),"Проверьте ИНН",VLOOKUP(tbl_main[[#This Row],[ИНН организации]],tbl_inn[],3,FALSE)))</f>
        <v/>
      </c>
      <c r="Z1277" s="90" t="str">
        <f>IF(ISERROR(VLOOKUP(tbl_main[[#This Row],[ИНН организации]],tbl_inn[],4,FALSE)),"",VLOOKUP(tbl_main[[#This Row],[ИНН организации]],tbl_inn[],4,FALSE))</f>
        <v/>
      </c>
      <c r="AA1277" s="90" t="str">
        <f>IF(ISERROR(VLOOKUP(tbl_main[[#This Row],[ИНН организации]],tbl_inn[],8,FALSE)),"",VLOOKUP(tbl_main[[#This Row],[ИНН организации]],tbl_inn[],8,FALSE))</f>
        <v/>
      </c>
      <c r="AB1277" s="83" t="s">
        <v>311</v>
      </c>
      <c r="AC1277" s="83" t="s">
        <v>311</v>
      </c>
      <c r="AD1277" s="83" t="s">
        <v>311</v>
      </c>
      <c r="AE1277" s="83" t="s">
        <v>311</v>
      </c>
      <c r="AF1277" s="83" t="s">
        <v>311</v>
      </c>
      <c r="AG1277" s="83" t="s">
        <v>311</v>
      </c>
      <c r="AH1277" s="83" t="s">
        <v>311</v>
      </c>
      <c r="AI1277" s="83" t="s">
        <v>311</v>
      </c>
      <c r="AJ1277" s="83" t="s">
        <v>311</v>
      </c>
      <c r="AK1277" s="83" t="s">
        <v>311</v>
      </c>
      <c r="AL1277" s="83" t="s">
        <v>311</v>
      </c>
      <c r="AM1277" s="83" t="s">
        <v>311</v>
      </c>
      <c r="AN1277" s="83" t="s">
        <v>311</v>
      </c>
    </row>
    <row r="1278" spans="1:40" x14ac:dyDescent="0.25">
      <c r="A1278" s="81">
        <f t="shared" si="19"/>
        <v>1269</v>
      </c>
      <c r="B1278" s="82" t="str">
        <f>IF(tbl_main[[#This Row],[ТИП]]="","",IF(tbl_main[[#This Row],[Серия и номер]]="","",tbl_main[[#This Row],[ТИП]]&amp;"-"&amp;RIGHT(tbl_main[[#This Row],[Серия и номер]],6)))</f>
        <v/>
      </c>
      <c r="C1278" s="83" t="s">
        <v>311</v>
      </c>
      <c r="D1278" s="83" t="s">
        <v>311</v>
      </c>
      <c r="E1278" s="83" t="s">
        <v>311</v>
      </c>
      <c r="F1278" s="83" t="s">
        <v>311</v>
      </c>
      <c r="G1278" s="83" t="s">
        <v>311</v>
      </c>
      <c r="H1278" s="83" t="s">
        <v>311</v>
      </c>
      <c r="I1278" s="83" t="s">
        <v>311</v>
      </c>
      <c r="J1278" s="83" t="s">
        <v>311</v>
      </c>
      <c r="K1278" s="84" t="s">
        <v>311</v>
      </c>
      <c r="L1278" s="83" t="s">
        <v>311</v>
      </c>
      <c r="M1278" s="85" t="s">
        <v>311</v>
      </c>
      <c r="N1278" s="83" t="s">
        <v>311</v>
      </c>
      <c r="O1278" s="84" t="s">
        <v>311</v>
      </c>
      <c r="P1278" s="83" t="s">
        <v>311</v>
      </c>
      <c r="Q1278" s="83" t="s">
        <v>311</v>
      </c>
      <c r="R1278" s="83" t="s">
        <v>311</v>
      </c>
      <c r="S1278" s="86" t="s">
        <v>311</v>
      </c>
      <c r="T1278" s="83" t="s">
        <v>311</v>
      </c>
      <c r="U1278" s="83" t="s">
        <v>311</v>
      </c>
      <c r="V1278" s="83" t="s">
        <v>311</v>
      </c>
      <c r="W1278" s="86" t="s">
        <v>311</v>
      </c>
      <c r="X1278" s="86" t="s">
        <v>311</v>
      </c>
      <c r="Y1278" s="90" t="str">
        <f>IF(tbl_main[[#This Row],[ИНН организации]]="","",IF(ISERROR(VLOOKUP(tbl_main[[#This Row],[ИНН организации]],tbl_inn[],3,FALSE)),"Проверьте ИНН",VLOOKUP(tbl_main[[#This Row],[ИНН организации]],tbl_inn[],3,FALSE)))</f>
        <v/>
      </c>
      <c r="Z1278" s="90" t="str">
        <f>IF(ISERROR(VLOOKUP(tbl_main[[#This Row],[ИНН организации]],tbl_inn[],4,FALSE)),"",VLOOKUP(tbl_main[[#This Row],[ИНН организации]],tbl_inn[],4,FALSE))</f>
        <v/>
      </c>
      <c r="AA1278" s="90" t="str">
        <f>IF(ISERROR(VLOOKUP(tbl_main[[#This Row],[ИНН организации]],tbl_inn[],8,FALSE)),"",VLOOKUP(tbl_main[[#This Row],[ИНН организации]],tbl_inn[],8,FALSE))</f>
        <v/>
      </c>
      <c r="AB1278" s="83" t="s">
        <v>311</v>
      </c>
      <c r="AC1278" s="83" t="s">
        <v>311</v>
      </c>
      <c r="AD1278" s="83" t="s">
        <v>311</v>
      </c>
      <c r="AE1278" s="83" t="s">
        <v>311</v>
      </c>
      <c r="AF1278" s="83" t="s">
        <v>311</v>
      </c>
      <c r="AG1278" s="83" t="s">
        <v>311</v>
      </c>
      <c r="AH1278" s="83" t="s">
        <v>311</v>
      </c>
      <c r="AI1278" s="83" t="s">
        <v>311</v>
      </c>
      <c r="AJ1278" s="83" t="s">
        <v>311</v>
      </c>
      <c r="AK1278" s="83" t="s">
        <v>311</v>
      </c>
      <c r="AL1278" s="83" t="s">
        <v>311</v>
      </c>
      <c r="AM1278" s="83" t="s">
        <v>311</v>
      </c>
      <c r="AN1278" s="83" t="s">
        <v>311</v>
      </c>
    </row>
    <row r="1279" spans="1:40" x14ac:dyDescent="0.25">
      <c r="A1279" s="81">
        <f t="shared" si="19"/>
        <v>1270</v>
      </c>
      <c r="B1279" s="82" t="str">
        <f>IF(tbl_main[[#This Row],[ТИП]]="","",IF(tbl_main[[#This Row],[Серия и номер]]="","",tbl_main[[#This Row],[ТИП]]&amp;"-"&amp;RIGHT(tbl_main[[#This Row],[Серия и номер]],6)))</f>
        <v/>
      </c>
      <c r="C1279" s="83" t="s">
        <v>311</v>
      </c>
      <c r="D1279" s="83" t="s">
        <v>311</v>
      </c>
      <c r="E1279" s="83" t="s">
        <v>311</v>
      </c>
      <c r="F1279" s="83" t="s">
        <v>311</v>
      </c>
      <c r="G1279" s="83" t="s">
        <v>311</v>
      </c>
      <c r="H1279" s="83" t="s">
        <v>311</v>
      </c>
      <c r="I1279" s="83" t="s">
        <v>311</v>
      </c>
      <c r="J1279" s="83" t="s">
        <v>311</v>
      </c>
      <c r="K1279" s="84" t="s">
        <v>311</v>
      </c>
      <c r="L1279" s="83" t="s">
        <v>311</v>
      </c>
      <c r="M1279" s="85" t="s">
        <v>311</v>
      </c>
      <c r="N1279" s="83" t="s">
        <v>311</v>
      </c>
      <c r="O1279" s="84" t="s">
        <v>311</v>
      </c>
      <c r="P1279" s="83" t="s">
        <v>311</v>
      </c>
      <c r="Q1279" s="83" t="s">
        <v>311</v>
      </c>
      <c r="R1279" s="83" t="s">
        <v>311</v>
      </c>
      <c r="S1279" s="86" t="s">
        <v>311</v>
      </c>
      <c r="T1279" s="83" t="s">
        <v>311</v>
      </c>
      <c r="U1279" s="83" t="s">
        <v>311</v>
      </c>
      <c r="V1279" s="83" t="s">
        <v>311</v>
      </c>
      <c r="W1279" s="86" t="s">
        <v>311</v>
      </c>
      <c r="X1279" s="86" t="s">
        <v>311</v>
      </c>
      <c r="Y1279" s="90" t="str">
        <f>IF(tbl_main[[#This Row],[ИНН организации]]="","",IF(ISERROR(VLOOKUP(tbl_main[[#This Row],[ИНН организации]],tbl_inn[],3,FALSE)),"Проверьте ИНН",VLOOKUP(tbl_main[[#This Row],[ИНН организации]],tbl_inn[],3,FALSE)))</f>
        <v/>
      </c>
      <c r="Z1279" s="90" t="str">
        <f>IF(ISERROR(VLOOKUP(tbl_main[[#This Row],[ИНН организации]],tbl_inn[],4,FALSE)),"",VLOOKUP(tbl_main[[#This Row],[ИНН организации]],tbl_inn[],4,FALSE))</f>
        <v/>
      </c>
      <c r="AA1279" s="90" t="str">
        <f>IF(ISERROR(VLOOKUP(tbl_main[[#This Row],[ИНН организации]],tbl_inn[],8,FALSE)),"",VLOOKUP(tbl_main[[#This Row],[ИНН организации]],tbl_inn[],8,FALSE))</f>
        <v/>
      </c>
      <c r="AB1279" s="83" t="s">
        <v>311</v>
      </c>
      <c r="AC1279" s="83" t="s">
        <v>311</v>
      </c>
      <c r="AD1279" s="83" t="s">
        <v>311</v>
      </c>
      <c r="AE1279" s="83" t="s">
        <v>311</v>
      </c>
      <c r="AF1279" s="83" t="s">
        <v>311</v>
      </c>
      <c r="AG1279" s="83" t="s">
        <v>311</v>
      </c>
      <c r="AH1279" s="83" t="s">
        <v>311</v>
      </c>
      <c r="AI1279" s="83" t="s">
        <v>311</v>
      </c>
      <c r="AJ1279" s="83" t="s">
        <v>311</v>
      </c>
      <c r="AK1279" s="83" t="s">
        <v>311</v>
      </c>
      <c r="AL1279" s="83" t="s">
        <v>311</v>
      </c>
      <c r="AM1279" s="83" t="s">
        <v>311</v>
      </c>
      <c r="AN1279" s="83" t="s">
        <v>311</v>
      </c>
    </row>
    <row r="1280" spans="1:40" x14ac:dyDescent="0.25">
      <c r="A1280" s="81">
        <f t="shared" si="19"/>
        <v>1271</v>
      </c>
      <c r="B1280" s="82" t="str">
        <f>IF(tbl_main[[#This Row],[ТИП]]="","",IF(tbl_main[[#This Row],[Серия и номер]]="","",tbl_main[[#This Row],[ТИП]]&amp;"-"&amp;RIGHT(tbl_main[[#This Row],[Серия и номер]],6)))</f>
        <v/>
      </c>
      <c r="C1280" s="83" t="s">
        <v>311</v>
      </c>
      <c r="D1280" s="83" t="s">
        <v>311</v>
      </c>
      <c r="E1280" s="83" t="s">
        <v>311</v>
      </c>
      <c r="F1280" s="83" t="s">
        <v>311</v>
      </c>
      <c r="G1280" s="83" t="s">
        <v>311</v>
      </c>
      <c r="H1280" s="83" t="s">
        <v>311</v>
      </c>
      <c r="I1280" s="83" t="s">
        <v>311</v>
      </c>
      <c r="J1280" s="83" t="s">
        <v>311</v>
      </c>
      <c r="K1280" s="84" t="s">
        <v>311</v>
      </c>
      <c r="L1280" s="83" t="s">
        <v>311</v>
      </c>
      <c r="M1280" s="85" t="s">
        <v>311</v>
      </c>
      <c r="N1280" s="83" t="s">
        <v>311</v>
      </c>
      <c r="O1280" s="84" t="s">
        <v>311</v>
      </c>
      <c r="P1280" s="83" t="s">
        <v>311</v>
      </c>
      <c r="Q1280" s="83" t="s">
        <v>311</v>
      </c>
      <c r="R1280" s="83" t="s">
        <v>311</v>
      </c>
      <c r="S1280" s="86" t="s">
        <v>311</v>
      </c>
      <c r="T1280" s="83" t="s">
        <v>311</v>
      </c>
      <c r="U1280" s="83" t="s">
        <v>311</v>
      </c>
      <c r="V1280" s="83" t="s">
        <v>311</v>
      </c>
      <c r="W1280" s="86" t="s">
        <v>311</v>
      </c>
      <c r="X1280" s="86" t="s">
        <v>311</v>
      </c>
      <c r="Y1280" s="90" t="str">
        <f>IF(tbl_main[[#This Row],[ИНН организации]]="","",IF(ISERROR(VLOOKUP(tbl_main[[#This Row],[ИНН организации]],tbl_inn[],3,FALSE)),"Проверьте ИНН",VLOOKUP(tbl_main[[#This Row],[ИНН организации]],tbl_inn[],3,FALSE)))</f>
        <v/>
      </c>
      <c r="Z1280" s="90" t="str">
        <f>IF(ISERROR(VLOOKUP(tbl_main[[#This Row],[ИНН организации]],tbl_inn[],4,FALSE)),"",VLOOKUP(tbl_main[[#This Row],[ИНН организации]],tbl_inn[],4,FALSE))</f>
        <v/>
      </c>
      <c r="AA1280" s="90" t="str">
        <f>IF(ISERROR(VLOOKUP(tbl_main[[#This Row],[ИНН организации]],tbl_inn[],8,FALSE)),"",VLOOKUP(tbl_main[[#This Row],[ИНН организации]],tbl_inn[],8,FALSE))</f>
        <v/>
      </c>
      <c r="AB1280" s="83" t="s">
        <v>311</v>
      </c>
      <c r="AC1280" s="83" t="s">
        <v>311</v>
      </c>
      <c r="AD1280" s="83" t="s">
        <v>311</v>
      </c>
      <c r="AE1280" s="83" t="s">
        <v>311</v>
      </c>
      <c r="AF1280" s="83" t="s">
        <v>311</v>
      </c>
      <c r="AG1280" s="83" t="s">
        <v>311</v>
      </c>
      <c r="AH1280" s="83" t="s">
        <v>311</v>
      </c>
      <c r="AI1280" s="83" t="s">
        <v>311</v>
      </c>
      <c r="AJ1280" s="83" t="s">
        <v>311</v>
      </c>
      <c r="AK1280" s="83" t="s">
        <v>311</v>
      </c>
      <c r="AL1280" s="83" t="s">
        <v>311</v>
      </c>
      <c r="AM1280" s="83" t="s">
        <v>311</v>
      </c>
      <c r="AN1280" s="83" t="s">
        <v>311</v>
      </c>
    </row>
    <row r="1281" spans="1:40" x14ac:dyDescent="0.25">
      <c r="A1281" s="81">
        <f t="shared" si="19"/>
        <v>1272</v>
      </c>
      <c r="B1281" s="82" t="str">
        <f>IF(tbl_main[[#This Row],[ТИП]]="","",IF(tbl_main[[#This Row],[Серия и номер]]="","",tbl_main[[#This Row],[ТИП]]&amp;"-"&amp;RIGHT(tbl_main[[#This Row],[Серия и номер]],6)))</f>
        <v/>
      </c>
      <c r="C1281" s="83" t="s">
        <v>311</v>
      </c>
      <c r="D1281" s="83" t="s">
        <v>311</v>
      </c>
      <c r="E1281" s="83" t="s">
        <v>311</v>
      </c>
      <c r="F1281" s="83" t="s">
        <v>311</v>
      </c>
      <c r="G1281" s="83" t="s">
        <v>311</v>
      </c>
      <c r="H1281" s="83" t="s">
        <v>311</v>
      </c>
      <c r="I1281" s="83" t="s">
        <v>311</v>
      </c>
      <c r="J1281" s="83" t="s">
        <v>311</v>
      </c>
      <c r="K1281" s="84" t="s">
        <v>311</v>
      </c>
      <c r="L1281" s="83" t="s">
        <v>311</v>
      </c>
      <c r="M1281" s="85" t="s">
        <v>311</v>
      </c>
      <c r="N1281" s="83" t="s">
        <v>311</v>
      </c>
      <c r="O1281" s="84" t="s">
        <v>311</v>
      </c>
      <c r="P1281" s="83" t="s">
        <v>311</v>
      </c>
      <c r="Q1281" s="83" t="s">
        <v>311</v>
      </c>
      <c r="R1281" s="83" t="s">
        <v>311</v>
      </c>
      <c r="S1281" s="86" t="s">
        <v>311</v>
      </c>
      <c r="T1281" s="83" t="s">
        <v>311</v>
      </c>
      <c r="U1281" s="83" t="s">
        <v>311</v>
      </c>
      <c r="V1281" s="83" t="s">
        <v>311</v>
      </c>
      <c r="W1281" s="86" t="s">
        <v>311</v>
      </c>
      <c r="X1281" s="86" t="s">
        <v>311</v>
      </c>
      <c r="Y1281" s="90" t="str">
        <f>IF(tbl_main[[#This Row],[ИНН организации]]="","",IF(ISERROR(VLOOKUP(tbl_main[[#This Row],[ИНН организации]],tbl_inn[],3,FALSE)),"Проверьте ИНН",VLOOKUP(tbl_main[[#This Row],[ИНН организации]],tbl_inn[],3,FALSE)))</f>
        <v/>
      </c>
      <c r="Z1281" s="90" t="str">
        <f>IF(ISERROR(VLOOKUP(tbl_main[[#This Row],[ИНН организации]],tbl_inn[],4,FALSE)),"",VLOOKUP(tbl_main[[#This Row],[ИНН организации]],tbl_inn[],4,FALSE))</f>
        <v/>
      </c>
      <c r="AA1281" s="90" t="str">
        <f>IF(ISERROR(VLOOKUP(tbl_main[[#This Row],[ИНН организации]],tbl_inn[],8,FALSE)),"",VLOOKUP(tbl_main[[#This Row],[ИНН организации]],tbl_inn[],8,FALSE))</f>
        <v/>
      </c>
      <c r="AB1281" s="83" t="s">
        <v>311</v>
      </c>
      <c r="AC1281" s="83" t="s">
        <v>311</v>
      </c>
      <c r="AD1281" s="83" t="s">
        <v>311</v>
      </c>
      <c r="AE1281" s="83" t="s">
        <v>311</v>
      </c>
      <c r="AF1281" s="83" t="s">
        <v>311</v>
      </c>
      <c r="AG1281" s="83" t="s">
        <v>311</v>
      </c>
      <c r="AH1281" s="83" t="s">
        <v>311</v>
      </c>
      <c r="AI1281" s="83" t="s">
        <v>311</v>
      </c>
      <c r="AJ1281" s="83" t="s">
        <v>311</v>
      </c>
      <c r="AK1281" s="83" t="s">
        <v>311</v>
      </c>
      <c r="AL1281" s="83" t="s">
        <v>311</v>
      </c>
      <c r="AM1281" s="83" t="s">
        <v>311</v>
      </c>
      <c r="AN1281" s="83" t="s">
        <v>311</v>
      </c>
    </row>
    <row r="1282" spans="1:40" x14ac:dyDescent="0.25">
      <c r="A1282" s="81">
        <f t="shared" si="19"/>
        <v>1273</v>
      </c>
      <c r="B1282" s="82" t="str">
        <f>IF(tbl_main[[#This Row],[ТИП]]="","",IF(tbl_main[[#This Row],[Серия и номер]]="","",tbl_main[[#This Row],[ТИП]]&amp;"-"&amp;RIGHT(tbl_main[[#This Row],[Серия и номер]],6)))</f>
        <v/>
      </c>
      <c r="C1282" s="83" t="s">
        <v>311</v>
      </c>
      <c r="D1282" s="83" t="s">
        <v>311</v>
      </c>
      <c r="E1282" s="83" t="s">
        <v>311</v>
      </c>
      <c r="F1282" s="83" t="s">
        <v>311</v>
      </c>
      <c r="G1282" s="83" t="s">
        <v>311</v>
      </c>
      <c r="H1282" s="83" t="s">
        <v>311</v>
      </c>
      <c r="I1282" s="83" t="s">
        <v>311</v>
      </c>
      <c r="J1282" s="83" t="s">
        <v>311</v>
      </c>
      <c r="K1282" s="84" t="s">
        <v>311</v>
      </c>
      <c r="L1282" s="83" t="s">
        <v>311</v>
      </c>
      <c r="M1282" s="85" t="s">
        <v>311</v>
      </c>
      <c r="N1282" s="83" t="s">
        <v>311</v>
      </c>
      <c r="O1282" s="84" t="s">
        <v>311</v>
      </c>
      <c r="P1282" s="83" t="s">
        <v>311</v>
      </c>
      <c r="Q1282" s="83" t="s">
        <v>311</v>
      </c>
      <c r="R1282" s="83" t="s">
        <v>311</v>
      </c>
      <c r="S1282" s="86" t="s">
        <v>311</v>
      </c>
      <c r="T1282" s="83" t="s">
        <v>311</v>
      </c>
      <c r="U1282" s="83" t="s">
        <v>311</v>
      </c>
      <c r="V1282" s="83" t="s">
        <v>311</v>
      </c>
      <c r="W1282" s="86" t="s">
        <v>311</v>
      </c>
      <c r="X1282" s="86" t="s">
        <v>311</v>
      </c>
      <c r="Y1282" s="90" t="str">
        <f>IF(tbl_main[[#This Row],[ИНН организации]]="","",IF(ISERROR(VLOOKUP(tbl_main[[#This Row],[ИНН организации]],tbl_inn[],3,FALSE)),"Проверьте ИНН",VLOOKUP(tbl_main[[#This Row],[ИНН организации]],tbl_inn[],3,FALSE)))</f>
        <v/>
      </c>
      <c r="Z1282" s="90" t="str">
        <f>IF(ISERROR(VLOOKUP(tbl_main[[#This Row],[ИНН организации]],tbl_inn[],4,FALSE)),"",VLOOKUP(tbl_main[[#This Row],[ИНН организации]],tbl_inn[],4,FALSE))</f>
        <v/>
      </c>
      <c r="AA1282" s="90" t="str">
        <f>IF(ISERROR(VLOOKUP(tbl_main[[#This Row],[ИНН организации]],tbl_inn[],8,FALSE)),"",VLOOKUP(tbl_main[[#This Row],[ИНН организации]],tbl_inn[],8,FALSE))</f>
        <v/>
      </c>
      <c r="AB1282" s="83" t="s">
        <v>311</v>
      </c>
      <c r="AC1282" s="83" t="s">
        <v>311</v>
      </c>
      <c r="AD1282" s="83" t="s">
        <v>311</v>
      </c>
      <c r="AE1282" s="83" t="s">
        <v>311</v>
      </c>
      <c r="AF1282" s="83" t="s">
        <v>311</v>
      </c>
      <c r="AG1282" s="83" t="s">
        <v>311</v>
      </c>
      <c r="AH1282" s="83" t="s">
        <v>311</v>
      </c>
      <c r="AI1282" s="83" t="s">
        <v>311</v>
      </c>
      <c r="AJ1282" s="83" t="s">
        <v>311</v>
      </c>
      <c r="AK1282" s="83" t="s">
        <v>311</v>
      </c>
      <c r="AL1282" s="83" t="s">
        <v>311</v>
      </c>
      <c r="AM1282" s="83" t="s">
        <v>311</v>
      </c>
      <c r="AN1282" s="83" t="s">
        <v>311</v>
      </c>
    </row>
    <row r="1283" spans="1:40" x14ac:dyDescent="0.25">
      <c r="A1283" s="81">
        <f t="shared" si="19"/>
        <v>1274</v>
      </c>
      <c r="B1283" s="82" t="str">
        <f>IF(tbl_main[[#This Row],[ТИП]]="","",IF(tbl_main[[#This Row],[Серия и номер]]="","",tbl_main[[#This Row],[ТИП]]&amp;"-"&amp;RIGHT(tbl_main[[#This Row],[Серия и номер]],6)))</f>
        <v/>
      </c>
      <c r="C1283" s="83" t="s">
        <v>311</v>
      </c>
      <c r="D1283" s="83" t="s">
        <v>311</v>
      </c>
      <c r="E1283" s="83" t="s">
        <v>311</v>
      </c>
      <c r="F1283" s="83" t="s">
        <v>311</v>
      </c>
      <c r="G1283" s="83" t="s">
        <v>311</v>
      </c>
      <c r="H1283" s="83" t="s">
        <v>311</v>
      </c>
      <c r="I1283" s="83" t="s">
        <v>311</v>
      </c>
      <c r="J1283" s="83" t="s">
        <v>311</v>
      </c>
      <c r="K1283" s="84" t="s">
        <v>311</v>
      </c>
      <c r="L1283" s="83" t="s">
        <v>311</v>
      </c>
      <c r="M1283" s="85" t="s">
        <v>311</v>
      </c>
      <c r="N1283" s="83" t="s">
        <v>311</v>
      </c>
      <c r="O1283" s="84" t="s">
        <v>311</v>
      </c>
      <c r="P1283" s="83" t="s">
        <v>311</v>
      </c>
      <c r="Q1283" s="83" t="s">
        <v>311</v>
      </c>
      <c r="R1283" s="83" t="s">
        <v>311</v>
      </c>
      <c r="S1283" s="86" t="s">
        <v>311</v>
      </c>
      <c r="T1283" s="83" t="s">
        <v>311</v>
      </c>
      <c r="U1283" s="83" t="s">
        <v>311</v>
      </c>
      <c r="V1283" s="83" t="s">
        <v>311</v>
      </c>
      <c r="W1283" s="86" t="s">
        <v>311</v>
      </c>
      <c r="X1283" s="86" t="s">
        <v>311</v>
      </c>
      <c r="Y1283" s="90" t="str">
        <f>IF(tbl_main[[#This Row],[ИНН организации]]="","",IF(ISERROR(VLOOKUP(tbl_main[[#This Row],[ИНН организации]],tbl_inn[],3,FALSE)),"Проверьте ИНН",VLOOKUP(tbl_main[[#This Row],[ИНН организации]],tbl_inn[],3,FALSE)))</f>
        <v/>
      </c>
      <c r="Z1283" s="90" t="str">
        <f>IF(ISERROR(VLOOKUP(tbl_main[[#This Row],[ИНН организации]],tbl_inn[],4,FALSE)),"",VLOOKUP(tbl_main[[#This Row],[ИНН организации]],tbl_inn[],4,FALSE))</f>
        <v/>
      </c>
      <c r="AA1283" s="90" t="str">
        <f>IF(ISERROR(VLOOKUP(tbl_main[[#This Row],[ИНН организации]],tbl_inn[],8,FALSE)),"",VLOOKUP(tbl_main[[#This Row],[ИНН организации]],tbl_inn[],8,FALSE))</f>
        <v/>
      </c>
      <c r="AB1283" s="83" t="s">
        <v>311</v>
      </c>
      <c r="AC1283" s="83" t="s">
        <v>311</v>
      </c>
      <c r="AD1283" s="83" t="s">
        <v>311</v>
      </c>
      <c r="AE1283" s="83" t="s">
        <v>311</v>
      </c>
      <c r="AF1283" s="83" t="s">
        <v>311</v>
      </c>
      <c r="AG1283" s="83" t="s">
        <v>311</v>
      </c>
      <c r="AH1283" s="83" t="s">
        <v>311</v>
      </c>
      <c r="AI1283" s="83" t="s">
        <v>311</v>
      </c>
      <c r="AJ1283" s="83" t="s">
        <v>311</v>
      </c>
      <c r="AK1283" s="83" t="s">
        <v>311</v>
      </c>
      <c r="AL1283" s="83" t="s">
        <v>311</v>
      </c>
      <c r="AM1283" s="83" t="s">
        <v>311</v>
      </c>
      <c r="AN1283" s="83" t="s">
        <v>311</v>
      </c>
    </row>
    <row r="1284" spans="1:40" x14ac:dyDescent="0.25">
      <c r="A1284" s="81">
        <f t="shared" si="19"/>
        <v>1275</v>
      </c>
      <c r="B1284" s="82" t="str">
        <f>IF(tbl_main[[#This Row],[ТИП]]="","",IF(tbl_main[[#This Row],[Серия и номер]]="","",tbl_main[[#This Row],[ТИП]]&amp;"-"&amp;RIGHT(tbl_main[[#This Row],[Серия и номер]],6)))</f>
        <v/>
      </c>
      <c r="C1284" s="83" t="s">
        <v>311</v>
      </c>
      <c r="D1284" s="83" t="s">
        <v>311</v>
      </c>
      <c r="E1284" s="83" t="s">
        <v>311</v>
      </c>
      <c r="F1284" s="83" t="s">
        <v>311</v>
      </c>
      <c r="G1284" s="83" t="s">
        <v>311</v>
      </c>
      <c r="H1284" s="83" t="s">
        <v>311</v>
      </c>
      <c r="I1284" s="83" t="s">
        <v>311</v>
      </c>
      <c r="J1284" s="83" t="s">
        <v>311</v>
      </c>
      <c r="K1284" s="84" t="s">
        <v>311</v>
      </c>
      <c r="L1284" s="83" t="s">
        <v>311</v>
      </c>
      <c r="M1284" s="85" t="s">
        <v>311</v>
      </c>
      <c r="N1284" s="83" t="s">
        <v>311</v>
      </c>
      <c r="O1284" s="84" t="s">
        <v>311</v>
      </c>
      <c r="P1284" s="83" t="s">
        <v>311</v>
      </c>
      <c r="Q1284" s="83" t="s">
        <v>311</v>
      </c>
      <c r="R1284" s="83" t="s">
        <v>311</v>
      </c>
      <c r="S1284" s="86" t="s">
        <v>311</v>
      </c>
      <c r="T1284" s="83" t="s">
        <v>311</v>
      </c>
      <c r="U1284" s="83" t="s">
        <v>311</v>
      </c>
      <c r="V1284" s="83" t="s">
        <v>311</v>
      </c>
      <c r="W1284" s="86" t="s">
        <v>311</v>
      </c>
      <c r="X1284" s="86" t="s">
        <v>311</v>
      </c>
      <c r="Y1284" s="90" t="str">
        <f>IF(tbl_main[[#This Row],[ИНН организации]]="","",IF(ISERROR(VLOOKUP(tbl_main[[#This Row],[ИНН организации]],tbl_inn[],3,FALSE)),"Проверьте ИНН",VLOOKUP(tbl_main[[#This Row],[ИНН организации]],tbl_inn[],3,FALSE)))</f>
        <v/>
      </c>
      <c r="Z1284" s="90" t="str">
        <f>IF(ISERROR(VLOOKUP(tbl_main[[#This Row],[ИНН организации]],tbl_inn[],4,FALSE)),"",VLOOKUP(tbl_main[[#This Row],[ИНН организации]],tbl_inn[],4,FALSE))</f>
        <v/>
      </c>
      <c r="AA1284" s="90" t="str">
        <f>IF(ISERROR(VLOOKUP(tbl_main[[#This Row],[ИНН организации]],tbl_inn[],8,FALSE)),"",VLOOKUP(tbl_main[[#This Row],[ИНН организации]],tbl_inn[],8,FALSE))</f>
        <v/>
      </c>
      <c r="AB1284" s="83" t="s">
        <v>311</v>
      </c>
      <c r="AC1284" s="83" t="s">
        <v>311</v>
      </c>
      <c r="AD1284" s="83" t="s">
        <v>311</v>
      </c>
      <c r="AE1284" s="83" t="s">
        <v>311</v>
      </c>
      <c r="AF1284" s="83" t="s">
        <v>311</v>
      </c>
      <c r="AG1284" s="83" t="s">
        <v>311</v>
      </c>
      <c r="AH1284" s="83" t="s">
        <v>311</v>
      </c>
      <c r="AI1284" s="83" t="s">
        <v>311</v>
      </c>
      <c r="AJ1284" s="83" t="s">
        <v>311</v>
      </c>
      <c r="AK1284" s="83" t="s">
        <v>311</v>
      </c>
      <c r="AL1284" s="83" t="s">
        <v>311</v>
      </c>
      <c r="AM1284" s="83" t="s">
        <v>311</v>
      </c>
      <c r="AN1284" s="83" t="s">
        <v>311</v>
      </c>
    </row>
    <row r="1285" spans="1:40" x14ac:dyDescent="0.25">
      <c r="A1285" s="81">
        <f t="shared" si="19"/>
        <v>1276</v>
      </c>
      <c r="B1285" s="82" t="str">
        <f>IF(tbl_main[[#This Row],[ТИП]]="","",IF(tbl_main[[#This Row],[Серия и номер]]="","",tbl_main[[#This Row],[ТИП]]&amp;"-"&amp;RIGHT(tbl_main[[#This Row],[Серия и номер]],6)))</f>
        <v/>
      </c>
      <c r="C1285" s="83" t="s">
        <v>311</v>
      </c>
      <c r="D1285" s="83" t="s">
        <v>311</v>
      </c>
      <c r="E1285" s="83" t="s">
        <v>311</v>
      </c>
      <c r="F1285" s="83" t="s">
        <v>311</v>
      </c>
      <c r="G1285" s="83" t="s">
        <v>311</v>
      </c>
      <c r="H1285" s="83" t="s">
        <v>311</v>
      </c>
      <c r="I1285" s="83" t="s">
        <v>311</v>
      </c>
      <c r="J1285" s="83" t="s">
        <v>311</v>
      </c>
      <c r="K1285" s="84" t="s">
        <v>311</v>
      </c>
      <c r="L1285" s="83" t="s">
        <v>311</v>
      </c>
      <c r="M1285" s="85" t="s">
        <v>311</v>
      </c>
      <c r="N1285" s="83" t="s">
        <v>311</v>
      </c>
      <c r="O1285" s="84" t="s">
        <v>311</v>
      </c>
      <c r="P1285" s="83" t="s">
        <v>311</v>
      </c>
      <c r="Q1285" s="83" t="s">
        <v>311</v>
      </c>
      <c r="R1285" s="83" t="s">
        <v>311</v>
      </c>
      <c r="S1285" s="86" t="s">
        <v>311</v>
      </c>
      <c r="T1285" s="83" t="s">
        <v>311</v>
      </c>
      <c r="U1285" s="83" t="s">
        <v>311</v>
      </c>
      <c r="V1285" s="83" t="s">
        <v>311</v>
      </c>
      <c r="W1285" s="86" t="s">
        <v>311</v>
      </c>
      <c r="X1285" s="86" t="s">
        <v>311</v>
      </c>
      <c r="Y1285" s="90" t="str">
        <f>IF(tbl_main[[#This Row],[ИНН организации]]="","",IF(ISERROR(VLOOKUP(tbl_main[[#This Row],[ИНН организации]],tbl_inn[],3,FALSE)),"Проверьте ИНН",VLOOKUP(tbl_main[[#This Row],[ИНН организации]],tbl_inn[],3,FALSE)))</f>
        <v/>
      </c>
      <c r="Z1285" s="90" t="str">
        <f>IF(ISERROR(VLOOKUP(tbl_main[[#This Row],[ИНН организации]],tbl_inn[],4,FALSE)),"",VLOOKUP(tbl_main[[#This Row],[ИНН организации]],tbl_inn[],4,FALSE))</f>
        <v/>
      </c>
      <c r="AA1285" s="90" t="str">
        <f>IF(ISERROR(VLOOKUP(tbl_main[[#This Row],[ИНН организации]],tbl_inn[],8,FALSE)),"",VLOOKUP(tbl_main[[#This Row],[ИНН организации]],tbl_inn[],8,FALSE))</f>
        <v/>
      </c>
      <c r="AB1285" s="83" t="s">
        <v>311</v>
      </c>
      <c r="AC1285" s="83" t="s">
        <v>311</v>
      </c>
      <c r="AD1285" s="83" t="s">
        <v>311</v>
      </c>
      <c r="AE1285" s="83" t="s">
        <v>311</v>
      </c>
      <c r="AF1285" s="83" t="s">
        <v>311</v>
      </c>
      <c r="AG1285" s="83" t="s">
        <v>311</v>
      </c>
      <c r="AH1285" s="83" t="s">
        <v>311</v>
      </c>
      <c r="AI1285" s="83" t="s">
        <v>311</v>
      </c>
      <c r="AJ1285" s="83" t="s">
        <v>311</v>
      </c>
      <c r="AK1285" s="83" t="s">
        <v>311</v>
      </c>
      <c r="AL1285" s="83" t="s">
        <v>311</v>
      </c>
      <c r="AM1285" s="83" t="s">
        <v>311</v>
      </c>
      <c r="AN1285" s="83" t="s">
        <v>311</v>
      </c>
    </row>
    <row r="1286" spans="1:40" x14ac:dyDescent="0.25">
      <c r="A1286" s="81">
        <f t="shared" si="19"/>
        <v>1277</v>
      </c>
      <c r="B1286" s="82" t="str">
        <f>IF(tbl_main[[#This Row],[ТИП]]="","",IF(tbl_main[[#This Row],[Серия и номер]]="","",tbl_main[[#This Row],[ТИП]]&amp;"-"&amp;RIGHT(tbl_main[[#This Row],[Серия и номер]],6)))</f>
        <v/>
      </c>
      <c r="C1286" s="83" t="s">
        <v>311</v>
      </c>
      <c r="D1286" s="83" t="s">
        <v>311</v>
      </c>
      <c r="E1286" s="83" t="s">
        <v>311</v>
      </c>
      <c r="F1286" s="83" t="s">
        <v>311</v>
      </c>
      <c r="G1286" s="83" t="s">
        <v>311</v>
      </c>
      <c r="H1286" s="83" t="s">
        <v>311</v>
      </c>
      <c r="I1286" s="83" t="s">
        <v>311</v>
      </c>
      <c r="J1286" s="83" t="s">
        <v>311</v>
      </c>
      <c r="K1286" s="84" t="s">
        <v>311</v>
      </c>
      <c r="L1286" s="83" t="s">
        <v>311</v>
      </c>
      <c r="M1286" s="85" t="s">
        <v>311</v>
      </c>
      <c r="N1286" s="83" t="s">
        <v>311</v>
      </c>
      <c r="O1286" s="84" t="s">
        <v>311</v>
      </c>
      <c r="P1286" s="83" t="s">
        <v>311</v>
      </c>
      <c r="Q1286" s="83" t="s">
        <v>311</v>
      </c>
      <c r="R1286" s="83" t="s">
        <v>311</v>
      </c>
      <c r="S1286" s="86" t="s">
        <v>311</v>
      </c>
      <c r="T1286" s="83" t="s">
        <v>311</v>
      </c>
      <c r="U1286" s="83" t="s">
        <v>311</v>
      </c>
      <c r="V1286" s="83" t="s">
        <v>311</v>
      </c>
      <c r="W1286" s="86" t="s">
        <v>311</v>
      </c>
      <c r="X1286" s="86" t="s">
        <v>311</v>
      </c>
      <c r="Y1286" s="90" t="str">
        <f>IF(tbl_main[[#This Row],[ИНН организации]]="","",IF(ISERROR(VLOOKUP(tbl_main[[#This Row],[ИНН организации]],tbl_inn[],3,FALSE)),"Проверьте ИНН",VLOOKUP(tbl_main[[#This Row],[ИНН организации]],tbl_inn[],3,FALSE)))</f>
        <v/>
      </c>
      <c r="Z1286" s="90" t="str">
        <f>IF(ISERROR(VLOOKUP(tbl_main[[#This Row],[ИНН организации]],tbl_inn[],4,FALSE)),"",VLOOKUP(tbl_main[[#This Row],[ИНН организации]],tbl_inn[],4,FALSE))</f>
        <v/>
      </c>
      <c r="AA1286" s="90" t="str">
        <f>IF(ISERROR(VLOOKUP(tbl_main[[#This Row],[ИНН организации]],tbl_inn[],8,FALSE)),"",VLOOKUP(tbl_main[[#This Row],[ИНН организации]],tbl_inn[],8,FALSE))</f>
        <v/>
      </c>
      <c r="AB1286" s="83" t="s">
        <v>311</v>
      </c>
      <c r="AC1286" s="83" t="s">
        <v>311</v>
      </c>
      <c r="AD1286" s="83" t="s">
        <v>311</v>
      </c>
      <c r="AE1286" s="83" t="s">
        <v>311</v>
      </c>
      <c r="AF1286" s="83" t="s">
        <v>311</v>
      </c>
      <c r="AG1286" s="83" t="s">
        <v>311</v>
      </c>
      <c r="AH1286" s="83" t="s">
        <v>311</v>
      </c>
      <c r="AI1286" s="83" t="s">
        <v>311</v>
      </c>
      <c r="AJ1286" s="83" t="s">
        <v>311</v>
      </c>
      <c r="AK1286" s="83" t="s">
        <v>311</v>
      </c>
      <c r="AL1286" s="83" t="s">
        <v>311</v>
      </c>
      <c r="AM1286" s="83" t="s">
        <v>311</v>
      </c>
      <c r="AN1286" s="83" t="s">
        <v>311</v>
      </c>
    </row>
    <row r="1287" spans="1:40" x14ac:dyDescent="0.25">
      <c r="A1287" s="81">
        <f t="shared" si="19"/>
        <v>1278</v>
      </c>
      <c r="B1287" s="82" t="str">
        <f>IF(tbl_main[[#This Row],[ТИП]]="","",IF(tbl_main[[#This Row],[Серия и номер]]="","",tbl_main[[#This Row],[ТИП]]&amp;"-"&amp;RIGHT(tbl_main[[#This Row],[Серия и номер]],6)))</f>
        <v/>
      </c>
      <c r="C1287" s="83" t="s">
        <v>311</v>
      </c>
      <c r="D1287" s="83" t="s">
        <v>311</v>
      </c>
      <c r="E1287" s="83" t="s">
        <v>311</v>
      </c>
      <c r="F1287" s="83" t="s">
        <v>311</v>
      </c>
      <c r="G1287" s="83" t="s">
        <v>311</v>
      </c>
      <c r="H1287" s="83" t="s">
        <v>311</v>
      </c>
      <c r="I1287" s="83" t="s">
        <v>311</v>
      </c>
      <c r="J1287" s="83" t="s">
        <v>311</v>
      </c>
      <c r="K1287" s="84" t="s">
        <v>311</v>
      </c>
      <c r="L1287" s="83" t="s">
        <v>311</v>
      </c>
      <c r="M1287" s="85" t="s">
        <v>311</v>
      </c>
      <c r="N1287" s="83" t="s">
        <v>311</v>
      </c>
      <c r="O1287" s="84" t="s">
        <v>311</v>
      </c>
      <c r="P1287" s="83" t="s">
        <v>311</v>
      </c>
      <c r="Q1287" s="83" t="s">
        <v>311</v>
      </c>
      <c r="R1287" s="83" t="s">
        <v>311</v>
      </c>
      <c r="S1287" s="86" t="s">
        <v>311</v>
      </c>
      <c r="T1287" s="83" t="s">
        <v>311</v>
      </c>
      <c r="U1287" s="83" t="s">
        <v>311</v>
      </c>
      <c r="V1287" s="83" t="s">
        <v>311</v>
      </c>
      <c r="W1287" s="86" t="s">
        <v>311</v>
      </c>
      <c r="X1287" s="86" t="s">
        <v>311</v>
      </c>
      <c r="Y1287" s="90" t="str">
        <f>IF(tbl_main[[#This Row],[ИНН организации]]="","",IF(ISERROR(VLOOKUP(tbl_main[[#This Row],[ИНН организации]],tbl_inn[],3,FALSE)),"Проверьте ИНН",VLOOKUP(tbl_main[[#This Row],[ИНН организации]],tbl_inn[],3,FALSE)))</f>
        <v/>
      </c>
      <c r="Z1287" s="90" t="str">
        <f>IF(ISERROR(VLOOKUP(tbl_main[[#This Row],[ИНН организации]],tbl_inn[],4,FALSE)),"",VLOOKUP(tbl_main[[#This Row],[ИНН организации]],tbl_inn[],4,FALSE))</f>
        <v/>
      </c>
      <c r="AA1287" s="90" t="str">
        <f>IF(ISERROR(VLOOKUP(tbl_main[[#This Row],[ИНН организации]],tbl_inn[],8,FALSE)),"",VLOOKUP(tbl_main[[#This Row],[ИНН организации]],tbl_inn[],8,FALSE))</f>
        <v/>
      </c>
      <c r="AB1287" s="83" t="s">
        <v>311</v>
      </c>
      <c r="AC1287" s="83" t="s">
        <v>311</v>
      </c>
      <c r="AD1287" s="83" t="s">
        <v>311</v>
      </c>
      <c r="AE1287" s="83" t="s">
        <v>311</v>
      </c>
      <c r="AF1287" s="83" t="s">
        <v>311</v>
      </c>
      <c r="AG1287" s="83" t="s">
        <v>311</v>
      </c>
      <c r="AH1287" s="83" t="s">
        <v>311</v>
      </c>
      <c r="AI1287" s="83" t="s">
        <v>311</v>
      </c>
      <c r="AJ1287" s="83" t="s">
        <v>311</v>
      </c>
      <c r="AK1287" s="83" t="s">
        <v>311</v>
      </c>
      <c r="AL1287" s="83" t="s">
        <v>311</v>
      </c>
      <c r="AM1287" s="83" t="s">
        <v>311</v>
      </c>
      <c r="AN1287" s="83" t="s">
        <v>311</v>
      </c>
    </row>
    <row r="1288" spans="1:40" x14ac:dyDescent="0.25">
      <c r="A1288" s="81">
        <f t="shared" si="19"/>
        <v>1279</v>
      </c>
      <c r="B1288" s="82" t="str">
        <f>IF(tbl_main[[#This Row],[ТИП]]="","",IF(tbl_main[[#This Row],[Серия и номер]]="","",tbl_main[[#This Row],[ТИП]]&amp;"-"&amp;RIGHT(tbl_main[[#This Row],[Серия и номер]],6)))</f>
        <v/>
      </c>
      <c r="C1288" s="83" t="s">
        <v>311</v>
      </c>
      <c r="D1288" s="83" t="s">
        <v>311</v>
      </c>
      <c r="E1288" s="83" t="s">
        <v>311</v>
      </c>
      <c r="F1288" s="83" t="s">
        <v>311</v>
      </c>
      <c r="G1288" s="83" t="s">
        <v>311</v>
      </c>
      <c r="H1288" s="83" t="s">
        <v>311</v>
      </c>
      <c r="I1288" s="83" t="s">
        <v>311</v>
      </c>
      <c r="J1288" s="83" t="s">
        <v>311</v>
      </c>
      <c r="K1288" s="84" t="s">
        <v>311</v>
      </c>
      <c r="L1288" s="83" t="s">
        <v>311</v>
      </c>
      <c r="M1288" s="85" t="s">
        <v>311</v>
      </c>
      <c r="N1288" s="83" t="s">
        <v>311</v>
      </c>
      <c r="O1288" s="84" t="s">
        <v>311</v>
      </c>
      <c r="P1288" s="83" t="s">
        <v>311</v>
      </c>
      <c r="Q1288" s="83" t="s">
        <v>311</v>
      </c>
      <c r="R1288" s="83" t="s">
        <v>311</v>
      </c>
      <c r="S1288" s="86" t="s">
        <v>311</v>
      </c>
      <c r="T1288" s="83" t="s">
        <v>311</v>
      </c>
      <c r="U1288" s="83" t="s">
        <v>311</v>
      </c>
      <c r="V1288" s="83" t="s">
        <v>311</v>
      </c>
      <c r="W1288" s="86" t="s">
        <v>311</v>
      </c>
      <c r="X1288" s="86" t="s">
        <v>311</v>
      </c>
      <c r="Y1288" s="90" t="str">
        <f>IF(tbl_main[[#This Row],[ИНН организации]]="","",IF(ISERROR(VLOOKUP(tbl_main[[#This Row],[ИНН организации]],tbl_inn[],3,FALSE)),"Проверьте ИНН",VLOOKUP(tbl_main[[#This Row],[ИНН организации]],tbl_inn[],3,FALSE)))</f>
        <v/>
      </c>
      <c r="Z1288" s="90" t="str">
        <f>IF(ISERROR(VLOOKUP(tbl_main[[#This Row],[ИНН организации]],tbl_inn[],4,FALSE)),"",VLOOKUP(tbl_main[[#This Row],[ИНН организации]],tbl_inn[],4,FALSE))</f>
        <v/>
      </c>
      <c r="AA1288" s="90" t="str">
        <f>IF(ISERROR(VLOOKUP(tbl_main[[#This Row],[ИНН организации]],tbl_inn[],8,FALSE)),"",VLOOKUP(tbl_main[[#This Row],[ИНН организации]],tbl_inn[],8,FALSE))</f>
        <v/>
      </c>
      <c r="AB1288" s="83" t="s">
        <v>311</v>
      </c>
      <c r="AC1288" s="83" t="s">
        <v>311</v>
      </c>
      <c r="AD1288" s="83" t="s">
        <v>311</v>
      </c>
      <c r="AE1288" s="83" t="s">
        <v>311</v>
      </c>
      <c r="AF1288" s="83" t="s">
        <v>311</v>
      </c>
      <c r="AG1288" s="83" t="s">
        <v>311</v>
      </c>
      <c r="AH1288" s="83" t="s">
        <v>311</v>
      </c>
      <c r="AI1288" s="83" t="s">
        <v>311</v>
      </c>
      <c r="AJ1288" s="83" t="s">
        <v>311</v>
      </c>
      <c r="AK1288" s="83" t="s">
        <v>311</v>
      </c>
      <c r="AL1288" s="83" t="s">
        <v>311</v>
      </c>
      <c r="AM1288" s="83" t="s">
        <v>311</v>
      </c>
      <c r="AN1288" s="83" t="s">
        <v>311</v>
      </c>
    </row>
    <row r="1289" spans="1:40" x14ac:dyDescent="0.25">
      <c r="A1289" s="81">
        <f t="shared" si="19"/>
        <v>1280</v>
      </c>
      <c r="B1289" s="82" t="str">
        <f>IF(tbl_main[[#This Row],[ТИП]]="","",IF(tbl_main[[#This Row],[Серия и номер]]="","",tbl_main[[#This Row],[ТИП]]&amp;"-"&amp;RIGHT(tbl_main[[#This Row],[Серия и номер]],6)))</f>
        <v/>
      </c>
      <c r="C1289" s="83" t="s">
        <v>311</v>
      </c>
      <c r="D1289" s="83" t="s">
        <v>311</v>
      </c>
      <c r="E1289" s="83" t="s">
        <v>311</v>
      </c>
      <c r="F1289" s="83" t="s">
        <v>311</v>
      </c>
      <c r="G1289" s="83" t="s">
        <v>311</v>
      </c>
      <c r="H1289" s="83" t="s">
        <v>311</v>
      </c>
      <c r="I1289" s="83" t="s">
        <v>311</v>
      </c>
      <c r="J1289" s="83" t="s">
        <v>311</v>
      </c>
      <c r="K1289" s="84" t="s">
        <v>311</v>
      </c>
      <c r="L1289" s="83" t="s">
        <v>311</v>
      </c>
      <c r="M1289" s="85" t="s">
        <v>311</v>
      </c>
      <c r="N1289" s="83" t="s">
        <v>311</v>
      </c>
      <c r="O1289" s="84" t="s">
        <v>311</v>
      </c>
      <c r="P1289" s="83" t="s">
        <v>311</v>
      </c>
      <c r="Q1289" s="83" t="s">
        <v>311</v>
      </c>
      <c r="R1289" s="83" t="s">
        <v>311</v>
      </c>
      <c r="S1289" s="86" t="s">
        <v>311</v>
      </c>
      <c r="T1289" s="83" t="s">
        <v>311</v>
      </c>
      <c r="U1289" s="83" t="s">
        <v>311</v>
      </c>
      <c r="V1289" s="83" t="s">
        <v>311</v>
      </c>
      <c r="W1289" s="86" t="s">
        <v>311</v>
      </c>
      <c r="X1289" s="86" t="s">
        <v>311</v>
      </c>
      <c r="Y1289" s="90" t="str">
        <f>IF(tbl_main[[#This Row],[ИНН организации]]="","",IF(ISERROR(VLOOKUP(tbl_main[[#This Row],[ИНН организации]],tbl_inn[],3,FALSE)),"Проверьте ИНН",VLOOKUP(tbl_main[[#This Row],[ИНН организации]],tbl_inn[],3,FALSE)))</f>
        <v/>
      </c>
      <c r="Z1289" s="90" t="str">
        <f>IF(ISERROR(VLOOKUP(tbl_main[[#This Row],[ИНН организации]],tbl_inn[],4,FALSE)),"",VLOOKUP(tbl_main[[#This Row],[ИНН организации]],tbl_inn[],4,FALSE))</f>
        <v/>
      </c>
      <c r="AA1289" s="90" t="str">
        <f>IF(ISERROR(VLOOKUP(tbl_main[[#This Row],[ИНН организации]],tbl_inn[],8,FALSE)),"",VLOOKUP(tbl_main[[#This Row],[ИНН организации]],tbl_inn[],8,FALSE))</f>
        <v/>
      </c>
      <c r="AB1289" s="83" t="s">
        <v>311</v>
      </c>
      <c r="AC1289" s="83" t="s">
        <v>311</v>
      </c>
      <c r="AD1289" s="83" t="s">
        <v>311</v>
      </c>
      <c r="AE1289" s="83" t="s">
        <v>311</v>
      </c>
      <c r="AF1289" s="83" t="s">
        <v>311</v>
      </c>
      <c r="AG1289" s="83" t="s">
        <v>311</v>
      </c>
      <c r="AH1289" s="83" t="s">
        <v>311</v>
      </c>
      <c r="AI1289" s="83" t="s">
        <v>311</v>
      </c>
      <c r="AJ1289" s="83" t="s">
        <v>311</v>
      </c>
      <c r="AK1289" s="83" t="s">
        <v>311</v>
      </c>
      <c r="AL1289" s="83" t="s">
        <v>311</v>
      </c>
      <c r="AM1289" s="83" t="s">
        <v>311</v>
      </c>
      <c r="AN1289" s="83" t="s">
        <v>311</v>
      </c>
    </row>
    <row r="1290" spans="1:40" x14ac:dyDescent="0.25">
      <c r="A1290" s="81">
        <f t="shared" si="19"/>
        <v>1281</v>
      </c>
      <c r="B1290" s="82" t="str">
        <f>IF(tbl_main[[#This Row],[ТИП]]="","",IF(tbl_main[[#This Row],[Серия и номер]]="","",tbl_main[[#This Row],[ТИП]]&amp;"-"&amp;RIGHT(tbl_main[[#This Row],[Серия и номер]],6)))</f>
        <v/>
      </c>
      <c r="C1290" s="83" t="s">
        <v>311</v>
      </c>
      <c r="D1290" s="83" t="s">
        <v>311</v>
      </c>
      <c r="E1290" s="83" t="s">
        <v>311</v>
      </c>
      <c r="F1290" s="83" t="s">
        <v>311</v>
      </c>
      <c r="G1290" s="83" t="s">
        <v>311</v>
      </c>
      <c r="H1290" s="83" t="s">
        <v>311</v>
      </c>
      <c r="I1290" s="83" t="s">
        <v>311</v>
      </c>
      <c r="J1290" s="83" t="s">
        <v>311</v>
      </c>
      <c r="K1290" s="84" t="s">
        <v>311</v>
      </c>
      <c r="L1290" s="83" t="s">
        <v>311</v>
      </c>
      <c r="M1290" s="85" t="s">
        <v>311</v>
      </c>
      <c r="N1290" s="83" t="s">
        <v>311</v>
      </c>
      <c r="O1290" s="84" t="s">
        <v>311</v>
      </c>
      <c r="P1290" s="83" t="s">
        <v>311</v>
      </c>
      <c r="Q1290" s="83" t="s">
        <v>311</v>
      </c>
      <c r="R1290" s="83" t="s">
        <v>311</v>
      </c>
      <c r="S1290" s="86" t="s">
        <v>311</v>
      </c>
      <c r="T1290" s="83" t="s">
        <v>311</v>
      </c>
      <c r="U1290" s="83" t="s">
        <v>311</v>
      </c>
      <c r="V1290" s="83" t="s">
        <v>311</v>
      </c>
      <c r="W1290" s="86" t="s">
        <v>311</v>
      </c>
      <c r="X1290" s="86" t="s">
        <v>311</v>
      </c>
      <c r="Y1290" s="90" t="str">
        <f>IF(tbl_main[[#This Row],[ИНН организации]]="","",IF(ISERROR(VLOOKUP(tbl_main[[#This Row],[ИНН организации]],tbl_inn[],3,FALSE)),"Проверьте ИНН",VLOOKUP(tbl_main[[#This Row],[ИНН организации]],tbl_inn[],3,FALSE)))</f>
        <v/>
      </c>
      <c r="Z1290" s="90" t="str">
        <f>IF(ISERROR(VLOOKUP(tbl_main[[#This Row],[ИНН организации]],tbl_inn[],4,FALSE)),"",VLOOKUP(tbl_main[[#This Row],[ИНН организации]],tbl_inn[],4,FALSE))</f>
        <v/>
      </c>
      <c r="AA1290" s="90" t="str">
        <f>IF(ISERROR(VLOOKUP(tbl_main[[#This Row],[ИНН организации]],tbl_inn[],8,FALSE)),"",VLOOKUP(tbl_main[[#This Row],[ИНН организации]],tbl_inn[],8,FALSE))</f>
        <v/>
      </c>
      <c r="AB1290" s="83" t="s">
        <v>311</v>
      </c>
      <c r="AC1290" s="83" t="s">
        <v>311</v>
      </c>
      <c r="AD1290" s="83" t="s">
        <v>311</v>
      </c>
      <c r="AE1290" s="83" t="s">
        <v>311</v>
      </c>
      <c r="AF1290" s="83" t="s">
        <v>311</v>
      </c>
      <c r="AG1290" s="83" t="s">
        <v>311</v>
      </c>
      <c r="AH1290" s="83" t="s">
        <v>311</v>
      </c>
      <c r="AI1290" s="83" t="s">
        <v>311</v>
      </c>
      <c r="AJ1290" s="83" t="s">
        <v>311</v>
      </c>
      <c r="AK1290" s="83" t="s">
        <v>311</v>
      </c>
      <c r="AL1290" s="83" t="s">
        <v>311</v>
      </c>
      <c r="AM1290" s="83" t="s">
        <v>311</v>
      </c>
      <c r="AN1290" s="83" t="s">
        <v>311</v>
      </c>
    </row>
    <row r="1291" spans="1:40" x14ac:dyDescent="0.25">
      <c r="A1291" s="81">
        <f t="shared" ref="A1291:A1354" si="20">ROW()-9</f>
        <v>1282</v>
      </c>
      <c r="B1291" s="82" t="str">
        <f>IF(tbl_main[[#This Row],[ТИП]]="","",IF(tbl_main[[#This Row],[Серия и номер]]="","",tbl_main[[#This Row],[ТИП]]&amp;"-"&amp;RIGHT(tbl_main[[#This Row],[Серия и номер]],6)))</f>
        <v/>
      </c>
      <c r="C1291" s="83" t="s">
        <v>311</v>
      </c>
      <c r="D1291" s="83" t="s">
        <v>311</v>
      </c>
      <c r="E1291" s="83" t="s">
        <v>311</v>
      </c>
      <c r="F1291" s="83" t="s">
        <v>311</v>
      </c>
      <c r="G1291" s="83" t="s">
        <v>311</v>
      </c>
      <c r="H1291" s="83" t="s">
        <v>311</v>
      </c>
      <c r="I1291" s="83" t="s">
        <v>311</v>
      </c>
      <c r="J1291" s="83" t="s">
        <v>311</v>
      </c>
      <c r="K1291" s="84" t="s">
        <v>311</v>
      </c>
      <c r="L1291" s="83" t="s">
        <v>311</v>
      </c>
      <c r="M1291" s="85" t="s">
        <v>311</v>
      </c>
      <c r="N1291" s="83" t="s">
        <v>311</v>
      </c>
      <c r="O1291" s="84" t="s">
        <v>311</v>
      </c>
      <c r="P1291" s="83" t="s">
        <v>311</v>
      </c>
      <c r="Q1291" s="83" t="s">
        <v>311</v>
      </c>
      <c r="R1291" s="83" t="s">
        <v>311</v>
      </c>
      <c r="S1291" s="86" t="s">
        <v>311</v>
      </c>
      <c r="T1291" s="83" t="s">
        <v>311</v>
      </c>
      <c r="U1291" s="83" t="s">
        <v>311</v>
      </c>
      <c r="V1291" s="83" t="s">
        <v>311</v>
      </c>
      <c r="W1291" s="86" t="s">
        <v>311</v>
      </c>
      <c r="X1291" s="86" t="s">
        <v>311</v>
      </c>
      <c r="Y1291" s="90" t="str">
        <f>IF(tbl_main[[#This Row],[ИНН организации]]="","",IF(ISERROR(VLOOKUP(tbl_main[[#This Row],[ИНН организации]],tbl_inn[],3,FALSE)),"Проверьте ИНН",VLOOKUP(tbl_main[[#This Row],[ИНН организации]],tbl_inn[],3,FALSE)))</f>
        <v/>
      </c>
      <c r="Z1291" s="90" t="str">
        <f>IF(ISERROR(VLOOKUP(tbl_main[[#This Row],[ИНН организации]],tbl_inn[],4,FALSE)),"",VLOOKUP(tbl_main[[#This Row],[ИНН организации]],tbl_inn[],4,FALSE))</f>
        <v/>
      </c>
      <c r="AA1291" s="90" t="str">
        <f>IF(ISERROR(VLOOKUP(tbl_main[[#This Row],[ИНН организации]],tbl_inn[],8,FALSE)),"",VLOOKUP(tbl_main[[#This Row],[ИНН организации]],tbl_inn[],8,FALSE))</f>
        <v/>
      </c>
      <c r="AB1291" s="83" t="s">
        <v>311</v>
      </c>
      <c r="AC1291" s="83" t="s">
        <v>311</v>
      </c>
      <c r="AD1291" s="83" t="s">
        <v>311</v>
      </c>
      <c r="AE1291" s="83" t="s">
        <v>311</v>
      </c>
      <c r="AF1291" s="83" t="s">
        <v>311</v>
      </c>
      <c r="AG1291" s="83" t="s">
        <v>311</v>
      </c>
      <c r="AH1291" s="83" t="s">
        <v>311</v>
      </c>
      <c r="AI1291" s="83" t="s">
        <v>311</v>
      </c>
      <c r="AJ1291" s="83" t="s">
        <v>311</v>
      </c>
      <c r="AK1291" s="83" t="s">
        <v>311</v>
      </c>
      <c r="AL1291" s="83" t="s">
        <v>311</v>
      </c>
      <c r="AM1291" s="83" t="s">
        <v>311</v>
      </c>
      <c r="AN1291" s="83" t="s">
        <v>311</v>
      </c>
    </row>
    <row r="1292" spans="1:40" x14ac:dyDescent="0.25">
      <c r="A1292" s="81">
        <f t="shared" si="20"/>
        <v>1283</v>
      </c>
      <c r="B1292" s="82" t="str">
        <f>IF(tbl_main[[#This Row],[ТИП]]="","",IF(tbl_main[[#This Row],[Серия и номер]]="","",tbl_main[[#This Row],[ТИП]]&amp;"-"&amp;RIGHT(tbl_main[[#This Row],[Серия и номер]],6)))</f>
        <v/>
      </c>
      <c r="C1292" s="83" t="s">
        <v>311</v>
      </c>
      <c r="D1292" s="83" t="s">
        <v>311</v>
      </c>
      <c r="E1292" s="83" t="s">
        <v>311</v>
      </c>
      <c r="F1292" s="83" t="s">
        <v>311</v>
      </c>
      <c r="G1292" s="83" t="s">
        <v>311</v>
      </c>
      <c r="H1292" s="83" t="s">
        <v>311</v>
      </c>
      <c r="I1292" s="83" t="s">
        <v>311</v>
      </c>
      <c r="J1292" s="83" t="s">
        <v>311</v>
      </c>
      <c r="K1292" s="84" t="s">
        <v>311</v>
      </c>
      <c r="L1292" s="83" t="s">
        <v>311</v>
      </c>
      <c r="M1292" s="85" t="s">
        <v>311</v>
      </c>
      <c r="N1292" s="83" t="s">
        <v>311</v>
      </c>
      <c r="O1292" s="84" t="s">
        <v>311</v>
      </c>
      <c r="P1292" s="83" t="s">
        <v>311</v>
      </c>
      <c r="Q1292" s="83" t="s">
        <v>311</v>
      </c>
      <c r="R1292" s="83" t="s">
        <v>311</v>
      </c>
      <c r="S1292" s="86" t="s">
        <v>311</v>
      </c>
      <c r="T1292" s="83" t="s">
        <v>311</v>
      </c>
      <c r="U1292" s="83" t="s">
        <v>311</v>
      </c>
      <c r="V1292" s="83" t="s">
        <v>311</v>
      </c>
      <c r="W1292" s="86" t="s">
        <v>311</v>
      </c>
      <c r="X1292" s="86" t="s">
        <v>311</v>
      </c>
      <c r="Y1292" s="90" t="str">
        <f>IF(tbl_main[[#This Row],[ИНН организации]]="","",IF(ISERROR(VLOOKUP(tbl_main[[#This Row],[ИНН организации]],tbl_inn[],3,FALSE)),"Проверьте ИНН",VLOOKUP(tbl_main[[#This Row],[ИНН организации]],tbl_inn[],3,FALSE)))</f>
        <v/>
      </c>
      <c r="Z1292" s="90" t="str">
        <f>IF(ISERROR(VLOOKUP(tbl_main[[#This Row],[ИНН организации]],tbl_inn[],4,FALSE)),"",VLOOKUP(tbl_main[[#This Row],[ИНН организации]],tbl_inn[],4,FALSE))</f>
        <v/>
      </c>
      <c r="AA1292" s="90" t="str">
        <f>IF(ISERROR(VLOOKUP(tbl_main[[#This Row],[ИНН организации]],tbl_inn[],8,FALSE)),"",VLOOKUP(tbl_main[[#This Row],[ИНН организации]],tbl_inn[],8,FALSE))</f>
        <v/>
      </c>
      <c r="AB1292" s="83" t="s">
        <v>311</v>
      </c>
      <c r="AC1292" s="83" t="s">
        <v>311</v>
      </c>
      <c r="AD1292" s="83" t="s">
        <v>311</v>
      </c>
      <c r="AE1292" s="83" t="s">
        <v>311</v>
      </c>
      <c r="AF1292" s="83" t="s">
        <v>311</v>
      </c>
      <c r="AG1292" s="83" t="s">
        <v>311</v>
      </c>
      <c r="AH1292" s="83" t="s">
        <v>311</v>
      </c>
      <c r="AI1292" s="83" t="s">
        <v>311</v>
      </c>
      <c r="AJ1292" s="83" t="s">
        <v>311</v>
      </c>
      <c r="AK1292" s="83" t="s">
        <v>311</v>
      </c>
      <c r="AL1292" s="83" t="s">
        <v>311</v>
      </c>
      <c r="AM1292" s="83" t="s">
        <v>311</v>
      </c>
      <c r="AN1292" s="83" t="s">
        <v>311</v>
      </c>
    </row>
    <row r="1293" spans="1:40" x14ac:dyDescent="0.25">
      <c r="A1293" s="81">
        <f t="shared" si="20"/>
        <v>1284</v>
      </c>
      <c r="B1293" s="82" t="str">
        <f>IF(tbl_main[[#This Row],[ТИП]]="","",IF(tbl_main[[#This Row],[Серия и номер]]="","",tbl_main[[#This Row],[ТИП]]&amp;"-"&amp;RIGHT(tbl_main[[#This Row],[Серия и номер]],6)))</f>
        <v/>
      </c>
      <c r="C1293" s="83" t="s">
        <v>311</v>
      </c>
      <c r="D1293" s="83" t="s">
        <v>311</v>
      </c>
      <c r="E1293" s="83" t="s">
        <v>311</v>
      </c>
      <c r="F1293" s="83" t="s">
        <v>311</v>
      </c>
      <c r="G1293" s="83" t="s">
        <v>311</v>
      </c>
      <c r="H1293" s="83" t="s">
        <v>311</v>
      </c>
      <c r="I1293" s="83" t="s">
        <v>311</v>
      </c>
      <c r="J1293" s="83" t="s">
        <v>311</v>
      </c>
      <c r="K1293" s="84" t="s">
        <v>311</v>
      </c>
      <c r="L1293" s="83" t="s">
        <v>311</v>
      </c>
      <c r="M1293" s="85" t="s">
        <v>311</v>
      </c>
      <c r="N1293" s="83" t="s">
        <v>311</v>
      </c>
      <c r="O1293" s="84" t="s">
        <v>311</v>
      </c>
      <c r="P1293" s="83" t="s">
        <v>311</v>
      </c>
      <c r="Q1293" s="83" t="s">
        <v>311</v>
      </c>
      <c r="R1293" s="83" t="s">
        <v>311</v>
      </c>
      <c r="S1293" s="86" t="s">
        <v>311</v>
      </c>
      <c r="T1293" s="83" t="s">
        <v>311</v>
      </c>
      <c r="U1293" s="83" t="s">
        <v>311</v>
      </c>
      <c r="V1293" s="83" t="s">
        <v>311</v>
      </c>
      <c r="W1293" s="86" t="s">
        <v>311</v>
      </c>
      <c r="X1293" s="86" t="s">
        <v>311</v>
      </c>
      <c r="Y1293" s="90" t="str">
        <f>IF(tbl_main[[#This Row],[ИНН организации]]="","",IF(ISERROR(VLOOKUP(tbl_main[[#This Row],[ИНН организации]],tbl_inn[],3,FALSE)),"Проверьте ИНН",VLOOKUP(tbl_main[[#This Row],[ИНН организации]],tbl_inn[],3,FALSE)))</f>
        <v/>
      </c>
      <c r="Z1293" s="90" t="str">
        <f>IF(ISERROR(VLOOKUP(tbl_main[[#This Row],[ИНН организации]],tbl_inn[],4,FALSE)),"",VLOOKUP(tbl_main[[#This Row],[ИНН организации]],tbl_inn[],4,FALSE))</f>
        <v/>
      </c>
      <c r="AA1293" s="90" t="str">
        <f>IF(ISERROR(VLOOKUP(tbl_main[[#This Row],[ИНН организации]],tbl_inn[],8,FALSE)),"",VLOOKUP(tbl_main[[#This Row],[ИНН организации]],tbl_inn[],8,FALSE))</f>
        <v/>
      </c>
      <c r="AB1293" s="83" t="s">
        <v>311</v>
      </c>
      <c r="AC1293" s="83" t="s">
        <v>311</v>
      </c>
      <c r="AD1293" s="83" t="s">
        <v>311</v>
      </c>
      <c r="AE1293" s="83" t="s">
        <v>311</v>
      </c>
      <c r="AF1293" s="83" t="s">
        <v>311</v>
      </c>
      <c r="AG1293" s="83" t="s">
        <v>311</v>
      </c>
      <c r="AH1293" s="83" t="s">
        <v>311</v>
      </c>
      <c r="AI1293" s="83" t="s">
        <v>311</v>
      </c>
      <c r="AJ1293" s="83" t="s">
        <v>311</v>
      </c>
      <c r="AK1293" s="83" t="s">
        <v>311</v>
      </c>
      <c r="AL1293" s="83" t="s">
        <v>311</v>
      </c>
      <c r="AM1293" s="83" t="s">
        <v>311</v>
      </c>
      <c r="AN1293" s="83" t="s">
        <v>311</v>
      </c>
    </row>
    <row r="1294" spans="1:40" x14ac:dyDescent="0.25">
      <c r="A1294" s="81">
        <f t="shared" si="20"/>
        <v>1285</v>
      </c>
      <c r="B1294" s="82" t="str">
        <f>IF(tbl_main[[#This Row],[ТИП]]="","",IF(tbl_main[[#This Row],[Серия и номер]]="","",tbl_main[[#This Row],[ТИП]]&amp;"-"&amp;RIGHT(tbl_main[[#This Row],[Серия и номер]],6)))</f>
        <v/>
      </c>
      <c r="C1294" s="83" t="s">
        <v>311</v>
      </c>
      <c r="D1294" s="83" t="s">
        <v>311</v>
      </c>
      <c r="E1294" s="83" t="s">
        <v>311</v>
      </c>
      <c r="F1294" s="83" t="s">
        <v>311</v>
      </c>
      <c r="G1294" s="83" t="s">
        <v>311</v>
      </c>
      <c r="H1294" s="83" t="s">
        <v>311</v>
      </c>
      <c r="I1294" s="83" t="s">
        <v>311</v>
      </c>
      <c r="J1294" s="83" t="s">
        <v>311</v>
      </c>
      <c r="K1294" s="84" t="s">
        <v>311</v>
      </c>
      <c r="L1294" s="83" t="s">
        <v>311</v>
      </c>
      <c r="M1294" s="85" t="s">
        <v>311</v>
      </c>
      <c r="N1294" s="83" t="s">
        <v>311</v>
      </c>
      <c r="O1294" s="84" t="s">
        <v>311</v>
      </c>
      <c r="P1294" s="83" t="s">
        <v>311</v>
      </c>
      <c r="Q1294" s="83" t="s">
        <v>311</v>
      </c>
      <c r="R1294" s="83" t="s">
        <v>311</v>
      </c>
      <c r="S1294" s="86" t="s">
        <v>311</v>
      </c>
      <c r="T1294" s="83" t="s">
        <v>311</v>
      </c>
      <c r="U1294" s="83" t="s">
        <v>311</v>
      </c>
      <c r="V1294" s="83" t="s">
        <v>311</v>
      </c>
      <c r="W1294" s="86" t="s">
        <v>311</v>
      </c>
      <c r="X1294" s="86" t="s">
        <v>311</v>
      </c>
      <c r="Y1294" s="90" t="str">
        <f>IF(tbl_main[[#This Row],[ИНН организации]]="","",IF(ISERROR(VLOOKUP(tbl_main[[#This Row],[ИНН организации]],tbl_inn[],3,FALSE)),"Проверьте ИНН",VLOOKUP(tbl_main[[#This Row],[ИНН организации]],tbl_inn[],3,FALSE)))</f>
        <v/>
      </c>
      <c r="Z1294" s="90" t="str">
        <f>IF(ISERROR(VLOOKUP(tbl_main[[#This Row],[ИНН организации]],tbl_inn[],4,FALSE)),"",VLOOKUP(tbl_main[[#This Row],[ИНН организации]],tbl_inn[],4,FALSE))</f>
        <v/>
      </c>
      <c r="AA1294" s="90" t="str">
        <f>IF(ISERROR(VLOOKUP(tbl_main[[#This Row],[ИНН организации]],tbl_inn[],8,FALSE)),"",VLOOKUP(tbl_main[[#This Row],[ИНН организации]],tbl_inn[],8,FALSE))</f>
        <v/>
      </c>
      <c r="AB1294" s="83" t="s">
        <v>311</v>
      </c>
      <c r="AC1294" s="83" t="s">
        <v>311</v>
      </c>
      <c r="AD1294" s="83" t="s">
        <v>311</v>
      </c>
      <c r="AE1294" s="83" t="s">
        <v>311</v>
      </c>
      <c r="AF1294" s="83" t="s">
        <v>311</v>
      </c>
      <c r="AG1294" s="83" t="s">
        <v>311</v>
      </c>
      <c r="AH1294" s="83" t="s">
        <v>311</v>
      </c>
      <c r="AI1294" s="83" t="s">
        <v>311</v>
      </c>
      <c r="AJ1294" s="83" t="s">
        <v>311</v>
      </c>
      <c r="AK1294" s="83" t="s">
        <v>311</v>
      </c>
      <c r="AL1294" s="83" t="s">
        <v>311</v>
      </c>
      <c r="AM1294" s="83" t="s">
        <v>311</v>
      </c>
      <c r="AN1294" s="83" t="s">
        <v>311</v>
      </c>
    </row>
    <row r="1295" spans="1:40" x14ac:dyDescent="0.25">
      <c r="A1295" s="81">
        <f t="shared" si="20"/>
        <v>1286</v>
      </c>
      <c r="B1295" s="82" t="str">
        <f>IF(tbl_main[[#This Row],[ТИП]]="","",IF(tbl_main[[#This Row],[Серия и номер]]="","",tbl_main[[#This Row],[ТИП]]&amp;"-"&amp;RIGHT(tbl_main[[#This Row],[Серия и номер]],6)))</f>
        <v/>
      </c>
      <c r="C1295" s="83" t="s">
        <v>311</v>
      </c>
      <c r="D1295" s="83" t="s">
        <v>311</v>
      </c>
      <c r="E1295" s="83" t="s">
        <v>311</v>
      </c>
      <c r="F1295" s="83" t="s">
        <v>311</v>
      </c>
      <c r="G1295" s="83" t="s">
        <v>311</v>
      </c>
      <c r="H1295" s="83" t="s">
        <v>311</v>
      </c>
      <c r="I1295" s="83" t="s">
        <v>311</v>
      </c>
      <c r="J1295" s="83" t="s">
        <v>311</v>
      </c>
      <c r="K1295" s="84" t="s">
        <v>311</v>
      </c>
      <c r="L1295" s="83" t="s">
        <v>311</v>
      </c>
      <c r="M1295" s="85" t="s">
        <v>311</v>
      </c>
      <c r="N1295" s="83" t="s">
        <v>311</v>
      </c>
      <c r="O1295" s="84" t="s">
        <v>311</v>
      </c>
      <c r="P1295" s="83" t="s">
        <v>311</v>
      </c>
      <c r="Q1295" s="83" t="s">
        <v>311</v>
      </c>
      <c r="R1295" s="83" t="s">
        <v>311</v>
      </c>
      <c r="S1295" s="86" t="s">
        <v>311</v>
      </c>
      <c r="T1295" s="83" t="s">
        <v>311</v>
      </c>
      <c r="U1295" s="83" t="s">
        <v>311</v>
      </c>
      <c r="V1295" s="83" t="s">
        <v>311</v>
      </c>
      <c r="W1295" s="86" t="s">
        <v>311</v>
      </c>
      <c r="X1295" s="86" t="s">
        <v>311</v>
      </c>
      <c r="Y1295" s="90" t="str">
        <f>IF(tbl_main[[#This Row],[ИНН организации]]="","",IF(ISERROR(VLOOKUP(tbl_main[[#This Row],[ИНН организации]],tbl_inn[],3,FALSE)),"Проверьте ИНН",VLOOKUP(tbl_main[[#This Row],[ИНН организации]],tbl_inn[],3,FALSE)))</f>
        <v/>
      </c>
      <c r="Z1295" s="90" t="str">
        <f>IF(ISERROR(VLOOKUP(tbl_main[[#This Row],[ИНН организации]],tbl_inn[],4,FALSE)),"",VLOOKUP(tbl_main[[#This Row],[ИНН организации]],tbl_inn[],4,FALSE))</f>
        <v/>
      </c>
      <c r="AA1295" s="90" t="str">
        <f>IF(ISERROR(VLOOKUP(tbl_main[[#This Row],[ИНН организации]],tbl_inn[],8,FALSE)),"",VLOOKUP(tbl_main[[#This Row],[ИНН организации]],tbl_inn[],8,FALSE))</f>
        <v/>
      </c>
      <c r="AB1295" s="83" t="s">
        <v>311</v>
      </c>
      <c r="AC1295" s="83" t="s">
        <v>311</v>
      </c>
      <c r="AD1295" s="83" t="s">
        <v>311</v>
      </c>
      <c r="AE1295" s="83" t="s">
        <v>311</v>
      </c>
      <c r="AF1295" s="83" t="s">
        <v>311</v>
      </c>
      <c r="AG1295" s="83" t="s">
        <v>311</v>
      </c>
      <c r="AH1295" s="83" t="s">
        <v>311</v>
      </c>
      <c r="AI1295" s="83" t="s">
        <v>311</v>
      </c>
      <c r="AJ1295" s="83" t="s">
        <v>311</v>
      </c>
      <c r="AK1295" s="83" t="s">
        <v>311</v>
      </c>
      <c r="AL1295" s="83" t="s">
        <v>311</v>
      </c>
      <c r="AM1295" s="83" t="s">
        <v>311</v>
      </c>
      <c r="AN1295" s="83" t="s">
        <v>311</v>
      </c>
    </row>
    <row r="1296" spans="1:40" x14ac:dyDescent="0.25">
      <c r="A1296" s="81">
        <f t="shared" si="20"/>
        <v>1287</v>
      </c>
      <c r="B1296" s="82" t="str">
        <f>IF(tbl_main[[#This Row],[ТИП]]="","",IF(tbl_main[[#This Row],[Серия и номер]]="","",tbl_main[[#This Row],[ТИП]]&amp;"-"&amp;RIGHT(tbl_main[[#This Row],[Серия и номер]],6)))</f>
        <v/>
      </c>
      <c r="C1296" s="83" t="s">
        <v>311</v>
      </c>
      <c r="D1296" s="83" t="s">
        <v>311</v>
      </c>
      <c r="E1296" s="83" t="s">
        <v>311</v>
      </c>
      <c r="F1296" s="83" t="s">
        <v>311</v>
      </c>
      <c r="G1296" s="83" t="s">
        <v>311</v>
      </c>
      <c r="H1296" s="83" t="s">
        <v>311</v>
      </c>
      <c r="I1296" s="83" t="s">
        <v>311</v>
      </c>
      <c r="J1296" s="83" t="s">
        <v>311</v>
      </c>
      <c r="K1296" s="84" t="s">
        <v>311</v>
      </c>
      <c r="L1296" s="83" t="s">
        <v>311</v>
      </c>
      <c r="M1296" s="85" t="s">
        <v>311</v>
      </c>
      <c r="N1296" s="83" t="s">
        <v>311</v>
      </c>
      <c r="O1296" s="84" t="s">
        <v>311</v>
      </c>
      <c r="P1296" s="83" t="s">
        <v>311</v>
      </c>
      <c r="Q1296" s="83" t="s">
        <v>311</v>
      </c>
      <c r="R1296" s="83" t="s">
        <v>311</v>
      </c>
      <c r="S1296" s="86" t="s">
        <v>311</v>
      </c>
      <c r="T1296" s="83" t="s">
        <v>311</v>
      </c>
      <c r="U1296" s="83" t="s">
        <v>311</v>
      </c>
      <c r="V1296" s="83" t="s">
        <v>311</v>
      </c>
      <c r="W1296" s="86" t="s">
        <v>311</v>
      </c>
      <c r="X1296" s="86" t="s">
        <v>311</v>
      </c>
      <c r="Y1296" s="90" t="str">
        <f>IF(tbl_main[[#This Row],[ИНН организации]]="","",IF(ISERROR(VLOOKUP(tbl_main[[#This Row],[ИНН организации]],tbl_inn[],3,FALSE)),"Проверьте ИНН",VLOOKUP(tbl_main[[#This Row],[ИНН организации]],tbl_inn[],3,FALSE)))</f>
        <v/>
      </c>
      <c r="Z1296" s="90" t="str">
        <f>IF(ISERROR(VLOOKUP(tbl_main[[#This Row],[ИНН организации]],tbl_inn[],4,FALSE)),"",VLOOKUP(tbl_main[[#This Row],[ИНН организации]],tbl_inn[],4,FALSE))</f>
        <v/>
      </c>
      <c r="AA1296" s="90" t="str">
        <f>IF(ISERROR(VLOOKUP(tbl_main[[#This Row],[ИНН организации]],tbl_inn[],8,FALSE)),"",VLOOKUP(tbl_main[[#This Row],[ИНН организации]],tbl_inn[],8,FALSE))</f>
        <v/>
      </c>
      <c r="AB1296" s="83" t="s">
        <v>311</v>
      </c>
      <c r="AC1296" s="83" t="s">
        <v>311</v>
      </c>
      <c r="AD1296" s="83" t="s">
        <v>311</v>
      </c>
      <c r="AE1296" s="83" t="s">
        <v>311</v>
      </c>
      <c r="AF1296" s="83" t="s">
        <v>311</v>
      </c>
      <c r="AG1296" s="83" t="s">
        <v>311</v>
      </c>
      <c r="AH1296" s="83" t="s">
        <v>311</v>
      </c>
      <c r="AI1296" s="83" t="s">
        <v>311</v>
      </c>
      <c r="AJ1296" s="83" t="s">
        <v>311</v>
      </c>
      <c r="AK1296" s="83" t="s">
        <v>311</v>
      </c>
      <c r="AL1296" s="83" t="s">
        <v>311</v>
      </c>
      <c r="AM1296" s="83" t="s">
        <v>311</v>
      </c>
      <c r="AN1296" s="83" t="s">
        <v>311</v>
      </c>
    </row>
    <row r="1297" spans="1:40" x14ac:dyDescent="0.25">
      <c r="A1297" s="81">
        <f t="shared" si="20"/>
        <v>1288</v>
      </c>
      <c r="B1297" s="82" t="str">
        <f>IF(tbl_main[[#This Row],[ТИП]]="","",IF(tbl_main[[#This Row],[Серия и номер]]="","",tbl_main[[#This Row],[ТИП]]&amp;"-"&amp;RIGHT(tbl_main[[#This Row],[Серия и номер]],6)))</f>
        <v/>
      </c>
      <c r="C1297" s="83" t="s">
        <v>311</v>
      </c>
      <c r="D1297" s="83" t="s">
        <v>311</v>
      </c>
      <c r="E1297" s="83" t="s">
        <v>311</v>
      </c>
      <c r="F1297" s="83" t="s">
        <v>311</v>
      </c>
      <c r="G1297" s="83" t="s">
        <v>311</v>
      </c>
      <c r="H1297" s="83" t="s">
        <v>311</v>
      </c>
      <c r="I1297" s="83" t="s">
        <v>311</v>
      </c>
      <c r="J1297" s="83" t="s">
        <v>311</v>
      </c>
      <c r="K1297" s="84" t="s">
        <v>311</v>
      </c>
      <c r="L1297" s="83" t="s">
        <v>311</v>
      </c>
      <c r="M1297" s="85" t="s">
        <v>311</v>
      </c>
      <c r="N1297" s="83" t="s">
        <v>311</v>
      </c>
      <c r="O1297" s="84" t="s">
        <v>311</v>
      </c>
      <c r="P1297" s="83" t="s">
        <v>311</v>
      </c>
      <c r="Q1297" s="83" t="s">
        <v>311</v>
      </c>
      <c r="R1297" s="83" t="s">
        <v>311</v>
      </c>
      <c r="S1297" s="86" t="s">
        <v>311</v>
      </c>
      <c r="T1297" s="83" t="s">
        <v>311</v>
      </c>
      <c r="U1297" s="83" t="s">
        <v>311</v>
      </c>
      <c r="V1297" s="83" t="s">
        <v>311</v>
      </c>
      <c r="W1297" s="86" t="s">
        <v>311</v>
      </c>
      <c r="X1297" s="86" t="s">
        <v>311</v>
      </c>
      <c r="Y1297" s="90" t="str">
        <f>IF(tbl_main[[#This Row],[ИНН организации]]="","",IF(ISERROR(VLOOKUP(tbl_main[[#This Row],[ИНН организации]],tbl_inn[],3,FALSE)),"Проверьте ИНН",VLOOKUP(tbl_main[[#This Row],[ИНН организации]],tbl_inn[],3,FALSE)))</f>
        <v/>
      </c>
      <c r="Z1297" s="90" t="str">
        <f>IF(ISERROR(VLOOKUP(tbl_main[[#This Row],[ИНН организации]],tbl_inn[],4,FALSE)),"",VLOOKUP(tbl_main[[#This Row],[ИНН организации]],tbl_inn[],4,FALSE))</f>
        <v/>
      </c>
      <c r="AA1297" s="90" t="str">
        <f>IF(ISERROR(VLOOKUP(tbl_main[[#This Row],[ИНН организации]],tbl_inn[],8,FALSE)),"",VLOOKUP(tbl_main[[#This Row],[ИНН организации]],tbl_inn[],8,FALSE))</f>
        <v/>
      </c>
      <c r="AB1297" s="83" t="s">
        <v>311</v>
      </c>
      <c r="AC1297" s="83" t="s">
        <v>311</v>
      </c>
      <c r="AD1297" s="83" t="s">
        <v>311</v>
      </c>
      <c r="AE1297" s="83" t="s">
        <v>311</v>
      </c>
      <c r="AF1297" s="83" t="s">
        <v>311</v>
      </c>
      <c r="AG1297" s="83" t="s">
        <v>311</v>
      </c>
      <c r="AH1297" s="83" t="s">
        <v>311</v>
      </c>
      <c r="AI1297" s="83" t="s">
        <v>311</v>
      </c>
      <c r="AJ1297" s="83" t="s">
        <v>311</v>
      </c>
      <c r="AK1297" s="83" t="s">
        <v>311</v>
      </c>
      <c r="AL1297" s="83" t="s">
        <v>311</v>
      </c>
      <c r="AM1297" s="83" t="s">
        <v>311</v>
      </c>
      <c r="AN1297" s="83" t="s">
        <v>311</v>
      </c>
    </row>
    <row r="1298" spans="1:40" x14ac:dyDescent="0.25">
      <c r="A1298" s="81">
        <f t="shared" si="20"/>
        <v>1289</v>
      </c>
      <c r="B1298" s="82" t="str">
        <f>IF(tbl_main[[#This Row],[ТИП]]="","",IF(tbl_main[[#This Row],[Серия и номер]]="","",tbl_main[[#This Row],[ТИП]]&amp;"-"&amp;RIGHT(tbl_main[[#This Row],[Серия и номер]],6)))</f>
        <v/>
      </c>
      <c r="C1298" s="83" t="s">
        <v>311</v>
      </c>
      <c r="D1298" s="83" t="s">
        <v>311</v>
      </c>
      <c r="E1298" s="83" t="s">
        <v>311</v>
      </c>
      <c r="F1298" s="83" t="s">
        <v>311</v>
      </c>
      <c r="G1298" s="83" t="s">
        <v>311</v>
      </c>
      <c r="H1298" s="83" t="s">
        <v>311</v>
      </c>
      <c r="I1298" s="83" t="s">
        <v>311</v>
      </c>
      <c r="J1298" s="83" t="s">
        <v>311</v>
      </c>
      <c r="K1298" s="84" t="s">
        <v>311</v>
      </c>
      <c r="L1298" s="83" t="s">
        <v>311</v>
      </c>
      <c r="M1298" s="85" t="s">
        <v>311</v>
      </c>
      <c r="N1298" s="83" t="s">
        <v>311</v>
      </c>
      <c r="O1298" s="84" t="s">
        <v>311</v>
      </c>
      <c r="P1298" s="83" t="s">
        <v>311</v>
      </c>
      <c r="Q1298" s="83" t="s">
        <v>311</v>
      </c>
      <c r="R1298" s="83" t="s">
        <v>311</v>
      </c>
      <c r="S1298" s="86" t="s">
        <v>311</v>
      </c>
      <c r="T1298" s="83" t="s">
        <v>311</v>
      </c>
      <c r="U1298" s="83" t="s">
        <v>311</v>
      </c>
      <c r="V1298" s="83" t="s">
        <v>311</v>
      </c>
      <c r="W1298" s="86" t="s">
        <v>311</v>
      </c>
      <c r="X1298" s="86" t="s">
        <v>311</v>
      </c>
      <c r="Y1298" s="90" t="str">
        <f>IF(tbl_main[[#This Row],[ИНН организации]]="","",IF(ISERROR(VLOOKUP(tbl_main[[#This Row],[ИНН организации]],tbl_inn[],3,FALSE)),"Проверьте ИНН",VLOOKUP(tbl_main[[#This Row],[ИНН организации]],tbl_inn[],3,FALSE)))</f>
        <v/>
      </c>
      <c r="Z1298" s="90" t="str">
        <f>IF(ISERROR(VLOOKUP(tbl_main[[#This Row],[ИНН организации]],tbl_inn[],4,FALSE)),"",VLOOKUP(tbl_main[[#This Row],[ИНН организации]],tbl_inn[],4,FALSE))</f>
        <v/>
      </c>
      <c r="AA1298" s="90" t="str">
        <f>IF(ISERROR(VLOOKUP(tbl_main[[#This Row],[ИНН организации]],tbl_inn[],8,FALSE)),"",VLOOKUP(tbl_main[[#This Row],[ИНН организации]],tbl_inn[],8,FALSE))</f>
        <v/>
      </c>
      <c r="AB1298" s="83" t="s">
        <v>311</v>
      </c>
      <c r="AC1298" s="83" t="s">
        <v>311</v>
      </c>
      <c r="AD1298" s="83" t="s">
        <v>311</v>
      </c>
      <c r="AE1298" s="83" t="s">
        <v>311</v>
      </c>
      <c r="AF1298" s="83" t="s">
        <v>311</v>
      </c>
      <c r="AG1298" s="83" t="s">
        <v>311</v>
      </c>
      <c r="AH1298" s="83" t="s">
        <v>311</v>
      </c>
      <c r="AI1298" s="83" t="s">
        <v>311</v>
      </c>
      <c r="AJ1298" s="83" t="s">
        <v>311</v>
      </c>
      <c r="AK1298" s="83" t="s">
        <v>311</v>
      </c>
      <c r="AL1298" s="83" t="s">
        <v>311</v>
      </c>
      <c r="AM1298" s="83" t="s">
        <v>311</v>
      </c>
      <c r="AN1298" s="83" t="s">
        <v>311</v>
      </c>
    </row>
    <row r="1299" spans="1:40" x14ac:dyDescent="0.25">
      <c r="A1299" s="81">
        <f t="shared" si="20"/>
        <v>1290</v>
      </c>
      <c r="B1299" s="82" t="str">
        <f>IF(tbl_main[[#This Row],[ТИП]]="","",IF(tbl_main[[#This Row],[Серия и номер]]="","",tbl_main[[#This Row],[ТИП]]&amp;"-"&amp;RIGHT(tbl_main[[#This Row],[Серия и номер]],6)))</f>
        <v/>
      </c>
      <c r="C1299" s="83" t="s">
        <v>311</v>
      </c>
      <c r="D1299" s="83" t="s">
        <v>311</v>
      </c>
      <c r="E1299" s="83" t="s">
        <v>311</v>
      </c>
      <c r="F1299" s="83" t="s">
        <v>311</v>
      </c>
      <c r="G1299" s="83" t="s">
        <v>311</v>
      </c>
      <c r="H1299" s="83" t="s">
        <v>311</v>
      </c>
      <c r="I1299" s="83" t="s">
        <v>311</v>
      </c>
      <c r="J1299" s="83" t="s">
        <v>311</v>
      </c>
      <c r="K1299" s="84" t="s">
        <v>311</v>
      </c>
      <c r="L1299" s="83" t="s">
        <v>311</v>
      </c>
      <c r="M1299" s="85" t="s">
        <v>311</v>
      </c>
      <c r="N1299" s="83" t="s">
        <v>311</v>
      </c>
      <c r="O1299" s="84" t="s">
        <v>311</v>
      </c>
      <c r="P1299" s="83" t="s">
        <v>311</v>
      </c>
      <c r="Q1299" s="83" t="s">
        <v>311</v>
      </c>
      <c r="R1299" s="83" t="s">
        <v>311</v>
      </c>
      <c r="S1299" s="86" t="s">
        <v>311</v>
      </c>
      <c r="T1299" s="83" t="s">
        <v>311</v>
      </c>
      <c r="U1299" s="83" t="s">
        <v>311</v>
      </c>
      <c r="V1299" s="83" t="s">
        <v>311</v>
      </c>
      <c r="W1299" s="86" t="s">
        <v>311</v>
      </c>
      <c r="X1299" s="86" t="s">
        <v>311</v>
      </c>
      <c r="Y1299" s="90" t="str">
        <f>IF(tbl_main[[#This Row],[ИНН организации]]="","",IF(ISERROR(VLOOKUP(tbl_main[[#This Row],[ИНН организации]],tbl_inn[],3,FALSE)),"Проверьте ИНН",VLOOKUP(tbl_main[[#This Row],[ИНН организации]],tbl_inn[],3,FALSE)))</f>
        <v/>
      </c>
      <c r="Z1299" s="90" t="str">
        <f>IF(ISERROR(VLOOKUP(tbl_main[[#This Row],[ИНН организации]],tbl_inn[],4,FALSE)),"",VLOOKUP(tbl_main[[#This Row],[ИНН организации]],tbl_inn[],4,FALSE))</f>
        <v/>
      </c>
      <c r="AA1299" s="90" t="str">
        <f>IF(ISERROR(VLOOKUP(tbl_main[[#This Row],[ИНН организации]],tbl_inn[],8,FALSE)),"",VLOOKUP(tbl_main[[#This Row],[ИНН организации]],tbl_inn[],8,FALSE))</f>
        <v/>
      </c>
      <c r="AB1299" s="83" t="s">
        <v>311</v>
      </c>
      <c r="AC1299" s="83" t="s">
        <v>311</v>
      </c>
      <c r="AD1299" s="83" t="s">
        <v>311</v>
      </c>
      <c r="AE1299" s="83" t="s">
        <v>311</v>
      </c>
      <c r="AF1299" s="83" t="s">
        <v>311</v>
      </c>
      <c r="AG1299" s="83" t="s">
        <v>311</v>
      </c>
      <c r="AH1299" s="83" t="s">
        <v>311</v>
      </c>
      <c r="AI1299" s="83" t="s">
        <v>311</v>
      </c>
      <c r="AJ1299" s="83" t="s">
        <v>311</v>
      </c>
      <c r="AK1299" s="83" t="s">
        <v>311</v>
      </c>
      <c r="AL1299" s="83" t="s">
        <v>311</v>
      </c>
      <c r="AM1299" s="83" t="s">
        <v>311</v>
      </c>
      <c r="AN1299" s="83" t="s">
        <v>311</v>
      </c>
    </row>
    <row r="1300" spans="1:40" x14ac:dyDescent="0.25">
      <c r="A1300" s="81">
        <f t="shared" si="20"/>
        <v>1291</v>
      </c>
      <c r="B1300" s="82" t="str">
        <f>IF(tbl_main[[#This Row],[ТИП]]="","",IF(tbl_main[[#This Row],[Серия и номер]]="","",tbl_main[[#This Row],[ТИП]]&amp;"-"&amp;RIGHT(tbl_main[[#This Row],[Серия и номер]],6)))</f>
        <v/>
      </c>
      <c r="C1300" s="83" t="s">
        <v>311</v>
      </c>
      <c r="D1300" s="83" t="s">
        <v>311</v>
      </c>
      <c r="E1300" s="83" t="s">
        <v>311</v>
      </c>
      <c r="F1300" s="83" t="s">
        <v>311</v>
      </c>
      <c r="G1300" s="83" t="s">
        <v>311</v>
      </c>
      <c r="H1300" s="83" t="s">
        <v>311</v>
      </c>
      <c r="I1300" s="83" t="s">
        <v>311</v>
      </c>
      <c r="J1300" s="83" t="s">
        <v>311</v>
      </c>
      <c r="K1300" s="84" t="s">
        <v>311</v>
      </c>
      <c r="L1300" s="83" t="s">
        <v>311</v>
      </c>
      <c r="M1300" s="85" t="s">
        <v>311</v>
      </c>
      <c r="N1300" s="83" t="s">
        <v>311</v>
      </c>
      <c r="O1300" s="84" t="s">
        <v>311</v>
      </c>
      <c r="P1300" s="83" t="s">
        <v>311</v>
      </c>
      <c r="Q1300" s="83" t="s">
        <v>311</v>
      </c>
      <c r="R1300" s="83" t="s">
        <v>311</v>
      </c>
      <c r="S1300" s="86" t="s">
        <v>311</v>
      </c>
      <c r="T1300" s="83" t="s">
        <v>311</v>
      </c>
      <c r="U1300" s="83" t="s">
        <v>311</v>
      </c>
      <c r="V1300" s="83" t="s">
        <v>311</v>
      </c>
      <c r="W1300" s="86" t="s">
        <v>311</v>
      </c>
      <c r="X1300" s="86" t="s">
        <v>311</v>
      </c>
      <c r="Y1300" s="90" t="str">
        <f>IF(tbl_main[[#This Row],[ИНН организации]]="","",IF(ISERROR(VLOOKUP(tbl_main[[#This Row],[ИНН организации]],tbl_inn[],3,FALSE)),"Проверьте ИНН",VLOOKUP(tbl_main[[#This Row],[ИНН организации]],tbl_inn[],3,FALSE)))</f>
        <v/>
      </c>
      <c r="Z1300" s="90" t="str">
        <f>IF(ISERROR(VLOOKUP(tbl_main[[#This Row],[ИНН организации]],tbl_inn[],4,FALSE)),"",VLOOKUP(tbl_main[[#This Row],[ИНН организации]],tbl_inn[],4,FALSE))</f>
        <v/>
      </c>
      <c r="AA1300" s="90" t="str">
        <f>IF(ISERROR(VLOOKUP(tbl_main[[#This Row],[ИНН организации]],tbl_inn[],8,FALSE)),"",VLOOKUP(tbl_main[[#This Row],[ИНН организации]],tbl_inn[],8,FALSE))</f>
        <v/>
      </c>
      <c r="AB1300" s="83" t="s">
        <v>311</v>
      </c>
      <c r="AC1300" s="83" t="s">
        <v>311</v>
      </c>
      <c r="AD1300" s="83" t="s">
        <v>311</v>
      </c>
      <c r="AE1300" s="83" t="s">
        <v>311</v>
      </c>
      <c r="AF1300" s="83" t="s">
        <v>311</v>
      </c>
      <c r="AG1300" s="83" t="s">
        <v>311</v>
      </c>
      <c r="AH1300" s="83" t="s">
        <v>311</v>
      </c>
      <c r="AI1300" s="83" t="s">
        <v>311</v>
      </c>
      <c r="AJ1300" s="83" t="s">
        <v>311</v>
      </c>
      <c r="AK1300" s="83" t="s">
        <v>311</v>
      </c>
      <c r="AL1300" s="83" t="s">
        <v>311</v>
      </c>
      <c r="AM1300" s="83" t="s">
        <v>311</v>
      </c>
      <c r="AN1300" s="83" t="s">
        <v>311</v>
      </c>
    </row>
    <row r="1301" spans="1:40" x14ac:dyDescent="0.25">
      <c r="A1301" s="81">
        <f t="shared" si="20"/>
        <v>1292</v>
      </c>
      <c r="B1301" s="82" t="str">
        <f>IF(tbl_main[[#This Row],[ТИП]]="","",IF(tbl_main[[#This Row],[Серия и номер]]="","",tbl_main[[#This Row],[ТИП]]&amp;"-"&amp;RIGHT(tbl_main[[#This Row],[Серия и номер]],6)))</f>
        <v/>
      </c>
      <c r="C1301" s="83" t="s">
        <v>311</v>
      </c>
      <c r="D1301" s="83" t="s">
        <v>311</v>
      </c>
      <c r="E1301" s="83" t="s">
        <v>311</v>
      </c>
      <c r="F1301" s="83" t="s">
        <v>311</v>
      </c>
      <c r="G1301" s="83" t="s">
        <v>311</v>
      </c>
      <c r="H1301" s="83" t="s">
        <v>311</v>
      </c>
      <c r="I1301" s="83" t="s">
        <v>311</v>
      </c>
      <c r="J1301" s="83" t="s">
        <v>311</v>
      </c>
      <c r="K1301" s="84" t="s">
        <v>311</v>
      </c>
      <c r="L1301" s="83" t="s">
        <v>311</v>
      </c>
      <c r="M1301" s="85" t="s">
        <v>311</v>
      </c>
      <c r="N1301" s="83" t="s">
        <v>311</v>
      </c>
      <c r="O1301" s="84" t="s">
        <v>311</v>
      </c>
      <c r="P1301" s="83" t="s">
        <v>311</v>
      </c>
      <c r="Q1301" s="83" t="s">
        <v>311</v>
      </c>
      <c r="R1301" s="83" t="s">
        <v>311</v>
      </c>
      <c r="S1301" s="86" t="s">
        <v>311</v>
      </c>
      <c r="T1301" s="83" t="s">
        <v>311</v>
      </c>
      <c r="U1301" s="83" t="s">
        <v>311</v>
      </c>
      <c r="V1301" s="83" t="s">
        <v>311</v>
      </c>
      <c r="W1301" s="86" t="s">
        <v>311</v>
      </c>
      <c r="X1301" s="86" t="s">
        <v>311</v>
      </c>
      <c r="Y1301" s="90" t="str">
        <f>IF(tbl_main[[#This Row],[ИНН организации]]="","",IF(ISERROR(VLOOKUP(tbl_main[[#This Row],[ИНН организации]],tbl_inn[],3,FALSE)),"Проверьте ИНН",VLOOKUP(tbl_main[[#This Row],[ИНН организации]],tbl_inn[],3,FALSE)))</f>
        <v/>
      </c>
      <c r="Z1301" s="90" t="str">
        <f>IF(ISERROR(VLOOKUP(tbl_main[[#This Row],[ИНН организации]],tbl_inn[],4,FALSE)),"",VLOOKUP(tbl_main[[#This Row],[ИНН организации]],tbl_inn[],4,FALSE))</f>
        <v/>
      </c>
      <c r="AA1301" s="90" t="str">
        <f>IF(ISERROR(VLOOKUP(tbl_main[[#This Row],[ИНН организации]],tbl_inn[],8,FALSE)),"",VLOOKUP(tbl_main[[#This Row],[ИНН организации]],tbl_inn[],8,FALSE))</f>
        <v/>
      </c>
      <c r="AB1301" s="83" t="s">
        <v>311</v>
      </c>
      <c r="AC1301" s="83" t="s">
        <v>311</v>
      </c>
      <c r="AD1301" s="83" t="s">
        <v>311</v>
      </c>
      <c r="AE1301" s="83" t="s">
        <v>311</v>
      </c>
      <c r="AF1301" s="83" t="s">
        <v>311</v>
      </c>
      <c r="AG1301" s="83" t="s">
        <v>311</v>
      </c>
      <c r="AH1301" s="83" t="s">
        <v>311</v>
      </c>
      <c r="AI1301" s="83" t="s">
        <v>311</v>
      </c>
      <c r="AJ1301" s="83" t="s">
        <v>311</v>
      </c>
      <c r="AK1301" s="83" t="s">
        <v>311</v>
      </c>
      <c r="AL1301" s="83" t="s">
        <v>311</v>
      </c>
      <c r="AM1301" s="83" t="s">
        <v>311</v>
      </c>
      <c r="AN1301" s="83" t="s">
        <v>311</v>
      </c>
    </row>
    <row r="1302" spans="1:40" x14ac:dyDescent="0.25">
      <c r="A1302" s="81">
        <f t="shared" si="20"/>
        <v>1293</v>
      </c>
      <c r="B1302" s="82" t="str">
        <f>IF(tbl_main[[#This Row],[ТИП]]="","",IF(tbl_main[[#This Row],[Серия и номер]]="","",tbl_main[[#This Row],[ТИП]]&amp;"-"&amp;RIGHT(tbl_main[[#This Row],[Серия и номер]],6)))</f>
        <v/>
      </c>
      <c r="C1302" s="83" t="s">
        <v>311</v>
      </c>
      <c r="D1302" s="83" t="s">
        <v>311</v>
      </c>
      <c r="E1302" s="83" t="s">
        <v>311</v>
      </c>
      <c r="F1302" s="83" t="s">
        <v>311</v>
      </c>
      <c r="G1302" s="83" t="s">
        <v>311</v>
      </c>
      <c r="H1302" s="83" t="s">
        <v>311</v>
      </c>
      <c r="I1302" s="83" t="s">
        <v>311</v>
      </c>
      <c r="J1302" s="83" t="s">
        <v>311</v>
      </c>
      <c r="K1302" s="84" t="s">
        <v>311</v>
      </c>
      <c r="L1302" s="83" t="s">
        <v>311</v>
      </c>
      <c r="M1302" s="85" t="s">
        <v>311</v>
      </c>
      <c r="N1302" s="83" t="s">
        <v>311</v>
      </c>
      <c r="O1302" s="84" t="s">
        <v>311</v>
      </c>
      <c r="P1302" s="83" t="s">
        <v>311</v>
      </c>
      <c r="Q1302" s="83" t="s">
        <v>311</v>
      </c>
      <c r="R1302" s="83" t="s">
        <v>311</v>
      </c>
      <c r="S1302" s="86" t="s">
        <v>311</v>
      </c>
      <c r="T1302" s="83" t="s">
        <v>311</v>
      </c>
      <c r="U1302" s="83" t="s">
        <v>311</v>
      </c>
      <c r="V1302" s="83" t="s">
        <v>311</v>
      </c>
      <c r="W1302" s="86" t="s">
        <v>311</v>
      </c>
      <c r="X1302" s="86" t="s">
        <v>311</v>
      </c>
      <c r="Y1302" s="90" t="str">
        <f>IF(tbl_main[[#This Row],[ИНН организации]]="","",IF(ISERROR(VLOOKUP(tbl_main[[#This Row],[ИНН организации]],tbl_inn[],3,FALSE)),"Проверьте ИНН",VLOOKUP(tbl_main[[#This Row],[ИНН организации]],tbl_inn[],3,FALSE)))</f>
        <v/>
      </c>
      <c r="Z1302" s="90" t="str">
        <f>IF(ISERROR(VLOOKUP(tbl_main[[#This Row],[ИНН организации]],tbl_inn[],4,FALSE)),"",VLOOKUP(tbl_main[[#This Row],[ИНН организации]],tbl_inn[],4,FALSE))</f>
        <v/>
      </c>
      <c r="AA1302" s="90" t="str">
        <f>IF(ISERROR(VLOOKUP(tbl_main[[#This Row],[ИНН организации]],tbl_inn[],8,FALSE)),"",VLOOKUP(tbl_main[[#This Row],[ИНН организации]],tbl_inn[],8,FALSE))</f>
        <v/>
      </c>
      <c r="AB1302" s="83" t="s">
        <v>311</v>
      </c>
      <c r="AC1302" s="83" t="s">
        <v>311</v>
      </c>
      <c r="AD1302" s="83" t="s">
        <v>311</v>
      </c>
      <c r="AE1302" s="83" t="s">
        <v>311</v>
      </c>
      <c r="AF1302" s="83" t="s">
        <v>311</v>
      </c>
      <c r="AG1302" s="83" t="s">
        <v>311</v>
      </c>
      <c r="AH1302" s="83" t="s">
        <v>311</v>
      </c>
      <c r="AI1302" s="83" t="s">
        <v>311</v>
      </c>
      <c r="AJ1302" s="83" t="s">
        <v>311</v>
      </c>
      <c r="AK1302" s="83" t="s">
        <v>311</v>
      </c>
      <c r="AL1302" s="83" t="s">
        <v>311</v>
      </c>
      <c r="AM1302" s="83" t="s">
        <v>311</v>
      </c>
      <c r="AN1302" s="83" t="s">
        <v>311</v>
      </c>
    </row>
    <row r="1303" spans="1:40" x14ac:dyDescent="0.25">
      <c r="A1303" s="81">
        <f t="shared" si="20"/>
        <v>1294</v>
      </c>
      <c r="B1303" s="82" t="str">
        <f>IF(tbl_main[[#This Row],[ТИП]]="","",IF(tbl_main[[#This Row],[Серия и номер]]="","",tbl_main[[#This Row],[ТИП]]&amp;"-"&amp;RIGHT(tbl_main[[#This Row],[Серия и номер]],6)))</f>
        <v/>
      </c>
      <c r="C1303" s="83" t="s">
        <v>311</v>
      </c>
      <c r="D1303" s="83" t="s">
        <v>311</v>
      </c>
      <c r="E1303" s="83" t="s">
        <v>311</v>
      </c>
      <c r="F1303" s="83" t="s">
        <v>311</v>
      </c>
      <c r="G1303" s="83" t="s">
        <v>311</v>
      </c>
      <c r="H1303" s="83" t="s">
        <v>311</v>
      </c>
      <c r="I1303" s="83" t="s">
        <v>311</v>
      </c>
      <c r="J1303" s="83" t="s">
        <v>311</v>
      </c>
      <c r="K1303" s="84" t="s">
        <v>311</v>
      </c>
      <c r="L1303" s="83" t="s">
        <v>311</v>
      </c>
      <c r="M1303" s="85" t="s">
        <v>311</v>
      </c>
      <c r="N1303" s="83" t="s">
        <v>311</v>
      </c>
      <c r="O1303" s="84" t="s">
        <v>311</v>
      </c>
      <c r="P1303" s="83" t="s">
        <v>311</v>
      </c>
      <c r="Q1303" s="83" t="s">
        <v>311</v>
      </c>
      <c r="R1303" s="83" t="s">
        <v>311</v>
      </c>
      <c r="S1303" s="86" t="s">
        <v>311</v>
      </c>
      <c r="T1303" s="83" t="s">
        <v>311</v>
      </c>
      <c r="U1303" s="83" t="s">
        <v>311</v>
      </c>
      <c r="V1303" s="83" t="s">
        <v>311</v>
      </c>
      <c r="W1303" s="86" t="s">
        <v>311</v>
      </c>
      <c r="X1303" s="86" t="s">
        <v>311</v>
      </c>
      <c r="Y1303" s="90" t="str">
        <f>IF(tbl_main[[#This Row],[ИНН организации]]="","",IF(ISERROR(VLOOKUP(tbl_main[[#This Row],[ИНН организации]],tbl_inn[],3,FALSE)),"Проверьте ИНН",VLOOKUP(tbl_main[[#This Row],[ИНН организации]],tbl_inn[],3,FALSE)))</f>
        <v/>
      </c>
      <c r="Z1303" s="90" t="str">
        <f>IF(ISERROR(VLOOKUP(tbl_main[[#This Row],[ИНН организации]],tbl_inn[],4,FALSE)),"",VLOOKUP(tbl_main[[#This Row],[ИНН организации]],tbl_inn[],4,FALSE))</f>
        <v/>
      </c>
      <c r="AA1303" s="90" t="str">
        <f>IF(ISERROR(VLOOKUP(tbl_main[[#This Row],[ИНН организации]],tbl_inn[],8,FALSE)),"",VLOOKUP(tbl_main[[#This Row],[ИНН организации]],tbl_inn[],8,FALSE))</f>
        <v/>
      </c>
      <c r="AB1303" s="83" t="s">
        <v>311</v>
      </c>
      <c r="AC1303" s="83" t="s">
        <v>311</v>
      </c>
      <c r="AD1303" s="83" t="s">
        <v>311</v>
      </c>
      <c r="AE1303" s="83" t="s">
        <v>311</v>
      </c>
      <c r="AF1303" s="83" t="s">
        <v>311</v>
      </c>
      <c r="AG1303" s="83" t="s">
        <v>311</v>
      </c>
      <c r="AH1303" s="83" t="s">
        <v>311</v>
      </c>
      <c r="AI1303" s="83" t="s">
        <v>311</v>
      </c>
      <c r="AJ1303" s="83" t="s">
        <v>311</v>
      </c>
      <c r="AK1303" s="83" t="s">
        <v>311</v>
      </c>
      <c r="AL1303" s="83" t="s">
        <v>311</v>
      </c>
      <c r="AM1303" s="83" t="s">
        <v>311</v>
      </c>
      <c r="AN1303" s="83" t="s">
        <v>311</v>
      </c>
    </row>
    <row r="1304" spans="1:40" x14ac:dyDescent="0.25">
      <c r="A1304" s="81">
        <f t="shared" si="20"/>
        <v>1295</v>
      </c>
      <c r="B1304" s="82" t="str">
        <f>IF(tbl_main[[#This Row],[ТИП]]="","",IF(tbl_main[[#This Row],[Серия и номер]]="","",tbl_main[[#This Row],[ТИП]]&amp;"-"&amp;RIGHT(tbl_main[[#This Row],[Серия и номер]],6)))</f>
        <v/>
      </c>
      <c r="C1304" s="83" t="s">
        <v>311</v>
      </c>
      <c r="D1304" s="83" t="s">
        <v>311</v>
      </c>
      <c r="E1304" s="83" t="s">
        <v>311</v>
      </c>
      <c r="F1304" s="83" t="s">
        <v>311</v>
      </c>
      <c r="G1304" s="83" t="s">
        <v>311</v>
      </c>
      <c r="H1304" s="83" t="s">
        <v>311</v>
      </c>
      <c r="I1304" s="83" t="s">
        <v>311</v>
      </c>
      <c r="J1304" s="83" t="s">
        <v>311</v>
      </c>
      <c r="K1304" s="84" t="s">
        <v>311</v>
      </c>
      <c r="L1304" s="83" t="s">
        <v>311</v>
      </c>
      <c r="M1304" s="85" t="s">
        <v>311</v>
      </c>
      <c r="N1304" s="83" t="s">
        <v>311</v>
      </c>
      <c r="O1304" s="84" t="s">
        <v>311</v>
      </c>
      <c r="P1304" s="83" t="s">
        <v>311</v>
      </c>
      <c r="Q1304" s="83" t="s">
        <v>311</v>
      </c>
      <c r="R1304" s="83" t="s">
        <v>311</v>
      </c>
      <c r="S1304" s="86" t="s">
        <v>311</v>
      </c>
      <c r="T1304" s="83" t="s">
        <v>311</v>
      </c>
      <c r="U1304" s="83" t="s">
        <v>311</v>
      </c>
      <c r="V1304" s="83" t="s">
        <v>311</v>
      </c>
      <c r="W1304" s="86" t="s">
        <v>311</v>
      </c>
      <c r="X1304" s="86" t="s">
        <v>311</v>
      </c>
      <c r="Y1304" s="90" t="str">
        <f>IF(tbl_main[[#This Row],[ИНН организации]]="","",IF(ISERROR(VLOOKUP(tbl_main[[#This Row],[ИНН организации]],tbl_inn[],3,FALSE)),"Проверьте ИНН",VLOOKUP(tbl_main[[#This Row],[ИНН организации]],tbl_inn[],3,FALSE)))</f>
        <v/>
      </c>
      <c r="Z1304" s="90" t="str">
        <f>IF(ISERROR(VLOOKUP(tbl_main[[#This Row],[ИНН организации]],tbl_inn[],4,FALSE)),"",VLOOKUP(tbl_main[[#This Row],[ИНН организации]],tbl_inn[],4,FALSE))</f>
        <v/>
      </c>
      <c r="AA1304" s="90" t="str">
        <f>IF(ISERROR(VLOOKUP(tbl_main[[#This Row],[ИНН организации]],tbl_inn[],8,FALSE)),"",VLOOKUP(tbl_main[[#This Row],[ИНН организации]],tbl_inn[],8,FALSE))</f>
        <v/>
      </c>
      <c r="AB1304" s="83" t="s">
        <v>311</v>
      </c>
      <c r="AC1304" s="83" t="s">
        <v>311</v>
      </c>
      <c r="AD1304" s="83" t="s">
        <v>311</v>
      </c>
      <c r="AE1304" s="83" t="s">
        <v>311</v>
      </c>
      <c r="AF1304" s="83" t="s">
        <v>311</v>
      </c>
      <c r="AG1304" s="83" t="s">
        <v>311</v>
      </c>
      <c r="AH1304" s="83" t="s">
        <v>311</v>
      </c>
      <c r="AI1304" s="83" t="s">
        <v>311</v>
      </c>
      <c r="AJ1304" s="83" t="s">
        <v>311</v>
      </c>
      <c r="AK1304" s="83" t="s">
        <v>311</v>
      </c>
      <c r="AL1304" s="83" t="s">
        <v>311</v>
      </c>
      <c r="AM1304" s="83" t="s">
        <v>311</v>
      </c>
      <c r="AN1304" s="83" t="s">
        <v>311</v>
      </c>
    </row>
    <row r="1305" spans="1:40" x14ac:dyDescent="0.25">
      <c r="A1305" s="81">
        <f t="shared" si="20"/>
        <v>1296</v>
      </c>
      <c r="B1305" s="82" t="str">
        <f>IF(tbl_main[[#This Row],[ТИП]]="","",IF(tbl_main[[#This Row],[Серия и номер]]="","",tbl_main[[#This Row],[ТИП]]&amp;"-"&amp;RIGHT(tbl_main[[#This Row],[Серия и номер]],6)))</f>
        <v/>
      </c>
      <c r="C1305" s="83" t="s">
        <v>311</v>
      </c>
      <c r="D1305" s="83" t="s">
        <v>311</v>
      </c>
      <c r="E1305" s="83" t="s">
        <v>311</v>
      </c>
      <c r="F1305" s="83" t="s">
        <v>311</v>
      </c>
      <c r="G1305" s="83" t="s">
        <v>311</v>
      </c>
      <c r="H1305" s="83" t="s">
        <v>311</v>
      </c>
      <c r="I1305" s="83" t="s">
        <v>311</v>
      </c>
      <c r="J1305" s="83" t="s">
        <v>311</v>
      </c>
      <c r="K1305" s="84" t="s">
        <v>311</v>
      </c>
      <c r="L1305" s="83" t="s">
        <v>311</v>
      </c>
      <c r="M1305" s="85" t="s">
        <v>311</v>
      </c>
      <c r="N1305" s="83" t="s">
        <v>311</v>
      </c>
      <c r="O1305" s="84" t="s">
        <v>311</v>
      </c>
      <c r="P1305" s="83" t="s">
        <v>311</v>
      </c>
      <c r="Q1305" s="83" t="s">
        <v>311</v>
      </c>
      <c r="R1305" s="83" t="s">
        <v>311</v>
      </c>
      <c r="S1305" s="86" t="s">
        <v>311</v>
      </c>
      <c r="T1305" s="83" t="s">
        <v>311</v>
      </c>
      <c r="U1305" s="83" t="s">
        <v>311</v>
      </c>
      <c r="V1305" s="83" t="s">
        <v>311</v>
      </c>
      <c r="W1305" s="86" t="s">
        <v>311</v>
      </c>
      <c r="X1305" s="86" t="s">
        <v>311</v>
      </c>
      <c r="Y1305" s="90" t="str">
        <f>IF(tbl_main[[#This Row],[ИНН организации]]="","",IF(ISERROR(VLOOKUP(tbl_main[[#This Row],[ИНН организации]],tbl_inn[],3,FALSE)),"Проверьте ИНН",VLOOKUP(tbl_main[[#This Row],[ИНН организации]],tbl_inn[],3,FALSE)))</f>
        <v/>
      </c>
      <c r="Z1305" s="90" t="str">
        <f>IF(ISERROR(VLOOKUP(tbl_main[[#This Row],[ИНН организации]],tbl_inn[],4,FALSE)),"",VLOOKUP(tbl_main[[#This Row],[ИНН организации]],tbl_inn[],4,FALSE))</f>
        <v/>
      </c>
      <c r="AA1305" s="90" t="str">
        <f>IF(ISERROR(VLOOKUP(tbl_main[[#This Row],[ИНН организации]],tbl_inn[],8,FALSE)),"",VLOOKUP(tbl_main[[#This Row],[ИНН организации]],tbl_inn[],8,FALSE))</f>
        <v/>
      </c>
      <c r="AB1305" s="83" t="s">
        <v>311</v>
      </c>
      <c r="AC1305" s="83" t="s">
        <v>311</v>
      </c>
      <c r="AD1305" s="83" t="s">
        <v>311</v>
      </c>
      <c r="AE1305" s="83" t="s">
        <v>311</v>
      </c>
      <c r="AF1305" s="83" t="s">
        <v>311</v>
      </c>
      <c r="AG1305" s="83" t="s">
        <v>311</v>
      </c>
      <c r="AH1305" s="83" t="s">
        <v>311</v>
      </c>
      <c r="AI1305" s="83" t="s">
        <v>311</v>
      </c>
      <c r="AJ1305" s="83" t="s">
        <v>311</v>
      </c>
      <c r="AK1305" s="83" t="s">
        <v>311</v>
      </c>
      <c r="AL1305" s="83" t="s">
        <v>311</v>
      </c>
      <c r="AM1305" s="83" t="s">
        <v>311</v>
      </c>
      <c r="AN1305" s="83" t="s">
        <v>311</v>
      </c>
    </row>
    <row r="1306" spans="1:40" x14ac:dyDescent="0.25">
      <c r="A1306" s="81">
        <f t="shared" si="20"/>
        <v>1297</v>
      </c>
      <c r="B1306" s="82" t="str">
        <f>IF(tbl_main[[#This Row],[ТИП]]="","",IF(tbl_main[[#This Row],[Серия и номер]]="","",tbl_main[[#This Row],[ТИП]]&amp;"-"&amp;RIGHT(tbl_main[[#This Row],[Серия и номер]],6)))</f>
        <v/>
      </c>
      <c r="C1306" s="83" t="s">
        <v>311</v>
      </c>
      <c r="D1306" s="83" t="s">
        <v>311</v>
      </c>
      <c r="E1306" s="83" t="s">
        <v>311</v>
      </c>
      <c r="F1306" s="83" t="s">
        <v>311</v>
      </c>
      <c r="G1306" s="83" t="s">
        <v>311</v>
      </c>
      <c r="H1306" s="83" t="s">
        <v>311</v>
      </c>
      <c r="I1306" s="83" t="s">
        <v>311</v>
      </c>
      <c r="J1306" s="83" t="s">
        <v>311</v>
      </c>
      <c r="K1306" s="84" t="s">
        <v>311</v>
      </c>
      <c r="L1306" s="83" t="s">
        <v>311</v>
      </c>
      <c r="M1306" s="85" t="s">
        <v>311</v>
      </c>
      <c r="N1306" s="83" t="s">
        <v>311</v>
      </c>
      <c r="O1306" s="84" t="s">
        <v>311</v>
      </c>
      <c r="P1306" s="83" t="s">
        <v>311</v>
      </c>
      <c r="Q1306" s="83" t="s">
        <v>311</v>
      </c>
      <c r="R1306" s="83" t="s">
        <v>311</v>
      </c>
      <c r="S1306" s="86" t="s">
        <v>311</v>
      </c>
      <c r="T1306" s="83" t="s">
        <v>311</v>
      </c>
      <c r="U1306" s="83" t="s">
        <v>311</v>
      </c>
      <c r="V1306" s="83" t="s">
        <v>311</v>
      </c>
      <c r="W1306" s="86" t="s">
        <v>311</v>
      </c>
      <c r="X1306" s="86" t="s">
        <v>311</v>
      </c>
      <c r="Y1306" s="90" t="str">
        <f>IF(tbl_main[[#This Row],[ИНН организации]]="","",IF(ISERROR(VLOOKUP(tbl_main[[#This Row],[ИНН организации]],tbl_inn[],3,FALSE)),"Проверьте ИНН",VLOOKUP(tbl_main[[#This Row],[ИНН организации]],tbl_inn[],3,FALSE)))</f>
        <v/>
      </c>
      <c r="Z1306" s="90" t="str">
        <f>IF(ISERROR(VLOOKUP(tbl_main[[#This Row],[ИНН организации]],tbl_inn[],4,FALSE)),"",VLOOKUP(tbl_main[[#This Row],[ИНН организации]],tbl_inn[],4,FALSE))</f>
        <v/>
      </c>
      <c r="AA1306" s="90" t="str">
        <f>IF(ISERROR(VLOOKUP(tbl_main[[#This Row],[ИНН организации]],tbl_inn[],8,FALSE)),"",VLOOKUP(tbl_main[[#This Row],[ИНН организации]],tbl_inn[],8,FALSE))</f>
        <v/>
      </c>
      <c r="AB1306" s="83" t="s">
        <v>311</v>
      </c>
      <c r="AC1306" s="83" t="s">
        <v>311</v>
      </c>
      <c r="AD1306" s="83" t="s">
        <v>311</v>
      </c>
      <c r="AE1306" s="83" t="s">
        <v>311</v>
      </c>
      <c r="AF1306" s="83" t="s">
        <v>311</v>
      </c>
      <c r="AG1306" s="83" t="s">
        <v>311</v>
      </c>
      <c r="AH1306" s="83" t="s">
        <v>311</v>
      </c>
      <c r="AI1306" s="83" t="s">
        <v>311</v>
      </c>
      <c r="AJ1306" s="83" t="s">
        <v>311</v>
      </c>
      <c r="AK1306" s="83" t="s">
        <v>311</v>
      </c>
      <c r="AL1306" s="83" t="s">
        <v>311</v>
      </c>
      <c r="AM1306" s="83" t="s">
        <v>311</v>
      </c>
      <c r="AN1306" s="83" t="s">
        <v>311</v>
      </c>
    </row>
    <row r="1307" spans="1:40" x14ac:dyDescent="0.25">
      <c r="A1307" s="81">
        <f t="shared" si="20"/>
        <v>1298</v>
      </c>
      <c r="B1307" s="82" t="str">
        <f>IF(tbl_main[[#This Row],[ТИП]]="","",IF(tbl_main[[#This Row],[Серия и номер]]="","",tbl_main[[#This Row],[ТИП]]&amp;"-"&amp;RIGHT(tbl_main[[#This Row],[Серия и номер]],6)))</f>
        <v/>
      </c>
      <c r="C1307" s="83" t="s">
        <v>311</v>
      </c>
      <c r="D1307" s="83" t="s">
        <v>311</v>
      </c>
      <c r="E1307" s="83" t="s">
        <v>311</v>
      </c>
      <c r="F1307" s="83" t="s">
        <v>311</v>
      </c>
      <c r="G1307" s="83" t="s">
        <v>311</v>
      </c>
      <c r="H1307" s="83" t="s">
        <v>311</v>
      </c>
      <c r="I1307" s="83" t="s">
        <v>311</v>
      </c>
      <c r="J1307" s="83" t="s">
        <v>311</v>
      </c>
      <c r="K1307" s="84" t="s">
        <v>311</v>
      </c>
      <c r="L1307" s="83" t="s">
        <v>311</v>
      </c>
      <c r="M1307" s="85" t="s">
        <v>311</v>
      </c>
      <c r="N1307" s="83" t="s">
        <v>311</v>
      </c>
      <c r="O1307" s="84" t="s">
        <v>311</v>
      </c>
      <c r="P1307" s="83" t="s">
        <v>311</v>
      </c>
      <c r="Q1307" s="83" t="s">
        <v>311</v>
      </c>
      <c r="R1307" s="83" t="s">
        <v>311</v>
      </c>
      <c r="S1307" s="86" t="s">
        <v>311</v>
      </c>
      <c r="T1307" s="83" t="s">
        <v>311</v>
      </c>
      <c r="U1307" s="83" t="s">
        <v>311</v>
      </c>
      <c r="V1307" s="83" t="s">
        <v>311</v>
      </c>
      <c r="W1307" s="86" t="s">
        <v>311</v>
      </c>
      <c r="X1307" s="86" t="s">
        <v>311</v>
      </c>
      <c r="Y1307" s="90" t="str">
        <f>IF(tbl_main[[#This Row],[ИНН организации]]="","",IF(ISERROR(VLOOKUP(tbl_main[[#This Row],[ИНН организации]],tbl_inn[],3,FALSE)),"Проверьте ИНН",VLOOKUP(tbl_main[[#This Row],[ИНН организации]],tbl_inn[],3,FALSE)))</f>
        <v/>
      </c>
      <c r="Z1307" s="90" t="str">
        <f>IF(ISERROR(VLOOKUP(tbl_main[[#This Row],[ИНН организации]],tbl_inn[],4,FALSE)),"",VLOOKUP(tbl_main[[#This Row],[ИНН организации]],tbl_inn[],4,FALSE))</f>
        <v/>
      </c>
      <c r="AA1307" s="90" t="str">
        <f>IF(ISERROR(VLOOKUP(tbl_main[[#This Row],[ИНН организации]],tbl_inn[],8,FALSE)),"",VLOOKUP(tbl_main[[#This Row],[ИНН организации]],tbl_inn[],8,FALSE))</f>
        <v/>
      </c>
      <c r="AB1307" s="83" t="s">
        <v>311</v>
      </c>
      <c r="AC1307" s="83" t="s">
        <v>311</v>
      </c>
      <c r="AD1307" s="83" t="s">
        <v>311</v>
      </c>
      <c r="AE1307" s="83" t="s">
        <v>311</v>
      </c>
      <c r="AF1307" s="83" t="s">
        <v>311</v>
      </c>
      <c r="AG1307" s="83" t="s">
        <v>311</v>
      </c>
      <c r="AH1307" s="83" t="s">
        <v>311</v>
      </c>
      <c r="AI1307" s="83" t="s">
        <v>311</v>
      </c>
      <c r="AJ1307" s="83" t="s">
        <v>311</v>
      </c>
      <c r="AK1307" s="83" t="s">
        <v>311</v>
      </c>
      <c r="AL1307" s="83" t="s">
        <v>311</v>
      </c>
      <c r="AM1307" s="83" t="s">
        <v>311</v>
      </c>
      <c r="AN1307" s="83" t="s">
        <v>311</v>
      </c>
    </row>
    <row r="1308" spans="1:40" x14ac:dyDescent="0.25">
      <c r="A1308" s="81">
        <f t="shared" si="20"/>
        <v>1299</v>
      </c>
      <c r="B1308" s="82" t="str">
        <f>IF(tbl_main[[#This Row],[ТИП]]="","",IF(tbl_main[[#This Row],[Серия и номер]]="","",tbl_main[[#This Row],[ТИП]]&amp;"-"&amp;RIGHT(tbl_main[[#This Row],[Серия и номер]],6)))</f>
        <v/>
      </c>
      <c r="C1308" s="83" t="s">
        <v>311</v>
      </c>
      <c r="D1308" s="83" t="s">
        <v>311</v>
      </c>
      <c r="E1308" s="83" t="s">
        <v>311</v>
      </c>
      <c r="F1308" s="83" t="s">
        <v>311</v>
      </c>
      <c r="G1308" s="83" t="s">
        <v>311</v>
      </c>
      <c r="H1308" s="83" t="s">
        <v>311</v>
      </c>
      <c r="I1308" s="83" t="s">
        <v>311</v>
      </c>
      <c r="J1308" s="83" t="s">
        <v>311</v>
      </c>
      <c r="K1308" s="84" t="s">
        <v>311</v>
      </c>
      <c r="L1308" s="83" t="s">
        <v>311</v>
      </c>
      <c r="M1308" s="85" t="s">
        <v>311</v>
      </c>
      <c r="N1308" s="83" t="s">
        <v>311</v>
      </c>
      <c r="O1308" s="84" t="s">
        <v>311</v>
      </c>
      <c r="P1308" s="83" t="s">
        <v>311</v>
      </c>
      <c r="Q1308" s="83" t="s">
        <v>311</v>
      </c>
      <c r="R1308" s="83" t="s">
        <v>311</v>
      </c>
      <c r="S1308" s="86" t="s">
        <v>311</v>
      </c>
      <c r="T1308" s="83" t="s">
        <v>311</v>
      </c>
      <c r="U1308" s="83" t="s">
        <v>311</v>
      </c>
      <c r="V1308" s="83" t="s">
        <v>311</v>
      </c>
      <c r="W1308" s="86" t="s">
        <v>311</v>
      </c>
      <c r="X1308" s="86" t="s">
        <v>311</v>
      </c>
      <c r="Y1308" s="90" t="str">
        <f>IF(tbl_main[[#This Row],[ИНН организации]]="","",IF(ISERROR(VLOOKUP(tbl_main[[#This Row],[ИНН организации]],tbl_inn[],3,FALSE)),"Проверьте ИНН",VLOOKUP(tbl_main[[#This Row],[ИНН организации]],tbl_inn[],3,FALSE)))</f>
        <v/>
      </c>
      <c r="Z1308" s="90" t="str">
        <f>IF(ISERROR(VLOOKUP(tbl_main[[#This Row],[ИНН организации]],tbl_inn[],4,FALSE)),"",VLOOKUP(tbl_main[[#This Row],[ИНН организации]],tbl_inn[],4,FALSE))</f>
        <v/>
      </c>
      <c r="AA1308" s="90" t="str">
        <f>IF(ISERROR(VLOOKUP(tbl_main[[#This Row],[ИНН организации]],tbl_inn[],8,FALSE)),"",VLOOKUP(tbl_main[[#This Row],[ИНН организации]],tbl_inn[],8,FALSE))</f>
        <v/>
      </c>
      <c r="AB1308" s="83" t="s">
        <v>311</v>
      </c>
      <c r="AC1308" s="83" t="s">
        <v>311</v>
      </c>
      <c r="AD1308" s="83" t="s">
        <v>311</v>
      </c>
      <c r="AE1308" s="83" t="s">
        <v>311</v>
      </c>
      <c r="AF1308" s="83" t="s">
        <v>311</v>
      </c>
      <c r="AG1308" s="83" t="s">
        <v>311</v>
      </c>
      <c r="AH1308" s="83" t="s">
        <v>311</v>
      </c>
      <c r="AI1308" s="83" t="s">
        <v>311</v>
      </c>
      <c r="AJ1308" s="83" t="s">
        <v>311</v>
      </c>
      <c r="AK1308" s="83" t="s">
        <v>311</v>
      </c>
      <c r="AL1308" s="83" t="s">
        <v>311</v>
      </c>
      <c r="AM1308" s="83" t="s">
        <v>311</v>
      </c>
      <c r="AN1308" s="83" t="s">
        <v>311</v>
      </c>
    </row>
    <row r="1309" spans="1:40" x14ac:dyDescent="0.25">
      <c r="A1309" s="81">
        <f t="shared" si="20"/>
        <v>1300</v>
      </c>
      <c r="B1309" s="82" t="str">
        <f>IF(tbl_main[[#This Row],[ТИП]]="","",IF(tbl_main[[#This Row],[Серия и номер]]="","",tbl_main[[#This Row],[ТИП]]&amp;"-"&amp;RIGHT(tbl_main[[#This Row],[Серия и номер]],6)))</f>
        <v/>
      </c>
      <c r="C1309" s="83" t="s">
        <v>311</v>
      </c>
      <c r="D1309" s="83" t="s">
        <v>311</v>
      </c>
      <c r="E1309" s="83" t="s">
        <v>311</v>
      </c>
      <c r="F1309" s="83" t="s">
        <v>311</v>
      </c>
      <c r="G1309" s="83" t="s">
        <v>311</v>
      </c>
      <c r="H1309" s="83" t="s">
        <v>311</v>
      </c>
      <c r="I1309" s="83" t="s">
        <v>311</v>
      </c>
      <c r="J1309" s="83" t="s">
        <v>311</v>
      </c>
      <c r="K1309" s="84" t="s">
        <v>311</v>
      </c>
      <c r="L1309" s="83" t="s">
        <v>311</v>
      </c>
      <c r="M1309" s="85" t="s">
        <v>311</v>
      </c>
      <c r="N1309" s="83" t="s">
        <v>311</v>
      </c>
      <c r="O1309" s="84" t="s">
        <v>311</v>
      </c>
      <c r="P1309" s="83" t="s">
        <v>311</v>
      </c>
      <c r="Q1309" s="83" t="s">
        <v>311</v>
      </c>
      <c r="R1309" s="83" t="s">
        <v>311</v>
      </c>
      <c r="S1309" s="86" t="s">
        <v>311</v>
      </c>
      <c r="T1309" s="83" t="s">
        <v>311</v>
      </c>
      <c r="U1309" s="83" t="s">
        <v>311</v>
      </c>
      <c r="V1309" s="83" t="s">
        <v>311</v>
      </c>
      <c r="W1309" s="86" t="s">
        <v>311</v>
      </c>
      <c r="X1309" s="86" t="s">
        <v>311</v>
      </c>
      <c r="Y1309" s="90" t="str">
        <f>IF(tbl_main[[#This Row],[ИНН организации]]="","",IF(ISERROR(VLOOKUP(tbl_main[[#This Row],[ИНН организации]],tbl_inn[],3,FALSE)),"Проверьте ИНН",VLOOKUP(tbl_main[[#This Row],[ИНН организации]],tbl_inn[],3,FALSE)))</f>
        <v/>
      </c>
      <c r="Z1309" s="90" t="str">
        <f>IF(ISERROR(VLOOKUP(tbl_main[[#This Row],[ИНН организации]],tbl_inn[],4,FALSE)),"",VLOOKUP(tbl_main[[#This Row],[ИНН организации]],tbl_inn[],4,FALSE))</f>
        <v/>
      </c>
      <c r="AA1309" s="90" t="str">
        <f>IF(ISERROR(VLOOKUP(tbl_main[[#This Row],[ИНН организации]],tbl_inn[],8,FALSE)),"",VLOOKUP(tbl_main[[#This Row],[ИНН организации]],tbl_inn[],8,FALSE))</f>
        <v/>
      </c>
      <c r="AB1309" s="83" t="s">
        <v>311</v>
      </c>
      <c r="AC1309" s="83" t="s">
        <v>311</v>
      </c>
      <c r="AD1309" s="83" t="s">
        <v>311</v>
      </c>
      <c r="AE1309" s="83" t="s">
        <v>311</v>
      </c>
      <c r="AF1309" s="83" t="s">
        <v>311</v>
      </c>
      <c r="AG1309" s="83" t="s">
        <v>311</v>
      </c>
      <c r="AH1309" s="83" t="s">
        <v>311</v>
      </c>
      <c r="AI1309" s="83" t="s">
        <v>311</v>
      </c>
      <c r="AJ1309" s="83" t="s">
        <v>311</v>
      </c>
      <c r="AK1309" s="83" t="s">
        <v>311</v>
      </c>
      <c r="AL1309" s="83" t="s">
        <v>311</v>
      </c>
      <c r="AM1309" s="83" t="s">
        <v>311</v>
      </c>
      <c r="AN1309" s="83" t="s">
        <v>311</v>
      </c>
    </row>
    <row r="1310" spans="1:40" x14ac:dyDescent="0.25">
      <c r="A1310" s="81">
        <f t="shared" si="20"/>
        <v>1301</v>
      </c>
      <c r="B1310" s="82" t="str">
        <f>IF(tbl_main[[#This Row],[ТИП]]="","",IF(tbl_main[[#This Row],[Серия и номер]]="","",tbl_main[[#This Row],[ТИП]]&amp;"-"&amp;RIGHT(tbl_main[[#This Row],[Серия и номер]],6)))</f>
        <v/>
      </c>
      <c r="C1310" s="83" t="s">
        <v>311</v>
      </c>
      <c r="D1310" s="83" t="s">
        <v>311</v>
      </c>
      <c r="E1310" s="83" t="s">
        <v>311</v>
      </c>
      <c r="F1310" s="83" t="s">
        <v>311</v>
      </c>
      <c r="G1310" s="83" t="s">
        <v>311</v>
      </c>
      <c r="H1310" s="83" t="s">
        <v>311</v>
      </c>
      <c r="I1310" s="83" t="s">
        <v>311</v>
      </c>
      <c r="J1310" s="83" t="s">
        <v>311</v>
      </c>
      <c r="K1310" s="84" t="s">
        <v>311</v>
      </c>
      <c r="L1310" s="83" t="s">
        <v>311</v>
      </c>
      <c r="M1310" s="85" t="s">
        <v>311</v>
      </c>
      <c r="N1310" s="83" t="s">
        <v>311</v>
      </c>
      <c r="O1310" s="84" t="s">
        <v>311</v>
      </c>
      <c r="P1310" s="83" t="s">
        <v>311</v>
      </c>
      <c r="Q1310" s="83" t="s">
        <v>311</v>
      </c>
      <c r="R1310" s="83" t="s">
        <v>311</v>
      </c>
      <c r="S1310" s="86" t="s">
        <v>311</v>
      </c>
      <c r="T1310" s="83" t="s">
        <v>311</v>
      </c>
      <c r="U1310" s="83" t="s">
        <v>311</v>
      </c>
      <c r="V1310" s="83" t="s">
        <v>311</v>
      </c>
      <c r="W1310" s="86" t="s">
        <v>311</v>
      </c>
      <c r="X1310" s="86" t="s">
        <v>311</v>
      </c>
      <c r="Y1310" s="90" t="str">
        <f>IF(tbl_main[[#This Row],[ИНН организации]]="","",IF(ISERROR(VLOOKUP(tbl_main[[#This Row],[ИНН организации]],tbl_inn[],3,FALSE)),"Проверьте ИНН",VLOOKUP(tbl_main[[#This Row],[ИНН организации]],tbl_inn[],3,FALSE)))</f>
        <v/>
      </c>
      <c r="Z1310" s="90" t="str">
        <f>IF(ISERROR(VLOOKUP(tbl_main[[#This Row],[ИНН организации]],tbl_inn[],4,FALSE)),"",VLOOKUP(tbl_main[[#This Row],[ИНН организации]],tbl_inn[],4,FALSE))</f>
        <v/>
      </c>
      <c r="AA1310" s="90" t="str">
        <f>IF(ISERROR(VLOOKUP(tbl_main[[#This Row],[ИНН организации]],tbl_inn[],8,FALSE)),"",VLOOKUP(tbl_main[[#This Row],[ИНН организации]],tbl_inn[],8,FALSE))</f>
        <v/>
      </c>
      <c r="AB1310" s="83" t="s">
        <v>311</v>
      </c>
      <c r="AC1310" s="83" t="s">
        <v>311</v>
      </c>
      <c r="AD1310" s="83" t="s">
        <v>311</v>
      </c>
      <c r="AE1310" s="83" t="s">
        <v>311</v>
      </c>
      <c r="AF1310" s="83" t="s">
        <v>311</v>
      </c>
      <c r="AG1310" s="83" t="s">
        <v>311</v>
      </c>
      <c r="AH1310" s="83" t="s">
        <v>311</v>
      </c>
      <c r="AI1310" s="83" t="s">
        <v>311</v>
      </c>
      <c r="AJ1310" s="83" t="s">
        <v>311</v>
      </c>
      <c r="AK1310" s="83" t="s">
        <v>311</v>
      </c>
      <c r="AL1310" s="83" t="s">
        <v>311</v>
      </c>
      <c r="AM1310" s="83" t="s">
        <v>311</v>
      </c>
      <c r="AN1310" s="83" t="s">
        <v>311</v>
      </c>
    </row>
    <row r="1311" spans="1:40" x14ac:dyDescent="0.25">
      <c r="A1311" s="81">
        <f t="shared" si="20"/>
        <v>1302</v>
      </c>
      <c r="B1311" s="82" t="str">
        <f>IF(tbl_main[[#This Row],[ТИП]]="","",IF(tbl_main[[#This Row],[Серия и номер]]="","",tbl_main[[#This Row],[ТИП]]&amp;"-"&amp;RIGHT(tbl_main[[#This Row],[Серия и номер]],6)))</f>
        <v/>
      </c>
      <c r="C1311" s="83" t="s">
        <v>311</v>
      </c>
      <c r="D1311" s="83" t="s">
        <v>311</v>
      </c>
      <c r="E1311" s="83" t="s">
        <v>311</v>
      </c>
      <c r="F1311" s="83" t="s">
        <v>311</v>
      </c>
      <c r="G1311" s="83" t="s">
        <v>311</v>
      </c>
      <c r="H1311" s="83" t="s">
        <v>311</v>
      </c>
      <c r="I1311" s="83" t="s">
        <v>311</v>
      </c>
      <c r="J1311" s="83" t="s">
        <v>311</v>
      </c>
      <c r="K1311" s="84" t="s">
        <v>311</v>
      </c>
      <c r="L1311" s="83" t="s">
        <v>311</v>
      </c>
      <c r="M1311" s="85" t="s">
        <v>311</v>
      </c>
      <c r="N1311" s="83" t="s">
        <v>311</v>
      </c>
      <c r="O1311" s="84" t="s">
        <v>311</v>
      </c>
      <c r="P1311" s="83" t="s">
        <v>311</v>
      </c>
      <c r="Q1311" s="83" t="s">
        <v>311</v>
      </c>
      <c r="R1311" s="83" t="s">
        <v>311</v>
      </c>
      <c r="S1311" s="86" t="s">
        <v>311</v>
      </c>
      <c r="T1311" s="83" t="s">
        <v>311</v>
      </c>
      <c r="U1311" s="83" t="s">
        <v>311</v>
      </c>
      <c r="V1311" s="83" t="s">
        <v>311</v>
      </c>
      <c r="W1311" s="86" t="s">
        <v>311</v>
      </c>
      <c r="X1311" s="86" t="s">
        <v>311</v>
      </c>
      <c r="Y1311" s="90" t="str">
        <f>IF(tbl_main[[#This Row],[ИНН организации]]="","",IF(ISERROR(VLOOKUP(tbl_main[[#This Row],[ИНН организации]],tbl_inn[],3,FALSE)),"Проверьте ИНН",VLOOKUP(tbl_main[[#This Row],[ИНН организации]],tbl_inn[],3,FALSE)))</f>
        <v/>
      </c>
      <c r="Z1311" s="90" t="str">
        <f>IF(ISERROR(VLOOKUP(tbl_main[[#This Row],[ИНН организации]],tbl_inn[],4,FALSE)),"",VLOOKUP(tbl_main[[#This Row],[ИНН организации]],tbl_inn[],4,FALSE))</f>
        <v/>
      </c>
      <c r="AA1311" s="90" t="str">
        <f>IF(ISERROR(VLOOKUP(tbl_main[[#This Row],[ИНН организации]],tbl_inn[],8,FALSE)),"",VLOOKUP(tbl_main[[#This Row],[ИНН организации]],tbl_inn[],8,FALSE))</f>
        <v/>
      </c>
      <c r="AB1311" s="83" t="s">
        <v>311</v>
      </c>
      <c r="AC1311" s="83" t="s">
        <v>311</v>
      </c>
      <c r="AD1311" s="83" t="s">
        <v>311</v>
      </c>
      <c r="AE1311" s="83" t="s">
        <v>311</v>
      </c>
      <c r="AF1311" s="83" t="s">
        <v>311</v>
      </c>
      <c r="AG1311" s="83" t="s">
        <v>311</v>
      </c>
      <c r="AH1311" s="83" t="s">
        <v>311</v>
      </c>
      <c r="AI1311" s="83" t="s">
        <v>311</v>
      </c>
      <c r="AJ1311" s="83" t="s">
        <v>311</v>
      </c>
      <c r="AK1311" s="83" t="s">
        <v>311</v>
      </c>
      <c r="AL1311" s="83" t="s">
        <v>311</v>
      </c>
      <c r="AM1311" s="83" t="s">
        <v>311</v>
      </c>
      <c r="AN1311" s="83" t="s">
        <v>311</v>
      </c>
    </row>
    <row r="1312" spans="1:40" x14ac:dyDescent="0.25">
      <c r="A1312" s="81">
        <f t="shared" si="20"/>
        <v>1303</v>
      </c>
      <c r="B1312" s="82" t="str">
        <f>IF(tbl_main[[#This Row],[ТИП]]="","",IF(tbl_main[[#This Row],[Серия и номер]]="","",tbl_main[[#This Row],[ТИП]]&amp;"-"&amp;RIGHT(tbl_main[[#This Row],[Серия и номер]],6)))</f>
        <v/>
      </c>
      <c r="C1312" s="83" t="s">
        <v>311</v>
      </c>
      <c r="D1312" s="83" t="s">
        <v>311</v>
      </c>
      <c r="E1312" s="83" t="s">
        <v>311</v>
      </c>
      <c r="F1312" s="83" t="s">
        <v>311</v>
      </c>
      <c r="G1312" s="83" t="s">
        <v>311</v>
      </c>
      <c r="H1312" s="83" t="s">
        <v>311</v>
      </c>
      <c r="I1312" s="83" t="s">
        <v>311</v>
      </c>
      <c r="J1312" s="83" t="s">
        <v>311</v>
      </c>
      <c r="K1312" s="84" t="s">
        <v>311</v>
      </c>
      <c r="L1312" s="83" t="s">
        <v>311</v>
      </c>
      <c r="M1312" s="85" t="s">
        <v>311</v>
      </c>
      <c r="N1312" s="83" t="s">
        <v>311</v>
      </c>
      <c r="O1312" s="84" t="s">
        <v>311</v>
      </c>
      <c r="P1312" s="83" t="s">
        <v>311</v>
      </c>
      <c r="Q1312" s="83" t="s">
        <v>311</v>
      </c>
      <c r="R1312" s="83" t="s">
        <v>311</v>
      </c>
      <c r="S1312" s="86" t="s">
        <v>311</v>
      </c>
      <c r="T1312" s="83" t="s">
        <v>311</v>
      </c>
      <c r="U1312" s="83" t="s">
        <v>311</v>
      </c>
      <c r="V1312" s="83" t="s">
        <v>311</v>
      </c>
      <c r="W1312" s="86" t="s">
        <v>311</v>
      </c>
      <c r="X1312" s="86" t="s">
        <v>311</v>
      </c>
      <c r="Y1312" s="90" t="str">
        <f>IF(tbl_main[[#This Row],[ИНН организации]]="","",IF(ISERROR(VLOOKUP(tbl_main[[#This Row],[ИНН организации]],tbl_inn[],3,FALSE)),"Проверьте ИНН",VLOOKUP(tbl_main[[#This Row],[ИНН организации]],tbl_inn[],3,FALSE)))</f>
        <v/>
      </c>
      <c r="Z1312" s="90" t="str">
        <f>IF(ISERROR(VLOOKUP(tbl_main[[#This Row],[ИНН организации]],tbl_inn[],4,FALSE)),"",VLOOKUP(tbl_main[[#This Row],[ИНН организации]],tbl_inn[],4,FALSE))</f>
        <v/>
      </c>
      <c r="AA1312" s="90" t="str">
        <f>IF(ISERROR(VLOOKUP(tbl_main[[#This Row],[ИНН организации]],tbl_inn[],8,FALSE)),"",VLOOKUP(tbl_main[[#This Row],[ИНН организации]],tbl_inn[],8,FALSE))</f>
        <v/>
      </c>
      <c r="AB1312" s="83" t="s">
        <v>311</v>
      </c>
      <c r="AC1312" s="83" t="s">
        <v>311</v>
      </c>
      <c r="AD1312" s="83" t="s">
        <v>311</v>
      </c>
      <c r="AE1312" s="83" t="s">
        <v>311</v>
      </c>
      <c r="AF1312" s="83" t="s">
        <v>311</v>
      </c>
      <c r="AG1312" s="83" t="s">
        <v>311</v>
      </c>
      <c r="AH1312" s="83" t="s">
        <v>311</v>
      </c>
      <c r="AI1312" s="83" t="s">
        <v>311</v>
      </c>
      <c r="AJ1312" s="83" t="s">
        <v>311</v>
      </c>
      <c r="AK1312" s="83" t="s">
        <v>311</v>
      </c>
      <c r="AL1312" s="83" t="s">
        <v>311</v>
      </c>
      <c r="AM1312" s="83" t="s">
        <v>311</v>
      </c>
      <c r="AN1312" s="83" t="s">
        <v>311</v>
      </c>
    </row>
    <row r="1313" spans="1:40" x14ac:dyDescent="0.25">
      <c r="A1313" s="81">
        <f t="shared" si="20"/>
        <v>1304</v>
      </c>
      <c r="B1313" s="82" t="str">
        <f>IF(tbl_main[[#This Row],[ТИП]]="","",IF(tbl_main[[#This Row],[Серия и номер]]="","",tbl_main[[#This Row],[ТИП]]&amp;"-"&amp;RIGHT(tbl_main[[#This Row],[Серия и номер]],6)))</f>
        <v/>
      </c>
      <c r="C1313" s="83" t="s">
        <v>311</v>
      </c>
      <c r="D1313" s="83" t="s">
        <v>311</v>
      </c>
      <c r="E1313" s="83" t="s">
        <v>311</v>
      </c>
      <c r="F1313" s="83" t="s">
        <v>311</v>
      </c>
      <c r="G1313" s="83" t="s">
        <v>311</v>
      </c>
      <c r="H1313" s="83" t="s">
        <v>311</v>
      </c>
      <c r="I1313" s="83" t="s">
        <v>311</v>
      </c>
      <c r="J1313" s="83" t="s">
        <v>311</v>
      </c>
      <c r="K1313" s="84" t="s">
        <v>311</v>
      </c>
      <c r="L1313" s="83" t="s">
        <v>311</v>
      </c>
      <c r="M1313" s="85" t="s">
        <v>311</v>
      </c>
      <c r="N1313" s="83" t="s">
        <v>311</v>
      </c>
      <c r="O1313" s="84" t="s">
        <v>311</v>
      </c>
      <c r="P1313" s="83" t="s">
        <v>311</v>
      </c>
      <c r="Q1313" s="83" t="s">
        <v>311</v>
      </c>
      <c r="R1313" s="83" t="s">
        <v>311</v>
      </c>
      <c r="S1313" s="86" t="s">
        <v>311</v>
      </c>
      <c r="T1313" s="83" t="s">
        <v>311</v>
      </c>
      <c r="U1313" s="83" t="s">
        <v>311</v>
      </c>
      <c r="V1313" s="83" t="s">
        <v>311</v>
      </c>
      <c r="W1313" s="86" t="s">
        <v>311</v>
      </c>
      <c r="X1313" s="86" t="s">
        <v>311</v>
      </c>
      <c r="Y1313" s="90" t="str">
        <f>IF(tbl_main[[#This Row],[ИНН организации]]="","",IF(ISERROR(VLOOKUP(tbl_main[[#This Row],[ИНН организации]],tbl_inn[],3,FALSE)),"Проверьте ИНН",VLOOKUP(tbl_main[[#This Row],[ИНН организации]],tbl_inn[],3,FALSE)))</f>
        <v/>
      </c>
      <c r="Z1313" s="90" t="str">
        <f>IF(ISERROR(VLOOKUP(tbl_main[[#This Row],[ИНН организации]],tbl_inn[],4,FALSE)),"",VLOOKUP(tbl_main[[#This Row],[ИНН организации]],tbl_inn[],4,FALSE))</f>
        <v/>
      </c>
      <c r="AA1313" s="90" t="str">
        <f>IF(ISERROR(VLOOKUP(tbl_main[[#This Row],[ИНН организации]],tbl_inn[],8,FALSE)),"",VLOOKUP(tbl_main[[#This Row],[ИНН организации]],tbl_inn[],8,FALSE))</f>
        <v/>
      </c>
      <c r="AB1313" s="83" t="s">
        <v>311</v>
      </c>
      <c r="AC1313" s="83" t="s">
        <v>311</v>
      </c>
      <c r="AD1313" s="83" t="s">
        <v>311</v>
      </c>
      <c r="AE1313" s="83" t="s">
        <v>311</v>
      </c>
      <c r="AF1313" s="83" t="s">
        <v>311</v>
      </c>
      <c r="AG1313" s="83" t="s">
        <v>311</v>
      </c>
      <c r="AH1313" s="83" t="s">
        <v>311</v>
      </c>
      <c r="AI1313" s="83" t="s">
        <v>311</v>
      </c>
      <c r="AJ1313" s="83" t="s">
        <v>311</v>
      </c>
      <c r="AK1313" s="83" t="s">
        <v>311</v>
      </c>
      <c r="AL1313" s="83" t="s">
        <v>311</v>
      </c>
      <c r="AM1313" s="83" t="s">
        <v>311</v>
      </c>
      <c r="AN1313" s="83" t="s">
        <v>311</v>
      </c>
    </row>
    <row r="1314" spans="1:40" x14ac:dyDescent="0.25">
      <c r="A1314" s="81">
        <f t="shared" si="20"/>
        <v>1305</v>
      </c>
      <c r="B1314" s="82" t="str">
        <f>IF(tbl_main[[#This Row],[ТИП]]="","",IF(tbl_main[[#This Row],[Серия и номер]]="","",tbl_main[[#This Row],[ТИП]]&amp;"-"&amp;RIGHT(tbl_main[[#This Row],[Серия и номер]],6)))</f>
        <v/>
      </c>
      <c r="C1314" s="83" t="s">
        <v>311</v>
      </c>
      <c r="D1314" s="83" t="s">
        <v>311</v>
      </c>
      <c r="E1314" s="83" t="s">
        <v>311</v>
      </c>
      <c r="F1314" s="83" t="s">
        <v>311</v>
      </c>
      <c r="G1314" s="83" t="s">
        <v>311</v>
      </c>
      <c r="H1314" s="83" t="s">
        <v>311</v>
      </c>
      <c r="I1314" s="83" t="s">
        <v>311</v>
      </c>
      <c r="J1314" s="83" t="s">
        <v>311</v>
      </c>
      <c r="K1314" s="84" t="s">
        <v>311</v>
      </c>
      <c r="L1314" s="83" t="s">
        <v>311</v>
      </c>
      <c r="M1314" s="85" t="s">
        <v>311</v>
      </c>
      <c r="N1314" s="83" t="s">
        <v>311</v>
      </c>
      <c r="O1314" s="84" t="s">
        <v>311</v>
      </c>
      <c r="P1314" s="83" t="s">
        <v>311</v>
      </c>
      <c r="Q1314" s="83" t="s">
        <v>311</v>
      </c>
      <c r="R1314" s="83" t="s">
        <v>311</v>
      </c>
      <c r="S1314" s="86" t="s">
        <v>311</v>
      </c>
      <c r="T1314" s="83" t="s">
        <v>311</v>
      </c>
      <c r="U1314" s="83" t="s">
        <v>311</v>
      </c>
      <c r="V1314" s="83" t="s">
        <v>311</v>
      </c>
      <c r="W1314" s="86" t="s">
        <v>311</v>
      </c>
      <c r="X1314" s="86" t="s">
        <v>311</v>
      </c>
      <c r="Y1314" s="90" t="str">
        <f>IF(tbl_main[[#This Row],[ИНН организации]]="","",IF(ISERROR(VLOOKUP(tbl_main[[#This Row],[ИНН организации]],tbl_inn[],3,FALSE)),"Проверьте ИНН",VLOOKUP(tbl_main[[#This Row],[ИНН организации]],tbl_inn[],3,FALSE)))</f>
        <v/>
      </c>
      <c r="Z1314" s="90" t="str">
        <f>IF(ISERROR(VLOOKUP(tbl_main[[#This Row],[ИНН организации]],tbl_inn[],4,FALSE)),"",VLOOKUP(tbl_main[[#This Row],[ИНН организации]],tbl_inn[],4,FALSE))</f>
        <v/>
      </c>
      <c r="AA1314" s="90" t="str">
        <f>IF(ISERROR(VLOOKUP(tbl_main[[#This Row],[ИНН организации]],tbl_inn[],8,FALSE)),"",VLOOKUP(tbl_main[[#This Row],[ИНН организации]],tbl_inn[],8,FALSE))</f>
        <v/>
      </c>
      <c r="AB1314" s="83" t="s">
        <v>311</v>
      </c>
      <c r="AC1314" s="83" t="s">
        <v>311</v>
      </c>
      <c r="AD1314" s="83" t="s">
        <v>311</v>
      </c>
      <c r="AE1314" s="83" t="s">
        <v>311</v>
      </c>
      <c r="AF1314" s="83" t="s">
        <v>311</v>
      </c>
      <c r="AG1314" s="83" t="s">
        <v>311</v>
      </c>
      <c r="AH1314" s="83" t="s">
        <v>311</v>
      </c>
      <c r="AI1314" s="83" t="s">
        <v>311</v>
      </c>
      <c r="AJ1314" s="83" t="s">
        <v>311</v>
      </c>
      <c r="AK1314" s="83" t="s">
        <v>311</v>
      </c>
      <c r="AL1314" s="83" t="s">
        <v>311</v>
      </c>
      <c r="AM1314" s="83" t="s">
        <v>311</v>
      </c>
      <c r="AN1314" s="83" t="s">
        <v>311</v>
      </c>
    </row>
    <row r="1315" spans="1:40" x14ac:dyDescent="0.25">
      <c r="A1315" s="81">
        <f t="shared" si="20"/>
        <v>1306</v>
      </c>
      <c r="B1315" s="82" t="str">
        <f>IF(tbl_main[[#This Row],[ТИП]]="","",IF(tbl_main[[#This Row],[Серия и номер]]="","",tbl_main[[#This Row],[ТИП]]&amp;"-"&amp;RIGHT(tbl_main[[#This Row],[Серия и номер]],6)))</f>
        <v/>
      </c>
      <c r="C1315" s="83" t="s">
        <v>311</v>
      </c>
      <c r="D1315" s="83" t="s">
        <v>311</v>
      </c>
      <c r="E1315" s="83" t="s">
        <v>311</v>
      </c>
      <c r="F1315" s="83" t="s">
        <v>311</v>
      </c>
      <c r="G1315" s="83" t="s">
        <v>311</v>
      </c>
      <c r="H1315" s="83" t="s">
        <v>311</v>
      </c>
      <c r="I1315" s="83" t="s">
        <v>311</v>
      </c>
      <c r="J1315" s="83" t="s">
        <v>311</v>
      </c>
      <c r="K1315" s="84" t="s">
        <v>311</v>
      </c>
      <c r="L1315" s="83" t="s">
        <v>311</v>
      </c>
      <c r="M1315" s="85" t="s">
        <v>311</v>
      </c>
      <c r="N1315" s="83" t="s">
        <v>311</v>
      </c>
      <c r="O1315" s="84" t="s">
        <v>311</v>
      </c>
      <c r="P1315" s="83" t="s">
        <v>311</v>
      </c>
      <c r="Q1315" s="83" t="s">
        <v>311</v>
      </c>
      <c r="R1315" s="83" t="s">
        <v>311</v>
      </c>
      <c r="S1315" s="86" t="s">
        <v>311</v>
      </c>
      <c r="T1315" s="83" t="s">
        <v>311</v>
      </c>
      <c r="U1315" s="83" t="s">
        <v>311</v>
      </c>
      <c r="V1315" s="83" t="s">
        <v>311</v>
      </c>
      <c r="W1315" s="86" t="s">
        <v>311</v>
      </c>
      <c r="X1315" s="86" t="s">
        <v>311</v>
      </c>
      <c r="Y1315" s="90" t="str">
        <f>IF(tbl_main[[#This Row],[ИНН организации]]="","",IF(ISERROR(VLOOKUP(tbl_main[[#This Row],[ИНН организации]],tbl_inn[],3,FALSE)),"Проверьте ИНН",VLOOKUP(tbl_main[[#This Row],[ИНН организации]],tbl_inn[],3,FALSE)))</f>
        <v/>
      </c>
      <c r="Z1315" s="90" t="str">
        <f>IF(ISERROR(VLOOKUP(tbl_main[[#This Row],[ИНН организации]],tbl_inn[],4,FALSE)),"",VLOOKUP(tbl_main[[#This Row],[ИНН организации]],tbl_inn[],4,FALSE))</f>
        <v/>
      </c>
      <c r="AA1315" s="90" t="str">
        <f>IF(ISERROR(VLOOKUP(tbl_main[[#This Row],[ИНН организации]],tbl_inn[],8,FALSE)),"",VLOOKUP(tbl_main[[#This Row],[ИНН организации]],tbl_inn[],8,FALSE))</f>
        <v/>
      </c>
      <c r="AB1315" s="83" t="s">
        <v>311</v>
      </c>
      <c r="AC1315" s="83" t="s">
        <v>311</v>
      </c>
      <c r="AD1315" s="83" t="s">
        <v>311</v>
      </c>
      <c r="AE1315" s="83" t="s">
        <v>311</v>
      </c>
      <c r="AF1315" s="83" t="s">
        <v>311</v>
      </c>
      <c r="AG1315" s="83" t="s">
        <v>311</v>
      </c>
      <c r="AH1315" s="83" t="s">
        <v>311</v>
      </c>
      <c r="AI1315" s="83" t="s">
        <v>311</v>
      </c>
      <c r="AJ1315" s="83" t="s">
        <v>311</v>
      </c>
      <c r="AK1315" s="83" t="s">
        <v>311</v>
      </c>
      <c r="AL1315" s="83" t="s">
        <v>311</v>
      </c>
      <c r="AM1315" s="83" t="s">
        <v>311</v>
      </c>
      <c r="AN1315" s="83" t="s">
        <v>311</v>
      </c>
    </row>
    <row r="1316" spans="1:40" x14ac:dyDescent="0.25">
      <c r="A1316" s="81">
        <f t="shared" si="20"/>
        <v>1307</v>
      </c>
      <c r="B1316" s="82" t="str">
        <f>IF(tbl_main[[#This Row],[ТИП]]="","",IF(tbl_main[[#This Row],[Серия и номер]]="","",tbl_main[[#This Row],[ТИП]]&amp;"-"&amp;RIGHT(tbl_main[[#This Row],[Серия и номер]],6)))</f>
        <v/>
      </c>
      <c r="C1316" s="83" t="s">
        <v>311</v>
      </c>
      <c r="D1316" s="83" t="s">
        <v>311</v>
      </c>
      <c r="E1316" s="83" t="s">
        <v>311</v>
      </c>
      <c r="F1316" s="83" t="s">
        <v>311</v>
      </c>
      <c r="G1316" s="83" t="s">
        <v>311</v>
      </c>
      <c r="H1316" s="83" t="s">
        <v>311</v>
      </c>
      <c r="I1316" s="83" t="s">
        <v>311</v>
      </c>
      <c r="J1316" s="83" t="s">
        <v>311</v>
      </c>
      <c r="K1316" s="84" t="s">
        <v>311</v>
      </c>
      <c r="L1316" s="83" t="s">
        <v>311</v>
      </c>
      <c r="M1316" s="85" t="s">
        <v>311</v>
      </c>
      <c r="N1316" s="83" t="s">
        <v>311</v>
      </c>
      <c r="O1316" s="84" t="s">
        <v>311</v>
      </c>
      <c r="P1316" s="83" t="s">
        <v>311</v>
      </c>
      <c r="Q1316" s="83" t="s">
        <v>311</v>
      </c>
      <c r="R1316" s="83" t="s">
        <v>311</v>
      </c>
      <c r="S1316" s="86" t="s">
        <v>311</v>
      </c>
      <c r="T1316" s="83" t="s">
        <v>311</v>
      </c>
      <c r="U1316" s="83" t="s">
        <v>311</v>
      </c>
      <c r="V1316" s="83" t="s">
        <v>311</v>
      </c>
      <c r="W1316" s="86" t="s">
        <v>311</v>
      </c>
      <c r="X1316" s="86" t="s">
        <v>311</v>
      </c>
      <c r="Y1316" s="90" t="str">
        <f>IF(tbl_main[[#This Row],[ИНН организации]]="","",IF(ISERROR(VLOOKUP(tbl_main[[#This Row],[ИНН организации]],tbl_inn[],3,FALSE)),"Проверьте ИНН",VLOOKUP(tbl_main[[#This Row],[ИНН организации]],tbl_inn[],3,FALSE)))</f>
        <v/>
      </c>
      <c r="Z1316" s="90" t="str">
        <f>IF(ISERROR(VLOOKUP(tbl_main[[#This Row],[ИНН организации]],tbl_inn[],4,FALSE)),"",VLOOKUP(tbl_main[[#This Row],[ИНН организации]],tbl_inn[],4,FALSE))</f>
        <v/>
      </c>
      <c r="AA1316" s="90" t="str">
        <f>IF(ISERROR(VLOOKUP(tbl_main[[#This Row],[ИНН организации]],tbl_inn[],8,FALSE)),"",VLOOKUP(tbl_main[[#This Row],[ИНН организации]],tbl_inn[],8,FALSE))</f>
        <v/>
      </c>
      <c r="AB1316" s="83" t="s">
        <v>311</v>
      </c>
      <c r="AC1316" s="83" t="s">
        <v>311</v>
      </c>
      <c r="AD1316" s="83" t="s">
        <v>311</v>
      </c>
      <c r="AE1316" s="83" t="s">
        <v>311</v>
      </c>
      <c r="AF1316" s="83" t="s">
        <v>311</v>
      </c>
      <c r="AG1316" s="83" t="s">
        <v>311</v>
      </c>
      <c r="AH1316" s="83" t="s">
        <v>311</v>
      </c>
      <c r="AI1316" s="83" t="s">
        <v>311</v>
      </c>
      <c r="AJ1316" s="83" t="s">
        <v>311</v>
      </c>
      <c r="AK1316" s="83" t="s">
        <v>311</v>
      </c>
      <c r="AL1316" s="83" t="s">
        <v>311</v>
      </c>
      <c r="AM1316" s="83" t="s">
        <v>311</v>
      </c>
      <c r="AN1316" s="83" t="s">
        <v>311</v>
      </c>
    </row>
    <row r="1317" spans="1:40" x14ac:dyDescent="0.25">
      <c r="A1317" s="81">
        <f t="shared" si="20"/>
        <v>1308</v>
      </c>
      <c r="B1317" s="82" t="str">
        <f>IF(tbl_main[[#This Row],[ТИП]]="","",IF(tbl_main[[#This Row],[Серия и номер]]="","",tbl_main[[#This Row],[ТИП]]&amp;"-"&amp;RIGHT(tbl_main[[#This Row],[Серия и номер]],6)))</f>
        <v/>
      </c>
      <c r="C1317" s="83" t="s">
        <v>311</v>
      </c>
      <c r="D1317" s="83" t="s">
        <v>311</v>
      </c>
      <c r="E1317" s="83" t="s">
        <v>311</v>
      </c>
      <c r="F1317" s="83" t="s">
        <v>311</v>
      </c>
      <c r="G1317" s="83" t="s">
        <v>311</v>
      </c>
      <c r="H1317" s="83" t="s">
        <v>311</v>
      </c>
      <c r="I1317" s="83" t="s">
        <v>311</v>
      </c>
      <c r="J1317" s="83" t="s">
        <v>311</v>
      </c>
      <c r="K1317" s="84" t="s">
        <v>311</v>
      </c>
      <c r="L1317" s="83" t="s">
        <v>311</v>
      </c>
      <c r="M1317" s="85" t="s">
        <v>311</v>
      </c>
      <c r="N1317" s="83" t="s">
        <v>311</v>
      </c>
      <c r="O1317" s="84" t="s">
        <v>311</v>
      </c>
      <c r="P1317" s="83" t="s">
        <v>311</v>
      </c>
      <c r="Q1317" s="83" t="s">
        <v>311</v>
      </c>
      <c r="R1317" s="83" t="s">
        <v>311</v>
      </c>
      <c r="S1317" s="86" t="s">
        <v>311</v>
      </c>
      <c r="T1317" s="83" t="s">
        <v>311</v>
      </c>
      <c r="U1317" s="83" t="s">
        <v>311</v>
      </c>
      <c r="V1317" s="83" t="s">
        <v>311</v>
      </c>
      <c r="W1317" s="86" t="s">
        <v>311</v>
      </c>
      <c r="X1317" s="86" t="s">
        <v>311</v>
      </c>
      <c r="Y1317" s="90" t="str">
        <f>IF(tbl_main[[#This Row],[ИНН организации]]="","",IF(ISERROR(VLOOKUP(tbl_main[[#This Row],[ИНН организации]],tbl_inn[],3,FALSE)),"Проверьте ИНН",VLOOKUP(tbl_main[[#This Row],[ИНН организации]],tbl_inn[],3,FALSE)))</f>
        <v/>
      </c>
      <c r="Z1317" s="90" t="str">
        <f>IF(ISERROR(VLOOKUP(tbl_main[[#This Row],[ИНН организации]],tbl_inn[],4,FALSE)),"",VLOOKUP(tbl_main[[#This Row],[ИНН организации]],tbl_inn[],4,FALSE))</f>
        <v/>
      </c>
      <c r="AA1317" s="90" t="str">
        <f>IF(ISERROR(VLOOKUP(tbl_main[[#This Row],[ИНН организации]],tbl_inn[],8,FALSE)),"",VLOOKUP(tbl_main[[#This Row],[ИНН организации]],tbl_inn[],8,FALSE))</f>
        <v/>
      </c>
      <c r="AB1317" s="83" t="s">
        <v>311</v>
      </c>
      <c r="AC1317" s="83" t="s">
        <v>311</v>
      </c>
      <c r="AD1317" s="83" t="s">
        <v>311</v>
      </c>
      <c r="AE1317" s="83" t="s">
        <v>311</v>
      </c>
      <c r="AF1317" s="83" t="s">
        <v>311</v>
      </c>
      <c r="AG1317" s="83" t="s">
        <v>311</v>
      </c>
      <c r="AH1317" s="83" t="s">
        <v>311</v>
      </c>
      <c r="AI1317" s="83" t="s">
        <v>311</v>
      </c>
      <c r="AJ1317" s="83" t="s">
        <v>311</v>
      </c>
      <c r="AK1317" s="83" t="s">
        <v>311</v>
      </c>
      <c r="AL1317" s="83" t="s">
        <v>311</v>
      </c>
      <c r="AM1317" s="83" t="s">
        <v>311</v>
      </c>
      <c r="AN1317" s="83" t="s">
        <v>311</v>
      </c>
    </row>
    <row r="1318" spans="1:40" x14ac:dyDescent="0.25">
      <c r="A1318" s="81">
        <f t="shared" si="20"/>
        <v>1309</v>
      </c>
      <c r="B1318" s="82" t="str">
        <f>IF(tbl_main[[#This Row],[ТИП]]="","",IF(tbl_main[[#This Row],[Серия и номер]]="","",tbl_main[[#This Row],[ТИП]]&amp;"-"&amp;RIGHT(tbl_main[[#This Row],[Серия и номер]],6)))</f>
        <v/>
      </c>
      <c r="C1318" s="83" t="s">
        <v>311</v>
      </c>
      <c r="D1318" s="83" t="s">
        <v>311</v>
      </c>
      <c r="E1318" s="83" t="s">
        <v>311</v>
      </c>
      <c r="F1318" s="83" t="s">
        <v>311</v>
      </c>
      <c r="G1318" s="83" t="s">
        <v>311</v>
      </c>
      <c r="H1318" s="83" t="s">
        <v>311</v>
      </c>
      <c r="I1318" s="83" t="s">
        <v>311</v>
      </c>
      <c r="J1318" s="83" t="s">
        <v>311</v>
      </c>
      <c r="K1318" s="84" t="s">
        <v>311</v>
      </c>
      <c r="L1318" s="83" t="s">
        <v>311</v>
      </c>
      <c r="M1318" s="85" t="s">
        <v>311</v>
      </c>
      <c r="N1318" s="83" t="s">
        <v>311</v>
      </c>
      <c r="O1318" s="84" t="s">
        <v>311</v>
      </c>
      <c r="P1318" s="83" t="s">
        <v>311</v>
      </c>
      <c r="Q1318" s="83" t="s">
        <v>311</v>
      </c>
      <c r="R1318" s="83" t="s">
        <v>311</v>
      </c>
      <c r="S1318" s="86" t="s">
        <v>311</v>
      </c>
      <c r="T1318" s="83" t="s">
        <v>311</v>
      </c>
      <c r="U1318" s="83" t="s">
        <v>311</v>
      </c>
      <c r="V1318" s="83" t="s">
        <v>311</v>
      </c>
      <c r="W1318" s="86" t="s">
        <v>311</v>
      </c>
      <c r="X1318" s="86" t="s">
        <v>311</v>
      </c>
      <c r="Y1318" s="90" t="str">
        <f>IF(tbl_main[[#This Row],[ИНН организации]]="","",IF(ISERROR(VLOOKUP(tbl_main[[#This Row],[ИНН организации]],tbl_inn[],3,FALSE)),"Проверьте ИНН",VLOOKUP(tbl_main[[#This Row],[ИНН организации]],tbl_inn[],3,FALSE)))</f>
        <v/>
      </c>
      <c r="Z1318" s="90" t="str">
        <f>IF(ISERROR(VLOOKUP(tbl_main[[#This Row],[ИНН организации]],tbl_inn[],4,FALSE)),"",VLOOKUP(tbl_main[[#This Row],[ИНН организации]],tbl_inn[],4,FALSE))</f>
        <v/>
      </c>
      <c r="AA1318" s="90" t="str">
        <f>IF(ISERROR(VLOOKUP(tbl_main[[#This Row],[ИНН организации]],tbl_inn[],8,FALSE)),"",VLOOKUP(tbl_main[[#This Row],[ИНН организации]],tbl_inn[],8,FALSE))</f>
        <v/>
      </c>
      <c r="AB1318" s="83" t="s">
        <v>311</v>
      </c>
      <c r="AC1318" s="83" t="s">
        <v>311</v>
      </c>
      <c r="AD1318" s="83" t="s">
        <v>311</v>
      </c>
      <c r="AE1318" s="83" t="s">
        <v>311</v>
      </c>
      <c r="AF1318" s="83" t="s">
        <v>311</v>
      </c>
      <c r="AG1318" s="83" t="s">
        <v>311</v>
      </c>
      <c r="AH1318" s="83" t="s">
        <v>311</v>
      </c>
      <c r="AI1318" s="83" t="s">
        <v>311</v>
      </c>
      <c r="AJ1318" s="83" t="s">
        <v>311</v>
      </c>
      <c r="AK1318" s="83" t="s">
        <v>311</v>
      </c>
      <c r="AL1318" s="83" t="s">
        <v>311</v>
      </c>
      <c r="AM1318" s="83" t="s">
        <v>311</v>
      </c>
      <c r="AN1318" s="83" t="s">
        <v>311</v>
      </c>
    </row>
    <row r="1319" spans="1:40" x14ac:dyDescent="0.25">
      <c r="A1319" s="81">
        <f t="shared" si="20"/>
        <v>1310</v>
      </c>
      <c r="B1319" s="82" t="str">
        <f>IF(tbl_main[[#This Row],[ТИП]]="","",IF(tbl_main[[#This Row],[Серия и номер]]="","",tbl_main[[#This Row],[ТИП]]&amp;"-"&amp;RIGHT(tbl_main[[#This Row],[Серия и номер]],6)))</f>
        <v/>
      </c>
      <c r="C1319" s="83" t="s">
        <v>311</v>
      </c>
      <c r="D1319" s="83" t="s">
        <v>311</v>
      </c>
      <c r="E1319" s="83" t="s">
        <v>311</v>
      </c>
      <c r="F1319" s="83" t="s">
        <v>311</v>
      </c>
      <c r="G1319" s="83" t="s">
        <v>311</v>
      </c>
      <c r="H1319" s="83" t="s">
        <v>311</v>
      </c>
      <c r="I1319" s="83" t="s">
        <v>311</v>
      </c>
      <c r="J1319" s="83" t="s">
        <v>311</v>
      </c>
      <c r="K1319" s="84" t="s">
        <v>311</v>
      </c>
      <c r="L1319" s="83" t="s">
        <v>311</v>
      </c>
      <c r="M1319" s="85" t="s">
        <v>311</v>
      </c>
      <c r="N1319" s="83" t="s">
        <v>311</v>
      </c>
      <c r="O1319" s="84" t="s">
        <v>311</v>
      </c>
      <c r="P1319" s="83" t="s">
        <v>311</v>
      </c>
      <c r="Q1319" s="83" t="s">
        <v>311</v>
      </c>
      <c r="R1319" s="83" t="s">
        <v>311</v>
      </c>
      <c r="S1319" s="86" t="s">
        <v>311</v>
      </c>
      <c r="T1319" s="83" t="s">
        <v>311</v>
      </c>
      <c r="U1319" s="83" t="s">
        <v>311</v>
      </c>
      <c r="V1319" s="83" t="s">
        <v>311</v>
      </c>
      <c r="W1319" s="86" t="s">
        <v>311</v>
      </c>
      <c r="X1319" s="86" t="s">
        <v>311</v>
      </c>
      <c r="Y1319" s="90" t="str">
        <f>IF(tbl_main[[#This Row],[ИНН организации]]="","",IF(ISERROR(VLOOKUP(tbl_main[[#This Row],[ИНН организации]],tbl_inn[],3,FALSE)),"Проверьте ИНН",VLOOKUP(tbl_main[[#This Row],[ИНН организации]],tbl_inn[],3,FALSE)))</f>
        <v/>
      </c>
      <c r="Z1319" s="90" t="str">
        <f>IF(ISERROR(VLOOKUP(tbl_main[[#This Row],[ИНН организации]],tbl_inn[],4,FALSE)),"",VLOOKUP(tbl_main[[#This Row],[ИНН организации]],tbl_inn[],4,FALSE))</f>
        <v/>
      </c>
      <c r="AA1319" s="90" t="str">
        <f>IF(ISERROR(VLOOKUP(tbl_main[[#This Row],[ИНН организации]],tbl_inn[],8,FALSE)),"",VLOOKUP(tbl_main[[#This Row],[ИНН организации]],tbl_inn[],8,FALSE))</f>
        <v/>
      </c>
      <c r="AB1319" s="83" t="s">
        <v>311</v>
      </c>
      <c r="AC1319" s="83" t="s">
        <v>311</v>
      </c>
      <c r="AD1319" s="83" t="s">
        <v>311</v>
      </c>
      <c r="AE1319" s="83" t="s">
        <v>311</v>
      </c>
      <c r="AF1319" s="83" t="s">
        <v>311</v>
      </c>
      <c r="AG1319" s="83" t="s">
        <v>311</v>
      </c>
      <c r="AH1319" s="83" t="s">
        <v>311</v>
      </c>
      <c r="AI1319" s="83" t="s">
        <v>311</v>
      </c>
      <c r="AJ1319" s="83" t="s">
        <v>311</v>
      </c>
      <c r="AK1319" s="83" t="s">
        <v>311</v>
      </c>
      <c r="AL1319" s="83" t="s">
        <v>311</v>
      </c>
      <c r="AM1319" s="83" t="s">
        <v>311</v>
      </c>
      <c r="AN1319" s="83" t="s">
        <v>311</v>
      </c>
    </row>
    <row r="1320" spans="1:40" x14ac:dyDescent="0.25">
      <c r="A1320" s="81">
        <f t="shared" si="20"/>
        <v>1311</v>
      </c>
      <c r="B1320" s="82" t="str">
        <f>IF(tbl_main[[#This Row],[ТИП]]="","",IF(tbl_main[[#This Row],[Серия и номер]]="","",tbl_main[[#This Row],[ТИП]]&amp;"-"&amp;RIGHT(tbl_main[[#This Row],[Серия и номер]],6)))</f>
        <v/>
      </c>
      <c r="C1320" s="83" t="s">
        <v>311</v>
      </c>
      <c r="D1320" s="83" t="s">
        <v>311</v>
      </c>
      <c r="E1320" s="83" t="s">
        <v>311</v>
      </c>
      <c r="F1320" s="83" t="s">
        <v>311</v>
      </c>
      <c r="G1320" s="83" t="s">
        <v>311</v>
      </c>
      <c r="H1320" s="83" t="s">
        <v>311</v>
      </c>
      <c r="I1320" s="83" t="s">
        <v>311</v>
      </c>
      <c r="J1320" s="83" t="s">
        <v>311</v>
      </c>
      <c r="K1320" s="84" t="s">
        <v>311</v>
      </c>
      <c r="L1320" s="83" t="s">
        <v>311</v>
      </c>
      <c r="M1320" s="85" t="s">
        <v>311</v>
      </c>
      <c r="N1320" s="83" t="s">
        <v>311</v>
      </c>
      <c r="O1320" s="84" t="s">
        <v>311</v>
      </c>
      <c r="P1320" s="83" t="s">
        <v>311</v>
      </c>
      <c r="Q1320" s="83" t="s">
        <v>311</v>
      </c>
      <c r="R1320" s="83" t="s">
        <v>311</v>
      </c>
      <c r="S1320" s="86" t="s">
        <v>311</v>
      </c>
      <c r="T1320" s="83" t="s">
        <v>311</v>
      </c>
      <c r="U1320" s="83" t="s">
        <v>311</v>
      </c>
      <c r="V1320" s="83" t="s">
        <v>311</v>
      </c>
      <c r="W1320" s="86" t="s">
        <v>311</v>
      </c>
      <c r="X1320" s="86" t="s">
        <v>311</v>
      </c>
      <c r="Y1320" s="90" t="str">
        <f>IF(tbl_main[[#This Row],[ИНН организации]]="","",IF(ISERROR(VLOOKUP(tbl_main[[#This Row],[ИНН организации]],tbl_inn[],3,FALSE)),"Проверьте ИНН",VLOOKUP(tbl_main[[#This Row],[ИНН организации]],tbl_inn[],3,FALSE)))</f>
        <v/>
      </c>
      <c r="Z1320" s="90" t="str">
        <f>IF(ISERROR(VLOOKUP(tbl_main[[#This Row],[ИНН организации]],tbl_inn[],4,FALSE)),"",VLOOKUP(tbl_main[[#This Row],[ИНН организации]],tbl_inn[],4,FALSE))</f>
        <v/>
      </c>
      <c r="AA1320" s="90" t="str">
        <f>IF(ISERROR(VLOOKUP(tbl_main[[#This Row],[ИНН организации]],tbl_inn[],8,FALSE)),"",VLOOKUP(tbl_main[[#This Row],[ИНН организации]],tbl_inn[],8,FALSE))</f>
        <v/>
      </c>
      <c r="AB1320" s="83" t="s">
        <v>311</v>
      </c>
      <c r="AC1320" s="83" t="s">
        <v>311</v>
      </c>
      <c r="AD1320" s="83" t="s">
        <v>311</v>
      </c>
      <c r="AE1320" s="83" t="s">
        <v>311</v>
      </c>
      <c r="AF1320" s="83" t="s">
        <v>311</v>
      </c>
      <c r="AG1320" s="83" t="s">
        <v>311</v>
      </c>
      <c r="AH1320" s="83" t="s">
        <v>311</v>
      </c>
      <c r="AI1320" s="83" t="s">
        <v>311</v>
      </c>
      <c r="AJ1320" s="83" t="s">
        <v>311</v>
      </c>
      <c r="AK1320" s="83" t="s">
        <v>311</v>
      </c>
      <c r="AL1320" s="83" t="s">
        <v>311</v>
      </c>
      <c r="AM1320" s="83" t="s">
        <v>311</v>
      </c>
      <c r="AN1320" s="83" t="s">
        <v>311</v>
      </c>
    </row>
    <row r="1321" spans="1:40" x14ac:dyDescent="0.25">
      <c r="A1321" s="81">
        <f t="shared" si="20"/>
        <v>1312</v>
      </c>
      <c r="B1321" s="82" t="str">
        <f>IF(tbl_main[[#This Row],[ТИП]]="","",IF(tbl_main[[#This Row],[Серия и номер]]="","",tbl_main[[#This Row],[ТИП]]&amp;"-"&amp;RIGHT(tbl_main[[#This Row],[Серия и номер]],6)))</f>
        <v/>
      </c>
      <c r="C1321" s="83" t="s">
        <v>311</v>
      </c>
      <c r="D1321" s="83" t="s">
        <v>311</v>
      </c>
      <c r="E1321" s="83" t="s">
        <v>311</v>
      </c>
      <c r="F1321" s="83" t="s">
        <v>311</v>
      </c>
      <c r="G1321" s="83" t="s">
        <v>311</v>
      </c>
      <c r="H1321" s="83" t="s">
        <v>311</v>
      </c>
      <c r="I1321" s="83" t="s">
        <v>311</v>
      </c>
      <c r="J1321" s="83" t="s">
        <v>311</v>
      </c>
      <c r="K1321" s="84" t="s">
        <v>311</v>
      </c>
      <c r="L1321" s="83" t="s">
        <v>311</v>
      </c>
      <c r="M1321" s="85" t="s">
        <v>311</v>
      </c>
      <c r="N1321" s="83" t="s">
        <v>311</v>
      </c>
      <c r="O1321" s="84" t="s">
        <v>311</v>
      </c>
      <c r="P1321" s="83" t="s">
        <v>311</v>
      </c>
      <c r="Q1321" s="83" t="s">
        <v>311</v>
      </c>
      <c r="R1321" s="83" t="s">
        <v>311</v>
      </c>
      <c r="S1321" s="86" t="s">
        <v>311</v>
      </c>
      <c r="T1321" s="83" t="s">
        <v>311</v>
      </c>
      <c r="U1321" s="83" t="s">
        <v>311</v>
      </c>
      <c r="V1321" s="83" t="s">
        <v>311</v>
      </c>
      <c r="W1321" s="86" t="s">
        <v>311</v>
      </c>
      <c r="X1321" s="86" t="s">
        <v>311</v>
      </c>
      <c r="Y1321" s="90" t="str">
        <f>IF(tbl_main[[#This Row],[ИНН организации]]="","",IF(ISERROR(VLOOKUP(tbl_main[[#This Row],[ИНН организации]],tbl_inn[],3,FALSE)),"Проверьте ИНН",VLOOKUP(tbl_main[[#This Row],[ИНН организации]],tbl_inn[],3,FALSE)))</f>
        <v/>
      </c>
      <c r="Z1321" s="90" t="str">
        <f>IF(ISERROR(VLOOKUP(tbl_main[[#This Row],[ИНН организации]],tbl_inn[],4,FALSE)),"",VLOOKUP(tbl_main[[#This Row],[ИНН организации]],tbl_inn[],4,FALSE))</f>
        <v/>
      </c>
      <c r="AA1321" s="90" t="str">
        <f>IF(ISERROR(VLOOKUP(tbl_main[[#This Row],[ИНН организации]],tbl_inn[],8,FALSE)),"",VLOOKUP(tbl_main[[#This Row],[ИНН организации]],tbl_inn[],8,FALSE))</f>
        <v/>
      </c>
      <c r="AB1321" s="83" t="s">
        <v>311</v>
      </c>
      <c r="AC1321" s="83" t="s">
        <v>311</v>
      </c>
      <c r="AD1321" s="83" t="s">
        <v>311</v>
      </c>
      <c r="AE1321" s="83" t="s">
        <v>311</v>
      </c>
      <c r="AF1321" s="83" t="s">
        <v>311</v>
      </c>
      <c r="AG1321" s="83" t="s">
        <v>311</v>
      </c>
      <c r="AH1321" s="83" t="s">
        <v>311</v>
      </c>
      <c r="AI1321" s="83" t="s">
        <v>311</v>
      </c>
      <c r="AJ1321" s="83" t="s">
        <v>311</v>
      </c>
      <c r="AK1321" s="83" t="s">
        <v>311</v>
      </c>
      <c r="AL1321" s="83" t="s">
        <v>311</v>
      </c>
      <c r="AM1321" s="83" t="s">
        <v>311</v>
      </c>
      <c r="AN1321" s="83" t="s">
        <v>311</v>
      </c>
    </row>
    <row r="1322" spans="1:40" x14ac:dyDescent="0.25">
      <c r="A1322" s="81">
        <f t="shared" si="20"/>
        <v>1313</v>
      </c>
      <c r="B1322" s="82" t="str">
        <f>IF(tbl_main[[#This Row],[ТИП]]="","",IF(tbl_main[[#This Row],[Серия и номер]]="","",tbl_main[[#This Row],[ТИП]]&amp;"-"&amp;RIGHT(tbl_main[[#This Row],[Серия и номер]],6)))</f>
        <v/>
      </c>
      <c r="C1322" s="83" t="s">
        <v>311</v>
      </c>
      <c r="D1322" s="83" t="s">
        <v>311</v>
      </c>
      <c r="E1322" s="83" t="s">
        <v>311</v>
      </c>
      <c r="F1322" s="83" t="s">
        <v>311</v>
      </c>
      <c r="G1322" s="83" t="s">
        <v>311</v>
      </c>
      <c r="H1322" s="83" t="s">
        <v>311</v>
      </c>
      <c r="I1322" s="83" t="s">
        <v>311</v>
      </c>
      <c r="J1322" s="83" t="s">
        <v>311</v>
      </c>
      <c r="K1322" s="84" t="s">
        <v>311</v>
      </c>
      <c r="L1322" s="83" t="s">
        <v>311</v>
      </c>
      <c r="M1322" s="85" t="s">
        <v>311</v>
      </c>
      <c r="N1322" s="83" t="s">
        <v>311</v>
      </c>
      <c r="O1322" s="84" t="s">
        <v>311</v>
      </c>
      <c r="P1322" s="83" t="s">
        <v>311</v>
      </c>
      <c r="Q1322" s="83" t="s">
        <v>311</v>
      </c>
      <c r="R1322" s="83" t="s">
        <v>311</v>
      </c>
      <c r="S1322" s="86" t="s">
        <v>311</v>
      </c>
      <c r="T1322" s="83" t="s">
        <v>311</v>
      </c>
      <c r="U1322" s="83" t="s">
        <v>311</v>
      </c>
      <c r="V1322" s="83" t="s">
        <v>311</v>
      </c>
      <c r="W1322" s="86" t="s">
        <v>311</v>
      </c>
      <c r="X1322" s="86" t="s">
        <v>311</v>
      </c>
      <c r="Y1322" s="90" t="str">
        <f>IF(tbl_main[[#This Row],[ИНН организации]]="","",IF(ISERROR(VLOOKUP(tbl_main[[#This Row],[ИНН организации]],tbl_inn[],3,FALSE)),"Проверьте ИНН",VLOOKUP(tbl_main[[#This Row],[ИНН организации]],tbl_inn[],3,FALSE)))</f>
        <v/>
      </c>
      <c r="Z1322" s="90" t="str">
        <f>IF(ISERROR(VLOOKUP(tbl_main[[#This Row],[ИНН организации]],tbl_inn[],4,FALSE)),"",VLOOKUP(tbl_main[[#This Row],[ИНН организации]],tbl_inn[],4,FALSE))</f>
        <v/>
      </c>
      <c r="AA1322" s="90" t="str">
        <f>IF(ISERROR(VLOOKUP(tbl_main[[#This Row],[ИНН организации]],tbl_inn[],8,FALSE)),"",VLOOKUP(tbl_main[[#This Row],[ИНН организации]],tbl_inn[],8,FALSE))</f>
        <v/>
      </c>
      <c r="AB1322" s="83" t="s">
        <v>311</v>
      </c>
      <c r="AC1322" s="83" t="s">
        <v>311</v>
      </c>
      <c r="AD1322" s="83" t="s">
        <v>311</v>
      </c>
      <c r="AE1322" s="83" t="s">
        <v>311</v>
      </c>
      <c r="AF1322" s="83" t="s">
        <v>311</v>
      </c>
      <c r="AG1322" s="83" t="s">
        <v>311</v>
      </c>
      <c r="AH1322" s="83" t="s">
        <v>311</v>
      </c>
      <c r="AI1322" s="83" t="s">
        <v>311</v>
      </c>
      <c r="AJ1322" s="83" t="s">
        <v>311</v>
      </c>
      <c r="AK1322" s="83" t="s">
        <v>311</v>
      </c>
      <c r="AL1322" s="83" t="s">
        <v>311</v>
      </c>
      <c r="AM1322" s="83" t="s">
        <v>311</v>
      </c>
      <c r="AN1322" s="83" t="s">
        <v>311</v>
      </c>
    </row>
    <row r="1323" spans="1:40" x14ac:dyDescent="0.25">
      <c r="A1323" s="81">
        <f t="shared" si="20"/>
        <v>1314</v>
      </c>
      <c r="B1323" s="82" t="str">
        <f>IF(tbl_main[[#This Row],[ТИП]]="","",IF(tbl_main[[#This Row],[Серия и номер]]="","",tbl_main[[#This Row],[ТИП]]&amp;"-"&amp;RIGHT(tbl_main[[#This Row],[Серия и номер]],6)))</f>
        <v/>
      </c>
      <c r="C1323" s="83" t="s">
        <v>311</v>
      </c>
      <c r="D1323" s="83" t="s">
        <v>311</v>
      </c>
      <c r="E1323" s="83" t="s">
        <v>311</v>
      </c>
      <c r="F1323" s="83" t="s">
        <v>311</v>
      </c>
      <c r="G1323" s="83" t="s">
        <v>311</v>
      </c>
      <c r="H1323" s="83" t="s">
        <v>311</v>
      </c>
      <c r="I1323" s="83" t="s">
        <v>311</v>
      </c>
      <c r="J1323" s="83" t="s">
        <v>311</v>
      </c>
      <c r="K1323" s="84" t="s">
        <v>311</v>
      </c>
      <c r="L1323" s="83" t="s">
        <v>311</v>
      </c>
      <c r="M1323" s="85" t="s">
        <v>311</v>
      </c>
      <c r="N1323" s="83" t="s">
        <v>311</v>
      </c>
      <c r="O1323" s="84" t="s">
        <v>311</v>
      </c>
      <c r="P1323" s="83" t="s">
        <v>311</v>
      </c>
      <c r="Q1323" s="83" t="s">
        <v>311</v>
      </c>
      <c r="R1323" s="83" t="s">
        <v>311</v>
      </c>
      <c r="S1323" s="86" t="s">
        <v>311</v>
      </c>
      <c r="T1323" s="83" t="s">
        <v>311</v>
      </c>
      <c r="U1323" s="83" t="s">
        <v>311</v>
      </c>
      <c r="V1323" s="83" t="s">
        <v>311</v>
      </c>
      <c r="W1323" s="86" t="s">
        <v>311</v>
      </c>
      <c r="X1323" s="86" t="s">
        <v>311</v>
      </c>
      <c r="Y1323" s="90" t="str">
        <f>IF(tbl_main[[#This Row],[ИНН организации]]="","",IF(ISERROR(VLOOKUP(tbl_main[[#This Row],[ИНН организации]],tbl_inn[],3,FALSE)),"Проверьте ИНН",VLOOKUP(tbl_main[[#This Row],[ИНН организации]],tbl_inn[],3,FALSE)))</f>
        <v/>
      </c>
      <c r="Z1323" s="90" t="str">
        <f>IF(ISERROR(VLOOKUP(tbl_main[[#This Row],[ИНН организации]],tbl_inn[],4,FALSE)),"",VLOOKUP(tbl_main[[#This Row],[ИНН организации]],tbl_inn[],4,FALSE))</f>
        <v/>
      </c>
      <c r="AA1323" s="90" t="str">
        <f>IF(ISERROR(VLOOKUP(tbl_main[[#This Row],[ИНН организации]],tbl_inn[],8,FALSE)),"",VLOOKUP(tbl_main[[#This Row],[ИНН организации]],tbl_inn[],8,FALSE))</f>
        <v/>
      </c>
      <c r="AB1323" s="83" t="s">
        <v>311</v>
      </c>
      <c r="AC1323" s="83" t="s">
        <v>311</v>
      </c>
      <c r="AD1323" s="83" t="s">
        <v>311</v>
      </c>
      <c r="AE1323" s="83" t="s">
        <v>311</v>
      </c>
      <c r="AF1323" s="83" t="s">
        <v>311</v>
      </c>
      <c r="AG1323" s="83" t="s">
        <v>311</v>
      </c>
      <c r="AH1323" s="83" t="s">
        <v>311</v>
      </c>
      <c r="AI1323" s="83" t="s">
        <v>311</v>
      </c>
      <c r="AJ1323" s="83" t="s">
        <v>311</v>
      </c>
      <c r="AK1323" s="83" t="s">
        <v>311</v>
      </c>
      <c r="AL1323" s="83" t="s">
        <v>311</v>
      </c>
      <c r="AM1323" s="83" t="s">
        <v>311</v>
      </c>
      <c r="AN1323" s="83" t="s">
        <v>311</v>
      </c>
    </row>
    <row r="1324" spans="1:40" x14ac:dyDescent="0.25">
      <c r="A1324" s="81">
        <f t="shared" si="20"/>
        <v>1315</v>
      </c>
      <c r="B1324" s="82" t="str">
        <f>IF(tbl_main[[#This Row],[ТИП]]="","",IF(tbl_main[[#This Row],[Серия и номер]]="","",tbl_main[[#This Row],[ТИП]]&amp;"-"&amp;RIGHT(tbl_main[[#This Row],[Серия и номер]],6)))</f>
        <v/>
      </c>
      <c r="C1324" s="83" t="s">
        <v>311</v>
      </c>
      <c r="D1324" s="83" t="s">
        <v>311</v>
      </c>
      <c r="E1324" s="83" t="s">
        <v>311</v>
      </c>
      <c r="F1324" s="83" t="s">
        <v>311</v>
      </c>
      <c r="G1324" s="83" t="s">
        <v>311</v>
      </c>
      <c r="H1324" s="83" t="s">
        <v>311</v>
      </c>
      <c r="I1324" s="83" t="s">
        <v>311</v>
      </c>
      <c r="J1324" s="83" t="s">
        <v>311</v>
      </c>
      <c r="K1324" s="84" t="s">
        <v>311</v>
      </c>
      <c r="L1324" s="83" t="s">
        <v>311</v>
      </c>
      <c r="M1324" s="85" t="s">
        <v>311</v>
      </c>
      <c r="N1324" s="83" t="s">
        <v>311</v>
      </c>
      <c r="O1324" s="84" t="s">
        <v>311</v>
      </c>
      <c r="P1324" s="83" t="s">
        <v>311</v>
      </c>
      <c r="Q1324" s="83" t="s">
        <v>311</v>
      </c>
      <c r="R1324" s="83" t="s">
        <v>311</v>
      </c>
      <c r="S1324" s="86" t="s">
        <v>311</v>
      </c>
      <c r="T1324" s="83" t="s">
        <v>311</v>
      </c>
      <c r="U1324" s="83" t="s">
        <v>311</v>
      </c>
      <c r="V1324" s="83" t="s">
        <v>311</v>
      </c>
      <c r="W1324" s="86" t="s">
        <v>311</v>
      </c>
      <c r="X1324" s="86" t="s">
        <v>311</v>
      </c>
      <c r="Y1324" s="90" t="str">
        <f>IF(tbl_main[[#This Row],[ИНН организации]]="","",IF(ISERROR(VLOOKUP(tbl_main[[#This Row],[ИНН организации]],tbl_inn[],3,FALSE)),"Проверьте ИНН",VLOOKUP(tbl_main[[#This Row],[ИНН организации]],tbl_inn[],3,FALSE)))</f>
        <v/>
      </c>
      <c r="Z1324" s="90" t="str">
        <f>IF(ISERROR(VLOOKUP(tbl_main[[#This Row],[ИНН организации]],tbl_inn[],4,FALSE)),"",VLOOKUP(tbl_main[[#This Row],[ИНН организации]],tbl_inn[],4,FALSE))</f>
        <v/>
      </c>
      <c r="AA1324" s="90" t="str">
        <f>IF(ISERROR(VLOOKUP(tbl_main[[#This Row],[ИНН организации]],tbl_inn[],8,FALSE)),"",VLOOKUP(tbl_main[[#This Row],[ИНН организации]],tbl_inn[],8,FALSE))</f>
        <v/>
      </c>
      <c r="AB1324" s="83" t="s">
        <v>311</v>
      </c>
      <c r="AC1324" s="83" t="s">
        <v>311</v>
      </c>
      <c r="AD1324" s="83" t="s">
        <v>311</v>
      </c>
      <c r="AE1324" s="83" t="s">
        <v>311</v>
      </c>
      <c r="AF1324" s="83" t="s">
        <v>311</v>
      </c>
      <c r="AG1324" s="83" t="s">
        <v>311</v>
      </c>
      <c r="AH1324" s="83" t="s">
        <v>311</v>
      </c>
      <c r="AI1324" s="83" t="s">
        <v>311</v>
      </c>
      <c r="AJ1324" s="83" t="s">
        <v>311</v>
      </c>
      <c r="AK1324" s="83" t="s">
        <v>311</v>
      </c>
      <c r="AL1324" s="83" t="s">
        <v>311</v>
      </c>
      <c r="AM1324" s="83" t="s">
        <v>311</v>
      </c>
      <c r="AN1324" s="83" t="s">
        <v>311</v>
      </c>
    </row>
    <row r="1325" spans="1:40" x14ac:dyDescent="0.25">
      <c r="A1325" s="81">
        <f t="shared" si="20"/>
        <v>1316</v>
      </c>
      <c r="B1325" s="82" t="str">
        <f>IF(tbl_main[[#This Row],[ТИП]]="","",IF(tbl_main[[#This Row],[Серия и номер]]="","",tbl_main[[#This Row],[ТИП]]&amp;"-"&amp;RIGHT(tbl_main[[#This Row],[Серия и номер]],6)))</f>
        <v/>
      </c>
      <c r="C1325" s="83" t="s">
        <v>311</v>
      </c>
      <c r="D1325" s="83" t="s">
        <v>311</v>
      </c>
      <c r="E1325" s="83" t="s">
        <v>311</v>
      </c>
      <c r="F1325" s="83" t="s">
        <v>311</v>
      </c>
      <c r="G1325" s="83" t="s">
        <v>311</v>
      </c>
      <c r="H1325" s="83" t="s">
        <v>311</v>
      </c>
      <c r="I1325" s="83" t="s">
        <v>311</v>
      </c>
      <c r="J1325" s="83" t="s">
        <v>311</v>
      </c>
      <c r="K1325" s="84" t="s">
        <v>311</v>
      </c>
      <c r="L1325" s="83" t="s">
        <v>311</v>
      </c>
      <c r="M1325" s="85" t="s">
        <v>311</v>
      </c>
      <c r="N1325" s="83" t="s">
        <v>311</v>
      </c>
      <c r="O1325" s="84" t="s">
        <v>311</v>
      </c>
      <c r="P1325" s="83" t="s">
        <v>311</v>
      </c>
      <c r="Q1325" s="83" t="s">
        <v>311</v>
      </c>
      <c r="R1325" s="83" t="s">
        <v>311</v>
      </c>
      <c r="S1325" s="86" t="s">
        <v>311</v>
      </c>
      <c r="T1325" s="83" t="s">
        <v>311</v>
      </c>
      <c r="U1325" s="83" t="s">
        <v>311</v>
      </c>
      <c r="V1325" s="83" t="s">
        <v>311</v>
      </c>
      <c r="W1325" s="86" t="s">
        <v>311</v>
      </c>
      <c r="X1325" s="86" t="s">
        <v>311</v>
      </c>
      <c r="Y1325" s="90" t="str">
        <f>IF(tbl_main[[#This Row],[ИНН организации]]="","",IF(ISERROR(VLOOKUP(tbl_main[[#This Row],[ИНН организации]],tbl_inn[],3,FALSE)),"Проверьте ИНН",VLOOKUP(tbl_main[[#This Row],[ИНН организации]],tbl_inn[],3,FALSE)))</f>
        <v/>
      </c>
      <c r="Z1325" s="90" t="str">
        <f>IF(ISERROR(VLOOKUP(tbl_main[[#This Row],[ИНН организации]],tbl_inn[],4,FALSE)),"",VLOOKUP(tbl_main[[#This Row],[ИНН организации]],tbl_inn[],4,FALSE))</f>
        <v/>
      </c>
      <c r="AA1325" s="90" t="str">
        <f>IF(ISERROR(VLOOKUP(tbl_main[[#This Row],[ИНН организации]],tbl_inn[],8,FALSE)),"",VLOOKUP(tbl_main[[#This Row],[ИНН организации]],tbl_inn[],8,FALSE))</f>
        <v/>
      </c>
      <c r="AB1325" s="83" t="s">
        <v>311</v>
      </c>
      <c r="AC1325" s="83" t="s">
        <v>311</v>
      </c>
      <c r="AD1325" s="83" t="s">
        <v>311</v>
      </c>
      <c r="AE1325" s="83" t="s">
        <v>311</v>
      </c>
      <c r="AF1325" s="83" t="s">
        <v>311</v>
      </c>
      <c r="AG1325" s="83" t="s">
        <v>311</v>
      </c>
      <c r="AH1325" s="83" t="s">
        <v>311</v>
      </c>
      <c r="AI1325" s="83" t="s">
        <v>311</v>
      </c>
      <c r="AJ1325" s="83" t="s">
        <v>311</v>
      </c>
      <c r="AK1325" s="83" t="s">
        <v>311</v>
      </c>
      <c r="AL1325" s="83" t="s">
        <v>311</v>
      </c>
      <c r="AM1325" s="83" t="s">
        <v>311</v>
      </c>
      <c r="AN1325" s="83" t="s">
        <v>311</v>
      </c>
    </row>
    <row r="1326" spans="1:40" x14ac:dyDescent="0.25">
      <c r="A1326" s="81">
        <f t="shared" si="20"/>
        <v>1317</v>
      </c>
      <c r="B1326" s="82" t="str">
        <f>IF(tbl_main[[#This Row],[ТИП]]="","",IF(tbl_main[[#This Row],[Серия и номер]]="","",tbl_main[[#This Row],[ТИП]]&amp;"-"&amp;RIGHT(tbl_main[[#This Row],[Серия и номер]],6)))</f>
        <v/>
      </c>
      <c r="C1326" s="83" t="s">
        <v>311</v>
      </c>
      <c r="D1326" s="83" t="s">
        <v>311</v>
      </c>
      <c r="E1326" s="83" t="s">
        <v>311</v>
      </c>
      <c r="F1326" s="83" t="s">
        <v>311</v>
      </c>
      <c r="G1326" s="83" t="s">
        <v>311</v>
      </c>
      <c r="H1326" s="83" t="s">
        <v>311</v>
      </c>
      <c r="I1326" s="83" t="s">
        <v>311</v>
      </c>
      <c r="J1326" s="83" t="s">
        <v>311</v>
      </c>
      <c r="K1326" s="84" t="s">
        <v>311</v>
      </c>
      <c r="L1326" s="83" t="s">
        <v>311</v>
      </c>
      <c r="M1326" s="85" t="s">
        <v>311</v>
      </c>
      <c r="N1326" s="83" t="s">
        <v>311</v>
      </c>
      <c r="O1326" s="84" t="s">
        <v>311</v>
      </c>
      <c r="P1326" s="83" t="s">
        <v>311</v>
      </c>
      <c r="Q1326" s="83" t="s">
        <v>311</v>
      </c>
      <c r="R1326" s="83" t="s">
        <v>311</v>
      </c>
      <c r="S1326" s="86" t="s">
        <v>311</v>
      </c>
      <c r="T1326" s="83" t="s">
        <v>311</v>
      </c>
      <c r="U1326" s="83" t="s">
        <v>311</v>
      </c>
      <c r="V1326" s="83" t="s">
        <v>311</v>
      </c>
      <c r="W1326" s="86" t="s">
        <v>311</v>
      </c>
      <c r="X1326" s="86" t="s">
        <v>311</v>
      </c>
      <c r="Y1326" s="90" t="str">
        <f>IF(tbl_main[[#This Row],[ИНН организации]]="","",IF(ISERROR(VLOOKUP(tbl_main[[#This Row],[ИНН организации]],tbl_inn[],3,FALSE)),"Проверьте ИНН",VLOOKUP(tbl_main[[#This Row],[ИНН организации]],tbl_inn[],3,FALSE)))</f>
        <v/>
      </c>
      <c r="Z1326" s="90" t="str">
        <f>IF(ISERROR(VLOOKUP(tbl_main[[#This Row],[ИНН организации]],tbl_inn[],4,FALSE)),"",VLOOKUP(tbl_main[[#This Row],[ИНН организации]],tbl_inn[],4,FALSE))</f>
        <v/>
      </c>
      <c r="AA1326" s="90" t="str">
        <f>IF(ISERROR(VLOOKUP(tbl_main[[#This Row],[ИНН организации]],tbl_inn[],8,FALSE)),"",VLOOKUP(tbl_main[[#This Row],[ИНН организации]],tbl_inn[],8,FALSE))</f>
        <v/>
      </c>
      <c r="AB1326" s="83" t="s">
        <v>311</v>
      </c>
      <c r="AC1326" s="83" t="s">
        <v>311</v>
      </c>
      <c r="AD1326" s="83" t="s">
        <v>311</v>
      </c>
      <c r="AE1326" s="83" t="s">
        <v>311</v>
      </c>
      <c r="AF1326" s="83" t="s">
        <v>311</v>
      </c>
      <c r="AG1326" s="83" t="s">
        <v>311</v>
      </c>
      <c r="AH1326" s="83" t="s">
        <v>311</v>
      </c>
      <c r="AI1326" s="83" t="s">
        <v>311</v>
      </c>
      <c r="AJ1326" s="83" t="s">
        <v>311</v>
      </c>
      <c r="AK1326" s="83" t="s">
        <v>311</v>
      </c>
      <c r="AL1326" s="83" t="s">
        <v>311</v>
      </c>
      <c r="AM1326" s="83" t="s">
        <v>311</v>
      </c>
      <c r="AN1326" s="83" t="s">
        <v>311</v>
      </c>
    </row>
    <row r="1327" spans="1:40" x14ac:dyDescent="0.25">
      <c r="A1327" s="81">
        <f t="shared" si="20"/>
        <v>1318</v>
      </c>
      <c r="B1327" s="82" t="str">
        <f>IF(tbl_main[[#This Row],[ТИП]]="","",IF(tbl_main[[#This Row],[Серия и номер]]="","",tbl_main[[#This Row],[ТИП]]&amp;"-"&amp;RIGHT(tbl_main[[#This Row],[Серия и номер]],6)))</f>
        <v/>
      </c>
      <c r="C1327" s="83" t="s">
        <v>311</v>
      </c>
      <c r="D1327" s="83" t="s">
        <v>311</v>
      </c>
      <c r="E1327" s="83" t="s">
        <v>311</v>
      </c>
      <c r="F1327" s="83" t="s">
        <v>311</v>
      </c>
      <c r="G1327" s="83" t="s">
        <v>311</v>
      </c>
      <c r="H1327" s="83" t="s">
        <v>311</v>
      </c>
      <c r="I1327" s="83" t="s">
        <v>311</v>
      </c>
      <c r="J1327" s="83" t="s">
        <v>311</v>
      </c>
      <c r="K1327" s="84" t="s">
        <v>311</v>
      </c>
      <c r="L1327" s="83" t="s">
        <v>311</v>
      </c>
      <c r="M1327" s="85" t="s">
        <v>311</v>
      </c>
      <c r="N1327" s="83" t="s">
        <v>311</v>
      </c>
      <c r="O1327" s="84" t="s">
        <v>311</v>
      </c>
      <c r="P1327" s="83" t="s">
        <v>311</v>
      </c>
      <c r="Q1327" s="83" t="s">
        <v>311</v>
      </c>
      <c r="R1327" s="83" t="s">
        <v>311</v>
      </c>
      <c r="S1327" s="86" t="s">
        <v>311</v>
      </c>
      <c r="T1327" s="83" t="s">
        <v>311</v>
      </c>
      <c r="U1327" s="83" t="s">
        <v>311</v>
      </c>
      <c r="V1327" s="83" t="s">
        <v>311</v>
      </c>
      <c r="W1327" s="86" t="s">
        <v>311</v>
      </c>
      <c r="X1327" s="86" t="s">
        <v>311</v>
      </c>
      <c r="Y1327" s="90" t="str">
        <f>IF(tbl_main[[#This Row],[ИНН организации]]="","",IF(ISERROR(VLOOKUP(tbl_main[[#This Row],[ИНН организации]],tbl_inn[],3,FALSE)),"Проверьте ИНН",VLOOKUP(tbl_main[[#This Row],[ИНН организации]],tbl_inn[],3,FALSE)))</f>
        <v/>
      </c>
      <c r="Z1327" s="90" t="str">
        <f>IF(ISERROR(VLOOKUP(tbl_main[[#This Row],[ИНН организации]],tbl_inn[],4,FALSE)),"",VLOOKUP(tbl_main[[#This Row],[ИНН организации]],tbl_inn[],4,FALSE))</f>
        <v/>
      </c>
      <c r="AA1327" s="90" t="str">
        <f>IF(ISERROR(VLOOKUP(tbl_main[[#This Row],[ИНН организации]],tbl_inn[],8,FALSE)),"",VLOOKUP(tbl_main[[#This Row],[ИНН организации]],tbl_inn[],8,FALSE))</f>
        <v/>
      </c>
      <c r="AB1327" s="83" t="s">
        <v>311</v>
      </c>
      <c r="AC1327" s="83" t="s">
        <v>311</v>
      </c>
      <c r="AD1327" s="83" t="s">
        <v>311</v>
      </c>
      <c r="AE1327" s="83" t="s">
        <v>311</v>
      </c>
      <c r="AF1327" s="83" t="s">
        <v>311</v>
      </c>
      <c r="AG1327" s="83" t="s">
        <v>311</v>
      </c>
      <c r="AH1327" s="83" t="s">
        <v>311</v>
      </c>
      <c r="AI1327" s="83" t="s">
        <v>311</v>
      </c>
      <c r="AJ1327" s="83" t="s">
        <v>311</v>
      </c>
      <c r="AK1327" s="83" t="s">
        <v>311</v>
      </c>
      <c r="AL1327" s="83" t="s">
        <v>311</v>
      </c>
      <c r="AM1327" s="83" t="s">
        <v>311</v>
      </c>
      <c r="AN1327" s="83" t="s">
        <v>311</v>
      </c>
    </row>
    <row r="1328" spans="1:40" x14ac:dyDescent="0.25">
      <c r="A1328" s="81">
        <f t="shared" si="20"/>
        <v>1319</v>
      </c>
      <c r="B1328" s="82" t="str">
        <f>IF(tbl_main[[#This Row],[ТИП]]="","",IF(tbl_main[[#This Row],[Серия и номер]]="","",tbl_main[[#This Row],[ТИП]]&amp;"-"&amp;RIGHT(tbl_main[[#This Row],[Серия и номер]],6)))</f>
        <v/>
      </c>
      <c r="C1328" s="83" t="s">
        <v>311</v>
      </c>
      <c r="D1328" s="83" t="s">
        <v>311</v>
      </c>
      <c r="E1328" s="83" t="s">
        <v>311</v>
      </c>
      <c r="F1328" s="83" t="s">
        <v>311</v>
      </c>
      <c r="G1328" s="83" t="s">
        <v>311</v>
      </c>
      <c r="H1328" s="83" t="s">
        <v>311</v>
      </c>
      <c r="I1328" s="83" t="s">
        <v>311</v>
      </c>
      <c r="J1328" s="83" t="s">
        <v>311</v>
      </c>
      <c r="K1328" s="84" t="s">
        <v>311</v>
      </c>
      <c r="L1328" s="83" t="s">
        <v>311</v>
      </c>
      <c r="M1328" s="85" t="s">
        <v>311</v>
      </c>
      <c r="N1328" s="83" t="s">
        <v>311</v>
      </c>
      <c r="O1328" s="84" t="s">
        <v>311</v>
      </c>
      <c r="P1328" s="83" t="s">
        <v>311</v>
      </c>
      <c r="Q1328" s="83" t="s">
        <v>311</v>
      </c>
      <c r="R1328" s="83" t="s">
        <v>311</v>
      </c>
      <c r="S1328" s="86" t="s">
        <v>311</v>
      </c>
      <c r="T1328" s="83" t="s">
        <v>311</v>
      </c>
      <c r="U1328" s="83" t="s">
        <v>311</v>
      </c>
      <c r="V1328" s="83" t="s">
        <v>311</v>
      </c>
      <c r="W1328" s="86" t="s">
        <v>311</v>
      </c>
      <c r="X1328" s="86" t="s">
        <v>311</v>
      </c>
      <c r="Y1328" s="90" t="str">
        <f>IF(tbl_main[[#This Row],[ИНН организации]]="","",IF(ISERROR(VLOOKUP(tbl_main[[#This Row],[ИНН организации]],tbl_inn[],3,FALSE)),"Проверьте ИНН",VLOOKUP(tbl_main[[#This Row],[ИНН организации]],tbl_inn[],3,FALSE)))</f>
        <v/>
      </c>
      <c r="Z1328" s="90" t="str">
        <f>IF(ISERROR(VLOOKUP(tbl_main[[#This Row],[ИНН организации]],tbl_inn[],4,FALSE)),"",VLOOKUP(tbl_main[[#This Row],[ИНН организации]],tbl_inn[],4,FALSE))</f>
        <v/>
      </c>
      <c r="AA1328" s="90" t="str">
        <f>IF(ISERROR(VLOOKUP(tbl_main[[#This Row],[ИНН организации]],tbl_inn[],8,FALSE)),"",VLOOKUP(tbl_main[[#This Row],[ИНН организации]],tbl_inn[],8,FALSE))</f>
        <v/>
      </c>
      <c r="AB1328" s="83" t="s">
        <v>311</v>
      </c>
      <c r="AC1328" s="83" t="s">
        <v>311</v>
      </c>
      <c r="AD1328" s="83" t="s">
        <v>311</v>
      </c>
      <c r="AE1328" s="83" t="s">
        <v>311</v>
      </c>
      <c r="AF1328" s="83" t="s">
        <v>311</v>
      </c>
      <c r="AG1328" s="83" t="s">
        <v>311</v>
      </c>
      <c r="AH1328" s="83" t="s">
        <v>311</v>
      </c>
      <c r="AI1328" s="83" t="s">
        <v>311</v>
      </c>
      <c r="AJ1328" s="83" t="s">
        <v>311</v>
      </c>
      <c r="AK1328" s="83" t="s">
        <v>311</v>
      </c>
      <c r="AL1328" s="83" t="s">
        <v>311</v>
      </c>
      <c r="AM1328" s="83" t="s">
        <v>311</v>
      </c>
      <c r="AN1328" s="83" t="s">
        <v>311</v>
      </c>
    </row>
    <row r="1329" spans="1:40" x14ac:dyDescent="0.25">
      <c r="A1329" s="81">
        <f t="shared" si="20"/>
        <v>1320</v>
      </c>
      <c r="B1329" s="82" t="str">
        <f>IF(tbl_main[[#This Row],[ТИП]]="","",IF(tbl_main[[#This Row],[Серия и номер]]="","",tbl_main[[#This Row],[ТИП]]&amp;"-"&amp;RIGHT(tbl_main[[#This Row],[Серия и номер]],6)))</f>
        <v/>
      </c>
      <c r="C1329" s="83" t="s">
        <v>311</v>
      </c>
      <c r="D1329" s="83" t="s">
        <v>311</v>
      </c>
      <c r="E1329" s="83" t="s">
        <v>311</v>
      </c>
      <c r="F1329" s="83" t="s">
        <v>311</v>
      </c>
      <c r="G1329" s="83" t="s">
        <v>311</v>
      </c>
      <c r="H1329" s="83" t="s">
        <v>311</v>
      </c>
      <c r="I1329" s="83" t="s">
        <v>311</v>
      </c>
      <c r="J1329" s="83" t="s">
        <v>311</v>
      </c>
      <c r="K1329" s="84" t="s">
        <v>311</v>
      </c>
      <c r="L1329" s="83" t="s">
        <v>311</v>
      </c>
      <c r="M1329" s="85" t="s">
        <v>311</v>
      </c>
      <c r="N1329" s="83" t="s">
        <v>311</v>
      </c>
      <c r="O1329" s="84" t="s">
        <v>311</v>
      </c>
      <c r="P1329" s="83" t="s">
        <v>311</v>
      </c>
      <c r="Q1329" s="83" t="s">
        <v>311</v>
      </c>
      <c r="R1329" s="83" t="s">
        <v>311</v>
      </c>
      <c r="S1329" s="86" t="s">
        <v>311</v>
      </c>
      <c r="T1329" s="83" t="s">
        <v>311</v>
      </c>
      <c r="U1329" s="83" t="s">
        <v>311</v>
      </c>
      <c r="V1329" s="83" t="s">
        <v>311</v>
      </c>
      <c r="W1329" s="86" t="s">
        <v>311</v>
      </c>
      <c r="X1329" s="86" t="s">
        <v>311</v>
      </c>
      <c r="Y1329" s="90" t="str">
        <f>IF(tbl_main[[#This Row],[ИНН организации]]="","",IF(ISERROR(VLOOKUP(tbl_main[[#This Row],[ИНН организации]],tbl_inn[],3,FALSE)),"Проверьте ИНН",VLOOKUP(tbl_main[[#This Row],[ИНН организации]],tbl_inn[],3,FALSE)))</f>
        <v/>
      </c>
      <c r="Z1329" s="90" t="str">
        <f>IF(ISERROR(VLOOKUP(tbl_main[[#This Row],[ИНН организации]],tbl_inn[],4,FALSE)),"",VLOOKUP(tbl_main[[#This Row],[ИНН организации]],tbl_inn[],4,FALSE))</f>
        <v/>
      </c>
      <c r="AA1329" s="90" t="str">
        <f>IF(ISERROR(VLOOKUP(tbl_main[[#This Row],[ИНН организации]],tbl_inn[],8,FALSE)),"",VLOOKUP(tbl_main[[#This Row],[ИНН организации]],tbl_inn[],8,FALSE))</f>
        <v/>
      </c>
      <c r="AB1329" s="83" t="s">
        <v>311</v>
      </c>
      <c r="AC1329" s="83" t="s">
        <v>311</v>
      </c>
      <c r="AD1329" s="83" t="s">
        <v>311</v>
      </c>
      <c r="AE1329" s="83" t="s">
        <v>311</v>
      </c>
      <c r="AF1329" s="83" t="s">
        <v>311</v>
      </c>
      <c r="AG1329" s="83" t="s">
        <v>311</v>
      </c>
      <c r="AH1329" s="83" t="s">
        <v>311</v>
      </c>
      <c r="AI1329" s="83" t="s">
        <v>311</v>
      </c>
      <c r="AJ1329" s="83" t="s">
        <v>311</v>
      </c>
      <c r="AK1329" s="83" t="s">
        <v>311</v>
      </c>
      <c r="AL1329" s="83" t="s">
        <v>311</v>
      </c>
      <c r="AM1329" s="83" t="s">
        <v>311</v>
      </c>
      <c r="AN1329" s="83" t="s">
        <v>311</v>
      </c>
    </row>
    <row r="1330" spans="1:40" x14ac:dyDescent="0.25">
      <c r="A1330" s="81">
        <f t="shared" si="20"/>
        <v>1321</v>
      </c>
      <c r="B1330" s="82" t="str">
        <f>IF(tbl_main[[#This Row],[ТИП]]="","",IF(tbl_main[[#This Row],[Серия и номер]]="","",tbl_main[[#This Row],[ТИП]]&amp;"-"&amp;RIGHT(tbl_main[[#This Row],[Серия и номер]],6)))</f>
        <v/>
      </c>
      <c r="C1330" s="83" t="s">
        <v>311</v>
      </c>
      <c r="D1330" s="83" t="s">
        <v>311</v>
      </c>
      <c r="E1330" s="83" t="s">
        <v>311</v>
      </c>
      <c r="F1330" s="83" t="s">
        <v>311</v>
      </c>
      <c r="G1330" s="83" t="s">
        <v>311</v>
      </c>
      <c r="H1330" s="83" t="s">
        <v>311</v>
      </c>
      <c r="I1330" s="83" t="s">
        <v>311</v>
      </c>
      <c r="J1330" s="83" t="s">
        <v>311</v>
      </c>
      <c r="K1330" s="84" t="s">
        <v>311</v>
      </c>
      <c r="L1330" s="83" t="s">
        <v>311</v>
      </c>
      <c r="M1330" s="85" t="s">
        <v>311</v>
      </c>
      <c r="N1330" s="83" t="s">
        <v>311</v>
      </c>
      <c r="O1330" s="84" t="s">
        <v>311</v>
      </c>
      <c r="P1330" s="83" t="s">
        <v>311</v>
      </c>
      <c r="Q1330" s="83" t="s">
        <v>311</v>
      </c>
      <c r="R1330" s="83" t="s">
        <v>311</v>
      </c>
      <c r="S1330" s="86" t="s">
        <v>311</v>
      </c>
      <c r="T1330" s="83" t="s">
        <v>311</v>
      </c>
      <c r="U1330" s="83" t="s">
        <v>311</v>
      </c>
      <c r="V1330" s="83" t="s">
        <v>311</v>
      </c>
      <c r="W1330" s="86" t="s">
        <v>311</v>
      </c>
      <c r="X1330" s="86" t="s">
        <v>311</v>
      </c>
      <c r="Y1330" s="90" t="str">
        <f>IF(tbl_main[[#This Row],[ИНН организации]]="","",IF(ISERROR(VLOOKUP(tbl_main[[#This Row],[ИНН организации]],tbl_inn[],3,FALSE)),"Проверьте ИНН",VLOOKUP(tbl_main[[#This Row],[ИНН организации]],tbl_inn[],3,FALSE)))</f>
        <v/>
      </c>
      <c r="Z1330" s="90" t="str">
        <f>IF(ISERROR(VLOOKUP(tbl_main[[#This Row],[ИНН организации]],tbl_inn[],4,FALSE)),"",VLOOKUP(tbl_main[[#This Row],[ИНН организации]],tbl_inn[],4,FALSE))</f>
        <v/>
      </c>
      <c r="AA1330" s="90" t="str">
        <f>IF(ISERROR(VLOOKUP(tbl_main[[#This Row],[ИНН организации]],tbl_inn[],8,FALSE)),"",VLOOKUP(tbl_main[[#This Row],[ИНН организации]],tbl_inn[],8,FALSE))</f>
        <v/>
      </c>
      <c r="AB1330" s="83" t="s">
        <v>311</v>
      </c>
      <c r="AC1330" s="83" t="s">
        <v>311</v>
      </c>
      <c r="AD1330" s="83" t="s">
        <v>311</v>
      </c>
      <c r="AE1330" s="83" t="s">
        <v>311</v>
      </c>
      <c r="AF1330" s="83" t="s">
        <v>311</v>
      </c>
      <c r="AG1330" s="83" t="s">
        <v>311</v>
      </c>
      <c r="AH1330" s="83" t="s">
        <v>311</v>
      </c>
      <c r="AI1330" s="83" t="s">
        <v>311</v>
      </c>
      <c r="AJ1330" s="83" t="s">
        <v>311</v>
      </c>
      <c r="AK1330" s="83" t="s">
        <v>311</v>
      </c>
      <c r="AL1330" s="83" t="s">
        <v>311</v>
      </c>
      <c r="AM1330" s="83" t="s">
        <v>311</v>
      </c>
      <c r="AN1330" s="83" t="s">
        <v>311</v>
      </c>
    </row>
    <row r="1331" spans="1:40" x14ac:dyDescent="0.25">
      <c r="A1331" s="81">
        <f t="shared" si="20"/>
        <v>1322</v>
      </c>
      <c r="B1331" s="82" t="str">
        <f>IF(tbl_main[[#This Row],[ТИП]]="","",IF(tbl_main[[#This Row],[Серия и номер]]="","",tbl_main[[#This Row],[ТИП]]&amp;"-"&amp;RIGHT(tbl_main[[#This Row],[Серия и номер]],6)))</f>
        <v/>
      </c>
      <c r="C1331" s="83" t="s">
        <v>311</v>
      </c>
      <c r="D1331" s="83" t="s">
        <v>311</v>
      </c>
      <c r="E1331" s="83" t="s">
        <v>311</v>
      </c>
      <c r="F1331" s="83" t="s">
        <v>311</v>
      </c>
      <c r="G1331" s="83" t="s">
        <v>311</v>
      </c>
      <c r="H1331" s="83" t="s">
        <v>311</v>
      </c>
      <c r="I1331" s="83" t="s">
        <v>311</v>
      </c>
      <c r="J1331" s="83" t="s">
        <v>311</v>
      </c>
      <c r="K1331" s="84" t="s">
        <v>311</v>
      </c>
      <c r="L1331" s="83" t="s">
        <v>311</v>
      </c>
      <c r="M1331" s="85" t="s">
        <v>311</v>
      </c>
      <c r="N1331" s="83" t="s">
        <v>311</v>
      </c>
      <c r="O1331" s="84" t="s">
        <v>311</v>
      </c>
      <c r="P1331" s="83" t="s">
        <v>311</v>
      </c>
      <c r="Q1331" s="83" t="s">
        <v>311</v>
      </c>
      <c r="R1331" s="83" t="s">
        <v>311</v>
      </c>
      <c r="S1331" s="86" t="s">
        <v>311</v>
      </c>
      <c r="T1331" s="83" t="s">
        <v>311</v>
      </c>
      <c r="U1331" s="83" t="s">
        <v>311</v>
      </c>
      <c r="V1331" s="83" t="s">
        <v>311</v>
      </c>
      <c r="W1331" s="86" t="s">
        <v>311</v>
      </c>
      <c r="X1331" s="86" t="s">
        <v>311</v>
      </c>
      <c r="Y1331" s="90" t="str">
        <f>IF(tbl_main[[#This Row],[ИНН организации]]="","",IF(ISERROR(VLOOKUP(tbl_main[[#This Row],[ИНН организации]],tbl_inn[],3,FALSE)),"Проверьте ИНН",VLOOKUP(tbl_main[[#This Row],[ИНН организации]],tbl_inn[],3,FALSE)))</f>
        <v/>
      </c>
      <c r="Z1331" s="90" t="str">
        <f>IF(ISERROR(VLOOKUP(tbl_main[[#This Row],[ИНН организации]],tbl_inn[],4,FALSE)),"",VLOOKUP(tbl_main[[#This Row],[ИНН организации]],tbl_inn[],4,FALSE))</f>
        <v/>
      </c>
      <c r="AA1331" s="90" t="str">
        <f>IF(ISERROR(VLOOKUP(tbl_main[[#This Row],[ИНН организации]],tbl_inn[],8,FALSE)),"",VLOOKUP(tbl_main[[#This Row],[ИНН организации]],tbl_inn[],8,FALSE))</f>
        <v/>
      </c>
      <c r="AB1331" s="83" t="s">
        <v>311</v>
      </c>
      <c r="AC1331" s="83" t="s">
        <v>311</v>
      </c>
      <c r="AD1331" s="83" t="s">
        <v>311</v>
      </c>
      <c r="AE1331" s="83" t="s">
        <v>311</v>
      </c>
      <c r="AF1331" s="83" t="s">
        <v>311</v>
      </c>
      <c r="AG1331" s="83" t="s">
        <v>311</v>
      </c>
      <c r="AH1331" s="83" t="s">
        <v>311</v>
      </c>
      <c r="AI1331" s="83" t="s">
        <v>311</v>
      </c>
      <c r="AJ1331" s="83" t="s">
        <v>311</v>
      </c>
      <c r="AK1331" s="83" t="s">
        <v>311</v>
      </c>
      <c r="AL1331" s="83" t="s">
        <v>311</v>
      </c>
      <c r="AM1331" s="83" t="s">
        <v>311</v>
      </c>
      <c r="AN1331" s="83" t="s">
        <v>311</v>
      </c>
    </row>
    <row r="1332" spans="1:40" x14ac:dyDescent="0.25">
      <c r="A1332" s="81">
        <f t="shared" si="20"/>
        <v>1323</v>
      </c>
      <c r="B1332" s="82" t="str">
        <f>IF(tbl_main[[#This Row],[ТИП]]="","",IF(tbl_main[[#This Row],[Серия и номер]]="","",tbl_main[[#This Row],[ТИП]]&amp;"-"&amp;RIGHT(tbl_main[[#This Row],[Серия и номер]],6)))</f>
        <v/>
      </c>
      <c r="C1332" s="83" t="s">
        <v>311</v>
      </c>
      <c r="D1332" s="83" t="s">
        <v>311</v>
      </c>
      <c r="E1332" s="83" t="s">
        <v>311</v>
      </c>
      <c r="F1332" s="83" t="s">
        <v>311</v>
      </c>
      <c r="G1332" s="83" t="s">
        <v>311</v>
      </c>
      <c r="H1332" s="83" t="s">
        <v>311</v>
      </c>
      <c r="I1332" s="83" t="s">
        <v>311</v>
      </c>
      <c r="J1332" s="83" t="s">
        <v>311</v>
      </c>
      <c r="K1332" s="84" t="s">
        <v>311</v>
      </c>
      <c r="L1332" s="83" t="s">
        <v>311</v>
      </c>
      <c r="M1332" s="85" t="s">
        <v>311</v>
      </c>
      <c r="N1332" s="83" t="s">
        <v>311</v>
      </c>
      <c r="O1332" s="84" t="s">
        <v>311</v>
      </c>
      <c r="P1332" s="83" t="s">
        <v>311</v>
      </c>
      <c r="Q1332" s="83" t="s">
        <v>311</v>
      </c>
      <c r="R1332" s="83" t="s">
        <v>311</v>
      </c>
      <c r="S1332" s="86" t="s">
        <v>311</v>
      </c>
      <c r="T1332" s="83" t="s">
        <v>311</v>
      </c>
      <c r="U1332" s="83" t="s">
        <v>311</v>
      </c>
      <c r="V1332" s="83" t="s">
        <v>311</v>
      </c>
      <c r="W1332" s="86" t="s">
        <v>311</v>
      </c>
      <c r="X1332" s="86" t="s">
        <v>311</v>
      </c>
      <c r="Y1332" s="90" t="str">
        <f>IF(tbl_main[[#This Row],[ИНН организации]]="","",IF(ISERROR(VLOOKUP(tbl_main[[#This Row],[ИНН организации]],tbl_inn[],3,FALSE)),"Проверьте ИНН",VLOOKUP(tbl_main[[#This Row],[ИНН организации]],tbl_inn[],3,FALSE)))</f>
        <v/>
      </c>
      <c r="Z1332" s="90" t="str">
        <f>IF(ISERROR(VLOOKUP(tbl_main[[#This Row],[ИНН организации]],tbl_inn[],4,FALSE)),"",VLOOKUP(tbl_main[[#This Row],[ИНН организации]],tbl_inn[],4,FALSE))</f>
        <v/>
      </c>
      <c r="AA1332" s="90" t="str">
        <f>IF(ISERROR(VLOOKUP(tbl_main[[#This Row],[ИНН организации]],tbl_inn[],8,FALSE)),"",VLOOKUP(tbl_main[[#This Row],[ИНН организации]],tbl_inn[],8,FALSE))</f>
        <v/>
      </c>
      <c r="AB1332" s="83" t="s">
        <v>311</v>
      </c>
      <c r="AC1332" s="83" t="s">
        <v>311</v>
      </c>
      <c r="AD1332" s="83" t="s">
        <v>311</v>
      </c>
      <c r="AE1332" s="83" t="s">
        <v>311</v>
      </c>
      <c r="AF1332" s="83" t="s">
        <v>311</v>
      </c>
      <c r="AG1332" s="83" t="s">
        <v>311</v>
      </c>
      <c r="AH1332" s="83" t="s">
        <v>311</v>
      </c>
      <c r="AI1332" s="83" t="s">
        <v>311</v>
      </c>
      <c r="AJ1332" s="83" t="s">
        <v>311</v>
      </c>
      <c r="AK1332" s="83" t="s">
        <v>311</v>
      </c>
      <c r="AL1332" s="83" t="s">
        <v>311</v>
      </c>
      <c r="AM1332" s="83" t="s">
        <v>311</v>
      </c>
      <c r="AN1332" s="83" t="s">
        <v>311</v>
      </c>
    </row>
    <row r="1333" spans="1:40" x14ac:dyDescent="0.25">
      <c r="A1333" s="81">
        <f t="shared" si="20"/>
        <v>1324</v>
      </c>
      <c r="B1333" s="82" t="str">
        <f>IF(tbl_main[[#This Row],[ТИП]]="","",IF(tbl_main[[#This Row],[Серия и номер]]="","",tbl_main[[#This Row],[ТИП]]&amp;"-"&amp;RIGHT(tbl_main[[#This Row],[Серия и номер]],6)))</f>
        <v/>
      </c>
      <c r="C1333" s="83" t="s">
        <v>311</v>
      </c>
      <c r="D1333" s="83" t="s">
        <v>311</v>
      </c>
      <c r="E1333" s="83" t="s">
        <v>311</v>
      </c>
      <c r="F1333" s="83" t="s">
        <v>311</v>
      </c>
      <c r="G1333" s="83" t="s">
        <v>311</v>
      </c>
      <c r="H1333" s="83" t="s">
        <v>311</v>
      </c>
      <c r="I1333" s="83" t="s">
        <v>311</v>
      </c>
      <c r="J1333" s="83" t="s">
        <v>311</v>
      </c>
      <c r="K1333" s="84" t="s">
        <v>311</v>
      </c>
      <c r="L1333" s="83" t="s">
        <v>311</v>
      </c>
      <c r="M1333" s="85" t="s">
        <v>311</v>
      </c>
      <c r="N1333" s="83" t="s">
        <v>311</v>
      </c>
      <c r="O1333" s="84" t="s">
        <v>311</v>
      </c>
      <c r="P1333" s="83" t="s">
        <v>311</v>
      </c>
      <c r="Q1333" s="83" t="s">
        <v>311</v>
      </c>
      <c r="R1333" s="83" t="s">
        <v>311</v>
      </c>
      <c r="S1333" s="86" t="s">
        <v>311</v>
      </c>
      <c r="T1333" s="83" t="s">
        <v>311</v>
      </c>
      <c r="U1333" s="83" t="s">
        <v>311</v>
      </c>
      <c r="V1333" s="83" t="s">
        <v>311</v>
      </c>
      <c r="W1333" s="86" t="s">
        <v>311</v>
      </c>
      <c r="X1333" s="86" t="s">
        <v>311</v>
      </c>
      <c r="Y1333" s="90" t="str">
        <f>IF(tbl_main[[#This Row],[ИНН организации]]="","",IF(ISERROR(VLOOKUP(tbl_main[[#This Row],[ИНН организации]],tbl_inn[],3,FALSE)),"Проверьте ИНН",VLOOKUP(tbl_main[[#This Row],[ИНН организации]],tbl_inn[],3,FALSE)))</f>
        <v/>
      </c>
      <c r="Z1333" s="90" t="str">
        <f>IF(ISERROR(VLOOKUP(tbl_main[[#This Row],[ИНН организации]],tbl_inn[],4,FALSE)),"",VLOOKUP(tbl_main[[#This Row],[ИНН организации]],tbl_inn[],4,FALSE))</f>
        <v/>
      </c>
      <c r="AA1333" s="90" t="str">
        <f>IF(ISERROR(VLOOKUP(tbl_main[[#This Row],[ИНН организации]],tbl_inn[],8,FALSE)),"",VLOOKUP(tbl_main[[#This Row],[ИНН организации]],tbl_inn[],8,FALSE))</f>
        <v/>
      </c>
      <c r="AB1333" s="83" t="s">
        <v>311</v>
      </c>
      <c r="AC1333" s="83" t="s">
        <v>311</v>
      </c>
      <c r="AD1333" s="83" t="s">
        <v>311</v>
      </c>
      <c r="AE1333" s="83" t="s">
        <v>311</v>
      </c>
      <c r="AF1333" s="83" t="s">
        <v>311</v>
      </c>
      <c r="AG1333" s="83" t="s">
        <v>311</v>
      </c>
      <c r="AH1333" s="83" t="s">
        <v>311</v>
      </c>
      <c r="AI1333" s="83" t="s">
        <v>311</v>
      </c>
      <c r="AJ1333" s="83" t="s">
        <v>311</v>
      </c>
      <c r="AK1333" s="83" t="s">
        <v>311</v>
      </c>
      <c r="AL1333" s="83" t="s">
        <v>311</v>
      </c>
      <c r="AM1333" s="83" t="s">
        <v>311</v>
      </c>
      <c r="AN1333" s="83" t="s">
        <v>311</v>
      </c>
    </row>
    <row r="1334" spans="1:40" x14ac:dyDescent="0.25">
      <c r="A1334" s="81">
        <f t="shared" si="20"/>
        <v>1325</v>
      </c>
      <c r="B1334" s="82" t="str">
        <f>IF(tbl_main[[#This Row],[ТИП]]="","",IF(tbl_main[[#This Row],[Серия и номер]]="","",tbl_main[[#This Row],[ТИП]]&amp;"-"&amp;RIGHT(tbl_main[[#This Row],[Серия и номер]],6)))</f>
        <v/>
      </c>
      <c r="C1334" s="83" t="s">
        <v>311</v>
      </c>
      <c r="D1334" s="83" t="s">
        <v>311</v>
      </c>
      <c r="E1334" s="83" t="s">
        <v>311</v>
      </c>
      <c r="F1334" s="83" t="s">
        <v>311</v>
      </c>
      <c r="G1334" s="83" t="s">
        <v>311</v>
      </c>
      <c r="H1334" s="83" t="s">
        <v>311</v>
      </c>
      <c r="I1334" s="83" t="s">
        <v>311</v>
      </c>
      <c r="J1334" s="83" t="s">
        <v>311</v>
      </c>
      <c r="K1334" s="84" t="s">
        <v>311</v>
      </c>
      <c r="L1334" s="83" t="s">
        <v>311</v>
      </c>
      <c r="M1334" s="85" t="s">
        <v>311</v>
      </c>
      <c r="N1334" s="83" t="s">
        <v>311</v>
      </c>
      <c r="O1334" s="84" t="s">
        <v>311</v>
      </c>
      <c r="P1334" s="83" t="s">
        <v>311</v>
      </c>
      <c r="Q1334" s="83" t="s">
        <v>311</v>
      </c>
      <c r="R1334" s="83" t="s">
        <v>311</v>
      </c>
      <c r="S1334" s="86" t="s">
        <v>311</v>
      </c>
      <c r="T1334" s="83" t="s">
        <v>311</v>
      </c>
      <c r="U1334" s="83" t="s">
        <v>311</v>
      </c>
      <c r="V1334" s="83" t="s">
        <v>311</v>
      </c>
      <c r="W1334" s="86" t="s">
        <v>311</v>
      </c>
      <c r="X1334" s="86" t="s">
        <v>311</v>
      </c>
      <c r="Y1334" s="90" t="str">
        <f>IF(tbl_main[[#This Row],[ИНН организации]]="","",IF(ISERROR(VLOOKUP(tbl_main[[#This Row],[ИНН организации]],tbl_inn[],3,FALSE)),"Проверьте ИНН",VLOOKUP(tbl_main[[#This Row],[ИНН организации]],tbl_inn[],3,FALSE)))</f>
        <v/>
      </c>
      <c r="Z1334" s="90" t="str">
        <f>IF(ISERROR(VLOOKUP(tbl_main[[#This Row],[ИНН организации]],tbl_inn[],4,FALSE)),"",VLOOKUP(tbl_main[[#This Row],[ИНН организации]],tbl_inn[],4,FALSE))</f>
        <v/>
      </c>
      <c r="AA1334" s="90" t="str">
        <f>IF(ISERROR(VLOOKUP(tbl_main[[#This Row],[ИНН организации]],tbl_inn[],8,FALSE)),"",VLOOKUP(tbl_main[[#This Row],[ИНН организации]],tbl_inn[],8,FALSE))</f>
        <v/>
      </c>
      <c r="AB1334" s="83" t="s">
        <v>311</v>
      </c>
      <c r="AC1334" s="83" t="s">
        <v>311</v>
      </c>
      <c r="AD1334" s="83" t="s">
        <v>311</v>
      </c>
      <c r="AE1334" s="83" t="s">
        <v>311</v>
      </c>
      <c r="AF1334" s="83" t="s">
        <v>311</v>
      </c>
      <c r="AG1334" s="83" t="s">
        <v>311</v>
      </c>
      <c r="AH1334" s="83" t="s">
        <v>311</v>
      </c>
      <c r="AI1334" s="83" t="s">
        <v>311</v>
      </c>
      <c r="AJ1334" s="83" t="s">
        <v>311</v>
      </c>
      <c r="AK1334" s="83" t="s">
        <v>311</v>
      </c>
      <c r="AL1334" s="83" t="s">
        <v>311</v>
      </c>
      <c r="AM1334" s="83" t="s">
        <v>311</v>
      </c>
      <c r="AN1334" s="83" t="s">
        <v>311</v>
      </c>
    </row>
    <row r="1335" spans="1:40" x14ac:dyDescent="0.25">
      <c r="A1335" s="81">
        <f t="shared" si="20"/>
        <v>1326</v>
      </c>
      <c r="B1335" s="82" t="str">
        <f>IF(tbl_main[[#This Row],[ТИП]]="","",IF(tbl_main[[#This Row],[Серия и номер]]="","",tbl_main[[#This Row],[ТИП]]&amp;"-"&amp;RIGHT(tbl_main[[#This Row],[Серия и номер]],6)))</f>
        <v/>
      </c>
      <c r="C1335" s="83" t="s">
        <v>311</v>
      </c>
      <c r="D1335" s="83" t="s">
        <v>311</v>
      </c>
      <c r="E1335" s="83" t="s">
        <v>311</v>
      </c>
      <c r="F1335" s="83" t="s">
        <v>311</v>
      </c>
      <c r="G1335" s="83" t="s">
        <v>311</v>
      </c>
      <c r="H1335" s="83" t="s">
        <v>311</v>
      </c>
      <c r="I1335" s="83" t="s">
        <v>311</v>
      </c>
      <c r="J1335" s="83" t="s">
        <v>311</v>
      </c>
      <c r="K1335" s="84" t="s">
        <v>311</v>
      </c>
      <c r="L1335" s="83" t="s">
        <v>311</v>
      </c>
      <c r="M1335" s="85" t="s">
        <v>311</v>
      </c>
      <c r="N1335" s="83" t="s">
        <v>311</v>
      </c>
      <c r="O1335" s="84" t="s">
        <v>311</v>
      </c>
      <c r="P1335" s="83" t="s">
        <v>311</v>
      </c>
      <c r="Q1335" s="83" t="s">
        <v>311</v>
      </c>
      <c r="R1335" s="83" t="s">
        <v>311</v>
      </c>
      <c r="S1335" s="86" t="s">
        <v>311</v>
      </c>
      <c r="T1335" s="83" t="s">
        <v>311</v>
      </c>
      <c r="U1335" s="83" t="s">
        <v>311</v>
      </c>
      <c r="V1335" s="83" t="s">
        <v>311</v>
      </c>
      <c r="W1335" s="86" t="s">
        <v>311</v>
      </c>
      <c r="X1335" s="86" t="s">
        <v>311</v>
      </c>
      <c r="Y1335" s="90" t="str">
        <f>IF(tbl_main[[#This Row],[ИНН организации]]="","",IF(ISERROR(VLOOKUP(tbl_main[[#This Row],[ИНН организации]],tbl_inn[],3,FALSE)),"Проверьте ИНН",VLOOKUP(tbl_main[[#This Row],[ИНН организации]],tbl_inn[],3,FALSE)))</f>
        <v/>
      </c>
      <c r="Z1335" s="90" t="str">
        <f>IF(ISERROR(VLOOKUP(tbl_main[[#This Row],[ИНН организации]],tbl_inn[],4,FALSE)),"",VLOOKUP(tbl_main[[#This Row],[ИНН организации]],tbl_inn[],4,FALSE))</f>
        <v/>
      </c>
      <c r="AA1335" s="90" t="str">
        <f>IF(ISERROR(VLOOKUP(tbl_main[[#This Row],[ИНН организации]],tbl_inn[],8,FALSE)),"",VLOOKUP(tbl_main[[#This Row],[ИНН организации]],tbl_inn[],8,FALSE))</f>
        <v/>
      </c>
      <c r="AB1335" s="83" t="s">
        <v>311</v>
      </c>
      <c r="AC1335" s="83" t="s">
        <v>311</v>
      </c>
      <c r="AD1335" s="83" t="s">
        <v>311</v>
      </c>
      <c r="AE1335" s="83" t="s">
        <v>311</v>
      </c>
      <c r="AF1335" s="83" t="s">
        <v>311</v>
      </c>
      <c r="AG1335" s="83" t="s">
        <v>311</v>
      </c>
      <c r="AH1335" s="83" t="s">
        <v>311</v>
      </c>
      <c r="AI1335" s="83" t="s">
        <v>311</v>
      </c>
      <c r="AJ1335" s="83" t="s">
        <v>311</v>
      </c>
      <c r="AK1335" s="83" t="s">
        <v>311</v>
      </c>
      <c r="AL1335" s="83" t="s">
        <v>311</v>
      </c>
      <c r="AM1335" s="83" t="s">
        <v>311</v>
      </c>
      <c r="AN1335" s="83" t="s">
        <v>311</v>
      </c>
    </row>
    <row r="1336" spans="1:40" x14ac:dyDescent="0.25">
      <c r="A1336" s="81">
        <f t="shared" si="20"/>
        <v>1327</v>
      </c>
      <c r="B1336" s="82" t="str">
        <f>IF(tbl_main[[#This Row],[ТИП]]="","",IF(tbl_main[[#This Row],[Серия и номер]]="","",tbl_main[[#This Row],[ТИП]]&amp;"-"&amp;RIGHT(tbl_main[[#This Row],[Серия и номер]],6)))</f>
        <v/>
      </c>
      <c r="C1336" s="83" t="s">
        <v>311</v>
      </c>
      <c r="D1336" s="83" t="s">
        <v>311</v>
      </c>
      <c r="E1336" s="83" t="s">
        <v>311</v>
      </c>
      <c r="F1336" s="83" t="s">
        <v>311</v>
      </c>
      <c r="G1336" s="83" t="s">
        <v>311</v>
      </c>
      <c r="H1336" s="83" t="s">
        <v>311</v>
      </c>
      <c r="I1336" s="83" t="s">
        <v>311</v>
      </c>
      <c r="J1336" s="83" t="s">
        <v>311</v>
      </c>
      <c r="K1336" s="84" t="s">
        <v>311</v>
      </c>
      <c r="L1336" s="83" t="s">
        <v>311</v>
      </c>
      <c r="M1336" s="85" t="s">
        <v>311</v>
      </c>
      <c r="N1336" s="83" t="s">
        <v>311</v>
      </c>
      <c r="O1336" s="84" t="s">
        <v>311</v>
      </c>
      <c r="P1336" s="83" t="s">
        <v>311</v>
      </c>
      <c r="Q1336" s="83" t="s">
        <v>311</v>
      </c>
      <c r="R1336" s="83" t="s">
        <v>311</v>
      </c>
      <c r="S1336" s="86" t="s">
        <v>311</v>
      </c>
      <c r="T1336" s="83" t="s">
        <v>311</v>
      </c>
      <c r="U1336" s="83" t="s">
        <v>311</v>
      </c>
      <c r="V1336" s="83" t="s">
        <v>311</v>
      </c>
      <c r="W1336" s="86" t="s">
        <v>311</v>
      </c>
      <c r="X1336" s="86" t="s">
        <v>311</v>
      </c>
      <c r="Y1336" s="90" t="str">
        <f>IF(tbl_main[[#This Row],[ИНН организации]]="","",IF(ISERROR(VLOOKUP(tbl_main[[#This Row],[ИНН организации]],tbl_inn[],3,FALSE)),"Проверьте ИНН",VLOOKUP(tbl_main[[#This Row],[ИНН организации]],tbl_inn[],3,FALSE)))</f>
        <v/>
      </c>
      <c r="Z1336" s="90" t="str">
        <f>IF(ISERROR(VLOOKUP(tbl_main[[#This Row],[ИНН организации]],tbl_inn[],4,FALSE)),"",VLOOKUP(tbl_main[[#This Row],[ИНН организации]],tbl_inn[],4,FALSE))</f>
        <v/>
      </c>
      <c r="AA1336" s="90" t="str">
        <f>IF(ISERROR(VLOOKUP(tbl_main[[#This Row],[ИНН организации]],tbl_inn[],8,FALSE)),"",VLOOKUP(tbl_main[[#This Row],[ИНН организации]],tbl_inn[],8,FALSE))</f>
        <v/>
      </c>
      <c r="AB1336" s="83" t="s">
        <v>311</v>
      </c>
      <c r="AC1336" s="83" t="s">
        <v>311</v>
      </c>
      <c r="AD1336" s="83" t="s">
        <v>311</v>
      </c>
      <c r="AE1336" s="83" t="s">
        <v>311</v>
      </c>
      <c r="AF1336" s="83" t="s">
        <v>311</v>
      </c>
      <c r="AG1336" s="83" t="s">
        <v>311</v>
      </c>
      <c r="AH1336" s="83" t="s">
        <v>311</v>
      </c>
      <c r="AI1336" s="83" t="s">
        <v>311</v>
      </c>
      <c r="AJ1336" s="83" t="s">
        <v>311</v>
      </c>
      <c r="AK1336" s="83" t="s">
        <v>311</v>
      </c>
      <c r="AL1336" s="83" t="s">
        <v>311</v>
      </c>
      <c r="AM1336" s="83" t="s">
        <v>311</v>
      </c>
      <c r="AN1336" s="83" t="s">
        <v>311</v>
      </c>
    </row>
    <row r="1337" spans="1:40" x14ac:dyDescent="0.25">
      <c r="A1337" s="81">
        <f t="shared" si="20"/>
        <v>1328</v>
      </c>
      <c r="B1337" s="82" t="str">
        <f>IF(tbl_main[[#This Row],[ТИП]]="","",IF(tbl_main[[#This Row],[Серия и номер]]="","",tbl_main[[#This Row],[ТИП]]&amp;"-"&amp;RIGHT(tbl_main[[#This Row],[Серия и номер]],6)))</f>
        <v/>
      </c>
      <c r="C1337" s="83" t="s">
        <v>311</v>
      </c>
      <c r="D1337" s="83" t="s">
        <v>311</v>
      </c>
      <c r="E1337" s="83" t="s">
        <v>311</v>
      </c>
      <c r="F1337" s="83" t="s">
        <v>311</v>
      </c>
      <c r="G1337" s="83" t="s">
        <v>311</v>
      </c>
      <c r="H1337" s="83" t="s">
        <v>311</v>
      </c>
      <c r="I1337" s="83" t="s">
        <v>311</v>
      </c>
      <c r="J1337" s="83" t="s">
        <v>311</v>
      </c>
      <c r="K1337" s="84" t="s">
        <v>311</v>
      </c>
      <c r="L1337" s="83" t="s">
        <v>311</v>
      </c>
      <c r="M1337" s="85" t="s">
        <v>311</v>
      </c>
      <c r="N1337" s="83" t="s">
        <v>311</v>
      </c>
      <c r="O1337" s="84" t="s">
        <v>311</v>
      </c>
      <c r="P1337" s="83" t="s">
        <v>311</v>
      </c>
      <c r="Q1337" s="83" t="s">
        <v>311</v>
      </c>
      <c r="R1337" s="83" t="s">
        <v>311</v>
      </c>
      <c r="S1337" s="86" t="s">
        <v>311</v>
      </c>
      <c r="T1337" s="83" t="s">
        <v>311</v>
      </c>
      <c r="U1337" s="83" t="s">
        <v>311</v>
      </c>
      <c r="V1337" s="83" t="s">
        <v>311</v>
      </c>
      <c r="W1337" s="86" t="s">
        <v>311</v>
      </c>
      <c r="X1337" s="86" t="s">
        <v>311</v>
      </c>
      <c r="Y1337" s="90" t="str">
        <f>IF(tbl_main[[#This Row],[ИНН организации]]="","",IF(ISERROR(VLOOKUP(tbl_main[[#This Row],[ИНН организации]],tbl_inn[],3,FALSE)),"Проверьте ИНН",VLOOKUP(tbl_main[[#This Row],[ИНН организации]],tbl_inn[],3,FALSE)))</f>
        <v/>
      </c>
      <c r="Z1337" s="90" t="str">
        <f>IF(ISERROR(VLOOKUP(tbl_main[[#This Row],[ИНН организации]],tbl_inn[],4,FALSE)),"",VLOOKUP(tbl_main[[#This Row],[ИНН организации]],tbl_inn[],4,FALSE))</f>
        <v/>
      </c>
      <c r="AA1337" s="90" t="str">
        <f>IF(ISERROR(VLOOKUP(tbl_main[[#This Row],[ИНН организации]],tbl_inn[],8,FALSE)),"",VLOOKUP(tbl_main[[#This Row],[ИНН организации]],tbl_inn[],8,FALSE))</f>
        <v/>
      </c>
      <c r="AB1337" s="83" t="s">
        <v>311</v>
      </c>
      <c r="AC1337" s="83" t="s">
        <v>311</v>
      </c>
      <c r="AD1337" s="83" t="s">
        <v>311</v>
      </c>
      <c r="AE1337" s="83" t="s">
        <v>311</v>
      </c>
      <c r="AF1337" s="83" t="s">
        <v>311</v>
      </c>
      <c r="AG1337" s="83" t="s">
        <v>311</v>
      </c>
      <c r="AH1337" s="83" t="s">
        <v>311</v>
      </c>
      <c r="AI1337" s="83" t="s">
        <v>311</v>
      </c>
      <c r="AJ1337" s="83" t="s">
        <v>311</v>
      </c>
      <c r="AK1337" s="83" t="s">
        <v>311</v>
      </c>
      <c r="AL1337" s="83" t="s">
        <v>311</v>
      </c>
      <c r="AM1337" s="83" t="s">
        <v>311</v>
      </c>
      <c r="AN1337" s="83" t="s">
        <v>311</v>
      </c>
    </row>
    <row r="1338" spans="1:40" x14ac:dyDescent="0.25">
      <c r="A1338" s="81">
        <f t="shared" si="20"/>
        <v>1329</v>
      </c>
      <c r="B1338" s="82" t="str">
        <f>IF(tbl_main[[#This Row],[ТИП]]="","",IF(tbl_main[[#This Row],[Серия и номер]]="","",tbl_main[[#This Row],[ТИП]]&amp;"-"&amp;RIGHT(tbl_main[[#This Row],[Серия и номер]],6)))</f>
        <v/>
      </c>
      <c r="C1338" s="83" t="s">
        <v>311</v>
      </c>
      <c r="D1338" s="83" t="s">
        <v>311</v>
      </c>
      <c r="E1338" s="83" t="s">
        <v>311</v>
      </c>
      <c r="F1338" s="83" t="s">
        <v>311</v>
      </c>
      <c r="G1338" s="83" t="s">
        <v>311</v>
      </c>
      <c r="H1338" s="83" t="s">
        <v>311</v>
      </c>
      <c r="I1338" s="83" t="s">
        <v>311</v>
      </c>
      <c r="J1338" s="83" t="s">
        <v>311</v>
      </c>
      <c r="K1338" s="84" t="s">
        <v>311</v>
      </c>
      <c r="L1338" s="83" t="s">
        <v>311</v>
      </c>
      <c r="M1338" s="85" t="s">
        <v>311</v>
      </c>
      <c r="N1338" s="83" t="s">
        <v>311</v>
      </c>
      <c r="O1338" s="84" t="s">
        <v>311</v>
      </c>
      <c r="P1338" s="83" t="s">
        <v>311</v>
      </c>
      <c r="Q1338" s="83" t="s">
        <v>311</v>
      </c>
      <c r="R1338" s="83" t="s">
        <v>311</v>
      </c>
      <c r="S1338" s="86" t="s">
        <v>311</v>
      </c>
      <c r="T1338" s="83" t="s">
        <v>311</v>
      </c>
      <c r="U1338" s="83" t="s">
        <v>311</v>
      </c>
      <c r="V1338" s="83" t="s">
        <v>311</v>
      </c>
      <c r="W1338" s="86" t="s">
        <v>311</v>
      </c>
      <c r="X1338" s="86" t="s">
        <v>311</v>
      </c>
      <c r="Y1338" s="90" t="str">
        <f>IF(tbl_main[[#This Row],[ИНН организации]]="","",IF(ISERROR(VLOOKUP(tbl_main[[#This Row],[ИНН организации]],tbl_inn[],3,FALSE)),"Проверьте ИНН",VLOOKUP(tbl_main[[#This Row],[ИНН организации]],tbl_inn[],3,FALSE)))</f>
        <v/>
      </c>
      <c r="Z1338" s="90" t="str">
        <f>IF(ISERROR(VLOOKUP(tbl_main[[#This Row],[ИНН организации]],tbl_inn[],4,FALSE)),"",VLOOKUP(tbl_main[[#This Row],[ИНН организации]],tbl_inn[],4,FALSE))</f>
        <v/>
      </c>
      <c r="AA1338" s="90" t="str">
        <f>IF(ISERROR(VLOOKUP(tbl_main[[#This Row],[ИНН организации]],tbl_inn[],8,FALSE)),"",VLOOKUP(tbl_main[[#This Row],[ИНН организации]],tbl_inn[],8,FALSE))</f>
        <v/>
      </c>
      <c r="AB1338" s="83" t="s">
        <v>311</v>
      </c>
      <c r="AC1338" s="83" t="s">
        <v>311</v>
      </c>
      <c r="AD1338" s="83" t="s">
        <v>311</v>
      </c>
      <c r="AE1338" s="83" t="s">
        <v>311</v>
      </c>
      <c r="AF1338" s="83" t="s">
        <v>311</v>
      </c>
      <c r="AG1338" s="83" t="s">
        <v>311</v>
      </c>
      <c r="AH1338" s="83" t="s">
        <v>311</v>
      </c>
      <c r="AI1338" s="83" t="s">
        <v>311</v>
      </c>
      <c r="AJ1338" s="83" t="s">
        <v>311</v>
      </c>
      <c r="AK1338" s="83" t="s">
        <v>311</v>
      </c>
      <c r="AL1338" s="83" t="s">
        <v>311</v>
      </c>
      <c r="AM1338" s="83" t="s">
        <v>311</v>
      </c>
      <c r="AN1338" s="83" t="s">
        <v>311</v>
      </c>
    </row>
    <row r="1339" spans="1:40" x14ac:dyDescent="0.25">
      <c r="A1339" s="81">
        <f t="shared" si="20"/>
        <v>1330</v>
      </c>
      <c r="B1339" s="82" t="str">
        <f>IF(tbl_main[[#This Row],[ТИП]]="","",IF(tbl_main[[#This Row],[Серия и номер]]="","",tbl_main[[#This Row],[ТИП]]&amp;"-"&amp;RIGHT(tbl_main[[#This Row],[Серия и номер]],6)))</f>
        <v/>
      </c>
      <c r="C1339" s="83" t="s">
        <v>311</v>
      </c>
      <c r="D1339" s="83" t="s">
        <v>311</v>
      </c>
      <c r="E1339" s="83" t="s">
        <v>311</v>
      </c>
      <c r="F1339" s="83" t="s">
        <v>311</v>
      </c>
      <c r="G1339" s="83" t="s">
        <v>311</v>
      </c>
      <c r="H1339" s="83" t="s">
        <v>311</v>
      </c>
      <c r="I1339" s="83" t="s">
        <v>311</v>
      </c>
      <c r="J1339" s="83" t="s">
        <v>311</v>
      </c>
      <c r="K1339" s="84" t="s">
        <v>311</v>
      </c>
      <c r="L1339" s="83" t="s">
        <v>311</v>
      </c>
      <c r="M1339" s="85" t="s">
        <v>311</v>
      </c>
      <c r="N1339" s="83" t="s">
        <v>311</v>
      </c>
      <c r="O1339" s="84" t="s">
        <v>311</v>
      </c>
      <c r="P1339" s="83" t="s">
        <v>311</v>
      </c>
      <c r="Q1339" s="83" t="s">
        <v>311</v>
      </c>
      <c r="R1339" s="83" t="s">
        <v>311</v>
      </c>
      <c r="S1339" s="86" t="s">
        <v>311</v>
      </c>
      <c r="T1339" s="83" t="s">
        <v>311</v>
      </c>
      <c r="U1339" s="83" t="s">
        <v>311</v>
      </c>
      <c r="V1339" s="83" t="s">
        <v>311</v>
      </c>
      <c r="W1339" s="86" t="s">
        <v>311</v>
      </c>
      <c r="X1339" s="86" t="s">
        <v>311</v>
      </c>
      <c r="Y1339" s="90" t="str">
        <f>IF(tbl_main[[#This Row],[ИНН организации]]="","",IF(ISERROR(VLOOKUP(tbl_main[[#This Row],[ИНН организации]],tbl_inn[],3,FALSE)),"Проверьте ИНН",VLOOKUP(tbl_main[[#This Row],[ИНН организации]],tbl_inn[],3,FALSE)))</f>
        <v/>
      </c>
      <c r="Z1339" s="90" t="str">
        <f>IF(ISERROR(VLOOKUP(tbl_main[[#This Row],[ИНН организации]],tbl_inn[],4,FALSE)),"",VLOOKUP(tbl_main[[#This Row],[ИНН организации]],tbl_inn[],4,FALSE))</f>
        <v/>
      </c>
      <c r="AA1339" s="90" t="str">
        <f>IF(ISERROR(VLOOKUP(tbl_main[[#This Row],[ИНН организации]],tbl_inn[],8,FALSE)),"",VLOOKUP(tbl_main[[#This Row],[ИНН организации]],tbl_inn[],8,FALSE))</f>
        <v/>
      </c>
      <c r="AB1339" s="83" t="s">
        <v>311</v>
      </c>
      <c r="AC1339" s="83" t="s">
        <v>311</v>
      </c>
      <c r="AD1339" s="83" t="s">
        <v>311</v>
      </c>
      <c r="AE1339" s="83" t="s">
        <v>311</v>
      </c>
      <c r="AF1339" s="83" t="s">
        <v>311</v>
      </c>
      <c r="AG1339" s="83" t="s">
        <v>311</v>
      </c>
      <c r="AH1339" s="83" t="s">
        <v>311</v>
      </c>
      <c r="AI1339" s="83" t="s">
        <v>311</v>
      </c>
      <c r="AJ1339" s="83" t="s">
        <v>311</v>
      </c>
      <c r="AK1339" s="83" t="s">
        <v>311</v>
      </c>
      <c r="AL1339" s="83" t="s">
        <v>311</v>
      </c>
      <c r="AM1339" s="83" t="s">
        <v>311</v>
      </c>
      <c r="AN1339" s="83" t="s">
        <v>311</v>
      </c>
    </row>
    <row r="1340" spans="1:40" x14ac:dyDescent="0.25">
      <c r="A1340" s="81">
        <f t="shared" si="20"/>
        <v>1331</v>
      </c>
      <c r="B1340" s="82" t="str">
        <f>IF(tbl_main[[#This Row],[ТИП]]="","",IF(tbl_main[[#This Row],[Серия и номер]]="","",tbl_main[[#This Row],[ТИП]]&amp;"-"&amp;RIGHT(tbl_main[[#This Row],[Серия и номер]],6)))</f>
        <v/>
      </c>
      <c r="C1340" s="83" t="s">
        <v>311</v>
      </c>
      <c r="D1340" s="83" t="s">
        <v>311</v>
      </c>
      <c r="E1340" s="83" t="s">
        <v>311</v>
      </c>
      <c r="F1340" s="83" t="s">
        <v>311</v>
      </c>
      <c r="G1340" s="83" t="s">
        <v>311</v>
      </c>
      <c r="H1340" s="83" t="s">
        <v>311</v>
      </c>
      <c r="I1340" s="83" t="s">
        <v>311</v>
      </c>
      <c r="J1340" s="83" t="s">
        <v>311</v>
      </c>
      <c r="K1340" s="84" t="s">
        <v>311</v>
      </c>
      <c r="L1340" s="83" t="s">
        <v>311</v>
      </c>
      <c r="M1340" s="85" t="s">
        <v>311</v>
      </c>
      <c r="N1340" s="83" t="s">
        <v>311</v>
      </c>
      <c r="O1340" s="84" t="s">
        <v>311</v>
      </c>
      <c r="P1340" s="83" t="s">
        <v>311</v>
      </c>
      <c r="Q1340" s="83" t="s">
        <v>311</v>
      </c>
      <c r="R1340" s="83" t="s">
        <v>311</v>
      </c>
      <c r="S1340" s="86" t="s">
        <v>311</v>
      </c>
      <c r="T1340" s="83" t="s">
        <v>311</v>
      </c>
      <c r="U1340" s="83" t="s">
        <v>311</v>
      </c>
      <c r="V1340" s="83" t="s">
        <v>311</v>
      </c>
      <c r="W1340" s="86" t="s">
        <v>311</v>
      </c>
      <c r="X1340" s="86" t="s">
        <v>311</v>
      </c>
      <c r="Y1340" s="90" t="str">
        <f>IF(tbl_main[[#This Row],[ИНН организации]]="","",IF(ISERROR(VLOOKUP(tbl_main[[#This Row],[ИНН организации]],tbl_inn[],3,FALSE)),"Проверьте ИНН",VLOOKUP(tbl_main[[#This Row],[ИНН организации]],tbl_inn[],3,FALSE)))</f>
        <v/>
      </c>
      <c r="Z1340" s="90" t="str">
        <f>IF(ISERROR(VLOOKUP(tbl_main[[#This Row],[ИНН организации]],tbl_inn[],4,FALSE)),"",VLOOKUP(tbl_main[[#This Row],[ИНН организации]],tbl_inn[],4,FALSE))</f>
        <v/>
      </c>
      <c r="AA1340" s="90" t="str">
        <f>IF(ISERROR(VLOOKUP(tbl_main[[#This Row],[ИНН организации]],tbl_inn[],8,FALSE)),"",VLOOKUP(tbl_main[[#This Row],[ИНН организации]],tbl_inn[],8,FALSE))</f>
        <v/>
      </c>
      <c r="AB1340" s="83" t="s">
        <v>311</v>
      </c>
      <c r="AC1340" s="83" t="s">
        <v>311</v>
      </c>
      <c r="AD1340" s="83" t="s">
        <v>311</v>
      </c>
      <c r="AE1340" s="83" t="s">
        <v>311</v>
      </c>
      <c r="AF1340" s="83" t="s">
        <v>311</v>
      </c>
      <c r="AG1340" s="83" t="s">
        <v>311</v>
      </c>
      <c r="AH1340" s="83" t="s">
        <v>311</v>
      </c>
      <c r="AI1340" s="83" t="s">
        <v>311</v>
      </c>
      <c r="AJ1340" s="83" t="s">
        <v>311</v>
      </c>
      <c r="AK1340" s="83" t="s">
        <v>311</v>
      </c>
      <c r="AL1340" s="83" t="s">
        <v>311</v>
      </c>
      <c r="AM1340" s="83" t="s">
        <v>311</v>
      </c>
      <c r="AN1340" s="83" t="s">
        <v>311</v>
      </c>
    </row>
    <row r="1341" spans="1:40" x14ac:dyDescent="0.25">
      <c r="A1341" s="81">
        <f t="shared" si="20"/>
        <v>1332</v>
      </c>
      <c r="B1341" s="82" t="str">
        <f>IF(tbl_main[[#This Row],[ТИП]]="","",IF(tbl_main[[#This Row],[Серия и номер]]="","",tbl_main[[#This Row],[ТИП]]&amp;"-"&amp;RIGHT(tbl_main[[#This Row],[Серия и номер]],6)))</f>
        <v/>
      </c>
      <c r="C1341" s="83" t="s">
        <v>311</v>
      </c>
      <c r="D1341" s="83" t="s">
        <v>311</v>
      </c>
      <c r="E1341" s="83" t="s">
        <v>311</v>
      </c>
      <c r="F1341" s="83" t="s">
        <v>311</v>
      </c>
      <c r="G1341" s="83" t="s">
        <v>311</v>
      </c>
      <c r="H1341" s="83" t="s">
        <v>311</v>
      </c>
      <c r="I1341" s="83" t="s">
        <v>311</v>
      </c>
      <c r="J1341" s="83" t="s">
        <v>311</v>
      </c>
      <c r="K1341" s="84" t="s">
        <v>311</v>
      </c>
      <c r="L1341" s="83" t="s">
        <v>311</v>
      </c>
      <c r="M1341" s="85" t="s">
        <v>311</v>
      </c>
      <c r="N1341" s="83" t="s">
        <v>311</v>
      </c>
      <c r="O1341" s="84" t="s">
        <v>311</v>
      </c>
      <c r="P1341" s="83" t="s">
        <v>311</v>
      </c>
      <c r="Q1341" s="83" t="s">
        <v>311</v>
      </c>
      <c r="R1341" s="83" t="s">
        <v>311</v>
      </c>
      <c r="S1341" s="86" t="s">
        <v>311</v>
      </c>
      <c r="T1341" s="83" t="s">
        <v>311</v>
      </c>
      <c r="U1341" s="83" t="s">
        <v>311</v>
      </c>
      <c r="V1341" s="83" t="s">
        <v>311</v>
      </c>
      <c r="W1341" s="86" t="s">
        <v>311</v>
      </c>
      <c r="X1341" s="86" t="s">
        <v>311</v>
      </c>
      <c r="Y1341" s="90" t="str">
        <f>IF(tbl_main[[#This Row],[ИНН организации]]="","",IF(ISERROR(VLOOKUP(tbl_main[[#This Row],[ИНН организации]],tbl_inn[],3,FALSE)),"Проверьте ИНН",VLOOKUP(tbl_main[[#This Row],[ИНН организации]],tbl_inn[],3,FALSE)))</f>
        <v/>
      </c>
      <c r="Z1341" s="90" t="str">
        <f>IF(ISERROR(VLOOKUP(tbl_main[[#This Row],[ИНН организации]],tbl_inn[],4,FALSE)),"",VLOOKUP(tbl_main[[#This Row],[ИНН организации]],tbl_inn[],4,FALSE))</f>
        <v/>
      </c>
      <c r="AA1341" s="90" t="str">
        <f>IF(ISERROR(VLOOKUP(tbl_main[[#This Row],[ИНН организации]],tbl_inn[],8,FALSE)),"",VLOOKUP(tbl_main[[#This Row],[ИНН организации]],tbl_inn[],8,FALSE))</f>
        <v/>
      </c>
      <c r="AB1341" s="83" t="s">
        <v>311</v>
      </c>
      <c r="AC1341" s="83" t="s">
        <v>311</v>
      </c>
      <c r="AD1341" s="83" t="s">
        <v>311</v>
      </c>
      <c r="AE1341" s="83" t="s">
        <v>311</v>
      </c>
      <c r="AF1341" s="83" t="s">
        <v>311</v>
      </c>
      <c r="AG1341" s="83" t="s">
        <v>311</v>
      </c>
      <c r="AH1341" s="83" t="s">
        <v>311</v>
      </c>
      <c r="AI1341" s="83" t="s">
        <v>311</v>
      </c>
      <c r="AJ1341" s="83" t="s">
        <v>311</v>
      </c>
      <c r="AK1341" s="83" t="s">
        <v>311</v>
      </c>
      <c r="AL1341" s="83" t="s">
        <v>311</v>
      </c>
      <c r="AM1341" s="83" t="s">
        <v>311</v>
      </c>
      <c r="AN1341" s="83" t="s">
        <v>311</v>
      </c>
    </row>
    <row r="1342" spans="1:40" x14ac:dyDescent="0.25">
      <c r="A1342" s="81">
        <f t="shared" si="20"/>
        <v>1333</v>
      </c>
      <c r="B1342" s="82" t="str">
        <f>IF(tbl_main[[#This Row],[ТИП]]="","",IF(tbl_main[[#This Row],[Серия и номер]]="","",tbl_main[[#This Row],[ТИП]]&amp;"-"&amp;RIGHT(tbl_main[[#This Row],[Серия и номер]],6)))</f>
        <v/>
      </c>
      <c r="C1342" s="83" t="s">
        <v>311</v>
      </c>
      <c r="D1342" s="83" t="s">
        <v>311</v>
      </c>
      <c r="E1342" s="83" t="s">
        <v>311</v>
      </c>
      <c r="F1342" s="83" t="s">
        <v>311</v>
      </c>
      <c r="G1342" s="83" t="s">
        <v>311</v>
      </c>
      <c r="H1342" s="83" t="s">
        <v>311</v>
      </c>
      <c r="I1342" s="83" t="s">
        <v>311</v>
      </c>
      <c r="J1342" s="83" t="s">
        <v>311</v>
      </c>
      <c r="K1342" s="84" t="s">
        <v>311</v>
      </c>
      <c r="L1342" s="83" t="s">
        <v>311</v>
      </c>
      <c r="M1342" s="85" t="s">
        <v>311</v>
      </c>
      <c r="N1342" s="83" t="s">
        <v>311</v>
      </c>
      <c r="O1342" s="84" t="s">
        <v>311</v>
      </c>
      <c r="P1342" s="83" t="s">
        <v>311</v>
      </c>
      <c r="Q1342" s="83" t="s">
        <v>311</v>
      </c>
      <c r="R1342" s="83" t="s">
        <v>311</v>
      </c>
      <c r="S1342" s="86" t="s">
        <v>311</v>
      </c>
      <c r="T1342" s="83" t="s">
        <v>311</v>
      </c>
      <c r="U1342" s="83" t="s">
        <v>311</v>
      </c>
      <c r="V1342" s="83" t="s">
        <v>311</v>
      </c>
      <c r="W1342" s="86" t="s">
        <v>311</v>
      </c>
      <c r="X1342" s="86" t="s">
        <v>311</v>
      </c>
      <c r="Y1342" s="90" t="str">
        <f>IF(tbl_main[[#This Row],[ИНН организации]]="","",IF(ISERROR(VLOOKUP(tbl_main[[#This Row],[ИНН организации]],tbl_inn[],3,FALSE)),"Проверьте ИНН",VLOOKUP(tbl_main[[#This Row],[ИНН организации]],tbl_inn[],3,FALSE)))</f>
        <v/>
      </c>
      <c r="Z1342" s="90" t="str">
        <f>IF(ISERROR(VLOOKUP(tbl_main[[#This Row],[ИНН организации]],tbl_inn[],4,FALSE)),"",VLOOKUP(tbl_main[[#This Row],[ИНН организации]],tbl_inn[],4,FALSE))</f>
        <v/>
      </c>
      <c r="AA1342" s="90" t="str">
        <f>IF(ISERROR(VLOOKUP(tbl_main[[#This Row],[ИНН организации]],tbl_inn[],8,FALSE)),"",VLOOKUP(tbl_main[[#This Row],[ИНН организации]],tbl_inn[],8,FALSE))</f>
        <v/>
      </c>
      <c r="AB1342" s="83" t="s">
        <v>311</v>
      </c>
      <c r="AC1342" s="83" t="s">
        <v>311</v>
      </c>
      <c r="AD1342" s="83" t="s">
        <v>311</v>
      </c>
      <c r="AE1342" s="83" t="s">
        <v>311</v>
      </c>
      <c r="AF1342" s="83" t="s">
        <v>311</v>
      </c>
      <c r="AG1342" s="83" t="s">
        <v>311</v>
      </c>
      <c r="AH1342" s="83" t="s">
        <v>311</v>
      </c>
      <c r="AI1342" s="83" t="s">
        <v>311</v>
      </c>
      <c r="AJ1342" s="83" t="s">
        <v>311</v>
      </c>
      <c r="AK1342" s="83" t="s">
        <v>311</v>
      </c>
      <c r="AL1342" s="83" t="s">
        <v>311</v>
      </c>
      <c r="AM1342" s="83" t="s">
        <v>311</v>
      </c>
      <c r="AN1342" s="83" t="s">
        <v>311</v>
      </c>
    </row>
    <row r="1343" spans="1:40" x14ac:dyDescent="0.25">
      <c r="A1343" s="81">
        <f t="shared" si="20"/>
        <v>1334</v>
      </c>
      <c r="B1343" s="82" t="str">
        <f>IF(tbl_main[[#This Row],[ТИП]]="","",IF(tbl_main[[#This Row],[Серия и номер]]="","",tbl_main[[#This Row],[ТИП]]&amp;"-"&amp;RIGHT(tbl_main[[#This Row],[Серия и номер]],6)))</f>
        <v/>
      </c>
      <c r="C1343" s="83" t="s">
        <v>311</v>
      </c>
      <c r="D1343" s="83" t="s">
        <v>311</v>
      </c>
      <c r="E1343" s="83" t="s">
        <v>311</v>
      </c>
      <c r="F1343" s="83" t="s">
        <v>311</v>
      </c>
      <c r="G1343" s="83" t="s">
        <v>311</v>
      </c>
      <c r="H1343" s="83" t="s">
        <v>311</v>
      </c>
      <c r="I1343" s="83" t="s">
        <v>311</v>
      </c>
      <c r="J1343" s="83" t="s">
        <v>311</v>
      </c>
      <c r="K1343" s="84" t="s">
        <v>311</v>
      </c>
      <c r="L1343" s="83" t="s">
        <v>311</v>
      </c>
      <c r="M1343" s="85" t="s">
        <v>311</v>
      </c>
      <c r="N1343" s="83" t="s">
        <v>311</v>
      </c>
      <c r="O1343" s="84" t="s">
        <v>311</v>
      </c>
      <c r="P1343" s="83" t="s">
        <v>311</v>
      </c>
      <c r="Q1343" s="83" t="s">
        <v>311</v>
      </c>
      <c r="R1343" s="83" t="s">
        <v>311</v>
      </c>
      <c r="S1343" s="86" t="s">
        <v>311</v>
      </c>
      <c r="T1343" s="83" t="s">
        <v>311</v>
      </c>
      <c r="U1343" s="83" t="s">
        <v>311</v>
      </c>
      <c r="V1343" s="83" t="s">
        <v>311</v>
      </c>
      <c r="W1343" s="86" t="s">
        <v>311</v>
      </c>
      <c r="X1343" s="86" t="s">
        <v>311</v>
      </c>
      <c r="Y1343" s="90" t="str">
        <f>IF(tbl_main[[#This Row],[ИНН организации]]="","",IF(ISERROR(VLOOKUP(tbl_main[[#This Row],[ИНН организации]],tbl_inn[],3,FALSE)),"Проверьте ИНН",VLOOKUP(tbl_main[[#This Row],[ИНН организации]],tbl_inn[],3,FALSE)))</f>
        <v/>
      </c>
      <c r="Z1343" s="90" t="str">
        <f>IF(ISERROR(VLOOKUP(tbl_main[[#This Row],[ИНН организации]],tbl_inn[],4,FALSE)),"",VLOOKUP(tbl_main[[#This Row],[ИНН организации]],tbl_inn[],4,FALSE))</f>
        <v/>
      </c>
      <c r="AA1343" s="90" t="str">
        <f>IF(ISERROR(VLOOKUP(tbl_main[[#This Row],[ИНН организации]],tbl_inn[],8,FALSE)),"",VLOOKUP(tbl_main[[#This Row],[ИНН организации]],tbl_inn[],8,FALSE))</f>
        <v/>
      </c>
      <c r="AB1343" s="83" t="s">
        <v>311</v>
      </c>
      <c r="AC1343" s="83" t="s">
        <v>311</v>
      </c>
      <c r="AD1343" s="83" t="s">
        <v>311</v>
      </c>
      <c r="AE1343" s="83" t="s">
        <v>311</v>
      </c>
      <c r="AF1343" s="83" t="s">
        <v>311</v>
      </c>
      <c r="AG1343" s="83" t="s">
        <v>311</v>
      </c>
      <c r="AH1343" s="83" t="s">
        <v>311</v>
      </c>
      <c r="AI1343" s="83" t="s">
        <v>311</v>
      </c>
      <c r="AJ1343" s="83" t="s">
        <v>311</v>
      </c>
      <c r="AK1343" s="83" t="s">
        <v>311</v>
      </c>
      <c r="AL1343" s="83" t="s">
        <v>311</v>
      </c>
      <c r="AM1343" s="83" t="s">
        <v>311</v>
      </c>
      <c r="AN1343" s="83" t="s">
        <v>311</v>
      </c>
    </row>
    <row r="1344" spans="1:40" x14ac:dyDescent="0.25">
      <c r="A1344" s="81">
        <f t="shared" si="20"/>
        <v>1335</v>
      </c>
      <c r="B1344" s="82" t="str">
        <f>IF(tbl_main[[#This Row],[ТИП]]="","",IF(tbl_main[[#This Row],[Серия и номер]]="","",tbl_main[[#This Row],[ТИП]]&amp;"-"&amp;RIGHT(tbl_main[[#This Row],[Серия и номер]],6)))</f>
        <v/>
      </c>
      <c r="C1344" s="83" t="s">
        <v>311</v>
      </c>
      <c r="D1344" s="83" t="s">
        <v>311</v>
      </c>
      <c r="E1344" s="83" t="s">
        <v>311</v>
      </c>
      <c r="F1344" s="83" t="s">
        <v>311</v>
      </c>
      <c r="G1344" s="83" t="s">
        <v>311</v>
      </c>
      <c r="H1344" s="83" t="s">
        <v>311</v>
      </c>
      <c r="I1344" s="83" t="s">
        <v>311</v>
      </c>
      <c r="J1344" s="83" t="s">
        <v>311</v>
      </c>
      <c r="K1344" s="84" t="s">
        <v>311</v>
      </c>
      <c r="L1344" s="83" t="s">
        <v>311</v>
      </c>
      <c r="M1344" s="85" t="s">
        <v>311</v>
      </c>
      <c r="N1344" s="83" t="s">
        <v>311</v>
      </c>
      <c r="O1344" s="84" t="s">
        <v>311</v>
      </c>
      <c r="P1344" s="83" t="s">
        <v>311</v>
      </c>
      <c r="Q1344" s="83" t="s">
        <v>311</v>
      </c>
      <c r="R1344" s="83" t="s">
        <v>311</v>
      </c>
      <c r="S1344" s="86" t="s">
        <v>311</v>
      </c>
      <c r="T1344" s="83" t="s">
        <v>311</v>
      </c>
      <c r="U1344" s="83" t="s">
        <v>311</v>
      </c>
      <c r="V1344" s="83" t="s">
        <v>311</v>
      </c>
      <c r="W1344" s="86" t="s">
        <v>311</v>
      </c>
      <c r="X1344" s="86" t="s">
        <v>311</v>
      </c>
      <c r="Y1344" s="90" t="str">
        <f>IF(tbl_main[[#This Row],[ИНН организации]]="","",IF(ISERROR(VLOOKUP(tbl_main[[#This Row],[ИНН организации]],tbl_inn[],3,FALSE)),"Проверьте ИНН",VLOOKUP(tbl_main[[#This Row],[ИНН организации]],tbl_inn[],3,FALSE)))</f>
        <v/>
      </c>
      <c r="Z1344" s="90" t="str">
        <f>IF(ISERROR(VLOOKUP(tbl_main[[#This Row],[ИНН организации]],tbl_inn[],4,FALSE)),"",VLOOKUP(tbl_main[[#This Row],[ИНН организации]],tbl_inn[],4,FALSE))</f>
        <v/>
      </c>
      <c r="AA1344" s="90" t="str">
        <f>IF(ISERROR(VLOOKUP(tbl_main[[#This Row],[ИНН организации]],tbl_inn[],8,FALSE)),"",VLOOKUP(tbl_main[[#This Row],[ИНН организации]],tbl_inn[],8,FALSE))</f>
        <v/>
      </c>
      <c r="AB1344" s="83" t="s">
        <v>311</v>
      </c>
      <c r="AC1344" s="83" t="s">
        <v>311</v>
      </c>
      <c r="AD1344" s="83" t="s">
        <v>311</v>
      </c>
      <c r="AE1344" s="83" t="s">
        <v>311</v>
      </c>
      <c r="AF1344" s="83" t="s">
        <v>311</v>
      </c>
      <c r="AG1344" s="83" t="s">
        <v>311</v>
      </c>
      <c r="AH1344" s="83" t="s">
        <v>311</v>
      </c>
      <c r="AI1344" s="83" t="s">
        <v>311</v>
      </c>
      <c r="AJ1344" s="83" t="s">
        <v>311</v>
      </c>
      <c r="AK1344" s="83" t="s">
        <v>311</v>
      </c>
      <c r="AL1344" s="83" t="s">
        <v>311</v>
      </c>
      <c r="AM1344" s="83" t="s">
        <v>311</v>
      </c>
      <c r="AN1344" s="83" t="s">
        <v>311</v>
      </c>
    </row>
    <row r="1345" spans="1:40" x14ac:dyDescent="0.25">
      <c r="A1345" s="81">
        <f t="shared" si="20"/>
        <v>1336</v>
      </c>
      <c r="B1345" s="82" t="str">
        <f>IF(tbl_main[[#This Row],[ТИП]]="","",IF(tbl_main[[#This Row],[Серия и номер]]="","",tbl_main[[#This Row],[ТИП]]&amp;"-"&amp;RIGHT(tbl_main[[#This Row],[Серия и номер]],6)))</f>
        <v/>
      </c>
      <c r="C1345" s="83" t="s">
        <v>311</v>
      </c>
      <c r="D1345" s="83" t="s">
        <v>311</v>
      </c>
      <c r="E1345" s="83" t="s">
        <v>311</v>
      </c>
      <c r="F1345" s="83" t="s">
        <v>311</v>
      </c>
      <c r="G1345" s="83" t="s">
        <v>311</v>
      </c>
      <c r="H1345" s="83" t="s">
        <v>311</v>
      </c>
      <c r="I1345" s="83" t="s">
        <v>311</v>
      </c>
      <c r="J1345" s="83" t="s">
        <v>311</v>
      </c>
      <c r="K1345" s="84" t="s">
        <v>311</v>
      </c>
      <c r="L1345" s="83" t="s">
        <v>311</v>
      </c>
      <c r="M1345" s="85" t="s">
        <v>311</v>
      </c>
      <c r="N1345" s="83" t="s">
        <v>311</v>
      </c>
      <c r="O1345" s="84" t="s">
        <v>311</v>
      </c>
      <c r="P1345" s="83" t="s">
        <v>311</v>
      </c>
      <c r="Q1345" s="83" t="s">
        <v>311</v>
      </c>
      <c r="R1345" s="83" t="s">
        <v>311</v>
      </c>
      <c r="S1345" s="86" t="s">
        <v>311</v>
      </c>
      <c r="T1345" s="83" t="s">
        <v>311</v>
      </c>
      <c r="U1345" s="83" t="s">
        <v>311</v>
      </c>
      <c r="V1345" s="83" t="s">
        <v>311</v>
      </c>
      <c r="W1345" s="86" t="s">
        <v>311</v>
      </c>
      <c r="X1345" s="86" t="s">
        <v>311</v>
      </c>
      <c r="Y1345" s="90" t="str">
        <f>IF(tbl_main[[#This Row],[ИНН организации]]="","",IF(ISERROR(VLOOKUP(tbl_main[[#This Row],[ИНН организации]],tbl_inn[],3,FALSE)),"Проверьте ИНН",VLOOKUP(tbl_main[[#This Row],[ИНН организации]],tbl_inn[],3,FALSE)))</f>
        <v/>
      </c>
      <c r="Z1345" s="90" t="str">
        <f>IF(ISERROR(VLOOKUP(tbl_main[[#This Row],[ИНН организации]],tbl_inn[],4,FALSE)),"",VLOOKUP(tbl_main[[#This Row],[ИНН организации]],tbl_inn[],4,FALSE))</f>
        <v/>
      </c>
      <c r="AA1345" s="90" t="str">
        <f>IF(ISERROR(VLOOKUP(tbl_main[[#This Row],[ИНН организации]],tbl_inn[],8,FALSE)),"",VLOOKUP(tbl_main[[#This Row],[ИНН организации]],tbl_inn[],8,FALSE))</f>
        <v/>
      </c>
      <c r="AB1345" s="83" t="s">
        <v>311</v>
      </c>
      <c r="AC1345" s="83" t="s">
        <v>311</v>
      </c>
      <c r="AD1345" s="83" t="s">
        <v>311</v>
      </c>
      <c r="AE1345" s="83" t="s">
        <v>311</v>
      </c>
      <c r="AF1345" s="83" t="s">
        <v>311</v>
      </c>
      <c r="AG1345" s="83" t="s">
        <v>311</v>
      </c>
      <c r="AH1345" s="83" t="s">
        <v>311</v>
      </c>
      <c r="AI1345" s="83" t="s">
        <v>311</v>
      </c>
      <c r="AJ1345" s="83" t="s">
        <v>311</v>
      </c>
      <c r="AK1345" s="83" t="s">
        <v>311</v>
      </c>
      <c r="AL1345" s="83" t="s">
        <v>311</v>
      </c>
      <c r="AM1345" s="83" t="s">
        <v>311</v>
      </c>
      <c r="AN1345" s="83" t="s">
        <v>311</v>
      </c>
    </row>
    <row r="1346" spans="1:40" x14ac:dyDescent="0.25">
      <c r="A1346" s="81">
        <f t="shared" si="20"/>
        <v>1337</v>
      </c>
      <c r="B1346" s="82" t="str">
        <f>IF(tbl_main[[#This Row],[ТИП]]="","",IF(tbl_main[[#This Row],[Серия и номер]]="","",tbl_main[[#This Row],[ТИП]]&amp;"-"&amp;RIGHT(tbl_main[[#This Row],[Серия и номер]],6)))</f>
        <v/>
      </c>
      <c r="C1346" s="83" t="s">
        <v>311</v>
      </c>
      <c r="D1346" s="83" t="s">
        <v>311</v>
      </c>
      <c r="E1346" s="83" t="s">
        <v>311</v>
      </c>
      <c r="F1346" s="83" t="s">
        <v>311</v>
      </c>
      <c r="G1346" s="83" t="s">
        <v>311</v>
      </c>
      <c r="H1346" s="83" t="s">
        <v>311</v>
      </c>
      <c r="I1346" s="83" t="s">
        <v>311</v>
      </c>
      <c r="J1346" s="83" t="s">
        <v>311</v>
      </c>
      <c r="K1346" s="84" t="s">
        <v>311</v>
      </c>
      <c r="L1346" s="83" t="s">
        <v>311</v>
      </c>
      <c r="M1346" s="85" t="s">
        <v>311</v>
      </c>
      <c r="N1346" s="83" t="s">
        <v>311</v>
      </c>
      <c r="O1346" s="84" t="s">
        <v>311</v>
      </c>
      <c r="P1346" s="83" t="s">
        <v>311</v>
      </c>
      <c r="Q1346" s="83" t="s">
        <v>311</v>
      </c>
      <c r="R1346" s="83" t="s">
        <v>311</v>
      </c>
      <c r="S1346" s="86" t="s">
        <v>311</v>
      </c>
      <c r="T1346" s="83" t="s">
        <v>311</v>
      </c>
      <c r="U1346" s="83" t="s">
        <v>311</v>
      </c>
      <c r="V1346" s="83" t="s">
        <v>311</v>
      </c>
      <c r="W1346" s="86" t="s">
        <v>311</v>
      </c>
      <c r="X1346" s="86" t="s">
        <v>311</v>
      </c>
      <c r="Y1346" s="90" t="str">
        <f>IF(tbl_main[[#This Row],[ИНН организации]]="","",IF(ISERROR(VLOOKUP(tbl_main[[#This Row],[ИНН организации]],tbl_inn[],3,FALSE)),"Проверьте ИНН",VLOOKUP(tbl_main[[#This Row],[ИНН организации]],tbl_inn[],3,FALSE)))</f>
        <v/>
      </c>
      <c r="Z1346" s="90" t="str">
        <f>IF(ISERROR(VLOOKUP(tbl_main[[#This Row],[ИНН организации]],tbl_inn[],4,FALSE)),"",VLOOKUP(tbl_main[[#This Row],[ИНН организации]],tbl_inn[],4,FALSE))</f>
        <v/>
      </c>
      <c r="AA1346" s="90" t="str">
        <f>IF(ISERROR(VLOOKUP(tbl_main[[#This Row],[ИНН организации]],tbl_inn[],8,FALSE)),"",VLOOKUP(tbl_main[[#This Row],[ИНН организации]],tbl_inn[],8,FALSE))</f>
        <v/>
      </c>
      <c r="AB1346" s="83" t="s">
        <v>311</v>
      </c>
      <c r="AC1346" s="83" t="s">
        <v>311</v>
      </c>
      <c r="AD1346" s="83" t="s">
        <v>311</v>
      </c>
      <c r="AE1346" s="83" t="s">
        <v>311</v>
      </c>
      <c r="AF1346" s="83" t="s">
        <v>311</v>
      </c>
      <c r="AG1346" s="83" t="s">
        <v>311</v>
      </c>
      <c r="AH1346" s="83" t="s">
        <v>311</v>
      </c>
      <c r="AI1346" s="83" t="s">
        <v>311</v>
      </c>
      <c r="AJ1346" s="83" t="s">
        <v>311</v>
      </c>
      <c r="AK1346" s="83" t="s">
        <v>311</v>
      </c>
      <c r="AL1346" s="83" t="s">
        <v>311</v>
      </c>
      <c r="AM1346" s="83" t="s">
        <v>311</v>
      </c>
      <c r="AN1346" s="83" t="s">
        <v>311</v>
      </c>
    </row>
    <row r="1347" spans="1:40" x14ac:dyDescent="0.25">
      <c r="A1347" s="81">
        <f t="shared" si="20"/>
        <v>1338</v>
      </c>
      <c r="B1347" s="82" t="str">
        <f>IF(tbl_main[[#This Row],[ТИП]]="","",IF(tbl_main[[#This Row],[Серия и номер]]="","",tbl_main[[#This Row],[ТИП]]&amp;"-"&amp;RIGHT(tbl_main[[#This Row],[Серия и номер]],6)))</f>
        <v/>
      </c>
      <c r="C1347" s="83" t="s">
        <v>311</v>
      </c>
      <c r="D1347" s="83" t="s">
        <v>311</v>
      </c>
      <c r="E1347" s="83" t="s">
        <v>311</v>
      </c>
      <c r="F1347" s="83" t="s">
        <v>311</v>
      </c>
      <c r="G1347" s="83" t="s">
        <v>311</v>
      </c>
      <c r="H1347" s="83" t="s">
        <v>311</v>
      </c>
      <c r="I1347" s="83" t="s">
        <v>311</v>
      </c>
      <c r="J1347" s="83" t="s">
        <v>311</v>
      </c>
      <c r="K1347" s="84" t="s">
        <v>311</v>
      </c>
      <c r="L1347" s="83" t="s">
        <v>311</v>
      </c>
      <c r="M1347" s="85" t="s">
        <v>311</v>
      </c>
      <c r="N1347" s="83" t="s">
        <v>311</v>
      </c>
      <c r="O1347" s="84" t="s">
        <v>311</v>
      </c>
      <c r="P1347" s="83" t="s">
        <v>311</v>
      </c>
      <c r="Q1347" s="83" t="s">
        <v>311</v>
      </c>
      <c r="R1347" s="83" t="s">
        <v>311</v>
      </c>
      <c r="S1347" s="86" t="s">
        <v>311</v>
      </c>
      <c r="T1347" s="83" t="s">
        <v>311</v>
      </c>
      <c r="U1347" s="83" t="s">
        <v>311</v>
      </c>
      <c r="V1347" s="83" t="s">
        <v>311</v>
      </c>
      <c r="W1347" s="86" t="s">
        <v>311</v>
      </c>
      <c r="X1347" s="86" t="s">
        <v>311</v>
      </c>
      <c r="Y1347" s="90" t="str">
        <f>IF(tbl_main[[#This Row],[ИНН организации]]="","",IF(ISERROR(VLOOKUP(tbl_main[[#This Row],[ИНН организации]],tbl_inn[],3,FALSE)),"Проверьте ИНН",VLOOKUP(tbl_main[[#This Row],[ИНН организации]],tbl_inn[],3,FALSE)))</f>
        <v/>
      </c>
      <c r="Z1347" s="90" t="str">
        <f>IF(ISERROR(VLOOKUP(tbl_main[[#This Row],[ИНН организации]],tbl_inn[],4,FALSE)),"",VLOOKUP(tbl_main[[#This Row],[ИНН организации]],tbl_inn[],4,FALSE))</f>
        <v/>
      </c>
      <c r="AA1347" s="90" t="str">
        <f>IF(ISERROR(VLOOKUP(tbl_main[[#This Row],[ИНН организации]],tbl_inn[],8,FALSE)),"",VLOOKUP(tbl_main[[#This Row],[ИНН организации]],tbl_inn[],8,FALSE))</f>
        <v/>
      </c>
      <c r="AB1347" s="83" t="s">
        <v>311</v>
      </c>
      <c r="AC1347" s="83" t="s">
        <v>311</v>
      </c>
      <c r="AD1347" s="83" t="s">
        <v>311</v>
      </c>
      <c r="AE1347" s="83" t="s">
        <v>311</v>
      </c>
      <c r="AF1347" s="83" t="s">
        <v>311</v>
      </c>
      <c r="AG1347" s="83" t="s">
        <v>311</v>
      </c>
      <c r="AH1347" s="83" t="s">
        <v>311</v>
      </c>
      <c r="AI1347" s="83" t="s">
        <v>311</v>
      </c>
      <c r="AJ1347" s="83" t="s">
        <v>311</v>
      </c>
      <c r="AK1347" s="83" t="s">
        <v>311</v>
      </c>
      <c r="AL1347" s="83" t="s">
        <v>311</v>
      </c>
      <c r="AM1347" s="83" t="s">
        <v>311</v>
      </c>
      <c r="AN1347" s="83" t="s">
        <v>311</v>
      </c>
    </row>
    <row r="1348" spans="1:40" x14ac:dyDescent="0.25">
      <c r="A1348" s="81">
        <f t="shared" si="20"/>
        <v>1339</v>
      </c>
      <c r="B1348" s="82" t="str">
        <f>IF(tbl_main[[#This Row],[ТИП]]="","",IF(tbl_main[[#This Row],[Серия и номер]]="","",tbl_main[[#This Row],[ТИП]]&amp;"-"&amp;RIGHT(tbl_main[[#This Row],[Серия и номер]],6)))</f>
        <v/>
      </c>
      <c r="C1348" s="83" t="s">
        <v>311</v>
      </c>
      <c r="D1348" s="83" t="s">
        <v>311</v>
      </c>
      <c r="E1348" s="83" t="s">
        <v>311</v>
      </c>
      <c r="F1348" s="83" t="s">
        <v>311</v>
      </c>
      <c r="G1348" s="83" t="s">
        <v>311</v>
      </c>
      <c r="H1348" s="83" t="s">
        <v>311</v>
      </c>
      <c r="I1348" s="83" t="s">
        <v>311</v>
      </c>
      <c r="J1348" s="83" t="s">
        <v>311</v>
      </c>
      <c r="K1348" s="84" t="s">
        <v>311</v>
      </c>
      <c r="L1348" s="83" t="s">
        <v>311</v>
      </c>
      <c r="M1348" s="85" t="s">
        <v>311</v>
      </c>
      <c r="N1348" s="83" t="s">
        <v>311</v>
      </c>
      <c r="O1348" s="84" t="s">
        <v>311</v>
      </c>
      <c r="P1348" s="83" t="s">
        <v>311</v>
      </c>
      <c r="Q1348" s="83" t="s">
        <v>311</v>
      </c>
      <c r="R1348" s="83" t="s">
        <v>311</v>
      </c>
      <c r="S1348" s="86" t="s">
        <v>311</v>
      </c>
      <c r="T1348" s="83" t="s">
        <v>311</v>
      </c>
      <c r="U1348" s="83" t="s">
        <v>311</v>
      </c>
      <c r="V1348" s="83" t="s">
        <v>311</v>
      </c>
      <c r="W1348" s="86" t="s">
        <v>311</v>
      </c>
      <c r="X1348" s="86" t="s">
        <v>311</v>
      </c>
      <c r="Y1348" s="90" t="str">
        <f>IF(tbl_main[[#This Row],[ИНН организации]]="","",IF(ISERROR(VLOOKUP(tbl_main[[#This Row],[ИНН организации]],tbl_inn[],3,FALSE)),"Проверьте ИНН",VLOOKUP(tbl_main[[#This Row],[ИНН организации]],tbl_inn[],3,FALSE)))</f>
        <v/>
      </c>
      <c r="Z1348" s="90" t="str">
        <f>IF(ISERROR(VLOOKUP(tbl_main[[#This Row],[ИНН организации]],tbl_inn[],4,FALSE)),"",VLOOKUP(tbl_main[[#This Row],[ИНН организации]],tbl_inn[],4,FALSE))</f>
        <v/>
      </c>
      <c r="AA1348" s="90" t="str">
        <f>IF(ISERROR(VLOOKUP(tbl_main[[#This Row],[ИНН организации]],tbl_inn[],8,FALSE)),"",VLOOKUP(tbl_main[[#This Row],[ИНН организации]],tbl_inn[],8,FALSE))</f>
        <v/>
      </c>
      <c r="AB1348" s="83" t="s">
        <v>311</v>
      </c>
      <c r="AC1348" s="83" t="s">
        <v>311</v>
      </c>
      <c r="AD1348" s="83" t="s">
        <v>311</v>
      </c>
      <c r="AE1348" s="83" t="s">
        <v>311</v>
      </c>
      <c r="AF1348" s="83" t="s">
        <v>311</v>
      </c>
      <c r="AG1348" s="83" t="s">
        <v>311</v>
      </c>
      <c r="AH1348" s="83" t="s">
        <v>311</v>
      </c>
      <c r="AI1348" s="83" t="s">
        <v>311</v>
      </c>
      <c r="AJ1348" s="83" t="s">
        <v>311</v>
      </c>
      <c r="AK1348" s="83" t="s">
        <v>311</v>
      </c>
      <c r="AL1348" s="83" t="s">
        <v>311</v>
      </c>
      <c r="AM1348" s="83" t="s">
        <v>311</v>
      </c>
      <c r="AN1348" s="83" t="s">
        <v>311</v>
      </c>
    </row>
    <row r="1349" spans="1:40" x14ac:dyDescent="0.25">
      <c r="A1349" s="81">
        <f t="shared" si="20"/>
        <v>1340</v>
      </c>
      <c r="B1349" s="82" t="str">
        <f>IF(tbl_main[[#This Row],[ТИП]]="","",IF(tbl_main[[#This Row],[Серия и номер]]="","",tbl_main[[#This Row],[ТИП]]&amp;"-"&amp;RIGHT(tbl_main[[#This Row],[Серия и номер]],6)))</f>
        <v/>
      </c>
      <c r="C1349" s="83" t="s">
        <v>311</v>
      </c>
      <c r="D1349" s="83" t="s">
        <v>311</v>
      </c>
      <c r="E1349" s="83" t="s">
        <v>311</v>
      </c>
      <c r="F1349" s="83" t="s">
        <v>311</v>
      </c>
      <c r="G1349" s="83" t="s">
        <v>311</v>
      </c>
      <c r="H1349" s="83" t="s">
        <v>311</v>
      </c>
      <c r="I1349" s="83" t="s">
        <v>311</v>
      </c>
      <c r="J1349" s="83" t="s">
        <v>311</v>
      </c>
      <c r="K1349" s="84" t="s">
        <v>311</v>
      </c>
      <c r="L1349" s="83" t="s">
        <v>311</v>
      </c>
      <c r="M1349" s="85" t="s">
        <v>311</v>
      </c>
      <c r="N1349" s="83" t="s">
        <v>311</v>
      </c>
      <c r="O1349" s="84" t="s">
        <v>311</v>
      </c>
      <c r="P1349" s="83" t="s">
        <v>311</v>
      </c>
      <c r="Q1349" s="83" t="s">
        <v>311</v>
      </c>
      <c r="R1349" s="83" t="s">
        <v>311</v>
      </c>
      <c r="S1349" s="86" t="s">
        <v>311</v>
      </c>
      <c r="T1349" s="83" t="s">
        <v>311</v>
      </c>
      <c r="U1349" s="83" t="s">
        <v>311</v>
      </c>
      <c r="V1349" s="83" t="s">
        <v>311</v>
      </c>
      <c r="W1349" s="86" t="s">
        <v>311</v>
      </c>
      <c r="X1349" s="86" t="s">
        <v>311</v>
      </c>
      <c r="Y1349" s="90" t="str">
        <f>IF(tbl_main[[#This Row],[ИНН организации]]="","",IF(ISERROR(VLOOKUP(tbl_main[[#This Row],[ИНН организации]],tbl_inn[],3,FALSE)),"Проверьте ИНН",VLOOKUP(tbl_main[[#This Row],[ИНН организации]],tbl_inn[],3,FALSE)))</f>
        <v/>
      </c>
      <c r="Z1349" s="90" t="str">
        <f>IF(ISERROR(VLOOKUP(tbl_main[[#This Row],[ИНН организации]],tbl_inn[],4,FALSE)),"",VLOOKUP(tbl_main[[#This Row],[ИНН организации]],tbl_inn[],4,FALSE))</f>
        <v/>
      </c>
      <c r="AA1349" s="90" t="str">
        <f>IF(ISERROR(VLOOKUP(tbl_main[[#This Row],[ИНН организации]],tbl_inn[],8,FALSE)),"",VLOOKUP(tbl_main[[#This Row],[ИНН организации]],tbl_inn[],8,FALSE))</f>
        <v/>
      </c>
      <c r="AB1349" s="83" t="s">
        <v>311</v>
      </c>
      <c r="AC1349" s="83" t="s">
        <v>311</v>
      </c>
      <c r="AD1349" s="83" t="s">
        <v>311</v>
      </c>
      <c r="AE1349" s="83" t="s">
        <v>311</v>
      </c>
      <c r="AF1349" s="83" t="s">
        <v>311</v>
      </c>
      <c r="AG1349" s="83" t="s">
        <v>311</v>
      </c>
      <c r="AH1349" s="83" t="s">
        <v>311</v>
      </c>
      <c r="AI1349" s="83" t="s">
        <v>311</v>
      </c>
      <c r="AJ1349" s="83" t="s">
        <v>311</v>
      </c>
      <c r="AK1349" s="83" t="s">
        <v>311</v>
      </c>
      <c r="AL1349" s="83" t="s">
        <v>311</v>
      </c>
      <c r="AM1349" s="83" t="s">
        <v>311</v>
      </c>
      <c r="AN1349" s="83" t="s">
        <v>311</v>
      </c>
    </row>
    <row r="1350" spans="1:40" x14ac:dyDescent="0.25">
      <c r="A1350" s="81">
        <f t="shared" si="20"/>
        <v>1341</v>
      </c>
      <c r="B1350" s="82" t="str">
        <f>IF(tbl_main[[#This Row],[ТИП]]="","",IF(tbl_main[[#This Row],[Серия и номер]]="","",tbl_main[[#This Row],[ТИП]]&amp;"-"&amp;RIGHT(tbl_main[[#This Row],[Серия и номер]],6)))</f>
        <v/>
      </c>
      <c r="C1350" s="83" t="s">
        <v>311</v>
      </c>
      <c r="D1350" s="83" t="s">
        <v>311</v>
      </c>
      <c r="E1350" s="83" t="s">
        <v>311</v>
      </c>
      <c r="F1350" s="83" t="s">
        <v>311</v>
      </c>
      <c r="G1350" s="83" t="s">
        <v>311</v>
      </c>
      <c r="H1350" s="83" t="s">
        <v>311</v>
      </c>
      <c r="I1350" s="83" t="s">
        <v>311</v>
      </c>
      <c r="J1350" s="83" t="s">
        <v>311</v>
      </c>
      <c r="K1350" s="84" t="s">
        <v>311</v>
      </c>
      <c r="L1350" s="83" t="s">
        <v>311</v>
      </c>
      <c r="M1350" s="85" t="s">
        <v>311</v>
      </c>
      <c r="N1350" s="83" t="s">
        <v>311</v>
      </c>
      <c r="O1350" s="84" t="s">
        <v>311</v>
      </c>
      <c r="P1350" s="83" t="s">
        <v>311</v>
      </c>
      <c r="Q1350" s="83" t="s">
        <v>311</v>
      </c>
      <c r="R1350" s="83" t="s">
        <v>311</v>
      </c>
      <c r="S1350" s="86" t="s">
        <v>311</v>
      </c>
      <c r="T1350" s="83" t="s">
        <v>311</v>
      </c>
      <c r="U1350" s="83" t="s">
        <v>311</v>
      </c>
      <c r="V1350" s="83" t="s">
        <v>311</v>
      </c>
      <c r="W1350" s="86" t="s">
        <v>311</v>
      </c>
      <c r="X1350" s="86" t="s">
        <v>311</v>
      </c>
      <c r="Y1350" s="90" t="str">
        <f>IF(tbl_main[[#This Row],[ИНН организации]]="","",IF(ISERROR(VLOOKUP(tbl_main[[#This Row],[ИНН организации]],tbl_inn[],3,FALSE)),"Проверьте ИНН",VLOOKUP(tbl_main[[#This Row],[ИНН организации]],tbl_inn[],3,FALSE)))</f>
        <v/>
      </c>
      <c r="Z1350" s="90" t="str">
        <f>IF(ISERROR(VLOOKUP(tbl_main[[#This Row],[ИНН организации]],tbl_inn[],4,FALSE)),"",VLOOKUP(tbl_main[[#This Row],[ИНН организации]],tbl_inn[],4,FALSE))</f>
        <v/>
      </c>
      <c r="AA1350" s="90" t="str">
        <f>IF(ISERROR(VLOOKUP(tbl_main[[#This Row],[ИНН организации]],tbl_inn[],8,FALSE)),"",VLOOKUP(tbl_main[[#This Row],[ИНН организации]],tbl_inn[],8,FALSE))</f>
        <v/>
      </c>
      <c r="AB1350" s="83" t="s">
        <v>311</v>
      </c>
      <c r="AC1350" s="83" t="s">
        <v>311</v>
      </c>
      <c r="AD1350" s="83" t="s">
        <v>311</v>
      </c>
      <c r="AE1350" s="83" t="s">
        <v>311</v>
      </c>
      <c r="AF1350" s="83" t="s">
        <v>311</v>
      </c>
      <c r="AG1350" s="83" t="s">
        <v>311</v>
      </c>
      <c r="AH1350" s="83" t="s">
        <v>311</v>
      </c>
      <c r="AI1350" s="83" t="s">
        <v>311</v>
      </c>
      <c r="AJ1350" s="83" t="s">
        <v>311</v>
      </c>
      <c r="AK1350" s="83" t="s">
        <v>311</v>
      </c>
      <c r="AL1350" s="83" t="s">
        <v>311</v>
      </c>
      <c r="AM1350" s="83" t="s">
        <v>311</v>
      </c>
      <c r="AN1350" s="83" t="s">
        <v>311</v>
      </c>
    </row>
    <row r="1351" spans="1:40" x14ac:dyDescent="0.25">
      <c r="A1351" s="81">
        <f t="shared" si="20"/>
        <v>1342</v>
      </c>
      <c r="B1351" s="82" t="str">
        <f>IF(tbl_main[[#This Row],[ТИП]]="","",IF(tbl_main[[#This Row],[Серия и номер]]="","",tbl_main[[#This Row],[ТИП]]&amp;"-"&amp;RIGHT(tbl_main[[#This Row],[Серия и номер]],6)))</f>
        <v/>
      </c>
      <c r="C1351" s="83" t="s">
        <v>311</v>
      </c>
      <c r="D1351" s="83" t="s">
        <v>311</v>
      </c>
      <c r="E1351" s="83" t="s">
        <v>311</v>
      </c>
      <c r="F1351" s="83" t="s">
        <v>311</v>
      </c>
      <c r="G1351" s="83" t="s">
        <v>311</v>
      </c>
      <c r="H1351" s="83" t="s">
        <v>311</v>
      </c>
      <c r="I1351" s="83" t="s">
        <v>311</v>
      </c>
      <c r="J1351" s="83" t="s">
        <v>311</v>
      </c>
      <c r="K1351" s="84" t="s">
        <v>311</v>
      </c>
      <c r="L1351" s="83" t="s">
        <v>311</v>
      </c>
      <c r="M1351" s="85" t="s">
        <v>311</v>
      </c>
      <c r="N1351" s="83" t="s">
        <v>311</v>
      </c>
      <c r="O1351" s="84" t="s">
        <v>311</v>
      </c>
      <c r="P1351" s="83" t="s">
        <v>311</v>
      </c>
      <c r="Q1351" s="83" t="s">
        <v>311</v>
      </c>
      <c r="R1351" s="83" t="s">
        <v>311</v>
      </c>
      <c r="S1351" s="86" t="s">
        <v>311</v>
      </c>
      <c r="T1351" s="83" t="s">
        <v>311</v>
      </c>
      <c r="U1351" s="83" t="s">
        <v>311</v>
      </c>
      <c r="V1351" s="83" t="s">
        <v>311</v>
      </c>
      <c r="W1351" s="86" t="s">
        <v>311</v>
      </c>
      <c r="X1351" s="86" t="s">
        <v>311</v>
      </c>
      <c r="Y1351" s="90" t="str">
        <f>IF(tbl_main[[#This Row],[ИНН организации]]="","",IF(ISERROR(VLOOKUP(tbl_main[[#This Row],[ИНН организации]],tbl_inn[],3,FALSE)),"Проверьте ИНН",VLOOKUP(tbl_main[[#This Row],[ИНН организации]],tbl_inn[],3,FALSE)))</f>
        <v/>
      </c>
      <c r="Z1351" s="90" t="str">
        <f>IF(ISERROR(VLOOKUP(tbl_main[[#This Row],[ИНН организации]],tbl_inn[],4,FALSE)),"",VLOOKUP(tbl_main[[#This Row],[ИНН организации]],tbl_inn[],4,FALSE))</f>
        <v/>
      </c>
      <c r="AA1351" s="90" t="str">
        <f>IF(ISERROR(VLOOKUP(tbl_main[[#This Row],[ИНН организации]],tbl_inn[],8,FALSE)),"",VLOOKUP(tbl_main[[#This Row],[ИНН организации]],tbl_inn[],8,FALSE))</f>
        <v/>
      </c>
      <c r="AB1351" s="83" t="s">
        <v>311</v>
      </c>
      <c r="AC1351" s="83" t="s">
        <v>311</v>
      </c>
      <c r="AD1351" s="83" t="s">
        <v>311</v>
      </c>
      <c r="AE1351" s="83" t="s">
        <v>311</v>
      </c>
      <c r="AF1351" s="83" t="s">
        <v>311</v>
      </c>
      <c r="AG1351" s="83" t="s">
        <v>311</v>
      </c>
      <c r="AH1351" s="83" t="s">
        <v>311</v>
      </c>
      <c r="AI1351" s="83" t="s">
        <v>311</v>
      </c>
      <c r="AJ1351" s="83" t="s">
        <v>311</v>
      </c>
      <c r="AK1351" s="83" t="s">
        <v>311</v>
      </c>
      <c r="AL1351" s="83" t="s">
        <v>311</v>
      </c>
      <c r="AM1351" s="83" t="s">
        <v>311</v>
      </c>
      <c r="AN1351" s="83" t="s">
        <v>311</v>
      </c>
    </row>
    <row r="1352" spans="1:40" x14ac:dyDescent="0.25">
      <c r="A1352" s="81">
        <f t="shared" si="20"/>
        <v>1343</v>
      </c>
      <c r="B1352" s="82" t="str">
        <f>IF(tbl_main[[#This Row],[ТИП]]="","",IF(tbl_main[[#This Row],[Серия и номер]]="","",tbl_main[[#This Row],[ТИП]]&amp;"-"&amp;RIGHT(tbl_main[[#This Row],[Серия и номер]],6)))</f>
        <v/>
      </c>
      <c r="C1352" s="83" t="s">
        <v>311</v>
      </c>
      <c r="D1352" s="83" t="s">
        <v>311</v>
      </c>
      <c r="E1352" s="83" t="s">
        <v>311</v>
      </c>
      <c r="F1352" s="83" t="s">
        <v>311</v>
      </c>
      <c r="G1352" s="83" t="s">
        <v>311</v>
      </c>
      <c r="H1352" s="83" t="s">
        <v>311</v>
      </c>
      <c r="I1352" s="83" t="s">
        <v>311</v>
      </c>
      <c r="J1352" s="83" t="s">
        <v>311</v>
      </c>
      <c r="K1352" s="84" t="s">
        <v>311</v>
      </c>
      <c r="L1352" s="83" t="s">
        <v>311</v>
      </c>
      <c r="M1352" s="85" t="s">
        <v>311</v>
      </c>
      <c r="N1352" s="83" t="s">
        <v>311</v>
      </c>
      <c r="O1352" s="84" t="s">
        <v>311</v>
      </c>
      <c r="P1352" s="83" t="s">
        <v>311</v>
      </c>
      <c r="Q1352" s="83" t="s">
        <v>311</v>
      </c>
      <c r="R1352" s="83" t="s">
        <v>311</v>
      </c>
      <c r="S1352" s="86" t="s">
        <v>311</v>
      </c>
      <c r="T1352" s="83" t="s">
        <v>311</v>
      </c>
      <c r="U1352" s="83" t="s">
        <v>311</v>
      </c>
      <c r="V1352" s="83" t="s">
        <v>311</v>
      </c>
      <c r="W1352" s="86" t="s">
        <v>311</v>
      </c>
      <c r="X1352" s="86" t="s">
        <v>311</v>
      </c>
      <c r="Y1352" s="90" t="str">
        <f>IF(tbl_main[[#This Row],[ИНН организации]]="","",IF(ISERROR(VLOOKUP(tbl_main[[#This Row],[ИНН организации]],tbl_inn[],3,FALSE)),"Проверьте ИНН",VLOOKUP(tbl_main[[#This Row],[ИНН организации]],tbl_inn[],3,FALSE)))</f>
        <v/>
      </c>
      <c r="Z1352" s="90" t="str">
        <f>IF(ISERROR(VLOOKUP(tbl_main[[#This Row],[ИНН организации]],tbl_inn[],4,FALSE)),"",VLOOKUP(tbl_main[[#This Row],[ИНН организации]],tbl_inn[],4,FALSE))</f>
        <v/>
      </c>
      <c r="AA1352" s="90" t="str">
        <f>IF(ISERROR(VLOOKUP(tbl_main[[#This Row],[ИНН организации]],tbl_inn[],8,FALSE)),"",VLOOKUP(tbl_main[[#This Row],[ИНН организации]],tbl_inn[],8,FALSE))</f>
        <v/>
      </c>
      <c r="AB1352" s="83" t="s">
        <v>311</v>
      </c>
      <c r="AC1352" s="83" t="s">
        <v>311</v>
      </c>
      <c r="AD1352" s="83" t="s">
        <v>311</v>
      </c>
      <c r="AE1352" s="83" t="s">
        <v>311</v>
      </c>
      <c r="AF1352" s="83" t="s">
        <v>311</v>
      </c>
      <c r="AG1352" s="83" t="s">
        <v>311</v>
      </c>
      <c r="AH1352" s="83" t="s">
        <v>311</v>
      </c>
      <c r="AI1352" s="83" t="s">
        <v>311</v>
      </c>
      <c r="AJ1352" s="83" t="s">
        <v>311</v>
      </c>
      <c r="AK1352" s="83" t="s">
        <v>311</v>
      </c>
      <c r="AL1352" s="83" t="s">
        <v>311</v>
      </c>
      <c r="AM1352" s="83" t="s">
        <v>311</v>
      </c>
      <c r="AN1352" s="83" t="s">
        <v>311</v>
      </c>
    </row>
    <row r="1353" spans="1:40" x14ac:dyDescent="0.25">
      <c r="A1353" s="81">
        <f t="shared" si="20"/>
        <v>1344</v>
      </c>
      <c r="B1353" s="82" t="str">
        <f>IF(tbl_main[[#This Row],[ТИП]]="","",IF(tbl_main[[#This Row],[Серия и номер]]="","",tbl_main[[#This Row],[ТИП]]&amp;"-"&amp;RIGHT(tbl_main[[#This Row],[Серия и номер]],6)))</f>
        <v/>
      </c>
      <c r="C1353" s="83" t="s">
        <v>311</v>
      </c>
      <c r="D1353" s="83" t="s">
        <v>311</v>
      </c>
      <c r="E1353" s="83" t="s">
        <v>311</v>
      </c>
      <c r="F1353" s="83" t="s">
        <v>311</v>
      </c>
      <c r="G1353" s="83" t="s">
        <v>311</v>
      </c>
      <c r="H1353" s="83" t="s">
        <v>311</v>
      </c>
      <c r="I1353" s="83" t="s">
        <v>311</v>
      </c>
      <c r="J1353" s="83" t="s">
        <v>311</v>
      </c>
      <c r="K1353" s="84" t="s">
        <v>311</v>
      </c>
      <c r="L1353" s="83" t="s">
        <v>311</v>
      </c>
      <c r="M1353" s="85" t="s">
        <v>311</v>
      </c>
      <c r="N1353" s="83" t="s">
        <v>311</v>
      </c>
      <c r="O1353" s="84" t="s">
        <v>311</v>
      </c>
      <c r="P1353" s="83" t="s">
        <v>311</v>
      </c>
      <c r="Q1353" s="83" t="s">
        <v>311</v>
      </c>
      <c r="R1353" s="83" t="s">
        <v>311</v>
      </c>
      <c r="S1353" s="86" t="s">
        <v>311</v>
      </c>
      <c r="T1353" s="83" t="s">
        <v>311</v>
      </c>
      <c r="U1353" s="83" t="s">
        <v>311</v>
      </c>
      <c r="V1353" s="83" t="s">
        <v>311</v>
      </c>
      <c r="W1353" s="86" t="s">
        <v>311</v>
      </c>
      <c r="X1353" s="86" t="s">
        <v>311</v>
      </c>
      <c r="Y1353" s="90" t="str">
        <f>IF(tbl_main[[#This Row],[ИНН организации]]="","",IF(ISERROR(VLOOKUP(tbl_main[[#This Row],[ИНН организации]],tbl_inn[],3,FALSE)),"Проверьте ИНН",VLOOKUP(tbl_main[[#This Row],[ИНН организации]],tbl_inn[],3,FALSE)))</f>
        <v/>
      </c>
      <c r="Z1353" s="90" t="str">
        <f>IF(ISERROR(VLOOKUP(tbl_main[[#This Row],[ИНН организации]],tbl_inn[],4,FALSE)),"",VLOOKUP(tbl_main[[#This Row],[ИНН организации]],tbl_inn[],4,FALSE))</f>
        <v/>
      </c>
      <c r="AA1353" s="90" t="str">
        <f>IF(ISERROR(VLOOKUP(tbl_main[[#This Row],[ИНН организации]],tbl_inn[],8,FALSE)),"",VLOOKUP(tbl_main[[#This Row],[ИНН организации]],tbl_inn[],8,FALSE))</f>
        <v/>
      </c>
      <c r="AB1353" s="83" t="s">
        <v>311</v>
      </c>
      <c r="AC1353" s="83" t="s">
        <v>311</v>
      </c>
      <c r="AD1353" s="83" t="s">
        <v>311</v>
      </c>
      <c r="AE1353" s="83" t="s">
        <v>311</v>
      </c>
      <c r="AF1353" s="83" t="s">
        <v>311</v>
      </c>
      <c r="AG1353" s="83" t="s">
        <v>311</v>
      </c>
      <c r="AH1353" s="83" t="s">
        <v>311</v>
      </c>
      <c r="AI1353" s="83" t="s">
        <v>311</v>
      </c>
      <c r="AJ1353" s="83" t="s">
        <v>311</v>
      </c>
      <c r="AK1353" s="83" t="s">
        <v>311</v>
      </c>
      <c r="AL1353" s="83" t="s">
        <v>311</v>
      </c>
      <c r="AM1353" s="83" t="s">
        <v>311</v>
      </c>
      <c r="AN1353" s="83" t="s">
        <v>311</v>
      </c>
    </row>
    <row r="1354" spans="1:40" x14ac:dyDescent="0.25">
      <c r="A1354" s="81">
        <f t="shared" si="20"/>
        <v>1345</v>
      </c>
      <c r="B1354" s="82" t="str">
        <f>IF(tbl_main[[#This Row],[ТИП]]="","",IF(tbl_main[[#This Row],[Серия и номер]]="","",tbl_main[[#This Row],[ТИП]]&amp;"-"&amp;RIGHT(tbl_main[[#This Row],[Серия и номер]],6)))</f>
        <v/>
      </c>
      <c r="C1354" s="83" t="s">
        <v>311</v>
      </c>
      <c r="D1354" s="83" t="s">
        <v>311</v>
      </c>
      <c r="E1354" s="83" t="s">
        <v>311</v>
      </c>
      <c r="F1354" s="83" t="s">
        <v>311</v>
      </c>
      <c r="G1354" s="83" t="s">
        <v>311</v>
      </c>
      <c r="H1354" s="83" t="s">
        <v>311</v>
      </c>
      <c r="I1354" s="83" t="s">
        <v>311</v>
      </c>
      <c r="J1354" s="83" t="s">
        <v>311</v>
      </c>
      <c r="K1354" s="84" t="s">
        <v>311</v>
      </c>
      <c r="L1354" s="83" t="s">
        <v>311</v>
      </c>
      <c r="M1354" s="85" t="s">
        <v>311</v>
      </c>
      <c r="N1354" s="83" t="s">
        <v>311</v>
      </c>
      <c r="O1354" s="84" t="s">
        <v>311</v>
      </c>
      <c r="P1354" s="83" t="s">
        <v>311</v>
      </c>
      <c r="Q1354" s="83" t="s">
        <v>311</v>
      </c>
      <c r="R1354" s="83" t="s">
        <v>311</v>
      </c>
      <c r="S1354" s="86" t="s">
        <v>311</v>
      </c>
      <c r="T1354" s="83" t="s">
        <v>311</v>
      </c>
      <c r="U1354" s="83" t="s">
        <v>311</v>
      </c>
      <c r="V1354" s="83" t="s">
        <v>311</v>
      </c>
      <c r="W1354" s="86" t="s">
        <v>311</v>
      </c>
      <c r="X1354" s="86" t="s">
        <v>311</v>
      </c>
      <c r="Y1354" s="90" t="str">
        <f>IF(tbl_main[[#This Row],[ИНН организации]]="","",IF(ISERROR(VLOOKUP(tbl_main[[#This Row],[ИНН организации]],tbl_inn[],3,FALSE)),"Проверьте ИНН",VLOOKUP(tbl_main[[#This Row],[ИНН организации]],tbl_inn[],3,FALSE)))</f>
        <v/>
      </c>
      <c r="Z1354" s="90" t="str">
        <f>IF(ISERROR(VLOOKUP(tbl_main[[#This Row],[ИНН организации]],tbl_inn[],4,FALSE)),"",VLOOKUP(tbl_main[[#This Row],[ИНН организации]],tbl_inn[],4,FALSE))</f>
        <v/>
      </c>
      <c r="AA1354" s="90" t="str">
        <f>IF(ISERROR(VLOOKUP(tbl_main[[#This Row],[ИНН организации]],tbl_inn[],8,FALSE)),"",VLOOKUP(tbl_main[[#This Row],[ИНН организации]],tbl_inn[],8,FALSE))</f>
        <v/>
      </c>
      <c r="AB1354" s="83" t="s">
        <v>311</v>
      </c>
      <c r="AC1354" s="83" t="s">
        <v>311</v>
      </c>
      <c r="AD1354" s="83" t="s">
        <v>311</v>
      </c>
      <c r="AE1354" s="83" t="s">
        <v>311</v>
      </c>
      <c r="AF1354" s="83" t="s">
        <v>311</v>
      </c>
      <c r="AG1354" s="83" t="s">
        <v>311</v>
      </c>
      <c r="AH1354" s="83" t="s">
        <v>311</v>
      </c>
      <c r="AI1354" s="83" t="s">
        <v>311</v>
      </c>
      <c r="AJ1354" s="83" t="s">
        <v>311</v>
      </c>
      <c r="AK1354" s="83" t="s">
        <v>311</v>
      </c>
      <c r="AL1354" s="83" t="s">
        <v>311</v>
      </c>
      <c r="AM1354" s="83" t="s">
        <v>311</v>
      </c>
      <c r="AN1354" s="83" t="s">
        <v>311</v>
      </c>
    </row>
    <row r="1355" spans="1:40" x14ac:dyDescent="0.25">
      <c r="A1355" s="81">
        <f t="shared" ref="A1355:A1418" si="21">ROW()-9</f>
        <v>1346</v>
      </c>
      <c r="B1355" s="82" t="str">
        <f>IF(tbl_main[[#This Row],[ТИП]]="","",IF(tbl_main[[#This Row],[Серия и номер]]="","",tbl_main[[#This Row],[ТИП]]&amp;"-"&amp;RIGHT(tbl_main[[#This Row],[Серия и номер]],6)))</f>
        <v/>
      </c>
      <c r="C1355" s="83" t="s">
        <v>311</v>
      </c>
      <c r="D1355" s="83" t="s">
        <v>311</v>
      </c>
      <c r="E1355" s="83" t="s">
        <v>311</v>
      </c>
      <c r="F1355" s="83" t="s">
        <v>311</v>
      </c>
      <c r="G1355" s="83" t="s">
        <v>311</v>
      </c>
      <c r="H1355" s="83" t="s">
        <v>311</v>
      </c>
      <c r="I1355" s="83" t="s">
        <v>311</v>
      </c>
      <c r="J1355" s="83" t="s">
        <v>311</v>
      </c>
      <c r="K1355" s="84" t="s">
        <v>311</v>
      </c>
      <c r="L1355" s="83" t="s">
        <v>311</v>
      </c>
      <c r="M1355" s="85" t="s">
        <v>311</v>
      </c>
      <c r="N1355" s="83" t="s">
        <v>311</v>
      </c>
      <c r="O1355" s="84" t="s">
        <v>311</v>
      </c>
      <c r="P1355" s="83" t="s">
        <v>311</v>
      </c>
      <c r="Q1355" s="83" t="s">
        <v>311</v>
      </c>
      <c r="R1355" s="83" t="s">
        <v>311</v>
      </c>
      <c r="S1355" s="86" t="s">
        <v>311</v>
      </c>
      <c r="T1355" s="83" t="s">
        <v>311</v>
      </c>
      <c r="U1355" s="83" t="s">
        <v>311</v>
      </c>
      <c r="V1355" s="83" t="s">
        <v>311</v>
      </c>
      <c r="W1355" s="86" t="s">
        <v>311</v>
      </c>
      <c r="X1355" s="86" t="s">
        <v>311</v>
      </c>
      <c r="Y1355" s="90" t="str">
        <f>IF(tbl_main[[#This Row],[ИНН организации]]="","",IF(ISERROR(VLOOKUP(tbl_main[[#This Row],[ИНН организации]],tbl_inn[],3,FALSE)),"Проверьте ИНН",VLOOKUP(tbl_main[[#This Row],[ИНН организации]],tbl_inn[],3,FALSE)))</f>
        <v/>
      </c>
      <c r="Z1355" s="90" t="str">
        <f>IF(ISERROR(VLOOKUP(tbl_main[[#This Row],[ИНН организации]],tbl_inn[],4,FALSE)),"",VLOOKUP(tbl_main[[#This Row],[ИНН организации]],tbl_inn[],4,FALSE))</f>
        <v/>
      </c>
      <c r="AA1355" s="90" t="str">
        <f>IF(ISERROR(VLOOKUP(tbl_main[[#This Row],[ИНН организации]],tbl_inn[],8,FALSE)),"",VLOOKUP(tbl_main[[#This Row],[ИНН организации]],tbl_inn[],8,FALSE))</f>
        <v/>
      </c>
      <c r="AB1355" s="83" t="s">
        <v>311</v>
      </c>
      <c r="AC1355" s="83" t="s">
        <v>311</v>
      </c>
      <c r="AD1355" s="83" t="s">
        <v>311</v>
      </c>
      <c r="AE1355" s="83" t="s">
        <v>311</v>
      </c>
      <c r="AF1355" s="83" t="s">
        <v>311</v>
      </c>
      <c r="AG1355" s="83" t="s">
        <v>311</v>
      </c>
      <c r="AH1355" s="83" t="s">
        <v>311</v>
      </c>
      <c r="AI1355" s="83" t="s">
        <v>311</v>
      </c>
      <c r="AJ1355" s="83" t="s">
        <v>311</v>
      </c>
      <c r="AK1355" s="83" t="s">
        <v>311</v>
      </c>
      <c r="AL1355" s="83" t="s">
        <v>311</v>
      </c>
      <c r="AM1355" s="83" t="s">
        <v>311</v>
      </c>
      <c r="AN1355" s="83" t="s">
        <v>311</v>
      </c>
    </row>
    <row r="1356" spans="1:40" x14ac:dyDescent="0.25">
      <c r="A1356" s="81">
        <f t="shared" si="21"/>
        <v>1347</v>
      </c>
      <c r="B1356" s="82" t="str">
        <f>IF(tbl_main[[#This Row],[ТИП]]="","",IF(tbl_main[[#This Row],[Серия и номер]]="","",tbl_main[[#This Row],[ТИП]]&amp;"-"&amp;RIGHT(tbl_main[[#This Row],[Серия и номер]],6)))</f>
        <v/>
      </c>
      <c r="C1356" s="83" t="s">
        <v>311</v>
      </c>
      <c r="D1356" s="83" t="s">
        <v>311</v>
      </c>
      <c r="E1356" s="83" t="s">
        <v>311</v>
      </c>
      <c r="F1356" s="83" t="s">
        <v>311</v>
      </c>
      <c r="G1356" s="83" t="s">
        <v>311</v>
      </c>
      <c r="H1356" s="83" t="s">
        <v>311</v>
      </c>
      <c r="I1356" s="83" t="s">
        <v>311</v>
      </c>
      <c r="J1356" s="83" t="s">
        <v>311</v>
      </c>
      <c r="K1356" s="84" t="s">
        <v>311</v>
      </c>
      <c r="L1356" s="83" t="s">
        <v>311</v>
      </c>
      <c r="M1356" s="85" t="s">
        <v>311</v>
      </c>
      <c r="N1356" s="83" t="s">
        <v>311</v>
      </c>
      <c r="O1356" s="84" t="s">
        <v>311</v>
      </c>
      <c r="P1356" s="83" t="s">
        <v>311</v>
      </c>
      <c r="Q1356" s="83" t="s">
        <v>311</v>
      </c>
      <c r="R1356" s="83" t="s">
        <v>311</v>
      </c>
      <c r="S1356" s="86" t="s">
        <v>311</v>
      </c>
      <c r="T1356" s="83" t="s">
        <v>311</v>
      </c>
      <c r="U1356" s="83" t="s">
        <v>311</v>
      </c>
      <c r="V1356" s="83" t="s">
        <v>311</v>
      </c>
      <c r="W1356" s="86" t="s">
        <v>311</v>
      </c>
      <c r="X1356" s="86" t="s">
        <v>311</v>
      </c>
      <c r="Y1356" s="90" t="str">
        <f>IF(tbl_main[[#This Row],[ИНН организации]]="","",IF(ISERROR(VLOOKUP(tbl_main[[#This Row],[ИНН организации]],tbl_inn[],3,FALSE)),"Проверьте ИНН",VLOOKUP(tbl_main[[#This Row],[ИНН организации]],tbl_inn[],3,FALSE)))</f>
        <v/>
      </c>
      <c r="Z1356" s="90" t="str">
        <f>IF(ISERROR(VLOOKUP(tbl_main[[#This Row],[ИНН организации]],tbl_inn[],4,FALSE)),"",VLOOKUP(tbl_main[[#This Row],[ИНН организации]],tbl_inn[],4,FALSE))</f>
        <v/>
      </c>
      <c r="AA1356" s="90" t="str">
        <f>IF(ISERROR(VLOOKUP(tbl_main[[#This Row],[ИНН организации]],tbl_inn[],8,FALSE)),"",VLOOKUP(tbl_main[[#This Row],[ИНН организации]],tbl_inn[],8,FALSE))</f>
        <v/>
      </c>
      <c r="AB1356" s="83" t="s">
        <v>311</v>
      </c>
      <c r="AC1356" s="83" t="s">
        <v>311</v>
      </c>
      <c r="AD1356" s="83" t="s">
        <v>311</v>
      </c>
      <c r="AE1356" s="83" t="s">
        <v>311</v>
      </c>
      <c r="AF1356" s="83" t="s">
        <v>311</v>
      </c>
      <c r="AG1356" s="83" t="s">
        <v>311</v>
      </c>
      <c r="AH1356" s="83" t="s">
        <v>311</v>
      </c>
      <c r="AI1356" s="83" t="s">
        <v>311</v>
      </c>
      <c r="AJ1356" s="83" t="s">
        <v>311</v>
      </c>
      <c r="AK1356" s="83" t="s">
        <v>311</v>
      </c>
      <c r="AL1356" s="83" t="s">
        <v>311</v>
      </c>
      <c r="AM1356" s="83" t="s">
        <v>311</v>
      </c>
      <c r="AN1356" s="83" t="s">
        <v>311</v>
      </c>
    </row>
    <row r="1357" spans="1:40" x14ac:dyDescent="0.25">
      <c r="A1357" s="81">
        <f t="shared" si="21"/>
        <v>1348</v>
      </c>
      <c r="B1357" s="82" t="str">
        <f>IF(tbl_main[[#This Row],[ТИП]]="","",IF(tbl_main[[#This Row],[Серия и номер]]="","",tbl_main[[#This Row],[ТИП]]&amp;"-"&amp;RIGHT(tbl_main[[#This Row],[Серия и номер]],6)))</f>
        <v/>
      </c>
      <c r="C1357" s="83" t="s">
        <v>311</v>
      </c>
      <c r="D1357" s="83" t="s">
        <v>311</v>
      </c>
      <c r="E1357" s="83" t="s">
        <v>311</v>
      </c>
      <c r="F1357" s="83" t="s">
        <v>311</v>
      </c>
      <c r="G1357" s="83" t="s">
        <v>311</v>
      </c>
      <c r="H1357" s="83" t="s">
        <v>311</v>
      </c>
      <c r="I1357" s="83" t="s">
        <v>311</v>
      </c>
      <c r="J1357" s="83" t="s">
        <v>311</v>
      </c>
      <c r="K1357" s="84" t="s">
        <v>311</v>
      </c>
      <c r="L1357" s="83" t="s">
        <v>311</v>
      </c>
      <c r="M1357" s="85" t="s">
        <v>311</v>
      </c>
      <c r="N1357" s="83" t="s">
        <v>311</v>
      </c>
      <c r="O1357" s="84" t="s">
        <v>311</v>
      </c>
      <c r="P1357" s="83" t="s">
        <v>311</v>
      </c>
      <c r="Q1357" s="83" t="s">
        <v>311</v>
      </c>
      <c r="R1357" s="83" t="s">
        <v>311</v>
      </c>
      <c r="S1357" s="86" t="s">
        <v>311</v>
      </c>
      <c r="T1357" s="83" t="s">
        <v>311</v>
      </c>
      <c r="U1357" s="83" t="s">
        <v>311</v>
      </c>
      <c r="V1357" s="83" t="s">
        <v>311</v>
      </c>
      <c r="W1357" s="86" t="s">
        <v>311</v>
      </c>
      <c r="X1357" s="86" t="s">
        <v>311</v>
      </c>
      <c r="Y1357" s="90" t="str">
        <f>IF(tbl_main[[#This Row],[ИНН организации]]="","",IF(ISERROR(VLOOKUP(tbl_main[[#This Row],[ИНН организации]],tbl_inn[],3,FALSE)),"Проверьте ИНН",VLOOKUP(tbl_main[[#This Row],[ИНН организации]],tbl_inn[],3,FALSE)))</f>
        <v/>
      </c>
      <c r="Z1357" s="90" t="str">
        <f>IF(ISERROR(VLOOKUP(tbl_main[[#This Row],[ИНН организации]],tbl_inn[],4,FALSE)),"",VLOOKUP(tbl_main[[#This Row],[ИНН организации]],tbl_inn[],4,FALSE))</f>
        <v/>
      </c>
      <c r="AA1357" s="90" t="str">
        <f>IF(ISERROR(VLOOKUP(tbl_main[[#This Row],[ИНН организации]],tbl_inn[],8,FALSE)),"",VLOOKUP(tbl_main[[#This Row],[ИНН организации]],tbl_inn[],8,FALSE))</f>
        <v/>
      </c>
      <c r="AB1357" s="83" t="s">
        <v>311</v>
      </c>
      <c r="AC1357" s="83" t="s">
        <v>311</v>
      </c>
      <c r="AD1357" s="83" t="s">
        <v>311</v>
      </c>
      <c r="AE1357" s="83" t="s">
        <v>311</v>
      </c>
      <c r="AF1357" s="83" t="s">
        <v>311</v>
      </c>
      <c r="AG1357" s="83" t="s">
        <v>311</v>
      </c>
      <c r="AH1357" s="83" t="s">
        <v>311</v>
      </c>
      <c r="AI1357" s="83" t="s">
        <v>311</v>
      </c>
      <c r="AJ1357" s="83" t="s">
        <v>311</v>
      </c>
      <c r="AK1357" s="83" t="s">
        <v>311</v>
      </c>
      <c r="AL1357" s="83" t="s">
        <v>311</v>
      </c>
      <c r="AM1357" s="83" t="s">
        <v>311</v>
      </c>
      <c r="AN1357" s="83" t="s">
        <v>311</v>
      </c>
    </row>
    <row r="1358" spans="1:40" x14ac:dyDescent="0.25">
      <c r="A1358" s="81">
        <f t="shared" si="21"/>
        <v>1349</v>
      </c>
      <c r="B1358" s="82" t="str">
        <f>IF(tbl_main[[#This Row],[ТИП]]="","",IF(tbl_main[[#This Row],[Серия и номер]]="","",tbl_main[[#This Row],[ТИП]]&amp;"-"&amp;RIGHT(tbl_main[[#This Row],[Серия и номер]],6)))</f>
        <v/>
      </c>
      <c r="C1358" s="83" t="s">
        <v>311</v>
      </c>
      <c r="D1358" s="83" t="s">
        <v>311</v>
      </c>
      <c r="E1358" s="83" t="s">
        <v>311</v>
      </c>
      <c r="F1358" s="83" t="s">
        <v>311</v>
      </c>
      <c r="G1358" s="83" t="s">
        <v>311</v>
      </c>
      <c r="H1358" s="83" t="s">
        <v>311</v>
      </c>
      <c r="I1358" s="83" t="s">
        <v>311</v>
      </c>
      <c r="J1358" s="83" t="s">
        <v>311</v>
      </c>
      <c r="K1358" s="84" t="s">
        <v>311</v>
      </c>
      <c r="L1358" s="83" t="s">
        <v>311</v>
      </c>
      <c r="M1358" s="85" t="s">
        <v>311</v>
      </c>
      <c r="N1358" s="83" t="s">
        <v>311</v>
      </c>
      <c r="O1358" s="84" t="s">
        <v>311</v>
      </c>
      <c r="P1358" s="83" t="s">
        <v>311</v>
      </c>
      <c r="Q1358" s="83" t="s">
        <v>311</v>
      </c>
      <c r="R1358" s="83" t="s">
        <v>311</v>
      </c>
      <c r="S1358" s="86" t="s">
        <v>311</v>
      </c>
      <c r="T1358" s="83" t="s">
        <v>311</v>
      </c>
      <c r="U1358" s="83" t="s">
        <v>311</v>
      </c>
      <c r="V1358" s="83" t="s">
        <v>311</v>
      </c>
      <c r="W1358" s="86" t="s">
        <v>311</v>
      </c>
      <c r="X1358" s="86" t="s">
        <v>311</v>
      </c>
      <c r="Y1358" s="90" t="str">
        <f>IF(tbl_main[[#This Row],[ИНН организации]]="","",IF(ISERROR(VLOOKUP(tbl_main[[#This Row],[ИНН организации]],tbl_inn[],3,FALSE)),"Проверьте ИНН",VLOOKUP(tbl_main[[#This Row],[ИНН организации]],tbl_inn[],3,FALSE)))</f>
        <v/>
      </c>
      <c r="Z1358" s="90" t="str">
        <f>IF(ISERROR(VLOOKUP(tbl_main[[#This Row],[ИНН организации]],tbl_inn[],4,FALSE)),"",VLOOKUP(tbl_main[[#This Row],[ИНН организации]],tbl_inn[],4,FALSE))</f>
        <v/>
      </c>
      <c r="AA1358" s="90" t="str">
        <f>IF(ISERROR(VLOOKUP(tbl_main[[#This Row],[ИНН организации]],tbl_inn[],8,FALSE)),"",VLOOKUP(tbl_main[[#This Row],[ИНН организации]],tbl_inn[],8,FALSE))</f>
        <v/>
      </c>
      <c r="AB1358" s="83" t="s">
        <v>311</v>
      </c>
      <c r="AC1358" s="83" t="s">
        <v>311</v>
      </c>
      <c r="AD1358" s="83" t="s">
        <v>311</v>
      </c>
      <c r="AE1358" s="83" t="s">
        <v>311</v>
      </c>
      <c r="AF1358" s="83" t="s">
        <v>311</v>
      </c>
      <c r="AG1358" s="83" t="s">
        <v>311</v>
      </c>
      <c r="AH1358" s="83" t="s">
        <v>311</v>
      </c>
      <c r="AI1358" s="83" t="s">
        <v>311</v>
      </c>
      <c r="AJ1358" s="83" t="s">
        <v>311</v>
      </c>
      <c r="AK1358" s="83" t="s">
        <v>311</v>
      </c>
      <c r="AL1358" s="83" t="s">
        <v>311</v>
      </c>
      <c r="AM1358" s="83" t="s">
        <v>311</v>
      </c>
      <c r="AN1358" s="83" t="s">
        <v>311</v>
      </c>
    </row>
    <row r="1359" spans="1:40" x14ac:dyDescent="0.25">
      <c r="A1359" s="81">
        <f t="shared" si="21"/>
        <v>1350</v>
      </c>
      <c r="B1359" s="82" t="str">
        <f>IF(tbl_main[[#This Row],[ТИП]]="","",IF(tbl_main[[#This Row],[Серия и номер]]="","",tbl_main[[#This Row],[ТИП]]&amp;"-"&amp;RIGHT(tbl_main[[#This Row],[Серия и номер]],6)))</f>
        <v/>
      </c>
      <c r="C1359" s="83" t="s">
        <v>311</v>
      </c>
      <c r="D1359" s="83" t="s">
        <v>311</v>
      </c>
      <c r="E1359" s="83" t="s">
        <v>311</v>
      </c>
      <c r="F1359" s="83" t="s">
        <v>311</v>
      </c>
      <c r="G1359" s="83" t="s">
        <v>311</v>
      </c>
      <c r="H1359" s="83" t="s">
        <v>311</v>
      </c>
      <c r="I1359" s="83" t="s">
        <v>311</v>
      </c>
      <c r="J1359" s="83" t="s">
        <v>311</v>
      </c>
      <c r="K1359" s="84" t="s">
        <v>311</v>
      </c>
      <c r="L1359" s="83" t="s">
        <v>311</v>
      </c>
      <c r="M1359" s="85" t="s">
        <v>311</v>
      </c>
      <c r="N1359" s="83" t="s">
        <v>311</v>
      </c>
      <c r="O1359" s="84" t="s">
        <v>311</v>
      </c>
      <c r="P1359" s="83" t="s">
        <v>311</v>
      </c>
      <c r="Q1359" s="83" t="s">
        <v>311</v>
      </c>
      <c r="R1359" s="83" t="s">
        <v>311</v>
      </c>
      <c r="S1359" s="86" t="s">
        <v>311</v>
      </c>
      <c r="T1359" s="83" t="s">
        <v>311</v>
      </c>
      <c r="U1359" s="83" t="s">
        <v>311</v>
      </c>
      <c r="V1359" s="83" t="s">
        <v>311</v>
      </c>
      <c r="W1359" s="86" t="s">
        <v>311</v>
      </c>
      <c r="X1359" s="86" t="s">
        <v>311</v>
      </c>
      <c r="Y1359" s="90" t="str">
        <f>IF(tbl_main[[#This Row],[ИНН организации]]="","",IF(ISERROR(VLOOKUP(tbl_main[[#This Row],[ИНН организации]],tbl_inn[],3,FALSE)),"Проверьте ИНН",VLOOKUP(tbl_main[[#This Row],[ИНН организации]],tbl_inn[],3,FALSE)))</f>
        <v/>
      </c>
      <c r="Z1359" s="90" t="str">
        <f>IF(ISERROR(VLOOKUP(tbl_main[[#This Row],[ИНН организации]],tbl_inn[],4,FALSE)),"",VLOOKUP(tbl_main[[#This Row],[ИНН организации]],tbl_inn[],4,FALSE))</f>
        <v/>
      </c>
      <c r="AA1359" s="90" t="str">
        <f>IF(ISERROR(VLOOKUP(tbl_main[[#This Row],[ИНН организации]],tbl_inn[],8,FALSE)),"",VLOOKUP(tbl_main[[#This Row],[ИНН организации]],tbl_inn[],8,FALSE))</f>
        <v/>
      </c>
      <c r="AB1359" s="83" t="s">
        <v>311</v>
      </c>
      <c r="AC1359" s="83" t="s">
        <v>311</v>
      </c>
      <c r="AD1359" s="83" t="s">
        <v>311</v>
      </c>
      <c r="AE1359" s="83" t="s">
        <v>311</v>
      </c>
      <c r="AF1359" s="83" t="s">
        <v>311</v>
      </c>
      <c r="AG1359" s="83" t="s">
        <v>311</v>
      </c>
      <c r="AH1359" s="83" t="s">
        <v>311</v>
      </c>
      <c r="AI1359" s="83" t="s">
        <v>311</v>
      </c>
      <c r="AJ1359" s="83" t="s">
        <v>311</v>
      </c>
      <c r="AK1359" s="83" t="s">
        <v>311</v>
      </c>
      <c r="AL1359" s="83" t="s">
        <v>311</v>
      </c>
      <c r="AM1359" s="83" t="s">
        <v>311</v>
      </c>
      <c r="AN1359" s="83" t="s">
        <v>311</v>
      </c>
    </row>
    <row r="1360" spans="1:40" x14ac:dyDescent="0.25">
      <c r="A1360" s="81">
        <f t="shared" si="21"/>
        <v>1351</v>
      </c>
      <c r="B1360" s="82" t="str">
        <f>IF(tbl_main[[#This Row],[ТИП]]="","",IF(tbl_main[[#This Row],[Серия и номер]]="","",tbl_main[[#This Row],[ТИП]]&amp;"-"&amp;RIGHT(tbl_main[[#This Row],[Серия и номер]],6)))</f>
        <v/>
      </c>
      <c r="C1360" s="83" t="s">
        <v>311</v>
      </c>
      <c r="D1360" s="83" t="s">
        <v>311</v>
      </c>
      <c r="E1360" s="83" t="s">
        <v>311</v>
      </c>
      <c r="F1360" s="83" t="s">
        <v>311</v>
      </c>
      <c r="G1360" s="83" t="s">
        <v>311</v>
      </c>
      <c r="H1360" s="83" t="s">
        <v>311</v>
      </c>
      <c r="I1360" s="83" t="s">
        <v>311</v>
      </c>
      <c r="J1360" s="83" t="s">
        <v>311</v>
      </c>
      <c r="K1360" s="84" t="s">
        <v>311</v>
      </c>
      <c r="L1360" s="83" t="s">
        <v>311</v>
      </c>
      <c r="M1360" s="85" t="s">
        <v>311</v>
      </c>
      <c r="N1360" s="83" t="s">
        <v>311</v>
      </c>
      <c r="O1360" s="84" t="s">
        <v>311</v>
      </c>
      <c r="P1360" s="83" t="s">
        <v>311</v>
      </c>
      <c r="Q1360" s="83" t="s">
        <v>311</v>
      </c>
      <c r="R1360" s="83" t="s">
        <v>311</v>
      </c>
      <c r="S1360" s="86" t="s">
        <v>311</v>
      </c>
      <c r="T1360" s="83" t="s">
        <v>311</v>
      </c>
      <c r="U1360" s="83" t="s">
        <v>311</v>
      </c>
      <c r="V1360" s="83" t="s">
        <v>311</v>
      </c>
      <c r="W1360" s="86" t="s">
        <v>311</v>
      </c>
      <c r="X1360" s="86" t="s">
        <v>311</v>
      </c>
      <c r="Y1360" s="90" t="str">
        <f>IF(tbl_main[[#This Row],[ИНН организации]]="","",IF(ISERROR(VLOOKUP(tbl_main[[#This Row],[ИНН организации]],tbl_inn[],3,FALSE)),"Проверьте ИНН",VLOOKUP(tbl_main[[#This Row],[ИНН организации]],tbl_inn[],3,FALSE)))</f>
        <v/>
      </c>
      <c r="Z1360" s="90" t="str">
        <f>IF(ISERROR(VLOOKUP(tbl_main[[#This Row],[ИНН организации]],tbl_inn[],4,FALSE)),"",VLOOKUP(tbl_main[[#This Row],[ИНН организации]],tbl_inn[],4,FALSE))</f>
        <v/>
      </c>
      <c r="AA1360" s="90" t="str">
        <f>IF(ISERROR(VLOOKUP(tbl_main[[#This Row],[ИНН организации]],tbl_inn[],8,FALSE)),"",VLOOKUP(tbl_main[[#This Row],[ИНН организации]],tbl_inn[],8,FALSE))</f>
        <v/>
      </c>
      <c r="AB1360" s="83" t="s">
        <v>311</v>
      </c>
      <c r="AC1360" s="83" t="s">
        <v>311</v>
      </c>
      <c r="AD1360" s="83" t="s">
        <v>311</v>
      </c>
      <c r="AE1360" s="83" t="s">
        <v>311</v>
      </c>
      <c r="AF1360" s="83" t="s">
        <v>311</v>
      </c>
      <c r="AG1360" s="83" t="s">
        <v>311</v>
      </c>
      <c r="AH1360" s="83" t="s">
        <v>311</v>
      </c>
      <c r="AI1360" s="83" t="s">
        <v>311</v>
      </c>
      <c r="AJ1360" s="83" t="s">
        <v>311</v>
      </c>
      <c r="AK1360" s="83" t="s">
        <v>311</v>
      </c>
      <c r="AL1360" s="83" t="s">
        <v>311</v>
      </c>
      <c r="AM1360" s="83" t="s">
        <v>311</v>
      </c>
      <c r="AN1360" s="83" t="s">
        <v>311</v>
      </c>
    </row>
    <row r="1361" spans="1:40" x14ac:dyDescent="0.25">
      <c r="A1361" s="81">
        <f t="shared" si="21"/>
        <v>1352</v>
      </c>
      <c r="B1361" s="82" t="str">
        <f>IF(tbl_main[[#This Row],[ТИП]]="","",IF(tbl_main[[#This Row],[Серия и номер]]="","",tbl_main[[#This Row],[ТИП]]&amp;"-"&amp;RIGHT(tbl_main[[#This Row],[Серия и номер]],6)))</f>
        <v/>
      </c>
      <c r="C1361" s="83" t="s">
        <v>311</v>
      </c>
      <c r="D1361" s="83" t="s">
        <v>311</v>
      </c>
      <c r="E1361" s="83" t="s">
        <v>311</v>
      </c>
      <c r="F1361" s="83" t="s">
        <v>311</v>
      </c>
      <c r="G1361" s="83" t="s">
        <v>311</v>
      </c>
      <c r="H1361" s="83" t="s">
        <v>311</v>
      </c>
      <c r="I1361" s="83" t="s">
        <v>311</v>
      </c>
      <c r="J1361" s="83" t="s">
        <v>311</v>
      </c>
      <c r="K1361" s="84" t="s">
        <v>311</v>
      </c>
      <c r="L1361" s="83" t="s">
        <v>311</v>
      </c>
      <c r="M1361" s="85" t="s">
        <v>311</v>
      </c>
      <c r="N1361" s="83" t="s">
        <v>311</v>
      </c>
      <c r="O1361" s="84" t="s">
        <v>311</v>
      </c>
      <c r="P1361" s="83" t="s">
        <v>311</v>
      </c>
      <c r="Q1361" s="83" t="s">
        <v>311</v>
      </c>
      <c r="R1361" s="83" t="s">
        <v>311</v>
      </c>
      <c r="S1361" s="86" t="s">
        <v>311</v>
      </c>
      <c r="T1361" s="83" t="s">
        <v>311</v>
      </c>
      <c r="U1361" s="83" t="s">
        <v>311</v>
      </c>
      <c r="V1361" s="83" t="s">
        <v>311</v>
      </c>
      <c r="W1361" s="86" t="s">
        <v>311</v>
      </c>
      <c r="X1361" s="86" t="s">
        <v>311</v>
      </c>
      <c r="Y1361" s="90" t="str">
        <f>IF(tbl_main[[#This Row],[ИНН организации]]="","",IF(ISERROR(VLOOKUP(tbl_main[[#This Row],[ИНН организации]],tbl_inn[],3,FALSE)),"Проверьте ИНН",VLOOKUP(tbl_main[[#This Row],[ИНН организации]],tbl_inn[],3,FALSE)))</f>
        <v/>
      </c>
      <c r="Z1361" s="90" t="str">
        <f>IF(ISERROR(VLOOKUP(tbl_main[[#This Row],[ИНН организации]],tbl_inn[],4,FALSE)),"",VLOOKUP(tbl_main[[#This Row],[ИНН организации]],tbl_inn[],4,FALSE))</f>
        <v/>
      </c>
      <c r="AA1361" s="90" t="str">
        <f>IF(ISERROR(VLOOKUP(tbl_main[[#This Row],[ИНН организации]],tbl_inn[],8,FALSE)),"",VLOOKUP(tbl_main[[#This Row],[ИНН организации]],tbl_inn[],8,FALSE))</f>
        <v/>
      </c>
      <c r="AB1361" s="83" t="s">
        <v>311</v>
      </c>
      <c r="AC1361" s="83" t="s">
        <v>311</v>
      </c>
      <c r="AD1361" s="83" t="s">
        <v>311</v>
      </c>
      <c r="AE1361" s="83" t="s">
        <v>311</v>
      </c>
      <c r="AF1361" s="83" t="s">
        <v>311</v>
      </c>
      <c r="AG1361" s="83" t="s">
        <v>311</v>
      </c>
      <c r="AH1361" s="83" t="s">
        <v>311</v>
      </c>
      <c r="AI1361" s="83" t="s">
        <v>311</v>
      </c>
      <c r="AJ1361" s="83" t="s">
        <v>311</v>
      </c>
      <c r="AK1361" s="83" t="s">
        <v>311</v>
      </c>
      <c r="AL1361" s="83" t="s">
        <v>311</v>
      </c>
      <c r="AM1361" s="83" t="s">
        <v>311</v>
      </c>
      <c r="AN1361" s="83" t="s">
        <v>311</v>
      </c>
    </row>
    <row r="1362" spans="1:40" x14ac:dyDescent="0.25">
      <c r="A1362" s="81">
        <f t="shared" si="21"/>
        <v>1353</v>
      </c>
      <c r="B1362" s="82" t="str">
        <f>IF(tbl_main[[#This Row],[ТИП]]="","",IF(tbl_main[[#This Row],[Серия и номер]]="","",tbl_main[[#This Row],[ТИП]]&amp;"-"&amp;RIGHT(tbl_main[[#This Row],[Серия и номер]],6)))</f>
        <v/>
      </c>
      <c r="C1362" s="83" t="s">
        <v>311</v>
      </c>
      <c r="D1362" s="83" t="s">
        <v>311</v>
      </c>
      <c r="E1362" s="83" t="s">
        <v>311</v>
      </c>
      <c r="F1362" s="83" t="s">
        <v>311</v>
      </c>
      <c r="G1362" s="83" t="s">
        <v>311</v>
      </c>
      <c r="H1362" s="83" t="s">
        <v>311</v>
      </c>
      <c r="I1362" s="83" t="s">
        <v>311</v>
      </c>
      <c r="J1362" s="83" t="s">
        <v>311</v>
      </c>
      <c r="K1362" s="84" t="s">
        <v>311</v>
      </c>
      <c r="L1362" s="83" t="s">
        <v>311</v>
      </c>
      <c r="M1362" s="85" t="s">
        <v>311</v>
      </c>
      <c r="N1362" s="83" t="s">
        <v>311</v>
      </c>
      <c r="O1362" s="84" t="s">
        <v>311</v>
      </c>
      <c r="P1362" s="83" t="s">
        <v>311</v>
      </c>
      <c r="Q1362" s="83" t="s">
        <v>311</v>
      </c>
      <c r="R1362" s="83" t="s">
        <v>311</v>
      </c>
      <c r="S1362" s="86" t="s">
        <v>311</v>
      </c>
      <c r="T1362" s="83" t="s">
        <v>311</v>
      </c>
      <c r="U1362" s="83" t="s">
        <v>311</v>
      </c>
      <c r="V1362" s="83" t="s">
        <v>311</v>
      </c>
      <c r="W1362" s="86" t="s">
        <v>311</v>
      </c>
      <c r="X1362" s="86" t="s">
        <v>311</v>
      </c>
      <c r="Y1362" s="90" t="str">
        <f>IF(tbl_main[[#This Row],[ИНН организации]]="","",IF(ISERROR(VLOOKUP(tbl_main[[#This Row],[ИНН организации]],tbl_inn[],3,FALSE)),"Проверьте ИНН",VLOOKUP(tbl_main[[#This Row],[ИНН организации]],tbl_inn[],3,FALSE)))</f>
        <v/>
      </c>
      <c r="Z1362" s="90" t="str">
        <f>IF(ISERROR(VLOOKUP(tbl_main[[#This Row],[ИНН организации]],tbl_inn[],4,FALSE)),"",VLOOKUP(tbl_main[[#This Row],[ИНН организации]],tbl_inn[],4,FALSE))</f>
        <v/>
      </c>
      <c r="AA1362" s="90" t="str">
        <f>IF(ISERROR(VLOOKUP(tbl_main[[#This Row],[ИНН организации]],tbl_inn[],8,FALSE)),"",VLOOKUP(tbl_main[[#This Row],[ИНН организации]],tbl_inn[],8,FALSE))</f>
        <v/>
      </c>
      <c r="AB1362" s="83" t="s">
        <v>311</v>
      </c>
      <c r="AC1362" s="83" t="s">
        <v>311</v>
      </c>
      <c r="AD1362" s="83" t="s">
        <v>311</v>
      </c>
      <c r="AE1362" s="83" t="s">
        <v>311</v>
      </c>
      <c r="AF1362" s="83" t="s">
        <v>311</v>
      </c>
      <c r="AG1362" s="83" t="s">
        <v>311</v>
      </c>
      <c r="AH1362" s="83" t="s">
        <v>311</v>
      </c>
      <c r="AI1362" s="83" t="s">
        <v>311</v>
      </c>
      <c r="AJ1362" s="83" t="s">
        <v>311</v>
      </c>
      <c r="AK1362" s="83" t="s">
        <v>311</v>
      </c>
      <c r="AL1362" s="83" t="s">
        <v>311</v>
      </c>
      <c r="AM1362" s="83" t="s">
        <v>311</v>
      </c>
      <c r="AN1362" s="83" t="s">
        <v>311</v>
      </c>
    </row>
    <row r="1363" spans="1:40" x14ac:dyDescent="0.25">
      <c r="A1363" s="81">
        <f t="shared" si="21"/>
        <v>1354</v>
      </c>
      <c r="B1363" s="82" t="str">
        <f>IF(tbl_main[[#This Row],[ТИП]]="","",IF(tbl_main[[#This Row],[Серия и номер]]="","",tbl_main[[#This Row],[ТИП]]&amp;"-"&amp;RIGHT(tbl_main[[#This Row],[Серия и номер]],6)))</f>
        <v/>
      </c>
      <c r="C1363" s="83" t="s">
        <v>311</v>
      </c>
      <c r="D1363" s="83" t="s">
        <v>311</v>
      </c>
      <c r="E1363" s="83" t="s">
        <v>311</v>
      </c>
      <c r="F1363" s="83" t="s">
        <v>311</v>
      </c>
      <c r="G1363" s="83" t="s">
        <v>311</v>
      </c>
      <c r="H1363" s="83" t="s">
        <v>311</v>
      </c>
      <c r="I1363" s="83" t="s">
        <v>311</v>
      </c>
      <c r="J1363" s="83" t="s">
        <v>311</v>
      </c>
      <c r="K1363" s="84" t="s">
        <v>311</v>
      </c>
      <c r="L1363" s="83" t="s">
        <v>311</v>
      </c>
      <c r="M1363" s="85" t="s">
        <v>311</v>
      </c>
      <c r="N1363" s="83" t="s">
        <v>311</v>
      </c>
      <c r="O1363" s="84" t="s">
        <v>311</v>
      </c>
      <c r="P1363" s="83" t="s">
        <v>311</v>
      </c>
      <c r="Q1363" s="83" t="s">
        <v>311</v>
      </c>
      <c r="R1363" s="83" t="s">
        <v>311</v>
      </c>
      <c r="S1363" s="86" t="s">
        <v>311</v>
      </c>
      <c r="T1363" s="83" t="s">
        <v>311</v>
      </c>
      <c r="U1363" s="83" t="s">
        <v>311</v>
      </c>
      <c r="V1363" s="83" t="s">
        <v>311</v>
      </c>
      <c r="W1363" s="86" t="s">
        <v>311</v>
      </c>
      <c r="X1363" s="86" t="s">
        <v>311</v>
      </c>
      <c r="Y1363" s="90" t="str">
        <f>IF(tbl_main[[#This Row],[ИНН организации]]="","",IF(ISERROR(VLOOKUP(tbl_main[[#This Row],[ИНН организации]],tbl_inn[],3,FALSE)),"Проверьте ИНН",VLOOKUP(tbl_main[[#This Row],[ИНН организации]],tbl_inn[],3,FALSE)))</f>
        <v/>
      </c>
      <c r="Z1363" s="90" t="str">
        <f>IF(ISERROR(VLOOKUP(tbl_main[[#This Row],[ИНН организации]],tbl_inn[],4,FALSE)),"",VLOOKUP(tbl_main[[#This Row],[ИНН организации]],tbl_inn[],4,FALSE))</f>
        <v/>
      </c>
      <c r="AA1363" s="90" t="str">
        <f>IF(ISERROR(VLOOKUP(tbl_main[[#This Row],[ИНН организации]],tbl_inn[],8,FALSE)),"",VLOOKUP(tbl_main[[#This Row],[ИНН организации]],tbl_inn[],8,FALSE))</f>
        <v/>
      </c>
      <c r="AB1363" s="83" t="s">
        <v>311</v>
      </c>
      <c r="AC1363" s="83" t="s">
        <v>311</v>
      </c>
      <c r="AD1363" s="83" t="s">
        <v>311</v>
      </c>
      <c r="AE1363" s="83" t="s">
        <v>311</v>
      </c>
      <c r="AF1363" s="83" t="s">
        <v>311</v>
      </c>
      <c r="AG1363" s="83" t="s">
        <v>311</v>
      </c>
      <c r="AH1363" s="83" t="s">
        <v>311</v>
      </c>
      <c r="AI1363" s="83" t="s">
        <v>311</v>
      </c>
      <c r="AJ1363" s="83" t="s">
        <v>311</v>
      </c>
      <c r="AK1363" s="83" t="s">
        <v>311</v>
      </c>
      <c r="AL1363" s="83" t="s">
        <v>311</v>
      </c>
      <c r="AM1363" s="83" t="s">
        <v>311</v>
      </c>
      <c r="AN1363" s="83" t="s">
        <v>311</v>
      </c>
    </row>
    <row r="1364" spans="1:40" x14ac:dyDescent="0.25">
      <c r="A1364" s="81">
        <f t="shared" si="21"/>
        <v>1355</v>
      </c>
      <c r="B1364" s="82" t="str">
        <f>IF(tbl_main[[#This Row],[ТИП]]="","",IF(tbl_main[[#This Row],[Серия и номер]]="","",tbl_main[[#This Row],[ТИП]]&amp;"-"&amp;RIGHT(tbl_main[[#This Row],[Серия и номер]],6)))</f>
        <v/>
      </c>
      <c r="C1364" s="83" t="s">
        <v>311</v>
      </c>
      <c r="D1364" s="83" t="s">
        <v>311</v>
      </c>
      <c r="E1364" s="83" t="s">
        <v>311</v>
      </c>
      <c r="F1364" s="83" t="s">
        <v>311</v>
      </c>
      <c r="G1364" s="83" t="s">
        <v>311</v>
      </c>
      <c r="H1364" s="83" t="s">
        <v>311</v>
      </c>
      <c r="I1364" s="83" t="s">
        <v>311</v>
      </c>
      <c r="J1364" s="83" t="s">
        <v>311</v>
      </c>
      <c r="K1364" s="84" t="s">
        <v>311</v>
      </c>
      <c r="L1364" s="83" t="s">
        <v>311</v>
      </c>
      <c r="M1364" s="85" t="s">
        <v>311</v>
      </c>
      <c r="N1364" s="83" t="s">
        <v>311</v>
      </c>
      <c r="O1364" s="84" t="s">
        <v>311</v>
      </c>
      <c r="P1364" s="83" t="s">
        <v>311</v>
      </c>
      <c r="Q1364" s="83" t="s">
        <v>311</v>
      </c>
      <c r="R1364" s="83" t="s">
        <v>311</v>
      </c>
      <c r="S1364" s="86" t="s">
        <v>311</v>
      </c>
      <c r="T1364" s="83" t="s">
        <v>311</v>
      </c>
      <c r="U1364" s="83" t="s">
        <v>311</v>
      </c>
      <c r="V1364" s="83" t="s">
        <v>311</v>
      </c>
      <c r="W1364" s="86" t="s">
        <v>311</v>
      </c>
      <c r="X1364" s="86" t="s">
        <v>311</v>
      </c>
      <c r="Y1364" s="90" t="str">
        <f>IF(tbl_main[[#This Row],[ИНН организации]]="","",IF(ISERROR(VLOOKUP(tbl_main[[#This Row],[ИНН организации]],tbl_inn[],3,FALSE)),"Проверьте ИНН",VLOOKUP(tbl_main[[#This Row],[ИНН организации]],tbl_inn[],3,FALSE)))</f>
        <v/>
      </c>
      <c r="Z1364" s="90" t="str">
        <f>IF(ISERROR(VLOOKUP(tbl_main[[#This Row],[ИНН организации]],tbl_inn[],4,FALSE)),"",VLOOKUP(tbl_main[[#This Row],[ИНН организации]],tbl_inn[],4,FALSE))</f>
        <v/>
      </c>
      <c r="AA1364" s="90" t="str">
        <f>IF(ISERROR(VLOOKUP(tbl_main[[#This Row],[ИНН организации]],tbl_inn[],8,FALSE)),"",VLOOKUP(tbl_main[[#This Row],[ИНН организации]],tbl_inn[],8,FALSE))</f>
        <v/>
      </c>
      <c r="AB1364" s="83" t="s">
        <v>311</v>
      </c>
      <c r="AC1364" s="83" t="s">
        <v>311</v>
      </c>
      <c r="AD1364" s="83" t="s">
        <v>311</v>
      </c>
      <c r="AE1364" s="83" t="s">
        <v>311</v>
      </c>
      <c r="AF1364" s="83" t="s">
        <v>311</v>
      </c>
      <c r="AG1364" s="83" t="s">
        <v>311</v>
      </c>
      <c r="AH1364" s="83" t="s">
        <v>311</v>
      </c>
      <c r="AI1364" s="83" t="s">
        <v>311</v>
      </c>
      <c r="AJ1364" s="83" t="s">
        <v>311</v>
      </c>
      <c r="AK1364" s="83" t="s">
        <v>311</v>
      </c>
      <c r="AL1364" s="83" t="s">
        <v>311</v>
      </c>
      <c r="AM1364" s="83" t="s">
        <v>311</v>
      </c>
      <c r="AN1364" s="83" t="s">
        <v>311</v>
      </c>
    </row>
    <row r="1365" spans="1:40" x14ac:dyDescent="0.25">
      <c r="A1365" s="81">
        <f t="shared" si="21"/>
        <v>1356</v>
      </c>
      <c r="B1365" s="82" t="str">
        <f>IF(tbl_main[[#This Row],[ТИП]]="","",IF(tbl_main[[#This Row],[Серия и номер]]="","",tbl_main[[#This Row],[ТИП]]&amp;"-"&amp;RIGHT(tbl_main[[#This Row],[Серия и номер]],6)))</f>
        <v/>
      </c>
      <c r="C1365" s="83" t="s">
        <v>311</v>
      </c>
      <c r="D1365" s="83" t="s">
        <v>311</v>
      </c>
      <c r="E1365" s="83" t="s">
        <v>311</v>
      </c>
      <c r="F1365" s="83" t="s">
        <v>311</v>
      </c>
      <c r="G1365" s="83" t="s">
        <v>311</v>
      </c>
      <c r="H1365" s="83" t="s">
        <v>311</v>
      </c>
      <c r="I1365" s="83" t="s">
        <v>311</v>
      </c>
      <c r="J1365" s="83" t="s">
        <v>311</v>
      </c>
      <c r="K1365" s="84" t="s">
        <v>311</v>
      </c>
      <c r="L1365" s="83" t="s">
        <v>311</v>
      </c>
      <c r="M1365" s="85" t="s">
        <v>311</v>
      </c>
      <c r="N1365" s="83" t="s">
        <v>311</v>
      </c>
      <c r="O1365" s="84" t="s">
        <v>311</v>
      </c>
      <c r="P1365" s="83" t="s">
        <v>311</v>
      </c>
      <c r="Q1365" s="83" t="s">
        <v>311</v>
      </c>
      <c r="R1365" s="83" t="s">
        <v>311</v>
      </c>
      <c r="S1365" s="86" t="s">
        <v>311</v>
      </c>
      <c r="T1365" s="83" t="s">
        <v>311</v>
      </c>
      <c r="U1365" s="83" t="s">
        <v>311</v>
      </c>
      <c r="V1365" s="83" t="s">
        <v>311</v>
      </c>
      <c r="W1365" s="86" t="s">
        <v>311</v>
      </c>
      <c r="X1365" s="86" t="s">
        <v>311</v>
      </c>
      <c r="Y1365" s="90" t="str">
        <f>IF(tbl_main[[#This Row],[ИНН организации]]="","",IF(ISERROR(VLOOKUP(tbl_main[[#This Row],[ИНН организации]],tbl_inn[],3,FALSE)),"Проверьте ИНН",VLOOKUP(tbl_main[[#This Row],[ИНН организации]],tbl_inn[],3,FALSE)))</f>
        <v/>
      </c>
      <c r="Z1365" s="90" t="str">
        <f>IF(ISERROR(VLOOKUP(tbl_main[[#This Row],[ИНН организации]],tbl_inn[],4,FALSE)),"",VLOOKUP(tbl_main[[#This Row],[ИНН организации]],tbl_inn[],4,FALSE))</f>
        <v/>
      </c>
      <c r="AA1365" s="90" t="str">
        <f>IF(ISERROR(VLOOKUP(tbl_main[[#This Row],[ИНН организации]],tbl_inn[],8,FALSE)),"",VLOOKUP(tbl_main[[#This Row],[ИНН организации]],tbl_inn[],8,FALSE))</f>
        <v/>
      </c>
      <c r="AB1365" s="83" t="s">
        <v>311</v>
      </c>
      <c r="AC1365" s="83" t="s">
        <v>311</v>
      </c>
      <c r="AD1365" s="83" t="s">
        <v>311</v>
      </c>
      <c r="AE1365" s="83" t="s">
        <v>311</v>
      </c>
      <c r="AF1365" s="83" t="s">
        <v>311</v>
      </c>
      <c r="AG1365" s="83" t="s">
        <v>311</v>
      </c>
      <c r="AH1365" s="83" t="s">
        <v>311</v>
      </c>
      <c r="AI1365" s="83" t="s">
        <v>311</v>
      </c>
      <c r="AJ1365" s="83" t="s">
        <v>311</v>
      </c>
      <c r="AK1365" s="83" t="s">
        <v>311</v>
      </c>
      <c r="AL1365" s="83" t="s">
        <v>311</v>
      </c>
      <c r="AM1365" s="83" t="s">
        <v>311</v>
      </c>
      <c r="AN1365" s="83" t="s">
        <v>311</v>
      </c>
    </row>
    <row r="1366" spans="1:40" x14ac:dyDescent="0.25">
      <c r="A1366" s="81">
        <f t="shared" si="21"/>
        <v>1357</v>
      </c>
      <c r="B1366" s="82" t="str">
        <f>IF(tbl_main[[#This Row],[ТИП]]="","",IF(tbl_main[[#This Row],[Серия и номер]]="","",tbl_main[[#This Row],[ТИП]]&amp;"-"&amp;RIGHT(tbl_main[[#This Row],[Серия и номер]],6)))</f>
        <v/>
      </c>
      <c r="C1366" s="83" t="s">
        <v>311</v>
      </c>
      <c r="D1366" s="83" t="s">
        <v>311</v>
      </c>
      <c r="E1366" s="83" t="s">
        <v>311</v>
      </c>
      <c r="F1366" s="83" t="s">
        <v>311</v>
      </c>
      <c r="G1366" s="83" t="s">
        <v>311</v>
      </c>
      <c r="H1366" s="83" t="s">
        <v>311</v>
      </c>
      <c r="I1366" s="83" t="s">
        <v>311</v>
      </c>
      <c r="J1366" s="83" t="s">
        <v>311</v>
      </c>
      <c r="K1366" s="84" t="s">
        <v>311</v>
      </c>
      <c r="L1366" s="83" t="s">
        <v>311</v>
      </c>
      <c r="M1366" s="85" t="s">
        <v>311</v>
      </c>
      <c r="N1366" s="83" t="s">
        <v>311</v>
      </c>
      <c r="O1366" s="84" t="s">
        <v>311</v>
      </c>
      <c r="P1366" s="83" t="s">
        <v>311</v>
      </c>
      <c r="Q1366" s="83" t="s">
        <v>311</v>
      </c>
      <c r="R1366" s="83" t="s">
        <v>311</v>
      </c>
      <c r="S1366" s="86" t="s">
        <v>311</v>
      </c>
      <c r="T1366" s="83" t="s">
        <v>311</v>
      </c>
      <c r="U1366" s="83" t="s">
        <v>311</v>
      </c>
      <c r="V1366" s="83" t="s">
        <v>311</v>
      </c>
      <c r="W1366" s="86" t="s">
        <v>311</v>
      </c>
      <c r="X1366" s="86" t="s">
        <v>311</v>
      </c>
      <c r="Y1366" s="90" t="str">
        <f>IF(tbl_main[[#This Row],[ИНН организации]]="","",IF(ISERROR(VLOOKUP(tbl_main[[#This Row],[ИНН организации]],tbl_inn[],3,FALSE)),"Проверьте ИНН",VLOOKUP(tbl_main[[#This Row],[ИНН организации]],tbl_inn[],3,FALSE)))</f>
        <v/>
      </c>
      <c r="Z1366" s="90" t="str">
        <f>IF(ISERROR(VLOOKUP(tbl_main[[#This Row],[ИНН организации]],tbl_inn[],4,FALSE)),"",VLOOKUP(tbl_main[[#This Row],[ИНН организации]],tbl_inn[],4,FALSE))</f>
        <v/>
      </c>
      <c r="AA1366" s="90" t="str">
        <f>IF(ISERROR(VLOOKUP(tbl_main[[#This Row],[ИНН организации]],tbl_inn[],8,FALSE)),"",VLOOKUP(tbl_main[[#This Row],[ИНН организации]],tbl_inn[],8,FALSE))</f>
        <v/>
      </c>
      <c r="AB1366" s="83" t="s">
        <v>311</v>
      </c>
      <c r="AC1366" s="83" t="s">
        <v>311</v>
      </c>
      <c r="AD1366" s="83" t="s">
        <v>311</v>
      </c>
      <c r="AE1366" s="83" t="s">
        <v>311</v>
      </c>
      <c r="AF1366" s="83" t="s">
        <v>311</v>
      </c>
      <c r="AG1366" s="83" t="s">
        <v>311</v>
      </c>
      <c r="AH1366" s="83" t="s">
        <v>311</v>
      </c>
      <c r="AI1366" s="83" t="s">
        <v>311</v>
      </c>
      <c r="AJ1366" s="83" t="s">
        <v>311</v>
      </c>
      <c r="AK1366" s="83" t="s">
        <v>311</v>
      </c>
      <c r="AL1366" s="83" t="s">
        <v>311</v>
      </c>
      <c r="AM1366" s="83" t="s">
        <v>311</v>
      </c>
      <c r="AN1366" s="83" t="s">
        <v>311</v>
      </c>
    </row>
    <row r="1367" spans="1:40" x14ac:dyDescent="0.25">
      <c r="A1367" s="81">
        <f t="shared" si="21"/>
        <v>1358</v>
      </c>
      <c r="B1367" s="82" t="str">
        <f>IF(tbl_main[[#This Row],[ТИП]]="","",IF(tbl_main[[#This Row],[Серия и номер]]="","",tbl_main[[#This Row],[ТИП]]&amp;"-"&amp;RIGHT(tbl_main[[#This Row],[Серия и номер]],6)))</f>
        <v/>
      </c>
      <c r="C1367" s="83" t="s">
        <v>311</v>
      </c>
      <c r="D1367" s="83" t="s">
        <v>311</v>
      </c>
      <c r="E1367" s="83" t="s">
        <v>311</v>
      </c>
      <c r="F1367" s="83" t="s">
        <v>311</v>
      </c>
      <c r="G1367" s="83" t="s">
        <v>311</v>
      </c>
      <c r="H1367" s="83" t="s">
        <v>311</v>
      </c>
      <c r="I1367" s="83" t="s">
        <v>311</v>
      </c>
      <c r="J1367" s="83" t="s">
        <v>311</v>
      </c>
      <c r="K1367" s="84" t="s">
        <v>311</v>
      </c>
      <c r="L1367" s="83" t="s">
        <v>311</v>
      </c>
      <c r="M1367" s="85" t="s">
        <v>311</v>
      </c>
      <c r="N1367" s="83" t="s">
        <v>311</v>
      </c>
      <c r="O1367" s="84" t="s">
        <v>311</v>
      </c>
      <c r="P1367" s="83" t="s">
        <v>311</v>
      </c>
      <c r="Q1367" s="83" t="s">
        <v>311</v>
      </c>
      <c r="R1367" s="83" t="s">
        <v>311</v>
      </c>
      <c r="S1367" s="86" t="s">
        <v>311</v>
      </c>
      <c r="T1367" s="83" t="s">
        <v>311</v>
      </c>
      <c r="U1367" s="83" t="s">
        <v>311</v>
      </c>
      <c r="V1367" s="83" t="s">
        <v>311</v>
      </c>
      <c r="W1367" s="86" t="s">
        <v>311</v>
      </c>
      <c r="X1367" s="86" t="s">
        <v>311</v>
      </c>
      <c r="Y1367" s="90" t="str">
        <f>IF(tbl_main[[#This Row],[ИНН организации]]="","",IF(ISERROR(VLOOKUP(tbl_main[[#This Row],[ИНН организации]],tbl_inn[],3,FALSE)),"Проверьте ИНН",VLOOKUP(tbl_main[[#This Row],[ИНН организации]],tbl_inn[],3,FALSE)))</f>
        <v/>
      </c>
      <c r="Z1367" s="90" t="str">
        <f>IF(ISERROR(VLOOKUP(tbl_main[[#This Row],[ИНН организации]],tbl_inn[],4,FALSE)),"",VLOOKUP(tbl_main[[#This Row],[ИНН организации]],tbl_inn[],4,FALSE))</f>
        <v/>
      </c>
      <c r="AA1367" s="90" t="str">
        <f>IF(ISERROR(VLOOKUP(tbl_main[[#This Row],[ИНН организации]],tbl_inn[],8,FALSE)),"",VLOOKUP(tbl_main[[#This Row],[ИНН организации]],tbl_inn[],8,FALSE))</f>
        <v/>
      </c>
      <c r="AB1367" s="83" t="s">
        <v>311</v>
      </c>
      <c r="AC1367" s="83" t="s">
        <v>311</v>
      </c>
      <c r="AD1367" s="83" t="s">
        <v>311</v>
      </c>
      <c r="AE1367" s="83" t="s">
        <v>311</v>
      </c>
      <c r="AF1367" s="83" t="s">
        <v>311</v>
      </c>
      <c r="AG1367" s="83" t="s">
        <v>311</v>
      </c>
      <c r="AH1367" s="83" t="s">
        <v>311</v>
      </c>
      <c r="AI1367" s="83" t="s">
        <v>311</v>
      </c>
      <c r="AJ1367" s="83" t="s">
        <v>311</v>
      </c>
      <c r="AK1367" s="83" t="s">
        <v>311</v>
      </c>
      <c r="AL1367" s="83" t="s">
        <v>311</v>
      </c>
      <c r="AM1367" s="83" t="s">
        <v>311</v>
      </c>
      <c r="AN1367" s="83" t="s">
        <v>311</v>
      </c>
    </row>
    <row r="1368" spans="1:40" x14ac:dyDescent="0.25">
      <c r="A1368" s="81">
        <f t="shared" si="21"/>
        <v>1359</v>
      </c>
      <c r="B1368" s="82" t="str">
        <f>IF(tbl_main[[#This Row],[ТИП]]="","",IF(tbl_main[[#This Row],[Серия и номер]]="","",tbl_main[[#This Row],[ТИП]]&amp;"-"&amp;RIGHT(tbl_main[[#This Row],[Серия и номер]],6)))</f>
        <v/>
      </c>
      <c r="C1368" s="83" t="s">
        <v>311</v>
      </c>
      <c r="D1368" s="83" t="s">
        <v>311</v>
      </c>
      <c r="E1368" s="83" t="s">
        <v>311</v>
      </c>
      <c r="F1368" s="83" t="s">
        <v>311</v>
      </c>
      <c r="G1368" s="83" t="s">
        <v>311</v>
      </c>
      <c r="H1368" s="83" t="s">
        <v>311</v>
      </c>
      <c r="I1368" s="83" t="s">
        <v>311</v>
      </c>
      <c r="J1368" s="83" t="s">
        <v>311</v>
      </c>
      <c r="K1368" s="84" t="s">
        <v>311</v>
      </c>
      <c r="L1368" s="83" t="s">
        <v>311</v>
      </c>
      <c r="M1368" s="85" t="s">
        <v>311</v>
      </c>
      <c r="N1368" s="83" t="s">
        <v>311</v>
      </c>
      <c r="O1368" s="84" t="s">
        <v>311</v>
      </c>
      <c r="P1368" s="83" t="s">
        <v>311</v>
      </c>
      <c r="Q1368" s="83" t="s">
        <v>311</v>
      </c>
      <c r="R1368" s="83" t="s">
        <v>311</v>
      </c>
      <c r="S1368" s="86" t="s">
        <v>311</v>
      </c>
      <c r="T1368" s="83" t="s">
        <v>311</v>
      </c>
      <c r="U1368" s="83" t="s">
        <v>311</v>
      </c>
      <c r="V1368" s="83" t="s">
        <v>311</v>
      </c>
      <c r="W1368" s="86" t="s">
        <v>311</v>
      </c>
      <c r="X1368" s="86" t="s">
        <v>311</v>
      </c>
      <c r="Y1368" s="90" t="str">
        <f>IF(tbl_main[[#This Row],[ИНН организации]]="","",IF(ISERROR(VLOOKUP(tbl_main[[#This Row],[ИНН организации]],tbl_inn[],3,FALSE)),"Проверьте ИНН",VLOOKUP(tbl_main[[#This Row],[ИНН организации]],tbl_inn[],3,FALSE)))</f>
        <v/>
      </c>
      <c r="Z1368" s="90" t="str">
        <f>IF(ISERROR(VLOOKUP(tbl_main[[#This Row],[ИНН организации]],tbl_inn[],4,FALSE)),"",VLOOKUP(tbl_main[[#This Row],[ИНН организации]],tbl_inn[],4,FALSE))</f>
        <v/>
      </c>
      <c r="AA1368" s="90" t="str">
        <f>IF(ISERROR(VLOOKUP(tbl_main[[#This Row],[ИНН организации]],tbl_inn[],8,FALSE)),"",VLOOKUP(tbl_main[[#This Row],[ИНН организации]],tbl_inn[],8,FALSE))</f>
        <v/>
      </c>
      <c r="AB1368" s="83" t="s">
        <v>311</v>
      </c>
      <c r="AC1368" s="83" t="s">
        <v>311</v>
      </c>
      <c r="AD1368" s="83" t="s">
        <v>311</v>
      </c>
      <c r="AE1368" s="83" t="s">
        <v>311</v>
      </c>
      <c r="AF1368" s="83" t="s">
        <v>311</v>
      </c>
      <c r="AG1368" s="83" t="s">
        <v>311</v>
      </c>
      <c r="AH1368" s="83" t="s">
        <v>311</v>
      </c>
      <c r="AI1368" s="83" t="s">
        <v>311</v>
      </c>
      <c r="AJ1368" s="83" t="s">
        <v>311</v>
      </c>
      <c r="AK1368" s="83" t="s">
        <v>311</v>
      </c>
      <c r="AL1368" s="83" t="s">
        <v>311</v>
      </c>
      <c r="AM1368" s="83" t="s">
        <v>311</v>
      </c>
      <c r="AN1368" s="83" t="s">
        <v>311</v>
      </c>
    </row>
    <row r="1369" spans="1:40" x14ac:dyDescent="0.25">
      <c r="A1369" s="81">
        <f t="shared" si="21"/>
        <v>1360</v>
      </c>
      <c r="B1369" s="82" t="str">
        <f>IF(tbl_main[[#This Row],[ТИП]]="","",IF(tbl_main[[#This Row],[Серия и номер]]="","",tbl_main[[#This Row],[ТИП]]&amp;"-"&amp;RIGHT(tbl_main[[#This Row],[Серия и номер]],6)))</f>
        <v/>
      </c>
      <c r="C1369" s="83" t="s">
        <v>311</v>
      </c>
      <c r="D1369" s="83" t="s">
        <v>311</v>
      </c>
      <c r="E1369" s="83" t="s">
        <v>311</v>
      </c>
      <c r="F1369" s="83" t="s">
        <v>311</v>
      </c>
      <c r="G1369" s="83" t="s">
        <v>311</v>
      </c>
      <c r="H1369" s="83" t="s">
        <v>311</v>
      </c>
      <c r="I1369" s="83" t="s">
        <v>311</v>
      </c>
      <c r="J1369" s="83" t="s">
        <v>311</v>
      </c>
      <c r="K1369" s="84" t="s">
        <v>311</v>
      </c>
      <c r="L1369" s="83" t="s">
        <v>311</v>
      </c>
      <c r="M1369" s="85" t="s">
        <v>311</v>
      </c>
      <c r="N1369" s="83" t="s">
        <v>311</v>
      </c>
      <c r="O1369" s="84" t="s">
        <v>311</v>
      </c>
      <c r="P1369" s="83" t="s">
        <v>311</v>
      </c>
      <c r="Q1369" s="83" t="s">
        <v>311</v>
      </c>
      <c r="R1369" s="83" t="s">
        <v>311</v>
      </c>
      <c r="S1369" s="86" t="s">
        <v>311</v>
      </c>
      <c r="T1369" s="83" t="s">
        <v>311</v>
      </c>
      <c r="U1369" s="83" t="s">
        <v>311</v>
      </c>
      <c r="V1369" s="83" t="s">
        <v>311</v>
      </c>
      <c r="W1369" s="86" t="s">
        <v>311</v>
      </c>
      <c r="X1369" s="86" t="s">
        <v>311</v>
      </c>
      <c r="Y1369" s="90" t="str">
        <f>IF(tbl_main[[#This Row],[ИНН организации]]="","",IF(ISERROR(VLOOKUP(tbl_main[[#This Row],[ИНН организации]],tbl_inn[],3,FALSE)),"Проверьте ИНН",VLOOKUP(tbl_main[[#This Row],[ИНН организации]],tbl_inn[],3,FALSE)))</f>
        <v/>
      </c>
      <c r="Z1369" s="90" t="str">
        <f>IF(ISERROR(VLOOKUP(tbl_main[[#This Row],[ИНН организации]],tbl_inn[],4,FALSE)),"",VLOOKUP(tbl_main[[#This Row],[ИНН организации]],tbl_inn[],4,FALSE))</f>
        <v/>
      </c>
      <c r="AA1369" s="90" t="str">
        <f>IF(ISERROR(VLOOKUP(tbl_main[[#This Row],[ИНН организации]],tbl_inn[],8,FALSE)),"",VLOOKUP(tbl_main[[#This Row],[ИНН организации]],tbl_inn[],8,FALSE))</f>
        <v/>
      </c>
      <c r="AB1369" s="83" t="s">
        <v>311</v>
      </c>
      <c r="AC1369" s="83" t="s">
        <v>311</v>
      </c>
      <c r="AD1369" s="83" t="s">
        <v>311</v>
      </c>
      <c r="AE1369" s="83" t="s">
        <v>311</v>
      </c>
      <c r="AF1369" s="83" t="s">
        <v>311</v>
      </c>
      <c r="AG1369" s="83" t="s">
        <v>311</v>
      </c>
      <c r="AH1369" s="83" t="s">
        <v>311</v>
      </c>
      <c r="AI1369" s="83" t="s">
        <v>311</v>
      </c>
      <c r="AJ1369" s="83" t="s">
        <v>311</v>
      </c>
      <c r="AK1369" s="83" t="s">
        <v>311</v>
      </c>
      <c r="AL1369" s="83" t="s">
        <v>311</v>
      </c>
      <c r="AM1369" s="83" t="s">
        <v>311</v>
      </c>
      <c r="AN1369" s="83" t="s">
        <v>311</v>
      </c>
    </row>
    <row r="1370" spans="1:40" x14ac:dyDescent="0.25">
      <c r="A1370" s="81">
        <f t="shared" si="21"/>
        <v>1361</v>
      </c>
      <c r="B1370" s="82" t="str">
        <f>IF(tbl_main[[#This Row],[ТИП]]="","",IF(tbl_main[[#This Row],[Серия и номер]]="","",tbl_main[[#This Row],[ТИП]]&amp;"-"&amp;RIGHT(tbl_main[[#This Row],[Серия и номер]],6)))</f>
        <v/>
      </c>
      <c r="C1370" s="83" t="s">
        <v>311</v>
      </c>
      <c r="D1370" s="83" t="s">
        <v>311</v>
      </c>
      <c r="E1370" s="83" t="s">
        <v>311</v>
      </c>
      <c r="F1370" s="83" t="s">
        <v>311</v>
      </c>
      <c r="G1370" s="83" t="s">
        <v>311</v>
      </c>
      <c r="H1370" s="83" t="s">
        <v>311</v>
      </c>
      <c r="I1370" s="83" t="s">
        <v>311</v>
      </c>
      <c r="J1370" s="83" t="s">
        <v>311</v>
      </c>
      <c r="K1370" s="84" t="s">
        <v>311</v>
      </c>
      <c r="L1370" s="83" t="s">
        <v>311</v>
      </c>
      <c r="M1370" s="85" t="s">
        <v>311</v>
      </c>
      <c r="N1370" s="83" t="s">
        <v>311</v>
      </c>
      <c r="O1370" s="84" t="s">
        <v>311</v>
      </c>
      <c r="P1370" s="83" t="s">
        <v>311</v>
      </c>
      <c r="Q1370" s="83" t="s">
        <v>311</v>
      </c>
      <c r="R1370" s="83" t="s">
        <v>311</v>
      </c>
      <c r="S1370" s="86" t="s">
        <v>311</v>
      </c>
      <c r="T1370" s="83" t="s">
        <v>311</v>
      </c>
      <c r="U1370" s="83" t="s">
        <v>311</v>
      </c>
      <c r="V1370" s="83" t="s">
        <v>311</v>
      </c>
      <c r="W1370" s="86" t="s">
        <v>311</v>
      </c>
      <c r="X1370" s="86" t="s">
        <v>311</v>
      </c>
      <c r="Y1370" s="90" t="str">
        <f>IF(tbl_main[[#This Row],[ИНН организации]]="","",IF(ISERROR(VLOOKUP(tbl_main[[#This Row],[ИНН организации]],tbl_inn[],3,FALSE)),"Проверьте ИНН",VLOOKUP(tbl_main[[#This Row],[ИНН организации]],tbl_inn[],3,FALSE)))</f>
        <v/>
      </c>
      <c r="Z1370" s="90" t="str">
        <f>IF(ISERROR(VLOOKUP(tbl_main[[#This Row],[ИНН организации]],tbl_inn[],4,FALSE)),"",VLOOKUP(tbl_main[[#This Row],[ИНН организации]],tbl_inn[],4,FALSE))</f>
        <v/>
      </c>
      <c r="AA1370" s="90" t="str">
        <f>IF(ISERROR(VLOOKUP(tbl_main[[#This Row],[ИНН организации]],tbl_inn[],8,FALSE)),"",VLOOKUP(tbl_main[[#This Row],[ИНН организации]],tbl_inn[],8,FALSE))</f>
        <v/>
      </c>
      <c r="AB1370" s="83" t="s">
        <v>311</v>
      </c>
      <c r="AC1370" s="83" t="s">
        <v>311</v>
      </c>
      <c r="AD1370" s="83" t="s">
        <v>311</v>
      </c>
      <c r="AE1370" s="83" t="s">
        <v>311</v>
      </c>
      <c r="AF1370" s="83" t="s">
        <v>311</v>
      </c>
      <c r="AG1370" s="83" t="s">
        <v>311</v>
      </c>
      <c r="AH1370" s="83" t="s">
        <v>311</v>
      </c>
      <c r="AI1370" s="83" t="s">
        <v>311</v>
      </c>
      <c r="AJ1370" s="83" t="s">
        <v>311</v>
      </c>
      <c r="AK1370" s="83" t="s">
        <v>311</v>
      </c>
      <c r="AL1370" s="83" t="s">
        <v>311</v>
      </c>
      <c r="AM1370" s="83" t="s">
        <v>311</v>
      </c>
      <c r="AN1370" s="83" t="s">
        <v>311</v>
      </c>
    </row>
    <row r="1371" spans="1:40" x14ac:dyDescent="0.25">
      <c r="A1371" s="81">
        <f t="shared" si="21"/>
        <v>1362</v>
      </c>
      <c r="B1371" s="82" t="str">
        <f>IF(tbl_main[[#This Row],[ТИП]]="","",IF(tbl_main[[#This Row],[Серия и номер]]="","",tbl_main[[#This Row],[ТИП]]&amp;"-"&amp;RIGHT(tbl_main[[#This Row],[Серия и номер]],6)))</f>
        <v/>
      </c>
      <c r="C1371" s="83" t="s">
        <v>311</v>
      </c>
      <c r="D1371" s="83" t="s">
        <v>311</v>
      </c>
      <c r="E1371" s="83" t="s">
        <v>311</v>
      </c>
      <c r="F1371" s="83" t="s">
        <v>311</v>
      </c>
      <c r="G1371" s="83" t="s">
        <v>311</v>
      </c>
      <c r="H1371" s="83" t="s">
        <v>311</v>
      </c>
      <c r="I1371" s="83" t="s">
        <v>311</v>
      </c>
      <c r="J1371" s="83" t="s">
        <v>311</v>
      </c>
      <c r="K1371" s="84" t="s">
        <v>311</v>
      </c>
      <c r="L1371" s="83" t="s">
        <v>311</v>
      </c>
      <c r="M1371" s="85" t="s">
        <v>311</v>
      </c>
      <c r="N1371" s="83" t="s">
        <v>311</v>
      </c>
      <c r="O1371" s="84" t="s">
        <v>311</v>
      </c>
      <c r="P1371" s="83" t="s">
        <v>311</v>
      </c>
      <c r="Q1371" s="83" t="s">
        <v>311</v>
      </c>
      <c r="R1371" s="83" t="s">
        <v>311</v>
      </c>
      <c r="S1371" s="86" t="s">
        <v>311</v>
      </c>
      <c r="T1371" s="83" t="s">
        <v>311</v>
      </c>
      <c r="U1371" s="83" t="s">
        <v>311</v>
      </c>
      <c r="V1371" s="83" t="s">
        <v>311</v>
      </c>
      <c r="W1371" s="86" t="s">
        <v>311</v>
      </c>
      <c r="X1371" s="86" t="s">
        <v>311</v>
      </c>
      <c r="Y1371" s="90" t="str">
        <f>IF(tbl_main[[#This Row],[ИНН организации]]="","",IF(ISERROR(VLOOKUP(tbl_main[[#This Row],[ИНН организации]],tbl_inn[],3,FALSE)),"Проверьте ИНН",VLOOKUP(tbl_main[[#This Row],[ИНН организации]],tbl_inn[],3,FALSE)))</f>
        <v/>
      </c>
      <c r="Z1371" s="90" t="str">
        <f>IF(ISERROR(VLOOKUP(tbl_main[[#This Row],[ИНН организации]],tbl_inn[],4,FALSE)),"",VLOOKUP(tbl_main[[#This Row],[ИНН организации]],tbl_inn[],4,FALSE))</f>
        <v/>
      </c>
      <c r="AA1371" s="90" t="str">
        <f>IF(ISERROR(VLOOKUP(tbl_main[[#This Row],[ИНН организации]],tbl_inn[],8,FALSE)),"",VLOOKUP(tbl_main[[#This Row],[ИНН организации]],tbl_inn[],8,FALSE))</f>
        <v/>
      </c>
      <c r="AB1371" s="83" t="s">
        <v>311</v>
      </c>
      <c r="AC1371" s="83" t="s">
        <v>311</v>
      </c>
      <c r="AD1371" s="83" t="s">
        <v>311</v>
      </c>
      <c r="AE1371" s="83" t="s">
        <v>311</v>
      </c>
      <c r="AF1371" s="83" t="s">
        <v>311</v>
      </c>
      <c r="AG1371" s="83" t="s">
        <v>311</v>
      </c>
      <c r="AH1371" s="83" t="s">
        <v>311</v>
      </c>
      <c r="AI1371" s="83" t="s">
        <v>311</v>
      </c>
      <c r="AJ1371" s="83" t="s">
        <v>311</v>
      </c>
      <c r="AK1371" s="83" t="s">
        <v>311</v>
      </c>
      <c r="AL1371" s="83" t="s">
        <v>311</v>
      </c>
      <c r="AM1371" s="83" t="s">
        <v>311</v>
      </c>
      <c r="AN1371" s="83" t="s">
        <v>311</v>
      </c>
    </row>
    <row r="1372" spans="1:40" x14ac:dyDescent="0.25">
      <c r="A1372" s="81">
        <f t="shared" si="21"/>
        <v>1363</v>
      </c>
      <c r="B1372" s="82" t="str">
        <f>IF(tbl_main[[#This Row],[ТИП]]="","",IF(tbl_main[[#This Row],[Серия и номер]]="","",tbl_main[[#This Row],[ТИП]]&amp;"-"&amp;RIGHT(tbl_main[[#This Row],[Серия и номер]],6)))</f>
        <v/>
      </c>
      <c r="C1372" s="83" t="s">
        <v>311</v>
      </c>
      <c r="D1372" s="83" t="s">
        <v>311</v>
      </c>
      <c r="E1372" s="83" t="s">
        <v>311</v>
      </c>
      <c r="F1372" s="83" t="s">
        <v>311</v>
      </c>
      <c r="G1372" s="83" t="s">
        <v>311</v>
      </c>
      <c r="H1372" s="83" t="s">
        <v>311</v>
      </c>
      <c r="I1372" s="83" t="s">
        <v>311</v>
      </c>
      <c r="J1372" s="83" t="s">
        <v>311</v>
      </c>
      <c r="K1372" s="84" t="s">
        <v>311</v>
      </c>
      <c r="L1372" s="83" t="s">
        <v>311</v>
      </c>
      <c r="M1372" s="85" t="s">
        <v>311</v>
      </c>
      <c r="N1372" s="83" t="s">
        <v>311</v>
      </c>
      <c r="O1372" s="84" t="s">
        <v>311</v>
      </c>
      <c r="P1372" s="83" t="s">
        <v>311</v>
      </c>
      <c r="Q1372" s="83" t="s">
        <v>311</v>
      </c>
      <c r="R1372" s="83" t="s">
        <v>311</v>
      </c>
      <c r="S1372" s="86" t="s">
        <v>311</v>
      </c>
      <c r="T1372" s="83" t="s">
        <v>311</v>
      </c>
      <c r="U1372" s="83" t="s">
        <v>311</v>
      </c>
      <c r="V1372" s="83" t="s">
        <v>311</v>
      </c>
      <c r="W1372" s="86" t="s">
        <v>311</v>
      </c>
      <c r="X1372" s="86" t="s">
        <v>311</v>
      </c>
      <c r="Y1372" s="90" t="str">
        <f>IF(tbl_main[[#This Row],[ИНН организации]]="","",IF(ISERROR(VLOOKUP(tbl_main[[#This Row],[ИНН организации]],tbl_inn[],3,FALSE)),"Проверьте ИНН",VLOOKUP(tbl_main[[#This Row],[ИНН организации]],tbl_inn[],3,FALSE)))</f>
        <v/>
      </c>
      <c r="Z1372" s="90" t="str">
        <f>IF(ISERROR(VLOOKUP(tbl_main[[#This Row],[ИНН организации]],tbl_inn[],4,FALSE)),"",VLOOKUP(tbl_main[[#This Row],[ИНН организации]],tbl_inn[],4,FALSE))</f>
        <v/>
      </c>
      <c r="AA1372" s="90" t="str">
        <f>IF(ISERROR(VLOOKUP(tbl_main[[#This Row],[ИНН организации]],tbl_inn[],8,FALSE)),"",VLOOKUP(tbl_main[[#This Row],[ИНН организации]],tbl_inn[],8,FALSE))</f>
        <v/>
      </c>
      <c r="AB1372" s="83" t="s">
        <v>311</v>
      </c>
      <c r="AC1372" s="83" t="s">
        <v>311</v>
      </c>
      <c r="AD1372" s="83" t="s">
        <v>311</v>
      </c>
      <c r="AE1372" s="83" t="s">
        <v>311</v>
      </c>
      <c r="AF1372" s="83" t="s">
        <v>311</v>
      </c>
      <c r="AG1372" s="83" t="s">
        <v>311</v>
      </c>
      <c r="AH1372" s="83" t="s">
        <v>311</v>
      </c>
      <c r="AI1372" s="83" t="s">
        <v>311</v>
      </c>
      <c r="AJ1372" s="83" t="s">
        <v>311</v>
      </c>
      <c r="AK1372" s="83" t="s">
        <v>311</v>
      </c>
      <c r="AL1372" s="83" t="s">
        <v>311</v>
      </c>
      <c r="AM1372" s="83" t="s">
        <v>311</v>
      </c>
      <c r="AN1372" s="83" t="s">
        <v>311</v>
      </c>
    </row>
    <row r="1373" spans="1:40" x14ac:dyDescent="0.25">
      <c r="A1373" s="81">
        <f t="shared" si="21"/>
        <v>1364</v>
      </c>
      <c r="B1373" s="82" t="str">
        <f>IF(tbl_main[[#This Row],[ТИП]]="","",IF(tbl_main[[#This Row],[Серия и номер]]="","",tbl_main[[#This Row],[ТИП]]&amp;"-"&amp;RIGHT(tbl_main[[#This Row],[Серия и номер]],6)))</f>
        <v/>
      </c>
      <c r="C1373" s="83" t="s">
        <v>311</v>
      </c>
      <c r="D1373" s="83" t="s">
        <v>311</v>
      </c>
      <c r="E1373" s="83" t="s">
        <v>311</v>
      </c>
      <c r="F1373" s="83" t="s">
        <v>311</v>
      </c>
      <c r="G1373" s="83" t="s">
        <v>311</v>
      </c>
      <c r="H1373" s="83" t="s">
        <v>311</v>
      </c>
      <c r="I1373" s="83" t="s">
        <v>311</v>
      </c>
      <c r="J1373" s="83" t="s">
        <v>311</v>
      </c>
      <c r="K1373" s="84" t="s">
        <v>311</v>
      </c>
      <c r="L1373" s="83" t="s">
        <v>311</v>
      </c>
      <c r="M1373" s="85" t="s">
        <v>311</v>
      </c>
      <c r="N1373" s="83" t="s">
        <v>311</v>
      </c>
      <c r="O1373" s="84" t="s">
        <v>311</v>
      </c>
      <c r="P1373" s="83" t="s">
        <v>311</v>
      </c>
      <c r="Q1373" s="83" t="s">
        <v>311</v>
      </c>
      <c r="R1373" s="83" t="s">
        <v>311</v>
      </c>
      <c r="S1373" s="86" t="s">
        <v>311</v>
      </c>
      <c r="T1373" s="83" t="s">
        <v>311</v>
      </c>
      <c r="U1373" s="83" t="s">
        <v>311</v>
      </c>
      <c r="V1373" s="83" t="s">
        <v>311</v>
      </c>
      <c r="W1373" s="86" t="s">
        <v>311</v>
      </c>
      <c r="X1373" s="86" t="s">
        <v>311</v>
      </c>
      <c r="Y1373" s="90" t="str">
        <f>IF(tbl_main[[#This Row],[ИНН организации]]="","",IF(ISERROR(VLOOKUP(tbl_main[[#This Row],[ИНН организации]],tbl_inn[],3,FALSE)),"Проверьте ИНН",VLOOKUP(tbl_main[[#This Row],[ИНН организации]],tbl_inn[],3,FALSE)))</f>
        <v/>
      </c>
      <c r="Z1373" s="90" t="str">
        <f>IF(ISERROR(VLOOKUP(tbl_main[[#This Row],[ИНН организации]],tbl_inn[],4,FALSE)),"",VLOOKUP(tbl_main[[#This Row],[ИНН организации]],tbl_inn[],4,FALSE))</f>
        <v/>
      </c>
      <c r="AA1373" s="90" t="str">
        <f>IF(ISERROR(VLOOKUP(tbl_main[[#This Row],[ИНН организации]],tbl_inn[],8,FALSE)),"",VLOOKUP(tbl_main[[#This Row],[ИНН организации]],tbl_inn[],8,FALSE))</f>
        <v/>
      </c>
      <c r="AB1373" s="83" t="s">
        <v>311</v>
      </c>
      <c r="AC1373" s="83" t="s">
        <v>311</v>
      </c>
      <c r="AD1373" s="83" t="s">
        <v>311</v>
      </c>
      <c r="AE1373" s="83" t="s">
        <v>311</v>
      </c>
      <c r="AF1373" s="83" t="s">
        <v>311</v>
      </c>
      <c r="AG1373" s="83" t="s">
        <v>311</v>
      </c>
      <c r="AH1373" s="83" t="s">
        <v>311</v>
      </c>
      <c r="AI1373" s="83" t="s">
        <v>311</v>
      </c>
      <c r="AJ1373" s="83" t="s">
        <v>311</v>
      </c>
      <c r="AK1373" s="83" t="s">
        <v>311</v>
      </c>
      <c r="AL1373" s="83" t="s">
        <v>311</v>
      </c>
      <c r="AM1373" s="83" t="s">
        <v>311</v>
      </c>
      <c r="AN1373" s="83" t="s">
        <v>311</v>
      </c>
    </row>
    <row r="1374" spans="1:40" x14ac:dyDescent="0.25">
      <c r="A1374" s="81">
        <f t="shared" si="21"/>
        <v>1365</v>
      </c>
      <c r="B1374" s="82" t="str">
        <f>IF(tbl_main[[#This Row],[ТИП]]="","",IF(tbl_main[[#This Row],[Серия и номер]]="","",tbl_main[[#This Row],[ТИП]]&amp;"-"&amp;RIGHT(tbl_main[[#This Row],[Серия и номер]],6)))</f>
        <v/>
      </c>
      <c r="C1374" s="83" t="s">
        <v>311</v>
      </c>
      <c r="D1374" s="83" t="s">
        <v>311</v>
      </c>
      <c r="E1374" s="83" t="s">
        <v>311</v>
      </c>
      <c r="F1374" s="83" t="s">
        <v>311</v>
      </c>
      <c r="G1374" s="83" t="s">
        <v>311</v>
      </c>
      <c r="H1374" s="83" t="s">
        <v>311</v>
      </c>
      <c r="I1374" s="83" t="s">
        <v>311</v>
      </c>
      <c r="J1374" s="83" t="s">
        <v>311</v>
      </c>
      <c r="K1374" s="84" t="s">
        <v>311</v>
      </c>
      <c r="L1374" s="83" t="s">
        <v>311</v>
      </c>
      <c r="M1374" s="85" t="s">
        <v>311</v>
      </c>
      <c r="N1374" s="83" t="s">
        <v>311</v>
      </c>
      <c r="O1374" s="84" t="s">
        <v>311</v>
      </c>
      <c r="P1374" s="83" t="s">
        <v>311</v>
      </c>
      <c r="Q1374" s="83" t="s">
        <v>311</v>
      </c>
      <c r="R1374" s="83" t="s">
        <v>311</v>
      </c>
      <c r="S1374" s="86" t="s">
        <v>311</v>
      </c>
      <c r="T1374" s="83" t="s">
        <v>311</v>
      </c>
      <c r="U1374" s="83" t="s">
        <v>311</v>
      </c>
      <c r="V1374" s="83" t="s">
        <v>311</v>
      </c>
      <c r="W1374" s="86" t="s">
        <v>311</v>
      </c>
      <c r="X1374" s="86" t="s">
        <v>311</v>
      </c>
      <c r="Y1374" s="90" t="str">
        <f>IF(tbl_main[[#This Row],[ИНН организации]]="","",IF(ISERROR(VLOOKUP(tbl_main[[#This Row],[ИНН организации]],tbl_inn[],3,FALSE)),"Проверьте ИНН",VLOOKUP(tbl_main[[#This Row],[ИНН организации]],tbl_inn[],3,FALSE)))</f>
        <v/>
      </c>
      <c r="Z1374" s="90" t="str">
        <f>IF(ISERROR(VLOOKUP(tbl_main[[#This Row],[ИНН организации]],tbl_inn[],4,FALSE)),"",VLOOKUP(tbl_main[[#This Row],[ИНН организации]],tbl_inn[],4,FALSE))</f>
        <v/>
      </c>
      <c r="AA1374" s="90" t="str">
        <f>IF(ISERROR(VLOOKUP(tbl_main[[#This Row],[ИНН организации]],tbl_inn[],8,FALSE)),"",VLOOKUP(tbl_main[[#This Row],[ИНН организации]],tbl_inn[],8,FALSE))</f>
        <v/>
      </c>
      <c r="AB1374" s="83" t="s">
        <v>311</v>
      </c>
      <c r="AC1374" s="83" t="s">
        <v>311</v>
      </c>
      <c r="AD1374" s="83" t="s">
        <v>311</v>
      </c>
      <c r="AE1374" s="83" t="s">
        <v>311</v>
      </c>
      <c r="AF1374" s="83" t="s">
        <v>311</v>
      </c>
      <c r="AG1374" s="83" t="s">
        <v>311</v>
      </c>
      <c r="AH1374" s="83" t="s">
        <v>311</v>
      </c>
      <c r="AI1374" s="83" t="s">
        <v>311</v>
      </c>
      <c r="AJ1374" s="83" t="s">
        <v>311</v>
      </c>
      <c r="AK1374" s="83" t="s">
        <v>311</v>
      </c>
      <c r="AL1374" s="83" t="s">
        <v>311</v>
      </c>
      <c r="AM1374" s="83" t="s">
        <v>311</v>
      </c>
      <c r="AN1374" s="83" t="s">
        <v>311</v>
      </c>
    </row>
    <row r="1375" spans="1:40" x14ac:dyDescent="0.25">
      <c r="A1375" s="81">
        <f t="shared" si="21"/>
        <v>1366</v>
      </c>
      <c r="B1375" s="82" t="str">
        <f>IF(tbl_main[[#This Row],[ТИП]]="","",IF(tbl_main[[#This Row],[Серия и номер]]="","",tbl_main[[#This Row],[ТИП]]&amp;"-"&amp;RIGHT(tbl_main[[#This Row],[Серия и номер]],6)))</f>
        <v/>
      </c>
      <c r="C1375" s="83" t="s">
        <v>311</v>
      </c>
      <c r="D1375" s="83" t="s">
        <v>311</v>
      </c>
      <c r="E1375" s="83" t="s">
        <v>311</v>
      </c>
      <c r="F1375" s="83" t="s">
        <v>311</v>
      </c>
      <c r="G1375" s="83" t="s">
        <v>311</v>
      </c>
      <c r="H1375" s="83" t="s">
        <v>311</v>
      </c>
      <c r="I1375" s="83" t="s">
        <v>311</v>
      </c>
      <c r="J1375" s="83" t="s">
        <v>311</v>
      </c>
      <c r="K1375" s="84" t="s">
        <v>311</v>
      </c>
      <c r="L1375" s="83" t="s">
        <v>311</v>
      </c>
      <c r="M1375" s="85" t="s">
        <v>311</v>
      </c>
      <c r="N1375" s="83" t="s">
        <v>311</v>
      </c>
      <c r="O1375" s="84" t="s">
        <v>311</v>
      </c>
      <c r="P1375" s="83" t="s">
        <v>311</v>
      </c>
      <c r="Q1375" s="83" t="s">
        <v>311</v>
      </c>
      <c r="R1375" s="83" t="s">
        <v>311</v>
      </c>
      <c r="S1375" s="86" t="s">
        <v>311</v>
      </c>
      <c r="T1375" s="83" t="s">
        <v>311</v>
      </c>
      <c r="U1375" s="83" t="s">
        <v>311</v>
      </c>
      <c r="V1375" s="83" t="s">
        <v>311</v>
      </c>
      <c r="W1375" s="86" t="s">
        <v>311</v>
      </c>
      <c r="X1375" s="86" t="s">
        <v>311</v>
      </c>
      <c r="Y1375" s="90" t="str">
        <f>IF(tbl_main[[#This Row],[ИНН организации]]="","",IF(ISERROR(VLOOKUP(tbl_main[[#This Row],[ИНН организации]],tbl_inn[],3,FALSE)),"Проверьте ИНН",VLOOKUP(tbl_main[[#This Row],[ИНН организации]],tbl_inn[],3,FALSE)))</f>
        <v/>
      </c>
      <c r="Z1375" s="90" t="str">
        <f>IF(ISERROR(VLOOKUP(tbl_main[[#This Row],[ИНН организации]],tbl_inn[],4,FALSE)),"",VLOOKUP(tbl_main[[#This Row],[ИНН организации]],tbl_inn[],4,FALSE))</f>
        <v/>
      </c>
      <c r="AA1375" s="90" t="str">
        <f>IF(ISERROR(VLOOKUP(tbl_main[[#This Row],[ИНН организации]],tbl_inn[],8,FALSE)),"",VLOOKUP(tbl_main[[#This Row],[ИНН организации]],tbl_inn[],8,FALSE))</f>
        <v/>
      </c>
      <c r="AB1375" s="83" t="s">
        <v>311</v>
      </c>
      <c r="AC1375" s="83" t="s">
        <v>311</v>
      </c>
      <c r="AD1375" s="83" t="s">
        <v>311</v>
      </c>
      <c r="AE1375" s="83" t="s">
        <v>311</v>
      </c>
      <c r="AF1375" s="83" t="s">
        <v>311</v>
      </c>
      <c r="AG1375" s="83" t="s">
        <v>311</v>
      </c>
      <c r="AH1375" s="83" t="s">
        <v>311</v>
      </c>
      <c r="AI1375" s="83" t="s">
        <v>311</v>
      </c>
      <c r="AJ1375" s="83" t="s">
        <v>311</v>
      </c>
      <c r="AK1375" s="83" t="s">
        <v>311</v>
      </c>
      <c r="AL1375" s="83" t="s">
        <v>311</v>
      </c>
      <c r="AM1375" s="83" t="s">
        <v>311</v>
      </c>
      <c r="AN1375" s="83" t="s">
        <v>311</v>
      </c>
    </row>
    <row r="1376" spans="1:40" x14ac:dyDescent="0.25">
      <c r="A1376" s="81">
        <f t="shared" si="21"/>
        <v>1367</v>
      </c>
      <c r="B1376" s="82" t="str">
        <f>IF(tbl_main[[#This Row],[ТИП]]="","",IF(tbl_main[[#This Row],[Серия и номер]]="","",tbl_main[[#This Row],[ТИП]]&amp;"-"&amp;RIGHT(tbl_main[[#This Row],[Серия и номер]],6)))</f>
        <v/>
      </c>
      <c r="C1376" s="83" t="s">
        <v>311</v>
      </c>
      <c r="D1376" s="83" t="s">
        <v>311</v>
      </c>
      <c r="E1376" s="83" t="s">
        <v>311</v>
      </c>
      <c r="F1376" s="83" t="s">
        <v>311</v>
      </c>
      <c r="G1376" s="83" t="s">
        <v>311</v>
      </c>
      <c r="H1376" s="83" t="s">
        <v>311</v>
      </c>
      <c r="I1376" s="83" t="s">
        <v>311</v>
      </c>
      <c r="J1376" s="83" t="s">
        <v>311</v>
      </c>
      <c r="K1376" s="84" t="s">
        <v>311</v>
      </c>
      <c r="L1376" s="83" t="s">
        <v>311</v>
      </c>
      <c r="M1376" s="85" t="s">
        <v>311</v>
      </c>
      <c r="N1376" s="83" t="s">
        <v>311</v>
      </c>
      <c r="O1376" s="84" t="s">
        <v>311</v>
      </c>
      <c r="P1376" s="83" t="s">
        <v>311</v>
      </c>
      <c r="Q1376" s="83" t="s">
        <v>311</v>
      </c>
      <c r="R1376" s="83" t="s">
        <v>311</v>
      </c>
      <c r="S1376" s="86" t="s">
        <v>311</v>
      </c>
      <c r="T1376" s="83" t="s">
        <v>311</v>
      </c>
      <c r="U1376" s="83" t="s">
        <v>311</v>
      </c>
      <c r="V1376" s="83" t="s">
        <v>311</v>
      </c>
      <c r="W1376" s="86" t="s">
        <v>311</v>
      </c>
      <c r="X1376" s="86" t="s">
        <v>311</v>
      </c>
      <c r="Y1376" s="90" t="str">
        <f>IF(tbl_main[[#This Row],[ИНН организации]]="","",IF(ISERROR(VLOOKUP(tbl_main[[#This Row],[ИНН организации]],tbl_inn[],3,FALSE)),"Проверьте ИНН",VLOOKUP(tbl_main[[#This Row],[ИНН организации]],tbl_inn[],3,FALSE)))</f>
        <v/>
      </c>
      <c r="Z1376" s="90" t="str">
        <f>IF(ISERROR(VLOOKUP(tbl_main[[#This Row],[ИНН организации]],tbl_inn[],4,FALSE)),"",VLOOKUP(tbl_main[[#This Row],[ИНН организации]],tbl_inn[],4,FALSE))</f>
        <v/>
      </c>
      <c r="AA1376" s="90" t="str">
        <f>IF(ISERROR(VLOOKUP(tbl_main[[#This Row],[ИНН организации]],tbl_inn[],8,FALSE)),"",VLOOKUP(tbl_main[[#This Row],[ИНН организации]],tbl_inn[],8,FALSE))</f>
        <v/>
      </c>
      <c r="AB1376" s="83" t="s">
        <v>311</v>
      </c>
      <c r="AC1376" s="83" t="s">
        <v>311</v>
      </c>
      <c r="AD1376" s="83" t="s">
        <v>311</v>
      </c>
      <c r="AE1376" s="83" t="s">
        <v>311</v>
      </c>
      <c r="AF1376" s="83" t="s">
        <v>311</v>
      </c>
      <c r="AG1376" s="83" t="s">
        <v>311</v>
      </c>
      <c r="AH1376" s="83" t="s">
        <v>311</v>
      </c>
      <c r="AI1376" s="83" t="s">
        <v>311</v>
      </c>
      <c r="AJ1376" s="83" t="s">
        <v>311</v>
      </c>
      <c r="AK1376" s="83" t="s">
        <v>311</v>
      </c>
      <c r="AL1376" s="83" t="s">
        <v>311</v>
      </c>
      <c r="AM1376" s="83" t="s">
        <v>311</v>
      </c>
      <c r="AN1376" s="83" t="s">
        <v>311</v>
      </c>
    </row>
    <row r="1377" spans="1:40" x14ac:dyDescent="0.25">
      <c r="A1377" s="81">
        <f t="shared" si="21"/>
        <v>1368</v>
      </c>
      <c r="B1377" s="82" t="str">
        <f>IF(tbl_main[[#This Row],[ТИП]]="","",IF(tbl_main[[#This Row],[Серия и номер]]="","",tbl_main[[#This Row],[ТИП]]&amp;"-"&amp;RIGHT(tbl_main[[#This Row],[Серия и номер]],6)))</f>
        <v/>
      </c>
      <c r="C1377" s="83" t="s">
        <v>311</v>
      </c>
      <c r="D1377" s="83" t="s">
        <v>311</v>
      </c>
      <c r="E1377" s="83" t="s">
        <v>311</v>
      </c>
      <c r="F1377" s="83" t="s">
        <v>311</v>
      </c>
      <c r="G1377" s="83" t="s">
        <v>311</v>
      </c>
      <c r="H1377" s="83" t="s">
        <v>311</v>
      </c>
      <c r="I1377" s="83" t="s">
        <v>311</v>
      </c>
      <c r="J1377" s="83" t="s">
        <v>311</v>
      </c>
      <c r="K1377" s="84" t="s">
        <v>311</v>
      </c>
      <c r="L1377" s="83" t="s">
        <v>311</v>
      </c>
      <c r="M1377" s="85" t="s">
        <v>311</v>
      </c>
      <c r="N1377" s="83" t="s">
        <v>311</v>
      </c>
      <c r="O1377" s="84" t="s">
        <v>311</v>
      </c>
      <c r="P1377" s="83" t="s">
        <v>311</v>
      </c>
      <c r="Q1377" s="83" t="s">
        <v>311</v>
      </c>
      <c r="R1377" s="83" t="s">
        <v>311</v>
      </c>
      <c r="S1377" s="86" t="s">
        <v>311</v>
      </c>
      <c r="T1377" s="83" t="s">
        <v>311</v>
      </c>
      <c r="U1377" s="83" t="s">
        <v>311</v>
      </c>
      <c r="V1377" s="83" t="s">
        <v>311</v>
      </c>
      <c r="W1377" s="86" t="s">
        <v>311</v>
      </c>
      <c r="X1377" s="86" t="s">
        <v>311</v>
      </c>
      <c r="Y1377" s="90" t="str">
        <f>IF(tbl_main[[#This Row],[ИНН организации]]="","",IF(ISERROR(VLOOKUP(tbl_main[[#This Row],[ИНН организации]],tbl_inn[],3,FALSE)),"Проверьте ИНН",VLOOKUP(tbl_main[[#This Row],[ИНН организации]],tbl_inn[],3,FALSE)))</f>
        <v/>
      </c>
      <c r="Z1377" s="90" t="str">
        <f>IF(ISERROR(VLOOKUP(tbl_main[[#This Row],[ИНН организации]],tbl_inn[],4,FALSE)),"",VLOOKUP(tbl_main[[#This Row],[ИНН организации]],tbl_inn[],4,FALSE))</f>
        <v/>
      </c>
      <c r="AA1377" s="90" t="str">
        <f>IF(ISERROR(VLOOKUP(tbl_main[[#This Row],[ИНН организации]],tbl_inn[],8,FALSE)),"",VLOOKUP(tbl_main[[#This Row],[ИНН организации]],tbl_inn[],8,FALSE))</f>
        <v/>
      </c>
      <c r="AB1377" s="83" t="s">
        <v>311</v>
      </c>
      <c r="AC1377" s="83" t="s">
        <v>311</v>
      </c>
      <c r="AD1377" s="83" t="s">
        <v>311</v>
      </c>
      <c r="AE1377" s="83" t="s">
        <v>311</v>
      </c>
      <c r="AF1377" s="83" t="s">
        <v>311</v>
      </c>
      <c r="AG1377" s="83" t="s">
        <v>311</v>
      </c>
      <c r="AH1377" s="83" t="s">
        <v>311</v>
      </c>
      <c r="AI1377" s="83" t="s">
        <v>311</v>
      </c>
      <c r="AJ1377" s="83" t="s">
        <v>311</v>
      </c>
      <c r="AK1377" s="83" t="s">
        <v>311</v>
      </c>
      <c r="AL1377" s="83" t="s">
        <v>311</v>
      </c>
      <c r="AM1377" s="83" t="s">
        <v>311</v>
      </c>
      <c r="AN1377" s="83" t="s">
        <v>311</v>
      </c>
    </row>
    <row r="1378" spans="1:40" x14ac:dyDescent="0.25">
      <c r="A1378" s="81">
        <f t="shared" si="21"/>
        <v>1369</v>
      </c>
      <c r="B1378" s="82" t="str">
        <f>IF(tbl_main[[#This Row],[ТИП]]="","",IF(tbl_main[[#This Row],[Серия и номер]]="","",tbl_main[[#This Row],[ТИП]]&amp;"-"&amp;RIGHT(tbl_main[[#This Row],[Серия и номер]],6)))</f>
        <v/>
      </c>
      <c r="C1378" s="83" t="s">
        <v>311</v>
      </c>
      <c r="D1378" s="83" t="s">
        <v>311</v>
      </c>
      <c r="E1378" s="83" t="s">
        <v>311</v>
      </c>
      <c r="F1378" s="83" t="s">
        <v>311</v>
      </c>
      <c r="G1378" s="83" t="s">
        <v>311</v>
      </c>
      <c r="H1378" s="83" t="s">
        <v>311</v>
      </c>
      <c r="I1378" s="83" t="s">
        <v>311</v>
      </c>
      <c r="J1378" s="83" t="s">
        <v>311</v>
      </c>
      <c r="K1378" s="84" t="s">
        <v>311</v>
      </c>
      <c r="L1378" s="83" t="s">
        <v>311</v>
      </c>
      <c r="M1378" s="85" t="s">
        <v>311</v>
      </c>
      <c r="N1378" s="83" t="s">
        <v>311</v>
      </c>
      <c r="O1378" s="84" t="s">
        <v>311</v>
      </c>
      <c r="P1378" s="83" t="s">
        <v>311</v>
      </c>
      <c r="Q1378" s="83" t="s">
        <v>311</v>
      </c>
      <c r="R1378" s="83" t="s">
        <v>311</v>
      </c>
      <c r="S1378" s="86" t="s">
        <v>311</v>
      </c>
      <c r="T1378" s="83" t="s">
        <v>311</v>
      </c>
      <c r="U1378" s="83" t="s">
        <v>311</v>
      </c>
      <c r="V1378" s="83" t="s">
        <v>311</v>
      </c>
      <c r="W1378" s="86" t="s">
        <v>311</v>
      </c>
      <c r="X1378" s="86" t="s">
        <v>311</v>
      </c>
      <c r="Y1378" s="90" t="str">
        <f>IF(tbl_main[[#This Row],[ИНН организации]]="","",IF(ISERROR(VLOOKUP(tbl_main[[#This Row],[ИНН организации]],tbl_inn[],3,FALSE)),"Проверьте ИНН",VLOOKUP(tbl_main[[#This Row],[ИНН организации]],tbl_inn[],3,FALSE)))</f>
        <v/>
      </c>
      <c r="Z1378" s="90" t="str">
        <f>IF(ISERROR(VLOOKUP(tbl_main[[#This Row],[ИНН организации]],tbl_inn[],4,FALSE)),"",VLOOKUP(tbl_main[[#This Row],[ИНН организации]],tbl_inn[],4,FALSE))</f>
        <v/>
      </c>
      <c r="AA1378" s="90" t="str">
        <f>IF(ISERROR(VLOOKUP(tbl_main[[#This Row],[ИНН организации]],tbl_inn[],8,FALSE)),"",VLOOKUP(tbl_main[[#This Row],[ИНН организации]],tbl_inn[],8,FALSE))</f>
        <v/>
      </c>
      <c r="AB1378" s="83" t="s">
        <v>311</v>
      </c>
      <c r="AC1378" s="83" t="s">
        <v>311</v>
      </c>
      <c r="AD1378" s="83" t="s">
        <v>311</v>
      </c>
      <c r="AE1378" s="83" t="s">
        <v>311</v>
      </c>
      <c r="AF1378" s="83" t="s">
        <v>311</v>
      </c>
      <c r="AG1378" s="83" t="s">
        <v>311</v>
      </c>
      <c r="AH1378" s="83" t="s">
        <v>311</v>
      </c>
      <c r="AI1378" s="83" t="s">
        <v>311</v>
      </c>
      <c r="AJ1378" s="83" t="s">
        <v>311</v>
      </c>
      <c r="AK1378" s="83" t="s">
        <v>311</v>
      </c>
      <c r="AL1378" s="83" t="s">
        <v>311</v>
      </c>
      <c r="AM1378" s="83" t="s">
        <v>311</v>
      </c>
      <c r="AN1378" s="83" t="s">
        <v>311</v>
      </c>
    </row>
    <row r="1379" spans="1:40" x14ac:dyDescent="0.25">
      <c r="A1379" s="81">
        <f t="shared" si="21"/>
        <v>1370</v>
      </c>
      <c r="B1379" s="82" t="str">
        <f>IF(tbl_main[[#This Row],[ТИП]]="","",IF(tbl_main[[#This Row],[Серия и номер]]="","",tbl_main[[#This Row],[ТИП]]&amp;"-"&amp;RIGHT(tbl_main[[#This Row],[Серия и номер]],6)))</f>
        <v/>
      </c>
      <c r="C1379" s="83" t="s">
        <v>311</v>
      </c>
      <c r="D1379" s="83" t="s">
        <v>311</v>
      </c>
      <c r="E1379" s="83" t="s">
        <v>311</v>
      </c>
      <c r="F1379" s="83" t="s">
        <v>311</v>
      </c>
      <c r="G1379" s="83" t="s">
        <v>311</v>
      </c>
      <c r="H1379" s="83" t="s">
        <v>311</v>
      </c>
      <c r="I1379" s="83" t="s">
        <v>311</v>
      </c>
      <c r="J1379" s="83" t="s">
        <v>311</v>
      </c>
      <c r="K1379" s="84" t="s">
        <v>311</v>
      </c>
      <c r="L1379" s="83" t="s">
        <v>311</v>
      </c>
      <c r="M1379" s="85" t="s">
        <v>311</v>
      </c>
      <c r="N1379" s="83" t="s">
        <v>311</v>
      </c>
      <c r="O1379" s="84" t="s">
        <v>311</v>
      </c>
      <c r="P1379" s="83" t="s">
        <v>311</v>
      </c>
      <c r="Q1379" s="83" t="s">
        <v>311</v>
      </c>
      <c r="R1379" s="83" t="s">
        <v>311</v>
      </c>
      <c r="S1379" s="86" t="s">
        <v>311</v>
      </c>
      <c r="T1379" s="83" t="s">
        <v>311</v>
      </c>
      <c r="U1379" s="83" t="s">
        <v>311</v>
      </c>
      <c r="V1379" s="83" t="s">
        <v>311</v>
      </c>
      <c r="W1379" s="86" t="s">
        <v>311</v>
      </c>
      <c r="X1379" s="86" t="s">
        <v>311</v>
      </c>
      <c r="Y1379" s="90" t="str">
        <f>IF(tbl_main[[#This Row],[ИНН организации]]="","",IF(ISERROR(VLOOKUP(tbl_main[[#This Row],[ИНН организации]],tbl_inn[],3,FALSE)),"Проверьте ИНН",VLOOKUP(tbl_main[[#This Row],[ИНН организации]],tbl_inn[],3,FALSE)))</f>
        <v/>
      </c>
      <c r="Z1379" s="90" t="str">
        <f>IF(ISERROR(VLOOKUP(tbl_main[[#This Row],[ИНН организации]],tbl_inn[],4,FALSE)),"",VLOOKUP(tbl_main[[#This Row],[ИНН организации]],tbl_inn[],4,FALSE))</f>
        <v/>
      </c>
      <c r="AA1379" s="90" t="str">
        <f>IF(ISERROR(VLOOKUP(tbl_main[[#This Row],[ИНН организации]],tbl_inn[],8,FALSE)),"",VLOOKUP(tbl_main[[#This Row],[ИНН организации]],tbl_inn[],8,FALSE))</f>
        <v/>
      </c>
      <c r="AB1379" s="83" t="s">
        <v>311</v>
      </c>
      <c r="AC1379" s="83" t="s">
        <v>311</v>
      </c>
      <c r="AD1379" s="83" t="s">
        <v>311</v>
      </c>
      <c r="AE1379" s="83" t="s">
        <v>311</v>
      </c>
      <c r="AF1379" s="83" t="s">
        <v>311</v>
      </c>
      <c r="AG1379" s="83" t="s">
        <v>311</v>
      </c>
      <c r="AH1379" s="83" t="s">
        <v>311</v>
      </c>
      <c r="AI1379" s="83" t="s">
        <v>311</v>
      </c>
      <c r="AJ1379" s="83" t="s">
        <v>311</v>
      </c>
      <c r="AK1379" s="83" t="s">
        <v>311</v>
      </c>
      <c r="AL1379" s="83" t="s">
        <v>311</v>
      </c>
      <c r="AM1379" s="83" t="s">
        <v>311</v>
      </c>
      <c r="AN1379" s="83" t="s">
        <v>311</v>
      </c>
    </row>
    <row r="1380" spans="1:40" x14ac:dyDescent="0.25">
      <c r="A1380" s="81">
        <f t="shared" si="21"/>
        <v>1371</v>
      </c>
      <c r="B1380" s="82" t="str">
        <f>IF(tbl_main[[#This Row],[ТИП]]="","",IF(tbl_main[[#This Row],[Серия и номер]]="","",tbl_main[[#This Row],[ТИП]]&amp;"-"&amp;RIGHT(tbl_main[[#This Row],[Серия и номер]],6)))</f>
        <v/>
      </c>
      <c r="C1380" s="83" t="s">
        <v>311</v>
      </c>
      <c r="D1380" s="83" t="s">
        <v>311</v>
      </c>
      <c r="E1380" s="83" t="s">
        <v>311</v>
      </c>
      <c r="F1380" s="83" t="s">
        <v>311</v>
      </c>
      <c r="G1380" s="83" t="s">
        <v>311</v>
      </c>
      <c r="H1380" s="83" t="s">
        <v>311</v>
      </c>
      <c r="I1380" s="83" t="s">
        <v>311</v>
      </c>
      <c r="J1380" s="83" t="s">
        <v>311</v>
      </c>
      <c r="K1380" s="84" t="s">
        <v>311</v>
      </c>
      <c r="L1380" s="83" t="s">
        <v>311</v>
      </c>
      <c r="M1380" s="85" t="s">
        <v>311</v>
      </c>
      <c r="N1380" s="83" t="s">
        <v>311</v>
      </c>
      <c r="O1380" s="84" t="s">
        <v>311</v>
      </c>
      <c r="P1380" s="83" t="s">
        <v>311</v>
      </c>
      <c r="Q1380" s="83" t="s">
        <v>311</v>
      </c>
      <c r="R1380" s="83" t="s">
        <v>311</v>
      </c>
      <c r="S1380" s="86" t="s">
        <v>311</v>
      </c>
      <c r="T1380" s="83" t="s">
        <v>311</v>
      </c>
      <c r="U1380" s="83" t="s">
        <v>311</v>
      </c>
      <c r="V1380" s="83" t="s">
        <v>311</v>
      </c>
      <c r="W1380" s="86" t="s">
        <v>311</v>
      </c>
      <c r="X1380" s="86" t="s">
        <v>311</v>
      </c>
      <c r="Y1380" s="90" t="str">
        <f>IF(tbl_main[[#This Row],[ИНН организации]]="","",IF(ISERROR(VLOOKUP(tbl_main[[#This Row],[ИНН организации]],tbl_inn[],3,FALSE)),"Проверьте ИНН",VLOOKUP(tbl_main[[#This Row],[ИНН организации]],tbl_inn[],3,FALSE)))</f>
        <v/>
      </c>
      <c r="Z1380" s="90" t="str">
        <f>IF(ISERROR(VLOOKUP(tbl_main[[#This Row],[ИНН организации]],tbl_inn[],4,FALSE)),"",VLOOKUP(tbl_main[[#This Row],[ИНН организации]],tbl_inn[],4,FALSE))</f>
        <v/>
      </c>
      <c r="AA1380" s="90" t="str">
        <f>IF(ISERROR(VLOOKUP(tbl_main[[#This Row],[ИНН организации]],tbl_inn[],8,FALSE)),"",VLOOKUP(tbl_main[[#This Row],[ИНН организации]],tbl_inn[],8,FALSE))</f>
        <v/>
      </c>
      <c r="AB1380" s="83" t="s">
        <v>311</v>
      </c>
      <c r="AC1380" s="83" t="s">
        <v>311</v>
      </c>
      <c r="AD1380" s="83" t="s">
        <v>311</v>
      </c>
      <c r="AE1380" s="83" t="s">
        <v>311</v>
      </c>
      <c r="AF1380" s="83" t="s">
        <v>311</v>
      </c>
      <c r="AG1380" s="83" t="s">
        <v>311</v>
      </c>
      <c r="AH1380" s="83" t="s">
        <v>311</v>
      </c>
      <c r="AI1380" s="83" t="s">
        <v>311</v>
      </c>
      <c r="AJ1380" s="83" t="s">
        <v>311</v>
      </c>
      <c r="AK1380" s="83" t="s">
        <v>311</v>
      </c>
      <c r="AL1380" s="83" t="s">
        <v>311</v>
      </c>
      <c r="AM1380" s="83" t="s">
        <v>311</v>
      </c>
      <c r="AN1380" s="83" t="s">
        <v>311</v>
      </c>
    </row>
    <row r="1381" spans="1:40" x14ac:dyDescent="0.25">
      <c r="A1381" s="81">
        <f t="shared" si="21"/>
        <v>1372</v>
      </c>
      <c r="B1381" s="82" t="str">
        <f>IF(tbl_main[[#This Row],[ТИП]]="","",IF(tbl_main[[#This Row],[Серия и номер]]="","",tbl_main[[#This Row],[ТИП]]&amp;"-"&amp;RIGHT(tbl_main[[#This Row],[Серия и номер]],6)))</f>
        <v/>
      </c>
      <c r="C1381" s="83" t="s">
        <v>311</v>
      </c>
      <c r="D1381" s="83" t="s">
        <v>311</v>
      </c>
      <c r="E1381" s="83" t="s">
        <v>311</v>
      </c>
      <c r="F1381" s="83" t="s">
        <v>311</v>
      </c>
      <c r="G1381" s="83" t="s">
        <v>311</v>
      </c>
      <c r="H1381" s="83" t="s">
        <v>311</v>
      </c>
      <c r="I1381" s="83" t="s">
        <v>311</v>
      </c>
      <c r="J1381" s="83" t="s">
        <v>311</v>
      </c>
      <c r="K1381" s="84" t="s">
        <v>311</v>
      </c>
      <c r="L1381" s="83" t="s">
        <v>311</v>
      </c>
      <c r="M1381" s="85" t="s">
        <v>311</v>
      </c>
      <c r="N1381" s="83" t="s">
        <v>311</v>
      </c>
      <c r="O1381" s="84" t="s">
        <v>311</v>
      </c>
      <c r="P1381" s="83" t="s">
        <v>311</v>
      </c>
      <c r="Q1381" s="83" t="s">
        <v>311</v>
      </c>
      <c r="R1381" s="83" t="s">
        <v>311</v>
      </c>
      <c r="S1381" s="86" t="s">
        <v>311</v>
      </c>
      <c r="T1381" s="83" t="s">
        <v>311</v>
      </c>
      <c r="U1381" s="83" t="s">
        <v>311</v>
      </c>
      <c r="V1381" s="83" t="s">
        <v>311</v>
      </c>
      <c r="W1381" s="86" t="s">
        <v>311</v>
      </c>
      <c r="X1381" s="86" t="s">
        <v>311</v>
      </c>
      <c r="Y1381" s="90" t="str">
        <f>IF(tbl_main[[#This Row],[ИНН организации]]="","",IF(ISERROR(VLOOKUP(tbl_main[[#This Row],[ИНН организации]],tbl_inn[],3,FALSE)),"Проверьте ИНН",VLOOKUP(tbl_main[[#This Row],[ИНН организации]],tbl_inn[],3,FALSE)))</f>
        <v/>
      </c>
      <c r="Z1381" s="90" t="str">
        <f>IF(ISERROR(VLOOKUP(tbl_main[[#This Row],[ИНН организации]],tbl_inn[],4,FALSE)),"",VLOOKUP(tbl_main[[#This Row],[ИНН организации]],tbl_inn[],4,FALSE))</f>
        <v/>
      </c>
      <c r="AA1381" s="90" t="str">
        <f>IF(ISERROR(VLOOKUP(tbl_main[[#This Row],[ИНН организации]],tbl_inn[],8,FALSE)),"",VLOOKUP(tbl_main[[#This Row],[ИНН организации]],tbl_inn[],8,FALSE))</f>
        <v/>
      </c>
      <c r="AB1381" s="83" t="s">
        <v>311</v>
      </c>
      <c r="AC1381" s="83" t="s">
        <v>311</v>
      </c>
      <c r="AD1381" s="83" t="s">
        <v>311</v>
      </c>
      <c r="AE1381" s="83" t="s">
        <v>311</v>
      </c>
      <c r="AF1381" s="83" t="s">
        <v>311</v>
      </c>
      <c r="AG1381" s="83" t="s">
        <v>311</v>
      </c>
      <c r="AH1381" s="83" t="s">
        <v>311</v>
      </c>
      <c r="AI1381" s="83" t="s">
        <v>311</v>
      </c>
      <c r="AJ1381" s="83" t="s">
        <v>311</v>
      </c>
      <c r="AK1381" s="83" t="s">
        <v>311</v>
      </c>
      <c r="AL1381" s="83" t="s">
        <v>311</v>
      </c>
      <c r="AM1381" s="83" t="s">
        <v>311</v>
      </c>
      <c r="AN1381" s="83" t="s">
        <v>311</v>
      </c>
    </row>
    <row r="1382" spans="1:40" x14ac:dyDescent="0.25">
      <c r="A1382" s="81">
        <f t="shared" si="21"/>
        <v>1373</v>
      </c>
      <c r="B1382" s="82" t="str">
        <f>IF(tbl_main[[#This Row],[ТИП]]="","",IF(tbl_main[[#This Row],[Серия и номер]]="","",tbl_main[[#This Row],[ТИП]]&amp;"-"&amp;RIGHT(tbl_main[[#This Row],[Серия и номер]],6)))</f>
        <v/>
      </c>
      <c r="C1382" s="83" t="s">
        <v>311</v>
      </c>
      <c r="D1382" s="83" t="s">
        <v>311</v>
      </c>
      <c r="E1382" s="83" t="s">
        <v>311</v>
      </c>
      <c r="F1382" s="83" t="s">
        <v>311</v>
      </c>
      <c r="G1382" s="83" t="s">
        <v>311</v>
      </c>
      <c r="H1382" s="83" t="s">
        <v>311</v>
      </c>
      <c r="I1382" s="83" t="s">
        <v>311</v>
      </c>
      <c r="J1382" s="83" t="s">
        <v>311</v>
      </c>
      <c r="K1382" s="84" t="s">
        <v>311</v>
      </c>
      <c r="L1382" s="83" t="s">
        <v>311</v>
      </c>
      <c r="M1382" s="85" t="s">
        <v>311</v>
      </c>
      <c r="N1382" s="83" t="s">
        <v>311</v>
      </c>
      <c r="O1382" s="84" t="s">
        <v>311</v>
      </c>
      <c r="P1382" s="83" t="s">
        <v>311</v>
      </c>
      <c r="Q1382" s="83" t="s">
        <v>311</v>
      </c>
      <c r="R1382" s="83" t="s">
        <v>311</v>
      </c>
      <c r="S1382" s="86" t="s">
        <v>311</v>
      </c>
      <c r="T1382" s="83" t="s">
        <v>311</v>
      </c>
      <c r="U1382" s="83" t="s">
        <v>311</v>
      </c>
      <c r="V1382" s="83" t="s">
        <v>311</v>
      </c>
      <c r="W1382" s="86" t="s">
        <v>311</v>
      </c>
      <c r="X1382" s="86" t="s">
        <v>311</v>
      </c>
      <c r="Y1382" s="90" t="str">
        <f>IF(tbl_main[[#This Row],[ИНН организации]]="","",IF(ISERROR(VLOOKUP(tbl_main[[#This Row],[ИНН организации]],tbl_inn[],3,FALSE)),"Проверьте ИНН",VLOOKUP(tbl_main[[#This Row],[ИНН организации]],tbl_inn[],3,FALSE)))</f>
        <v/>
      </c>
      <c r="Z1382" s="90" t="str">
        <f>IF(ISERROR(VLOOKUP(tbl_main[[#This Row],[ИНН организации]],tbl_inn[],4,FALSE)),"",VLOOKUP(tbl_main[[#This Row],[ИНН организации]],tbl_inn[],4,FALSE))</f>
        <v/>
      </c>
      <c r="AA1382" s="90" t="str">
        <f>IF(ISERROR(VLOOKUP(tbl_main[[#This Row],[ИНН организации]],tbl_inn[],8,FALSE)),"",VLOOKUP(tbl_main[[#This Row],[ИНН организации]],tbl_inn[],8,FALSE))</f>
        <v/>
      </c>
      <c r="AB1382" s="83" t="s">
        <v>311</v>
      </c>
      <c r="AC1382" s="83" t="s">
        <v>311</v>
      </c>
      <c r="AD1382" s="83" t="s">
        <v>311</v>
      </c>
      <c r="AE1382" s="83" t="s">
        <v>311</v>
      </c>
      <c r="AF1382" s="83" t="s">
        <v>311</v>
      </c>
      <c r="AG1382" s="83" t="s">
        <v>311</v>
      </c>
      <c r="AH1382" s="83" t="s">
        <v>311</v>
      </c>
      <c r="AI1382" s="83" t="s">
        <v>311</v>
      </c>
      <c r="AJ1382" s="83" t="s">
        <v>311</v>
      </c>
      <c r="AK1382" s="83" t="s">
        <v>311</v>
      </c>
      <c r="AL1382" s="83" t="s">
        <v>311</v>
      </c>
      <c r="AM1382" s="83" t="s">
        <v>311</v>
      </c>
      <c r="AN1382" s="83" t="s">
        <v>311</v>
      </c>
    </row>
    <row r="1383" spans="1:40" x14ac:dyDescent="0.25">
      <c r="A1383" s="81">
        <f t="shared" si="21"/>
        <v>1374</v>
      </c>
      <c r="B1383" s="82" t="str">
        <f>IF(tbl_main[[#This Row],[ТИП]]="","",IF(tbl_main[[#This Row],[Серия и номер]]="","",tbl_main[[#This Row],[ТИП]]&amp;"-"&amp;RIGHT(tbl_main[[#This Row],[Серия и номер]],6)))</f>
        <v/>
      </c>
      <c r="C1383" s="83" t="s">
        <v>311</v>
      </c>
      <c r="D1383" s="83" t="s">
        <v>311</v>
      </c>
      <c r="E1383" s="83" t="s">
        <v>311</v>
      </c>
      <c r="F1383" s="83" t="s">
        <v>311</v>
      </c>
      <c r="G1383" s="83" t="s">
        <v>311</v>
      </c>
      <c r="H1383" s="83" t="s">
        <v>311</v>
      </c>
      <c r="I1383" s="83" t="s">
        <v>311</v>
      </c>
      <c r="J1383" s="83" t="s">
        <v>311</v>
      </c>
      <c r="K1383" s="84" t="s">
        <v>311</v>
      </c>
      <c r="L1383" s="83" t="s">
        <v>311</v>
      </c>
      <c r="M1383" s="85" t="s">
        <v>311</v>
      </c>
      <c r="N1383" s="83" t="s">
        <v>311</v>
      </c>
      <c r="O1383" s="84" t="s">
        <v>311</v>
      </c>
      <c r="P1383" s="83" t="s">
        <v>311</v>
      </c>
      <c r="Q1383" s="83" t="s">
        <v>311</v>
      </c>
      <c r="R1383" s="83" t="s">
        <v>311</v>
      </c>
      <c r="S1383" s="86" t="s">
        <v>311</v>
      </c>
      <c r="T1383" s="83" t="s">
        <v>311</v>
      </c>
      <c r="U1383" s="83" t="s">
        <v>311</v>
      </c>
      <c r="V1383" s="83" t="s">
        <v>311</v>
      </c>
      <c r="W1383" s="86" t="s">
        <v>311</v>
      </c>
      <c r="X1383" s="86" t="s">
        <v>311</v>
      </c>
      <c r="Y1383" s="90" t="str">
        <f>IF(tbl_main[[#This Row],[ИНН организации]]="","",IF(ISERROR(VLOOKUP(tbl_main[[#This Row],[ИНН организации]],tbl_inn[],3,FALSE)),"Проверьте ИНН",VLOOKUP(tbl_main[[#This Row],[ИНН организации]],tbl_inn[],3,FALSE)))</f>
        <v/>
      </c>
      <c r="Z1383" s="90" t="str">
        <f>IF(ISERROR(VLOOKUP(tbl_main[[#This Row],[ИНН организации]],tbl_inn[],4,FALSE)),"",VLOOKUP(tbl_main[[#This Row],[ИНН организации]],tbl_inn[],4,FALSE))</f>
        <v/>
      </c>
      <c r="AA1383" s="90" t="str">
        <f>IF(ISERROR(VLOOKUP(tbl_main[[#This Row],[ИНН организации]],tbl_inn[],8,FALSE)),"",VLOOKUP(tbl_main[[#This Row],[ИНН организации]],tbl_inn[],8,FALSE))</f>
        <v/>
      </c>
      <c r="AB1383" s="83" t="s">
        <v>311</v>
      </c>
      <c r="AC1383" s="83" t="s">
        <v>311</v>
      </c>
      <c r="AD1383" s="83" t="s">
        <v>311</v>
      </c>
      <c r="AE1383" s="83" t="s">
        <v>311</v>
      </c>
      <c r="AF1383" s="83" t="s">
        <v>311</v>
      </c>
      <c r="AG1383" s="83" t="s">
        <v>311</v>
      </c>
      <c r="AH1383" s="83" t="s">
        <v>311</v>
      </c>
      <c r="AI1383" s="83" t="s">
        <v>311</v>
      </c>
      <c r="AJ1383" s="83" t="s">
        <v>311</v>
      </c>
      <c r="AK1383" s="83" t="s">
        <v>311</v>
      </c>
      <c r="AL1383" s="83" t="s">
        <v>311</v>
      </c>
      <c r="AM1383" s="83" t="s">
        <v>311</v>
      </c>
      <c r="AN1383" s="83" t="s">
        <v>311</v>
      </c>
    </row>
    <row r="1384" spans="1:40" x14ac:dyDescent="0.25">
      <c r="A1384" s="81">
        <f t="shared" si="21"/>
        <v>1375</v>
      </c>
      <c r="B1384" s="82" t="str">
        <f>IF(tbl_main[[#This Row],[ТИП]]="","",IF(tbl_main[[#This Row],[Серия и номер]]="","",tbl_main[[#This Row],[ТИП]]&amp;"-"&amp;RIGHT(tbl_main[[#This Row],[Серия и номер]],6)))</f>
        <v/>
      </c>
      <c r="C1384" s="83" t="s">
        <v>311</v>
      </c>
      <c r="D1384" s="83" t="s">
        <v>311</v>
      </c>
      <c r="E1384" s="83" t="s">
        <v>311</v>
      </c>
      <c r="F1384" s="83" t="s">
        <v>311</v>
      </c>
      <c r="G1384" s="83" t="s">
        <v>311</v>
      </c>
      <c r="H1384" s="83" t="s">
        <v>311</v>
      </c>
      <c r="I1384" s="83" t="s">
        <v>311</v>
      </c>
      <c r="J1384" s="83" t="s">
        <v>311</v>
      </c>
      <c r="K1384" s="84" t="s">
        <v>311</v>
      </c>
      <c r="L1384" s="83" t="s">
        <v>311</v>
      </c>
      <c r="M1384" s="85" t="s">
        <v>311</v>
      </c>
      <c r="N1384" s="83" t="s">
        <v>311</v>
      </c>
      <c r="O1384" s="84" t="s">
        <v>311</v>
      </c>
      <c r="P1384" s="83" t="s">
        <v>311</v>
      </c>
      <c r="Q1384" s="83" t="s">
        <v>311</v>
      </c>
      <c r="R1384" s="83" t="s">
        <v>311</v>
      </c>
      <c r="S1384" s="86" t="s">
        <v>311</v>
      </c>
      <c r="T1384" s="83" t="s">
        <v>311</v>
      </c>
      <c r="U1384" s="83" t="s">
        <v>311</v>
      </c>
      <c r="V1384" s="83" t="s">
        <v>311</v>
      </c>
      <c r="W1384" s="86" t="s">
        <v>311</v>
      </c>
      <c r="X1384" s="86" t="s">
        <v>311</v>
      </c>
      <c r="Y1384" s="90" t="str">
        <f>IF(tbl_main[[#This Row],[ИНН организации]]="","",IF(ISERROR(VLOOKUP(tbl_main[[#This Row],[ИНН организации]],tbl_inn[],3,FALSE)),"Проверьте ИНН",VLOOKUP(tbl_main[[#This Row],[ИНН организации]],tbl_inn[],3,FALSE)))</f>
        <v/>
      </c>
      <c r="Z1384" s="90" t="str">
        <f>IF(ISERROR(VLOOKUP(tbl_main[[#This Row],[ИНН организации]],tbl_inn[],4,FALSE)),"",VLOOKUP(tbl_main[[#This Row],[ИНН организации]],tbl_inn[],4,FALSE))</f>
        <v/>
      </c>
      <c r="AA1384" s="90" t="str">
        <f>IF(ISERROR(VLOOKUP(tbl_main[[#This Row],[ИНН организации]],tbl_inn[],8,FALSE)),"",VLOOKUP(tbl_main[[#This Row],[ИНН организации]],tbl_inn[],8,FALSE))</f>
        <v/>
      </c>
      <c r="AB1384" s="83" t="s">
        <v>311</v>
      </c>
      <c r="AC1384" s="83" t="s">
        <v>311</v>
      </c>
      <c r="AD1384" s="83" t="s">
        <v>311</v>
      </c>
      <c r="AE1384" s="83" t="s">
        <v>311</v>
      </c>
      <c r="AF1384" s="83" t="s">
        <v>311</v>
      </c>
      <c r="AG1384" s="83" t="s">
        <v>311</v>
      </c>
      <c r="AH1384" s="83" t="s">
        <v>311</v>
      </c>
      <c r="AI1384" s="83" t="s">
        <v>311</v>
      </c>
      <c r="AJ1384" s="83" t="s">
        <v>311</v>
      </c>
      <c r="AK1384" s="83" t="s">
        <v>311</v>
      </c>
      <c r="AL1384" s="83" t="s">
        <v>311</v>
      </c>
      <c r="AM1384" s="83" t="s">
        <v>311</v>
      </c>
      <c r="AN1384" s="83" t="s">
        <v>311</v>
      </c>
    </row>
    <row r="1385" spans="1:40" x14ac:dyDescent="0.25">
      <c r="A1385" s="81">
        <f t="shared" si="21"/>
        <v>1376</v>
      </c>
      <c r="B1385" s="82" t="str">
        <f>IF(tbl_main[[#This Row],[ТИП]]="","",IF(tbl_main[[#This Row],[Серия и номер]]="","",tbl_main[[#This Row],[ТИП]]&amp;"-"&amp;RIGHT(tbl_main[[#This Row],[Серия и номер]],6)))</f>
        <v/>
      </c>
      <c r="C1385" s="83" t="s">
        <v>311</v>
      </c>
      <c r="D1385" s="83" t="s">
        <v>311</v>
      </c>
      <c r="E1385" s="83" t="s">
        <v>311</v>
      </c>
      <c r="F1385" s="83" t="s">
        <v>311</v>
      </c>
      <c r="G1385" s="83" t="s">
        <v>311</v>
      </c>
      <c r="H1385" s="83" t="s">
        <v>311</v>
      </c>
      <c r="I1385" s="83" t="s">
        <v>311</v>
      </c>
      <c r="J1385" s="83" t="s">
        <v>311</v>
      </c>
      <c r="K1385" s="84" t="s">
        <v>311</v>
      </c>
      <c r="L1385" s="83" t="s">
        <v>311</v>
      </c>
      <c r="M1385" s="85" t="s">
        <v>311</v>
      </c>
      <c r="N1385" s="83" t="s">
        <v>311</v>
      </c>
      <c r="O1385" s="84" t="s">
        <v>311</v>
      </c>
      <c r="P1385" s="83" t="s">
        <v>311</v>
      </c>
      <c r="Q1385" s="83" t="s">
        <v>311</v>
      </c>
      <c r="R1385" s="83" t="s">
        <v>311</v>
      </c>
      <c r="S1385" s="86" t="s">
        <v>311</v>
      </c>
      <c r="T1385" s="83" t="s">
        <v>311</v>
      </c>
      <c r="U1385" s="83" t="s">
        <v>311</v>
      </c>
      <c r="V1385" s="83" t="s">
        <v>311</v>
      </c>
      <c r="W1385" s="86" t="s">
        <v>311</v>
      </c>
      <c r="X1385" s="86" t="s">
        <v>311</v>
      </c>
      <c r="Y1385" s="90" t="str">
        <f>IF(tbl_main[[#This Row],[ИНН организации]]="","",IF(ISERROR(VLOOKUP(tbl_main[[#This Row],[ИНН организации]],tbl_inn[],3,FALSE)),"Проверьте ИНН",VLOOKUP(tbl_main[[#This Row],[ИНН организации]],tbl_inn[],3,FALSE)))</f>
        <v/>
      </c>
      <c r="Z1385" s="90" t="str">
        <f>IF(ISERROR(VLOOKUP(tbl_main[[#This Row],[ИНН организации]],tbl_inn[],4,FALSE)),"",VLOOKUP(tbl_main[[#This Row],[ИНН организации]],tbl_inn[],4,FALSE))</f>
        <v/>
      </c>
      <c r="AA1385" s="90" t="str">
        <f>IF(ISERROR(VLOOKUP(tbl_main[[#This Row],[ИНН организации]],tbl_inn[],8,FALSE)),"",VLOOKUP(tbl_main[[#This Row],[ИНН организации]],tbl_inn[],8,FALSE))</f>
        <v/>
      </c>
      <c r="AB1385" s="83" t="s">
        <v>311</v>
      </c>
      <c r="AC1385" s="83" t="s">
        <v>311</v>
      </c>
      <c r="AD1385" s="83" t="s">
        <v>311</v>
      </c>
      <c r="AE1385" s="83" t="s">
        <v>311</v>
      </c>
      <c r="AF1385" s="83" t="s">
        <v>311</v>
      </c>
      <c r="AG1385" s="83" t="s">
        <v>311</v>
      </c>
      <c r="AH1385" s="83" t="s">
        <v>311</v>
      </c>
      <c r="AI1385" s="83" t="s">
        <v>311</v>
      </c>
      <c r="AJ1385" s="83" t="s">
        <v>311</v>
      </c>
      <c r="AK1385" s="83" t="s">
        <v>311</v>
      </c>
      <c r="AL1385" s="83" t="s">
        <v>311</v>
      </c>
      <c r="AM1385" s="83" t="s">
        <v>311</v>
      </c>
      <c r="AN1385" s="83" t="s">
        <v>311</v>
      </c>
    </row>
    <row r="1386" spans="1:40" x14ac:dyDescent="0.25">
      <c r="A1386" s="81">
        <f t="shared" si="21"/>
        <v>1377</v>
      </c>
      <c r="B1386" s="82" t="str">
        <f>IF(tbl_main[[#This Row],[ТИП]]="","",IF(tbl_main[[#This Row],[Серия и номер]]="","",tbl_main[[#This Row],[ТИП]]&amp;"-"&amp;RIGHT(tbl_main[[#This Row],[Серия и номер]],6)))</f>
        <v/>
      </c>
      <c r="C1386" s="83" t="s">
        <v>311</v>
      </c>
      <c r="D1386" s="83" t="s">
        <v>311</v>
      </c>
      <c r="E1386" s="83" t="s">
        <v>311</v>
      </c>
      <c r="F1386" s="83" t="s">
        <v>311</v>
      </c>
      <c r="G1386" s="83" t="s">
        <v>311</v>
      </c>
      <c r="H1386" s="83" t="s">
        <v>311</v>
      </c>
      <c r="I1386" s="83" t="s">
        <v>311</v>
      </c>
      <c r="J1386" s="83" t="s">
        <v>311</v>
      </c>
      <c r="K1386" s="84" t="s">
        <v>311</v>
      </c>
      <c r="L1386" s="83" t="s">
        <v>311</v>
      </c>
      <c r="M1386" s="85" t="s">
        <v>311</v>
      </c>
      <c r="N1386" s="83" t="s">
        <v>311</v>
      </c>
      <c r="O1386" s="84" t="s">
        <v>311</v>
      </c>
      <c r="P1386" s="83" t="s">
        <v>311</v>
      </c>
      <c r="Q1386" s="83" t="s">
        <v>311</v>
      </c>
      <c r="R1386" s="83" t="s">
        <v>311</v>
      </c>
      <c r="S1386" s="86" t="s">
        <v>311</v>
      </c>
      <c r="T1386" s="83" t="s">
        <v>311</v>
      </c>
      <c r="U1386" s="83" t="s">
        <v>311</v>
      </c>
      <c r="V1386" s="83" t="s">
        <v>311</v>
      </c>
      <c r="W1386" s="86" t="s">
        <v>311</v>
      </c>
      <c r="X1386" s="86" t="s">
        <v>311</v>
      </c>
      <c r="Y1386" s="90" t="str">
        <f>IF(tbl_main[[#This Row],[ИНН организации]]="","",IF(ISERROR(VLOOKUP(tbl_main[[#This Row],[ИНН организации]],tbl_inn[],3,FALSE)),"Проверьте ИНН",VLOOKUP(tbl_main[[#This Row],[ИНН организации]],tbl_inn[],3,FALSE)))</f>
        <v/>
      </c>
      <c r="Z1386" s="90" t="str">
        <f>IF(ISERROR(VLOOKUP(tbl_main[[#This Row],[ИНН организации]],tbl_inn[],4,FALSE)),"",VLOOKUP(tbl_main[[#This Row],[ИНН организации]],tbl_inn[],4,FALSE))</f>
        <v/>
      </c>
      <c r="AA1386" s="90" t="str">
        <f>IF(ISERROR(VLOOKUP(tbl_main[[#This Row],[ИНН организации]],tbl_inn[],8,FALSE)),"",VLOOKUP(tbl_main[[#This Row],[ИНН организации]],tbl_inn[],8,FALSE))</f>
        <v/>
      </c>
      <c r="AB1386" s="83" t="s">
        <v>311</v>
      </c>
      <c r="AC1386" s="83" t="s">
        <v>311</v>
      </c>
      <c r="AD1386" s="83" t="s">
        <v>311</v>
      </c>
      <c r="AE1386" s="83" t="s">
        <v>311</v>
      </c>
      <c r="AF1386" s="83" t="s">
        <v>311</v>
      </c>
      <c r="AG1386" s="83" t="s">
        <v>311</v>
      </c>
      <c r="AH1386" s="83" t="s">
        <v>311</v>
      </c>
      <c r="AI1386" s="83" t="s">
        <v>311</v>
      </c>
      <c r="AJ1386" s="83" t="s">
        <v>311</v>
      </c>
      <c r="AK1386" s="83" t="s">
        <v>311</v>
      </c>
      <c r="AL1386" s="83" t="s">
        <v>311</v>
      </c>
      <c r="AM1386" s="83" t="s">
        <v>311</v>
      </c>
      <c r="AN1386" s="83" t="s">
        <v>311</v>
      </c>
    </row>
    <row r="1387" spans="1:40" x14ac:dyDescent="0.25">
      <c r="A1387" s="81">
        <f t="shared" si="21"/>
        <v>1378</v>
      </c>
      <c r="B1387" s="82" t="str">
        <f>IF(tbl_main[[#This Row],[ТИП]]="","",IF(tbl_main[[#This Row],[Серия и номер]]="","",tbl_main[[#This Row],[ТИП]]&amp;"-"&amp;RIGHT(tbl_main[[#This Row],[Серия и номер]],6)))</f>
        <v/>
      </c>
      <c r="C1387" s="83" t="s">
        <v>311</v>
      </c>
      <c r="D1387" s="83" t="s">
        <v>311</v>
      </c>
      <c r="E1387" s="83" t="s">
        <v>311</v>
      </c>
      <c r="F1387" s="83" t="s">
        <v>311</v>
      </c>
      <c r="G1387" s="83" t="s">
        <v>311</v>
      </c>
      <c r="H1387" s="83" t="s">
        <v>311</v>
      </c>
      <c r="I1387" s="83" t="s">
        <v>311</v>
      </c>
      <c r="J1387" s="83" t="s">
        <v>311</v>
      </c>
      <c r="K1387" s="84" t="s">
        <v>311</v>
      </c>
      <c r="L1387" s="83" t="s">
        <v>311</v>
      </c>
      <c r="M1387" s="85" t="s">
        <v>311</v>
      </c>
      <c r="N1387" s="83" t="s">
        <v>311</v>
      </c>
      <c r="O1387" s="84" t="s">
        <v>311</v>
      </c>
      <c r="P1387" s="83" t="s">
        <v>311</v>
      </c>
      <c r="Q1387" s="83" t="s">
        <v>311</v>
      </c>
      <c r="R1387" s="83" t="s">
        <v>311</v>
      </c>
      <c r="S1387" s="86" t="s">
        <v>311</v>
      </c>
      <c r="T1387" s="83" t="s">
        <v>311</v>
      </c>
      <c r="U1387" s="83" t="s">
        <v>311</v>
      </c>
      <c r="V1387" s="83" t="s">
        <v>311</v>
      </c>
      <c r="W1387" s="86" t="s">
        <v>311</v>
      </c>
      <c r="X1387" s="86" t="s">
        <v>311</v>
      </c>
      <c r="Y1387" s="90" t="str">
        <f>IF(tbl_main[[#This Row],[ИНН организации]]="","",IF(ISERROR(VLOOKUP(tbl_main[[#This Row],[ИНН организации]],tbl_inn[],3,FALSE)),"Проверьте ИНН",VLOOKUP(tbl_main[[#This Row],[ИНН организации]],tbl_inn[],3,FALSE)))</f>
        <v/>
      </c>
      <c r="Z1387" s="90" t="str">
        <f>IF(ISERROR(VLOOKUP(tbl_main[[#This Row],[ИНН организации]],tbl_inn[],4,FALSE)),"",VLOOKUP(tbl_main[[#This Row],[ИНН организации]],tbl_inn[],4,FALSE))</f>
        <v/>
      </c>
      <c r="AA1387" s="90" t="str">
        <f>IF(ISERROR(VLOOKUP(tbl_main[[#This Row],[ИНН организации]],tbl_inn[],8,FALSE)),"",VLOOKUP(tbl_main[[#This Row],[ИНН организации]],tbl_inn[],8,FALSE))</f>
        <v/>
      </c>
      <c r="AB1387" s="83" t="s">
        <v>311</v>
      </c>
      <c r="AC1387" s="83" t="s">
        <v>311</v>
      </c>
      <c r="AD1387" s="83" t="s">
        <v>311</v>
      </c>
      <c r="AE1387" s="83" t="s">
        <v>311</v>
      </c>
      <c r="AF1387" s="83" t="s">
        <v>311</v>
      </c>
      <c r="AG1387" s="83" t="s">
        <v>311</v>
      </c>
      <c r="AH1387" s="83" t="s">
        <v>311</v>
      </c>
      <c r="AI1387" s="83" t="s">
        <v>311</v>
      </c>
      <c r="AJ1387" s="83" t="s">
        <v>311</v>
      </c>
      <c r="AK1387" s="83" t="s">
        <v>311</v>
      </c>
      <c r="AL1387" s="83" t="s">
        <v>311</v>
      </c>
      <c r="AM1387" s="83" t="s">
        <v>311</v>
      </c>
      <c r="AN1387" s="83" t="s">
        <v>311</v>
      </c>
    </row>
    <row r="1388" spans="1:40" x14ac:dyDescent="0.25">
      <c r="A1388" s="81">
        <f t="shared" si="21"/>
        <v>1379</v>
      </c>
      <c r="B1388" s="82" t="str">
        <f>IF(tbl_main[[#This Row],[ТИП]]="","",IF(tbl_main[[#This Row],[Серия и номер]]="","",tbl_main[[#This Row],[ТИП]]&amp;"-"&amp;RIGHT(tbl_main[[#This Row],[Серия и номер]],6)))</f>
        <v/>
      </c>
      <c r="C1388" s="83" t="s">
        <v>311</v>
      </c>
      <c r="D1388" s="83" t="s">
        <v>311</v>
      </c>
      <c r="E1388" s="83" t="s">
        <v>311</v>
      </c>
      <c r="F1388" s="83" t="s">
        <v>311</v>
      </c>
      <c r="G1388" s="83" t="s">
        <v>311</v>
      </c>
      <c r="H1388" s="83" t="s">
        <v>311</v>
      </c>
      <c r="I1388" s="83" t="s">
        <v>311</v>
      </c>
      <c r="J1388" s="83" t="s">
        <v>311</v>
      </c>
      <c r="K1388" s="84" t="s">
        <v>311</v>
      </c>
      <c r="L1388" s="83" t="s">
        <v>311</v>
      </c>
      <c r="M1388" s="85" t="s">
        <v>311</v>
      </c>
      <c r="N1388" s="83" t="s">
        <v>311</v>
      </c>
      <c r="O1388" s="84" t="s">
        <v>311</v>
      </c>
      <c r="P1388" s="83" t="s">
        <v>311</v>
      </c>
      <c r="Q1388" s="83" t="s">
        <v>311</v>
      </c>
      <c r="R1388" s="83" t="s">
        <v>311</v>
      </c>
      <c r="S1388" s="86" t="s">
        <v>311</v>
      </c>
      <c r="T1388" s="83" t="s">
        <v>311</v>
      </c>
      <c r="U1388" s="83" t="s">
        <v>311</v>
      </c>
      <c r="V1388" s="83" t="s">
        <v>311</v>
      </c>
      <c r="W1388" s="86" t="s">
        <v>311</v>
      </c>
      <c r="X1388" s="86" t="s">
        <v>311</v>
      </c>
      <c r="Y1388" s="90" t="str">
        <f>IF(tbl_main[[#This Row],[ИНН организации]]="","",IF(ISERROR(VLOOKUP(tbl_main[[#This Row],[ИНН организации]],tbl_inn[],3,FALSE)),"Проверьте ИНН",VLOOKUP(tbl_main[[#This Row],[ИНН организации]],tbl_inn[],3,FALSE)))</f>
        <v/>
      </c>
      <c r="Z1388" s="90" t="str">
        <f>IF(ISERROR(VLOOKUP(tbl_main[[#This Row],[ИНН организации]],tbl_inn[],4,FALSE)),"",VLOOKUP(tbl_main[[#This Row],[ИНН организации]],tbl_inn[],4,FALSE))</f>
        <v/>
      </c>
      <c r="AA1388" s="90" t="str">
        <f>IF(ISERROR(VLOOKUP(tbl_main[[#This Row],[ИНН организации]],tbl_inn[],8,FALSE)),"",VLOOKUP(tbl_main[[#This Row],[ИНН организации]],tbl_inn[],8,FALSE))</f>
        <v/>
      </c>
      <c r="AB1388" s="83" t="s">
        <v>311</v>
      </c>
      <c r="AC1388" s="83" t="s">
        <v>311</v>
      </c>
      <c r="AD1388" s="83" t="s">
        <v>311</v>
      </c>
      <c r="AE1388" s="83" t="s">
        <v>311</v>
      </c>
      <c r="AF1388" s="83" t="s">
        <v>311</v>
      </c>
      <c r="AG1388" s="83" t="s">
        <v>311</v>
      </c>
      <c r="AH1388" s="83" t="s">
        <v>311</v>
      </c>
      <c r="AI1388" s="83" t="s">
        <v>311</v>
      </c>
      <c r="AJ1388" s="83" t="s">
        <v>311</v>
      </c>
      <c r="AK1388" s="83" t="s">
        <v>311</v>
      </c>
      <c r="AL1388" s="83" t="s">
        <v>311</v>
      </c>
      <c r="AM1388" s="83" t="s">
        <v>311</v>
      </c>
      <c r="AN1388" s="83" t="s">
        <v>311</v>
      </c>
    </row>
    <row r="1389" spans="1:40" x14ac:dyDescent="0.25">
      <c r="A1389" s="81">
        <f t="shared" si="21"/>
        <v>1380</v>
      </c>
      <c r="B1389" s="82" t="str">
        <f>IF(tbl_main[[#This Row],[ТИП]]="","",IF(tbl_main[[#This Row],[Серия и номер]]="","",tbl_main[[#This Row],[ТИП]]&amp;"-"&amp;RIGHT(tbl_main[[#This Row],[Серия и номер]],6)))</f>
        <v/>
      </c>
      <c r="C1389" s="83" t="s">
        <v>311</v>
      </c>
      <c r="D1389" s="83" t="s">
        <v>311</v>
      </c>
      <c r="E1389" s="83" t="s">
        <v>311</v>
      </c>
      <c r="F1389" s="83" t="s">
        <v>311</v>
      </c>
      <c r="G1389" s="83" t="s">
        <v>311</v>
      </c>
      <c r="H1389" s="83" t="s">
        <v>311</v>
      </c>
      <c r="I1389" s="83" t="s">
        <v>311</v>
      </c>
      <c r="J1389" s="83" t="s">
        <v>311</v>
      </c>
      <c r="K1389" s="84" t="s">
        <v>311</v>
      </c>
      <c r="L1389" s="83" t="s">
        <v>311</v>
      </c>
      <c r="M1389" s="85" t="s">
        <v>311</v>
      </c>
      <c r="N1389" s="83" t="s">
        <v>311</v>
      </c>
      <c r="O1389" s="84" t="s">
        <v>311</v>
      </c>
      <c r="P1389" s="83" t="s">
        <v>311</v>
      </c>
      <c r="Q1389" s="83" t="s">
        <v>311</v>
      </c>
      <c r="R1389" s="83" t="s">
        <v>311</v>
      </c>
      <c r="S1389" s="86" t="s">
        <v>311</v>
      </c>
      <c r="T1389" s="83" t="s">
        <v>311</v>
      </c>
      <c r="U1389" s="83" t="s">
        <v>311</v>
      </c>
      <c r="V1389" s="83" t="s">
        <v>311</v>
      </c>
      <c r="W1389" s="86" t="s">
        <v>311</v>
      </c>
      <c r="X1389" s="86" t="s">
        <v>311</v>
      </c>
      <c r="Y1389" s="90" t="str">
        <f>IF(tbl_main[[#This Row],[ИНН организации]]="","",IF(ISERROR(VLOOKUP(tbl_main[[#This Row],[ИНН организации]],tbl_inn[],3,FALSE)),"Проверьте ИНН",VLOOKUP(tbl_main[[#This Row],[ИНН организации]],tbl_inn[],3,FALSE)))</f>
        <v/>
      </c>
      <c r="Z1389" s="90" t="str">
        <f>IF(ISERROR(VLOOKUP(tbl_main[[#This Row],[ИНН организации]],tbl_inn[],4,FALSE)),"",VLOOKUP(tbl_main[[#This Row],[ИНН организации]],tbl_inn[],4,FALSE))</f>
        <v/>
      </c>
      <c r="AA1389" s="90" t="str">
        <f>IF(ISERROR(VLOOKUP(tbl_main[[#This Row],[ИНН организации]],tbl_inn[],8,FALSE)),"",VLOOKUP(tbl_main[[#This Row],[ИНН организации]],tbl_inn[],8,FALSE))</f>
        <v/>
      </c>
      <c r="AB1389" s="83" t="s">
        <v>311</v>
      </c>
      <c r="AC1389" s="83" t="s">
        <v>311</v>
      </c>
      <c r="AD1389" s="83" t="s">
        <v>311</v>
      </c>
      <c r="AE1389" s="83" t="s">
        <v>311</v>
      </c>
      <c r="AF1389" s="83" t="s">
        <v>311</v>
      </c>
      <c r="AG1389" s="83" t="s">
        <v>311</v>
      </c>
      <c r="AH1389" s="83" t="s">
        <v>311</v>
      </c>
      <c r="AI1389" s="83" t="s">
        <v>311</v>
      </c>
      <c r="AJ1389" s="83" t="s">
        <v>311</v>
      </c>
      <c r="AK1389" s="83" t="s">
        <v>311</v>
      </c>
      <c r="AL1389" s="83" t="s">
        <v>311</v>
      </c>
      <c r="AM1389" s="83" t="s">
        <v>311</v>
      </c>
      <c r="AN1389" s="83" t="s">
        <v>311</v>
      </c>
    </row>
    <row r="1390" spans="1:40" x14ac:dyDescent="0.25">
      <c r="A1390" s="81">
        <f t="shared" si="21"/>
        <v>1381</v>
      </c>
      <c r="B1390" s="82" t="str">
        <f>IF(tbl_main[[#This Row],[ТИП]]="","",IF(tbl_main[[#This Row],[Серия и номер]]="","",tbl_main[[#This Row],[ТИП]]&amp;"-"&amp;RIGHT(tbl_main[[#This Row],[Серия и номер]],6)))</f>
        <v/>
      </c>
      <c r="C1390" s="83" t="s">
        <v>311</v>
      </c>
      <c r="D1390" s="83" t="s">
        <v>311</v>
      </c>
      <c r="E1390" s="83" t="s">
        <v>311</v>
      </c>
      <c r="F1390" s="83" t="s">
        <v>311</v>
      </c>
      <c r="G1390" s="83" t="s">
        <v>311</v>
      </c>
      <c r="H1390" s="83" t="s">
        <v>311</v>
      </c>
      <c r="I1390" s="83" t="s">
        <v>311</v>
      </c>
      <c r="J1390" s="83" t="s">
        <v>311</v>
      </c>
      <c r="K1390" s="84" t="s">
        <v>311</v>
      </c>
      <c r="L1390" s="83" t="s">
        <v>311</v>
      </c>
      <c r="M1390" s="85" t="s">
        <v>311</v>
      </c>
      <c r="N1390" s="83" t="s">
        <v>311</v>
      </c>
      <c r="O1390" s="84" t="s">
        <v>311</v>
      </c>
      <c r="P1390" s="83" t="s">
        <v>311</v>
      </c>
      <c r="Q1390" s="83" t="s">
        <v>311</v>
      </c>
      <c r="R1390" s="83" t="s">
        <v>311</v>
      </c>
      <c r="S1390" s="86" t="s">
        <v>311</v>
      </c>
      <c r="T1390" s="83" t="s">
        <v>311</v>
      </c>
      <c r="U1390" s="83" t="s">
        <v>311</v>
      </c>
      <c r="V1390" s="83" t="s">
        <v>311</v>
      </c>
      <c r="W1390" s="86" t="s">
        <v>311</v>
      </c>
      <c r="X1390" s="86" t="s">
        <v>311</v>
      </c>
      <c r="Y1390" s="90" t="str">
        <f>IF(tbl_main[[#This Row],[ИНН организации]]="","",IF(ISERROR(VLOOKUP(tbl_main[[#This Row],[ИНН организации]],tbl_inn[],3,FALSE)),"Проверьте ИНН",VLOOKUP(tbl_main[[#This Row],[ИНН организации]],tbl_inn[],3,FALSE)))</f>
        <v/>
      </c>
      <c r="Z1390" s="90" t="str">
        <f>IF(ISERROR(VLOOKUP(tbl_main[[#This Row],[ИНН организации]],tbl_inn[],4,FALSE)),"",VLOOKUP(tbl_main[[#This Row],[ИНН организации]],tbl_inn[],4,FALSE))</f>
        <v/>
      </c>
      <c r="AA1390" s="90" t="str">
        <f>IF(ISERROR(VLOOKUP(tbl_main[[#This Row],[ИНН организации]],tbl_inn[],8,FALSE)),"",VLOOKUP(tbl_main[[#This Row],[ИНН организации]],tbl_inn[],8,FALSE))</f>
        <v/>
      </c>
      <c r="AB1390" s="83" t="s">
        <v>311</v>
      </c>
      <c r="AC1390" s="83" t="s">
        <v>311</v>
      </c>
      <c r="AD1390" s="83" t="s">
        <v>311</v>
      </c>
      <c r="AE1390" s="83" t="s">
        <v>311</v>
      </c>
      <c r="AF1390" s="83" t="s">
        <v>311</v>
      </c>
      <c r="AG1390" s="83" t="s">
        <v>311</v>
      </c>
      <c r="AH1390" s="83" t="s">
        <v>311</v>
      </c>
      <c r="AI1390" s="83" t="s">
        <v>311</v>
      </c>
      <c r="AJ1390" s="83" t="s">
        <v>311</v>
      </c>
      <c r="AK1390" s="83" t="s">
        <v>311</v>
      </c>
      <c r="AL1390" s="83" t="s">
        <v>311</v>
      </c>
      <c r="AM1390" s="83" t="s">
        <v>311</v>
      </c>
      <c r="AN1390" s="83" t="s">
        <v>311</v>
      </c>
    </row>
    <row r="1391" spans="1:40" x14ac:dyDescent="0.25">
      <c r="A1391" s="81">
        <f t="shared" si="21"/>
        <v>1382</v>
      </c>
      <c r="B1391" s="82" t="str">
        <f>IF(tbl_main[[#This Row],[ТИП]]="","",IF(tbl_main[[#This Row],[Серия и номер]]="","",tbl_main[[#This Row],[ТИП]]&amp;"-"&amp;RIGHT(tbl_main[[#This Row],[Серия и номер]],6)))</f>
        <v/>
      </c>
      <c r="C1391" s="83" t="s">
        <v>311</v>
      </c>
      <c r="D1391" s="83" t="s">
        <v>311</v>
      </c>
      <c r="E1391" s="83" t="s">
        <v>311</v>
      </c>
      <c r="F1391" s="83" t="s">
        <v>311</v>
      </c>
      <c r="G1391" s="83" t="s">
        <v>311</v>
      </c>
      <c r="H1391" s="83" t="s">
        <v>311</v>
      </c>
      <c r="I1391" s="83" t="s">
        <v>311</v>
      </c>
      <c r="J1391" s="83" t="s">
        <v>311</v>
      </c>
      <c r="K1391" s="84" t="s">
        <v>311</v>
      </c>
      <c r="L1391" s="83" t="s">
        <v>311</v>
      </c>
      <c r="M1391" s="85" t="s">
        <v>311</v>
      </c>
      <c r="N1391" s="83" t="s">
        <v>311</v>
      </c>
      <c r="O1391" s="84" t="s">
        <v>311</v>
      </c>
      <c r="P1391" s="83" t="s">
        <v>311</v>
      </c>
      <c r="Q1391" s="83" t="s">
        <v>311</v>
      </c>
      <c r="R1391" s="83" t="s">
        <v>311</v>
      </c>
      <c r="S1391" s="86" t="s">
        <v>311</v>
      </c>
      <c r="T1391" s="83" t="s">
        <v>311</v>
      </c>
      <c r="U1391" s="83" t="s">
        <v>311</v>
      </c>
      <c r="V1391" s="83" t="s">
        <v>311</v>
      </c>
      <c r="W1391" s="86" t="s">
        <v>311</v>
      </c>
      <c r="X1391" s="86" t="s">
        <v>311</v>
      </c>
      <c r="Y1391" s="90" t="str">
        <f>IF(tbl_main[[#This Row],[ИНН организации]]="","",IF(ISERROR(VLOOKUP(tbl_main[[#This Row],[ИНН организации]],tbl_inn[],3,FALSE)),"Проверьте ИНН",VLOOKUP(tbl_main[[#This Row],[ИНН организации]],tbl_inn[],3,FALSE)))</f>
        <v/>
      </c>
      <c r="Z1391" s="90" t="str">
        <f>IF(ISERROR(VLOOKUP(tbl_main[[#This Row],[ИНН организации]],tbl_inn[],4,FALSE)),"",VLOOKUP(tbl_main[[#This Row],[ИНН организации]],tbl_inn[],4,FALSE))</f>
        <v/>
      </c>
      <c r="AA1391" s="90" t="str">
        <f>IF(ISERROR(VLOOKUP(tbl_main[[#This Row],[ИНН организации]],tbl_inn[],8,FALSE)),"",VLOOKUP(tbl_main[[#This Row],[ИНН организации]],tbl_inn[],8,FALSE))</f>
        <v/>
      </c>
      <c r="AB1391" s="83" t="s">
        <v>311</v>
      </c>
      <c r="AC1391" s="83" t="s">
        <v>311</v>
      </c>
      <c r="AD1391" s="83" t="s">
        <v>311</v>
      </c>
      <c r="AE1391" s="83" t="s">
        <v>311</v>
      </c>
      <c r="AF1391" s="83" t="s">
        <v>311</v>
      </c>
      <c r="AG1391" s="83" t="s">
        <v>311</v>
      </c>
      <c r="AH1391" s="83" t="s">
        <v>311</v>
      </c>
      <c r="AI1391" s="83" t="s">
        <v>311</v>
      </c>
      <c r="AJ1391" s="83" t="s">
        <v>311</v>
      </c>
      <c r="AK1391" s="83" t="s">
        <v>311</v>
      </c>
      <c r="AL1391" s="83" t="s">
        <v>311</v>
      </c>
      <c r="AM1391" s="83" t="s">
        <v>311</v>
      </c>
      <c r="AN1391" s="83" t="s">
        <v>311</v>
      </c>
    </row>
    <row r="1392" spans="1:40" x14ac:dyDescent="0.25">
      <c r="A1392" s="81">
        <f t="shared" si="21"/>
        <v>1383</v>
      </c>
      <c r="B1392" s="82" t="str">
        <f>IF(tbl_main[[#This Row],[ТИП]]="","",IF(tbl_main[[#This Row],[Серия и номер]]="","",tbl_main[[#This Row],[ТИП]]&amp;"-"&amp;RIGHT(tbl_main[[#This Row],[Серия и номер]],6)))</f>
        <v/>
      </c>
      <c r="C1392" s="83" t="s">
        <v>311</v>
      </c>
      <c r="D1392" s="83" t="s">
        <v>311</v>
      </c>
      <c r="E1392" s="83" t="s">
        <v>311</v>
      </c>
      <c r="F1392" s="83" t="s">
        <v>311</v>
      </c>
      <c r="G1392" s="83" t="s">
        <v>311</v>
      </c>
      <c r="H1392" s="83" t="s">
        <v>311</v>
      </c>
      <c r="I1392" s="83" t="s">
        <v>311</v>
      </c>
      <c r="J1392" s="83" t="s">
        <v>311</v>
      </c>
      <c r="K1392" s="84" t="s">
        <v>311</v>
      </c>
      <c r="L1392" s="83" t="s">
        <v>311</v>
      </c>
      <c r="M1392" s="85" t="s">
        <v>311</v>
      </c>
      <c r="N1392" s="83" t="s">
        <v>311</v>
      </c>
      <c r="O1392" s="84" t="s">
        <v>311</v>
      </c>
      <c r="P1392" s="83" t="s">
        <v>311</v>
      </c>
      <c r="Q1392" s="83" t="s">
        <v>311</v>
      </c>
      <c r="R1392" s="83" t="s">
        <v>311</v>
      </c>
      <c r="S1392" s="86" t="s">
        <v>311</v>
      </c>
      <c r="T1392" s="83" t="s">
        <v>311</v>
      </c>
      <c r="U1392" s="83" t="s">
        <v>311</v>
      </c>
      <c r="V1392" s="83" t="s">
        <v>311</v>
      </c>
      <c r="W1392" s="86" t="s">
        <v>311</v>
      </c>
      <c r="X1392" s="86" t="s">
        <v>311</v>
      </c>
      <c r="Y1392" s="90" t="str">
        <f>IF(tbl_main[[#This Row],[ИНН организации]]="","",IF(ISERROR(VLOOKUP(tbl_main[[#This Row],[ИНН организации]],tbl_inn[],3,FALSE)),"Проверьте ИНН",VLOOKUP(tbl_main[[#This Row],[ИНН организации]],tbl_inn[],3,FALSE)))</f>
        <v/>
      </c>
      <c r="Z1392" s="90" t="str">
        <f>IF(ISERROR(VLOOKUP(tbl_main[[#This Row],[ИНН организации]],tbl_inn[],4,FALSE)),"",VLOOKUP(tbl_main[[#This Row],[ИНН организации]],tbl_inn[],4,FALSE))</f>
        <v/>
      </c>
      <c r="AA1392" s="90" t="str">
        <f>IF(ISERROR(VLOOKUP(tbl_main[[#This Row],[ИНН организации]],tbl_inn[],8,FALSE)),"",VLOOKUP(tbl_main[[#This Row],[ИНН организации]],tbl_inn[],8,FALSE))</f>
        <v/>
      </c>
      <c r="AB1392" s="83" t="s">
        <v>311</v>
      </c>
      <c r="AC1392" s="83" t="s">
        <v>311</v>
      </c>
      <c r="AD1392" s="83" t="s">
        <v>311</v>
      </c>
      <c r="AE1392" s="83" t="s">
        <v>311</v>
      </c>
      <c r="AF1392" s="83" t="s">
        <v>311</v>
      </c>
      <c r="AG1392" s="83" t="s">
        <v>311</v>
      </c>
      <c r="AH1392" s="83" t="s">
        <v>311</v>
      </c>
      <c r="AI1392" s="83" t="s">
        <v>311</v>
      </c>
      <c r="AJ1392" s="83" t="s">
        <v>311</v>
      </c>
      <c r="AK1392" s="83" t="s">
        <v>311</v>
      </c>
      <c r="AL1392" s="83" t="s">
        <v>311</v>
      </c>
      <c r="AM1392" s="83" t="s">
        <v>311</v>
      </c>
      <c r="AN1392" s="83" t="s">
        <v>311</v>
      </c>
    </row>
    <row r="1393" spans="1:40" x14ac:dyDescent="0.25">
      <c r="A1393" s="81">
        <f t="shared" si="21"/>
        <v>1384</v>
      </c>
      <c r="B1393" s="82" t="str">
        <f>IF(tbl_main[[#This Row],[ТИП]]="","",IF(tbl_main[[#This Row],[Серия и номер]]="","",tbl_main[[#This Row],[ТИП]]&amp;"-"&amp;RIGHT(tbl_main[[#This Row],[Серия и номер]],6)))</f>
        <v/>
      </c>
      <c r="C1393" s="83" t="s">
        <v>311</v>
      </c>
      <c r="D1393" s="83" t="s">
        <v>311</v>
      </c>
      <c r="E1393" s="83" t="s">
        <v>311</v>
      </c>
      <c r="F1393" s="83" t="s">
        <v>311</v>
      </c>
      <c r="G1393" s="83" t="s">
        <v>311</v>
      </c>
      <c r="H1393" s="83" t="s">
        <v>311</v>
      </c>
      <c r="I1393" s="83" t="s">
        <v>311</v>
      </c>
      <c r="J1393" s="83" t="s">
        <v>311</v>
      </c>
      <c r="K1393" s="84" t="s">
        <v>311</v>
      </c>
      <c r="L1393" s="83" t="s">
        <v>311</v>
      </c>
      <c r="M1393" s="85" t="s">
        <v>311</v>
      </c>
      <c r="N1393" s="83" t="s">
        <v>311</v>
      </c>
      <c r="O1393" s="84" t="s">
        <v>311</v>
      </c>
      <c r="P1393" s="83" t="s">
        <v>311</v>
      </c>
      <c r="Q1393" s="83" t="s">
        <v>311</v>
      </c>
      <c r="R1393" s="83" t="s">
        <v>311</v>
      </c>
      <c r="S1393" s="86" t="s">
        <v>311</v>
      </c>
      <c r="T1393" s="83" t="s">
        <v>311</v>
      </c>
      <c r="U1393" s="83" t="s">
        <v>311</v>
      </c>
      <c r="V1393" s="83" t="s">
        <v>311</v>
      </c>
      <c r="W1393" s="86" t="s">
        <v>311</v>
      </c>
      <c r="X1393" s="86" t="s">
        <v>311</v>
      </c>
      <c r="Y1393" s="90" t="str">
        <f>IF(tbl_main[[#This Row],[ИНН организации]]="","",IF(ISERROR(VLOOKUP(tbl_main[[#This Row],[ИНН организации]],tbl_inn[],3,FALSE)),"Проверьте ИНН",VLOOKUP(tbl_main[[#This Row],[ИНН организации]],tbl_inn[],3,FALSE)))</f>
        <v/>
      </c>
      <c r="Z1393" s="90" t="str">
        <f>IF(ISERROR(VLOOKUP(tbl_main[[#This Row],[ИНН организации]],tbl_inn[],4,FALSE)),"",VLOOKUP(tbl_main[[#This Row],[ИНН организации]],tbl_inn[],4,FALSE))</f>
        <v/>
      </c>
      <c r="AA1393" s="90" t="str">
        <f>IF(ISERROR(VLOOKUP(tbl_main[[#This Row],[ИНН организации]],tbl_inn[],8,FALSE)),"",VLOOKUP(tbl_main[[#This Row],[ИНН организации]],tbl_inn[],8,FALSE))</f>
        <v/>
      </c>
      <c r="AB1393" s="83" t="s">
        <v>311</v>
      </c>
      <c r="AC1393" s="83" t="s">
        <v>311</v>
      </c>
      <c r="AD1393" s="83" t="s">
        <v>311</v>
      </c>
      <c r="AE1393" s="83" t="s">
        <v>311</v>
      </c>
      <c r="AF1393" s="83" t="s">
        <v>311</v>
      </c>
      <c r="AG1393" s="83" t="s">
        <v>311</v>
      </c>
      <c r="AH1393" s="83" t="s">
        <v>311</v>
      </c>
      <c r="AI1393" s="83" t="s">
        <v>311</v>
      </c>
      <c r="AJ1393" s="83" t="s">
        <v>311</v>
      </c>
      <c r="AK1393" s="83" t="s">
        <v>311</v>
      </c>
      <c r="AL1393" s="83" t="s">
        <v>311</v>
      </c>
      <c r="AM1393" s="83" t="s">
        <v>311</v>
      </c>
      <c r="AN1393" s="83" t="s">
        <v>311</v>
      </c>
    </row>
    <row r="1394" spans="1:40" x14ac:dyDescent="0.25">
      <c r="A1394" s="81">
        <f t="shared" si="21"/>
        <v>1385</v>
      </c>
      <c r="B1394" s="82" t="str">
        <f>IF(tbl_main[[#This Row],[ТИП]]="","",IF(tbl_main[[#This Row],[Серия и номер]]="","",tbl_main[[#This Row],[ТИП]]&amp;"-"&amp;RIGHT(tbl_main[[#This Row],[Серия и номер]],6)))</f>
        <v/>
      </c>
      <c r="C1394" s="83" t="s">
        <v>311</v>
      </c>
      <c r="D1394" s="83" t="s">
        <v>311</v>
      </c>
      <c r="E1394" s="83" t="s">
        <v>311</v>
      </c>
      <c r="F1394" s="83" t="s">
        <v>311</v>
      </c>
      <c r="G1394" s="83" t="s">
        <v>311</v>
      </c>
      <c r="H1394" s="83" t="s">
        <v>311</v>
      </c>
      <c r="I1394" s="83" t="s">
        <v>311</v>
      </c>
      <c r="J1394" s="83" t="s">
        <v>311</v>
      </c>
      <c r="K1394" s="84" t="s">
        <v>311</v>
      </c>
      <c r="L1394" s="83" t="s">
        <v>311</v>
      </c>
      <c r="M1394" s="85" t="s">
        <v>311</v>
      </c>
      <c r="N1394" s="83" t="s">
        <v>311</v>
      </c>
      <c r="O1394" s="84" t="s">
        <v>311</v>
      </c>
      <c r="P1394" s="83" t="s">
        <v>311</v>
      </c>
      <c r="Q1394" s="83" t="s">
        <v>311</v>
      </c>
      <c r="R1394" s="83" t="s">
        <v>311</v>
      </c>
      <c r="S1394" s="86" t="s">
        <v>311</v>
      </c>
      <c r="T1394" s="83" t="s">
        <v>311</v>
      </c>
      <c r="U1394" s="83" t="s">
        <v>311</v>
      </c>
      <c r="V1394" s="83" t="s">
        <v>311</v>
      </c>
      <c r="W1394" s="86" t="s">
        <v>311</v>
      </c>
      <c r="X1394" s="86" t="s">
        <v>311</v>
      </c>
      <c r="Y1394" s="90" t="str">
        <f>IF(tbl_main[[#This Row],[ИНН организации]]="","",IF(ISERROR(VLOOKUP(tbl_main[[#This Row],[ИНН организации]],tbl_inn[],3,FALSE)),"Проверьте ИНН",VLOOKUP(tbl_main[[#This Row],[ИНН организации]],tbl_inn[],3,FALSE)))</f>
        <v/>
      </c>
      <c r="Z1394" s="90" t="str">
        <f>IF(ISERROR(VLOOKUP(tbl_main[[#This Row],[ИНН организации]],tbl_inn[],4,FALSE)),"",VLOOKUP(tbl_main[[#This Row],[ИНН организации]],tbl_inn[],4,FALSE))</f>
        <v/>
      </c>
      <c r="AA1394" s="90" t="str">
        <f>IF(ISERROR(VLOOKUP(tbl_main[[#This Row],[ИНН организации]],tbl_inn[],8,FALSE)),"",VLOOKUP(tbl_main[[#This Row],[ИНН организации]],tbl_inn[],8,FALSE))</f>
        <v/>
      </c>
      <c r="AB1394" s="83" t="s">
        <v>311</v>
      </c>
      <c r="AC1394" s="83" t="s">
        <v>311</v>
      </c>
      <c r="AD1394" s="83" t="s">
        <v>311</v>
      </c>
      <c r="AE1394" s="83" t="s">
        <v>311</v>
      </c>
      <c r="AF1394" s="83" t="s">
        <v>311</v>
      </c>
      <c r="AG1394" s="83" t="s">
        <v>311</v>
      </c>
      <c r="AH1394" s="83" t="s">
        <v>311</v>
      </c>
      <c r="AI1394" s="83" t="s">
        <v>311</v>
      </c>
      <c r="AJ1394" s="83" t="s">
        <v>311</v>
      </c>
      <c r="AK1394" s="83" t="s">
        <v>311</v>
      </c>
      <c r="AL1394" s="83" t="s">
        <v>311</v>
      </c>
      <c r="AM1394" s="83" t="s">
        <v>311</v>
      </c>
      <c r="AN1394" s="83" t="s">
        <v>311</v>
      </c>
    </row>
    <row r="1395" spans="1:40" x14ac:dyDescent="0.25">
      <c r="A1395" s="81">
        <f t="shared" si="21"/>
        <v>1386</v>
      </c>
      <c r="B1395" s="82" t="str">
        <f>IF(tbl_main[[#This Row],[ТИП]]="","",IF(tbl_main[[#This Row],[Серия и номер]]="","",tbl_main[[#This Row],[ТИП]]&amp;"-"&amp;RIGHT(tbl_main[[#This Row],[Серия и номер]],6)))</f>
        <v/>
      </c>
      <c r="C1395" s="83" t="s">
        <v>311</v>
      </c>
      <c r="D1395" s="83" t="s">
        <v>311</v>
      </c>
      <c r="E1395" s="83" t="s">
        <v>311</v>
      </c>
      <c r="F1395" s="83" t="s">
        <v>311</v>
      </c>
      <c r="G1395" s="83" t="s">
        <v>311</v>
      </c>
      <c r="H1395" s="83" t="s">
        <v>311</v>
      </c>
      <c r="I1395" s="83" t="s">
        <v>311</v>
      </c>
      <c r="J1395" s="83" t="s">
        <v>311</v>
      </c>
      <c r="K1395" s="84" t="s">
        <v>311</v>
      </c>
      <c r="L1395" s="83" t="s">
        <v>311</v>
      </c>
      <c r="M1395" s="85" t="s">
        <v>311</v>
      </c>
      <c r="N1395" s="83" t="s">
        <v>311</v>
      </c>
      <c r="O1395" s="84" t="s">
        <v>311</v>
      </c>
      <c r="P1395" s="83" t="s">
        <v>311</v>
      </c>
      <c r="Q1395" s="83" t="s">
        <v>311</v>
      </c>
      <c r="R1395" s="83" t="s">
        <v>311</v>
      </c>
      <c r="S1395" s="86" t="s">
        <v>311</v>
      </c>
      <c r="T1395" s="83" t="s">
        <v>311</v>
      </c>
      <c r="U1395" s="83" t="s">
        <v>311</v>
      </c>
      <c r="V1395" s="83" t="s">
        <v>311</v>
      </c>
      <c r="W1395" s="86" t="s">
        <v>311</v>
      </c>
      <c r="X1395" s="86" t="s">
        <v>311</v>
      </c>
      <c r="Y1395" s="90" t="str">
        <f>IF(tbl_main[[#This Row],[ИНН организации]]="","",IF(ISERROR(VLOOKUP(tbl_main[[#This Row],[ИНН организации]],tbl_inn[],3,FALSE)),"Проверьте ИНН",VLOOKUP(tbl_main[[#This Row],[ИНН организации]],tbl_inn[],3,FALSE)))</f>
        <v/>
      </c>
      <c r="Z1395" s="90" t="str">
        <f>IF(ISERROR(VLOOKUP(tbl_main[[#This Row],[ИНН организации]],tbl_inn[],4,FALSE)),"",VLOOKUP(tbl_main[[#This Row],[ИНН организации]],tbl_inn[],4,FALSE))</f>
        <v/>
      </c>
      <c r="AA1395" s="90" t="str">
        <f>IF(ISERROR(VLOOKUP(tbl_main[[#This Row],[ИНН организации]],tbl_inn[],8,FALSE)),"",VLOOKUP(tbl_main[[#This Row],[ИНН организации]],tbl_inn[],8,FALSE))</f>
        <v/>
      </c>
      <c r="AB1395" s="83" t="s">
        <v>311</v>
      </c>
      <c r="AC1395" s="83" t="s">
        <v>311</v>
      </c>
      <c r="AD1395" s="83" t="s">
        <v>311</v>
      </c>
      <c r="AE1395" s="83" t="s">
        <v>311</v>
      </c>
      <c r="AF1395" s="83" t="s">
        <v>311</v>
      </c>
      <c r="AG1395" s="83" t="s">
        <v>311</v>
      </c>
      <c r="AH1395" s="83" t="s">
        <v>311</v>
      </c>
      <c r="AI1395" s="83" t="s">
        <v>311</v>
      </c>
      <c r="AJ1395" s="83" t="s">
        <v>311</v>
      </c>
      <c r="AK1395" s="83" t="s">
        <v>311</v>
      </c>
      <c r="AL1395" s="83" t="s">
        <v>311</v>
      </c>
      <c r="AM1395" s="83" t="s">
        <v>311</v>
      </c>
      <c r="AN1395" s="83" t="s">
        <v>311</v>
      </c>
    </row>
    <row r="1396" spans="1:40" x14ac:dyDescent="0.25">
      <c r="A1396" s="81">
        <f t="shared" si="21"/>
        <v>1387</v>
      </c>
      <c r="B1396" s="82" t="str">
        <f>IF(tbl_main[[#This Row],[ТИП]]="","",IF(tbl_main[[#This Row],[Серия и номер]]="","",tbl_main[[#This Row],[ТИП]]&amp;"-"&amp;RIGHT(tbl_main[[#This Row],[Серия и номер]],6)))</f>
        <v/>
      </c>
      <c r="C1396" s="83" t="s">
        <v>311</v>
      </c>
      <c r="D1396" s="83" t="s">
        <v>311</v>
      </c>
      <c r="E1396" s="83" t="s">
        <v>311</v>
      </c>
      <c r="F1396" s="83" t="s">
        <v>311</v>
      </c>
      <c r="G1396" s="83" t="s">
        <v>311</v>
      </c>
      <c r="H1396" s="83" t="s">
        <v>311</v>
      </c>
      <c r="I1396" s="83" t="s">
        <v>311</v>
      </c>
      <c r="J1396" s="83" t="s">
        <v>311</v>
      </c>
      <c r="K1396" s="84" t="s">
        <v>311</v>
      </c>
      <c r="L1396" s="83" t="s">
        <v>311</v>
      </c>
      <c r="M1396" s="85" t="s">
        <v>311</v>
      </c>
      <c r="N1396" s="83" t="s">
        <v>311</v>
      </c>
      <c r="O1396" s="84" t="s">
        <v>311</v>
      </c>
      <c r="P1396" s="83" t="s">
        <v>311</v>
      </c>
      <c r="Q1396" s="83" t="s">
        <v>311</v>
      </c>
      <c r="R1396" s="83" t="s">
        <v>311</v>
      </c>
      <c r="S1396" s="86" t="s">
        <v>311</v>
      </c>
      <c r="T1396" s="83" t="s">
        <v>311</v>
      </c>
      <c r="U1396" s="83" t="s">
        <v>311</v>
      </c>
      <c r="V1396" s="83" t="s">
        <v>311</v>
      </c>
      <c r="W1396" s="86" t="s">
        <v>311</v>
      </c>
      <c r="X1396" s="86" t="s">
        <v>311</v>
      </c>
      <c r="Y1396" s="90" t="str">
        <f>IF(tbl_main[[#This Row],[ИНН организации]]="","",IF(ISERROR(VLOOKUP(tbl_main[[#This Row],[ИНН организации]],tbl_inn[],3,FALSE)),"Проверьте ИНН",VLOOKUP(tbl_main[[#This Row],[ИНН организации]],tbl_inn[],3,FALSE)))</f>
        <v/>
      </c>
      <c r="Z1396" s="90" t="str">
        <f>IF(ISERROR(VLOOKUP(tbl_main[[#This Row],[ИНН организации]],tbl_inn[],4,FALSE)),"",VLOOKUP(tbl_main[[#This Row],[ИНН организации]],tbl_inn[],4,FALSE))</f>
        <v/>
      </c>
      <c r="AA1396" s="90" t="str">
        <f>IF(ISERROR(VLOOKUP(tbl_main[[#This Row],[ИНН организации]],tbl_inn[],8,FALSE)),"",VLOOKUP(tbl_main[[#This Row],[ИНН организации]],tbl_inn[],8,FALSE))</f>
        <v/>
      </c>
      <c r="AB1396" s="83" t="s">
        <v>311</v>
      </c>
      <c r="AC1396" s="83" t="s">
        <v>311</v>
      </c>
      <c r="AD1396" s="83" t="s">
        <v>311</v>
      </c>
      <c r="AE1396" s="83" t="s">
        <v>311</v>
      </c>
      <c r="AF1396" s="83" t="s">
        <v>311</v>
      </c>
      <c r="AG1396" s="83" t="s">
        <v>311</v>
      </c>
      <c r="AH1396" s="83" t="s">
        <v>311</v>
      </c>
      <c r="AI1396" s="83" t="s">
        <v>311</v>
      </c>
      <c r="AJ1396" s="83" t="s">
        <v>311</v>
      </c>
      <c r="AK1396" s="83" t="s">
        <v>311</v>
      </c>
      <c r="AL1396" s="83" t="s">
        <v>311</v>
      </c>
      <c r="AM1396" s="83" t="s">
        <v>311</v>
      </c>
      <c r="AN1396" s="83" t="s">
        <v>311</v>
      </c>
    </row>
    <row r="1397" spans="1:40" x14ac:dyDescent="0.25">
      <c r="A1397" s="81">
        <f t="shared" si="21"/>
        <v>1388</v>
      </c>
      <c r="B1397" s="82" t="str">
        <f>IF(tbl_main[[#This Row],[ТИП]]="","",IF(tbl_main[[#This Row],[Серия и номер]]="","",tbl_main[[#This Row],[ТИП]]&amp;"-"&amp;RIGHT(tbl_main[[#This Row],[Серия и номер]],6)))</f>
        <v/>
      </c>
      <c r="C1397" s="83" t="s">
        <v>311</v>
      </c>
      <c r="D1397" s="83" t="s">
        <v>311</v>
      </c>
      <c r="E1397" s="83" t="s">
        <v>311</v>
      </c>
      <c r="F1397" s="83" t="s">
        <v>311</v>
      </c>
      <c r="G1397" s="83" t="s">
        <v>311</v>
      </c>
      <c r="H1397" s="83" t="s">
        <v>311</v>
      </c>
      <c r="I1397" s="83" t="s">
        <v>311</v>
      </c>
      <c r="J1397" s="83" t="s">
        <v>311</v>
      </c>
      <c r="K1397" s="84" t="s">
        <v>311</v>
      </c>
      <c r="L1397" s="83" t="s">
        <v>311</v>
      </c>
      <c r="M1397" s="85" t="s">
        <v>311</v>
      </c>
      <c r="N1397" s="83" t="s">
        <v>311</v>
      </c>
      <c r="O1397" s="84" t="s">
        <v>311</v>
      </c>
      <c r="P1397" s="83" t="s">
        <v>311</v>
      </c>
      <c r="Q1397" s="83" t="s">
        <v>311</v>
      </c>
      <c r="R1397" s="83" t="s">
        <v>311</v>
      </c>
      <c r="S1397" s="86" t="s">
        <v>311</v>
      </c>
      <c r="T1397" s="83" t="s">
        <v>311</v>
      </c>
      <c r="U1397" s="83" t="s">
        <v>311</v>
      </c>
      <c r="V1397" s="83" t="s">
        <v>311</v>
      </c>
      <c r="W1397" s="86" t="s">
        <v>311</v>
      </c>
      <c r="X1397" s="86" t="s">
        <v>311</v>
      </c>
      <c r="Y1397" s="90" t="str">
        <f>IF(tbl_main[[#This Row],[ИНН организации]]="","",IF(ISERROR(VLOOKUP(tbl_main[[#This Row],[ИНН организации]],tbl_inn[],3,FALSE)),"Проверьте ИНН",VLOOKUP(tbl_main[[#This Row],[ИНН организации]],tbl_inn[],3,FALSE)))</f>
        <v/>
      </c>
      <c r="Z1397" s="90" t="str">
        <f>IF(ISERROR(VLOOKUP(tbl_main[[#This Row],[ИНН организации]],tbl_inn[],4,FALSE)),"",VLOOKUP(tbl_main[[#This Row],[ИНН организации]],tbl_inn[],4,FALSE))</f>
        <v/>
      </c>
      <c r="AA1397" s="90" t="str">
        <f>IF(ISERROR(VLOOKUP(tbl_main[[#This Row],[ИНН организации]],tbl_inn[],8,FALSE)),"",VLOOKUP(tbl_main[[#This Row],[ИНН организации]],tbl_inn[],8,FALSE))</f>
        <v/>
      </c>
      <c r="AB1397" s="83" t="s">
        <v>311</v>
      </c>
      <c r="AC1397" s="83" t="s">
        <v>311</v>
      </c>
      <c r="AD1397" s="83" t="s">
        <v>311</v>
      </c>
      <c r="AE1397" s="83" t="s">
        <v>311</v>
      </c>
      <c r="AF1397" s="83" t="s">
        <v>311</v>
      </c>
      <c r="AG1397" s="83" t="s">
        <v>311</v>
      </c>
      <c r="AH1397" s="83" t="s">
        <v>311</v>
      </c>
      <c r="AI1397" s="83" t="s">
        <v>311</v>
      </c>
      <c r="AJ1397" s="83" t="s">
        <v>311</v>
      </c>
      <c r="AK1397" s="83" t="s">
        <v>311</v>
      </c>
      <c r="AL1397" s="83" t="s">
        <v>311</v>
      </c>
      <c r="AM1397" s="83" t="s">
        <v>311</v>
      </c>
      <c r="AN1397" s="83" t="s">
        <v>311</v>
      </c>
    </row>
    <row r="1398" spans="1:40" x14ac:dyDescent="0.25">
      <c r="A1398" s="81">
        <f t="shared" si="21"/>
        <v>1389</v>
      </c>
      <c r="B1398" s="82" t="str">
        <f>IF(tbl_main[[#This Row],[ТИП]]="","",IF(tbl_main[[#This Row],[Серия и номер]]="","",tbl_main[[#This Row],[ТИП]]&amp;"-"&amp;RIGHT(tbl_main[[#This Row],[Серия и номер]],6)))</f>
        <v/>
      </c>
      <c r="C1398" s="83" t="s">
        <v>311</v>
      </c>
      <c r="D1398" s="83" t="s">
        <v>311</v>
      </c>
      <c r="E1398" s="83" t="s">
        <v>311</v>
      </c>
      <c r="F1398" s="83" t="s">
        <v>311</v>
      </c>
      <c r="G1398" s="83" t="s">
        <v>311</v>
      </c>
      <c r="H1398" s="83" t="s">
        <v>311</v>
      </c>
      <c r="I1398" s="83" t="s">
        <v>311</v>
      </c>
      <c r="J1398" s="83" t="s">
        <v>311</v>
      </c>
      <c r="K1398" s="84" t="s">
        <v>311</v>
      </c>
      <c r="L1398" s="83" t="s">
        <v>311</v>
      </c>
      <c r="M1398" s="85" t="s">
        <v>311</v>
      </c>
      <c r="N1398" s="83" t="s">
        <v>311</v>
      </c>
      <c r="O1398" s="84" t="s">
        <v>311</v>
      </c>
      <c r="P1398" s="83" t="s">
        <v>311</v>
      </c>
      <c r="Q1398" s="83" t="s">
        <v>311</v>
      </c>
      <c r="R1398" s="83" t="s">
        <v>311</v>
      </c>
      <c r="S1398" s="86" t="s">
        <v>311</v>
      </c>
      <c r="T1398" s="83" t="s">
        <v>311</v>
      </c>
      <c r="U1398" s="83" t="s">
        <v>311</v>
      </c>
      <c r="V1398" s="83" t="s">
        <v>311</v>
      </c>
      <c r="W1398" s="86" t="s">
        <v>311</v>
      </c>
      <c r="X1398" s="86" t="s">
        <v>311</v>
      </c>
      <c r="Y1398" s="90" t="str">
        <f>IF(tbl_main[[#This Row],[ИНН организации]]="","",IF(ISERROR(VLOOKUP(tbl_main[[#This Row],[ИНН организации]],tbl_inn[],3,FALSE)),"Проверьте ИНН",VLOOKUP(tbl_main[[#This Row],[ИНН организации]],tbl_inn[],3,FALSE)))</f>
        <v/>
      </c>
      <c r="Z1398" s="90" t="str">
        <f>IF(ISERROR(VLOOKUP(tbl_main[[#This Row],[ИНН организации]],tbl_inn[],4,FALSE)),"",VLOOKUP(tbl_main[[#This Row],[ИНН организации]],tbl_inn[],4,FALSE))</f>
        <v/>
      </c>
      <c r="AA1398" s="90" t="str">
        <f>IF(ISERROR(VLOOKUP(tbl_main[[#This Row],[ИНН организации]],tbl_inn[],8,FALSE)),"",VLOOKUP(tbl_main[[#This Row],[ИНН организации]],tbl_inn[],8,FALSE))</f>
        <v/>
      </c>
      <c r="AB1398" s="83" t="s">
        <v>311</v>
      </c>
      <c r="AC1398" s="83" t="s">
        <v>311</v>
      </c>
      <c r="AD1398" s="83" t="s">
        <v>311</v>
      </c>
      <c r="AE1398" s="83" t="s">
        <v>311</v>
      </c>
      <c r="AF1398" s="83" t="s">
        <v>311</v>
      </c>
      <c r="AG1398" s="83" t="s">
        <v>311</v>
      </c>
      <c r="AH1398" s="83" t="s">
        <v>311</v>
      </c>
      <c r="AI1398" s="83" t="s">
        <v>311</v>
      </c>
      <c r="AJ1398" s="83" t="s">
        <v>311</v>
      </c>
      <c r="AK1398" s="83" t="s">
        <v>311</v>
      </c>
      <c r="AL1398" s="83" t="s">
        <v>311</v>
      </c>
      <c r="AM1398" s="83" t="s">
        <v>311</v>
      </c>
      <c r="AN1398" s="83" t="s">
        <v>311</v>
      </c>
    </row>
    <row r="1399" spans="1:40" x14ac:dyDescent="0.25">
      <c r="A1399" s="81">
        <f t="shared" si="21"/>
        <v>1390</v>
      </c>
      <c r="B1399" s="82" t="str">
        <f>IF(tbl_main[[#This Row],[ТИП]]="","",IF(tbl_main[[#This Row],[Серия и номер]]="","",tbl_main[[#This Row],[ТИП]]&amp;"-"&amp;RIGHT(tbl_main[[#This Row],[Серия и номер]],6)))</f>
        <v/>
      </c>
      <c r="C1399" s="83" t="s">
        <v>311</v>
      </c>
      <c r="D1399" s="83" t="s">
        <v>311</v>
      </c>
      <c r="E1399" s="83" t="s">
        <v>311</v>
      </c>
      <c r="F1399" s="83" t="s">
        <v>311</v>
      </c>
      <c r="G1399" s="83" t="s">
        <v>311</v>
      </c>
      <c r="H1399" s="83" t="s">
        <v>311</v>
      </c>
      <c r="I1399" s="83" t="s">
        <v>311</v>
      </c>
      <c r="J1399" s="83" t="s">
        <v>311</v>
      </c>
      <c r="K1399" s="84" t="s">
        <v>311</v>
      </c>
      <c r="L1399" s="83" t="s">
        <v>311</v>
      </c>
      <c r="M1399" s="85" t="s">
        <v>311</v>
      </c>
      <c r="N1399" s="83" t="s">
        <v>311</v>
      </c>
      <c r="O1399" s="84" t="s">
        <v>311</v>
      </c>
      <c r="P1399" s="83" t="s">
        <v>311</v>
      </c>
      <c r="Q1399" s="83" t="s">
        <v>311</v>
      </c>
      <c r="R1399" s="83" t="s">
        <v>311</v>
      </c>
      <c r="S1399" s="86" t="s">
        <v>311</v>
      </c>
      <c r="T1399" s="83" t="s">
        <v>311</v>
      </c>
      <c r="U1399" s="83" t="s">
        <v>311</v>
      </c>
      <c r="V1399" s="83" t="s">
        <v>311</v>
      </c>
      <c r="W1399" s="86" t="s">
        <v>311</v>
      </c>
      <c r="X1399" s="86" t="s">
        <v>311</v>
      </c>
      <c r="Y1399" s="90" t="str">
        <f>IF(tbl_main[[#This Row],[ИНН организации]]="","",IF(ISERROR(VLOOKUP(tbl_main[[#This Row],[ИНН организации]],tbl_inn[],3,FALSE)),"Проверьте ИНН",VLOOKUP(tbl_main[[#This Row],[ИНН организации]],tbl_inn[],3,FALSE)))</f>
        <v/>
      </c>
      <c r="Z1399" s="90" t="str">
        <f>IF(ISERROR(VLOOKUP(tbl_main[[#This Row],[ИНН организации]],tbl_inn[],4,FALSE)),"",VLOOKUP(tbl_main[[#This Row],[ИНН организации]],tbl_inn[],4,FALSE))</f>
        <v/>
      </c>
      <c r="AA1399" s="90" t="str">
        <f>IF(ISERROR(VLOOKUP(tbl_main[[#This Row],[ИНН организации]],tbl_inn[],8,FALSE)),"",VLOOKUP(tbl_main[[#This Row],[ИНН организации]],tbl_inn[],8,FALSE))</f>
        <v/>
      </c>
      <c r="AB1399" s="83" t="s">
        <v>311</v>
      </c>
      <c r="AC1399" s="83" t="s">
        <v>311</v>
      </c>
      <c r="AD1399" s="83" t="s">
        <v>311</v>
      </c>
      <c r="AE1399" s="83" t="s">
        <v>311</v>
      </c>
      <c r="AF1399" s="83" t="s">
        <v>311</v>
      </c>
      <c r="AG1399" s="83" t="s">
        <v>311</v>
      </c>
      <c r="AH1399" s="83" t="s">
        <v>311</v>
      </c>
      <c r="AI1399" s="83" t="s">
        <v>311</v>
      </c>
      <c r="AJ1399" s="83" t="s">
        <v>311</v>
      </c>
      <c r="AK1399" s="83" t="s">
        <v>311</v>
      </c>
      <c r="AL1399" s="83" t="s">
        <v>311</v>
      </c>
      <c r="AM1399" s="83" t="s">
        <v>311</v>
      </c>
      <c r="AN1399" s="83" t="s">
        <v>311</v>
      </c>
    </row>
    <row r="1400" spans="1:40" x14ac:dyDescent="0.25">
      <c r="A1400" s="81">
        <f t="shared" si="21"/>
        <v>1391</v>
      </c>
      <c r="B1400" s="82" t="str">
        <f>IF(tbl_main[[#This Row],[ТИП]]="","",IF(tbl_main[[#This Row],[Серия и номер]]="","",tbl_main[[#This Row],[ТИП]]&amp;"-"&amp;RIGHT(tbl_main[[#This Row],[Серия и номер]],6)))</f>
        <v/>
      </c>
      <c r="C1400" s="83" t="s">
        <v>311</v>
      </c>
      <c r="D1400" s="83" t="s">
        <v>311</v>
      </c>
      <c r="E1400" s="83" t="s">
        <v>311</v>
      </c>
      <c r="F1400" s="83" t="s">
        <v>311</v>
      </c>
      <c r="G1400" s="83" t="s">
        <v>311</v>
      </c>
      <c r="H1400" s="83" t="s">
        <v>311</v>
      </c>
      <c r="I1400" s="83" t="s">
        <v>311</v>
      </c>
      <c r="J1400" s="83" t="s">
        <v>311</v>
      </c>
      <c r="K1400" s="84" t="s">
        <v>311</v>
      </c>
      <c r="L1400" s="83" t="s">
        <v>311</v>
      </c>
      <c r="M1400" s="85" t="s">
        <v>311</v>
      </c>
      <c r="N1400" s="83" t="s">
        <v>311</v>
      </c>
      <c r="O1400" s="84" t="s">
        <v>311</v>
      </c>
      <c r="P1400" s="83" t="s">
        <v>311</v>
      </c>
      <c r="Q1400" s="83" t="s">
        <v>311</v>
      </c>
      <c r="R1400" s="83" t="s">
        <v>311</v>
      </c>
      <c r="S1400" s="86" t="s">
        <v>311</v>
      </c>
      <c r="T1400" s="83" t="s">
        <v>311</v>
      </c>
      <c r="U1400" s="83" t="s">
        <v>311</v>
      </c>
      <c r="V1400" s="83" t="s">
        <v>311</v>
      </c>
      <c r="W1400" s="86" t="s">
        <v>311</v>
      </c>
      <c r="X1400" s="86" t="s">
        <v>311</v>
      </c>
      <c r="Y1400" s="90" t="str">
        <f>IF(tbl_main[[#This Row],[ИНН организации]]="","",IF(ISERROR(VLOOKUP(tbl_main[[#This Row],[ИНН организации]],tbl_inn[],3,FALSE)),"Проверьте ИНН",VLOOKUP(tbl_main[[#This Row],[ИНН организации]],tbl_inn[],3,FALSE)))</f>
        <v/>
      </c>
      <c r="Z1400" s="90" t="str">
        <f>IF(ISERROR(VLOOKUP(tbl_main[[#This Row],[ИНН организации]],tbl_inn[],4,FALSE)),"",VLOOKUP(tbl_main[[#This Row],[ИНН организации]],tbl_inn[],4,FALSE))</f>
        <v/>
      </c>
      <c r="AA1400" s="90" t="str">
        <f>IF(ISERROR(VLOOKUP(tbl_main[[#This Row],[ИНН организации]],tbl_inn[],8,FALSE)),"",VLOOKUP(tbl_main[[#This Row],[ИНН организации]],tbl_inn[],8,FALSE))</f>
        <v/>
      </c>
      <c r="AB1400" s="83" t="s">
        <v>311</v>
      </c>
      <c r="AC1400" s="83" t="s">
        <v>311</v>
      </c>
      <c r="AD1400" s="83" t="s">
        <v>311</v>
      </c>
      <c r="AE1400" s="83" t="s">
        <v>311</v>
      </c>
      <c r="AF1400" s="83" t="s">
        <v>311</v>
      </c>
      <c r="AG1400" s="83" t="s">
        <v>311</v>
      </c>
      <c r="AH1400" s="83" t="s">
        <v>311</v>
      </c>
      <c r="AI1400" s="83" t="s">
        <v>311</v>
      </c>
      <c r="AJ1400" s="83" t="s">
        <v>311</v>
      </c>
      <c r="AK1400" s="83" t="s">
        <v>311</v>
      </c>
      <c r="AL1400" s="83" t="s">
        <v>311</v>
      </c>
      <c r="AM1400" s="83" t="s">
        <v>311</v>
      </c>
      <c r="AN1400" s="83" t="s">
        <v>311</v>
      </c>
    </row>
    <row r="1401" spans="1:40" x14ac:dyDescent="0.25">
      <c r="A1401" s="81">
        <f t="shared" si="21"/>
        <v>1392</v>
      </c>
      <c r="B1401" s="82" t="str">
        <f>IF(tbl_main[[#This Row],[ТИП]]="","",IF(tbl_main[[#This Row],[Серия и номер]]="","",tbl_main[[#This Row],[ТИП]]&amp;"-"&amp;RIGHT(tbl_main[[#This Row],[Серия и номер]],6)))</f>
        <v/>
      </c>
      <c r="C1401" s="83" t="s">
        <v>311</v>
      </c>
      <c r="D1401" s="83" t="s">
        <v>311</v>
      </c>
      <c r="E1401" s="83" t="s">
        <v>311</v>
      </c>
      <c r="F1401" s="83" t="s">
        <v>311</v>
      </c>
      <c r="G1401" s="83" t="s">
        <v>311</v>
      </c>
      <c r="H1401" s="83" t="s">
        <v>311</v>
      </c>
      <c r="I1401" s="83" t="s">
        <v>311</v>
      </c>
      <c r="J1401" s="83" t="s">
        <v>311</v>
      </c>
      <c r="K1401" s="84" t="s">
        <v>311</v>
      </c>
      <c r="L1401" s="83" t="s">
        <v>311</v>
      </c>
      <c r="M1401" s="85" t="s">
        <v>311</v>
      </c>
      <c r="N1401" s="83" t="s">
        <v>311</v>
      </c>
      <c r="O1401" s="84" t="s">
        <v>311</v>
      </c>
      <c r="P1401" s="83" t="s">
        <v>311</v>
      </c>
      <c r="Q1401" s="83" t="s">
        <v>311</v>
      </c>
      <c r="R1401" s="83" t="s">
        <v>311</v>
      </c>
      <c r="S1401" s="86" t="s">
        <v>311</v>
      </c>
      <c r="T1401" s="83" t="s">
        <v>311</v>
      </c>
      <c r="U1401" s="83" t="s">
        <v>311</v>
      </c>
      <c r="V1401" s="83" t="s">
        <v>311</v>
      </c>
      <c r="W1401" s="86" t="s">
        <v>311</v>
      </c>
      <c r="X1401" s="86" t="s">
        <v>311</v>
      </c>
      <c r="Y1401" s="90" t="str">
        <f>IF(tbl_main[[#This Row],[ИНН организации]]="","",IF(ISERROR(VLOOKUP(tbl_main[[#This Row],[ИНН организации]],tbl_inn[],3,FALSE)),"Проверьте ИНН",VLOOKUP(tbl_main[[#This Row],[ИНН организации]],tbl_inn[],3,FALSE)))</f>
        <v/>
      </c>
      <c r="Z1401" s="90" t="str">
        <f>IF(ISERROR(VLOOKUP(tbl_main[[#This Row],[ИНН организации]],tbl_inn[],4,FALSE)),"",VLOOKUP(tbl_main[[#This Row],[ИНН организации]],tbl_inn[],4,FALSE))</f>
        <v/>
      </c>
      <c r="AA1401" s="90" t="str">
        <f>IF(ISERROR(VLOOKUP(tbl_main[[#This Row],[ИНН организации]],tbl_inn[],8,FALSE)),"",VLOOKUP(tbl_main[[#This Row],[ИНН организации]],tbl_inn[],8,FALSE))</f>
        <v/>
      </c>
      <c r="AB1401" s="83" t="s">
        <v>311</v>
      </c>
      <c r="AC1401" s="83" t="s">
        <v>311</v>
      </c>
      <c r="AD1401" s="83" t="s">
        <v>311</v>
      </c>
      <c r="AE1401" s="83" t="s">
        <v>311</v>
      </c>
      <c r="AF1401" s="83" t="s">
        <v>311</v>
      </c>
      <c r="AG1401" s="83" t="s">
        <v>311</v>
      </c>
      <c r="AH1401" s="83" t="s">
        <v>311</v>
      </c>
      <c r="AI1401" s="83" t="s">
        <v>311</v>
      </c>
      <c r="AJ1401" s="83" t="s">
        <v>311</v>
      </c>
      <c r="AK1401" s="83" t="s">
        <v>311</v>
      </c>
      <c r="AL1401" s="83" t="s">
        <v>311</v>
      </c>
      <c r="AM1401" s="83" t="s">
        <v>311</v>
      </c>
      <c r="AN1401" s="83" t="s">
        <v>311</v>
      </c>
    </row>
    <row r="1402" spans="1:40" x14ac:dyDescent="0.25">
      <c r="A1402" s="81">
        <f t="shared" si="21"/>
        <v>1393</v>
      </c>
      <c r="B1402" s="82" t="str">
        <f>IF(tbl_main[[#This Row],[ТИП]]="","",IF(tbl_main[[#This Row],[Серия и номер]]="","",tbl_main[[#This Row],[ТИП]]&amp;"-"&amp;RIGHT(tbl_main[[#This Row],[Серия и номер]],6)))</f>
        <v/>
      </c>
      <c r="C1402" s="83" t="s">
        <v>311</v>
      </c>
      <c r="D1402" s="83" t="s">
        <v>311</v>
      </c>
      <c r="E1402" s="83" t="s">
        <v>311</v>
      </c>
      <c r="F1402" s="83" t="s">
        <v>311</v>
      </c>
      <c r="G1402" s="83" t="s">
        <v>311</v>
      </c>
      <c r="H1402" s="83" t="s">
        <v>311</v>
      </c>
      <c r="I1402" s="83" t="s">
        <v>311</v>
      </c>
      <c r="J1402" s="83" t="s">
        <v>311</v>
      </c>
      <c r="K1402" s="84" t="s">
        <v>311</v>
      </c>
      <c r="L1402" s="83" t="s">
        <v>311</v>
      </c>
      <c r="M1402" s="85" t="s">
        <v>311</v>
      </c>
      <c r="N1402" s="83" t="s">
        <v>311</v>
      </c>
      <c r="O1402" s="84" t="s">
        <v>311</v>
      </c>
      <c r="P1402" s="83" t="s">
        <v>311</v>
      </c>
      <c r="Q1402" s="83" t="s">
        <v>311</v>
      </c>
      <c r="R1402" s="83" t="s">
        <v>311</v>
      </c>
      <c r="S1402" s="86" t="s">
        <v>311</v>
      </c>
      <c r="T1402" s="83" t="s">
        <v>311</v>
      </c>
      <c r="U1402" s="83" t="s">
        <v>311</v>
      </c>
      <c r="V1402" s="83" t="s">
        <v>311</v>
      </c>
      <c r="W1402" s="86" t="s">
        <v>311</v>
      </c>
      <c r="X1402" s="86" t="s">
        <v>311</v>
      </c>
      <c r="Y1402" s="90" t="str">
        <f>IF(tbl_main[[#This Row],[ИНН организации]]="","",IF(ISERROR(VLOOKUP(tbl_main[[#This Row],[ИНН организации]],tbl_inn[],3,FALSE)),"Проверьте ИНН",VLOOKUP(tbl_main[[#This Row],[ИНН организации]],tbl_inn[],3,FALSE)))</f>
        <v/>
      </c>
      <c r="Z1402" s="90" t="str">
        <f>IF(ISERROR(VLOOKUP(tbl_main[[#This Row],[ИНН организации]],tbl_inn[],4,FALSE)),"",VLOOKUP(tbl_main[[#This Row],[ИНН организации]],tbl_inn[],4,FALSE))</f>
        <v/>
      </c>
      <c r="AA1402" s="90" t="str">
        <f>IF(ISERROR(VLOOKUP(tbl_main[[#This Row],[ИНН организации]],tbl_inn[],8,FALSE)),"",VLOOKUP(tbl_main[[#This Row],[ИНН организации]],tbl_inn[],8,FALSE))</f>
        <v/>
      </c>
      <c r="AB1402" s="83" t="s">
        <v>311</v>
      </c>
      <c r="AC1402" s="83" t="s">
        <v>311</v>
      </c>
      <c r="AD1402" s="83" t="s">
        <v>311</v>
      </c>
      <c r="AE1402" s="83" t="s">
        <v>311</v>
      </c>
      <c r="AF1402" s="83" t="s">
        <v>311</v>
      </c>
      <c r="AG1402" s="83" t="s">
        <v>311</v>
      </c>
      <c r="AH1402" s="83" t="s">
        <v>311</v>
      </c>
      <c r="AI1402" s="83" t="s">
        <v>311</v>
      </c>
      <c r="AJ1402" s="83" t="s">
        <v>311</v>
      </c>
      <c r="AK1402" s="83" t="s">
        <v>311</v>
      </c>
      <c r="AL1402" s="83" t="s">
        <v>311</v>
      </c>
      <c r="AM1402" s="83" t="s">
        <v>311</v>
      </c>
      <c r="AN1402" s="83" t="s">
        <v>311</v>
      </c>
    </row>
    <row r="1403" spans="1:40" x14ac:dyDescent="0.25">
      <c r="A1403" s="81">
        <f t="shared" si="21"/>
        <v>1394</v>
      </c>
      <c r="B1403" s="82" t="str">
        <f>IF(tbl_main[[#This Row],[ТИП]]="","",IF(tbl_main[[#This Row],[Серия и номер]]="","",tbl_main[[#This Row],[ТИП]]&amp;"-"&amp;RIGHT(tbl_main[[#This Row],[Серия и номер]],6)))</f>
        <v/>
      </c>
      <c r="C1403" s="83" t="s">
        <v>311</v>
      </c>
      <c r="D1403" s="83" t="s">
        <v>311</v>
      </c>
      <c r="E1403" s="83" t="s">
        <v>311</v>
      </c>
      <c r="F1403" s="83" t="s">
        <v>311</v>
      </c>
      <c r="G1403" s="83" t="s">
        <v>311</v>
      </c>
      <c r="H1403" s="83" t="s">
        <v>311</v>
      </c>
      <c r="I1403" s="83" t="s">
        <v>311</v>
      </c>
      <c r="J1403" s="83" t="s">
        <v>311</v>
      </c>
      <c r="K1403" s="84" t="s">
        <v>311</v>
      </c>
      <c r="L1403" s="83" t="s">
        <v>311</v>
      </c>
      <c r="M1403" s="85" t="s">
        <v>311</v>
      </c>
      <c r="N1403" s="83" t="s">
        <v>311</v>
      </c>
      <c r="O1403" s="84" t="s">
        <v>311</v>
      </c>
      <c r="P1403" s="83" t="s">
        <v>311</v>
      </c>
      <c r="Q1403" s="83" t="s">
        <v>311</v>
      </c>
      <c r="R1403" s="83" t="s">
        <v>311</v>
      </c>
      <c r="S1403" s="86" t="s">
        <v>311</v>
      </c>
      <c r="T1403" s="83" t="s">
        <v>311</v>
      </c>
      <c r="U1403" s="83" t="s">
        <v>311</v>
      </c>
      <c r="V1403" s="83" t="s">
        <v>311</v>
      </c>
      <c r="W1403" s="86" t="s">
        <v>311</v>
      </c>
      <c r="X1403" s="86" t="s">
        <v>311</v>
      </c>
      <c r="Y1403" s="90" t="str">
        <f>IF(tbl_main[[#This Row],[ИНН организации]]="","",IF(ISERROR(VLOOKUP(tbl_main[[#This Row],[ИНН организации]],tbl_inn[],3,FALSE)),"Проверьте ИНН",VLOOKUP(tbl_main[[#This Row],[ИНН организации]],tbl_inn[],3,FALSE)))</f>
        <v/>
      </c>
      <c r="Z1403" s="90" t="str">
        <f>IF(ISERROR(VLOOKUP(tbl_main[[#This Row],[ИНН организации]],tbl_inn[],4,FALSE)),"",VLOOKUP(tbl_main[[#This Row],[ИНН организации]],tbl_inn[],4,FALSE))</f>
        <v/>
      </c>
      <c r="AA1403" s="90" t="str">
        <f>IF(ISERROR(VLOOKUP(tbl_main[[#This Row],[ИНН организации]],tbl_inn[],8,FALSE)),"",VLOOKUP(tbl_main[[#This Row],[ИНН организации]],tbl_inn[],8,FALSE))</f>
        <v/>
      </c>
      <c r="AB1403" s="83" t="s">
        <v>311</v>
      </c>
      <c r="AC1403" s="83" t="s">
        <v>311</v>
      </c>
      <c r="AD1403" s="83" t="s">
        <v>311</v>
      </c>
      <c r="AE1403" s="83" t="s">
        <v>311</v>
      </c>
      <c r="AF1403" s="83" t="s">
        <v>311</v>
      </c>
      <c r="AG1403" s="83" t="s">
        <v>311</v>
      </c>
      <c r="AH1403" s="83" t="s">
        <v>311</v>
      </c>
      <c r="AI1403" s="83" t="s">
        <v>311</v>
      </c>
      <c r="AJ1403" s="83" t="s">
        <v>311</v>
      </c>
      <c r="AK1403" s="83" t="s">
        <v>311</v>
      </c>
      <c r="AL1403" s="83" t="s">
        <v>311</v>
      </c>
      <c r="AM1403" s="83" t="s">
        <v>311</v>
      </c>
      <c r="AN1403" s="83" t="s">
        <v>311</v>
      </c>
    </row>
    <row r="1404" spans="1:40" x14ac:dyDescent="0.25">
      <c r="A1404" s="81">
        <f t="shared" si="21"/>
        <v>1395</v>
      </c>
      <c r="B1404" s="82" t="str">
        <f>IF(tbl_main[[#This Row],[ТИП]]="","",IF(tbl_main[[#This Row],[Серия и номер]]="","",tbl_main[[#This Row],[ТИП]]&amp;"-"&amp;RIGHT(tbl_main[[#This Row],[Серия и номер]],6)))</f>
        <v/>
      </c>
      <c r="C1404" s="83" t="s">
        <v>311</v>
      </c>
      <c r="D1404" s="83" t="s">
        <v>311</v>
      </c>
      <c r="E1404" s="83" t="s">
        <v>311</v>
      </c>
      <c r="F1404" s="83" t="s">
        <v>311</v>
      </c>
      <c r="G1404" s="83" t="s">
        <v>311</v>
      </c>
      <c r="H1404" s="83" t="s">
        <v>311</v>
      </c>
      <c r="I1404" s="83" t="s">
        <v>311</v>
      </c>
      <c r="J1404" s="83" t="s">
        <v>311</v>
      </c>
      <c r="K1404" s="84" t="s">
        <v>311</v>
      </c>
      <c r="L1404" s="83" t="s">
        <v>311</v>
      </c>
      <c r="M1404" s="85" t="s">
        <v>311</v>
      </c>
      <c r="N1404" s="83" t="s">
        <v>311</v>
      </c>
      <c r="O1404" s="84" t="s">
        <v>311</v>
      </c>
      <c r="P1404" s="83" t="s">
        <v>311</v>
      </c>
      <c r="Q1404" s="83" t="s">
        <v>311</v>
      </c>
      <c r="R1404" s="83" t="s">
        <v>311</v>
      </c>
      <c r="S1404" s="86" t="s">
        <v>311</v>
      </c>
      <c r="T1404" s="83" t="s">
        <v>311</v>
      </c>
      <c r="U1404" s="83" t="s">
        <v>311</v>
      </c>
      <c r="V1404" s="83" t="s">
        <v>311</v>
      </c>
      <c r="W1404" s="86" t="s">
        <v>311</v>
      </c>
      <c r="X1404" s="86" t="s">
        <v>311</v>
      </c>
      <c r="Y1404" s="90" t="str">
        <f>IF(tbl_main[[#This Row],[ИНН организации]]="","",IF(ISERROR(VLOOKUP(tbl_main[[#This Row],[ИНН организации]],tbl_inn[],3,FALSE)),"Проверьте ИНН",VLOOKUP(tbl_main[[#This Row],[ИНН организации]],tbl_inn[],3,FALSE)))</f>
        <v/>
      </c>
      <c r="Z1404" s="90" t="str">
        <f>IF(ISERROR(VLOOKUP(tbl_main[[#This Row],[ИНН организации]],tbl_inn[],4,FALSE)),"",VLOOKUP(tbl_main[[#This Row],[ИНН организации]],tbl_inn[],4,FALSE))</f>
        <v/>
      </c>
      <c r="AA1404" s="90" t="str">
        <f>IF(ISERROR(VLOOKUP(tbl_main[[#This Row],[ИНН организации]],tbl_inn[],8,FALSE)),"",VLOOKUP(tbl_main[[#This Row],[ИНН организации]],tbl_inn[],8,FALSE))</f>
        <v/>
      </c>
      <c r="AB1404" s="83" t="s">
        <v>311</v>
      </c>
      <c r="AC1404" s="83" t="s">
        <v>311</v>
      </c>
      <c r="AD1404" s="83" t="s">
        <v>311</v>
      </c>
      <c r="AE1404" s="83" t="s">
        <v>311</v>
      </c>
      <c r="AF1404" s="83" t="s">
        <v>311</v>
      </c>
      <c r="AG1404" s="83" t="s">
        <v>311</v>
      </c>
      <c r="AH1404" s="83" t="s">
        <v>311</v>
      </c>
      <c r="AI1404" s="83" t="s">
        <v>311</v>
      </c>
      <c r="AJ1404" s="83" t="s">
        <v>311</v>
      </c>
      <c r="AK1404" s="83" t="s">
        <v>311</v>
      </c>
      <c r="AL1404" s="83" t="s">
        <v>311</v>
      </c>
      <c r="AM1404" s="83" t="s">
        <v>311</v>
      </c>
      <c r="AN1404" s="83" t="s">
        <v>311</v>
      </c>
    </row>
    <row r="1405" spans="1:40" x14ac:dyDescent="0.25">
      <c r="A1405" s="81">
        <f t="shared" si="21"/>
        <v>1396</v>
      </c>
      <c r="B1405" s="82" t="str">
        <f>IF(tbl_main[[#This Row],[ТИП]]="","",IF(tbl_main[[#This Row],[Серия и номер]]="","",tbl_main[[#This Row],[ТИП]]&amp;"-"&amp;RIGHT(tbl_main[[#This Row],[Серия и номер]],6)))</f>
        <v/>
      </c>
      <c r="C1405" s="83" t="s">
        <v>311</v>
      </c>
      <c r="D1405" s="83" t="s">
        <v>311</v>
      </c>
      <c r="E1405" s="83" t="s">
        <v>311</v>
      </c>
      <c r="F1405" s="83" t="s">
        <v>311</v>
      </c>
      <c r="G1405" s="83" t="s">
        <v>311</v>
      </c>
      <c r="H1405" s="83" t="s">
        <v>311</v>
      </c>
      <c r="I1405" s="83" t="s">
        <v>311</v>
      </c>
      <c r="J1405" s="83" t="s">
        <v>311</v>
      </c>
      <c r="K1405" s="84" t="s">
        <v>311</v>
      </c>
      <c r="L1405" s="83" t="s">
        <v>311</v>
      </c>
      <c r="M1405" s="85" t="s">
        <v>311</v>
      </c>
      <c r="N1405" s="83" t="s">
        <v>311</v>
      </c>
      <c r="O1405" s="84" t="s">
        <v>311</v>
      </c>
      <c r="P1405" s="83" t="s">
        <v>311</v>
      </c>
      <c r="Q1405" s="83" t="s">
        <v>311</v>
      </c>
      <c r="R1405" s="83" t="s">
        <v>311</v>
      </c>
      <c r="S1405" s="86" t="s">
        <v>311</v>
      </c>
      <c r="T1405" s="83" t="s">
        <v>311</v>
      </c>
      <c r="U1405" s="83" t="s">
        <v>311</v>
      </c>
      <c r="V1405" s="83" t="s">
        <v>311</v>
      </c>
      <c r="W1405" s="86" t="s">
        <v>311</v>
      </c>
      <c r="X1405" s="86" t="s">
        <v>311</v>
      </c>
      <c r="Y1405" s="90" t="str">
        <f>IF(tbl_main[[#This Row],[ИНН организации]]="","",IF(ISERROR(VLOOKUP(tbl_main[[#This Row],[ИНН организации]],tbl_inn[],3,FALSE)),"Проверьте ИНН",VLOOKUP(tbl_main[[#This Row],[ИНН организации]],tbl_inn[],3,FALSE)))</f>
        <v/>
      </c>
      <c r="Z1405" s="90" t="str">
        <f>IF(ISERROR(VLOOKUP(tbl_main[[#This Row],[ИНН организации]],tbl_inn[],4,FALSE)),"",VLOOKUP(tbl_main[[#This Row],[ИНН организации]],tbl_inn[],4,FALSE))</f>
        <v/>
      </c>
      <c r="AA1405" s="90" t="str">
        <f>IF(ISERROR(VLOOKUP(tbl_main[[#This Row],[ИНН организации]],tbl_inn[],8,FALSE)),"",VLOOKUP(tbl_main[[#This Row],[ИНН организации]],tbl_inn[],8,FALSE))</f>
        <v/>
      </c>
      <c r="AB1405" s="83" t="s">
        <v>311</v>
      </c>
      <c r="AC1405" s="83" t="s">
        <v>311</v>
      </c>
      <c r="AD1405" s="83" t="s">
        <v>311</v>
      </c>
      <c r="AE1405" s="83" t="s">
        <v>311</v>
      </c>
      <c r="AF1405" s="83" t="s">
        <v>311</v>
      </c>
      <c r="AG1405" s="83" t="s">
        <v>311</v>
      </c>
      <c r="AH1405" s="83" t="s">
        <v>311</v>
      </c>
      <c r="AI1405" s="83" t="s">
        <v>311</v>
      </c>
      <c r="AJ1405" s="83" t="s">
        <v>311</v>
      </c>
      <c r="AK1405" s="83" t="s">
        <v>311</v>
      </c>
      <c r="AL1405" s="83" t="s">
        <v>311</v>
      </c>
      <c r="AM1405" s="83" t="s">
        <v>311</v>
      </c>
      <c r="AN1405" s="83" t="s">
        <v>311</v>
      </c>
    </row>
    <row r="1406" spans="1:40" x14ac:dyDescent="0.25">
      <c r="A1406" s="81">
        <f t="shared" si="21"/>
        <v>1397</v>
      </c>
      <c r="B1406" s="82" t="str">
        <f>IF(tbl_main[[#This Row],[ТИП]]="","",IF(tbl_main[[#This Row],[Серия и номер]]="","",tbl_main[[#This Row],[ТИП]]&amp;"-"&amp;RIGHT(tbl_main[[#This Row],[Серия и номер]],6)))</f>
        <v/>
      </c>
      <c r="C1406" s="83" t="s">
        <v>311</v>
      </c>
      <c r="D1406" s="83" t="s">
        <v>311</v>
      </c>
      <c r="E1406" s="83" t="s">
        <v>311</v>
      </c>
      <c r="F1406" s="83" t="s">
        <v>311</v>
      </c>
      <c r="G1406" s="83" t="s">
        <v>311</v>
      </c>
      <c r="H1406" s="83" t="s">
        <v>311</v>
      </c>
      <c r="I1406" s="83" t="s">
        <v>311</v>
      </c>
      <c r="J1406" s="83" t="s">
        <v>311</v>
      </c>
      <c r="K1406" s="84" t="s">
        <v>311</v>
      </c>
      <c r="L1406" s="83" t="s">
        <v>311</v>
      </c>
      <c r="M1406" s="85" t="s">
        <v>311</v>
      </c>
      <c r="N1406" s="83" t="s">
        <v>311</v>
      </c>
      <c r="O1406" s="84" t="s">
        <v>311</v>
      </c>
      <c r="P1406" s="83" t="s">
        <v>311</v>
      </c>
      <c r="Q1406" s="83" t="s">
        <v>311</v>
      </c>
      <c r="R1406" s="83" t="s">
        <v>311</v>
      </c>
      <c r="S1406" s="86" t="s">
        <v>311</v>
      </c>
      <c r="T1406" s="83" t="s">
        <v>311</v>
      </c>
      <c r="U1406" s="83" t="s">
        <v>311</v>
      </c>
      <c r="V1406" s="83" t="s">
        <v>311</v>
      </c>
      <c r="W1406" s="86" t="s">
        <v>311</v>
      </c>
      <c r="X1406" s="86" t="s">
        <v>311</v>
      </c>
      <c r="Y1406" s="90" t="str">
        <f>IF(tbl_main[[#This Row],[ИНН организации]]="","",IF(ISERROR(VLOOKUP(tbl_main[[#This Row],[ИНН организации]],tbl_inn[],3,FALSE)),"Проверьте ИНН",VLOOKUP(tbl_main[[#This Row],[ИНН организации]],tbl_inn[],3,FALSE)))</f>
        <v/>
      </c>
      <c r="Z1406" s="90" t="str">
        <f>IF(ISERROR(VLOOKUP(tbl_main[[#This Row],[ИНН организации]],tbl_inn[],4,FALSE)),"",VLOOKUP(tbl_main[[#This Row],[ИНН организации]],tbl_inn[],4,FALSE))</f>
        <v/>
      </c>
      <c r="AA1406" s="90" t="str">
        <f>IF(ISERROR(VLOOKUP(tbl_main[[#This Row],[ИНН организации]],tbl_inn[],8,FALSE)),"",VLOOKUP(tbl_main[[#This Row],[ИНН организации]],tbl_inn[],8,FALSE))</f>
        <v/>
      </c>
      <c r="AB1406" s="83" t="s">
        <v>311</v>
      </c>
      <c r="AC1406" s="83" t="s">
        <v>311</v>
      </c>
      <c r="AD1406" s="83" t="s">
        <v>311</v>
      </c>
      <c r="AE1406" s="83" t="s">
        <v>311</v>
      </c>
      <c r="AF1406" s="83" t="s">
        <v>311</v>
      </c>
      <c r="AG1406" s="83" t="s">
        <v>311</v>
      </c>
      <c r="AH1406" s="83" t="s">
        <v>311</v>
      </c>
      <c r="AI1406" s="83" t="s">
        <v>311</v>
      </c>
      <c r="AJ1406" s="83" t="s">
        <v>311</v>
      </c>
      <c r="AK1406" s="83" t="s">
        <v>311</v>
      </c>
      <c r="AL1406" s="83" t="s">
        <v>311</v>
      </c>
      <c r="AM1406" s="83" t="s">
        <v>311</v>
      </c>
      <c r="AN1406" s="83" t="s">
        <v>311</v>
      </c>
    </row>
    <row r="1407" spans="1:40" x14ac:dyDescent="0.25">
      <c r="A1407" s="81">
        <f t="shared" si="21"/>
        <v>1398</v>
      </c>
      <c r="B1407" s="82" t="str">
        <f>IF(tbl_main[[#This Row],[ТИП]]="","",IF(tbl_main[[#This Row],[Серия и номер]]="","",tbl_main[[#This Row],[ТИП]]&amp;"-"&amp;RIGHT(tbl_main[[#This Row],[Серия и номер]],6)))</f>
        <v/>
      </c>
      <c r="C1407" s="83" t="s">
        <v>311</v>
      </c>
      <c r="D1407" s="83" t="s">
        <v>311</v>
      </c>
      <c r="E1407" s="83" t="s">
        <v>311</v>
      </c>
      <c r="F1407" s="83" t="s">
        <v>311</v>
      </c>
      <c r="G1407" s="83" t="s">
        <v>311</v>
      </c>
      <c r="H1407" s="83" t="s">
        <v>311</v>
      </c>
      <c r="I1407" s="83" t="s">
        <v>311</v>
      </c>
      <c r="J1407" s="83" t="s">
        <v>311</v>
      </c>
      <c r="K1407" s="84" t="s">
        <v>311</v>
      </c>
      <c r="L1407" s="83" t="s">
        <v>311</v>
      </c>
      <c r="M1407" s="85" t="s">
        <v>311</v>
      </c>
      <c r="N1407" s="83" t="s">
        <v>311</v>
      </c>
      <c r="O1407" s="84" t="s">
        <v>311</v>
      </c>
      <c r="P1407" s="83" t="s">
        <v>311</v>
      </c>
      <c r="Q1407" s="83" t="s">
        <v>311</v>
      </c>
      <c r="R1407" s="83" t="s">
        <v>311</v>
      </c>
      <c r="S1407" s="86" t="s">
        <v>311</v>
      </c>
      <c r="T1407" s="83" t="s">
        <v>311</v>
      </c>
      <c r="U1407" s="83" t="s">
        <v>311</v>
      </c>
      <c r="V1407" s="83" t="s">
        <v>311</v>
      </c>
      <c r="W1407" s="86" t="s">
        <v>311</v>
      </c>
      <c r="X1407" s="86" t="s">
        <v>311</v>
      </c>
      <c r="Y1407" s="90" t="str">
        <f>IF(tbl_main[[#This Row],[ИНН организации]]="","",IF(ISERROR(VLOOKUP(tbl_main[[#This Row],[ИНН организации]],tbl_inn[],3,FALSE)),"Проверьте ИНН",VLOOKUP(tbl_main[[#This Row],[ИНН организации]],tbl_inn[],3,FALSE)))</f>
        <v/>
      </c>
      <c r="Z1407" s="90" t="str">
        <f>IF(ISERROR(VLOOKUP(tbl_main[[#This Row],[ИНН организации]],tbl_inn[],4,FALSE)),"",VLOOKUP(tbl_main[[#This Row],[ИНН организации]],tbl_inn[],4,FALSE))</f>
        <v/>
      </c>
      <c r="AA1407" s="90" t="str">
        <f>IF(ISERROR(VLOOKUP(tbl_main[[#This Row],[ИНН организации]],tbl_inn[],8,FALSE)),"",VLOOKUP(tbl_main[[#This Row],[ИНН организации]],tbl_inn[],8,FALSE))</f>
        <v/>
      </c>
      <c r="AB1407" s="83" t="s">
        <v>311</v>
      </c>
      <c r="AC1407" s="83" t="s">
        <v>311</v>
      </c>
      <c r="AD1407" s="83" t="s">
        <v>311</v>
      </c>
      <c r="AE1407" s="83" t="s">
        <v>311</v>
      </c>
      <c r="AF1407" s="83" t="s">
        <v>311</v>
      </c>
      <c r="AG1407" s="83" t="s">
        <v>311</v>
      </c>
      <c r="AH1407" s="83" t="s">
        <v>311</v>
      </c>
      <c r="AI1407" s="83" t="s">
        <v>311</v>
      </c>
      <c r="AJ1407" s="83" t="s">
        <v>311</v>
      </c>
      <c r="AK1407" s="83" t="s">
        <v>311</v>
      </c>
      <c r="AL1407" s="83" t="s">
        <v>311</v>
      </c>
      <c r="AM1407" s="83" t="s">
        <v>311</v>
      </c>
      <c r="AN1407" s="83" t="s">
        <v>311</v>
      </c>
    </row>
    <row r="1408" spans="1:40" x14ac:dyDescent="0.25">
      <c r="A1408" s="81">
        <f t="shared" si="21"/>
        <v>1399</v>
      </c>
      <c r="B1408" s="82" t="str">
        <f>IF(tbl_main[[#This Row],[ТИП]]="","",IF(tbl_main[[#This Row],[Серия и номер]]="","",tbl_main[[#This Row],[ТИП]]&amp;"-"&amp;RIGHT(tbl_main[[#This Row],[Серия и номер]],6)))</f>
        <v/>
      </c>
      <c r="C1408" s="83" t="s">
        <v>311</v>
      </c>
      <c r="D1408" s="83" t="s">
        <v>311</v>
      </c>
      <c r="E1408" s="83" t="s">
        <v>311</v>
      </c>
      <c r="F1408" s="83" t="s">
        <v>311</v>
      </c>
      <c r="G1408" s="83" t="s">
        <v>311</v>
      </c>
      <c r="H1408" s="83" t="s">
        <v>311</v>
      </c>
      <c r="I1408" s="83" t="s">
        <v>311</v>
      </c>
      <c r="J1408" s="83" t="s">
        <v>311</v>
      </c>
      <c r="K1408" s="84" t="s">
        <v>311</v>
      </c>
      <c r="L1408" s="83" t="s">
        <v>311</v>
      </c>
      <c r="M1408" s="85" t="s">
        <v>311</v>
      </c>
      <c r="N1408" s="83" t="s">
        <v>311</v>
      </c>
      <c r="O1408" s="84" t="s">
        <v>311</v>
      </c>
      <c r="P1408" s="83" t="s">
        <v>311</v>
      </c>
      <c r="Q1408" s="83" t="s">
        <v>311</v>
      </c>
      <c r="R1408" s="83" t="s">
        <v>311</v>
      </c>
      <c r="S1408" s="86" t="s">
        <v>311</v>
      </c>
      <c r="T1408" s="83" t="s">
        <v>311</v>
      </c>
      <c r="U1408" s="83" t="s">
        <v>311</v>
      </c>
      <c r="V1408" s="83" t="s">
        <v>311</v>
      </c>
      <c r="W1408" s="86" t="s">
        <v>311</v>
      </c>
      <c r="X1408" s="86" t="s">
        <v>311</v>
      </c>
      <c r="Y1408" s="90" t="str">
        <f>IF(tbl_main[[#This Row],[ИНН организации]]="","",IF(ISERROR(VLOOKUP(tbl_main[[#This Row],[ИНН организации]],tbl_inn[],3,FALSE)),"Проверьте ИНН",VLOOKUP(tbl_main[[#This Row],[ИНН организации]],tbl_inn[],3,FALSE)))</f>
        <v/>
      </c>
      <c r="Z1408" s="90" t="str">
        <f>IF(ISERROR(VLOOKUP(tbl_main[[#This Row],[ИНН организации]],tbl_inn[],4,FALSE)),"",VLOOKUP(tbl_main[[#This Row],[ИНН организации]],tbl_inn[],4,FALSE))</f>
        <v/>
      </c>
      <c r="AA1408" s="90" t="str">
        <f>IF(ISERROR(VLOOKUP(tbl_main[[#This Row],[ИНН организации]],tbl_inn[],8,FALSE)),"",VLOOKUP(tbl_main[[#This Row],[ИНН организации]],tbl_inn[],8,FALSE))</f>
        <v/>
      </c>
      <c r="AB1408" s="83" t="s">
        <v>311</v>
      </c>
      <c r="AC1408" s="83" t="s">
        <v>311</v>
      </c>
      <c r="AD1408" s="83" t="s">
        <v>311</v>
      </c>
      <c r="AE1408" s="83" t="s">
        <v>311</v>
      </c>
      <c r="AF1408" s="83" t="s">
        <v>311</v>
      </c>
      <c r="AG1408" s="83" t="s">
        <v>311</v>
      </c>
      <c r="AH1408" s="83" t="s">
        <v>311</v>
      </c>
      <c r="AI1408" s="83" t="s">
        <v>311</v>
      </c>
      <c r="AJ1408" s="83" t="s">
        <v>311</v>
      </c>
      <c r="AK1408" s="83" t="s">
        <v>311</v>
      </c>
      <c r="AL1408" s="83" t="s">
        <v>311</v>
      </c>
      <c r="AM1408" s="83" t="s">
        <v>311</v>
      </c>
      <c r="AN1408" s="83" t="s">
        <v>311</v>
      </c>
    </row>
    <row r="1409" spans="1:40" x14ac:dyDescent="0.25">
      <c r="A1409" s="81">
        <f t="shared" si="21"/>
        <v>1400</v>
      </c>
      <c r="B1409" s="82" t="str">
        <f>IF(tbl_main[[#This Row],[ТИП]]="","",IF(tbl_main[[#This Row],[Серия и номер]]="","",tbl_main[[#This Row],[ТИП]]&amp;"-"&amp;RIGHT(tbl_main[[#This Row],[Серия и номер]],6)))</f>
        <v/>
      </c>
      <c r="C1409" s="83" t="s">
        <v>311</v>
      </c>
      <c r="D1409" s="83" t="s">
        <v>311</v>
      </c>
      <c r="E1409" s="83" t="s">
        <v>311</v>
      </c>
      <c r="F1409" s="83" t="s">
        <v>311</v>
      </c>
      <c r="G1409" s="83" t="s">
        <v>311</v>
      </c>
      <c r="H1409" s="83" t="s">
        <v>311</v>
      </c>
      <c r="I1409" s="83" t="s">
        <v>311</v>
      </c>
      <c r="J1409" s="83" t="s">
        <v>311</v>
      </c>
      <c r="K1409" s="84" t="s">
        <v>311</v>
      </c>
      <c r="L1409" s="83" t="s">
        <v>311</v>
      </c>
      <c r="M1409" s="85" t="s">
        <v>311</v>
      </c>
      <c r="N1409" s="83" t="s">
        <v>311</v>
      </c>
      <c r="O1409" s="84" t="s">
        <v>311</v>
      </c>
      <c r="P1409" s="83" t="s">
        <v>311</v>
      </c>
      <c r="Q1409" s="83" t="s">
        <v>311</v>
      </c>
      <c r="R1409" s="83" t="s">
        <v>311</v>
      </c>
      <c r="S1409" s="86" t="s">
        <v>311</v>
      </c>
      <c r="T1409" s="83" t="s">
        <v>311</v>
      </c>
      <c r="U1409" s="83" t="s">
        <v>311</v>
      </c>
      <c r="V1409" s="83" t="s">
        <v>311</v>
      </c>
      <c r="W1409" s="86" t="s">
        <v>311</v>
      </c>
      <c r="X1409" s="86" t="s">
        <v>311</v>
      </c>
      <c r="Y1409" s="90" t="str">
        <f>IF(tbl_main[[#This Row],[ИНН организации]]="","",IF(ISERROR(VLOOKUP(tbl_main[[#This Row],[ИНН организации]],tbl_inn[],3,FALSE)),"Проверьте ИНН",VLOOKUP(tbl_main[[#This Row],[ИНН организации]],tbl_inn[],3,FALSE)))</f>
        <v/>
      </c>
      <c r="Z1409" s="90" t="str">
        <f>IF(ISERROR(VLOOKUP(tbl_main[[#This Row],[ИНН организации]],tbl_inn[],4,FALSE)),"",VLOOKUP(tbl_main[[#This Row],[ИНН организации]],tbl_inn[],4,FALSE))</f>
        <v/>
      </c>
      <c r="AA1409" s="90" t="str">
        <f>IF(ISERROR(VLOOKUP(tbl_main[[#This Row],[ИНН организации]],tbl_inn[],8,FALSE)),"",VLOOKUP(tbl_main[[#This Row],[ИНН организации]],tbl_inn[],8,FALSE))</f>
        <v/>
      </c>
      <c r="AB1409" s="83" t="s">
        <v>311</v>
      </c>
      <c r="AC1409" s="83" t="s">
        <v>311</v>
      </c>
      <c r="AD1409" s="83" t="s">
        <v>311</v>
      </c>
      <c r="AE1409" s="83" t="s">
        <v>311</v>
      </c>
      <c r="AF1409" s="83" t="s">
        <v>311</v>
      </c>
      <c r="AG1409" s="83" t="s">
        <v>311</v>
      </c>
      <c r="AH1409" s="83" t="s">
        <v>311</v>
      </c>
      <c r="AI1409" s="83" t="s">
        <v>311</v>
      </c>
      <c r="AJ1409" s="83" t="s">
        <v>311</v>
      </c>
      <c r="AK1409" s="83" t="s">
        <v>311</v>
      </c>
      <c r="AL1409" s="83" t="s">
        <v>311</v>
      </c>
      <c r="AM1409" s="83" t="s">
        <v>311</v>
      </c>
      <c r="AN1409" s="83" t="s">
        <v>311</v>
      </c>
    </row>
    <row r="1410" spans="1:40" x14ac:dyDescent="0.25">
      <c r="A1410" s="81">
        <f t="shared" si="21"/>
        <v>1401</v>
      </c>
      <c r="B1410" s="82" t="str">
        <f>IF(tbl_main[[#This Row],[ТИП]]="","",IF(tbl_main[[#This Row],[Серия и номер]]="","",tbl_main[[#This Row],[ТИП]]&amp;"-"&amp;RIGHT(tbl_main[[#This Row],[Серия и номер]],6)))</f>
        <v/>
      </c>
      <c r="C1410" s="83" t="s">
        <v>311</v>
      </c>
      <c r="D1410" s="83" t="s">
        <v>311</v>
      </c>
      <c r="E1410" s="83" t="s">
        <v>311</v>
      </c>
      <c r="F1410" s="83" t="s">
        <v>311</v>
      </c>
      <c r="G1410" s="83" t="s">
        <v>311</v>
      </c>
      <c r="H1410" s="83" t="s">
        <v>311</v>
      </c>
      <c r="I1410" s="83" t="s">
        <v>311</v>
      </c>
      <c r="J1410" s="83" t="s">
        <v>311</v>
      </c>
      <c r="K1410" s="84" t="s">
        <v>311</v>
      </c>
      <c r="L1410" s="83" t="s">
        <v>311</v>
      </c>
      <c r="M1410" s="85" t="s">
        <v>311</v>
      </c>
      <c r="N1410" s="83" t="s">
        <v>311</v>
      </c>
      <c r="O1410" s="84" t="s">
        <v>311</v>
      </c>
      <c r="P1410" s="83" t="s">
        <v>311</v>
      </c>
      <c r="Q1410" s="83" t="s">
        <v>311</v>
      </c>
      <c r="R1410" s="83" t="s">
        <v>311</v>
      </c>
      <c r="S1410" s="86" t="s">
        <v>311</v>
      </c>
      <c r="T1410" s="83" t="s">
        <v>311</v>
      </c>
      <c r="U1410" s="83" t="s">
        <v>311</v>
      </c>
      <c r="V1410" s="83" t="s">
        <v>311</v>
      </c>
      <c r="W1410" s="86" t="s">
        <v>311</v>
      </c>
      <c r="X1410" s="86" t="s">
        <v>311</v>
      </c>
      <c r="Y1410" s="90" t="str">
        <f>IF(tbl_main[[#This Row],[ИНН организации]]="","",IF(ISERROR(VLOOKUP(tbl_main[[#This Row],[ИНН организации]],tbl_inn[],3,FALSE)),"Проверьте ИНН",VLOOKUP(tbl_main[[#This Row],[ИНН организации]],tbl_inn[],3,FALSE)))</f>
        <v/>
      </c>
      <c r="Z1410" s="90" t="str">
        <f>IF(ISERROR(VLOOKUP(tbl_main[[#This Row],[ИНН организации]],tbl_inn[],4,FALSE)),"",VLOOKUP(tbl_main[[#This Row],[ИНН организации]],tbl_inn[],4,FALSE))</f>
        <v/>
      </c>
      <c r="AA1410" s="90" t="str">
        <f>IF(ISERROR(VLOOKUP(tbl_main[[#This Row],[ИНН организации]],tbl_inn[],8,FALSE)),"",VLOOKUP(tbl_main[[#This Row],[ИНН организации]],tbl_inn[],8,FALSE))</f>
        <v/>
      </c>
      <c r="AB1410" s="83" t="s">
        <v>311</v>
      </c>
      <c r="AC1410" s="83" t="s">
        <v>311</v>
      </c>
      <c r="AD1410" s="83" t="s">
        <v>311</v>
      </c>
      <c r="AE1410" s="83" t="s">
        <v>311</v>
      </c>
      <c r="AF1410" s="83" t="s">
        <v>311</v>
      </c>
      <c r="AG1410" s="83" t="s">
        <v>311</v>
      </c>
      <c r="AH1410" s="83" t="s">
        <v>311</v>
      </c>
      <c r="AI1410" s="83" t="s">
        <v>311</v>
      </c>
      <c r="AJ1410" s="83" t="s">
        <v>311</v>
      </c>
      <c r="AK1410" s="83" t="s">
        <v>311</v>
      </c>
      <c r="AL1410" s="83" t="s">
        <v>311</v>
      </c>
      <c r="AM1410" s="83" t="s">
        <v>311</v>
      </c>
      <c r="AN1410" s="83" t="s">
        <v>311</v>
      </c>
    </row>
    <row r="1411" spans="1:40" x14ac:dyDescent="0.25">
      <c r="A1411" s="81">
        <f t="shared" si="21"/>
        <v>1402</v>
      </c>
      <c r="B1411" s="82" t="str">
        <f>IF(tbl_main[[#This Row],[ТИП]]="","",IF(tbl_main[[#This Row],[Серия и номер]]="","",tbl_main[[#This Row],[ТИП]]&amp;"-"&amp;RIGHT(tbl_main[[#This Row],[Серия и номер]],6)))</f>
        <v/>
      </c>
      <c r="C1411" s="83" t="s">
        <v>311</v>
      </c>
      <c r="D1411" s="83" t="s">
        <v>311</v>
      </c>
      <c r="E1411" s="83" t="s">
        <v>311</v>
      </c>
      <c r="F1411" s="83" t="s">
        <v>311</v>
      </c>
      <c r="G1411" s="83" t="s">
        <v>311</v>
      </c>
      <c r="H1411" s="83" t="s">
        <v>311</v>
      </c>
      <c r="I1411" s="83" t="s">
        <v>311</v>
      </c>
      <c r="J1411" s="83" t="s">
        <v>311</v>
      </c>
      <c r="K1411" s="84" t="s">
        <v>311</v>
      </c>
      <c r="L1411" s="83" t="s">
        <v>311</v>
      </c>
      <c r="M1411" s="85" t="s">
        <v>311</v>
      </c>
      <c r="N1411" s="83" t="s">
        <v>311</v>
      </c>
      <c r="O1411" s="84" t="s">
        <v>311</v>
      </c>
      <c r="P1411" s="83" t="s">
        <v>311</v>
      </c>
      <c r="Q1411" s="83" t="s">
        <v>311</v>
      </c>
      <c r="R1411" s="83" t="s">
        <v>311</v>
      </c>
      <c r="S1411" s="86" t="s">
        <v>311</v>
      </c>
      <c r="T1411" s="83" t="s">
        <v>311</v>
      </c>
      <c r="U1411" s="83" t="s">
        <v>311</v>
      </c>
      <c r="V1411" s="83" t="s">
        <v>311</v>
      </c>
      <c r="W1411" s="86" t="s">
        <v>311</v>
      </c>
      <c r="X1411" s="86" t="s">
        <v>311</v>
      </c>
      <c r="Y1411" s="90" t="str">
        <f>IF(tbl_main[[#This Row],[ИНН организации]]="","",IF(ISERROR(VLOOKUP(tbl_main[[#This Row],[ИНН организации]],tbl_inn[],3,FALSE)),"Проверьте ИНН",VLOOKUP(tbl_main[[#This Row],[ИНН организации]],tbl_inn[],3,FALSE)))</f>
        <v/>
      </c>
      <c r="Z1411" s="90" t="str">
        <f>IF(ISERROR(VLOOKUP(tbl_main[[#This Row],[ИНН организации]],tbl_inn[],4,FALSE)),"",VLOOKUP(tbl_main[[#This Row],[ИНН организации]],tbl_inn[],4,FALSE))</f>
        <v/>
      </c>
      <c r="AA1411" s="90" t="str">
        <f>IF(ISERROR(VLOOKUP(tbl_main[[#This Row],[ИНН организации]],tbl_inn[],8,FALSE)),"",VLOOKUP(tbl_main[[#This Row],[ИНН организации]],tbl_inn[],8,FALSE))</f>
        <v/>
      </c>
      <c r="AB1411" s="83" t="s">
        <v>311</v>
      </c>
      <c r="AC1411" s="83" t="s">
        <v>311</v>
      </c>
      <c r="AD1411" s="83" t="s">
        <v>311</v>
      </c>
      <c r="AE1411" s="83" t="s">
        <v>311</v>
      </c>
      <c r="AF1411" s="83" t="s">
        <v>311</v>
      </c>
      <c r="AG1411" s="83" t="s">
        <v>311</v>
      </c>
      <c r="AH1411" s="83" t="s">
        <v>311</v>
      </c>
      <c r="AI1411" s="83" t="s">
        <v>311</v>
      </c>
      <c r="AJ1411" s="83" t="s">
        <v>311</v>
      </c>
      <c r="AK1411" s="83" t="s">
        <v>311</v>
      </c>
      <c r="AL1411" s="83" t="s">
        <v>311</v>
      </c>
      <c r="AM1411" s="83" t="s">
        <v>311</v>
      </c>
      <c r="AN1411" s="83" t="s">
        <v>311</v>
      </c>
    </row>
    <row r="1412" spans="1:40" x14ac:dyDescent="0.25">
      <c r="A1412" s="81">
        <f t="shared" si="21"/>
        <v>1403</v>
      </c>
      <c r="B1412" s="82" t="str">
        <f>IF(tbl_main[[#This Row],[ТИП]]="","",IF(tbl_main[[#This Row],[Серия и номер]]="","",tbl_main[[#This Row],[ТИП]]&amp;"-"&amp;RIGHT(tbl_main[[#This Row],[Серия и номер]],6)))</f>
        <v/>
      </c>
      <c r="C1412" s="83" t="s">
        <v>311</v>
      </c>
      <c r="D1412" s="83" t="s">
        <v>311</v>
      </c>
      <c r="E1412" s="83" t="s">
        <v>311</v>
      </c>
      <c r="F1412" s="83" t="s">
        <v>311</v>
      </c>
      <c r="G1412" s="83" t="s">
        <v>311</v>
      </c>
      <c r="H1412" s="83" t="s">
        <v>311</v>
      </c>
      <c r="I1412" s="83" t="s">
        <v>311</v>
      </c>
      <c r="J1412" s="83" t="s">
        <v>311</v>
      </c>
      <c r="K1412" s="84" t="s">
        <v>311</v>
      </c>
      <c r="L1412" s="83" t="s">
        <v>311</v>
      </c>
      <c r="M1412" s="85" t="s">
        <v>311</v>
      </c>
      <c r="N1412" s="83" t="s">
        <v>311</v>
      </c>
      <c r="O1412" s="84" t="s">
        <v>311</v>
      </c>
      <c r="P1412" s="83" t="s">
        <v>311</v>
      </c>
      <c r="Q1412" s="83" t="s">
        <v>311</v>
      </c>
      <c r="R1412" s="83" t="s">
        <v>311</v>
      </c>
      <c r="S1412" s="86" t="s">
        <v>311</v>
      </c>
      <c r="T1412" s="83" t="s">
        <v>311</v>
      </c>
      <c r="U1412" s="83" t="s">
        <v>311</v>
      </c>
      <c r="V1412" s="83" t="s">
        <v>311</v>
      </c>
      <c r="W1412" s="86" t="s">
        <v>311</v>
      </c>
      <c r="X1412" s="86" t="s">
        <v>311</v>
      </c>
      <c r="Y1412" s="90" t="str">
        <f>IF(tbl_main[[#This Row],[ИНН организации]]="","",IF(ISERROR(VLOOKUP(tbl_main[[#This Row],[ИНН организации]],tbl_inn[],3,FALSE)),"Проверьте ИНН",VLOOKUP(tbl_main[[#This Row],[ИНН организации]],tbl_inn[],3,FALSE)))</f>
        <v/>
      </c>
      <c r="Z1412" s="90" t="str">
        <f>IF(ISERROR(VLOOKUP(tbl_main[[#This Row],[ИНН организации]],tbl_inn[],4,FALSE)),"",VLOOKUP(tbl_main[[#This Row],[ИНН организации]],tbl_inn[],4,FALSE))</f>
        <v/>
      </c>
      <c r="AA1412" s="90" t="str">
        <f>IF(ISERROR(VLOOKUP(tbl_main[[#This Row],[ИНН организации]],tbl_inn[],8,FALSE)),"",VLOOKUP(tbl_main[[#This Row],[ИНН организации]],tbl_inn[],8,FALSE))</f>
        <v/>
      </c>
      <c r="AB1412" s="83" t="s">
        <v>311</v>
      </c>
      <c r="AC1412" s="83" t="s">
        <v>311</v>
      </c>
      <c r="AD1412" s="83" t="s">
        <v>311</v>
      </c>
      <c r="AE1412" s="83" t="s">
        <v>311</v>
      </c>
      <c r="AF1412" s="83" t="s">
        <v>311</v>
      </c>
      <c r="AG1412" s="83" t="s">
        <v>311</v>
      </c>
      <c r="AH1412" s="83" t="s">
        <v>311</v>
      </c>
      <c r="AI1412" s="83" t="s">
        <v>311</v>
      </c>
      <c r="AJ1412" s="83" t="s">
        <v>311</v>
      </c>
      <c r="AK1412" s="83" t="s">
        <v>311</v>
      </c>
      <c r="AL1412" s="83" t="s">
        <v>311</v>
      </c>
      <c r="AM1412" s="83" t="s">
        <v>311</v>
      </c>
      <c r="AN1412" s="83" t="s">
        <v>311</v>
      </c>
    </row>
    <row r="1413" spans="1:40" x14ac:dyDescent="0.25">
      <c r="A1413" s="81">
        <f t="shared" si="21"/>
        <v>1404</v>
      </c>
      <c r="B1413" s="82" t="str">
        <f>IF(tbl_main[[#This Row],[ТИП]]="","",IF(tbl_main[[#This Row],[Серия и номер]]="","",tbl_main[[#This Row],[ТИП]]&amp;"-"&amp;RIGHT(tbl_main[[#This Row],[Серия и номер]],6)))</f>
        <v/>
      </c>
      <c r="C1413" s="83" t="s">
        <v>311</v>
      </c>
      <c r="D1413" s="83" t="s">
        <v>311</v>
      </c>
      <c r="E1413" s="83" t="s">
        <v>311</v>
      </c>
      <c r="F1413" s="83" t="s">
        <v>311</v>
      </c>
      <c r="G1413" s="83" t="s">
        <v>311</v>
      </c>
      <c r="H1413" s="83" t="s">
        <v>311</v>
      </c>
      <c r="I1413" s="83" t="s">
        <v>311</v>
      </c>
      <c r="J1413" s="83" t="s">
        <v>311</v>
      </c>
      <c r="K1413" s="84" t="s">
        <v>311</v>
      </c>
      <c r="L1413" s="83" t="s">
        <v>311</v>
      </c>
      <c r="M1413" s="85" t="s">
        <v>311</v>
      </c>
      <c r="N1413" s="83" t="s">
        <v>311</v>
      </c>
      <c r="O1413" s="84" t="s">
        <v>311</v>
      </c>
      <c r="P1413" s="83" t="s">
        <v>311</v>
      </c>
      <c r="Q1413" s="83" t="s">
        <v>311</v>
      </c>
      <c r="R1413" s="83" t="s">
        <v>311</v>
      </c>
      <c r="S1413" s="86" t="s">
        <v>311</v>
      </c>
      <c r="T1413" s="83" t="s">
        <v>311</v>
      </c>
      <c r="U1413" s="83" t="s">
        <v>311</v>
      </c>
      <c r="V1413" s="83" t="s">
        <v>311</v>
      </c>
      <c r="W1413" s="86" t="s">
        <v>311</v>
      </c>
      <c r="X1413" s="86" t="s">
        <v>311</v>
      </c>
      <c r="Y1413" s="90" t="str">
        <f>IF(tbl_main[[#This Row],[ИНН организации]]="","",IF(ISERROR(VLOOKUP(tbl_main[[#This Row],[ИНН организации]],tbl_inn[],3,FALSE)),"Проверьте ИНН",VLOOKUP(tbl_main[[#This Row],[ИНН организации]],tbl_inn[],3,FALSE)))</f>
        <v/>
      </c>
      <c r="Z1413" s="90" t="str">
        <f>IF(ISERROR(VLOOKUP(tbl_main[[#This Row],[ИНН организации]],tbl_inn[],4,FALSE)),"",VLOOKUP(tbl_main[[#This Row],[ИНН организации]],tbl_inn[],4,FALSE))</f>
        <v/>
      </c>
      <c r="AA1413" s="90" t="str">
        <f>IF(ISERROR(VLOOKUP(tbl_main[[#This Row],[ИНН организации]],tbl_inn[],8,FALSE)),"",VLOOKUP(tbl_main[[#This Row],[ИНН организации]],tbl_inn[],8,FALSE))</f>
        <v/>
      </c>
      <c r="AB1413" s="83" t="s">
        <v>311</v>
      </c>
      <c r="AC1413" s="83" t="s">
        <v>311</v>
      </c>
      <c r="AD1413" s="83" t="s">
        <v>311</v>
      </c>
      <c r="AE1413" s="83" t="s">
        <v>311</v>
      </c>
      <c r="AF1413" s="83" t="s">
        <v>311</v>
      </c>
      <c r="AG1413" s="83" t="s">
        <v>311</v>
      </c>
      <c r="AH1413" s="83" t="s">
        <v>311</v>
      </c>
      <c r="AI1413" s="83" t="s">
        <v>311</v>
      </c>
      <c r="AJ1413" s="83" t="s">
        <v>311</v>
      </c>
      <c r="AK1413" s="83" t="s">
        <v>311</v>
      </c>
      <c r="AL1413" s="83" t="s">
        <v>311</v>
      </c>
      <c r="AM1413" s="83" t="s">
        <v>311</v>
      </c>
      <c r="AN1413" s="83" t="s">
        <v>311</v>
      </c>
    </row>
    <row r="1414" spans="1:40" x14ac:dyDescent="0.25">
      <c r="A1414" s="81">
        <f t="shared" si="21"/>
        <v>1405</v>
      </c>
      <c r="B1414" s="82" t="str">
        <f>IF(tbl_main[[#This Row],[ТИП]]="","",IF(tbl_main[[#This Row],[Серия и номер]]="","",tbl_main[[#This Row],[ТИП]]&amp;"-"&amp;RIGHT(tbl_main[[#This Row],[Серия и номер]],6)))</f>
        <v/>
      </c>
      <c r="C1414" s="83" t="s">
        <v>311</v>
      </c>
      <c r="D1414" s="83" t="s">
        <v>311</v>
      </c>
      <c r="E1414" s="83" t="s">
        <v>311</v>
      </c>
      <c r="F1414" s="83" t="s">
        <v>311</v>
      </c>
      <c r="G1414" s="83" t="s">
        <v>311</v>
      </c>
      <c r="H1414" s="83" t="s">
        <v>311</v>
      </c>
      <c r="I1414" s="83" t="s">
        <v>311</v>
      </c>
      <c r="J1414" s="83" t="s">
        <v>311</v>
      </c>
      <c r="K1414" s="84" t="s">
        <v>311</v>
      </c>
      <c r="L1414" s="83" t="s">
        <v>311</v>
      </c>
      <c r="M1414" s="85" t="s">
        <v>311</v>
      </c>
      <c r="N1414" s="83" t="s">
        <v>311</v>
      </c>
      <c r="O1414" s="84" t="s">
        <v>311</v>
      </c>
      <c r="P1414" s="83" t="s">
        <v>311</v>
      </c>
      <c r="Q1414" s="83" t="s">
        <v>311</v>
      </c>
      <c r="R1414" s="83" t="s">
        <v>311</v>
      </c>
      <c r="S1414" s="86" t="s">
        <v>311</v>
      </c>
      <c r="T1414" s="83" t="s">
        <v>311</v>
      </c>
      <c r="U1414" s="83" t="s">
        <v>311</v>
      </c>
      <c r="V1414" s="83" t="s">
        <v>311</v>
      </c>
      <c r="W1414" s="86" t="s">
        <v>311</v>
      </c>
      <c r="X1414" s="86" t="s">
        <v>311</v>
      </c>
      <c r="Y1414" s="90" t="str">
        <f>IF(tbl_main[[#This Row],[ИНН организации]]="","",IF(ISERROR(VLOOKUP(tbl_main[[#This Row],[ИНН организации]],tbl_inn[],3,FALSE)),"Проверьте ИНН",VLOOKUP(tbl_main[[#This Row],[ИНН организации]],tbl_inn[],3,FALSE)))</f>
        <v/>
      </c>
      <c r="Z1414" s="90" t="str">
        <f>IF(ISERROR(VLOOKUP(tbl_main[[#This Row],[ИНН организации]],tbl_inn[],4,FALSE)),"",VLOOKUP(tbl_main[[#This Row],[ИНН организации]],tbl_inn[],4,FALSE))</f>
        <v/>
      </c>
      <c r="AA1414" s="90" t="str">
        <f>IF(ISERROR(VLOOKUP(tbl_main[[#This Row],[ИНН организации]],tbl_inn[],8,FALSE)),"",VLOOKUP(tbl_main[[#This Row],[ИНН организации]],tbl_inn[],8,FALSE))</f>
        <v/>
      </c>
      <c r="AB1414" s="83" t="s">
        <v>311</v>
      </c>
      <c r="AC1414" s="83" t="s">
        <v>311</v>
      </c>
      <c r="AD1414" s="83" t="s">
        <v>311</v>
      </c>
      <c r="AE1414" s="83" t="s">
        <v>311</v>
      </c>
      <c r="AF1414" s="83" t="s">
        <v>311</v>
      </c>
      <c r="AG1414" s="83" t="s">
        <v>311</v>
      </c>
      <c r="AH1414" s="83" t="s">
        <v>311</v>
      </c>
      <c r="AI1414" s="83" t="s">
        <v>311</v>
      </c>
      <c r="AJ1414" s="83" t="s">
        <v>311</v>
      </c>
      <c r="AK1414" s="83" t="s">
        <v>311</v>
      </c>
      <c r="AL1414" s="83" t="s">
        <v>311</v>
      </c>
      <c r="AM1414" s="83" t="s">
        <v>311</v>
      </c>
      <c r="AN1414" s="83" t="s">
        <v>311</v>
      </c>
    </row>
    <row r="1415" spans="1:40" x14ac:dyDescent="0.25">
      <c r="A1415" s="81">
        <f t="shared" si="21"/>
        <v>1406</v>
      </c>
      <c r="B1415" s="82" t="str">
        <f>IF(tbl_main[[#This Row],[ТИП]]="","",IF(tbl_main[[#This Row],[Серия и номер]]="","",tbl_main[[#This Row],[ТИП]]&amp;"-"&amp;RIGHT(tbl_main[[#This Row],[Серия и номер]],6)))</f>
        <v/>
      </c>
      <c r="C1415" s="83" t="s">
        <v>311</v>
      </c>
      <c r="D1415" s="83" t="s">
        <v>311</v>
      </c>
      <c r="E1415" s="83" t="s">
        <v>311</v>
      </c>
      <c r="F1415" s="83" t="s">
        <v>311</v>
      </c>
      <c r="G1415" s="83" t="s">
        <v>311</v>
      </c>
      <c r="H1415" s="83" t="s">
        <v>311</v>
      </c>
      <c r="I1415" s="83" t="s">
        <v>311</v>
      </c>
      <c r="J1415" s="83" t="s">
        <v>311</v>
      </c>
      <c r="K1415" s="84" t="s">
        <v>311</v>
      </c>
      <c r="L1415" s="83" t="s">
        <v>311</v>
      </c>
      <c r="M1415" s="85" t="s">
        <v>311</v>
      </c>
      <c r="N1415" s="83" t="s">
        <v>311</v>
      </c>
      <c r="O1415" s="84" t="s">
        <v>311</v>
      </c>
      <c r="P1415" s="83" t="s">
        <v>311</v>
      </c>
      <c r="Q1415" s="83" t="s">
        <v>311</v>
      </c>
      <c r="R1415" s="83" t="s">
        <v>311</v>
      </c>
      <c r="S1415" s="86" t="s">
        <v>311</v>
      </c>
      <c r="T1415" s="83" t="s">
        <v>311</v>
      </c>
      <c r="U1415" s="83" t="s">
        <v>311</v>
      </c>
      <c r="V1415" s="83" t="s">
        <v>311</v>
      </c>
      <c r="W1415" s="86" t="s">
        <v>311</v>
      </c>
      <c r="X1415" s="86" t="s">
        <v>311</v>
      </c>
      <c r="Y1415" s="90" t="str">
        <f>IF(tbl_main[[#This Row],[ИНН организации]]="","",IF(ISERROR(VLOOKUP(tbl_main[[#This Row],[ИНН организации]],tbl_inn[],3,FALSE)),"Проверьте ИНН",VLOOKUP(tbl_main[[#This Row],[ИНН организации]],tbl_inn[],3,FALSE)))</f>
        <v/>
      </c>
      <c r="Z1415" s="90" t="str">
        <f>IF(ISERROR(VLOOKUP(tbl_main[[#This Row],[ИНН организации]],tbl_inn[],4,FALSE)),"",VLOOKUP(tbl_main[[#This Row],[ИНН организации]],tbl_inn[],4,FALSE))</f>
        <v/>
      </c>
      <c r="AA1415" s="90" t="str">
        <f>IF(ISERROR(VLOOKUP(tbl_main[[#This Row],[ИНН организации]],tbl_inn[],8,FALSE)),"",VLOOKUP(tbl_main[[#This Row],[ИНН организации]],tbl_inn[],8,FALSE))</f>
        <v/>
      </c>
      <c r="AB1415" s="83" t="s">
        <v>311</v>
      </c>
      <c r="AC1415" s="83" t="s">
        <v>311</v>
      </c>
      <c r="AD1415" s="83" t="s">
        <v>311</v>
      </c>
      <c r="AE1415" s="83" t="s">
        <v>311</v>
      </c>
      <c r="AF1415" s="83" t="s">
        <v>311</v>
      </c>
      <c r="AG1415" s="83" t="s">
        <v>311</v>
      </c>
      <c r="AH1415" s="83" t="s">
        <v>311</v>
      </c>
      <c r="AI1415" s="83" t="s">
        <v>311</v>
      </c>
      <c r="AJ1415" s="83" t="s">
        <v>311</v>
      </c>
      <c r="AK1415" s="83" t="s">
        <v>311</v>
      </c>
      <c r="AL1415" s="83" t="s">
        <v>311</v>
      </c>
      <c r="AM1415" s="83" t="s">
        <v>311</v>
      </c>
      <c r="AN1415" s="83" t="s">
        <v>311</v>
      </c>
    </row>
    <row r="1416" spans="1:40" x14ac:dyDescent="0.25">
      <c r="A1416" s="81">
        <f t="shared" si="21"/>
        <v>1407</v>
      </c>
      <c r="B1416" s="82" t="str">
        <f>IF(tbl_main[[#This Row],[ТИП]]="","",IF(tbl_main[[#This Row],[Серия и номер]]="","",tbl_main[[#This Row],[ТИП]]&amp;"-"&amp;RIGHT(tbl_main[[#This Row],[Серия и номер]],6)))</f>
        <v/>
      </c>
      <c r="C1416" s="83" t="s">
        <v>311</v>
      </c>
      <c r="D1416" s="83" t="s">
        <v>311</v>
      </c>
      <c r="E1416" s="83" t="s">
        <v>311</v>
      </c>
      <c r="F1416" s="83" t="s">
        <v>311</v>
      </c>
      <c r="G1416" s="83" t="s">
        <v>311</v>
      </c>
      <c r="H1416" s="83" t="s">
        <v>311</v>
      </c>
      <c r="I1416" s="83" t="s">
        <v>311</v>
      </c>
      <c r="J1416" s="83" t="s">
        <v>311</v>
      </c>
      <c r="K1416" s="84" t="s">
        <v>311</v>
      </c>
      <c r="L1416" s="83" t="s">
        <v>311</v>
      </c>
      <c r="M1416" s="85" t="s">
        <v>311</v>
      </c>
      <c r="N1416" s="83" t="s">
        <v>311</v>
      </c>
      <c r="O1416" s="84" t="s">
        <v>311</v>
      </c>
      <c r="P1416" s="83" t="s">
        <v>311</v>
      </c>
      <c r="Q1416" s="83" t="s">
        <v>311</v>
      </c>
      <c r="R1416" s="83" t="s">
        <v>311</v>
      </c>
      <c r="S1416" s="86" t="s">
        <v>311</v>
      </c>
      <c r="T1416" s="83" t="s">
        <v>311</v>
      </c>
      <c r="U1416" s="83" t="s">
        <v>311</v>
      </c>
      <c r="V1416" s="83" t="s">
        <v>311</v>
      </c>
      <c r="W1416" s="86" t="s">
        <v>311</v>
      </c>
      <c r="X1416" s="86" t="s">
        <v>311</v>
      </c>
      <c r="Y1416" s="90" t="str">
        <f>IF(tbl_main[[#This Row],[ИНН организации]]="","",IF(ISERROR(VLOOKUP(tbl_main[[#This Row],[ИНН организации]],tbl_inn[],3,FALSE)),"Проверьте ИНН",VLOOKUP(tbl_main[[#This Row],[ИНН организации]],tbl_inn[],3,FALSE)))</f>
        <v/>
      </c>
      <c r="Z1416" s="90" t="str">
        <f>IF(ISERROR(VLOOKUP(tbl_main[[#This Row],[ИНН организации]],tbl_inn[],4,FALSE)),"",VLOOKUP(tbl_main[[#This Row],[ИНН организации]],tbl_inn[],4,FALSE))</f>
        <v/>
      </c>
      <c r="AA1416" s="90" t="str">
        <f>IF(ISERROR(VLOOKUP(tbl_main[[#This Row],[ИНН организации]],tbl_inn[],8,FALSE)),"",VLOOKUP(tbl_main[[#This Row],[ИНН организации]],tbl_inn[],8,FALSE))</f>
        <v/>
      </c>
      <c r="AB1416" s="83" t="s">
        <v>311</v>
      </c>
      <c r="AC1416" s="83" t="s">
        <v>311</v>
      </c>
      <c r="AD1416" s="83" t="s">
        <v>311</v>
      </c>
      <c r="AE1416" s="83" t="s">
        <v>311</v>
      </c>
      <c r="AF1416" s="83" t="s">
        <v>311</v>
      </c>
      <c r="AG1416" s="83" t="s">
        <v>311</v>
      </c>
      <c r="AH1416" s="83" t="s">
        <v>311</v>
      </c>
      <c r="AI1416" s="83" t="s">
        <v>311</v>
      </c>
      <c r="AJ1416" s="83" t="s">
        <v>311</v>
      </c>
      <c r="AK1416" s="83" t="s">
        <v>311</v>
      </c>
      <c r="AL1416" s="83" t="s">
        <v>311</v>
      </c>
      <c r="AM1416" s="83" t="s">
        <v>311</v>
      </c>
      <c r="AN1416" s="83" t="s">
        <v>311</v>
      </c>
    </row>
    <row r="1417" spans="1:40" x14ac:dyDescent="0.25">
      <c r="A1417" s="81">
        <f t="shared" si="21"/>
        <v>1408</v>
      </c>
      <c r="B1417" s="82" t="str">
        <f>IF(tbl_main[[#This Row],[ТИП]]="","",IF(tbl_main[[#This Row],[Серия и номер]]="","",tbl_main[[#This Row],[ТИП]]&amp;"-"&amp;RIGHT(tbl_main[[#This Row],[Серия и номер]],6)))</f>
        <v/>
      </c>
      <c r="C1417" s="83" t="s">
        <v>311</v>
      </c>
      <c r="D1417" s="83" t="s">
        <v>311</v>
      </c>
      <c r="E1417" s="83" t="s">
        <v>311</v>
      </c>
      <c r="F1417" s="83" t="s">
        <v>311</v>
      </c>
      <c r="G1417" s="83" t="s">
        <v>311</v>
      </c>
      <c r="H1417" s="83" t="s">
        <v>311</v>
      </c>
      <c r="I1417" s="83" t="s">
        <v>311</v>
      </c>
      <c r="J1417" s="83" t="s">
        <v>311</v>
      </c>
      <c r="K1417" s="84" t="s">
        <v>311</v>
      </c>
      <c r="L1417" s="83" t="s">
        <v>311</v>
      </c>
      <c r="M1417" s="85" t="s">
        <v>311</v>
      </c>
      <c r="N1417" s="83" t="s">
        <v>311</v>
      </c>
      <c r="O1417" s="84" t="s">
        <v>311</v>
      </c>
      <c r="P1417" s="83" t="s">
        <v>311</v>
      </c>
      <c r="Q1417" s="83" t="s">
        <v>311</v>
      </c>
      <c r="R1417" s="83" t="s">
        <v>311</v>
      </c>
      <c r="S1417" s="86" t="s">
        <v>311</v>
      </c>
      <c r="T1417" s="83" t="s">
        <v>311</v>
      </c>
      <c r="U1417" s="83" t="s">
        <v>311</v>
      </c>
      <c r="V1417" s="83" t="s">
        <v>311</v>
      </c>
      <c r="W1417" s="86" t="s">
        <v>311</v>
      </c>
      <c r="X1417" s="86" t="s">
        <v>311</v>
      </c>
      <c r="Y1417" s="90" t="str">
        <f>IF(tbl_main[[#This Row],[ИНН организации]]="","",IF(ISERROR(VLOOKUP(tbl_main[[#This Row],[ИНН организации]],tbl_inn[],3,FALSE)),"Проверьте ИНН",VLOOKUP(tbl_main[[#This Row],[ИНН организации]],tbl_inn[],3,FALSE)))</f>
        <v/>
      </c>
      <c r="Z1417" s="90" t="str">
        <f>IF(ISERROR(VLOOKUP(tbl_main[[#This Row],[ИНН организации]],tbl_inn[],4,FALSE)),"",VLOOKUP(tbl_main[[#This Row],[ИНН организации]],tbl_inn[],4,FALSE))</f>
        <v/>
      </c>
      <c r="AA1417" s="90" t="str">
        <f>IF(ISERROR(VLOOKUP(tbl_main[[#This Row],[ИНН организации]],tbl_inn[],8,FALSE)),"",VLOOKUP(tbl_main[[#This Row],[ИНН организации]],tbl_inn[],8,FALSE))</f>
        <v/>
      </c>
      <c r="AB1417" s="83" t="s">
        <v>311</v>
      </c>
      <c r="AC1417" s="83" t="s">
        <v>311</v>
      </c>
      <c r="AD1417" s="83" t="s">
        <v>311</v>
      </c>
      <c r="AE1417" s="83" t="s">
        <v>311</v>
      </c>
      <c r="AF1417" s="83" t="s">
        <v>311</v>
      </c>
      <c r="AG1417" s="83" t="s">
        <v>311</v>
      </c>
      <c r="AH1417" s="83" t="s">
        <v>311</v>
      </c>
      <c r="AI1417" s="83" t="s">
        <v>311</v>
      </c>
      <c r="AJ1417" s="83" t="s">
        <v>311</v>
      </c>
      <c r="AK1417" s="83" t="s">
        <v>311</v>
      </c>
      <c r="AL1417" s="83" t="s">
        <v>311</v>
      </c>
      <c r="AM1417" s="83" t="s">
        <v>311</v>
      </c>
      <c r="AN1417" s="83" t="s">
        <v>311</v>
      </c>
    </row>
    <row r="1418" spans="1:40" x14ac:dyDescent="0.25">
      <c r="A1418" s="81">
        <f t="shared" si="21"/>
        <v>1409</v>
      </c>
      <c r="B1418" s="82" t="str">
        <f>IF(tbl_main[[#This Row],[ТИП]]="","",IF(tbl_main[[#This Row],[Серия и номер]]="","",tbl_main[[#This Row],[ТИП]]&amp;"-"&amp;RIGHT(tbl_main[[#This Row],[Серия и номер]],6)))</f>
        <v/>
      </c>
      <c r="C1418" s="83" t="s">
        <v>311</v>
      </c>
      <c r="D1418" s="83" t="s">
        <v>311</v>
      </c>
      <c r="E1418" s="83" t="s">
        <v>311</v>
      </c>
      <c r="F1418" s="83" t="s">
        <v>311</v>
      </c>
      <c r="G1418" s="83" t="s">
        <v>311</v>
      </c>
      <c r="H1418" s="83" t="s">
        <v>311</v>
      </c>
      <c r="I1418" s="83" t="s">
        <v>311</v>
      </c>
      <c r="J1418" s="83" t="s">
        <v>311</v>
      </c>
      <c r="K1418" s="84" t="s">
        <v>311</v>
      </c>
      <c r="L1418" s="83" t="s">
        <v>311</v>
      </c>
      <c r="M1418" s="85" t="s">
        <v>311</v>
      </c>
      <c r="N1418" s="83" t="s">
        <v>311</v>
      </c>
      <c r="O1418" s="84" t="s">
        <v>311</v>
      </c>
      <c r="P1418" s="83" t="s">
        <v>311</v>
      </c>
      <c r="Q1418" s="83" t="s">
        <v>311</v>
      </c>
      <c r="R1418" s="83" t="s">
        <v>311</v>
      </c>
      <c r="S1418" s="86" t="s">
        <v>311</v>
      </c>
      <c r="T1418" s="83" t="s">
        <v>311</v>
      </c>
      <c r="U1418" s="83" t="s">
        <v>311</v>
      </c>
      <c r="V1418" s="83" t="s">
        <v>311</v>
      </c>
      <c r="W1418" s="86" t="s">
        <v>311</v>
      </c>
      <c r="X1418" s="86" t="s">
        <v>311</v>
      </c>
      <c r="Y1418" s="90" t="str">
        <f>IF(tbl_main[[#This Row],[ИНН организации]]="","",IF(ISERROR(VLOOKUP(tbl_main[[#This Row],[ИНН организации]],tbl_inn[],3,FALSE)),"Проверьте ИНН",VLOOKUP(tbl_main[[#This Row],[ИНН организации]],tbl_inn[],3,FALSE)))</f>
        <v/>
      </c>
      <c r="Z1418" s="90" t="str">
        <f>IF(ISERROR(VLOOKUP(tbl_main[[#This Row],[ИНН организации]],tbl_inn[],4,FALSE)),"",VLOOKUP(tbl_main[[#This Row],[ИНН организации]],tbl_inn[],4,FALSE))</f>
        <v/>
      </c>
      <c r="AA1418" s="90" t="str">
        <f>IF(ISERROR(VLOOKUP(tbl_main[[#This Row],[ИНН организации]],tbl_inn[],8,FALSE)),"",VLOOKUP(tbl_main[[#This Row],[ИНН организации]],tbl_inn[],8,FALSE))</f>
        <v/>
      </c>
      <c r="AB1418" s="83" t="s">
        <v>311</v>
      </c>
      <c r="AC1418" s="83" t="s">
        <v>311</v>
      </c>
      <c r="AD1418" s="83" t="s">
        <v>311</v>
      </c>
      <c r="AE1418" s="83" t="s">
        <v>311</v>
      </c>
      <c r="AF1418" s="83" t="s">
        <v>311</v>
      </c>
      <c r="AG1418" s="83" t="s">
        <v>311</v>
      </c>
      <c r="AH1418" s="83" t="s">
        <v>311</v>
      </c>
      <c r="AI1418" s="83" t="s">
        <v>311</v>
      </c>
      <c r="AJ1418" s="83" t="s">
        <v>311</v>
      </c>
      <c r="AK1418" s="83" t="s">
        <v>311</v>
      </c>
      <c r="AL1418" s="83" t="s">
        <v>311</v>
      </c>
      <c r="AM1418" s="83" t="s">
        <v>311</v>
      </c>
      <c r="AN1418" s="83" t="s">
        <v>311</v>
      </c>
    </row>
    <row r="1419" spans="1:40" x14ac:dyDescent="0.25">
      <c r="A1419" s="81">
        <f t="shared" ref="A1419:A1482" si="22">ROW()-9</f>
        <v>1410</v>
      </c>
      <c r="B1419" s="82" t="str">
        <f>IF(tbl_main[[#This Row],[ТИП]]="","",IF(tbl_main[[#This Row],[Серия и номер]]="","",tbl_main[[#This Row],[ТИП]]&amp;"-"&amp;RIGHT(tbl_main[[#This Row],[Серия и номер]],6)))</f>
        <v/>
      </c>
      <c r="C1419" s="83" t="s">
        <v>311</v>
      </c>
      <c r="D1419" s="83" t="s">
        <v>311</v>
      </c>
      <c r="E1419" s="83" t="s">
        <v>311</v>
      </c>
      <c r="F1419" s="83" t="s">
        <v>311</v>
      </c>
      <c r="G1419" s="83" t="s">
        <v>311</v>
      </c>
      <c r="H1419" s="83" t="s">
        <v>311</v>
      </c>
      <c r="I1419" s="83" t="s">
        <v>311</v>
      </c>
      <c r="J1419" s="83" t="s">
        <v>311</v>
      </c>
      <c r="K1419" s="84" t="s">
        <v>311</v>
      </c>
      <c r="L1419" s="83" t="s">
        <v>311</v>
      </c>
      <c r="M1419" s="85" t="s">
        <v>311</v>
      </c>
      <c r="N1419" s="83" t="s">
        <v>311</v>
      </c>
      <c r="O1419" s="84" t="s">
        <v>311</v>
      </c>
      <c r="P1419" s="83" t="s">
        <v>311</v>
      </c>
      <c r="Q1419" s="83" t="s">
        <v>311</v>
      </c>
      <c r="R1419" s="83" t="s">
        <v>311</v>
      </c>
      <c r="S1419" s="86" t="s">
        <v>311</v>
      </c>
      <c r="T1419" s="83" t="s">
        <v>311</v>
      </c>
      <c r="U1419" s="83" t="s">
        <v>311</v>
      </c>
      <c r="V1419" s="83" t="s">
        <v>311</v>
      </c>
      <c r="W1419" s="86" t="s">
        <v>311</v>
      </c>
      <c r="X1419" s="86" t="s">
        <v>311</v>
      </c>
      <c r="Y1419" s="90" t="str">
        <f>IF(tbl_main[[#This Row],[ИНН организации]]="","",IF(ISERROR(VLOOKUP(tbl_main[[#This Row],[ИНН организации]],tbl_inn[],3,FALSE)),"Проверьте ИНН",VLOOKUP(tbl_main[[#This Row],[ИНН организации]],tbl_inn[],3,FALSE)))</f>
        <v/>
      </c>
      <c r="Z1419" s="90" t="str">
        <f>IF(ISERROR(VLOOKUP(tbl_main[[#This Row],[ИНН организации]],tbl_inn[],4,FALSE)),"",VLOOKUP(tbl_main[[#This Row],[ИНН организации]],tbl_inn[],4,FALSE))</f>
        <v/>
      </c>
      <c r="AA1419" s="90" t="str">
        <f>IF(ISERROR(VLOOKUP(tbl_main[[#This Row],[ИНН организации]],tbl_inn[],8,FALSE)),"",VLOOKUP(tbl_main[[#This Row],[ИНН организации]],tbl_inn[],8,FALSE))</f>
        <v/>
      </c>
      <c r="AB1419" s="83" t="s">
        <v>311</v>
      </c>
      <c r="AC1419" s="83" t="s">
        <v>311</v>
      </c>
      <c r="AD1419" s="83" t="s">
        <v>311</v>
      </c>
      <c r="AE1419" s="83" t="s">
        <v>311</v>
      </c>
      <c r="AF1419" s="83" t="s">
        <v>311</v>
      </c>
      <c r="AG1419" s="83" t="s">
        <v>311</v>
      </c>
      <c r="AH1419" s="83" t="s">
        <v>311</v>
      </c>
      <c r="AI1419" s="83" t="s">
        <v>311</v>
      </c>
      <c r="AJ1419" s="83" t="s">
        <v>311</v>
      </c>
      <c r="AK1419" s="83" t="s">
        <v>311</v>
      </c>
      <c r="AL1419" s="83" t="s">
        <v>311</v>
      </c>
      <c r="AM1419" s="83" t="s">
        <v>311</v>
      </c>
      <c r="AN1419" s="83" t="s">
        <v>311</v>
      </c>
    </row>
    <row r="1420" spans="1:40" x14ac:dyDescent="0.25">
      <c r="A1420" s="81">
        <f t="shared" si="22"/>
        <v>1411</v>
      </c>
      <c r="B1420" s="82" t="str">
        <f>IF(tbl_main[[#This Row],[ТИП]]="","",IF(tbl_main[[#This Row],[Серия и номер]]="","",tbl_main[[#This Row],[ТИП]]&amp;"-"&amp;RIGHT(tbl_main[[#This Row],[Серия и номер]],6)))</f>
        <v/>
      </c>
      <c r="C1420" s="83" t="s">
        <v>311</v>
      </c>
      <c r="D1420" s="83" t="s">
        <v>311</v>
      </c>
      <c r="E1420" s="83" t="s">
        <v>311</v>
      </c>
      <c r="F1420" s="83" t="s">
        <v>311</v>
      </c>
      <c r="G1420" s="83" t="s">
        <v>311</v>
      </c>
      <c r="H1420" s="83" t="s">
        <v>311</v>
      </c>
      <c r="I1420" s="83" t="s">
        <v>311</v>
      </c>
      <c r="J1420" s="83" t="s">
        <v>311</v>
      </c>
      <c r="K1420" s="84" t="s">
        <v>311</v>
      </c>
      <c r="L1420" s="83" t="s">
        <v>311</v>
      </c>
      <c r="M1420" s="85" t="s">
        <v>311</v>
      </c>
      <c r="N1420" s="83" t="s">
        <v>311</v>
      </c>
      <c r="O1420" s="84" t="s">
        <v>311</v>
      </c>
      <c r="P1420" s="83" t="s">
        <v>311</v>
      </c>
      <c r="Q1420" s="83" t="s">
        <v>311</v>
      </c>
      <c r="R1420" s="83" t="s">
        <v>311</v>
      </c>
      <c r="S1420" s="86" t="s">
        <v>311</v>
      </c>
      <c r="T1420" s="83" t="s">
        <v>311</v>
      </c>
      <c r="U1420" s="83" t="s">
        <v>311</v>
      </c>
      <c r="V1420" s="83" t="s">
        <v>311</v>
      </c>
      <c r="W1420" s="86" t="s">
        <v>311</v>
      </c>
      <c r="X1420" s="86" t="s">
        <v>311</v>
      </c>
      <c r="Y1420" s="90" t="str">
        <f>IF(tbl_main[[#This Row],[ИНН организации]]="","",IF(ISERROR(VLOOKUP(tbl_main[[#This Row],[ИНН организации]],tbl_inn[],3,FALSE)),"Проверьте ИНН",VLOOKUP(tbl_main[[#This Row],[ИНН организации]],tbl_inn[],3,FALSE)))</f>
        <v/>
      </c>
      <c r="Z1420" s="90" t="str">
        <f>IF(ISERROR(VLOOKUP(tbl_main[[#This Row],[ИНН организации]],tbl_inn[],4,FALSE)),"",VLOOKUP(tbl_main[[#This Row],[ИНН организации]],tbl_inn[],4,FALSE))</f>
        <v/>
      </c>
      <c r="AA1420" s="90" t="str">
        <f>IF(ISERROR(VLOOKUP(tbl_main[[#This Row],[ИНН организации]],tbl_inn[],8,FALSE)),"",VLOOKUP(tbl_main[[#This Row],[ИНН организации]],tbl_inn[],8,FALSE))</f>
        <v/>
      </c>
      <c r="AB1420" s="83" t="s">
        <v>311</v>
      </c>
      <c r="AC1420" s="83" t="s">
        <v>311</v>
      </c>
      <c r="AD1420" s="83" t="s">
        <v>311</v>
      </c>
      <c r="AE1420" s="83" t="s">
        <v>311</v>
      </c>
      <c r="AF1420" s="83" t="s">
        <v>311</v>
      </c>
      <c r="AG1420" s="83" t="s">
        <v>311</v>
      </c>
      <c r="AH1420" s="83" t="s">
        <v>311</v>
      </c>
      <c r="AI1420" s="83" t="s">
        <v>311</v>
      </c>
      <c r="AJ1420" s="83" t="s">
        <v>311</v>
      </c>
      <c r="AK1420" s="83" t="s">
        <v>311</v>
      </c>
      <c r="AL1420" s="83" t="s">
        <v>311</v>
      </c>
      <c r="AM1420" s="83" t="s">
        <v>311</v>
      </c>
      <c r="AN1420" s="83" t="s">
        <v>311</v>
      </c>
    </row>
    <row r="1421" spans="1:40" x14ac:dyDescent="0.25">
      <c r="A1421" s="81">
        <f t="shared" si="22"/>
        <v>1412</v>
      </c>
      <c r="B1421" s="82" t="str">
        <f>IF(tbl_main[[#This Row],[ТИП]]="","",IF(tbl_main[[#This Row],[Серия и номер]]="","",tbl_main[[#This Row],[ТИП]]&amp;"-"&amp;RIGHT(tbl_main[[#This Row],[Серия и номер]],6)))</f>
        <v/>
      </c>
      <c r="C1421" s="83" t="s">
        <v>311</v>
      </c>
      <c r="D1421" s="83" t="s">
        <v>311</v>
      </c>
      <c r="E1421" s="83" t="s">
        <v>311</v>
      </c>
      <c r="F1421" s="83" t="s">
        <v>311</v>
      </c>
      <c r="G1421" s="83" t="s">
        <v>311</v>
      </c>
      <c r="H1421" s="83" t="s">
        <v>311</v>
      </c>
      <c r="I1421" s="83" t="s">
        <v>311</v>
      </c>
      <c r="J1421" s="83" t="s">
        <v>311</v>
      </c>
      <c r="K1421" s="84" t="s">
        <v>311</v>
      </c>
      <c r="L1421" s="83" t="s">
        <v>311</v>
      </c>
      <c r="M1421" s="85" t="s">
        <v>311</v>
      </c>
      <c r="N1421" s="83" t="s">
        <v>311</v>
      </c>
      <c r="O1421" s="84" t="s">
        <v>311</v>
      </c>
      <c r="P1421" s="83" t="s">
        <v>311</v>
      </c>
      <c r="Q1421" s="83" t="s">
        <v>311</v>
      </c>
      <c r="R1421" s="83" t="s">
        <v>311</v>
      </c>
      <c r="S1421" s="86" t="s">
        <v>311</v>
      </c>
      <c r="T1421" s="83" t="s">
        <v>311</v>
      </c>
      <c r="U1421" s="83" t="s">
        <v>311</v>
      </c>
      <c r="V1421" s="83" t="s">
        <v>311</v>
      </c>
      <c r="W1421" s="86" t="s">
        <v>311</v>
      </c>
      <c r="X1421" s="86" t="s">
        <v>311</v>
      </c>
      <c r="Y1421" s="90" t="str">
        <f>IF(tbl_main[[#This Row],[ИНН организации]]="","",IF(ISERROR(VLOOKUP(tbl_main[[#This Row],[ИНН организации]],tbl_inn[],3,FALSE)),"Проверьте ИНН",VLOOKUP(tbl_main[[#This Row],[ИНН организации]],tbl_inn[],3,FALSE)))</f>
        <v/>
      </c>
      <c r="Z1421" s="90" t="str">
        <f>IF(ISERROR(VLOOKUP(tbl_main[[#This Row],[ИНН организации]],tbl_inn[],4,FALSE)),"",VLOOKUP(tbl_main[[#This Row],[ИНН организации]],tbl_inn[],4,FALSE))</f>
        <v/>
      </c>
      <c r="AA1421" s="90" t="str">
        <f>IF(ISERROR(VLOOKUP(tbl_main[[#This Row],[ИНН организации]],tbl_inn[],8,FALSE)),"",VLOOKUP(tbl_main[[#This Row],[ИНН организации]],tbl_inn[],8,FALSE))</f>
        <v/>
      </c>
      <c r="AB1421" s="83" t="s">
        <v>311</v>
      </c>
      <c r="AC1421" s="83" t="s">
        <v>311</v>
      </c>
      <c r="AD1421" s="83" t="s">
        <v>311</v>
      </c>
      <c r="AE1421" s="83" t="s">
        <v>311</v>
      </c>
      <c r="AF1421" s="83" t="s">
        <v>311</v>
      </c>
      <c r="AG1421" s="83" t="s">
        <v>311</v>
      </c>
      <c r="AH1421" s="83" t="s">
        <v>311</v>
      </c>
      <c r="AI1421" s="83" t="s">
        <v>311</v>
      </c>
      <c r="AJ1421" s="83" t="s">
        <v>311</v>
      </c>
      <c r="AK1421" s="83" t="s">
        <v>311</v>
      </c>
      <c r="AL1421" s="83" t="s">
        <v>311</v>
      </c>
      <c r="AM1421" s="83" t="s">
        <v>311</v>
      </c>
      <c r="AN1421" s="83" t="s">
        <v>311</v>
      </c>
    </row>
    <row r="1422" spans="1:40" x14ac:dyDescent="0.25">
      <c r="A1422" s="81">
        <f t="shared" si="22"/>
        <v>1413</v>
      </c>
      <c r="B1422" s="82" t="str">
        <f>IF(tbl_main[[#This Row],[ТИП]]="","",IF(tbl_main[[#This Row],[Серия и номер]]="","",tbl_main[[#This Row],[ТИП]]&amp;"-"&amp;RIGHT(tbl_main[[#This Row],[Серия и номер]],6)))</f>
        <v/>
      </c>
      <c r="C1422" s="83" t="s">
        <v>311</v>
      </c>
      <c r="D1422" s="83" t="s">
        <v>311</v>
      </c>
      <c r="E1422" s="83" t="s">
        <v>311</v>
      </c>
      <c r="F1422" s="83" t="s">
        <v>311</v>
      </c>
      <c r="G1422" s="83" t="s">
        <v>311</v>
      </c>
      <c r="H1422" s="83" t="s">
        <v>311</v>
      </c>
      <c r="I1422" s="83" t="s">
        <v>311</v>
      </c>
      <c r="J1422" s="83" t="s">
        <v>311</v>
      </c>
      <c r="K1422" s="84" t="s">
        <v>311</v>
      </c>
      <c r="L1422" s="83" t="s">
        <v>311</v>
      </c>
      <c r="M1422" s="85" t="s">
        <v>311</v>
      </c>
      <c r="N1422" s="83" t="s">
        <v>311</v>
      </c>
      <c r="O1422" s="84" t="s">
        <v>311</v>
      </c>
      <c r="P1422" s="83" t="s">
        <v>311</v>
      </c>
      <c r="Q1422" s="83" t="s">
        <v>311</v>
      </c>
      <c r="R1422" s="83" t="s">
        <v>311</v>
      </c>
      <c r="S1422" s="86" t="s">
        <v>311</v>
      </c>
      <c r="T1422" s="83" t="s">
        <v>311</v>
      </c>
      <c r="U1422" s="83" t="s">
        <v>311</v>
      </c>
      <c r="V1422" s="83" t="s">
        <v>311</v>
      </c>
      <c r="W1422" s="86" t="s">
        <v>311</v>
      </c>
      <c r="X1422" s="86" t="s">
        <v>311</v>
      </c>
      <c r="Y1422" s="90" t="str">
        <f>IF(tbl_main[[#This Row],[ИНН организации]]="","",IF(ISERROR(VLOOKUP(tbl_main[[#This Row],[ИНН организации]],tbl_inn[],3,FALSE)),"Проверьте ИНН",VLOOKUP(tbl_main[[#This Row],[ИНН организации]],tbl_inn[],3,FALSE)))</f>
        <v/>
      </c>
      <c r="Z1422" s="90" t="str">
        <f>IF(ISERROR(VLOOKUP(tbl_main[[#This Row],[ИНН организации]],tbl_inn[],4,FALSE)),"",VLOOKUP(tbl_main[[#This Row],[ИНН организации]],tbl_inn[],4,FALSE))</f>
        <v/>
      </c>
      <c r="AA1422" s="90" t="str">
        <f>IF(ISERROR(VLOOKUP(tbl_main[[#This Row],[ИНН организации]],tbl_inn[],8,FALSE)),"",VLOOKUP(tbl_main[[#This Row],[ИНН организации]],tbl_inn[],8,FALSE))</f>
        <v/>
      </c>
      <c r="AB1422" s="83" t="s">
        <v>311</v>
      </c>
      <c r="AC1422" s="83" t="s">
        <v>311</v>
      </c>
      <c r="AD1422" s="83" t="s">
        <v>311</v>
      </c>
      <c r="AE1422" s="83" t="s">
        <v>311</v>
      </c>
      <c r="AF1422" s="83" t="s">
        <v>311</v>
      </c>
      <c r="AG1422" s="83" t="s">
        <v>311</v>
      </c>
      <c r="AH1422" s="83" t="s">
        <v>311</v>
      </c>
      <c r="AI1422" s="83" t="s">
        <v>311</v>
      </c>
      <c r="AJ1422" s="83" t="s">
        <v>311</v>
      </c>
      <c r="AK1422" s="83" t="s">
        <v>311</v>
      </c>
      <c r="AL1422" s="83" t="s">
        <v>311</v>
      </c>
      <c r="AM1422" s="83" t="s">
        <v>311</v>
      </c>
      <c r="AN1422" s="83" t="s">
        <v>311</v>
      </c>
    </row>
    <row r="1423" spans="1:40" x14ac:dyDescent="0.25">
      <c r="A1423" s="81">
        <f t="shared" si="22"/>
        <v>1414</v>
      </c>
      <c r="B1423" s="82" t="str">
        <f>IF(tbl_main[[#This Row],[ТИП]]="","",IF(tbl_main[[#This Row],[Серия и номер]]="","",tbl_main[[#This Row],[ТИП]]&amp;"-"&amp;RIGHT(tbl_main[[#This Row],[Серия и номер]],6)))</f>
        <v/>
      </c>
      <c r="C1423" s="83" t="s">
        <v>311</v>
      </c>
      <c r="D1423" s="83" t="s">
        <v>311</v>
      </c>
      <c r="E1423" s="83" t="s">
        <v>311</v>
      </c>
      <c r="F1423" s="83" t="s">
        <v>311</v>
      </c>
      <c r="G1423" s="83" t="s">
        <v>311</v>
      </c>
      <c r="H1423" s="83" t="s">
        <v>311</v>
      </c>
      <c r="I1423" s="83" t="s">
        <v>311</v>
      </c>
      <c r="J1423" s="83" t="s">
        <v>311</v>
      </c>
      <c r="K1423" s="84" t="s">
        <v>311</v>
      </c>
      <c r="L1423" s="83" t="s">
        <v>311</v>
      </c>
      <c r="M1423" s="85" t="s">
        <v>311</v>
      </c>
      <c r="N1423" s="83" t="s">
        <v>311</v>
      </c>
      <c r="O1423" s="84" t="s">
        <v>311</v>
      </c>
      <c r="P1423" s="83" t="s">
        <v>311</v>
      </c>
      <c r="Q1423" s="83" t="s">
        <v>311</v>
      </c>
      <c r="R1423" s="83" t="s">
        <v>311</v>
      </c>
      <c r="S1423" s="86" t="s">
        <v>311</v>
      </c>
      <c r="T1423" s="83" t="s">
        <v>311</v>
      </c>
      <c r="U1423" s="83" t="s">
        <v>311</v>
      </c>
      <c r="V1423" s="83" t="s">
        <v>311</v>
      </c>
      <c r="W1423" s="86" t="s">
        <v>311</v>
      </c>
      <c r="X1423" s="86" t="s">
        <v>311</v>
      </c>
      <c r="Y1423" s="90" t="str">
        <f>IF(tbl_main[[#This Row],[ИНН организации]]="","",IF(ISERROR(VLOOKUP(tbl_main[[#This Row],[ИНН организации]],tbl_inn[],3,FALSE)),"Проверьте ИНН",VLOOKUP(tbl_main[[#This Row],[ИНН организации]],tbl_inn[],3,FALSE)))</f>
        <v/>
      </c>
      <c r="Z1423" s="90" t="str">
        <f>IF(ISERROR(VLOOKUP(tbl_main[[#This Row],[ИНН организации]],tbl_inn[],4,FALSE)),"",VLOOKUP(tbl_main[[#This Row],[ИНН организации]],tbl_inn[],4,FALSE))</f>
        <v/>
      </c>
      <c r="AA1423" s="90" t="str">
        <f>IF(ISERROR(VLOOKUP(tbl_main[[#This Row],[ИНН организации]],tbl_inn[],8,FALSE)),"",VLOOKUP(tbl_main[[#This Row],[ИНН организации]],tbl_inn[],8,FALSE))</f>
        <v/>
      </c>
      <c r="AB1423" s="83" t="s">
        <v>311</v>
      </c>
      <c r="AC1423" s="83" t="s">
        <v>311</v>
      </c>
      <c r="AD1423" s="83" t="s">
        <v>311</v>
      </c>
      <c r="AE1423" s="83" t="s">
        <v>311</v>
      </c>
      <c r="AF1423" s="83" t="s">
        <v>311</v>
      </c>
      <c r="AG1423" s="83" t="s">
        <v>311</v>
      </c>
      <c r="AH1423" s="83" t="s">
        <v>311</v>
      </c>
      <c r="AI1423" s="83" t="s">
        <v>311</v>
      </c>
      <c r="AJ1423" s="83" t="s">
        <v>311</v>
      </c>
      <c r="AK1423" s="83" t="s">
        <v>311</v>
      </c>
      <c r="AL1423" s="83" t="s">
        <v>311</v>
      </c>
      <c r="AM1423" s="83" t="s">
        <v>311</v>
      </c>
      <c r="AN1423" s="83" t="s">
        <v>311</v>
      </c>
    </row>
    <row r="1424" spans="1:40" x14ac:dyDescent="0.25">
      <c r="A1424" s="81">
        <f t="shared" si="22"/>
        <v>1415</v>
      </c>
      <c r="B1424" s="82" t="str">
        <f>IF(tbl_main[[#This Row],[ТИП]]="","",IF(tbl_main[[#This Row],[Серия и номер]]="","",tbl_main[[#This Row],[ТИП]]&amp;"-"&amp;RIGHT(tbl_main[[#This Row],[Серия и номер]],6)))</f>
        <v/>
      </c>
      <c r="C1424" s="83" t="s">
        <v>311</v>
      </c>
      <c r="D1424" s="83" t="s">
        <v>311</v>
      </c>
      <c r="E1424" s="83" t="s">
        <v>311</v>
      </c>
      <c r="F1424" s="83" t="s">
        <v>311</v>
      </c>
      <c r="G1424" s="83" t="s">
        <v>311</v>
      </c>
      <c r="H1424" s="83" t="s">
        <v>311</v>
      </c>
      <c r="I1424" s="83" t="s">
        <v>311</v>
      </c>
      <c r="J1424" s="83" t="s">
        <v>311</v>
      </c>
      <c r="K1424" s="84" t="s">
        <v>311</v>
      </c>
      <c r="L1424" s="83" t="s">
        <v>311</v>
      </c>
      <c r="M1424" s="85" t="s">
        <v>311</v>
      </c>
      <c r="N1424" s="83" t="s">
        <v>311</v>
      </c>
      <c r="O1424" s="84" t="s">
        <v>311</v>
      </c>
      <c r="P1424" s="83" t="s">
        <v>311</v>
      </c>
      <c r="Q1424" s="83" t="s">
        <v>311</v>
      </c>
      <c r="R1424" s="83" t="s">
        <v>311</v>
      </c>
      <c r="S1424" s="86" t="s">
        <v>311</v>
      </c>
      <c r="T1424" s="83" t="s">
        <v>311</v>
      </c>
      <c r="U1424" s="83" t="s">
        <v>311</v>
      </c>
      <c r="V1424" s="83" t="s">
        <v>311</v>
      </c>
      <c r="W1424" s="86" t="s">
        <v>311</v>
      </c>
      <c r="X1424" s="86" t="s">
        <v>311</v>
      </c>
      <c r="Y1424" s="90" t="str">
        <f>IF(tbl_main[[#This Row],[ИНН организации]]="","",IF(ISERROR(VLOOKUP(tbl_main[[#This Row],[ИНН организации]],tbl_inn[],3,FALSE)),"Проверьте ИНН",VLOOKUP(tbl_main[[#This Row],[ИНН организации]],tbl_inn[],3,FALSE)))</f>
        <v/>
      </c>
      <c r="Z1424" s="90" t="str">
        <f>IF(ISERROR(VLOOKUP(tbl_main[[#This Row],[ИНН организации]],tbl_inn[],4,FALSE)),"",VLOOKUP(tbl_main[[#This Row],[ИНН организации]],tbl_inn[],4,FALSE))</f>
        <v/>
      </c>
      <c r="AA1424" s="90" t="str">
        <f>IF(ISERROR(VLOOKUP(tbl_main[[#This Row],[ИНН организации]],tbl_inn[],8,FALSE)),"",VLOOKUP(tbl_main[[#This Row],[ИНН организации]],tbl_inn[],8,FALSE))</f>
        <v/>
      </c>
      <c r="AB1424" s="83" t="s">
        <v>311</v>
      </c>
      <c r="AC1424" s="83" t="s">
        <v>311</v>
      </c>
      <c r="AD1424" s="83" t="s">
        <v>311</v>
      </c>
      <c r="AE1424" s="83" t="s">
        <v>311</v>
      </c>
      <c r="AF1424" s="83" t="s">
        <v>311</v>
      </c>
      <c r="AG1424" s="83" t="s">
        <v>311</v>
      </c>
      <c r="AH1424" s="83" t="s">
        <v>311</v>
      </c>
      <c r="AI1424" s="83" t="s">
        <v>311</v>
      </c>
      <c r="AJ1424" s="83" t="s">
        <v>311</v>
      </c>
      <c r="AK1424" s="83" t="s">
        <v>311</v>
      </c>
      <c r="AL1424" s="83" t="s">
        <v>311</v>
      </c>
      <c r="AM1424" s="83" t="s">
        <v>311</v>
      </c>
      <c r="AN1424" s="83" t="s">
        <v>311</v>
      </c>
    </row>
    <row r="1425" spans="1:40" x14ac:dyDescent="0.25">
      <c r="A1425" s="81">
        <f t="shared" si="22"/>
        <v>1416</v>
      </c>
      <c r="B1425" s="82" t="str">
        <f>IF(tbl_main[[#This Row],[ТИП]]="","",IF(tbl_main[[#This Row],[Серия и номер]]="","",tbl_main[[#This Row],[ТИП]]&amp;"-"&amp;RIGHT(tbl_main[[#This Row],[Серия и номер]],6)))</f>
        <v/>
      </c>
      <c r="C1425" s="83" t="s">
        <v>311</v>
      </c>
      <c r="D1425" s="83" t="s">
        <v>311</v>
      </c>
      <c r="E1425" s="83" t="s">
        <v>311</v>
      </c>
      <c r="F1425" s="83" t="s">
        <v>311</v>
      </c>
      <c r="G1425" s="83" t="s">
        <v>311</v>
      </c>
      <c r="H1425" s="83" t="s">
        <v>311</v>
      </c>
      <c r="I1425" s="83" t="s">
        <v>311</v>
      </c>
      <c r="J1425" s="83" t="s">
        <v>311</v>
      </c>
      <c r="K1425" s="84" t="s">
        <v>311</v>
      </c>
      <c r="L1425" s="83" t="s">
        <v>311</v>
      </c>
      <c r="M1425" s="85" t="s">
        <v>311</v>
      </c>
      <c r="N1425" s="83" t="s">
        <v>311</v>
      </c>
      <c r="O1425" s="84" t="s">
        <v>311</v>
      </c>
      <c r="P1425" s="83" t="s">
        <v>311</v>
      </c>
      <c r="Q1425" s="83" t="s">
        <v>311</v>
      </c>
      <c r="R1425" s="83" t="s">
        <v>311</v>
      </c>
      <c r="S1425" s="86" t="s">
        <v>311</v>
      </c>
      <c r="T1425" s="83" t="s">
        <v>311</v>
      </c>
      <c r="U1425" s="83" t="s">
        <v>311</v>
      </c>
      <c r="V1425" s="83" t="s">
        <v>311</v>
      </c>
      <c r="W1425" s="86" t="s">
        <v>311</v>
      </c>
      <c r="X1425" s="86" t="s">
        <v>311</v>
      </c>
      <c r="Y1425" s="90" t="str">
        <f>IF(tbl_main[[#This Row],[ИНН организации]]="","",IF(ISERROR(VLOOKUP(tbl_main[[#This Row],[ИНН организации]],tbl_inn[],3,FALSE)),"Проверьте ИНН",VLOOKUP(tbl_main[[#This Row],[ИНН организации]],tbl_inn[],3,FALSE)))</f>
        <v/>
      </c>
      <c r="Z1425" s="90" t="str">
        <f>IF(ISERROR(VLOOKUP(tbl_main[[#This Row],[ИНН организации]],tbl_inn[],4,FALSE)),"",VLOOKUP(tbl_main[[#This Row],[ИНН организации]],tbl_inn[],4,FALSE))</f>
        <v/>
      </c>
      <c r="AA1425" s="90" t="str">
        <f>IF(ISERROR(VLOOKUP(tbl_main[[#This Row],[ИНН организации]],tbl_inn[],8,FALSE)),"",VLOOKUP(tbl_main[[#This Row],[ИНН организации]],tbl_inn[],8,FALSE))</f>
        <v/>
      </c>
      <c r="AB1425" s="83" t="s">
        <v>311</v>
      </c>
      <c r="AC1425" s="83" t="s">
        <v>311</v>
      </c>
      <c r="AD1425" s="83" t="s">
        <v>311</v>
      </c>
      <c r="AE1425" s="83" t="s">
        <v>311</v>
      </c>
      <c r="AF1425" s="83" t="s">
        <v>311</v>
      </c>
      <c r="AG1425" s="83" t="s">
        <v>311</v>
      </c>
      <c r="AH1425" s="83" t="s">
        <v>311</v>
      </c>
      <c r="AI1425" s="83" t="s">
        <v>311</v>
      </c>
      <c r="AJ1425" s="83" t="s">
        <v>311</v>
      </c>
      <c r="AK1425" s="83" t="s">
        <v>311</v>
      </c>
      <c r="AL1425" s="83" t="s">
        <v>311</v>
      </c>
      <c r="AM1425" s="83" t="s">
        <v>311</v>
      </c>
      <c r="AN1425" s="83" t="s">
        <v>311</v>
      </c>
    </row>
    <row r="1426" spans="1:40" x14ac:dyDescent="0.25">
      <c r="A1426" s="81">
        <f t="shared" si="22"/>
        <v>1417</v>
      </c>
      <c r="B1426" s="82" t="str">
        <f>IF(tbl_main[[#This Row],[ТИП]]="","",IF(tbl_main[[#This Row],[Серия и номер]]="","",tbl_main[[#This Row],[ТИП]]&amp;"-"&amp;RIGHT(tbl_main[[#This Row],[Серия и номер]],6)))</f>
        <v/>
      </c>
      <c r="C1426" s="83" t="s">
        <v>311</v>
      </c>
      <c r="D1426" s="83" t="s">
        <v>311</v>
      </c>
      <c r="E1426" s="83" t="s">
        <v>311</v>
      </c>
      <c r="F1426" s="83" t="s">
        <v>311</v>
      </c>
      <c r="G1426" s="83" t="s">
        <v>311</v>
      </c>
      <c r="H1426" s="83" t="s">
        <v>311</v>
      </c>
      <c r="I1426" s="83" t="s">
        <v>311</v>
      </c>
      <c r="J1426" s="83" t="s">
        <v>311</v>
      </c>
      <c r="K1426" s="84" t="s">
        <v>311</v>
      </c>
      <c r="L1426" s="83" t="s">
        <v>311</v>
      </c>
      <c r="M1426" s="85" t="s">
        <v>311</v>
      </c>
      <c r="N1426" s="83" t="s">
        <v>311</v>
      </c>
      <c r="O1426" s="84" t="s">
        <v>311</v>
      </c>
      <c r="P1426" s="83" t="s">
        <v>311</v>
      </c>
      <c r="Q1426" s="83" t="s">
        <v>311</v>
      </c>
      <c r="R1426" s="83" t="s">
        <v>311</v>
      </c>
      <c r="S1426" s="86" t="s">
        <v>311</v>
      </c>
      <c r="T1426" s="83" t="s">
        <v>311</v>
      </c>
      <c r="U1426" s="83" t="s">
        <v>311</v>
      </c>
      <c r="V1426" s="83" t="s">
        <v>311</v>
      </c>
      <c r="W1426" s="86" t="s">
        <v>311</v>
      </c>
      <c r="X1426" s="86" t="s">
        <v>311</v>
      </c>
      <c r="Y1426" s="90" t="str">
        <f>IF(tbl_main[[#This Row],[ИНН организации]]="","",IF(ISERROR(VLOOKUP(tbl_main[[#This Row],[ИНН организации]],tbl_inn[],3,FALSE)),"Проверьте ИНН",VLOOKUP(tbl_main[[#This Row],[ИНН организации]],tbl_inn[],3,FALSE)))</f>
        <v/>
      </c>
      <c r="Z1426" s="90" t="str">
        <f>IF(ISERROR(VLOOKUP(tbl_main[[#This Row],[ИНН организации]],tbl_inn[],4,FALSE)),"",VLOOKUP(tbl_main[[#This Row],[ИНН организации]],tbl_inn[],4,FALSE))</f>
        <v/>
      </c>
      <c r="AA1426" s="90" t="str">
        <f>IF(ISERROR(VLOOKUP(tbl_main[[#This Row],[ИНН организации]],tbl_inn[],8,FALSE)),"",VLOOKUP(tbl_main[[#This Row],[ИНН организации]],tbl_inn[],8,FALSE))</f>
        <v/>
      </c>
      <c r="AB1426" s="83" t="s">
        <v>311</v>
      </c>
      <c r="AC1426" s="83" t="s">
        <v>311</v>
      </c>
      <c r="AD1426" s="83" t="s">
        <v>311</v>
      </c>
      <c r="AE1426" s="83" t="s">
        <v>311</v>
      </c>
      <c r="AF1426" s="83" t="s">
        <v>311</v>
      </c>
      <c r="AG1426" s="83" t="s">
        <v>311</v>
      </c>
      <c r="AH1426" s="83" t="s">
        <v>311</v>
      </c>
      <c r="AI1426" s="83" t="s">
        <v>311</v>
      </c>
      <c r="AJ1426" s="83" t="s">
        <v>311</v>
      </c>
      <c r="AK1426" s="83" t="s">
        <v>311</v>
      </c>
      <c r="AL1426" s="83" t="s">
        <v>311</v>
      </c>
      <c r="AM1426" s="83" t="s">
        <v>311</v>
      </c>
      <c r="AN1426" s="83" t="s">
        <v>311</v>
      </c>
    </row>
    <row r="1427" spans="1:40" x14ac:dyDescent="0.25">
      <c r="A1427" s="81">
        <f t="shared" si="22"/>
        <v>1418</v>
      </c>
      <c r="B1427" s="82" t="str">
        <f>IF(tbl_main[[#This Row],[ТИП]]="","",IF(tbl_main[[#This Row],[Серия и номер]]="","",tbl_main[[#This Row],[ТИП]]&amp;"-"&amp;RIGHT(tbl_main[[#This Row],[Серия и номер]],6)))</f>
        <v/>
      </c>
      <c r="C1427" s="83" t="s">
        <v>311</v>
      </c>
      <c r="D1427" s="83" t="s">
        <v>311</v>
      </c>
      <c r="E1427" s="83" t="s">
        <v>311</v>
      </c>
      <c r="F1427" s="83" t="s">
        <v>311</v>
      </c>
      <c r="G1427" s="83" t="s">
        <v>311</v>
      </c>
      <c r="H1427" s="83" t="s">
        <v>311</v>
      </c>
      <c r="I1427" s="83" t="s">
        <v>311</v>
      </c>
      <c r="J1427" s="83" t="s">
        <v>311</v>
      </c>
      <c r="K1427" s="84" t="s">
        <v>311</v>
      </c>
      <c r="L1427" s="83" t="s">
        <v>311</v>
      </c>
      <c r="M1427" s="85" t="s">
        <v>311</v>
      </c>
      <c r="N1427" s="83" t="s">
        <v>311</v>
      </c>
      <c r="O1427" s="84" t="s">
        <v>311</v>
      </c>
      <c r="P1427" s="83" t="s">
        <v>311</v>
      </c>
      <c r="Q1427" s="83" t="s">
        <v>311</v>
      </c>
      <c r="R1427" s="83" t="s">
        <v>311</v>
      </c>
      <c r="S1427" s="86" t="s">
        <v>311</v>
      </c>
      <c r="T1427" s="83" t="s">
        <v>311</v>
      </c>
      <c r="U1427" s="83" t="s">
        <v>311</v>
      </c>
      <c r="V1427" s="83" t="s">
        <v>311</v>
      </c>
      <c r="W1427" s="86" t="s">
        <v>311</v>
      </c>
      <c r="X1427" s="86" t="s">
        <v>311</v>
      </c>
      <c r="Y1427" s="90" t="str">
        <f>IF(tbl_main[[#This Row],[ИНН организации]]="","",IF(ISERROR(VLOOKUP(tbl_main[[#This Row],[ИНН организации]],tbl_inn[],3,FALSE)),"Проверьте ИНН",VLOOKUP(tbl_main[[#This Row],[ИНН организации]],tbl_inn[],3,FALSE)))</f>
        <v/>
      </c>
      <c r="Z1427" s="90" t="str">
        <f>IF(ISERROR(VLOOKUP(tbl_main[[#This Row],[ИНН организации]],tbl_inn[],4,FALSE)),"",VLOOKUP(tbl_main[[#This Row],[ИНН организации]],tbl_inn[],4,FALSE))</f>
        <v/>
      </c>
      <c r="AA1427" s="90" t="str">
        <f>IF(ISERROR(VLOOKUP(tbl_main[[#This Row],[ИНН организации]],tbl_inn[],8,FALSE)),"",VLOOKUP(tbl_main[[#This Row],[ИНН организации]],tbl_inn[],8,FALSE))</f>
        <v/>
      </c>
      <c r="AB1427" s="83" t="s">
        <v>311</v>
      </c>
      <c r="AC1427" s="83" t="s">
        <v>311</v>
      </c>
      <c r="AD1427" s="83" t="s">
        <v>311</v>
      </c>
      <c r="AE1427" s="83" t="s">
        <v>311</v>
      </c>
      <c r="AF1427" s="83" t="s">
        <v>311</v>
      </c>
      <c r="AG1427" s="83" t="s">
        <v>311</v>
      </c>
      <c r="AH1427" s="83" t="s">
        <v>311</v>
      </c>
      <c r="AI1427" s="83" t="s">
        <v>311</v>
      </c>
      <c r="AJ1427" s="83" t="s">
        <v>311</v>
      </c>
      <c r="AK1427" s="83" t="s">
        <v>311</v>
      </c>
      <c r="AL1427" s="83" t="s">
        <v>311</v>
      </c>
      <c r="AM1427" s="83" t="s">
        <v>311</v>
      </c>
      <c r="AN1427" s="83" t="s">
        <v>311</v>
      </c>
    </row>
    <row r="1428" spans="1:40" x14ac:dyDescent="0.25">
      <c r="A1428" s="81">
        <f t="shared" si="22"/>
        <v>1419</v>
      </c>
      <c r="B1428" s="82" t="str">
        <f>IF(tbl_main[[#This Row],[ТИП]]="","",IF(tbl_main[[#This Row],[Серия и номер]]="","",tbl_main[[#This Row],[ТИП]]&amp;"-"&amp;RIGHT(tbl_main[[#This Row],[Серия и номер]],6)))</f>
        <v/>
      </c>
      <c r="C1428" s="83" t="s">
        <v>311</v>
      </c>
      <c r="D1428" s="83" t="s">
        <v>311</v>
      </c>
      <c r="E1428" s="83" t="s">
        <v>311</v>
      </c>
      <c r="F1428" s="83" t="s">
        <v>311</v>
      </c>
      <c r="G1428" s="83" t="s">
        <v>311</v>
      </c>
      <c r="H1428" s="83" t="s">
        <v>311</v>
      </c>
      <c r="I1428" s="83" t="s">
        <v>311</v>
      </c>
      <c r="J1428" s="83" t="s">
        <v>311</v>
      </c>
      <c r="K1428" s="84" t="s">
        <v>311</v>
      </c>
      <c r="L1428" s="83" t="s">
        <v>311</v>
      </c>
      <c r="M1428" s="85" t="s">
        <v>311</v>
      </c>
      <c r="N1428" s="83" t="s">
        <v>311</v>
      </c>
      <c r="O1428" s="84" t="s">
        <v>311</v>
      </c>
      <c r="P1428" s="83" t="s">
        <v>311</v>
      </c>
      <c r="Q1428" s="83" t="s">
        <v>311</v>
      </c>
      <c r="R1428" s="83" t="s">
        <v>311</v>
      </c>
      <c r="S1428" s="86" t="s">
        <v>311</v>
      </c>
      <c r="T1428" s="83" t="s">
        <v>311</v>
      </c>
      <c r="U1428" s="83" t="s">
        <v>311</v>
      </c>
      <c r="V1428" s="83" t="s">
        <v>311</v>
      </c>
      <c r="W1428" s="86" t="s">
        <v>311</v>
      </c>
      <c r="X1428" s="86" t="s">
        <v>311</v>
      </c>
      <c r="Y1428" s="90" t="str">
        <f>IF(tbl_main[[#This Row],[ИНН организации]]="","",IF(ISERROR(VLOOKUP(tbl_main[[#This Row],[ИНН организации]],tbl_inn[],3,FALSE)),"Проверьте ИНН",VLOOKUP(tbl_main[[#This Row],[ИНН организации]],tbl_inn[],3,FALSE)))</f>
        <v/>
      </c>
      <c r="Z1428" s="90" t="str">
        <f>IF(ISERROR(VLOOKUP(tbl_main[[#This Row],[ИНН организации]],tbl_inn[],4,FALSE)),"",VLOOKUP(tbl_main[[#This Row],[ИНН организации]],tbl_inn[],4,FALSE))</f>
        <v/>
      </c>
      <c r="AA1428" s="90" t="str">
        <f>IF(ISERROR(VLOOKUP(tbl_main[[#This Row],[ИНН организации]],tbl_inn[],8,FALSE)),"",VLOOKUP(tbl_main[[#This Row],[ИНН организации]],tbl_inn[],8,FALSE))</f>
        <v/>
      </c>
      <c r="AB1428" s="83" t="s">
        <v>311</v>
      </c>
      <c r="AC1428" s="83" t="s">
        <v>311</v>
      </c>
      <c r="AD1428" s="83" t="s">
        <v>311</v>
      </c>
      <c r="AE1428" s="83" t="s">
        <v>311</v>
      </c>
      <c r="AF1428" s="83" t="s">
        <v>311</v>
      </c>
      <c r="AG1428" s="83" t="s">
        <v>311</v>
      </c>
      <c r="AH1428" s="83" t="s">
        <v>311</v>
      </c>
      <c r="AI1428" s="83" t="s">
        <v>311</v>
      </c>
      <c r="AJ1428" s="83" t="s">
        <v>311</v>
      </c>
      <c r="AK1428" s="83" t="s">
        <v>311</v>
      </c>
      <c r="AL1428" s="83" t="s">
        <v>311</v>
      </c>
      <c r="AM1428" s="83" t="s">
        <v>311</v>
      </c>
      <c r="AN1428" s="83" t="s">
        <v>311</v>
      </c>
    </row>
    <row r="1429" spans="1:40" x14ac:dyDescent="0.25">
      <c r="A1429" s="81">
        <f t="shared" si="22"/>
        <v>1420</v>
      </c>
      <c r="B1429" s="82" t="str">
        <f>IF(tbl_main[[#This Row],[ТИП]]="","",IF(tbl_main[[#This Row],[Серия и номер]]="","",tbl_main[[#This Row],[ТИП]]&amp;"-"&amp;RIGHT(tbl_main[[#This Row],[Серия и номер]],6)))</f>
        <v/>
      </c>
      <c r="C1429" s="83" t="s">
        <v>311</v>
      </c>
      <c r="D1429" s="83" t="s">
        <v>311</v>
      </c>
      <c r="E1429" s="83" t="s">
        <v>311</v>
      </c>
      <c r="F1429" s="83" t="s">
        <v>311</v>
      </c>
      <c r="G1429" s="83" t="s">
        <v>311</v>
      </c>
      <c r="H1429" s="83" t="s">
        <v>311</v>
      </c>
      <c r="I1429" s="83" t="s">
        <v>311</v>
      </c>
      <c r="J1429" s="83" t="s">
        <v>311</v>
      </c>
      <c r="K1429" s="84" t="s">
        <v>311</v>
      </c>
      <c r="L1429" s="83" t="s">
        <v>311</v>
      </c>
      <c r="M1429" s="85" t="s">
        <v>311</v>
      </c>
      <c r="N1429" s="83" t="s">
        <v>311</v>
      </c>
      <c r="O1429" s="84" t="s">
        <v>311</v>
      </c>
      <c r="P1429" s="83" t="s">
        <v>311</v>
      </c>
      <c r="Q1429" s="83" t="s">
        <v>311</v>
      </c>
      <c r="R1429" s="83" t="s">
        <v>311</v>
      </c>
      <c r="S1429" s="86" t="s">
        <v>311</v>
      </c>
      <c r="T1429" s="83" t="s">
        <v>311</v>
      </c>
      <c r="U1429" s="83" t="s">
        <v>311</v>
      </c>
      <c r="V1429" s="83" t="s">
        <v>311</v>
      </c>
      <c r="W1429" s="86" t="s">
        <v>311</v>
      </c>
      <c r="X1429" s="86" t="s">
        <v>311</v>
      </c>
      <c r="Y1429" s="90" t="str">
        <f>IF(tbl_main[[#This Row],[ИНН организации]]="","",IF(ISERROR(VLOOKUP(tbl_main[[#This Row],[ИНН организации]],tbl_inn[],3,FALSE)),"Проверьте ИНН",VLOOKUP(tbl_main[[#This Row],[ИНН организации]],tbl_inn[],3,FALSE)))</f>
        <v/>
      </c>
      <c r="Z1429" s="90" t="str">
        <f>IF(ISERROR(VLOOKUP(tbl_main[[#This Row],[ИНН организации]],tbl_inn[],4,FALSE)),"",VLOOKUP(tbl_main[[#This Row],[ИНН организации]],tbl_inn[],4,FALSE))</f>
        <v/>
      </c>
      <c r="AA1429" s="90" t="str">
        <f>IF(ISERROR(VLOOKUP(tbl_main[[#This Row],[ИНН организации]],tbl_inn[],8,FALSE)),"",VLOOKUP(tbl_main[[#This Row],[ИНН организации]],tbl_inn[],8,FALSE))</f>
        <v/>
      </c>
      <c r="AB1429" s="83" t="s">
        <v>311</v>
      </c>
      <c r="AC1429" s="83" t="s">
        <v>311</v>
      </c>
      <c r="AD1429" s="83" t="s">
        <v>311</v>
      </c>
      <c r="AE1429" s="83" t="s">
        <v>311</v>
      </c>
      <c r="AF1429" s="83" t="s">
        <v>311</v>
      </c>
      <c r="AG1429" s="83" t="s">
        <v>311</v>
      </c>
      <c r="AH1429" s="83" t="s">
        <v>311</v>
      </c>
      <c r="AI1429" s="83" t="s">
        <v>311</v>
      </c>
      <c r="AJ1429" s="83" t="s">
        <v>311</v>
      </c>
      <c r="AK1429" s="83" t="s">
        <v>311</v>
      </c>
      <c r="AL1429" s="83" t="s">
        <v>311</v>
      </c>
      <c r="AM1429" s="83" t="s">
        <v>311</v>
      </c>
      <c r="AN1429" s="83" t="s">
        <v>311</v>
      </c>
    </row>
    <row r="1430" spans="1:40" x14ac:dyDescent="0.25">
      <c r="A1430" s="81">
        <f t="shared" si="22"/>
        <v>1421</v>
      </c>
      <c r="B1430" s="82" t="str">
        <f>IF(tbl_main[[#This Row],[ТИП]]="","",IF(tbl_main[[#This Row],[Серия и номер]]="","",tbl_main[[#This Row],[ТИП]]&amp;"-"&amp;RIGHT(tbl_main[[#This Row],[Серия и номер]],6)))</f>
        <v/>
      </c>
      <c r="C1430" s="83" t="s">
        <v>311</v>
      </c>
      <c r="D1430" s="83" t="s">
        <v>311</v>
      </c>
      <c r="E1430" s="83" t="s">
        <v>311</v>
      </c>
      <c r="F1430" s="83" t="s">
        <v>311</v>
      </c>
      <c r="G1430" s="83" t="s">
        <v>311</v>
      </c>
      <c r="H1430" s="83" t="s">
        <v>311</v>
      </c>
      <c r="I1430" s="83" t="s">
        <v>311</v>
      </c>
      <c r="J1430" s="83" t="s">
        <v>311</v>
      </c>
      <c r="K1430" s="84" t="s">
        <v>311</v>
      </c>
      <c r="L1430" s="83" t="s">
        <v>311</v>
      </c>
      <c r="M1430" s="85" t="s">
        <v>311</v>
      </c>
      <c r="N1430" s="83" t="s">
        <v>311</v>
      </c>
      <c r="O1430" s="84" t="s">
        <v>311</v>
      </c>
      <c r="P1430" s="83" t="s">
        <v>311</v>
      </c>
      <c r="Q1430" s="83" t="s">
        <v>311</v>
      </c>
      <c r="R1430" s="83" t="s">
        <v>311</v>
      </c>
      <c r="S1430" s="86" t="s">
        <v>311</v>
      </c>
      <c r="T1430" s="83" t="s">
        <v>311</v>
      </c>
      <c r="U1430" s="83" t="s">
        <v>311</v>
      </c>
      <c r="V1430" s="83" t="s">
        <v>311</v>
      </c>
      <c r="W1430" s="86" t="s">
        <v>311</v>
      </c>
      <c r="X1430" s="86" t="s">
        <v>311</v>
      </c>
      <c r="Y1430" s="90" t="str">
        <f>IF(tbl_main[[#This Row],[ИНН организации]]="","",IF(ISERROR(VLOOKUP(tbl_main[[#This Row],[ИНН организации]],tbl_inn[],3,FALSE)),"Проверьте ИНН",VLOOKUP(tbl_main[[#This Row],[ИНН организации]],tbl_inn[],3,FALSE)))</f>
        <v/>
      </c>
      <c r="Z1430" s="90" t="str">
        <f>IF(ISERROR(VLOOKUP(tbl_main[[#This Row],[ИНН организации]],tbl_inn[],4,FALSE)),"",VLOOKUP(tbl_main[[#This Row],[ИНН организации]],tbl_inn[],4,FALSE))</f>
        <v/>
      </c>
      <c r="AA1430" s="90" t="str">
        <f>IF(ISERROR(VLOOKUP(tbl_main[[#This Row],[ИНН организации]],tbl_inn[],8,FALSE)),"",VLOOKUP(tbl_main[[#This Row],[ИНН организации]],tbl_inn[],8,FALSE))</f>
        <v/>
      </c>
      <c r="AB1430" s="83" t="s">
        <v>311</v>
      </c>
      <c r="AC1430" s="83" t="s">
        <v>311</v>
      </c>
      <c r="AD1430" s="83" t="s">
        <v>311</v>
      </c>
      <c r="AE1430" s="83" t="s">
        <v>311</v>
      </c>
      <c r="AF1430" s="83" t="s">
        <v>311</v>
      </c>
      <c r="AG1430" s="83" t="s">
        <v>311</v>
      </c>
      <c r="AH1430" s="83" t="s">
        <v>311</v>
      </c>
      <c r="AI1430" s="83" t="s">
        <v>311</v>
      </c>
      <c r="AJ1430" s="83" t="s">
        <v>311</v>
      </c>
      <c r="AK1430" s="83" t="s">
        <v>311</v>
      </c>
      <c r="AL1430" s="83" t="s">
        <v>311</v>
      </c>
      <c r="AM1430" s="83" t="s">
        <v>311</v>
      </c>
      <c r="AN1430" s="83" t="s">
        <v>311</v>
      </c>
    </row>
    <row r="1431" spans="1:40" x14ac:dyDescent="0.25">
      <c r="A1431" s="81">
        <f t="shared" si="22"/>
        <v>1422</v>
      </c>
      <c r="B1431" s="82" t="str">
        <f>IF(tbl_main[[#This Row],[ТИП]]="","",IF(tbl_main[[#This Row],[Серия и номер]]="","",tbl_main[[#This Row],[ТИП]]&amp;"-"&amp;RIGHT(tbl_main[[#This Row],[Серия и номер]],6)))</f>
        <v/>
      </c>
      <c r="C1431" s="83" t="s">
        <v>311</v>
      </c>
      <c r="D1431" s="83" t="s">
        <v>311</v>
      </c>
      <c r="E1431" s="83" t="s">
        <v>311</v>
      </c>
      <c r="F1431" s="83" t="s">
        <v>311</v>
      </c>
      <c r="G1431" s="83" t="s">
        <v>311</v>
      </c>
      <c r="H1431" s="83" t="s">
        <v>311</v>
      </c>
      <c r="I1431" s="83" t="s">
        <v>311</v>
      </c>
      <c r="J1431" s="83" t="s">
        <v>311</v>
      </c>
      <c r="K1431" s="84" t="s">
        <v>311</v>
      </c>
      <c r="L1431" s="83" t="s">
        <v>311</v>
      </c>
      <c r="M1431" s="85" t="s">
        <v>311</v>
      </c>
      <c r="N1431" s="83" t="s">
        <v>311</v>
      </c>
      <c r="O1431" s="84" t="s">
        <v>311</v>
      </c>
      <c r="P1431" s="83" t="s">
        <v>311</v>
      </c>
      <c r="Q1431" s="83" t="s">
        <v>311</v>
      </c>
      <c r="R1431" s="83" t="s">
        <v>311</v>
      </c>
      <c r="S1431" s="86" t="s">
        <v>311</v>
      </c>
      <c r="T1431" s="83" t="s">
        <v>311</v>
      </c>
      <c r="U1431" s="83" t="s">
        <v>311</v>
      </c>
      <c r="V1431" s="83" t="s">
        <v>311</v>
      </c>
      <c r="W1431" s="86" t="s">
        <v>311</v>
      </c>
      <c r="X1431" s="86" t="s">
        <v>311</v>
      </c>
      <c r="Y1431" s="90" t="str">
        <f>IF(tbl_main[[#This Row],[ИНН организации]]="","",IF(ISERROR(VLOOKUP(tbl_main[[#This Row],[ИНН организации]],tbl_inn[],3,FALSE)),"Проверьте ИНН",VLOOKUP(tbl_main[[#This Row],[ИНН организации]],tbl_inn[],3,FALSE)))</f>
        <v/>
      </c>
      <c r="Z1431" s="90" t="str">
        <f>IF(ISERROR(VLOOKUP(tbl_main[[#This Row],[ИНН организации]],tbl_inn[],4,FALSE)),"",VLOOKUP(tbl_main[[#This Row],[ИНН организации]],tbl_inn[],4,FALSE))</f>
        <v/>
      </c>
      <c r="AA1431" s="90" t="str">
        <f>IF(ISERROR(VLOOKUP(tbl_main[[#This Row],[ИНН организации]],tbl_inn[],8,FALSE)),"",VLOOKUP(tbl_main[[#This Row],[ИНН организации]],tbl_inn[],8,FALSE))</f>
        <v/>
      </c>
      <c r="AB1431" s="83" t="s">
        <v>311</v>
      </c>
      <c r="AC1431" s="83" t="s">
        <v>311</v>
      </c>
      <c r="AD1431" s="83" t="s">
        <v>311</v>
      </c>
      <c r="AE1431" s="83" t="s">
        <v>311</v>
      </c>
      <c r="AF1431" s="83" t="s">
        <v>311</v>
      </c>
      <c r="AG1431" s="83" t="s">
        <v>311</v>
      </c>
      <c r="AH1431" s="83" t="s">
        <v>311</v>
      </c>
      <c r="AI1431" s="83" t="s">
        <v>311</v>
      </c>
      <c r="AJ1431" s="83" t="s">
        <v>311</v>
      </c>
      <c r="AK1431" s="83" t="s">
        <v>311</v>
      </c>
      <c r="AL1431" s="83" t="s">
        <v>311</v>
      </c>
      <c r="AM1431" s="83" t="s">
        <v>311</v>
      </c>
      <c r="AN1431" s="83" t="s">
        <v>311</v>
      </c>
    </row>
    <row r="1432" spans="1:40" x14ac:dyDescent="0.25">
      <c r="A1432" s="81">
        <f t="shared" si="22"/>
        <v>1423</v>
      </c>
      <c r="B1432" s="82" t="str">
        <f>IF(tbl_main[[#This Row],[ТИП]]="","",IF(tbl_main[[#This Row],[Серия и номер]]="","",tbl_main[[#This Row],[ТИП]]&amp;"-"&amp;RIGHT(tbl_main[[#This Row],[Серия и номер]],6)))</f>
        <v/>
      </c>
      <c r="C1432" s="83" t="s">
        <v>311</v>
      </c>
      <c r="D1432" s="83" t="s">
        <v>311</v>
      </c>
      <c r="E1432" s="83" t="s">
        <v>311</v>
      </c>
      <c r="F1432" s="83" t="s">
        <v>311</v>
      </c>
      <c r="G1432" s="83" t="s">
        <v>311</v>
      </c>
      <c r="H1432" s="83" t="s">
        <v>311</v>
      </c>
      <c r="I1432" s="83" t="s">
        <v>311</v>
      </c>
      <c r="J1432" s="83" t="s">
        <v>311</v>
      </c>
      <c r="K1432" s="84" t="s">
        <v>311</v>
      </c>
      <c r="L1432" s="83" t="s">
        <v>311</v>
      </c>
      <c r="M1432" s="85" t="s">
        <v>311</v>
      </c>
      <c r="N1432" s="83" t="s">
        <v>311</v>
      </c>
      <c r="O1432" s="84" t="s">
        <v>311</v>
      </c>
      <c r="P1432" s="83" t="s">
        <v>311</v>
      </c>
      <c r="Q1432" s="83" t="s">
        <v>311</v>
      </c>
      <c r="R1432" s="83" t="s">
        <v>311</v>
      </c>
      <c r="S1432" s="86" t="s">
        <v>311</v>
      </c>
      <c r="T1432" s="83" t="s">
        <v>311</v>
      </c>
      <c r="U1432" s="83" t="s">
        <v>311</v>
      </c>
      <c r="V1432" s="83" t="s">
        <v>311</v>
      </c>
      <c r="W1432" s="86" t="s">
        <v>311</v>
      </c>
      <c r="X1432" s="86" t="s">
        <v>311</v>
      </c>
      <c r="Y1432" s="90" t="str">
        <f>IF(tbl_main[[#This Row],[ИНН организации]]="","",IF(ISERROR(VLOOKUP(tbl_main[[#This Row],[ИНН организации]],tbl_inn[],3,FALSE)),"Проверьте ИНН",VLOOKUP(tbl_main[[#This Row],[ИНН организации]],tbl_inn[],3,FALSE)))</f>
        <v/>
      </c>
      <c r="Z1432" s="90" t="str">
        <f>IF(ISERROR(VLOOKUP(tbl_main[[#This Row],[ИНН организации]],tbl_inn[],4,FALSE)),"",VLOOKUP(tbl_main[[#This Row],[ИНН организации]],tbl_inn[],4,FALSE))</f>
        <v/>
      </c>
      <c r="AA1432" s="90" t="str">
        <f>IF(ISERROR(VLOOKUP(tbl_main[[#This Row],[ИНН организации]],tbl_inn[],8,FALSE)),"",VLOOKUP(tbl_main[[#This Row],[ИНН организации]],tbl_inn[],8,FALSE))</f>
        <v/>
      </c>
      <c r="AB1432" s="83" t="s">
        <v>311</v>
      </c>
      <c r="AC1432" s="83" t="s">
        <v>311</v>
      </c>
      <c r="AD1432" s="83" t="s">
        <v>311</v>
      </c>
      <c r="AE1432" s="83" t="s">
        <v>311</v>
      </c>
      <c r="AF1432" s="83" t="s">
        <v>311</v>
      </c>
      <c r="AG1432" s="83" t="s">
        <v>311</v>
      </c>
      <c r="AH1432" s="83" t="s">
        <v>311</v>
      </c>
      <c r="AI1432" s="83" t="s">
        <v>311</v>
      </c>
      <c r="AJ1432" s="83" t="s">
        <v>311</v>
      </c>
      <c r="AK1432" s="83" t="s">
        <v>311</v>
      </c>
      <c r="AL1432" s="83" t="s">
        <v>311</v>
      </c>
      <c r="AM1432" s="83" t="s">
        <v>311</v>
      </c>
      <c r="AN1432" s="83" t="s">
        <v>311</v>
      </c>
    </row>
    <row r="1433" spans="1:40" x14ac:dyDescent="0.25">
      <c r="A1433" s="81">
        <f t="shared" si="22"/>
        <v>1424</v>
      </c>
      <c r="B1433" s="82" t="str">
        <f>IF(tbl_main[[#This Row],[ТИП]]="","",IF(tbl_main[[#This Row],[Серия и номер]]="","",tbl_main[[#This Row],[ТИП]]&amp;"-"&amp;RIGHT(tbl_main[[#This Row],[Серия и номер]],6)))</f>
        <v/>
      </c>
      <c r="C1433" s="83" t="s">
        <v>311</v>
      </c>
      <c r="D1433" s="83" t="s">
        <v>311</v>
      </c>
      <c r="E1433" s="83" t="s">
        <v>311</v>
      </c>
      <c r="F1433" s="83" t="s">
        <v>311</v>
      </c>
      <c r="G1433" s="83" t="s">
        <v>311</v>
      </c>
      <c r="H1433" s="83" t="s">
        <v>311</v>
      </c>
      <c r="I1433" s="83" t="s">
        <v>311</v>
      </c>
      <c r="J1433" s="83" t="s">
        <v>311</v>
      </c>
      <c r="K1433" s="84" t="s">
        <v>311</v>
      </c>
      <c r="L1433" s="83" t="s">
        <v>311</v>
      </c>
      <c r="M1433" s="85" t="s">
        <v>311</v>
      </c>
      <c r="N1433" s="83" t="s">
        <v>311</v>
      </c>
      <c r="O1433" s="84" t="s">
        <v>311</v>
      </c>
      <c r="P1433" s="83" t="s">
        <v>311</v>
      </c>
      <c r="Q1433" s="83" t="s">
        <v>311</v>
      </c>
      <c r="R1433" s="83" t="s">
        <v>311</v>
      </c>
      <c r="S1433" s="86" t="s">
        <v>311</v>
      </c>
      <c r="T1433" s="83" t="s">
        <v>311</v>
      </c>
      <c r="U1433" s="83" t="s">
        <v>311</v>
      </c>
      <c r="V1433" s="83" t="s">
        <v>311</v>
      </c>
      <c r="W1433" s="86" t="s">
        <v>311</v>
      </c>
      <c r="X1433" s="86" t="s">
        <v>311</v>
      </c>
      <c r="Y1433" s="90" t="str">
        <f>IF(tbl_main[[#This Row],[ИНН организации]]="","",IF(ISERROR(VLOOKUP(tbl_main[[#This Row],[ИНН организации]],tbl_inn[],3,FALSE)),"Проверьте ИНН",VLOOKUP(tbl_main[[#This Row],[ИНН организации]],tbl_inn[],3,FALSE)))</f>
        <v/>
      </c>
      <c r="Z1433" s="90" t="str">
        <f>IF(ISERROR(VLOOKUP(tbl_main[[#This Row],[ИНН организации]],tbl_inn[],4,FALSE)),"",VLOOKUP(tbl_main[[#This Row],[ИНН организации]],tbl_inn[],4,FALSE))</f>
        <v/>
      </c>
      <c r="AA1433" s="90" t="str">
        <f>IF(ISERROR(VLOOKUP(tbl_main[[#This Row],[ИНН организации]],tbl_inn[],8,FALSE)),"",VLOOKUP(tbl_main[[#This Row],[ИНН организации]],tbl_inn[],8,FALSE))</f>
        <v/>
      </c>
      <c r="AB1433" s="83" t="s">
        <v>311</v>
      </c>
      <c r="AC1433" s="83" t="s">
        <v>311</v>
      </c>
      <c r="AD1433" s="83" t="s">
        <v>311</v>
      </c>
      <c r="AE1433" s="83" t="s">
        <v>311</v>
      </c>
      <c r="AF1433" s="83" t="s">
        <v>311</v>
      </c>
      <c r="AG1433" s="83" t="s">
        <v>311</v>
      </c>
      <c r="AH1433" s="83" t="s">
        <v>311</v>
      </c>
      <c r="AI1433" s="83" t="s">
        <v>311</v>
      </c>
      <c r="AJ1433" s="83" t="s">
        <v>311</v>
      </c>
      <c r="AK1433" s="83" t="s">
        <v>311</v>
      </c>
      <c r="AL1433" s="83" t="s">
        <v>311</v>
      </c>
      <c r="AM1433" s="83" t="s">
        <v>311</v>
      </c>
      <c r="AN1433" s="83" t="s">
        <v>311</v>
      </c>
    </row>
    <row r="1434" spans="1:40" x14ac:dyDescent="0.25">
      <c r="A1434" s="81">
        <f t="shared" si="22"/>
        <v>1425</v>
      </c>
      <c r="B1434" s="82" t="str">
        <f>IF(tbl_main[[#This Row],[ТИП]]="","",IF(tbl_main[[#This Row],[Серия и номер]]="","",tbl_main[[#This Row],[ТИП]]&amp;"-"&amp;RIGHT(tbl_main[[#This Row],[Серия и номер]],6)))</f>
        <v/>
      </c>
      <c r="C1434" s="83" t="s">
        <v>311</v>
      </c>
      <c r="D1434" s="83" t="s">
        <v>311</v>
      </c>
      <c r="E1434" s="83" t="s">
        <v>311</v>
      </c>
      <c r="F1434" s="83" t="s">
        <v>311</v>
      </c>
      <c r="G1434" s="83" t="s">
        <v>311</v>
      </c>
      <c r="H1434" s="83" t="s">
        <v>311</v>
      </c>
      <c r="I1434" s="83" t="s">
        <v>311</v>
      </c>
      <c r="J1434" s="83" t="s">
        <v>311</v>
      </c>
      <c r="K1434" s="84" t="s">
        <v>311</v>
      </c>
      <c r="L1434" s="83" t="s">
        <v>311</v>
      </c>
      <c r="M1434" s="85" t="s">
        <v>311</v>
      </c>
      <c r="N1434" s="83" t="s">
        <v>311</v>
      </c>
      <c r="O1434" s="84" t="s">
        <v>311</v>
      </c>
      <c r="P1434" s="83" t="s">
        <v>311</v>
      </c>
      <c r="Q1434" s="83" t="s">
        <v>311</v>
      </c>
      <c r="R1434" s="83" t="s">
        <v>311</v>
      </c>
      <c r="S1434" s="86" t="s">
        <v>311</v>
      </c>
      <c r="T1434" s="83" t="s">
        <v>311</v>
      </c>
      <c r="U1434" s="83" t="s">
        <v>311</v>
      </c>
      <c r="V1434" s="83" t="s">
        <v>311</v>
      </c>
      <c r="W1434" s="86" t="s">
        <v>311</v>
      </c>
      <c r="X1434" s="86" t="s">
        <v>311</v>
      </c>
      <c r="Y1434" s="90" t="str">
        <f>IF(tbl_main[[#This Row],[ИНН организации]]="","",IF(ISERROR(VLOOKUP(tbl_main[[#This Row],[ИНН организации]],tbl_inn[],3,FALSE)),"Проверьте ИНН",VLOOKUP(tbl_main[[#This Row],[ИНН организации]],tbl_inn[],3,FALSE)))</f>
        <v/>
      </c>
      <c r="Z1434" s="90" t="str">
        <f>IF(ISERROR(VLOOKUP(tbl_main[[#This Row],[ИНН организации]],tbl_inn[],4,FALSE)),"",VLOOKUP(tbl_main[[#This Row],[ИНН организации]],tbl_inn[],4,FALSE))</f>
        <v/>
      </c>
      <c r="AA1434" s="90" t="str">
        <f>IF(ISERROR(VLOOKUP(tbl_main[[#This Row],[ИНН организации]],tbl_inn[],8,FALSE)),"",VLOOKUP(tbl_main[[#This Row],[ИНН организации]],tbl_inn[],8,FALSE))</f>
        <v/>
      </c>
      <c r="AB1434" s="83" t="s">
        <v>311</v>
      </c>
      <c r="AC1434" s="83" t="s">
        <v>311</v>
      </c>
      <c r="AD1434" s="83" t="s">
        <v>311</v>
      </c>
      <c r="AE1434" s="83" t="s">
        <v>311</v>
      </c>
      <c r="AF1434" s="83" t="s">
        <v>311</v>
      </c>
      <c r="AG1434" s="83" t="s">
        <v>311</v>
      </c>
      <c r="AH1434" s="83" t="s">
        <v>311</v>
      </c>
      <c r="AI1434" s="83" t="s">
        <v>311</v>
      </c>
      <c r="AJ1434" s="83" t="s">
        <v>311</v>
      </c>
      <c r="AK1434" s="83" t="s">
        <v>311</v>
      </c>
      <c r="AL1434" s="83" t="s">
        <v>311</v>
      </c>
      <c r="AM1434" s="83" t="s">
        <v>311</v>
      </c>
      <c r="AN1434" s="83" t="s">
        <v>311</v>
      </c>
    </row>
    <row r="1435" spans="1:40" x14ac:dyDescent="0.25">
      <c r="A1435" s="81">
        <f t="shared" si="22"/>
        <v>1426</v>
      </c>
      <c r="B1435" s="82" t="str">
        <f>IF(tbl_main[[#This Row],[ТИП]]="","",IF(tbl_main[[#This Row],[Серия и номер]]="","",tbl_main[[#This Row],[ТИП]]&amp;"-"&amp;RIGHT(tbl_main[[#This Row],[Серия и номер]],6)))</f>
        <v/>
      </c>
      <c r="C1435" s="83" t="s">
        <v>311</v>
      </c>
      <c r="D1435" s="83" t="s">
        <v>311</v>
      </c>
      <c r="E1435" s="83" t="s">
        <v>311</v>
      </c>
      <c r="F1435" s="83" t="s">
        <v>311</v>
      </c>
      <c r="G1435" s="83" t="s">
        <v>311</v>
      </c>
      <c r="H1435" s="83" t="s">
        <v>311</v>
      </c>
      <c r="I1435" s="83" t="s">
        <v>311</v>
      </c>
      <c r="J1435" s="83" t="s">
        <v>311</v>
      </c>
      <c r="K1435" s="84" t="s">
        <v>311</v>
      </c>
      <c r="L1435" s="83" t="s">
        <v>311</v>
      </c>
      <c r="M1435" s="85" t="s">
        <v>311</v>
      </c>
      <c r="N1435" s="83" t="s">
        <v>311</v>
      </c>
      <c r="O1435" s="84" t="s">
        <v>311</v>
      </c>
      <c r="P1435" s="83" t="s">
        <v>311</v>
      </c>
      <c r="Q1435" s="83" t="s">
        <v>311</v>
      </c>
      <c r="R1435" s="83" t="s">
        <v>311</v>
      </c>
      <c r="S1435" s="86" t="s">
        <v>311</v>
      </c>
      <c r="T1435" s="83" t="s">
        <v>311</v>
      </c>
      <c r="U1435" s="83" t="s">
        <v>311</v>
      </c>
      <c r="V1435" s="83" t="s">
        <v>311</v>
      </c>
      <c r="W1435" s="86" t="s">
        <v>311</v>
      </c>
      <c r="X1435" s="86" t="s">
        <v>311</v>
      </c>
      <c r="Y1435" s="90" t="str">
        <f>IF(tbl_main[[#This Row],[ИНН организации]]="","",IF(ISERROR(VLOOKUP(tbl_main[[#This Row],[ИНН организации]],tbl_inn[],3,FALSE)),"Проверьте ИНН",VLOOKUP(tbl_main[[#This Row],[ИНН организации]],tbl_inn[],3,FALSE)))</f>
        <v/>
      </c>
      <c r="Z1435" s="90" t="str">
        <f>IF(ISERROR(VLOOKUP(tbl_main[[#This Row],[ИНН организации]],tbl_inn[],4,FALSE)),"",VLOOKUP(tbl_main[[#This Row],[ИНН организации]],tbl_inn[],4,FALSE))</f>
        <v/>
      </c>
      <c r="AA1435" s="90" t="str">
        <f>IF(ISERROR(VLOOKUP(tbl_main[[#This Row],[ИНН организации]],tbl_inn[],8,FALSE)),"",VLOOKUP(tbl_main[[#This Row],[ИНН организации]],tbl_inn[],8,FALSE))</f>
        <v/>
      </c>
      <c r="AB1435" s="83" t="s">
        <v>311</v>
      </c>
      <c r="AC1435" s="83" t="s">
        <v>311</v>
      </c>
      <c r="AD1435" s="83" t="s">
        <v>311</v>
      </c>
      <c r="AE1435" s="83" t="s">
        <v>311</v>
      </c>
      <c r="AF1435" s="83" t="s">
        <v>311</v>
      </c>
      <c r="AG1435" s="83" t="s">
        <v>311</v>
      </c>
      <c r="AH1435" s="83" t="s">
        <v>311</v>
      </c>
      <c r="AI1435" s="83" t="s">
        <v>311</v>
      </c>
      <c r="AJ1435" s="83" t="s">
        <v>311</v>
      </c>
      <c r="AK1435" s="83" t="s">
        <v>311</v>
      </c>
      <c r="AL1435" s="83" t="s">
        <v>311</v>
      </c>
      <c r="AM1435" s="83" t="s">
        <v>311</v>
      </c>
      <c r="AN1435" s="83" t="s">
        <v>311</v>
      </c>
    </row>
    <row r="1436" spans="1:40" x14ac:dyDescent="0.25">
      <c r="A1436" s="81">
        <f t="shared" si="22"/>
        <v>1427</v>
      </c>
      <c r="B1436" s="82" t="str">
        <f>IF(tbl_main[[#This Row],[ТИП]]="","",IF(tbl_main[[#This Row],[Серия и номер]]="","",tbl_main[[#This Row],[ТИП]]&amp;"-"&amp;RIGHT(tbl_main[[#This Row],[Серия и номер]],6)))</f>
        <v/>
      </c>
      <c r="C1436" s="83" t="s">
        <v>311</v>
      </c>
      <c r="D1436" s="83" t="s">
        <v>311</v>
      </c>
      <c r="E1436" s="83" t="s">
        <v>311</v>
      </c>
      <c r="F1436" s="83" t="s">
        <v>311</v>
      </c>
      <c r="G1436" s="83" t="s">
        <v>311</v>
      </c>
      <c r="H1436" s="83" t="s">
        <v>311</v>
      </c>
      <c r="I1436" s="83" t="s">
        <v>311</v>
      </c>
      <c r="J1436" s="83" t="s">
        <v>311</v>
      </c>
      <c r="K1436" s="84" t="s">
        <v>311</v>
      </c>
      <c r="L1436" s="83" t="s">
        <v>311</v>
      </c>
      <c r="M1436" s="85" t="s">
        <v>311</v>
      </c>
      <c r="N1436" s="83" t="s">
        <v>311</v>
      </c>
      <c r="O1436" s="84" t="s">
        <v>311</v>
      </c>
      <c r="P1436" s="83" t="s">
        <v>311</v>
      </c>
      <c r="Q1436" s="83" t="s">
        <v>311</v>
      </c>
      <c r="R1436" s="83" t="s">
        <v>311</v>
      </c>
      <c r="S1436" s="86" t="s">
        <v>311</v>
      </c>
      <c r="T1436" s="83" t="s">
        <v>311</v>
      </c>
      <c r="U1436" s="83" t="s">
        <v>311</v>
      </c>
      <c r="V1436" s="83" t="s">
        <v>311</v>
      </c>
      <c r="W1436" s="86" t="s">
        <v>311</v>
      </c>
      <c r="X1436" s="86" t="s">
        <v>311</v>
      </c>
      <c r="Y1436" s="90" t="str">
        <f>IF(tbl_main[[#This Row],[ИНН организации]]="","",IF(ISERROR(VLOOKUP(tbl_main[[#This Row],[ИНН организации]],tbl_inn[],3,FALSE)),"Проверьте ИНН",VLOOKUP(tbl_main[[#This Row],[ИНН организации]],tbl_inn[],3,FALSE)))</f>
        <v/>
      </c>
      <c r="Z1436" s="90" t="str">
        <f>IF(ISERROR(VLOOKUP(tbl_main[[#This Row],[ИНН организации]],tbl_inn[],4,FALSE)),"",VLOOKUP(tbl_main[[#This Row],[ИНН организации]],tbl_inn[],4,FALSE))</f>
        <v/>
      </c>
      <c r="AA1436" s="90" t="str">
        <f>IF(ISERROR(VLOOKUP(tbl_main[[#This Row],[ИНН организации]],tbl_inn[],8,FALSE)),"",VLOOKUP(tbl_main[[#This Row],[ИНН организации]],tbl_inn[],8,FALSE))</f>
        <v/>
      </c>
      <c r="AB1436" s="83" t="s">
        <v>311</v>
      </c>
      <c r="AC1436" s="83" t="s">
        <v>311</v>
      </c>
      <c r="AD1436" s="83" t="s">
        <v>311</v>
      </c>
      <c r="AE1436" s="83" t="s">
        <v>311</v>
      </c>
      <c r="AF1436" s="83" t="s">
        <v>311</v>
      </c>
      <c r="AG1436" s="83" t="s">
        <v>311</v>
      </c>
      <c r="AH1436" s="83" t="s">
        <v>311</v>
      </c>
      <c r="AI1436" s="83" t="s">
        <v>311</v>
      </c>
      <c r="AJ1436" s="83" t="s">
        <v>311</v>
      </c>
      <c r="AK1436" s="83" t="s">
        <v>311</v>
      </c>
      <c r="AL1436" s="83" t="s">
        <v>311</v>
      </c>
      <c r="AM1436" s="83" t="s">
        <v>311</v>
      </c>
      <c r="AN1436" s="83" t="s">
        <v>311</v>
      </c>
    </row>
    <row r="1437" spans="1:40" x14ac:dyDescent="0.25">
      <c r="A1437" s="81">
        <f t="shared" si="22"/>
        <v>1428</v>
      </c>
      <c r="B1437" s="82" t="str">
        <f>IF(tbl_main[[#This Row],[ТИП]]="","",IF(tbl_main[[#This Row],[Серия и номер]]="","",tbl_main[[#This Row],[ТИП]]&amp;"-"&amp;RIGHT(tbl_main[[#This Row],[Серия и номер]],6)))</f>
        <v/>
      </c>
      <c r="C1437" s="83" t="s">
        <v>311</v>
      </c>
      <c r="D1437" s="83" t="s">
        <v>311</v>
      </c>
      <c r="E1437" s="83" t="s">
        <v>311</v>
      </c>
      <c r="F1437" s="83" t="s">
        <v>311</v>
      </c>
      <c r="G1437" s="83" t="s">
        <v>311</v>
      </c>
      <c r="H1437" s="83" t="s">
        <v>311</v>
      </c>
      <c r="I1437" s="83" t="s">
        <v>311</v>
      </c>
      <c r="J1437" s="83" t="s">
        <v>311</v>
      </c>
      <c r="K1437" s="84" t="s">
        <v>311</v>
      </c>
      <c r="L1437" s="83" t="s">
        <v>311</v>
      </c>
      <c r="M1437" s="85" t="s">
        <v>311</v>
      </c>
      <c r="N1437" s="83" t="s">
        <v>311</v>
      </c>
      <c r="O1437" s="84" t="s">
        <v>311</v>
      </c>
      <c r="P1437" s="83" t="s">
        <v>311</v>
      </c>
      <c r="Q1437" s="83" t="s">
        <v>311</v>
      </c>
      <c r="R1437" s="83" t="s">
        <v>311</v>
      </c>
      <c r="S1437" s="86" t="s">
        <v>311</v>
      </c>
      <c r="T1437" s="83" t="s">
        <v>311</v>
      </c>
      <c r="U1437" s="83" t="s">
        <v>311</v>
      </c>
      <c r="V1437" s="83" t="s">
        <v>311</v>
      </c>
      <c r="W1437" s="86" t="s">
        <v>311</v>
      </c>
      <c r="X1437" s="86" t="s">
        <v>311</v>
      </c>
      <c r="Y1437" s="90" t="str">
        <f>IF(tbl_main[[#This Row],[ИНН организации]]="","",IF(ISERROR(VLOOKUP(tbl_main[[#This Row],[ИНН организации]],tbl_inn[],3,FALSE)),"Проверьте ИНН",VLOOKUP(tbl_main[[#This Row],[ИНН организации]],tbl_inn[],3,FALSE)))</f>
        <v/>
      </c>
      <c r="Z1437" s="90" t="str">
        <f>IF(ISERROR(VLOOKUP(tbl_main[[#This Row],[ИНН организации]],tbl_inn[],4,FALSE)),"",VLOOKUP(tbl_main[[#This Row],[ИНН организации]],tbl_inn[],4,FALSE))</f>
        <v/>
      </c>
      <c r="AA1437" s="90" t="str">
        <f>IF(ISERROR(VLOOKUP(tbl_main[[#This Row],[ИНН организации]],tbl_inn[],8,FALSE)),"",VLOOKUP(tbl_main[[#This Row],[ИНН организации]],tbl_inn[],8,FALSE))</f>
        <v/>
      </c>
      <c r="AB1437" s="83" t="s">
        <v>311</v>
      </c>
      <c r="AC1437" s="83" t="s">
        <v>311</v>
      </c>
      <c r="AD1437" s="83" t="s">
        <v>311</v>
      </c>
      <c r="AE1437" s="83" t="s">
        <v>311</v>
      </c>
      <c r="AF1437" s="83" t="s">
        <v>311</v>
      </c>
      <c r="AG1437" s="83" t="s">
        <v>311</v>
      </c>
      <c r="AH1437" s="83" t="s">
        <v>311</v>
      </c>
      <c r="AI1437" s="83" t="s">
        <v>311</v>
      </c>
      <c r="AJ1437" s="83" t="s">
        <v>311</v>
      </c>
      <c r="AK1437" s="83" t="s">
        <v>311</v>
      </c>
      <c r="AL1437" s="83" t="s">
        <v>311</v>
      </c>
      <c r="AM1437" s="83" t="s">
        <v>311</v>
      </c>
      <c r="AN1437" s="83" t="s">
        <v>311</v>
      </c>
    </row>
    <row r="1438" spans="1:40" x14ac:dyDescent="0.25">
      <c r="A1438" s="81">
        <f t="shared" si="22"/>
        <v>1429</v>
      </c>
      <c r="B1438" s="82" t="str">
        <f>IF(tbl_main[[#This Row],[ТИП]]="","",IF(tbl_main[[#This Row],[Серия и номер]]="","",tbl_main[[#This Row],[ТИП]]&amp;"-"&amp;RIGHT(tbl_main[[#This Row],[Серия и номер]],6)))</f>
        <v/>
      </c>
      <c r="C1438" s="83" t="s">
        <v>311</v>
      </c>
      <c r="D1438" s="83" t="s">
        <v>311</v>
      </c>
      <c r="E1438" s="83" t="s">
        <v>311</v>
      </c>
      <c r="F1438" s="83" t="s">
        <v>311</v>
      </c>
      <c r="G1438" s="83" t="s">
        <v>311</v>
      </c>
      <c r="H1438" s="83" t="s">
        <v>311</v>
      </c>
      <c r="I1438" s="83" t="s">
        <v>311</v>
      </c>
      <c r="J1438" s="83" t="s">
        <v>311</v>
      </c>
      <c r="K1438" s="84" t="s">
        <v>311</v>
      </c>
      <c r="L1438" s="83" t="s">
        <v>311</v>
      </c>
      <c r="M1438" s="85" t="s">
        <v>311</v>
      </c>
      <c r="N1438" s="83" t="s">
        <v>311</v>
      </c>
      <c r="O1438" s="84" t="s">
        <v>311</v>
      </c>
      <c r="P1438" s="83" t="s">
        <v>311</v>
      </c>
      <c r="Q1438" s="83" t="s">
        <v>311</v>
      </c>
      <c r="R1438" s="83" t="s">
        <v>311</v>
      </c>
      <c r="S1438" s="86" t="s">
        <v>311</v>
      </c>
      <c r="T1438" s="83" t="s">
        <v>311</v>
      </c>
      <c r="U1438" s="83" t="s">
        <v>311</v>
      </c>
      <c r="V1438" s="83" t="s">
        <v>311</v>
      </c>
      <c r="W1438" s="86" t="s">
        <v>311</v>
      </c>
      <c r="X1438" s="86" t="s">
        <v>311</v>
      </c>
      <c r="Y1438" s="90" t="str">
        <f>IF(tbl_main[[#This Row],[ИНН организации]]="","",IF(ISERROR(VLOOKUP(tbl_main[[#This Row],[ИНН организации]],tbl_inn[],3,FALSE)),"Проверьте ИНН",VLOOKUP(tbl_main[[#This Row],[ИНН организации]],tbl_inn[],3,FALSE)))</f>
        <v/>
      </c>
      <c r="Z1438" s="90" t="str">
        <f>IF(ISERROR(VLOOKUP(tbl_main[[#This Row],[ИНН организации]],tbl_inn[],4,FALSE)),"",VLOOKUP(tbl_main[[#This Row],[ИНН организации]],tbl_inn[],4,FALSE))</f>
        <v/>
      </c>
      <c r="AA1438" s="90" t="str">
        <f>IF(ISERROR(VLOOKUP(tbl_main[[#This Row],[ИНН организации]],tbl_inn[],8,FALSE)),"",VLOOKUP(tbl_main[[#This Row],[ИНН организации]],tbl_inn[],8,FALSE))</f>
        <v/>
      </c>
      <c r="AB1438" s="83" t="s">
        <v>311</v>
      </c>
      <c r="AC1438" s="83" t="s">
        <v>311</v>
      </c>
      <c r="AD1438" s="83" t="s">
        <v>311</v>
      </c>
      <c r="AE1438" s="83" t="s">
        <v>311</v>
      </c>
      <c r="AF1438" s="83" t="s">
        <v>311</v>
      </c>
      <c r="AG1438" s="83" t="s">
        <v>311</v>
      </c>
      <c r="AH1438" s="83" t="s">
        <v>311</v>
      </c>
      <c r="AI1438" s="83" t="s">
        <v>311</v>
      </c>
      <c r="AJ1438" s="83" t="s">
        <v>311</v>
      </c>
      <c r="AK1438" s="83" t="s">
        <v>311</v>
      </c>
      <c r="AL1438" s="83" t="s">
        <v>311</v>
      </c>
      <c r="AM1438" s="83" t="s">
        <v>311</v>
      </c>
      <c r="AN1438" s="83" t="s">
        <v>311</v>
      </c>
    </row>
    <row r="1439" spans="1:40" x14ac:dyDescent="0.25">
      <c r="A1439" s="81">
        <f t="shared" si="22"/>
        <v>1430</v>
      </c>
      <c r="B1439" s="82" t="str">
        <f>IF(tbl_main[[#This Row],[ТИП]]="","",IF(tbl_main[[#This Row],[Серия и номер]]="","",tbl_main[[#This Row],[ТИП]]&amp;"-"&amp;RIGHT(tbl_main[[#This Row],[Серия и номер]],6)))</f>
        <v/>
      </c>
      <c r="C1439" s="83" t="s">
        <v>311</v>
      </c>
      <c r="D1439" s="83" t="s">
        <v>311</v>
      </c>
      <c r="E1439" s="83" t="s">
        <v>311</v>
      </c>
      <c r="F1439" s="83" t="s">
        <v>311</v>
      </c>
      <c r="G1439" s="83" t="s">
        <v>311</v>
      </c>
      <c r="H1439" s="83" t="s">
        <v>311</v>
      </c>
      <c r="I1439" s="83" t="s">
        <v>311</v>
      </c>
      <c r="J1439" s="83" t="s">
        <v>311</v>
      </c>
      <c r="K1439" s="84" t="s">
        <v>311</v>
      </c>
      <c r="L1439" s="83" t="s">
        <v>311</v>
      </c>
      <c r="M1439" s="85" t="s">
        <v>311</v>
      </c>
      <c r="N1439" s="83" t="s">
        <v>311</v>
      </c>
      <c r="O1439" s="84" t="s">
        <v>311</v>
      </c>
      <c r="P1439" s="83" t="s">
        <v>311</v>
      </c>
      <c r="Q1439" s="83" t="s">
        <v>311</v>
      </c>
      <c r="R1439" s="83" t="s">
        <v>311</v>
      </c>
      <c r="S1439" s="86" t="s">
        <v>311</v>
      </c>
      <c r="T1439" s="83" t="s">
        <v>311</v>
      </c>
      <c r="U1439" s="83" t="s">
        <v>311</v>
      </c>
      <c r="V1439" s="83" t="s">
        <v>311</v>
      </c>
      <c r="W1439" s="86" t="s">
        <v>311</v>
      </c>
      <c r="X1439" s="86" t="s">
        <v>311</v>
      </c>
      <c r="Y1439" s="90" t="str">
        <f>IF(tbl_main[[#This Row],[ИНН организации]]="","",IF(ISERROR(VLOOKUP(tbl_main[[#This Row],[ИНН организации]],tbl_inn[],3,FALSE)),"Проверьте ИНН",VLOOKUP(tbl_main[[#This Row],[ИНН организации]],tbl_inn[],3,FALSE)))</f>
        <v/>
      </c>
      <c r="Z1439" s="90" t="str">
        <f>IF(ISERROR(VLOOKUP(tbl_main[[#This Row],[ИНН организации]],tbl_inn[],4,FALSE)),"",VLOOKUP(tbl_main[[#This Row],[ИНН организации]],tbl_inn[],4,FALSE))</f>
        <v/>
      </c>
      <c r="AA1439" s="90" t="str">
        <f>IF(ISERROR(VLOOKUP(tbl_main[[#This Row],[ИНН организации]],tbl_inn[],8,FALSE)),"",VLOOKUP(tbl_main[[#This Row],[ИНН организации]],tbl_inn[],8,FALSE))</f>
        <v/>
      </c>
      <c r="AB1439" s="83" t="s">
        <v>311</v>
      </c>
      <c r="AC1439" s="83" t="s">
        <v>311</v>
      </c>
      <c r="AD1439" s="83" t="s">
        <v>311</v>
      </c>
      <c r="AE1439" s="83" t="s">
        <v>311</v>
      </c>
      <c r="AF1439" s="83" t="s">
        <v>311</v>
      </c>
      <c r="AG1439" s="83" t="s">
        <v>311</v>
      </c>
      <c r="AH1439" s="83" t="s">
        <v>311</v>
      </c>
      <c r="AI1439" s="83" t="s">
        <v>311</v>
      </c>
      <c r="AJ1439" s="83" t="s">
        <v>311</v>
      </c>
      <c r="AK1439" s="83" t="s">
        <v>311</v>
      </c>
      <c r="AL1439" s="83" t="s">
        <v>311</v>
      </c>
      <c r="AM1439" s="83" t="s">
        <v>311</v>
      </c>
      <c r="AN1439" s="83" t="s">
        <v>311</v>
      </c>
    </row>
    <row r="1440" spans="1:40" x14ac:dyDescent="0.25">
      <c r="A1440" s="81">
        <f t="shared" si="22"/>
        <v>1431</v>
      </c>
      <c r="B1440" s="82" t="str">
        <f>IF(tbl_main[[#This Row],[ТИП]]="","",IF(tbl_main[[#This Row],[Серия и номер]]="","",tbl_main[[#This Row],[ТИП]]&amp;"-"&amp;RIGHT(tbl_main[[#This Row],[Серия и номер]],6)))</f>
        <v/>
      </c>
      <c r="C1440" s="83" t="s">
        <v>311</v>
      </c>
      <c r="D1440" s="83" t="s">
        <v>311</v>
      </c>
      <c r="E1440" s="83" t="s">
        <v>311</v>
      </c>
      <c r="F1440" s="83" t="s">
        <v>311</v>
      </c>
      <c r="G1440" s="83" t="s">
        <v>311</v>
      </c>
      <c r="H1440" s="83" t="s">
        <v>311</v>
      </c>
      <c r="I1440" s="83" t="s">
        <v>311</v>
      </c>
      <c r="J1440" s="83" t="s">
        <v>311</v>
      </c>
      <c r="K1440" s="84" t="s">
        <v>311</v>
      </c>
      <c r="L1440" s="83" t="s">
        <v>311</v>
      </c>
      <c r="M1440" s="85" t="s">
        <v>311</v>
      </c>
      <c r="N1440" s="83" t="s">
        <v>311</v>
      </c>
      <c r="O1440" s="84" t="s">
        <v>311</v>
      </c>
      <c r="P1440" s="83" t="s">
        <v>311</v>
      </c>
      <c r="Q1440" s="83" t="s">
        <v>311</v>
      </c>
      <c r="R1440" s="83" t="s">
        <v>311</v>
      </c>
      <c r="S1440" s="86" t="s">
        <v>311</v>
      </c>
      <c r="T1440" s="83" t="s">
        <v>311</v>
      </c>
      <c r="U1440" s="83" t="s">
        <v>311</v>
      </c>
      <c r="V1440" s="83" t="s">
        <v>311</v>
      </c>
      <c r="W1440" s="86" t="s">
        <v>311</v>
      </c>
      <c r="X1440" s="86" t="s">
        <v>311</v>
      </c>
      <c r="Y1440" s="90" t="str">
        <f>IF(tbl_main[[#This Row],[ИНН организации]]="","",IF(ISERROR(VLOOKUP(tbl_main[[#This Row],[ИНН организации]],tbl_inn[],3,FALSE)),"Проверьте ИНН",VLOOKUP(tbl_main[[#This Row],[ИНН организации]],tbl_inn[],3,FALSE)))</f>
        <v/>
      </c>
      <c r="Z1440" s="90" t="str">
        <f>IF(ISERROR(VLOOKUP(tbl_main[[#This Row],[ИНН организации]],tbl_inn[],4,FALSE)),"",VLOOKUP(tbl_main[[#This Row],[ИНН организации]],tbl_inn[],4,FALSE))</f>
        <v/>
      </c>
      <c r="AA1440" s="90" t="str">
        <f>IF(ISERROR(VLOOKUP(tbl_main[[#This Row],[ИНН организации]],tbl_inn[],8,FALSE)),"",VLOOKUP(tbl_main[[#This Row],[ИНН организации]],tbl_inn[],8,FALSE))</f>
        <v/>
      </c>
      <c r="AB1440" s="83" t="s">
        <v>311</v>
      </c>
      <c r="AC1440" s="83" t="s">
        <v>311</v>
      </c>
      <c r="AD1440" s="83" t="s">
        <v>311</v>
      </c>
      <c r="AE1440" s="83" t="s">
        <v>311</v>
      </c>
      <c r="AF1440" s="83" t="s">
        <v>311</v>
      </c>
      <c r="AG1440" s="83" t="s">
        <v>311</v>
      </c>
      <c r="AH1440" s="83" t="s">
        <v>311</v>
      </c>
      <c r="AI1440" s="83" t="s">
        <v>311</v>
      </c>
      <c r="AJ1440" s="83" t="s">
        <v>311</v>
      </c>
      <c r="AK1440" s="83" t="s">
        <v>311</v>
      </c>
      <c r="AL1440" s="83" t="s">
        <v>311</v>
      </c>
      <c r="AM1440" s="83" t="s">
        <v>311</v>
      </c>
      <c r="AN1440" s="83" t="s">
        <v>311</v>
      </c>
    </row>
    <row r="1441" spans="1:40" x14ac:dyDescent="0.25">
      <c r="A1441" s="81">
        <f t="shared" si="22"/>
        <v>1432</v>
      </c>
      <c r="B1441" s="82" t="str">
        <f>IF(tbl_main[[#This Row],[ТИП]]="","",IF(tbl_main[[#This Row],[Серия и номер]]="","",tbl_main[[#This Row],[ТИП]]&amp;"-"&amp;RIGHT(tbl_main[[#This Row],[Серия и номер]],6)))</f>
        <v/>
      </c>
      <c r="C1441" s="83" t="s">
        <v>311</v>
      </c>
      <c r="D1441" s="83" t="s">
        <v>311</v>
      </c>
      <c r="E1441" s="83" t="s">
        <v>311</v>
      </c>
      <c r="F1441" s="83" t="s">
        <v>311</v>
      </c>
      <c r="G1441" s="83" t="s">
        <v>311</v>
      </c>
      <c r="H1441" s="83" t="s">
        <v>311</v>
      </c>
      <c r="I1441" s="83" t="s">
        <v>311</v>
      </c>
      <c r="J1441" s="83" t="s">
        <v>311</v>
      </c>
      <c r="K1441" s="84" t="s">
        <v>311</v>
      </c>
      <c r="L1441" s="83" t="s">
        <v>311</v>
      </c>
      <c r="M1441" s="85" t="s">
        <v>311</v>
      </c>
      <c r="N1441" s="83" t="s">
        <v>311</v>
      </c>
      <c r="O1441" s="84" t="s">
        <v>311</v>
      </c>
      <c r="P1441" s="83" t="s">
        <v>311</v>
      </c>
      <c r="Q1441" s="83" t="s">
        <v>311</v>
      </c>
      <c r="R1441" s="83" t="s">
        <v>311</v>
      </c>
      <c r="S1441" s="86" t="s">
        <v>311</v>
      </c>
      <c r="T1441" s="83" t="s">
        <v>311</v>
      </c>
      <c r="U1441" s="83" t="s">
        <v>311</v>
      </c>
      <c r="V1441" s="83" t="s">
        <v>311</v>
      </c>
      <c r="W1441" s="86" t="s">
        <v>311</v>
      </c>
      <c r="X1441" s="86" t="s">
        <v>311</v>
      </c>
      <c r="Y1441" s="90" t="str">
        <f>IF(tbl_main[[#This Row],[ИНН организации]]="","",IF(ISERROR(VLOOKUP(tbl_main[[#This Row],[ИНН организации]],tbl_inn[],3,FALSE)),"Проверьте ИНН",VLOOKUP(tbl_main[[#This Row],[ИНН организации]],tbl_inn[],3,FALSE)))</f>
        <v/>
      </c>
      <c r="Z1441" s="90" t="str">
        <f>IF(ISERROR(VLOOKUP(tbl_main[[#This Row],[ИНН организации]],tbl_inn[],4,FALSE)),"",VLOOKUP(tbl_main[[#This Row],[ИНН организации]],tbl_inn[],4,FALSE))</f>
        <v/>
      </c>
      <c r="AA1441" s="90" t="str">
        <f>IF(ISERROR(VLOOKUP(tbl_main[[#This Row],[ИНН организации]],tbl_inn[],8,FALSE)),"",VLOOKUP(tbl_main[[#This Row],[ИНН организации]],tbl_inn[],8,FALSE))</f>
        <v/>
      </c>
      <c r="AB1441" s="83" t="s">
        <v>311</v>
      </c>
      <c r="AC1441" s="83" t="s">
        <v>311</v>
      </c>
      <c r="AD1441" s="83" t="s">
        <v>311</v>
      </c>
      <c r="AE1441" s="83" t="s">
        <v>311</v>
      </c>
      <c r="AF1441" s="83" t="s">
        <v>311</v>
      </c>
      <c r="AG1441" s="83" t="s">
        <v>311</v>
      </c>
      <c r="AH1441" s="83" t="s">
        <v>311</v>
      </c>
      <c r="AI1441" s="83" t="s">
        <v>311</v>
      </c>
      <c r="AJ1441" s="83" t="s">
        <v>311</v>
      </c>
      <c r="AK1441" s="83" t="s">
        <v>311</v>
      </c>
      <c r="AL1441" s="83" t="s">
        <v>311</v>
      </c>
      <c r="AM1441" s="83" t="s">
        <v>311</v>
      </c>
      <c r="AN1441" s="83" t="s">
        <v>311</v>
      </c>
    </row>
    <row r="1442" spans="1:40" x14ac:dyDescent="0.25">
      <c r="A1442" s="81">
        <f t="shared" si="22"/>
        <v>1433</v>
      </c>
      <c r="B1442" s="82" t="str">
        <f>IF(tbl_main[[#This Row],[ТИП]]="","",IF(tbl_main[[#This Row],[Серия и номер]]="","",tbl_main[[#This Row],[ТИП]]&amp;"-"&amp;RIGHT(tbl_main[[#This Row],[Серия и номер]],6)))</f>
        <v/>
      </c>
      <c r="C1442" s="83" t="s">
        <v>311</v>
      </c>
      <c r="D1442" s="83" t="s">
        <v>311</v>
      </c>
      <c r="E1442" s="83" t="s">
        <v>311</v>
      </c>
      <c r="F1442" s="83" t="s">
        <v>311</v>
      </c>
      <c r="G1442" s="83" t="s">
        <v>311</v>
      </c>
      <c r="H1442" s="83" t="s">
        <v>311</v>
      </c>
      <c r="I1442" s="83" t="s">
        <v>311</v>
      </c>
      <c r="J1442" s="83" t="s">
        <v>311</v>
      </c>
      <c r="K1442" s="84" t="s">
        <v>311</v>
      </c>
      <c r="L1442" s="83" t="s">
        <v>311</v>
      </c>
      <c r="M1442" s="85" t="s">
        <v>311</v>
      </c>
      <c r="N1442" s="83" t="s">
        <v>311</v>
      </c>
      <c r="O1442" s="84" t="s">
        <v>311</v>
      </c>
      <c r="P1442" s="83" t="s">
        <v>311</v>
      </c>
      <c r="Q1442" s="83" t="s">
        <v>311</v>
      </c>
      <c r="R1442" s="83" t="s">
        <v>311</v>
      </c>
      <c r="S1442" s="86" t="s">
        <v>311</v>
      </c>
      <c r="T1442" s="83" t="s">
        <v>311</v>
      </c>
      <c r="U1442" s="83" t="s">
        <v>311</v>
      </c>
      <c r="V1442" s="83" t="s">
        <v>311</v>
      </c>
      <c r="W1442" s="86" t="s">
        <v>311</v>
      </c>
      <c r="X1442" s="86" t="s">
        <v>311</v>
      </c>
      <c r="Y1442" s="90" t="str">
        <f>IF(tbl_main[[#This Row],[ИНН организации]]="","",IF(ISERROR(VLOOKUP(tbl_main[[#This Row],[ИНН организации]],tbl_inn[],3,FALSE)),"Проверьте ИНН",VLOOKUP(tbl_main[[#This Row],[ИНН организации]],tbl_inn[],3,FALSE)))</f>
        <v/>
      </c>
      <c r="Z1442" s="90" t="str">
        <f>IF(ISERROR(VLOOKUP(tbl_main[[#This Row],[ИНН организации]],tbl_inn[],4,FALSE)),"",VLOOKUP(tbl_main[[#This Row],[ИНН организации]],tbl_inn[],4,FALSE))</f>
        <v/>
      </c>
      <c r="AA1442" s="90" t="str">
        <f>IF(ISERROR(VLOOKUP(tbl_main[[#This Row],[ИНН организации]],tbl_inn[],8,FALSE)),"",VLOOKUP(tbl_main[[#This Row],[ИНН организации]],tbl_inn[],8,FALSE))</f>
        <v/>
      </c>
      <c r="AB1442" s="83" t="s">
        <v>311</v>
      </c>
      <c r="AC1442" s="83" t="s">
        <v>311</v>
      </c>
      <c r="AD1442" s="83" t="s">
        <v>311</v>
      </c>
      <c r="AE1442" s="83" t="s">
        <v>311</v>
      </c>
      <c r="AF1442" s="83" t="s">
        <v>311</v>
      </c>
      <c r="AG1442" s="83" t="s">
        <v>311</v>
      </c>
      <c r="AH1442" s="83" t="s">
        <v>311</v>
      </c>
      <c r="AI1442" s="83" t="s">
        <v>311</v>
      </c>
      <c r="AJ1442" s="83" t="s">
        <v>311</v>
      </c>
      <c r="AK1442" s="83" t="s">
        <v>311</v>
      </c>
      <c r="AL1442" s="83" t="s">
        <v>311</v>
      </c>
      <c r="AM1442" s="83" t="s">
        <v>311</v>
      </c>
      <c r="AN1442" s="83" t="s">
        <v>311</v>
      </c>
    </row>
    <row r="1443" spans="1:40" x14ac:dyDescent="0.25">
      <c r="A1443" s="81">
        <f t="shared" si="22"/>
        <v>1434</v>
      </c>
      <c r="B1443" s="82" t="str">
        <f>IF(tbl_main[[#This Row],[ТИП]]="","",IF(tbl_main[[#This Row],[Серия и номер]]="","",tbl_main[[#This Row],[ТИП]]&amp;"-"&amp;RIGHT(tbl_main[[#This Row],[Серия и номер]],6)))</f>
        <v/>
      </c>
      <c r="C1443" s="83" t="s">
        <v>311</v>
      </c>
      <c r="D1443" s="83" t="s">
        <v>311</v>
      </c>
      <c r="E1443" s="83" t="s">
        <v>311</v>
      </c>
      <c r="F1443" s="83" t="s">
        <v>311</v>
      </c>
      <c r="G1443" s="83" t="s">
        <v>311</v>
      </c>
      <c r="H1443" s="83" t="s">
        <v>311</v>
      </c>
      <c r="I1443" s="83" t="s">
        <v>311</v>
      </c>
      <c r="J1443" s="83" t="s">
        <v>311</v>
      </c>
      <c r="K1443" s="84" t="s">
        <v>311</v>
      </c>
      <c r="L1443" s="83" t="s">
        <v>311</v>
      </c>
      <c r="M1443" s="85" t="s">
        <v>311</v>
      </c>
      <c r="N1443" s="83" t="s">
        <v>311</v>
      </c>
      <c r="O1443" s="84" t="s">
        <v>311</v>
      </c>
      <c r="P1443" s="83" t="s">
        <v>311</v>
      </c>
      <c r="Q1443" s="83" t="s">
        <v>311</v>
      </c>
      <c r="R1443" s="83" t="s">
        <v>311</v>
      </c>
      <c r="S1443" s="86" t="s">
        <v>311</v>
      </c>
      <c r="T1443" s="83" t="s">
        <v>311</v>
      </c>
      <c r="U1443" s="83" t="s">
        <v>311</v>
      </c>
      <c r="V1443" s="83" t="s">
        <v>311</v>
      </c>
      <c r="W1443" s="86" t="s">
        <v>311</v>
      </c>
      <c r="X1443" s="86" t="s">
        <v>311</v>
      </c>
      <c r="Y1443" s="90" t="str">
        <f>IF(tbl_main[[#This Row],[ИНН организации]]="","",IF(ISERROR(VLOOKUP(tbl_main[[#This Row],[ИНН организации]],tbl_inn[],3,FALSE)),"Проверьте ИНН",VLOOKUP(tbl_main[[#This Row],[ИНН организации]],tbl_inn[],3,FALSE)))</f>
        <v/>
      </c>
      <c r="Z1443" s="90" t="str">
        <f>IF(ISERROR(VLOOKUP(tbl_main[[#This Row],[ИНН организации]],tbl_inn[],4,FALSE)),"",VLOOKUP(tbl_main[[#This Row],[ИНН организации]],tbl_inn[],4,FALSE))</f>
        <v/>
      </c>
      <c r="AA1443" s="90" t="str">
        <f>IF(ISERROR(VLOOKUP(tbl_main[[#This Row],[ИНН организации]],tbl_inn[],8,FALSE)),"",VLOOKUP(tbl_main[[#This Row],[ИНН организации]],tbl_inn[],8,FALSE))</f>
        <v/>
      </c>
      <c r="AB1443" s="83" t="s">
        <v>311</v>
      </c>
      <c r="AC1443" s="83" t="s">
        <v>311</v>
      </c>
      <c r="AD1443" s="83" t="s">
        <v>311</v>
      </c>
      <c r="AE1443" s="83" t="s">
        <v>311</v>
      </c>
      <c r="AF1443" s="83" t="s">
        <v>311</v>
      </c>
      <c r="AG1443" s="83" t="s">
        <v>311</v>
      </c>
      <c r="AH1443" s="83" t="s">
        <v>311</v>
      </c>
      <c r="AI1443" s="83" t="s">
        <v>311</v>
      </c>
      <c r="AJ1443" s="83" t="s">
        <v>311</v>
      </c>
      <c r="AK1443" s="83" t="s">
        <v>311</v>
      </c>
      <c r="AL1443" s="83" t="s">
        <v>311</v>
      </c>
      <c r="AM1443" s="83" t="s">
        <v>311</v>
      </c>
      <c r="AN1443" s="83" t="s">
        <v>311</v>
      </c>
    </row>
    <row r="1444" spans="1:40" x14ac:dyDescent="0.25">
      <c r="A1444" s="81">
        <f t="shared" si="22"/>
        <v>1435</v>
      </c>
      <c r="B1444" s="82" t="str">
        <f>IF(tbl_main[[#This Row],[ТИП]]="","",IF(tbl_main[[#This Row],[Серия и номер]]="","",tbl_main[[#This Row],[ТИП]]&amp;"-"&amp;RIGHT(tbl_main[[#This Row],[Серия и номер]],6)))</f>
        <v/>
      </c>
      <c r="C1444" s="83" t="s">
        <v>311</v>
      </c>
      <c r="D1444" s="83" t="s">
        <v>311</v>
      </c>
      <c r="E1444" s="83" t="s">
        <v>311</v>
      </c>
      <c r="F1444" s="83" t="s">
        <v>311</v>
      </c>
      <c r="G1444" s="83" t="s">
        <v>311</v>
      </c>
      <c r="H1444" s="83" t="s">
        <v>311</v>
      </c>
      <c r="I1444" s="83" t="s">
        <v>311</v>
      </c>
      <c r="J1444" s="83" t="s">
        <v>311</v>
      </c>
      <c r="K1444" s="84" t="s">
        <v>311</v>
      </c>
      <c r="L1444" s="83" t="s">
        <v>311</v>
      </c>
      <c r="M1444" s="85" t="s">
        <v>311</v>
      </c>
      <c r="N1444" s="83" t="s">
        <v>311</v>
      </c>
      <c r="O1444" s="84" t="s">
        <v>311</v>
      </c>
      <c r="P1444" s="83" t="s">
        <v>311</v>
      </c>
      <c r="Q1444" s="83" t="s">
        <v>311</v>
      </c>
      <c r="R1444" s="83" t="s">
        <v>311</v>
      </c>
      <c r="S1444" s="86" t="s">
        <v>311</v>
      </c>
      <c r="T1444" s="83" t="s">
        <v>311</v>
      </c>
      <c r="U1444" s="83" t="s">
        <v>311</v>
      </c>
      <c r="V1444" s="83" t="s">
        <v>311</v>
      </c>
      <c r="W1444" s="86" t="s">
        <v>311</v>
      </c>
      <c r="X1444" s="86" t="s">
        <v>311</v>
      </c>
      <c r="Y1444" s="90" t="str">
        <f>IF(tbl_main[[#This Row],[ИНН организации]]="","",IF(ISERROR(VLOOKUP(tbl_main[[#This Row],[ИНН организации]],tbl_inn[],3,FALSE)),"Проверьте ИНН",VLOOKUP(tbl_main[[#This Row],[ИНН организации]],tbl_inn[],3,FALSE)))</f>
        <v/>
      </c>
      <c r="Z1444" s="90" t="str">
        <f>IF(ISERROR(VLOOKUP(tbl_main[[#This Row],[ИНН организации]],tbl_inn[],4,FALSE)),"",VLOOKUP(tbl_main[[#This Row],[ИНН организации]],tbl_inn[],4,FALSE))</f>
        <v/>
      </c>
      <c r="AA1444" s="90" t="str">
        <f>IF(ISERROR(VLOOKUP(tbl_main[[#This Row],[ИНН организации]],tbl_inn[],8,FALSE)),"",VLOOKUP(tbl_main[[#This Row],[ИНН организации]],tbl_inn[],8,FALSE))</f>
        <v/>
      </c>
      <c r="AB1444" s="83" t="s">
        <v>311</v>
      </c>
      <c r="AC1444" s="83" t="s">
        <v>311</v>
      </c>
      <c r="AD1444" s="83" t="s">
        <v>311</v>
      </c>
      <c r="AE1444" s="83" t="s">
        <v>311</v>
      </c>
      <c r="AF1444" s="83" t="s">
        <v>311</v>
      </c>
      <c r="AG1444" s="83" t="s">
        <v>311</v>
      </c>
      <c r="AH1444" s="83" t="s">
        <v>311</v>
      </c>
      <c r="AI1444" s="83" t="s">
        <v>311</v>
      </c>
      <c r="AJ1444" s="83" t="s">
        <v>311</v>
      </c>
      <c r="AK1444" s="83" t="s">
        <v>311</v>
      </c>
      <c r="AL1444" s="83" t="s">
        <v>311</v>
      </c>
      <c r="AM1444" s="83" t="s">
        <v>311</v>
      </c>
      <c r="AN1444" s="83" t="s">
        <v>311</v>
      </c>
    </row>
    <row r="1445" spans="1:40" x14ac:dyDescent="0.25">
      <c r="A1445" s="81">
        <f t="shared" si="22"/>
        <v>1436</v>
      </c>
      <c r="B1445" s="82" t="str">
        <f>IF(tbl_main[[#This Row],[ТИП]]="","",IF(tbl_main[[#This Row],[Серия и номер]]="","",tbl_main[[#This Row],[ТИП]]&amp;"-"&amp;RIGHT(tbl_main[[#This Row],[Серия и номер]],6)))</f>
        <v/>
      </c>
      <c r="C1445" s="83" t="s">
        <v>311</v>
      </c>
      <c r="D1445" s="83" t="s">
        <v>311</v>
      </c>
      <c r="E1445" s="83" t="s">
        <v>311</v>
      </c>
      <c r="F1445" s="83" t="s">
        <v>311</v>
      </c>
      <c r="G1445" s="83" t="s">
        <v>311</v>
      </c>
      <c r="H1445" s="83" t="s">
        <v>311</v>
      </c>
      <c r="I1445" s="83" t="s">
        <v>311</v>
      </c>
      <c r="J1445" s="83" t="s">
        <v>311</v>
      </c>
      <c r="K1445" s="84" t="s">
        <v>311</v>
      </c>
      <c r="L1445" s="83" t="s">
        <v>311</v>
      </c>
      <c r="M1445" s="85" t="s">
        <v>311</v>
      </c>
      <c r="N1445" s="83" t="s">
        <v>311</v>
      </c>
      <c r="O1445" s="84" t="s">
        <v>311</v>
      </c>
      <c r="P1445" s="83" t="s">
        <v>311</v>
      </c>
      <c r="Q1445" s="83" t="s">
        <v>311</v>
      </c>
      <c r="R1445" s="83" t="s">
        <v>311</v>
      </c>
      <c r="S1445" s="86" t="s">
        <v>311</v>
      </c>
      <c r="T1445" s="83" t="s">
        <v>311</v>
      </c>
      <c r="U1445" s="83" t="s">
        <v>311</v>
      </c>
      <c r="V1445" s="83" t="s">
        <v>311</v>
      </c>
      <c r="W1445" s="86" t="s">
        <v>311</v>
      </c>
      <c r="X1445" s="86" t="s">
        <v>311</v>
      </c>
      <c r="Y1445" s="90" t="str">
        <f>IF(tbl_main[[#This Row],[ИНН организации]]="","",IF(ISERROR(VLOOKUP(tbl_main[[#This Row],[ИНН организации]],tbl_inn[],3,FALSE)),"Проверьте ИНН",VLOOKUP(tbl_main[[#This Row],[ИНН организации]],tbl_inn[],3,FALSE)))</f>
        <v/>
      </c>
      <c r="Z1445" s="90" t="str">
        <f>IF(ISERROR(VLOOKUP(tbl_main[[#This Row],[ИНН организации]],tbl_inn[],4,FALSE)),"",VLOOKUP(tbl_main[[#This Row],[ИНН организации]],tbl_inn[],4,FALSE))</f>
        <v/>
      </c>
      <c r="AA1445" s="90" t="str">
        <f>IF(ISERROR(VLOOKUP(tbl_main[[#This Row],[ИНН организации]],tbl_inn[],8,FALSE)),"",VLOOKUP(tbl_main[[#This Row],[ИНН организации]],tbl_inn[],8,FALSE))</f>
        <v/>
      </c>
      <c r="AB1445" s="83" t="s">
        <v>311</v>
      </c>
      <c r="AC1445" s="83" t="s">
        <v>311</v>
      </c>
      <c r="AD1445" s="83" t="s">
        <v>311</v>
      </c>
      <c r="AE1445" s="83" t="s">
        <v>311</v>
      </c>
      <c r="AF1445" s="83" t="s">
        <v>311</v>
      </c>
      <c r="AG1445" s="83" t="s">
        <v>311</v>
      </c>
      <c r="AH1445" s="83" t="s">
        <v>311</v>
      </c>
      <c r="AI1445" s="83" t="s">
        <v>311</v>
      </c>
      <c r="AJ1445" s="83" t="s">
        <v>311</v>
      </c>
      <c r="AK1445" s="83" t="s">
        <v>311</v>
      </c>
      <c r="AL1445" s="83" t="s">
        <v>311</v>
      </c>
      <c r="AM1445" s="83" t="s">
        <v>311</v>
      </c>
      <c r="AN1445" s="83" t="s">
        <v>311</v>
      </c>
    </row>
    <row r="1446" spans="1:40" x14ac:dyDescent="0.25">
      <c r="A1446" s="81">
        <f t="shared" si="22"/>
        <v>1437</v>
      </c>
      <c r="B1446" s="82" t="str">
        <f>IF(tbl_main[[#This Row],[ТИП]]="","",IF(tbl_main[[#This Row],[Серия и номер]]="","",tbl_main[[#This Row],[ТИП]]&amp;"-"&amp;RIGHT(tbl_main[[#This Row],[Серия и номер]],6)))</f>
        <v/>
      </c>
      <c r="C1446" s="83" t="s">
        <v>311</v>
      </c>
      <c r="D1446" s="83" t="s">
        <v>311</v>
      </c>
      <c r="E1446" s="83" t="s">
        <v>311</v>
      </c>
      <c r="F1446" s="83" t="s">
        <v>311</v>
      </c>
      <c r="G1446" s="83" t="s">
        <v>311</v>
      </c>
      <c r="H1446" s="83" t="s">
        <v>311</v>
      </c>
      <c r="I1446" s="83" t="s">
        <v>311</v>
      </c>
      <c r="J1446" s="83" t="s">
        <v>311</v>
      </c>
      <c r="K1446" s="84" t="s">
        <v>311</v>
      </c>
      <c r="L1446" s="83" t="s">
        <v>311</v>
      </c>
      <c r="M1446" s="85" t="s">
        <v>311</v>
      </c>
      <c r="N1446" s="83" t="s">
        <v>311</v>
      </c>
      <c r="O1446" s="84" t="s">
        <v>311</v>
      </c>
      <c r="P1446" s="83" t="s">
        <v>311</v>
      </c>
      <c r="Q1446" s="83" t="s">
        <v>311</v>
      </c>
      <c r="R1446" s="83" t="s">
        <v>311</v>
      </c>
      <c r="S1446" s="86" t="s">
        <v>311</v>
      </c>
      <c r="T1446" s="83" t="s">
        <v>311</v>
      </c>
      <c r="U1446" s="83" t="s">
        <v>311</v>
      </c>
      <c r="V1446" s="83" t="s">
        <v>311</v>
      </c>
      <c r="W1446" s="86" t="s">
        <v>311</v>
      </c>
      <c r="X1446" s="86" t="s">
        <v>311</v>
      </c>
      <c r="Y1446" s="90" t="str">
        <f>IF(tbl_main[[#This Row],[ИНН организации]]="","",IF(ISERROR(VLOOKUP(tbl_main[[#This Row],[ИНН организации]],tbl_inn[],3,FALSE)),"Проверьте ИНН",VLOOKUP(tbl_main[[#This Row],[ИНН организации]],tbl_inn[],3,FALSE)))</f>
        <v/>
      </c>
      <c r="Z1446" s="90" t="str">
        <f>IF(ISERROR(VLOOKUP(tbl_main[[#This Row],[ИНН организации]],tbl_inn[],4,FALSE)),"",VLOOKUP(tbl_main[[#This Row],[ИНН организации]],tbl_inn[],4,FALSE))</f>
        <v/>
      </c>
      <c r="AA1446" s="90" t="str">
        <f>IF(ISERROR(VLOOKUP(tbl_main[[#This Row],[ИНН организации]],tbl_inn[],8,FALSE)),"",VLOOKUP(tbl_main[[#This Row],[ИНН организации]],tbl_inn[],8,FALSE))</f>
        <v/>
      </c>
      <c r="AB1446" s="83" t="s">
        <v>311</v>
      </c>
      <c r="AC1446" s="83" t="s">
        <v>311</v>
      </c>
      <c r="AD1446" s="83" t="s">
        <v>311</v>
      </c>
      <c r="AE1446" s="83" t="s">
        <v>311</v>
      </c>
      <c r="AF1446" s="83" t="s">
        <v>311</v>
      </c>
      <c r="AG1446" s="83" t="s">
        <v>311</v>
      </c>
      <c r="AH1446" s="83" t="s">
        <v>311</v>
      </c>
      <c r="AI1446" s="83" t="s">
        <v>311</v>
      </c>
      <c r="AJ1446" s="83" t="s">
        <v>311</v>
      </c>
      <c r="AK1446" s="83" t="s">
        <v>311</v>
      </c>
      <c r="AL1446" s="83" t="s">
        <v>311</v>
      </c>
      <c r="AM1446" s="83" t="s">
        <v>311</v>
      </c>
      <c r="AN1446" s="83" t="s">
        <v>311</v>
      </c>
    </row>
    <row r="1447" spans="1:40" x14ac:dyDescent="0.25">
      <c r="A1447" s="81">
        <f t="shared" si="22"/>
        <v>1438</v>
      </c>
      <c r="B1447" s="82" t="str">
        <f>IF(tbl_main[[#This Row],[ТИП]]="","",IF(tbl_main[[#This Row],[Серия и номер]]="","",tbl_main[[#This Row],[ТИП]]&amp;"-"&amp;RIGHT(tbl_main[[#This Row],[Серия и номер]],6)))</f>
        <v/>
      </c>
      <c r="C1447" s="83" t="s">
        <v>311</v>
      </c>
      <c r="D1447" s="83" t="s">
        <v>311</v>
      </c>
      <c r="E1447" s="83" t="s">
        <v>311</v>
      </c>
      <c r="F1447" s="83" t="s">
        <v>311</v>
      </c>
      <c r="G1447" s="83" t="s">
        <v>311</v>
      </c>
      <c r="H1447" s="83" t="s">
        <v>311</v>
      </c>
      <c r="I1447" s="83" t="s">
        <v>311</v>
      </c>
      <c r="J1447" s="83" t="s">
        <v>311</v>
      </c>
      <c r="K1447" s="84" t="s">
        <v>311</v>
      </c>
      <c r="L1447" s="83" t="s">
        <v>311</v>
      </c>
      <c r="M1447" s="85" t="s">
        <v>311</v>
      </c>
      <c r="N1447" s="83" t="s">
        <v>311</v>
      </c>
      <c r="O1447" s="84" t="s">
        <v>311</v>
      </c>
      <c r="P1447" s="83" t="s">
        <v>311</v>
      </c>
      <c r="Q1447" s="83" t="s">
        <v>311</v>
      </c>
      <c r="R1447" s="83" t="s">
        <v>311</v>
      </c>
      <c r="S1447" s="86" t="s">
        <v>311</v>
      </c>
      <c r="T1447" s="83" t="s">
        <v>311</v>
      </c>
      <c r="U1447" s="83" t="s">
        <v>311</v>
      </c>
      <c r="V1447" s="83" t="s">
        <v>311</v>
      </c>
      <c r="W1447" s="86" t="s">
        <v>311</v>
      </c>
      <c r="X1447" s="86" t="s">
        <v>311</v>
      </c>
      <c r="Y1447" s="90" t="str">
        <f>IF(tbl_main[[#This Row],[ИНН организации]]="","",IF(ISERROR(VLOOKUP(tbl_main[[#This Row],[ИНН организации]],tbl_inn[],3,FALSE)),"Проверьте ИНН",VLOOKUP(tbl_main[[#This Row],[ИНН организации]],tbl_inn[],3,FALSE)))</f>
        <v/>
      </c>
      <c r="Z1447" s="90" t="str">
        <f>IF(ISERROR(VLOOKUP(tbl_main[[#This Row],[ИНН организации]],tbl_inn[],4,FALSE)),"",VLOOKUP(tbl_main[[#This Row],[ИНН организации]],tbl_inn[],4,FALSE))</f>
        <v/>
      </c>
      <c r="AA1447" s="90" t="str">
        <f>IF(ISERROR(VLOOKUP(tbl_main[[#This Row],[ИНН организации]],tbl_inn[],8,FALSE)),"",VLOOKUP(tbl_main[[#This Row],[ИНН организации]],tbl_inn[],8,FALSE))</f>
        <v/>
      </c>
      <c r="AB1447" s="83" t="s">
        <v>311</v>
      </c>
      <c r="AC1447" s="83" t="s">
        <v>311</v>
      </c>
      <c r="AD1447" s="83" t="s">
        <v>311</v>
      </c>
      <c r="AE1447" s="83" t="s">
        <v>311</v>
      </c>
      <c r="AF1447" s="83" t="s">
        <v>311</v>
      </c>
      <c r="AG1447" s="83" t="s">
        <v>311</v>
      </c>
      <c r="AH1447" s="83" t="s">
        <v>311</v>
      </c>
      <c r="AI1447" s="83" t="s">
        <v>311</v>
      </c>
      <c r="AJ1447" s="83" t="s">
        <v>311</v>
      </c>
      <c r="AK1447" s="83" t="s">
        <v>311</v>
      </c>
      <c r="AL1447" s="83" t="s">
        <v>311</v>
      </c>
      <c r="AM1447" s="83" t="s">
        <v>311</v>
      </c>
      <c r="AN1447" s="83" t="s">
        <v>311</v>
      </c>
    </row>
    <row r="1448" spans="1:40" x14ac:dyDescent="0.25">
      <c r="A1448" s="81">
        <f t="shared" si="22"/>
        <v>1439</v>
      </c>
      <c r="B1448" s="82" t="str">
        <f>IF(tbl_main[[#This Row],[ТИП]]="","",IF(tbl_main[[#This Row],[Серия и номер]]="","",tbl_main[[#This Row],[ТИП]]&amp;"-"&amp;RIGHT(tbl_main[[#This Row],[Серия и номер]],6)))</f>
        <v/>
      </c>
      <c r="C1448" s="83" t="s">
        <v>311</v>
      </c>
      <c r="D1448" s="83" t="s">
        <v>311</v>
      </c>
      <c r="E1448" s="83" t="s">
        <v>311</v>
      </c>
      <c r="F1448" s="83" t="s">
        <v>311</v>
      </c>
      <c r="G1448" s="83" t="s">
        <v>311</v>
      </c>
      <c r="H1448" s="83" t="s">
        <v>311</v>
      </c>
      <c r="I1448" s="83" t="s">
        <v>311</v>
      </c>
      <c r="J1448" s="83" t="s">
        <v>311</v>
      </c>
      <c r="K1448" s="84" t="s">
        <v>311</v>
      </c>
      <c r="L1448" s="83" t="s">
        <v>311</v>
      </c>
      <c r="M1448" s="85" t="s">
        <v>311</v>
      </c>
      <c r="N1448" s="83" t="s">
        <v>311</v>
      </c>
      <c r="O1448" s="84" t="s">
        <v>311</v>
      </c>
      <c r="P1448" s="83" t="s">
        <v>311</v>
      </c>
      <c r="Q1448" s="83" t="s">
        <v>311</v>
      </c>
      <c r="R1448" s="83" t="s">
        <v>311</v>
      </c>
      <c r="S1448" s="86" t="s">
        <v>311</v>
      </c>
      <c r="T1448" s="83" t="s">
        <v>311</v>
      </c>
      <c r="U1448" s="83" t="s">
        <v>311</v>
      </c>
      <c r="V1448" s="83" t="s">
        <v>311</v>
      </c>
      <c r="W1448" s="86" t="s">
        <v>311</v>
      </c>
      <c r="X1448" s="86" t="s">
        <v>311</v>
      </c>
      <c r="Y1448" s="90" t="str">
        <f>IF(tbl_main[[#This Row],[ИНН организации]]="","",IF(ISERROR(VLOOKUP(tbl_main[[#This Row],[ИНН организации]],tbl_inn[],3,FALSE)),"Проверьте ИНН",VLOOKUP(tbl_main[[#This Row],[ИНН организации]],tbl_inn[],3,FALSE)))</f>
        <v/>
      </c>
      <c r="Z1448" s="90" t="str">
        <f>IF(ISERROR(VLOOKUP(tbl_main[[#This Row],[ИНН организации]],tbl_inn[],4,FALSE)),"",VLOOKUP(tbl_main[[#This Row],[ИНН организации]],tbl_inn[],4,FALSE))</f>
        <v/>
      </c>
      <c r="AA1448" s="90" t="str">
        <f>IF(ISERROR(VLOOKUP(tbl_main[[#This Row],[ИНН организации]],tbl_inn[],8,FALSE)),"",VLOOKUP(tbl_main[[#This Row],[ИНН организации]],tbl_inn[],8,FALSE))</f>
        <v/>
      </c>
      <c r="AB1448" s="83" t="s">
        <v>311</v>
      </c>
      <c r="AC1448" s="83" t="s">
        <v>311</v>
      </c>
      <c r="AD1448" s="83" t="s">
        <v>311</v>
      </c>
      <c r="AE1448" s="83" t="s">
        <v>311</v>
      </c>
      <c r="AF1448" s="83" t="s">
        <v>311</v>
      </c>
      <c r="AG1448" s="83" t="s">
        <v>311</v>
      </c>
      <c r="AH1448" s="83" t="s">
        <v>311</v>
      </c>
      <c r="AI1448" s="83" t="s">
        <v>311</v>
      </c>
      <c r="AJ1448" s="83" t="s">
        <v>311</v>
      </c>
      <c r="AK1448" s="83" t="s">
        <v>311</v>
      </c>
      <c r="AL1448" s="83" t="s">
        <v>311</v>
      </c>
      <c r="AM1448" s="83" t="s">
        <v>311</v>
      </c>
      <c r="AN1448" s="83" t="s">
        <v>311</v>
      </c>
    </row>
    <row r="1449" spans="1:40" x14ac:dyDescent="0.25">
      <c r="A1449" s="81">
        <f t="shared" si="22"/>
        <v>1440</v>
      </c>
      <c r="B1449" s="82" t="str">
        <f>IF(tbl_main[[#This Row],[ТИП]]="","",IF(tbl_main[[#This Row],[Серия и номер]]="","",tbl_main[[#This Row],[ТИП]]&amp;"-"&amp;RIGHT(tbl_main[[#This Row],[Серия и номер]],6)))</f>
        <v/>
      </c>
      <c r="C1449" s="83" t="s">
        <v>311</v>
      </c>
      <c r="D1449" s="83" t="s">
        <v>311</v>
      </c>
      <c r="E1449" s="83" t="s">
        <v>311</v>
      </c>
      <c r="F1449" s="83" t="s">
        <v>311</v>
      </c>
      <c r="G1449" s="83" t="s">
        <v>311</v>
      </c>
      <c r="H1449" s="83" t="s">
        <v>311</v>
      </c>
      <c r="I1449" s="83" t="s">
        <v>311</v>
      </c>
      <c r="J1449" s="83" t="s">
        <v>311</v>
      </c>
      <c r="K1449" s="84" t="s">
        <v>311</v>
      </c>
      <c r="L1449" s="83" t="s">
        <v>311</v>
      </c>
      <c r="M1449" s="85" t="s">
        <v>311</v>
      </c>
      <c r="N1449" s="83" t="s">
        <v>311</v>
      </c>
      <c r="O1449" s="84" t="s">
        <v>311</v>
      </c>
      <c r="P1449" s="83" t="s">
        <v>311</v>
      </c>
      <c r="Q1449" s="83" t="s">
        <v>311</v>
      </c>
      <c r="R1449" s="83" t="s">
        <v>311</v>
      </c>
      <c r="S1449" s="86" t="s">
        <v>311</v>
      </c>
      <c r="T1449" s="83" t="s">
        <v>311</v>
      </c>
      <c r="U1449" s="83" t="s">
        <v>311</v>
      </c>
      <c r="V1449" s="83" t="s">
        <v>311</v>
      </c>
      <c r="W1449" s="86" t="s">
        <v>311</v>
      </c>
      <c r="X1449" s="86" t="s">
        <v>311</v>
      </c>
      <c r="Y1449" s="90" t="str">
        <f>IF(tbl_main[[#This Row],[ИНН организации]]="","",IF(ISERROR(VLOOKUP(tbl_main[[#This Row],[ИНН организации]],tbl_inn[],3,FALSE)),"Проверьте ИНН",VLOOKUP(tbl_main[[#This Row],[ИНН организации]],tbl_inn[],3,FALSE)))</f>
        <v/>
      </c>
      <c r="Z1449" s="90" t="str">
        <f>IF(ISERROR(VLOOKUP(tbl_main[[#This Row],[ИНН организации]],tbl_inn[],4,FALSE)),"",VLOOKUP(tbl_main[[#This Row],[ИНН организации]],tbl_inn[],4,FALSE))</f>
        <v/>
      </c>
      <c r="AA1449" s="90" t="str">
        <f>IF(ISERROR(VLOOKUP(tbl_main[[#This Row],[ИНН организации]],tbl_inn[],8,FALSE)),"",VLOOKUP(tbl_main[[#This Row],[ИНН организации]],tbl_inn[],8,FALSE))</f>
        <v/>
      </c>
      <c r="AB1449" s="83" t="s">
        <v>311</v>
      </c>
      <c r="AC1449" s="83" t="s">
        <v>311</v>
      </c>
      <c r="AD1449" s="83" t="s">
        <v>311</v>
      </c>
      <c r="AE1449" s="83" t="s">
        <v>311</v>
      </c>
      <c r="AF1449" s="83" t="s">
        <v>311</v>
      </c>
      <c r="AG1449" s="83" t="s">
        <v>311</v>
      </c>
      <c r="AH1449" s="83" t="s">
        <v>311</v>
      </c>
      <c r="AI1449" s="83" t="s">
        <v>311</v>
      </c>
      <c r="AJ1449" s="83" t="s">
        <v>311</v>
      </c>
      <c r="AK1449" s="83" t="s">
        <v>311</v>
      </c>
      <c r="AL1449" s="83" t="s">
        <v>311</v>
      </c>
      <c r="AM1449" s="83" t="s">
        <v>311</v>
      </c>
      <c r="AN1449" s="83" t="s">
        <v>311</v>
      </c>
    </row>
    <row r="1450" spans="1:40" x14ac:dyDescent="0.25">
      <c r="A1450" s="81">
        <f t="shared" si="22"/>
        <v>1441</v>
      </c>
      <c r="B1450" s="82" t="str">
        <f>IF(tbl_main[[#This Row],[ТИП]]="","",IF(tbl_main[[#This Row],[Серия и номер]]="","",tbl_main[[#This Row],[ТИП]]&amp;"-"&amp;RIGHT(tbl_main[[#This Row],[Серия и номер]],6)))</f>
        <v/>
      </c>
      <c r="C1450" s="83" t="s">
        <v>311</v>
      </c>
      <c r="D1450" s="83" t="s">
        <v>311</v>
      </c>
      <c r="E1450" s="83" t="s">
        <v>311</v>
      </c>
      <c r="F1450" s="83" t="s">
        <v>311</v>
      </c>
      <c r="G1450" s="83" t="s">
        <v>311</v>
      </c>
      <c r="H1450" s="83" t="s">
        <v>311</v>
      </c>
      <c r="I1450" s="83" t="s">
        <v>311</v>
      </c>
      <c r="J1450" s="83" t="s">
        <v>311</v>
      </c>
      <c r="K1450" s="84" t="s">
        <v>311</v>
      </c>
      <c r="L1450" s="83" t="s">
        <v>311</v>
      </c>
      <c r="M1450" s="85" t="s">
        <v>311</v>
      </c>
      <c r="N1450" s="83" t="s">
        <v>311</v>
      </c>
      <c r="O1450" s="84" t="s">
        <v>311</v>
      </c>
      <c r="P1450" s="83" t="s">
        <v>311</v>
      </c>
      <c r="Q1450" s="83" t="s">
        <v>311</v>
      </c>
      <c r="R1450" s="83" t="s">
        <v>311</v>
      </c>
      <c r="S1450" s="86" t="s">
        <v>311</v>
      </c>
      <c r="T1450" s="83" t="s">
        <v>311</v>
      </c>
      <c r="U1450" s="83" t="s">
        <v>311</v>
      </c>
      <c r="V1450" s="83" t="s">
        <v>311</v>
      </c>
      <c r="W1450" s="86" t="s">
        <v>311</v>
      </c>
      <c r="X1450" s="86" t="s">
        <v>311</v>
      </c>
      <c r="Y1450" s="90" t="str">
        <f>IF(tbl_main[[#This Row],[ИНН организации]]="","",IF(ISERROR(VLOOKUP(tbl_main[[#This Row],[ИНН организации]],tbl_inn[],3,FALSE)),"Проверьте ИНН",VLOOKUP(tbl_main[[#This Row],[ИНН организации]],tbl_inn[],3,FALSE)))</f>
        <v/>
      </c>
      <c r="Z1450" s="90" t="str">
        <f>IF(ISERROR(VLOOKUP(tbl_main[[#This Row],[ИНН организации]],tbl_inn[],4,FALSE)),"",VLOOKUP(tbl_main[[#This Row],[ИНН организации]],tbl_inn[],4,FALSE))</f>
        <v/>
      </c>
      <c r="AA1450" s="90" t="str">
        <f>IF(ISERROR(VLOOKUP(tbl_main[[#This Row],[ИНН организации]],tbl_inn[],8,FALSE)),"",VLOOKUP(tbl_main[[#This Row],[ИНН организации]],tbl_inn[],8,FALSE))</f>
        <v/>
      </c>
      <c r="AB1450" s="83" t="s">
        <v>311</v>
      </c>
      <c r="AC1450" s="83" t="s">
        <v>311</v>
      </c>
      <c r="AD1450" s="83" t="s">
        <v>311</v>
      </c>
      <c r="AE1450" s="83" t="s">
        <v>311</v>
      </c>
      <c r="AF1450" s="83" t="s">
        <v>311</v>
      </c>
      <c r="AG1450" s="83" t="s">
        <v>311</v>
      </c>
      <c r="AH1450" s="83" t="s">
        <v>311</v>
      </c>
      <c r="AI1450" s="83" t="s">
        <v>311</v>
      </c>
      <c r="AJ1450" s="83" t="s">
        <v>311</v>
      </c>
      <c r="AK1450" s="83" t="s">
        <v>311</v>
      </c>
      <c r="AL1450" s="83" t="s">
        <v>311</v>
      </c>
      <c r="AM1450" s="83" t="s">
        <v>311</v>
      </c>
      <c r="AN1450" s="83" t="s">
        <v>311</v>
      </c>
    </row>
    <row r="1451" spans="1:40" x14ac:dyDescent="0.25">
      <c r="A1451" s="81">
        <f t="shared" si="22"/>
        <v>1442</v>
      </c>
      <c r="B1451" s="82" t="str">
        <f>IF(tbl_main[[#This Row],[ТИП]]="","",IF(tbl_main[[#This Row],[Серия и номер]]="","",tbl_main[[#This Row],[ТИП]]&amp;"-"&amp;RIGHT(tbl_main[[#This Row],[Серия и номер]],6)))</f>
        <v/>
      </c>
      <c r="C1451" s="83" t="s">
        <v>311</v>
      </c>
      <c r="D1451" s="83" t="s">
        <v>311</v>
      </c>
      <c r="E1451" s="83" t="s">
        <v>311</v>
      </c>
      <c r="F1451" s="83" t="s">
        <v>311</v>
      </c>
      <c r="G1451" s="83" t="s">
        <v>311</v>
      </c>
      <c r="H1451" s="83" t="s">
        <v>311</v>
      </c>
      <c r="I1451" s="83" t="s">
        <v>311</v>
      </c>
      <c r="J1451" s="83" t="s">
        <v>311</v>
      </c>
      <c r="K1451" s="84" t="s">
        <v>311</v>
      </c>
      <c r="L1451" s="83" t="s">
        <v>311</v>
      </c>
      <c r="M1451" s="85" t="s">
        <v>311</v>
      </c>
      <c r="N1451" s="83" t="s">
        <v>311</v>
      </c>
      <c r="O1451" s="84" t="s">
        <v>311</v>
      </c>
      <c r="P1451" s="83" t="s">
        <v>311</v>
      </c>
      <c r="Q1451" s="83" t="s">
        <v>311</v>
      </c>
      <c r="R1451" s="83" t="s">
        <v>311</v>
      </c>
      <c r="S1451" s="86" t="s">
        <v>311</v>
      </c>
      <c r="T1451" s="83" t="s">
        <v>311</v>
      </c>
      <c r="U1451" s="83" t="s">
        <v>311</v>
      </c>
      <c r="V1451" s="83" t="s">
        <v>311</v>
      </c>
      <c r="W1451" s="86" t="s">
        <v>311</v>
      </c>
      <c r="X1451" s="86" t="s">
        <v>311</v>
      </c>
      <c r="Y1451" s="90" t="str">
        <f>IF(tbl_main[[#This Row],[ИНН организации]]="","",IF(ISERROR(VLOOKUP(tbl_main[[#This Row],[ИНН организации]],tbl_inn[],3,FALSE)),"Проверьте ИНН",VLOOKUP(tbl_main[[#This Row],[ИНН организации]],tbl_inn[],3,FALSE)))</f>
        <v/>
      </c>
      <c r="Z1451" s="90" t="str">
        <f>IF(ISERROR(VLOOKUP(tbl_main[[#This Row],[ИНН организации]],tbl_inn[],4,FALSE)),"",VLOOKUP(tbl_main[[#This Row],[ИНН организации]],tbl_inn[],4,FALSE))</f>
        <v/>
      </c>
      <c r="AA1451" s="90" t="str">
        <f>IF(ISERROR(VLOOKUP(tbl_main[[#This Row],[ИНН организации]],tbl_inn[],8,FALSE)),"",VLOOKUP(tbl_main[[#This Row],[ИНН организации]],tbl_inn[],8,FALSE))</f>
        <v/>
      </c>
      <c r="AB1451" s="83" t="s">
        <v>311</v>
      </c>
      <c r="AC1451" s="83" t="s">
        <v>311</v>
      </c>
      <c r="AD1451" s="83" t="s">
        <v>311</v>
      </c>
      <c r="AE1451" s="83" t="s">
        <v>311</v>
      </c>
      <c r="AF1451" s="83" t="s">
        <v>311</v>
      </c>
      <c r="AG1451" s="83" t="s">
        <v>311</v>
      </c>
      <c r="AH1451" s="83" t="s">
        <v>311</v>
      </c>
      <c r="AI1451" s="83" t="s">
        <v>311</v>
      </c>
      <c r="AJ1451" s="83" t="s">
        <v>311</v>
      </c>
      <c r="AK1451" s="83" t="s">
        <v>311</v>
      </c>
      <c r="AL1451" s="83" t="s">
        <v>311</v>
      </c>
      <c r="AM1451" s="83" t="s">
        <v>311</v>
      </c>
      <c r="AN1451" s="83" t="s">
        <v>311</v>
      </c>
    </row>
    <row r="1452" spans="1:40" x14ac:dyDescent="0.25">
      <c r="A1452" s="81">
        <f t="shared" si="22"/>
        <v>1443</v>
      </c>
      <c r="B1452" s="82" t="str">
        <f>IF(tbl_main[[#This Row],[ТИП]]="","",IF(tbl_main[[#This Row],[Серия и номер]]="","",tbl_main[[#This Row],[ТИП]]&amp;"-"&amp;RIGHT(tbl_main[[#This Row],[Серия и номер]],6)))</f>
        <v/>
      </c>
      <c r="C1452" s="83" t="s">
        <v>311</v>
      </c>
      <c r="D1452" s="83" t="s">
        <v>311</v>
      </c>
      <c r="E1452" s="83" t="s">
        <v>311</v>
      </c>
      <c r="F1452" s="83" t="s">
        <v>311</v>
      </c>
      <c r="G1452" s="83" t="s">
        <v>311</v>
      </c>
      <c r="H1452" s="83" t="s">
        <v>311</v>
      </c>
      <c r="I1452" s="83" t="s">
        <v>311</v>
      </c>
      <c r="J1452" s="83" t="s">
        <v>311</v>
      </c>
      <c r="K1452" s="84" t="s">
        <v>311</v>
      </c>
      <c r="L1452" s="83" t="s">
        <v>311</v>
      </c>
      <c r="M1452" s="85" t="s">
        <v>311</v>
      </c>
      <c r="N1452" s="83" t="s">
        <v>311</v>
      </c>
      <c r="O1452" s="84" t="s">
        <v>311</v>
      </c>
      <c r="P1452" s="83" t="s">
        <v>311</v>
      </c>
      <c r="Q1452" s="83" t="s">
        <v>311</v>
      </c>
      <c r="R1452" s="83" t="s">
        <v>311</v>
      </c>
      <c r="S1452" s="86" t="s">
        <v>311</v>
      </c>
      <c r="T1452" s="83" t="s">
        <v>311</v>
      </c>
      <c r="U1452" s="83" t="s">
        <v>311</v>
      </c>
      <c r="V1452" s="83" t="s">
        <v>311</v>
      </c>
      <c r="W1452" s="86" t="s">
        <v>311</v>
      </c>
      <c r="X1452" s="86" t="s">
        <v>311</v>
      </c>
      <c r="Y1452" s="90" t="str">
        <f>IF(tbl_main[[#This Row],[ИНН организации]]="","",IF(ISERROR(VLOOKUP(tbl_main[[#This Row],[ИНН организации]],tbl_inn[],3,FALSE)),"Проверьте ИНН",VLOOKUP(tbl_main[[#This Row],[ИНН организации]],tbl_inn[],3,FALSE)))</f>
        <v/>
      </c>
      <c r="Z1452" s="90" t="str">
        <f>IF(ISERROR(VLOOKUP(tbl_main[[#This Row],[ИНН организации]],tbl_inn[],4,FALSE)),"",VLOOKUP(tbl_main[[#This Row],[ИНН организации]],tbl_inn[],4,FALSE))</f>
        <v/>
      </c>
      <c r="AA1452" s="90" t="str">
        <f>IF(ISERROR(VLOOKUP(tbl_main[[#This Row],[ИНН организации]],tbl_inn[],8,FALSE)),"",VLOOKUP(tbl_main[[#This Row],[ИНН организации]],tbl_inn[],8,FALSE))</f>
        <v/>
      </c>
      <c r="AB1452" s="83" t="s">
        <v>311</v>
      </c>
      <c r="AC1452" s="83" t="s">
        <v>311</v>
      </c>
      <c r="AD1452" s="83" t="s">
        <v>311</v>
      </c>
      <c r="AE1452" s="83" t="s">
        <v>311</v>
      </c>
      <c r="AF1452" s="83" t="s">
        <v>311</v>
      </c>
      <c r="AG1452" s="83" t="s">
        <v>311</v>
      </c>
      <c r="AH1452" s="83" t="s">
        <v>311</v>
      </c>
      <c r="AI1452" s="83" t="s">
        <v>311</v>
      </c>
      <c r="AJ1452" s="83" t="s">
        <v>311</v>
      </c>
      <c r="AK1452" s="83" t="s">
        <v>311</v>
      </c>
      <c r="AL1452" s="83" t="s">
        <v>311</v>
      </c>
      <c r="AM1452" s="83" t="s">
        <v>311</v>
      </c>
      <c r="AN1452" s="83" t="s">
        <v>311</v>
      </c>
    </row>
    <row r="1453" spans="1:40" x14ac:dyDescent="0.25">
      <c r="A1453" s="81">
        <f t="shared" si="22"/>
        <v>1444</v>
      </c>
      <c r="B1453" s="82" t="str">
        <f>IF(tbl_main[[#This Row],[ТИП]]="","",IF(tbl_main[[#This Row],[Серия и номер]]="","",tbl_main[[#This Row],[ТИП]]&amp;"-"&amp;RIGHT(tbl_main[[#This Row],[Серия и номер]],6)))</f>
        <v/>
      </c>
      <c r="C1453" s="83" t="s">
        <v>311</v>
      </c>
      <c r="D1453" s="83" t="s">
        <v>311</v>
      </c>
      <c r="E1453" s="83" t="s">
        <v>311</v>
      </c>
      <c r="F1453" s="83" t="s">
        <v>311</v>
      </c>
      <c r="G1453" s="83" t="s">
        <v>311</v>
      </c>
      <c r="H1453" s="83" t="s">
        <v>311</v>
      </c>
      <c r="I1453" s="83" t="s">
        <v>311</v>
      </c>
      <c r="J1453" s="83" t="s">
        <v>311</v>
      </c>
      <c r="K1453" s="84" t="s">
        <v>311</v>
      </c>
      <c r="L1453" s="83" t="s">
        <v>311</v>
      </c>
      <c r="M1453" s="85" t="s">
        <v>311</v>
      </c>
      <c r="N1453" s="83" t="s">
        <v>311</v>
      </c>
      <c r="O1453" s="84" t="s">
        <v>311</v>
      </c>
      <c r="P1453" s="83" t="s">
        <v>311</v>
      </c>
      <c r="Q1453" s="83" t="s">
        <v>311</v>
      </c>
      <c r="R1453" s="83" t="s">
        <v>311</v>
      </c>
      <c r="S1453" s="86" t="s">
        <v>311</v>
      </c>
      <c r="T1453" s="83" t="s">
        <v>311</v>
      </c>
      <c r="U1453" s="83" t="s">
        <v>311</v>
      </c>
      <c r="V1453" s="83" t="s">
        <v>311</v>
      </c>
      <c r="W1453" s="86" t="s">
        <v>311</v>
      </c>
      <c r="X1453" s="86" t="s">
        <v>311</v>
      </c>
      <c r="Y1453" s="90" t="str">
        <f>IF(tbl_main[[#This Row],[ИНН организации]]="","",IF(ISERROR(VLOOKUP(tbl_main[[#This Row],[ИНН организации]],tbl_inn[],3,FALSE)),"Проверьте ИНН",VLOOKUP(tbl_main[[#This Row],[ИНН организации]],tbl_inn[],3,FALSE)))</f>
        <v/>
      </c>
      <c r="Z1453" s="90" t="str">
        <f>IF(ISERROR(VLOOKUP(tbl_main[[#This Row],[ИНН организации]],tbl_inn[],4,FALSE)),"",VLOOKUP(tbl_main[[#This Row],[ИНН организации]],tbl_inn[],4,FALSE))</f>
        <v/>
      </c>
      <c r="AA1453" s="90" t="str">
        <f>IF(ISERROR(VLOOKUP(tbl_main[[#This Row],[ИНН организации]],tbl_inn[],8,FALSE)),"",VLOOKUP(tbl_main[[#This Row],[ИНН организации]],tbl_inn[],8,FALSE))</f>
        <v/>
      </c>
      <c r="AB1453" s="83" t="s">
        <v>311</v>
      </c>
      <c r="AC1453" s="83" t="s">
        <v>311</v>
      </c>
      <c r="AD1453" s="83" t="s">
        <v>311</v>
      </c>
      <c r="AE1453" s="83" t="s">
        <v>311</v>
      </c>
      <c r="AF1453" s="83" t="s">
        <v>311</v>
      </c>
      <c r="AG1453" s="83" t="s">
        <v>311</v>
      </c>
      <c r="AH1453" s="83" t="s">
        <v>311</v>
      </c>
      <c r="AI1453" s="83" t="s">
        <v>311</v>
      </c>
      <c r="AJ1453" s="83" t="s">
        <v>311</v>
      </c>
      <c r="AK1453" s="83" t="s">
        <v>311</v>
      </c>
      <c r="AL1453" s="83" t="s">
        <v>311</v>
      </c>
      <c r="AM1453" s="83" t="s">
        <v>311</v>
      </c>
      <c r="AN1453" s="83" t="s">
        <v>311</v>
      </c>
    </row>
    <row r="1454" spans="1:40" x14ac:dyDescent="0.25">
      <c r="A1454" s="81">
        <f t="shared" si="22"/>
        <v>1445</v>
      </c>
      <c r="B1454" s="82" t="str">
        <f>IF(tbl_main[[#This Row],[ТИП]]="","",IF(tbl_main[[#This Row],[Серия и номер]]="","",tbl_main[[#This Row],[ТИП]]&amp;"-"&amp;RIGHT(tbl_main[[#This Row],[Серия и номер]],6)))</f>
        <v/>
      </c>
      <c r="C1454" s="83" t="s">
        <v>311</v>
      </c>
      <c r="D1454" s="83" t="s">
        <v>311</v>
      </c>
      <c r="E1454" s="83" t="s">
        <v>311</v>
      </c>
      <c r="F1454" s="83" t="s">
        <v>311</v>
      </c>
      <c r="G1454" s="83" t="s">
        <v>311</v>
      </c>
      <c r="H1454" s="83" t="s">
        <v>311</v>
      </c>
      <c r="I1454" s="83" t="s">
        <v>311</v>
      </c>
      <c r="J1454" s="83" t="s">
        <v>311</v>
      </c>
      <c r="K1454" s="84" t="s">
        <v>311</v>
      </c>
      <c r="L1454" s="83" t="s">
        <v>311</v>
      </c>
      <c r="M1454" s="85" t="s">
        <v>311</v>
      </c>
      <c r="N1454" s="83" t="s">
        <v>311</v>
      </c>
      <c r="O1454" s="84" t="s">
        <v>311</v>
      </c>
      <c r="P1454" s="83" t="s">
        <v>311</v>
      </c>
      <c r="Q1454" s="83" t="s">
        <v>311</v>
      </c>
      <c r="R1454" s="83" t="s">
        <v>311</v>
      </c>
      <c r="S1454" s="86" t="s">
        <v>311</v>
      </c>
      <c r="T1454" s="83" t="s">
        <v>311</v>
      </c>
      <c r="U1454" s="83" t="s">
        <v>311</v>
      </c>
      <c r="V1454" s="83" t="s">
        <v>311</v>
      </c>
      <c r="W1454" s="86" t="s">
        <v>311</v>
      </c>
      <c r="X1454" s="86" t="s">
        <v>311</v>
      </c>
      <c r="Y1454" s="90" t="str">
        <f>IF(tbl_main[[#This Row],[ИНН организации]]="","",IF(ISERROR(VLOOKUP(tbl_main[[#This Row],[ИНН организации]],tbl_inn[],3,FALSE)),"Проверьте ИНН",VLOOKUP(tbl_main[[#This Row],[ИНН организации]],tbl_inn[],3,FALSE)))</f>
        <v/>
      </c>
      <c r="Z1454" s="90" t="str">
        <f>IF(ISERROR(VLOOKUP(tbl_main[[#This Row],[ИНН организации]],tbl_inn[],4,FALSE)),"",VLOOKUP(tbl_main[[#This Row],[ИНН организации]],tbl_inn[],4,FALSE))</f>
        <v/>
      </c>
      <c r="AA1454" s="90" t="str">
        <f>IF(ISERROR(VLOOKUP(tbl_main[[#This Row],[ИНН организации]],tbl_inn[],8,FALSE)),"",VLOOKUP(tbl_main[[#This Row],[ИНН организации]],tbl_inn[],8,FALSE))</f>
        <v/>
      </c>
      <c r="AB1454" s="83" t="s">
        <v>311</v>
      </c>
      <c r="AC1454" s="83" t="s">
        <v>311</v>
      </c>
      <c r="AD1454" s="83" t="s">
        <v>311</v>
      </c>
      <c r="AE1454" s="83" t="s">
        <v>311</v>
      </c>
      <c r="AF1454" s="83" t="s">
        <v>311</v>
      </c>
      <c r="AG1454" s="83" t="s">
        <v>311</v>
      </c>
      <c r="AH1454" s="83" t="s">
        <v>311</v>
      </c>
      <c r="AI1454" s="83" t="s">
        <v>311</v>
      </c>
      <c r="AJ1454" s="83" t="s">
        <v>311</v>
      </c>
      <c r="AK1454" s="83" t="s">
        <v>311</v>
      </c>
      <c r="AL1454" s="83" t="s">
        <v>311</v>
      </c>
      <c r="AM1454" s="83" t="s">
        <v>311</v>
      </c>
      <c r="AN1454" s="83" t="s">
        <v>311</v>
      </c>
    </row>
    <row r="1455" spans="1:40" x14ac:dyDescent="0.25">
      <c r="A1455" s="81">
        <f t="shared" si="22"/>
        <v>1446</v>
      </c>
      <c r="B1455" s="82" t="str">
        <f>IF(tbl_main[[#This Row],[ТИП]]="","",IF(tbl_main[[#This Row],[Серия и номер]]="","",tbl_main[[#This Row],[ТИП]]&amp;"-"&amp;RIGHT(tbl_main[[#This Row],[Серия и номер]],6)))</f>
        <v/>
      </c>
      <c r="C1455" s="83" t="s">
        <v>311</v>
      </c>
      <c r="D1455" s="83" t="s">
        <v>311</v>
      </c>
      <c r="E1455" s="83" t="s">
        <v>311</v>
      </c>
      <c r="F1455" s="83" t="s">
        <v>311</v>
      </c>
      <c r="G1455" s="83" t="s">
        <v>311</v>
      </c>
      <c r="H1455" s="83" t="s">
        <v>311</v>
      </c>
      <c r="I1455" s="83" t="s">
        <v>311</v>
      </c>
      <c r="J1455" s="83" t="s">
        <v>311</v>
      </c>
      <c r="K1455" s="84" t="s">
        <v>311</v>
      </c>
      <c r="L1455" s="83" t="s">
        <v>311</v>
      </c>
      <c r="M1455" s="85" t="s">
        <v>311</v>
      </c>
      <c r="N1455" s="83" t="s">
        <v>311</v>
      </c>
      <c r="O1455" s="84" t="s">
        <v>311</v>
      </c>
      <c r="P1455" s="83" t="s">
        <v>311</v>
      </c>
      <c r="Q1455" s="83" t="s">
        <v>311</v>
      </c>
      <c r="R1455" s="83" t="s">
        <v>311</v>
      </c>
      <c r="S1455" s="86" t="s">
        <v>311</v>
      </c>
      <c r="T1455" s="83" t="s">
        <v>311</v>
      </c>
      <c r="U1455" s="83" t="s">
        <v>311</v>
      </c>
      <c r="V1455" s="83" t="s">
        <v>311</v>
      </c>
      <c r="W1455" s="86" t="s">
        <v>311</v>
      </c>
      <c r="X1455" s="86" t="s">
        <v>311</v>
      </c>
      <c r="Y1455" s="90" t="str">
        <f>IF(tbl_main[[#This Row],[ИНН организации]]="","",IF(ISERROR(VLOOKUP(tbl_main[[#This Row],[ИНН организации]],tbl_inn[],3,FALSE)),"Проверьте ИНН",VLOOKUP(tbl_main[[#This Row],[ИНН организации]],tbl_inn[],3,FALSE)))</f>
        <v/>
      </c>
      <c r="Z1455" s="90" t="str">
        <f>IF(ISERROR(VLOOKUP(tbl_main[[#This Row],[ИНН организации]],tbl_inn[],4,FALSE)),"",VLOOKUP(tbl_main[[#This Row],[ИНН организации]],tbl_inn[],4,FALSE))</f>
        <v/>
      </c>
      <c r="AA1455" s="90" t="str">
        <f>IF(ISERROR(VLOOKUP(tbl_main[[#This Row],[ИНН организации]],tbl_inn[],8,FALSE)),"",VLOOKUP(tbl_main[[#This Row],[ИНН организации]],tbl_inn[],8,FALSE))</f>
        <v/>
      </c>
      <c r="AB1455" s="83" t="s">
        <v>311</v>
      </c>
      <c r="AC1455" s="83" t="s">
        <v>311</v>
      </c>
      <c r="AD1455" s="83" t="s">
        <v>311</v>
      </c>
      <c r="AE1455" s="83" t="s">
        <v>311</v>
      </c>
      <c r="AF1455" s="83" t="s">
        <v>311</v>
      </c>
      <c r="AG1455" s="83" t="s">
        <v>311</v>
      </c>
      <c r="AH1455" s="83" t="s">
        <v>311</v>
      </c>
      <c r="AI1455" s="83" t="s">
        <v>311</v>
      </c>
      <c r="AJ1455" s="83" t="s">
        <v>311</v>
      </c>
      <c r="AK1455" s="83" t="s">
        <v>311</v>
      </c>
      <c r="AL1455" s="83" t="s">
        <v>311</v>
      </c>
      <c r="AM1455" s="83" t="s">
        <v>311</v>
      </c>
      <c r="AN1455" s="83" t="s">
        <v>311</v>
      </c>
    </row>
    <row r="1456" spans="1:40" x14ac:dyDescent="0.25">
      <c r="A1456" s="81">
        <f t="shared" si="22"/>
        <v>1447</v>
      </c>
      <c r="B1456" s="82" t="str">
        <f>IF(tbl_main[[#This Row],[ТИП]]="","",IF(tbl_main[[#This Row],[Серия и номер]]="","",tbl_main[[#This Row],[ТИП]]&amp;"-"&amp;RIGHT(tbl_main[[#This Row],[Серия и номер]],6)))</f>
        <v/>
      </c>
      <c r="C1456" s="83" t="s">
        <v>311</v>
      </c>
      <c r="D1456" s="83" t="s">
        <v>311</v>
      </c>
      <c r="E1456" s="83" t="s">
        <v>311</v>
      </c>
      <c r="F1456" s="83" t="s">
        <v>311</v>
      </c>
      <c r="G1456" s="83" t="s">
        <v>311</v>
      </c>
      <c r="H1456" s="83" t="s">
        <v>311</v>
      </c>
      <c r="I1456" s="83" t="s">
        <v>311</v>
      </c>
      <c r="J1456" s="83" t="s">
        <v>311</v>
      </c>
      <c r="K1456" s="84" t="s">
        <v>311</v>
      </c>
      <c r="L1456" s="83" t="s">
        <v>311</v>
      </c>
      <c r="M1456" s="85" t="s">
        <v>311</v>
      </c>
      <c r="N1456" s="83" t="s">
        <v>311</v>
      </c>
      <c r="O1456" s="84" t="s">
        <v>311</v>
      </c>
      <c r="P1456" s="83" t="s">
        <v>311</v>
      </c>
      <c r="Q1456" s="83" t="s">
        <v>311</v>
      </c>
      <c r="R1456" s="83" t="s">
        <v>311</v>
      </c>
      <c r="S1456" s="86" t="s">
        <v>311</v>
      </c>
      <c r="T1456" s="83" t="s">
        <v>311</v>
      </c>
      <c r="U1456" s="83" t="s">
        <v>311</v>
      </c>
      <c r="V1456" s="83" t="s">
        <v>311</v>
      </c>
      <c r="W1456" s="86" t="s">
        <v>311</v>
      </c>
      <c r="X1456" s="86" t="s">
        <v>311</v>
      </c>
      <c r="Y1456" s="90" t="str">
        <f>IF(tbl_main[[#This Row],[ИНН организации]]="","",IF(ISERROR(VLOOKUP(tbl_main[[#This Row],[ИНН организации]],tbl_inn[],3,FALSE)),"Проверьте ИНН",VLOOKUP(tbl_main[[#This Row],[ИНН организации]],tbl_inn[],3,FALSE)))</f>
        <v/>
      </c>
      <c r="Z1456" s="90" t="str">
        <f>IF(ISERROR(VLOOKUP(tbl_main[[#This Row],[ИНН организации]],tbl_inn[],4,FALSE)),"",VLOOKUP(tbl_main[[#This Row],[ИНН организации]],tbl_inn[],4,FALSE))</f>
        <v/>
      </c>
      <c r="AA1456" s="90" t="str">
        <f>IF(ISERROR(VLOOKUP(tbl_main[[#This Row],[ИНН организации]],tbl_inn[],8,FALSE)),"",VLOOKUP(tbl_main[[#This Row],[ИНН организации]],tbl_inn[],8,FALSE))</f>
        <v/>
      </c>
      <c r="AB1456" s="83" t="s">
        <v>311</v>
      </c>
      <c r="AC1456" s="83" t="s">
        <v>311</v>
      </c>
      <c r="AD1456" s="83" t="s">
        <v>311</v>
      </c>
      <c r="AE1456" s="83" t="s">
        <v>311</v>
      </c>
      <c r="AF1456" s="83" t="s">
        <v>311</v>
      </c>
      <c r="AG1456" s="83" t="s">
        <v>311</v>
      </c>
      <c r="AH1456" s="83" t="s">
        <v>311</v>
      </c>
      <c r="AI1456" s="83" t="s">
        <v>311</v>
      </c>
      <c r="AJ1456" s="83" t="s">
        <v>311</v>
      </c>
      <c r="AK1456" s="83" t="s">
        <v>311</v>
      </c>
      <c r="AL1456" s="83" t="s">
        <v>311</v>
      </c>
      <c r="AM1456" s="83" t="s">
        <v>311</v>
      </c>
      <c r="AN1456" s="83" t="s">
        <v>311</v>
      </c>
    </row>
    <row r="1457" spans="1:40" x14ac:dyDescent="0.25">
      <c r="A1457" s="81">
        <f t="shared" si="22"/>
        <v>1448</v>
      </c>
      <c r="B1457" s="82" t="str">
        <f>IF(tbl_main[[#This Row],[ТИП]]="","",IF(tbl_main[[#This Row],[Серия и номер]]="","",tbl_main[[#This Row],[ТИП]]&amp;"-"&amp;RIGHT(tbl_main[[#This Row],[Серия и номер]],6)))</f>
        <v/>
      </c>
      <c r="C1457" s="83" t="s">
        <v>311</v>
      </c>
      <c r="D1457" s="83" t="s">
        <v>311</v>
      </c>
      <c r="E1457" s="83" t="s">
        <v>311</v>
      </c>
      <c r="F1457" s="83" t="s">
        <v>311</v>
      </c>
      <c r="G1457" s="83" t="s">
        <v>311</v>
      </c>
      <c r="H1457" s="83" t="s">
        <v>311</v>
      </c>
      <c r="I1457" s="83" t="s">
        <v>311</v>
      </c>
      <c r="J1457" s="83" t="s">
        <v>311</v>
      </c>
      <c r="K1457" s="84" t="s">
        <v>311</v>
      </c>
      <c r="L1457" s="83" t="s">
        <v>311</v>
      </c>
      <c r="M1457" s="85" t="s">
        <v>311</v>
      </c>
      <c r="N1457" s="83" t="s">
        <v>311</v>
      </c>
      <c r="O1457" s="84" t="s">
        <v>311</v>
      </c>
      <c r="P1457" s="83" t="s">
        <v>311</v>
      </c>
      <c r="Q1457" s="83" t="s">
        <v>311</v>
      </c>
      <c r="R1457" s="83" t="s">
        <v>311</v>
      </c>
      <c r="S1457" s="86" t="s">
        <v>311</v>
      </c>
      <c r="T1457" s="83" t="s">
        <v>311</v>
      </c>
      <c r="U1457" s="83" t="s">
        <v>311</v>
      </c>
      <c r="V1457" s="83" t="s">
        <v>311</v>
      </c>
      <c r="W1457" s="86" t="s">
        <v>311</v>
      </c>
      <c r="X1457" s="86" t="s">
        <v>311</v>
      </c>
      <c r="Y1457" s="90" t="str">
        <f>IF(tbl_main[[#This Row],[ИНН организации]]="","",IF(ISERROR(VLOOKUP(tbl_main[[#This Row],[ИНН организации]],tbl_inn[],3,FALSE)),"Проверьте ИНН",VLOOKUP(tbl_main[[#This Row],[ИНН организации]],tbl_inn[],3,FALSE)))</f>
        <v/>
      </c>
      <c r="Z1457" s="90" t="str">
        <f>IF(ISERROR(VLOOKUP(tbl_main[[#This Row],[ИНН организации]],tbl_inn[],4,FALSE)),"",VLOOKUP(tbl_main[[#This Row],[ИНН организации]],tbl_inn[],4,FALSE))</f>
        <v/>
      </c>
      <c r="AA1457" s="90" t="str">
        <f>IF(ISERROR(VLOOKUP(tbl_main[[#This Row],[ИНН организации]],tbl_inn[],8,FALSE)),"",VLOOKUP(tbl_main[[#This Row],[ИНН организации]],tbl_inn[],8,FALSE))</f>
        <v/>
      </c>
      <c r="AB1457" s="83" t="s">
        <v>311</v>
      </c>
      <c r="AC1457" s="83" t="s">
        <v>311</v>
      </c>
      <c r="AD1457" s="83" t="s">
        <v>311</v>
      </c>
      <c r="AE1457" s="83" t="s">
        <v>311</v>
      </c>
      <c r="AF1457" s="83" t="s">
        <v>311</v>
      </c>
      <c r="AG1457" s="83" t="s">
        <v>311</v>
      </c>
      <c r="AH1457" s="83" t="s">
        <v>311</v>
      </c>
      <c r="AI1457" s="83" t="s">
        <v>311</v>
      </c>
      <c r="AJ1457" s="83" t="s">
        <v>311</v>
      </c>
      <c r="AK1457" s="83" t="s">
        <v>311</v>
      </c>
      <c r="AL1457" s="83" t="s">
        <v>311</v>
      </c>
      <c r="AM1457" s="83" t="s">
        <v>311</v>
      </c>
      <c r="AN1457" s="83" t="s">
        <v>311</v>
      </c>
    </row>
    <row r="1458" spans="1:40" x14ac:dyDescent="0.25">
      <c r="A1458" s="81">
        <f t="shared" si="22"/>
        <v>1449</v>
      </c>
      <c r="B1458" s="82" t="str">
        <f>IF(tbl_main[[#This Row],[ТИП]]="","",IF(tbl_main[[#This Row],[Серия и номер]]="","",tbl_main[[#This Row],[ТИП]]&amp;"-"&amp;RIGHT(tbl_main[[#This Row],[Серия и номер]],6)))</f>
        <v/>
      </c>
      <c r="C1458" s="83" t="s">
        <v>311</v>
      </c>
      <c r="D1458" s="83" t="s">
        <v>311</v>
      </c>
      <c r="E1458" s="83" t="s">
        <v>311</v>
      </c>
      <c r="F1458" s="83" t="s">
        <v>311</v>
      </c>
      <c r="G1458" s="83" t="s">
        <v>311</v>
      </c>
      <c r="H1458" s="83" t="s">
        <v>311</v>
      </c>
      <c r="I1458" s="83" t="s">
        <v>311</v>
      </c>
      <c r="J1458" s="83" t="s">
        <v>311</v>
      </c>
      <c r="K1458" s="84" t="s">
        <v>311</v>
      </c>
      <c r="L1458" s="83" t="s">
        <v>311</v>
      </c>
      <c r="M1458" s="85" t="s">
        <v>311</v>
      </c>
      <c r="N1458" s="83" t="s">
        <v>311</v>
      </c>
      <c r="O1458" s="84" t="s">
        <v>311</v>
      </c>
      <c r="P1458" s="83" t="s">
        <v>311</v>
      </c>
      <c r="Q1458" s="83" t="s">
        <v>311</v>
      </c>
      <c r="R1458" s="83" t="s">
        <v>311</v>
      </c>
      <c r="S1458" s="86" t="s">
        <v>311</v>
      </c>
      <c r="T1458" s="83" t="s">
        <v>311</v>
      </c>
      <c r="U1458" s="83" t="s">
        <v>311</v>
      </c>
      <c r="V1458" s="83" t="s">
        <v>311</v>
      </c>
      <c r="W1458" s="86" t="s">
        <v>311</v>
      </c>
      <c r="X1458" s="86" t="s">
        <v>311</v>
      </c>
      <c r="Y1458" s="90" t="str">
        <f>IF(tbl_main[[#This Row],[ИНН организации]]="","",IF(ISERROR(VLOOKUP(tbl_main[[#This Row],[ИНН организации]],tbl_inn[],3,FALSE)),"Проверьте ИНН",VLOOKUP(tbl_main[[#This Row],[ИНН организации]],tbl_inn[],3,FALSE)))</f>
        <v/>
      </c>
      <c r="Z1458" s="90" t="str">
        <f>IF(ISERROR(VLOOKUP(tbl_main[[#This Row],[ИНН организации]],tbl_inn[],4,FALSE)),"",VLOOKUP(tbl_main[[#This Row],[ИНН организации]],tbl_inn[],4,FALSE))</f>
        <v/>
      </c>
      <c r="AA1458" s="90" t="str">
        <f>IF(ISERROR(VLOOKUP(tbl_main[[#This Row],[ИНН организации]],tbl_inn[],8,FALSE)),"",VLOOKUP(tbl_main[[#This Row],[ИНН организации]],tbl_inn[],8,FALSE))</f>
        <v/>
      </c>
      <c r="AB1458" s="83" t="s">
        <v>311</v>
      </c>
      <c r="AC1458" s="83" t="s">
        <v>311</v>
      </c>
      <c r="AD1458" s="83" t="s">
        <v>311</v>
      </c>
      <c r="AE1458" s="83" t="s">
        <v>311</v>
      </c>
      <c r="AF1458" s="83" t="s">
        <v>311</v>
      </c>
      <c r="AG1458" s="83" t="s">
        <v>311</v>
      </c>
      <c r="AH1458" s="83" t="s">
        <v>311</v>
      </c>
      <c r="AI1458" s="83" t="s">
        <v>311</v>
      </c>
      <c r="AJ1458" s="83" t="s">
        <v>311</v>
      </c>
      <c r="AK1458" s="83" t="s">
        <v>311</v>
      </c>
      <c r="AL1458" s="83" t="s">
        <v>311</v>
      </c>
      <c r="AM1458" s="83" t="s">
        <v>311</v>
      </c>
      <c r="AN1458" s="83" t="s">
        <v>311</v>
      </c>
    </row>
    <row r="1459" spans="1:40" x14ac:dyDescent="0.25">
      <c r="A1459" s="81">
        <f t="shared" si="22"/>
        <v>1450</v>
      </c>
      <c r="B1459" s="82" t="str">
        <f>IF(tbl_main[[#This Row],[ТИП]]="","",IF(tbl_main[[#This Row],[Серия и номер]]="","",tbl_main[[#This Row],[ТИП]]&amp;"-"&amp;RIGHT(tbl_main[[#This Row],[Серия и номер]],6)))</f>
        <v/>
      </c>
      <c r="C1459" s="83" t="s">
        <v>311</v>
      </c>
      <c r="D1459" s="83" t="s">
        <v>311</v>
      </c>
      <c r="E1459" s="83" t="s">
        <v>311</v>
      </c>
      <c r="F1459" s="83" t="s">
        <v>311</v>
      </c>
      <c r="G1459" s="83" t="s">
        <v>311</v>
      </c>
      <c r="H1459" s="83" t="s">
        <v>311</v>
      </c>
      <c r="I1459" s="83" t="s">
        <v>311</v>
      </c>
      <c r="J1459" s="83" t="s">
        <v>311</v>
      </c>
      <c r="K1459" s="84" t="s">
        <v>311</v>
      </c>
      <c r="L1459" s="83" t="s">
        <v>311</v>
      </c>
      <c r="M1459" s="85" t="s">
        <v>311</v>
      </c>
      <c r="N1459" s="83" t="s">
        <v>311</v>
      </c>
      <c r="O1459" s="84" t="s">
        <v>311</v>
      </c>
      <c r="P1459" s="83" t="s">
        <v>311</v>
      </c>
      <c r="Q1459" s="83" t="s">
        <v>311</v>
      </c>
      <c r="R1459" s="83" t="s">
        <v>311</v>
      </c>
      <c r="S1459" s="86" t="s">
        <v>311</v>
      </c>
      <c r="T1459" s="83" t="s">
        <v>311</v>
      </c>
      <c r="U1459" s="83" t="s">
        <v>311</v>
      </c>
      <c r="V1459" s="83" t="s">
        <v>311</v>
      </c>
      <c r="W1459" s="86" t="s">
        <v>311</v>
      </c>
      <c r="X1459" s="86" t="s">
        <v>311</v>
      </c>
      <c r="Y1459" s="90" t="str">
        <f>IF(tbl_main[[#This Row],[ИНН организации]]="","",IF(ISERROR(VLOOKUP(tbl_main[[#This Row],[ИНН организации]],tbl_inn[],3,FALSE)),"Проверьте ИНН",VLOOKUP(tbl_main[[#This Row],[ИНН организации]],tbl_inn[],3,FALSE)))</f>
        <v/>
      </c>
      <c r="Z1459" s="90" t="str">
        <f>IF(ISERROR(VLOOKUP(tbl_main[[#This Row],[ИНН организации]],tbl_inn[],4,FALSE)),"",VLOOKUP(tbl_main[[#This Row],[ИНН организации]],tbl_inn[],4,FALSE))</f>
        <v/>
      </c>
      <c r="AA1459" s="90" t="str">
        <f>IF(ISERROR(VLOOKUP(tbl_main[[#This Row],[ИНН организации]],tbl_inn[],8,FALSE)),"",VLOOKUP(tbl_main[[#This Row],[ИНН организации]],tbl_inn[],8,FALSE))</f>
        <v/>
      </c>
      <c r="AB1459" s="83" t="s">
        <v>311</v>
      </c>
      <c r="AC1459" s="83" t="s">
        <v>311</v>
      </c>
      <c r="AD1459" s="83" t="s">
        <v>311</v>
      </c>
      <c r="AE1459" s="83" t="s">
        <v>311</v>
      </c>
      <c r="AF1459" s="83" t="s">
        <v>311</v>
      </c>
      <c r="AG1459" s="83" t="s">
        <v>311</v>
      </c>
      <c r="AH1459" s="83" t="s">
        <v>311</v>
      </c>
      <c r="AI1459" s="83" t="s">
        <v>311</v>
      </c>
      <c r="AJ1459" s="83" t="s">
        <v>311</v>
      </c>
      <c r="AK1459" s="83" t="s">
        <v>311</v>
      </c>
      <c r="AL1459" s="83" t="s">
        <v>311</v>
      </c>
      <c r="AM1459" s="83" t="s">
        <v>311</v>
      </c>
      <c r="AN1459" s="83" t="s">
        <v>311</v>
      </c>
    </row>
    <row r="1460" spans="1:40" x14ac:dyDescent="0.25">
      <c r="A1460" s="81">
        <f t="shared" si="22"/>
        <v>1451</v>
      </c>
      <c r="B1460" s="82" t="str">
        <f>IF(tbl_main[[#This Row],[ТИП]]="","",IF(tbl_main[[#This Row],[Серия и номер]]="","",tbl_main[[#This Row],[ТИП]]&amp;"-"&amp;RIGHT(tbl_main[[#This Row],[Серия и номер]],6)))</f>
        <v/>
      </c>
      <c r="C1460" s="83" t="s">
        <v>311</v>
      </c>
      <c r="D1460" s="83" t="s">
        <v>311</v>
      </c>
      <c r="E1460" s="83" t="s">
        <v>311</v>
      </c>
      <c r="F1460" s="83" t="s">
        <v>311</v>
      </c>
      <c r="G1460" s="83" t="s">
        <v>311</v>
      </c>
      <c r="H1460" s="83" t="s">
        <v>311</v>
      </c>
      <c r="I1460" s="83" t="s">
        <v>311</v>
      </c>
      <c r="J1460" s="83" t="s">
        <v>311</v>
      </c>
      <c r="K1460" s="84" t="s">
        <v>311</v>
      </c>
      <c r="L1460" s="83" t="s">
        <v>311</v>
      </c>
      <c r="M1460" s="85" t="s">
        <v>311</v>
      </c>
      <c r="N1460" s="83" t="s">
        <v>311</v>
      </c>
      <c r="O1460" s="84" t="s">
        <v>311</v>
      </c>
      <c r="P1460" s="83" t="s">
        <v>311</v>
      </c>
      <c r="Q1460" s="83" t="s">
        <v>311</v>
      </c>
      <c r="R1460" s="83" t="s">
        <v>311</v>
      </c>
      <c r="S1460" s="86" t="s">
        <v>311</v>
      </c>
      <c r="T1460" s="83" t="s">
        <v>311</v>
      </c>
      <c r="U1460" s="83" t="s">
        <v>311</v>
      </c>
      <c r="V1460" s="83" t="s">
        <v>311</v>
      </c>
      <c r="W1460" s="86" t="s">
        <v>311</v>
      </c>
      <c r="X1460" s="86" t="s">
        <v>311</v>
      </c>
      <c r="Y1460" s="90" t="str">
        <f>IF(tbl_main[[#This Row],[ИНН организации]]="","",IF(ISERROR(VLOOKUP(tbl_main[[#This Row],[ИНН организации]],tbl_inn[],3,FALSE)),"Проверьте ИНН",VLOOKUP(tbl_main[[#This Row],[ИНН организации]],tbl_inn[],3,FALSE)))</f>
        <v/>
      </c>
      <c r="Z1460" s="90" t="str">
        <f>IF(ISERROR(VLOOKUP(tbl_main[[#This Row],[ИНН организации]],tbl_inn[],4,FALSE)),"",VLOOKUP(tbl_main[[#This Row],[ИНН организации]],tbl_inn[],4,FALSE))</f>
        <v/>
      </c>
      <c r="AA1460" s="90" t="str">
        <f>IF(ISERROR(VLOOKUP(tbl_main[[#This Row],[ИНН организации]],tbl_inn[],8,FALSE)),"",VLOOKUP(tbl_main[[#This Row],[ИНН организации]],tbl_inn[],8,FALSE))</f>
        <v/>
      </c>
      <c r="AB1460" s="83" t="s">
        <v>311</v>
      </c>
      <c r="AC1460" s="83" t="s">
        <v>311</v>
      </c>
      <c r="AD1460" s="83" t="s">
        <v>311</v>
      </c>
      <c r="AE1460" s="83" t="s">
        <v>311</v>
      </c>
      <c r="AF1460" s="83" t="s">
        <v>311</v>
      </c>
      <c r="AG1460" s="83" t="s">
        <v>311</v>
      </c>
      <c r="AH1460" s="83" t="s">
        <v>311</v>
      </c>
      <c r="AI1460" s="83" t="s">
        <v>311</v>
      </c>
      <c r="AJ1460" s="83" t="s">
        <v>311</v>
      </c>
      <c r="AK1460" s="83" t="s">
        <v>311</v>
      </c>
      <c r="AL1460" s="83" t="s">
        <v>311</v>
      </c>
      <c r="AM1460" s="83" t="s">
        <v>311</v>
      </c>
      <c r="AN1460" s="83" t="s">
        <v>311</v>
      </c>
    </row>
    <row r="1461" spans="1:40" x14ac:dyDescent="0.25">
      <c r="A1461" s="81">
        <f t="shared" si="22"/>
        <v>1452</v>
      </c>
      <c r="B1461" s="82" t="str">
        <f>IF(tbl_main[[#This Row],[ТИП]]="","",IF(tbl_main[[#This Row],[Серия и номер]]="","",tbl_main[[#This Row],[ТИП]]&amp;"-"&amp;RIGHT(tbl_main[[#This Row],[Серия и номер]],6)))</f>
        <v/>
      </c>
      <c r="C1461" s="83" t="s">
        <v>311</v>
      </c>
      <c r="D1461" s="83" t="s">
        <v>311</v>
      </c>
      <c r="E1461" s="83" t="s">
        <v>311</v>
      </c>
      <c r="F1461" s="83" t="s">
        <v>311</v>
      </c>
      <c r="G1461" s="83" t="s">
        <v>311</v>
      </c>
      <c r="H1461" s="83" t="s">
        <v>311</v>
      </c>
      <c r="I1461" s="83" t="s">
        <v>311</v>
      </c>
      <c r="J1461" s="83" t="s">
        <v>311</v>
      </c>
      <c r="K1461" s="84" t="s">
        <v>311</v>
      </c>
      <c r="L1461" s="83" t="s">
        <v>311</v>
      </c>
      <c r="M1461" s="85" t="s">
        <v>311</v>
      </c>
      <c r="N1461" s="83" t="s">
        <v>311</v>
      </c>
      <c r="O1461" s="84" t="s">
        <v>311</v>
      </c>
      <c r="P1461" s="83" t="s">
        <v>311</v>
      </c>
      <c r="Q1461" s="83" t="s">
        <v>311</v>
      </c>
      <c r="R1461" s="83" t="s">
        <v>311</v>
      </c>
      <c r="S1461" s="86" t="s">
        <v>311</v>
      </c>
      <c r="T1461" s="83" t="s">
        <v>311</v>
      </c>
      <c r="U1461" s="83" t="s">
        <v>311</v>
      </c>
      <c r="V1461" s="83" t="s">
        <v>311</v>
      </c>
      <c r="W1461" s="86" t="s">
        <v>311</v>
      </c>
      <c r="X1461" s="86" t="s">
        <v>311</v>
      </c>
      <c r="Y1461" s="90" t="str">
        <f>IF(tbl_main[[#This Row],[ИНН организации]]="","",IF(ISERROR(VLOOKUP(tbl_main[[#This Row],[ИНН организации]],tbl_inn[],3,FALSE)),"Проверьте ИНН",VLOOKUP(tbl_main[[#This Row],[ИНН организации]],tbl_inn[],3,FALSE)))</f>
        <v/>
      </c>
      <c r="Z1461" s="90" t="str">
        <f>IF(ISERROR(VLOOKUP(tbl_main[[#This Row],[ИНН организации]],tbl_inn[],4,FALSE)),"",VLOOKUP(tbl_main[[#This Row],[ИНН организации]],tbl_inn[],4,FALSE))</f>
        <v/>
      </c>
      <c r="AA1461" s="90" t="str">
        <f>IF(ISERROR(VLOOKUP(tbl_main[[#This Row],[ИНН организации]],tbl_inn[],8,FALSE)),"",VLOOKUP(tbl_main[[#This Row],[ИНН организации]],tbl_inn[],8,FALSE))</f>
        <v/>
      </c>
      <c r="AB1461" s="83" t="s">
        <v>311</v>
      </c>
      <c r="AC1461" s="83" t="s">
        <v>311</v>
      </c>
      <c r="AD1461" s="83" t="s">
        <v>311</v>
      </c>
      <c r="AE1461" s="83" t="s">
        <v>311</v>
      </c>
      <c r="AF1461" s="83" t="s">
        <v>311</v>
      </c>
      <c r="AG1461" s="83" t="s">
        <v>311</v>
      </c>
      <c r="AH1461" s="83" t="s">
        <v>311</v>
      </c>
      <c r="AI1461" s="83" t="s">
        <v>311</v>
      </c>
      <c r="AJ1461" s="83" t="s">
        <v>311</v>
      </c>
      <c r="AK1461" s="83" t="s">
        <v>311</v>
      </c>
      <c r="AL1461" s="83" t="s">
        <v>311</v>
      </c>
      <c r="AM1461" s="83" t="s">
        <v>311</v>
      </c>
      <c r="AN1461" s="83" t="s">
        <v>311</v>
      </c>
    </row>
    <row r="1462" spans="1:40" x14ac:dyDescent="0.25">
      <c r="A1462" s="81">
        <f t="shared" si="22"/>
        <v>1453</v>
      </c>
      <c r="B1462" s="82" t="str">
        <f>IF(tbl_main[[#This Row],[ТИП]]="","",IF(tbl_main[[#This Row],[Серия и номер]]="","",tbl_main[[#This Row],[ТИП]]&amp;"-"&amp;RIGHT(tbl_main[[#This Row],[Серия и номер]],6)))</f>
        <v/>
      </c>
      <c r="C1462" s="83" t="s">
        <v>311</v>
      </c>
      <c r="D1462" s="83" t="s">
        <v>311</v>
      </c>
      <c r="E1462" s="83" t="s">
        <v>311</v>
      </c>
      <c r="F1462" s="83" t="s">
        <v>311</v>
      </c>
      <c r="G1462" s="83" t="s">
        <v>311</v>
      </c>
      <c r="H1462" s="83" t="s">
        <v>311</v>
      </c>
      <c r="I1462" s="83" t="s">
        <v>311</v>
      </c>
      <c r="J1462" s="83" t="s">
        <v>311</v>
      </c>
      <c r="K1462" s="84" t="s">
        <v>311</v>
      </c>
      <c r="L1462" s="83" t="s">
        <v>311</v>
      </c>
      <c r="M1462" s="85" t="s">
        <v>311</v>
      </c>
      <c r="N1462" s="83" t="s">
        <v>311</v>
      </c>
      <c r="O1462" s="84" t="s">
        <v>311</v>
      </c>
      <c r="P1462" s="83" t="s">
        <v>311</v>
      </c>
      <c r="Q1462" s="83" t="s">
        <v>311</v>
      </c>
      <c r="R1462" s="83" t="s">
        <v>311</v>
      </c>
      <c r="S1462" s="86" t="s">
        <v>311</v>
      </c>
      <c r="T1462" s="83" t="s">
        <v>311</v>
      </c>
      <c r="U1462" s="83" t="s">
        <v>311</v>
      </c>
      <c r="V1462" s="83" t="s">
        <v>311</v>
      </c>
      <c r="W1462" s="86" t="s">
        <v>311</v>
      </c>
      <c r="X1462" s="86" t="s">
        <v>311</v>
      </c>
      <c r="Y1462" s="90" t="str">
        <f>IF(tbl_main[[#This Row],[ИНН организации]]="","",IF(ISERROR(VLOOKUP(tbl_main[[#This Row],[ИНН организации]],tbl_inn[],3,FALSE)),"Проверьте ИНН",VLOOKUP(tbl_main[[#This Row],[ИНН организации]],tbl_inn[],3,FALSE)))</f>
        <v/>
      </c>
      <c r="Z1462" s="90" t="str">
        <f>IF(ISERROR(VLOOKUP(tbl_main[[#This Row],[ИНН организации]],tbl_inn[],4,FALSE)),"",VLOOKUP(tbl_main[[#This Row],[ИНН организации]],tbl_inn[],4,FALSE))</f>
        <v/>
      </c>
      <c r="AA1462" s="90" t="str">
        <f>IF(ISERROR(VLOOKUP(tbl_main[[#This Row],[ИНН организации]],tbl_inn[],8,FALSE)),"",VLOOKUP(tbl_main[[#This Row],[ИНН организации]],tbl_inn[],8,FALSE))</f>
        <v/>
      </c>
      <c r="AB1462" s="83" t="s">
        <v>311</v>
      </c>
      <c r="AC1462" s="83" t="s">
        <v>311</v>
      </c>
      <c r="AD1462" s="83" t="s">
        <v>311</v>
      </c>
      <c r="AE1462" s="83" t="s">
        <v>311</v>
      </c>
      <c r="AF1462" s="83" t="s">
        <v>311</v>
      </c>
      <c r="AG1462" s="83" t="s">
        <v>311</v>
      </c>
      <c r="AH1462" s="83" t="s">
        <v>311</v>
      </c>
      <c r="AI1462" s="83" t="s">
        <v>311</v>
      </c>
      <c r="AJ1462" s="83" t="s">
        <v>311</v>
      </c>
      <c r="AK1462" s="83" t="s">
        <v>311</v>
      </c>
      <c r="AL1462" s="83" t="s">
        <v>311</v>
      </c>
      <c r="AM1462" s="83" t="s">
        <v>311</v>
      </c>
      <c r="AN1462" s="83" t="s">
        <v>311</v>
      </c>
    </row>
    <row r="1463" spans="1:40" x14ac:dyDescent="0.25">
      <c r="A1463" s="81">
        <f t="shared" si="22"/>
        <v>1454</v>
      </c>
      <c r="B1463" s="82" t="str">
        <f>IF(tbl_main[[#This Row],[ТИП]]="","",IF(tbl_main[[#This Row],[Серия и номер]]="","",tbl_main[[#This Row],[ТИП]]&amp;"-"&amp;RIGHT(tbl_main[[#This Row],[Серия и номер]],6)))</f>
        <v/>
      </c>
      <c r="C1463" s="83" t="s">
        <v>311</v>
      </c>
      <c r="D1463" s="83" t="s">
        <v>311</v>
      </c>
      <c r="E1463" s="83" t="s">
        <v>311</v>
      </c>
      <c r="F1463" s="83" t="s">
        <v>311</v>
      </c>
      <c r="G1463" s="83" t="s">
        <v>311</v>
      </c>
      <c r="H1463" s="83" t="s">
        <v>311</v>
      </c>
      <c r="I1463" s="83" t="s">
        <v>311</v>
      </c>
      <c r="J1463" s="83" t="s">
        <v>311</v>
      </c>
      <c r="K1463" s="84" t="s">
        <v>311</v>
      </c>
      <c r="L1463" s="83" t="s">
        <v>311</v>
      </c>
      <c r="M1463" s="85" t="s">
        <v>311</v>
      </c>
      <c r="N1463" s="83" t="s">
        <v>311</v>
      </c>
      <c r="O1463" s="84" t="s">
        <v>311</v>
      </c>
      <c r="P1463" s="83" t="s">
        <v>311</v>
      </c>
      <c r="Q1463" s="83" t="s">
        <v>311</v>
      </c>
      <c r="R1463" s="83" t="s">
        <v>311</v>
      </c>
      <c r="S1463" s="86" t="s">
        <v>311</v>
      </c>
      <c r="T1463" s="83" t="s">
        <v>311</v>
      </c>
      <c r="U1463" s="83" t="s">
        <v>311</v>
      </c>
      <c r="V1463" s="83" t="s">
        <v>311</v>
      </c>
      <c r="W1463" s="86" t="s">
        <v>311</v>
      </c>
      <c r="X1463" s="86" t="s">
        <v>311</v>
      </c>
      <c r="Y1463" s="90" t="str">
        <f>IF(tbl_main[[#This Row],[ИНН организации]]="","",IF(ISERROR(VLOOKUP(tbl_main[[#This Row],[ИНН организации]],tbl_inn[],3,FALSE)),"Проверьте ИНН",VLOOKUP(tbl_main[[#This Row],[ИНН организации]],tbl_inn[],3,FALSE)))</f>
        <v/>
      </c>
      <c r="Z1463" s="90" t="str">
        <f>IF(ISERROR(VLOOKUP(tbl_main[[#This Row],[ИНН организации]],tbl_inn[],4,FALSE)),"",VLOOKUP(tbl_main[[#This Row],[ИНН организации]],tbl_inn[],4,FALSE))</f>
        <v/>
      </c>
      <c r="AA1463" s="90" t="str">
        <f>IF(ISERROR(VLOOKUP(tbl_main[[#This Row],[ИНН организации]],tbl_inn[],8,FALSE)),"",VLOOKUP(tbl_main[[#This Row],[ИНН организации]],tbl_inn[],8,FALSE))</f>
        <v/>
      </c>
      <c r="AB1463" s="83" t="s">
        <v>311</v>
      </c>
      <c r="AC1463" s="83" t="s">
        <v>311</v>
      </c>
      <c r="AD1463" s="83" t="s">
        <v>311</v>
      </c>
      <c r="AE1463" s="83" t="s">
        <v>311</v>
      </c>
      <c r="AF1463" s="83" t="s">
        <v>311</v>
      </c>
      <c r="AG1463" s="83" t="s">
        <v>311</v>
      </c>
      <c r="AH1463" s="83" t="s">
        <v>311</v>
      </c>
      <c r="AI1463" s="83" t="s">
        <v>311</v>
      </c>
      <c r="AJ1463" s="83" t="s">
        <v>311</v>
      </c>
      <c r="AK1463" s="83" t="s">
        <v>311</v>
      </c>
      <c r="AL1463" s="83" t="s">
        <v>311</v>
      </c>
      <c r="AM1463" s="83" t="s">
        <v>311</v>
      </c>
      <c r="AN1463" s="83" t="s">
        <v>311</v>
      </c>
    </row>
    <row r="1464" spans="1:40" x14ac:dyDescent="0.25">
      <c r="A1464" s="81">
        <f t="shared" si="22"/>
        <v>1455</v>
      </c>
      <c r="B1464" s="82" t="str">
        <f>IF(tbl_main[[#This Row],[ТИП]]="","",IF(tbl_main[[#This Row],[Серия и номер]]="","",tbl_main[[#This Row],[ТИП]]&amp;"-"&amp;RIGHT(tbl_main[[#This Row],[Серия и номер]],6)))</f>
        <v/>
      </c>
      <c r="C1464" s="83" t="s">
        <v>311</v>
      </c>
      <c r="D1464" s="83" t="s">
        <v>311</v>
      </c>
      <c r="E1464" s="83" t="s">
        <v>311</v>
      </c>
      <c r="F1464" s="83" t="s">
        <v>311</v>
      </c>
      <c r="G1464" s="83" t="s">
        <v>311</v>
      </c>
      <c r="H1464" s="83" t="s">
        <v>311</v>
      </c>
      <c r="I1464" s="83" t="s">
        <v>311</v>
      </c>
      <c r="J1464" s="83" t="s">
        <v>311</v>
      </c>
      <c r="K1464" s="84" t="s">
        <v>311</v>
      </c>
      <c r="L1464" s="83" t="s">
        <v>311</v>
      </c>
      <c r="M1464" s="85" t="s">
        <v>311</v>
      </c>
      <c r="N1464" s="83" t="s">
        <v>311</v>
      </c>
      <c r="O1464" s="84" t="s">
        <v>311</v>
      </c>
      <c r="P1464" s="83" t="s">
        <v>311</v>
      </c>
      <c r="Q1464" s="83" t="s">
        <v>311</v>
      </c>
      <c r="R1464" s="83" t="s">
        <v>311</v>
      </c>
      <c r="S1464" s="86" t="s">
        <v>311</v>
      </c>
      <c r="T1464" s="83" t="s">
        <v>311</v>
      </c>
      <c r="U1464" s="83" t="s">
        <v>311</v>
      </c>
      <c r="V1464" s="83" t="s">
        <v>311</v>
      </c>
      <c r="W1464" s="86" t="s">
        <v>311</v>
      </c>
      <c r="X1464" s="86" t="s">
        <v>311</v>
      </c>
      <c r="Y1464" s="90" t="str">
        <f>IF(tbl_main[[#This Row],[ИНН организации]]="","",IF(ISERROR(VLOOKUP(tbl_main[[#This Row],[ИНН организации]],tbl_inn[],3,FALSE)),"Проверьте ИНН",VLOOKUP(tbl_main[[#This Row],[ИНН организации]],tbl_inn[],3,FALSE)))</f>
        <v/>
      </c>
      <c r="Z1464" s="90" t="str">
        <f>IF(ISERROR(VLOOKUP(tbl_main[[#This Row],[ИНН организации]],tbl_inn[],4,FALSE)),"",VLOOKUP(tbl_main[[#This Row],[ИНН организации]],tbl_inn[],4,FALSE))</f>
        <v/>
      </c>
      <c r="AA1464" s="90" t="str">
        <f>IF(ISERROR(VLOOKUP(tbl_main[[#This Row],[ИНН организации]],tbl_inn[],8,FALSE)),"",VLOOKUP(tbl_main[[#This Row],[ИНН организации]],tbl_inn[],8,FALSE))</f>
        <v/>
      </c>
      <c r="AB1464" s="83" t="s">
        <v>311</v>
      </c>
      <c r="AC1464" s="83" t="s">
        <v>311</v>
      </c>
      <c r="AD1464" s="83" t="s">
        <v>311</v>
      </c>
      <c r="AE1464" s="83" t="s">
        <v>311</v>
      </c>
      <c r="AF1464" s="83" t="s">
        <v>311</v>
      </c>
      <c r="AG1464" s="83" t="s">
        <v>311</v>
      </c>
      <c r="AH1464" s="83" t="s">
        <v>311</v>
      </c>
      <c r="AI1464" s="83" t="s">
        <v>311</v>
      </c>
      <c r="AJ1464" s="83" t="s">
        <v>311</v>
      </c>
      <c r="AK1464" s="83" t="s">
        <v>311</v>
      </c>
      <c r="AL1464" s="83" t="s">
        <v>311</v>
      </c>
      <c r="AM1464" s="83" t="s">
        <v>311</v>
      </c>
      <c r="AN1464" s="83" t="s">
        <v>311</v>
      </c>
    </row>
    <row r="1465" spans="1:40" x14ac:dyDescent="0.25">
      <c r="A1465" s="81">
        <f t="shared" si="22"/>
        <v>1456</v>
      </c>
      <c r="B1465" s="82" t="str">
        <f>IF(tbl_main[[#This Row],[ТИП]]="","",IF(tbl_main[[#This Row],[Серия и номер]]="","",tbl_main[[#This Row],[ТИП]]&amp;"-"&amp;RIGHT(tbl_main[[#This Row],[Серия и номер]],6)))</f>
        <v/>
      </c>
      <c r="C1465" s="83" t="s">
        <v>311</v>
      </c>
      <c r="D1465" s="83" t="s">
        <v>311</v>
      </c>
      <c r="E1465" s="83" t="s">
        <v>311</v>
      </c>
      <c r="F1465" s="83" t="s">
        <v>311</v>
      </c>
      <c r="G1465" s="83" t="s">
        <v>311</v>
      </c>
      <c r="H1465" s="83" t="s">
        <v>311</v>
      </c>
      <c r="I1465" s="83" t="s">
        <v>311</v>
      </c>
      <c r="J1465" s="83" t="s">
        <v>311</v>
      </c>
      <c r="K1465" s="84" t="s">
        <v>311</v>
      </c>
      <c r="L1465" s="83" t="s">
        <v>311</v>
      </c>
      <c r="M1465" s="85" t="s">
        <v>311</v>
      </c>
      <c r="N1465" s="83" t="s">
        <v>311</v>
      </c>
      <c r="O1465" s="84" t="s">
        <v>311</v>
      </c>
      <c r="P1465" s="83" t="s">
        <v>311</v>
      </c>
      <c r="Q1465" s="83" t="s">
        <v>311</v>
      </c>
      <c r="R1465" s="83" t="s">
        <v>311</v>
      </c>
      <c r="S1465" s="86" t="s">
        <v>311</v>
      </c>
      <c r="T1465" s="83" t="s">
        <v>311</v>
      </c>
      <c r="U1465" s="83" t="s">
        <v>311</v>
      </c>
      <c r="V1465" s="83" t="s">
        <v>311</v>
      </c>
      <c r="W1465" s="86" t="s">
        <v>311</v>
      </c>
      <c r="X1465" s="86" t="s">
        <v>311</v>
      </c>
      <c r="Y1465" s="90" t="str">
        <f>IF(tbl_main[[#This Row],[ИНН организации]]="","",IF(ISERROR(VLOOKUP(tbl_main[[#This Row],[ИНН организации]],tbl_inn[],3,FALSE)),"Проверьте ИНН",VLOOKUP(tbl_main[[#This Row],[ИНН организации]],tbl_inn[],3,FALSE)))</f>
        <v/>
      </c>
      <c r="Z1465" s="90" t="str">
        <f>IF(ISERROR(VLOOKUP(tbl_main[[#This Row],[ИНН организации]],tbl_inn[],4,FALSE)),"",VLOOKUP(tbl_main[[#This Row],[ИНН организации]],tbl_inn[],4,FALSE))</f>
        <v/>
      </c>
      <c r="AA1465" s="90" t="str">
        <f>IF(ISERROR(VLOOKUP(tbl_main[[#This Row],[ИНН организации]],tbl_inn[],8,FALSE)),"",VLOOKUP(tbl_main[[#This Row],[ИНН организации]],tbl_inn[],8,FALSE))</f>
        <v/>
      </c>
      <c r="AB1465" s="83" t="s">
        <v>311</v>
      </c>
      <c r="AC1465" s="83" t="s">
        <v>311</v>
      </c>
      <c r="AD1465" s="83" t="s">
        <v>311</v>
      </c>
      <c r="AE1465" s="83" t="s">
        <v>311</v>
      </c>
      <c r="AF1465" s="83" t="s">
        <v>311</v>
      </c>
      <c r="AG1465" s="83" t="s">
        <v>311</v>
      </c>
      <c r="AH1465" s="83" t="s">
        <v>311</v>
      </c>
      <c r="AI1465" s="83" t="s">
        <v>311</v>
      </c>
      <c r="AJ1465" s="83" t="s">
        <v>311</v>
      </c>
      <c r="AK1465" s="83" t="s">
        <v>311</v>
      </c>
      <c r="AL1465" s="83" t="s">
        <v>311</v>
      </c>
      <c r="AM1465" s="83" t="s">
        <v>311</v>
      </c>
      <c r="AN1465" s="83" t="s">
        <v>311</v>
      </c>
    </row>
    <row r="1466" spans="1:40" x14ac:dyDescent="0.25">
      <c r="A1466" s="81">
        <f t="shared" si="22"/>
        <v>1457</v>
      </c>
      <c r="B1466" s="82" t="str">
        <f>IF(tbl_main[[#This Row],[ТИП]]="","",IF(tbl_main[[#This Row],[Серия и номер]]="","",tbl_main[[#This Row],[ТИП]]&amp;"-"&amp;RIGHT(tbl_main[[#This Row],[Серия и номер]],6)))</f>
        <v/>
      </c>
      <c r="C1466" s="83" t="s">
        <v>311</v>
      </c>
      <c r="D1466" s="83" t="s">
        <v>311</v>
      </c>
      <c r="E1466" s="83" t="s">
        <v>311</v>
      </c>
      <c r="F1466" s="83" t="s">
        <v>311</v>
      </c>
      <c r="G1466" s="83" t="s">
        <v>311</v>
      </c>
      <c r="H1466" s="83" t="s">
        <v>311</v>
      </c>
      <c r="I1466" s="83" t="s">
        <v>311</v>
      </c>
      <c r="J1466" s="83" t="s">
        <v>311</v>
      </c>
      <c r="K1466" s="84" t="s">
        <v>311</v>
      </c>
      <c r="L1466" s="83" t="s">
        <v>311</v>
      </c>
      <c r="M1466" s="85" t="s">
        <v>311</v>
      </c>
      <c r="N1466" s="83" t="s">
        <v>311</v>
      </c>
      <c r="O1466" s="84" t="s">
        <v>311</v>
      </c>
      <c r="P1466" s="83" t="s">
        <v>311</v>
      </c>
      <c r="Q1466" s="83" t="s">
        <v>311</v>
      </c>
      <c r="R1466" s="83" t="s">
        <v>311</v>
      </c>
      <c r="S1466" s="86" t="s">
        <v>311</v>
      </c>
      <c r="T1466" s="83" t="s">
        <v>311</v>
      </c>
      <c r="U1466" s="83" t="s">
        <v>311</v>
      </c>
      <c r="V1466" s="83" t="s">
        <v>311</v>
      </c>
      <c r="W1466" s="86" t="s">
        <v>311</v>
      </c>
      <c r="X1466" s="86" t="s">
        <v>311</v>
      </c>
      <c r="Y1466" s="90" t="str">
        <f>IF(tbl_main[[#This Row],[ИНН организации]]="","",IF(ISERROR(VLOOKUP(tbl_main[[#This Row],[ИНН организации]],tbl_inn[],3,FALSE)),"Проверьте ИНН",VLOOKUP(tbl_main[[#This Row],[ИНН организации]],tbl_inn[],3,FALSE)))</f>
        <v/>
      </c>
      <c r="Z1466" s="90" t="str">
        <f>IF(ISERROR(VLOOKUP(tbl_main[[#This Row],[ИНН организации]],tbl_inn[],4,FALSE)),"",VLOOKUP(tbl_main[[#This Row],[ИНН организации]],tbl_inn[],4,FALSE))</f>
        <v/>
      </c>
      <c r="AA1466" s="90" t="str">
        <f>IF(ISERROR(VLOOKUP(tbl_main[[#This Row],[ИНН организации]],tbl_inn[],8,FALSE)),"",VLOOKUP(tbl_main[[#This Row],[ИНН организации]],tbl_inn[],8,FALSE))</f>
        <v/>
      </c>
      <c r="AB1466" s="83" t="s">
        <v>311</v>
      </c>
      <c r="AC1466" s="83" t="s">
        <v>311</v>
      </c>
      <c r="AD1466" s="83" t="s">
        <v>311</v>
      </c>
      <c r="AE1466" s="83" t="s">
        <v>311</v>
      </c>
      <c r="AF1466" s="83" t="s">
        <v>311</v>
      </c>
      <c r="AG1466" s="83" t="s">
        <v>311</v>
      </c>
      <c r="AH1466" s="83" t="s">
        <v>311</v>
      </c>
      <c r="AI1466" s="83" t="s">
        <v>311</v>
      </c>
      <c r="AJ1466" s="83" t="s">
        <v>311</v>
      </c>
      <c r="AK1466" s="83" t="s">
        <v>311</v>
      </c>
      <c r="AL1466" s="83" t="s">
        <v>311</v>
      </c>
      <c r="AM1466" s="83" t="s">
        <v>311</v>
      </c>
      <c r="AN1466" s="83" t="s">
        <v>311</v>
      </c>
    </row>
    <row r="1467" spans="1:40" x14ac:dyDescent="0.25">
      <c r="A1467" s="81">
        <f t="shared" si="22"/>
        <v>1458</v>
      </c>
      <c r="B1467" s="82" t="str">
        <f>IF(tbl_main[[#This Row],[ТИП]]="","",IF(tbl_main[[#This Row],[Серия и номер]]="","",tbl_main[[#This Row],[ТИП]]&amp;"-"&amp;RIGHT(tbl_main[[#This Row],[Серия и номер]],6)))</f>
        <v/>
      </c>
      <c r="C1467" s="83" t="s">
        <v>311</v>
      </c>
      <c r="D1467" s="83" t="s">
        <v>311</v>
      </c>
      <c r="E1467" s="83" t="s">
        <v>311</v>
      </c>
      <c r="F1467" s="83" t="s">
        <v>311</v>
      </c>
      <c r="G1467" s="83" t="s">
        <v>311</v>
      </c>
      <c r="H1467" s="83" t="s">
        <v>311</v>
      </c>
      <c r="I1467" s="83" t="s">
        <v>311</v>
      </c>
      <c r="J1467" s="83" t="s">
        <v>311</v>
      </c>
      <c r="K1467" s="84" t="s">
        <v>311</v>
      </c>
      <c r="L1467" s="83" t="s">
        <v>311</v>
      </c>
      <c r="M1467" s="85" t="s">
        <v>311</v>
      </c>
      <c r="N1467" s="83" t="s">
        <v>311</v>
      </c>
      <c r="O1467" s="84" t="s">
        <v>311</v>
      </c>
      <c r="P1467" s="83" t="s">
        <v>311</v>
      </c>
      <c r="Q1467" s="83" t="s">
        <v>311</v>
      </c>
      <c r="R1467" s="83" t="s">
        <v>311</v>
      </c>
      <c r="S1467" s="86" t="s">
        <v>311</v>
      </c>
      <c r="T1467" s="83" t="s">
        <v>311</v>
      </c>
      <c r="U1467" s="83" t="s">
        <v>311</v>
      </c>
      <c r="V1467" s="83" t="s">
        <v>311</v>
      </c>
      <c r="W1467" s="86" t="s">
        <v>311</v>
      </c>
      <c r="X1467" s="86" t="s">
        <v>311</v>
      </c>
      <c r="Y1467" s="90" t="str">
        <f>IF(tbl_main[[#This Row],[ИНН организации]]="","",IF(ISERROR(VLOOKUP(tbl_main[[#This Row],[ИНН организации]],tbl_inn[],3,FALSE)),"Проверьте ИНН",VLOOKUP(tbl_main[[#This Row],[ИНН организации]],tbl_inn[],3,FALSE)))</f>
        <v/>
      </c>
      <c r="Z1467" s="90" t="str">
        <f>IF(ISERROR(VLOOKUP(tbl_main[[#This Row],[ИНН организации]],tbl_inn[],4,FALSE)),"",VLOOKUP(tbl_main[[#This Row],[ИНН организации]],tbl_inn[],4,FALSE))</f>
        <v/>
      </c>
      <c r="AA1467" s="90" t="str">
        <f>IF(ISERROR(VLOOKUP(tbl_main[[#This Row],[ИНН организации]],tbl_inn[],8,FALSE)),"",VLOOKUP(tbl_main[[#This Row],[ИНН организации]],tbl_inn[],8,FALSE))</f>
        <v/>
      </c>
      <c r="AB1467" s="83" t="s">
        <v>311</v>
      </c>
      <c r="AC1467" s="83" t="s">
        <v>311</v>
      </c>
      <c r="AD1467" s="83" t="s">
        <v>311</v>
      </c>
      <c r="AE1467" s="83" t="s">
        <v>311</v>
      </c>
      <c r="AF1467" s="83" t="s">
        <v>311</v>
      </c>
      <c r="AG1467" s="83" t="s">
        <v>311</v>
      </c>
      <c r="AH1467" s="83" t="s">
        <v>311</v>
      </c>
      <c r="AI1467" s="83" t="s">
        <v>311</v>
      </c>
      <c r="AJ1467" s="83" t="s">
        <v>311</v>
      </c>
      <c r="AK1467" s="83" t="s">
        <v>311</v>
      </c>
      <c r="AL1467" s="83" t="s">
        <v>311</v>
      </c>
      <c r="AM1467" s="83" t="s">
        <v>311</v>
      </c>
      <c r="AN1467" s="83" t="s">
        <v>311</v>
      </c>
    </row>
    <row r="1468" spans="1:40" x14ac:dyDescent="0.25">
      <c r="A1468" s="81">
        <f t="shared" si="22"/>
        <v>1459</v>
      </c>
      <c r="B1468" s="82" t="str">
        <f>IF(tbl_main[[#This Row],[ТИП]]="","",IF(tbl_main[[#This Row],[Серия и номер]]="","",tbl_main[[#This Row],[ТИП]]&amp;"-"&amp;RIGHT(tbl_main[[#This Row],[Серия и номер]],6)))</f>
        <v/>
      </c>
      <c r="C1468" s="83" t="s">
        <v>311</v>
      </c>
      <c r="D1468" s="83" t="s">
        <v>311</v>
      </c>
      <c r="E1468" s="83" t="s">
        <v>311</v>
      </c>
      <c r="F1468" s="83" t="s">
        <v>311</v>
      </c>
      <c r="G1468" s="83" t="s">
        <v>311</v>
      </c>
      <c r="H1468" s="83" t="s">
        <v>311</v>
      </c>
      <c r="I1468" s="83" t="s">
        <v>311</v>
      </c>
      <c r="J1468" s="83" t="s">
        <v>311</v>
      </c>
      <c r="K1468" s="84" t="s">
        <v>311</v>
      </c>
      <c r="L1468" s="83" t="s">
        <v>311</v>
      </c>
      <c r="M1468" s="85" t="s">
        <v>311</v>
      </c>
      <c r="N1468" s="83" t="s">
        <v>311</v>
      </c>
      <c r="O1468" s="84" t="s">
        <v>311</v>
      </c>
      <c r="P1468" s="83" t="s">
        <v>311</v>
      </c>
      <c r="Q1468" s="83" t="s">
        <v>311</v>
      </c>
      <c r="R1468" s="83" t="s">
        <v>311</v>
      </c>
      <c r="S1468" s="86" t="s">
        <v>311</v>
      </c>
      <c r="T1468" s="83" t="s">
        <v>311</v>
      </c>
      <c r="U1468" s="83" t="s">
        <v>311</v>
      </c>
      <c r="V1468" s="83" t="s">
        <v>311</v>
      </c>
      <c r="W1468" s="86" t="s">
        <v>311</v>
      </c>
      <c r="X1468" s="86" t="s">
        <v>311</v>
      </c>
      <c r="Y1468" s="90" t="str">
        <f>IF(tbl_main[[#This Row],[ИНН организации]]="","",IF(ISERROR(VLOOKUP(tbl_main[[#This Row],[ИНН организации]],tbl_inn[],3,FALSE)),"Проверьте ИНН",VLOOKUP(tbl_main[[#This Row],[ИНН организации]],tbl_inn[],3,FALSE)))</f>
        <v/>
      </c>
      <c r="Z1468" s="90" t="str">
        <f>IF(ISERROR(VLOOKUP(tbl_main[[#This Row],[ИНН организации]],tbl_inn[],4,FALSE)),"",VLOOKUP(tbl_main[[#This Row],[ИНН организации]],tbl_inn[],4,FALSE))</f>
        <v/>
      </c>
      <c r="AA1468" s="90" t="str">
        <f>IF(ISERROR(VLOOKUP(tbl_main[[#This Row],[ИНН организации]],tbl_inn[],8,FALSE)),"",VLOOKUP(tbl_main[[#This Row],[ИНН организации]],tbl_inn[],8,FALSE))</f>
        <v/>
      </c>
      <c r="AB1468" s="83" t="s">
        <v>311</v>
      </c>
      <c r="AC1468" s="83" t="s">
        <v>311</v>
      </c>
      <c r="AD1468" s="83" t="s">
        <v>311</v>
      </c>
      <c r="AE1468" s="83" t="s">
        <v>311</v>
      </c>
      <c r="AF1468" s="83" t="s">
        <v>311</v>
      </c>
      <c r="AG1468" s="83" t="s">
        <v>311</v>
      </c>
      <c r="AH1468" s="83" t="s">
        <v>311</v>
      </c>
      <c r="AI1468" s="83" t="s">
        <v>311</v>
      </c>
      <c r="AJ1468" s="83" t="s">
        <v>311</v>
      </c>
      <c r="AK1468" s="83" t="s">
        <v>311</v>
      </c>
      <c r="AL1468" s="83" t="s">
        <v>311</v>
      </c>
      <c r="AM1468" s="83" t="s">
        <v>311</v>
      </c>
      <c r="AN1468" s="83" t="s">
        <v>311</v>
      </c>
    </row>
    <row r="1469" spans="1:40" x14ac:dyDescent="0.25">
      <c r="A1469" s="81">
        <f t="shared" si="22"/>
        <v>1460</v>
      </c>
      <c r="B1469" s="82" t="str">
        <f>IF(tbl_main[[#This Row],[ТИП]]="","",IF(tbl_main[[#This Row],[Серия и номер]]="","",tbl_main[[#This Row],[ТИП]]&amp;"-"&amp;RIGHT(tbl_main[[#This Row],[Серия и номер]],6)))</f>
        <v/>
      </c>
      <c r="C1469" s="83" t="s">
        <v>311</v>
      </c>
      <c r="D1469" s="83" t="s">
        <v>311</v>
      </c>
      <c r="E1469" s="83" t="s">
        <v>311</v>
      </c>
      <c r="F1469" s="83" t="s">
        <v>311</v>
      </c>
      <c r="G1469" s="83" t="s">
        <v>311</v>
      </c>
      <c r="H1469" s="83" t="s">
        <v>311</v>
      </c>
      <c r="I1469" s="83" t="s">
        <v>311</v>
      </c>
      <c r="J1469" s="83" t="s">
        <v>311</v>
      </c>
      <c r="K1469" s="84" t="s">
        <v>311</v>
      </c>
      <c r="L1469" s="83" t="s">
        <v>311</v>
      </c>
      <c r="M1469" s="85" t="s">
        <v>311</v>
      </c>
      <c r="N1469" s="83" t="s">
        <v>311</v>
      </c>
      <c r="O1469" s="84" t="s">
        <v>311</v>
      </c>
      <c r="P1469" s="83" t="s">
        <v>311</v>
      </c>
      <c r="Q1469" s="83" t="s">
        <v>311</v>
      </c>
      <c r="R1469" s="83" t="s">
        <v>311</v>
      </c>
      <c r="S1469" s="86" t="s">
        <v>311</v>
      </c>
      <c r="T1469" s="83" t="s">
        <v>311</v>
      </c>
      <c r="U1469" s="83" t="s">
        <v>311</v>
      </c>
      <c r="V1469" s="83" t="s">
        <v>311</v>
      </c>
      <c r="W1469" s="86" t="s">
        <v>311</v>
      </c>
      <c r="X1469" s="86" t="s">
        <v>311</v>
      </c>
      <c r="Y1469" s="90" t="str">
        <f>IF(tbl_main[[#This Row],[ИНН организации]]="","",IF(ISERROR(VLOOKUP(tbl_main[[#This Row],[ИНН организации]],tbl_inn[],3,FALSE)),"Проверьте ИНН",VLOOKUP(tbl_main[[#This Row],[ИНН организации]],tbl_inn[],3,FALSE)))</f>
        <v/>
      </c>
      <c r="Z1469" s="90" t="str">
        <f>IF(ISERROR(VLOOKUP(tbl_main[[#This Row],[ИНН организации]],tbl_inn[],4,FALSE)),"",VLOOKUP(tbl_main[[#This Row],[ИНН организации]],tbl_inn[],4,FALSE))</f>
        <v/>
      </c>
      <c r="AA1469" s="90" t="str">
        <f>IF(ISERROR(VLOOKUP(tbl_main[[#This Row],[ИНН организации]],tbl_inn[],8,FALSE)),"",VLOOKUP(tbl_main[[#This Row],[ИНН организации]],tbl_inn[],8,FALSE))</f>
        <v/>
      </c>
      <c r="AB1469" s="83" t="s">
        <v>311</v>
      </c>
      <c r="AC1469" s="83" t="s">
        <v>311</v>
      </c>
      <c r="AD1469" s="83" t="s">
        <v>311</v>
      </c>
      <c r="AE1469" s="83" t="s">
        <v>311</v>
      </c>
      <c r="AF1469" s="83" t="s">
        <v>311</v>
      </c>
      <c r="AG1469" s="83" t="s">
        <v>311</v>
      </c>
      <c r="AH1469" s="83" t="s">
        <v>311</v>
      </c>
      <c r="AI1469" s="83" t="s">
        <v>311</v>
      </c>
      <c r="AJ1469" s="83" t="s">
        <v>311</v>
      </c>
      <c r="AK1469" s="83" t="s">
        <v>311</v>
      </c>
      <c r="AL1469" s="83" t="s">
        <v>311</v>
      </c>
      <c r="AM1469" s="83" t="s">
        <v>311</v>
      </c>
      <c r="AN1469" s="83" t="s">
        <v>311</v>
      </c>
    </row>
    <row r="1470" spans="1:40" x14ac:dyDescent="0.25">
      <c r="A1470" s="81">
        <f t="shared" si="22"/>
        <v>1461</v>
      </c>
      <c r="B1470" s="82" t="str">
        <f>IF(tbl_main[[#This Row],[ТИП]]="","",IF(tbl_main[[#This Row],[Серия и номер]]="","",tbl_main[[#This Row],[ТИП]]&amp;"-"&amp;RIGHT(tbl_main[[#This Row],[Серия и номер]],6)))</f>
        <v/>
      </c>
      <c r="C1470" s="83" t="s">
        <v>311</v>
      </c>
      <c r="D1470" s="83" t="s">
        <v>311</v>
      </c>
      <c r="E1470" s="83" t="s">
        <v>311</v>
      </c>
      <c r="F1470" s="83" t="s">
        <v>311</v>
      </c>
      <c r="G1470" s="83" t="s">
        <v>311</v>
      </c>
      <c r="H1470" s="83" t="s">
        <v>311</v>
      </c>
      <c r="I1470" s="83" t="s">
        <v>311</v>
      </c>
      <c r="J1470" s="83" t="s">
        <v>311</v>
      </c>
      <c r="K1470" s="84" t="s">
        <v>311</v>
      </c>
      <c r="L1470" s="83" t="s">
        <v>311</v>
      </c>
      <c r="M1470" s="85" t="s">
        <v>311</v>
      </c>
      <c r="N1470" s="83" t="s">
        <v>311</v>
      </c>
      <c r="O1470" s="84" t="s">
        <v>311</v>
      </c>
      <c r="P1470" s="83" t="s">
        <v>311</v>
      </c>
      <c r="Q1470" s="83" t="s">
        <v>311</v>
      </c>
      <c r="R1470" s="83" t="s">
        <v>311</v>
      </c>
      <c r="S1470" s="86" t="s">
        <v>311</v>
      </c>
      <c r="T1470" s="83" t="s">
        <v>311</v>
      </c>
      <c r="U1470" s="83" t="s">
        <v>311</v>
      </c>
      <c r="V1470" s="83" t="s">
        <v>311</v>
      </c>
      <c r="W1470" s="86" t="s">
        <v>311</v>
      </c>
      <c r="X1470" s="86" t="s">
        <v>311</v>
      </c>
      <c r="Y1470" s="90" t="str">
        <f>IF(tbl_main[[#This Row],[ИНН организации]]="","",IF(ISERROR(VLOOKUP(tbl_main[[#This Row],[ИНН организации]],tbl_inn[],3,FALSE)),"Проверьте ИНН",VLOOKUP(tbl_main[[#This Row],[ИНН организации]],tbl_inn[],3,FALSE)))</f>
        <v/>
      </c>
      <c r="Z1470" s="90" t="str">
        <f>IF(ISERROR(VLOOKUP(tbl_main[[#This Row],[ИНН организации]],tbl_inn[],4,FALSE)),"",VLOOKUP(tbl_main[[#This Row],[ИНН организации]],tbl_inn[],4,FALSE))</f>
        <v/>
      </c>
      <c r="AA1470" s="90" t="str">
        <f>IF(ISERROR(VLOOKUP(tbl_main[[#This Row],[ИНН организации]],tbl_inn[],8,FALSE)),"",VLOOKUP(tbl_main[[#This Row],[ИНН организации]],tbl_inn[],8,FALSE))</f>
        <v/>
      </c>
      <c r="AB1470" s="83" t="s">
        <v>311</v>
      </c>
      <c r="AC1470" s="83" t="s">
        <v>311</v>
      </c>
      <c r="AD1470" s="83" t="s">
        <v>311</v>
      </c>
      <c r="AE1470" s="83" t="s">
        <v>311</v>
      </c>
      <c r="AF1470" s="83" t="s">
        <v>311</v>
      </c>
      <c r="AG1470" s="83" t="s">
        <v>311</v>
      </c>
      <c r="AH1470" s="83" t="s">
        <v>311</v>
      </c>
      <c r="AI1470" s="83" t="s">
        <v>311</v>
      </c>
      <c r="AJ1470" s="83" t="s">
        <v>311</v>
      </c>
      <c r="AK1470" s="83" t="s">
        <v>311</v>
      </c>
      <c r="AL1470" s="83" t="s">
        <v>311</v>
      </c>
      <c r="AM1470" s="83" t="s">
        <v>311</v>
      </c>
      <c r="AN1470" s="83" t="s">
        <v>311</v>
      </c>
    </row>
    <row r="1471" spans="1:40" x14ac:dyDescent="0.25">
      <c r="A1471" s="81">
        <f t="shared" si="22"/>
        <v>1462</v>
      </c>
      <c r="B1471" s="82" t="str">
        <f>IF(tbl_main[[#This Row],[ТИП]]="","",IF(tbl_main[[#This Row],[Серия и номер]]="","",tbl_main[[#This Row],[ТИП]]&amp;"-"&amp;RIGHT(tbl_main[[#This Row],[Серия и номер]],6)))</f>
        <v/>
      </c>
      <c r="C1471" s="83" t="s">
        <v>311</v>
      </c>
      <c r="D1471" s="83" t="s">
        <v>311</v>
      </c>
      <c r="E1471" s="83" t="s">
        <v>311</v>
      </c>
      <c r="F1471" s="83" t="s">
        <v>311</v>
      </c>
      <c r="G1471" s="83" t="s">
        <v>311</v>
      </c>
      <c r="H1471" s="83" t="s">
        <v>311</v>
      </c>
      <c r="I1471" s="83" t="s">
        <v>311</v>
      </c>
      <c r="J1471" s="83" t="s">
        <v>311</v>
      </c>
      <c r="K1471" s="84" t="s">
        <v>311</v>
      </c>
      <c r="L1471" s="83" t="s">
        <v>311</v>
      </c>
      <c r="M1471" s="85" t="s">
        <v>311</v>
      </c>
      <c r="N1471" s="83" t="s">
        <v>311</v>
      </c>
      <c r="O1471" s="84" t="s">
        <v>311</v>
      </c>
      <c r="P1471" s="83" t="s">
        <v>311</v>
      </c>
      <c r="Q1471" s="83" t="s">
        <v>311</v>
      </c>
      <c r="R1471" s="83" t="s">
        <v>311</v>
      </c>
      <c r="S1471" s="86" t="s">
        <v>311</v>
      </c>
      <c r="T1471" s="83" t="s">
        <v>311</v>
      </c>
      <c r="U1471" s="83" t="s">
        <v>311</v>
      </c>
      <c r="V1471" s="83" t="s">
        <v>311</v>
      </c>
      <c r="W1471" s="86" t="s">
        <v>311</v>
      </c>
      <c r="X1471" s="86" t="s">
        <v>311</v>
      </c>
      <c r="Y1471" s="90" t="str">
        <f>IF(tbl_main[[#This Row],[ИНН организации]]="","",IF(ISERROR(VLOOKUP(tbl_main[[#This Row],[ИНН организации]],tbl_inn[],3,FALSE)),"Проверьте ИНН",VLOOKUP(tbl_main[[#This Row],[ИНН организации]],tbl_inn[],3,FALSE)))</f>
        <v/>
      </c>
      <c r="Z1471" s="90" t="str">
        <f>IF(ISERROR(VLOOKUP(tbl_main[[#This Row],[ИНН организации]],tbl_inn[],4,FALSE)),"",VLOOKUP(tbl_main[[#This Row],[ИНН организации]],tbl_inn[],4,FALSE))</f>
        <v/>
      </c>
      <c r="AA1471" s="90" t="str">
        <f>IF(ISERROR(VLOOKUP(tbl_main[[#This Row],[ИНН организации]],tbl_inn[],8,FALSE)),"",VLOOKUP(tbl_main[[#This Row],[ИНН организации]],tbl_inn[],8,FALSE))</f>
        <v/>
      </c>
      <c r="AB1471" s="83" t="s">
        <v>311</v>
      </c>
      <c r="AC1471" s="83" t="s">
        <v>311</v>
      </c>
      <c r="AD1471" s="83" t="s">
        <v>311</v>
      </c>
      <c r="AE1471" s="83" t="s">
        <v>311</v>
      </c>
      <c r="AF1471" s="83" t="s">
        <v>311</v>
      </c>
      <c r="AG1471" s="83" t="s">
        <v>311</v>
      </c>
      <c r="AH1471" s="83" t="s">
        <v>311</v>
      </c>
      <c r="AI1471" s="83" t="s">
        <v>311</v>
      </c>
      <c r="AJ1471" s="83" t="s">
        <v>311</v>
      </c>
      <c r="AK1471" s="83" t="s">
        <v>311</v>
      </c>
      <c r="AL1471" s="83" t="s">
        <v>311</v>
      </c>
      <c r="AM1471" s="83" t="s">
        <v>311</v>
      </c>
      <c r="AN1471" s="83" t="s">
        <v>311</v>
      </c>
    </row>
    <row r="1472" spans="1:40" x14ac:dyDescent="0.25">
      <c r="A1472" s="81">
        <f t="shared" si="22"/>
        <v>1463</v>
      </c>
      <c r="B1472" s="82" t="str">
        <f>IF(tbl_main[[#This Row],[ТИП]]="","",IF(tbl_main[[#This Row],[Серия и номер]]="","",tbl_main[[#This Row],[ТИП]]&amp;"-"&amp;RIGHT(tbl_main[[#This Row],[Серия и номер]],6)))</f>
        <v/>
      </c>
      <c r="C1472" s="83" t="s">
        <v>311</v>
      </c>
      <c r="D1472" s="83" t="s">
        <v>311</v>
      </c>
      <c r="E1472" s="83" t="s">
        <v>311</v>
      </c>
      <c r="F1472" s="83" t="s">
        <v>311</v>
      </c>
      <c r="G1472" s="83" t="s">
        <v>311</v>
      </c>
      <c r="H1472" s="83" t="s">
        <v>311</v>
      </c>
      <c r="I1472" s="83" t="s">
        <v>311</v>
      </c>
      <c r="J1472" s="83" t="s">
        <v>311</v>
      </c>
      <c r="K1472" s="84" t="s">
        <v>311</v>
      </c>
      <c r="L1472" s="83" t="s">
        <v>311</v>
      </c>
      <c r="M1472" s="85" t="s">
        <v>311</v>
      </c>
      <c r="N1472" s="83" t="s">
        <v>311</v>
      </c>
      <c r="O1472" s="84" t="s">
        <v>311</v>
      </c>
      <c r="P1472" s="83" t="s">
        <v>311</v>
      </c>
      <c r="Q1472" s="83" t="s">
        <v>311</v>
      </c>
      <c r="R1472" s="83" t="s">
        <v>311</v>
      </c>
      <c r="S1472" s="86" t="s">
        <v>311</v>
      </c>
      <c r="T1472" s="83" t="s">
        <v>311</v>
      </c>
      <c r="U1472" s="83" t="s">
        <v>311</v>
      </c>
      <c r="V1472" s="83" t="s">
        <v>311</v>
      </c>
      <c r="W1472" s="86" t="s">
        <v>311</v>
      </c>
      <c r="X1472" s="86" t="s">
        <v>311</v>
      </c>
      <c r="Y1472" s="90" t="str">
        <f>IF(tbl_main[[#This Row],[ИНН организации]]="","",IF(ISERROR(VLOOKUP(tbl_main[[#This Row],[ИНН организации]],tbl_inn[],3,FALSE)),"Проверьте ИНН",VLOOKUP(tbl_main[[#This Row],[ИНН организации]],tbl_inn[],3,FALSE)))</f>
        <v/>
      </c>
      <c r="Z1472" s="90" t="str">
        <f>IF(ISERROR(VLOOKUP(tbl_main[[#This Row],[ИНН организации]],tbl_inn[],4,FALSE)),"",VLOOKUP(tbl_main[[#This Row],[ИНН организации]],tbl_inn[],4,FALSE))</f>
        <v/>
      </c>
      <c r="AA1472" s="90" t="str">
        <f>IF(ISERROR(VLOOKUP(tbl_main[[#This Row],[ИНН организации]],tbl_inn[],8,FALSE)),"",VLOOKUP(tbl_main[[#This Row],[ИНН организации]],tbl_inn[],8,FALSE))</f>
        <v/>
      </c>
      <c r="AB1472" s="83" t="s">
        <v>311</v>
      </c>
      <c r="AC1472" s="83" t="s">
        <v>311</v>
      </c>
      <c r="AD1472" s="83" t="s">
        <v>311</v>
      </c>
      <c r="AE1472" s="83" t="s">
        <v>311</v>
      </c>
      <c r="AF1472" s="83" t="s">
        <v>311</v>
      </c>
      <c r="AG1472" s="83" t="s">
        <v>311</v>
      </c>
      <c r="AH1472" s="83" t="s">
        <v>311</v>
      </c>
      <c r="AI1472" s="83" t="s">
        <v>311</v>
      </c>
      <c r="AJ1472" s="83" t="s">
        <v>311</v>
      </c>
      <c r="AK1472" s="83" t="s">
        <v>311</v>
      </c>
      <c r="AL1472" s="83" t="s">
        <v>311</v>
      </c>
      <c r="AM1472" s="83" t="s">
        <v>311</v>
      </c>
      <c r="AN1472" s="83" t="s">
        <v>311</v>
      </c>
    </row>
    <row r="1473" spans="1:40" x14ac:dyDescent="0.25">
      <c r="A1473" s="81">
        <f t="shared" si="22"/>
        <v>1464</v>
      </c>
      <c r="B1473" s="82" t="str">
        <f>IF(tbl_main[[#This Row],[ТИП]]="","",IF(tbl_main[[#This Row],[Серия и номер]]="","",tbl_main[[#This Row],[ТИП]]&amp;"-"&amp;RIGHT(tbl_main[[#This Row],[Серия и номер]],6)))</f>
        <v/>
      </c>
      <c r="C1473" s="83" t="s">
        <v>311</v>
      </c>
      <c r="D1473" s="83" t="s">
        <v>311</v>
      </c>
      <c r="E1473" s="83" t="s">
        <v>311</v>
      </c>
      <c r="F1473" s="83" t="s">
        <v>311</v>
      </c>
      <c r="G1473" s="83" t="s">
        <v>311</v>
      </c>
      <c r="H1473" s="83" t="s">
        <v>311</v>
      </c>
      <c r="I1473" s="83" t="s">
        <v>311</v>
      </c>
      <c r="J1473" s="83" t="s">
        <v>311</v>
      </c>
      <c r="K1473" s="84" t="s">
        <v>311</v>
      </c>
      <c r="L1473" s="83" t="s">
        <v>311</v>
      </c>
      <c r="M1473" s="85" t="s">
        <v>311</v>
      </c>
      <c r="N1473" s="83" t="s">
        <v>311</v>
      </c>
      <c r="O1473" s="84" t="s">
        <v>311</v>
      </c>
      <c r="P1473" s="83" t="s">
        <v>311</v>
      </c>
      <c r="Q1473" s="83" t="s">
        <v>311</v>
      </c>
      <c r="R1473" s="83" t="s">
        <v>311</v>
      </c>
      <c r="S1473" s="86" t="s">
        <v>311</v>
      </c>
      <c r="T1473" s="83" t="s">
        <v>311</v>
      </c>
      <c r="U1473" s="83" t="s">
        <v>311</v>
      </c>
      <c r="V1473" s="83" t="s">
        <v>311</v>
      </c>
      <c r="W1473" s="86" t="s">
        <v>311</v>
      </c>
      <c r="X1473" s="86" t="s">
        <v>311</v>
      </c>
      <c r="Y1473" s="90" t="str">
        <f>IF(tbl_main[[#This Row],[ИНН организации]]="","",IF(ISERROR(VLOOKUP(tbl_main[[#This Row],[ИНН организации]],tbl_inn[],3,FALSE)),"Проверьте ИНН",VLOOKUP(tbl_main[[#This Row],[ИНН организации]],tbl_inn[],3,FALSE)))</f>
        <v/>
      </c>
      <c r="Z1473" s="90" t="str">
        <f>IF(ISERROR(VLOOKUP(tbl_main[[#This Row],[ИНН организации]],tbl_inn[],4,FALSE)),"",VLOOKUP(tbl_main[[#This Row],[ИНН организации]],tbl_inn[],4,FALSE))</f>
        <v/>
      </c>
      <c r="AA1473" s="90" t="str">
        <f>IF(ISERROR(VLOOKUP(tbl_main[[#This Row],[ИНН организации]],tbl_inn[],8,FALSE)),"",VLOOKUP(tbl_main[[#This Row],[ИНН организации]],tbl_inn[],8,FALSE))</f>
        <v/>
      </c>
      <c r="AB1473" s="83" t="s">
        <v>311</v>
      </c>
      <c r="AC1473" s="83" t="s">
        <v>311</v>
      </c>
      <c r="AD1473" s="83" t="s">
        <v>311</v>
      </c>
      <c r="AE1473" s="83" t="s">
        <v>311</v>
      </c>
      <c r="AF1473" s="83" t="s">
        <v>311</v>
      </c>
      <c r="AG1473" s="83" t="s">
        <v>311</v>
      </c>
      <c r="AH1473" s="83" t="s">
        <v>311</v>
      </c>
      <c r="AI1473" s="83" t="s">
        <v>311</v>
      </c>
      <c r="AJ1473" s="83" t="s">
        <v>311</v>
      </c>
      <c r="AK1473" s="83" t="s">
        <v>311</v>
      </c>
      <c r="AL1473" s="83" t="s">
        <v>311</v>
      </c>
      <c r="AM1473" s="83" t="s">
        <v>311</v>
      </c>
      <c r="AN1473" s="83" t="s">
        <v>311</v>
      </c>
    </row>
    <row r="1474" spans="1:40" x14ac:dyDescent="0.25">
      <c r="A1474" s="81">
        <f t="shared" si="22"/>
        <v>1465</v>
      </c>
      <c r="B1474" s="82" t="str">
        <f>IF(tbl_main[[#This Row],[ТИП]]="","",IF(tbl_main[[#This Row],[Серия и номер]]="","",tbl_main[[#This Row],[ТИП]]&amp;"-"&amp;RIGHT(tbl_main[[#This Row],[Серия и номер]],6)))</f>
        <v/>
      </c>
      <c r="C1474" s="83" t="s">
        <v>311</v>
      </c>
      <c r="D1474" s="83" t="s">
        <v>311</v>
      </c>
      <c r="E1474" s="83" t="s">
        <v>311</v>
      </c>
      <c r="F1474" s="83" t="s">
        <v>311</v>
      </c>
      <c r="G1474" s="83" t="s">
        <v>311</v>
      </c>
      <c r="H1474" s="83" t="s">
        <v>311</v>
      </c>
      <c r="I1474" s="83" t="s">
        <v>311</v>
      </c>
      <c r="J1474" s="83" t="s">
        <v>311</v>
      </c>
      <c r="K1474" s="84" t="s">
        <v>311</v>
      </c>
      <c r="L1474" s="83" t="s">
        <v>311</v>
      </c>
      <c r="M1474" s="85" t="s">
        <v>311</v>
      </c>
      <c r="N1474" s="83" t="s">
        <v>311</v>
      </c>
      <c r="O1474" s="84" t="s">
        <v>311</v>
      </c>
      <c r="P1474" s="83" t="s">
        <v>311</v>
      </c>
      <c r="Q1474" s="83" t="s">
        <v>311</v>
      </c>
      <c r="R1474" s="83" t="s">
        <v>311</v>
      </c>
      <c r="S1474" s="86" t="s">
        <v>311</v>
      </c>
      <c r="T1474" s="83" t="s">
        <v>311</v>
      </c>
      <c r="U1474" s="83" t="s">
        <v>311</v>
      </c>
      <c r="V1474" s="83" t="s">
        <v>311</v>
      </c>
      <c r="W1474" s="86" t="s">
        <v>311</v>
      </c>
      <c r="X1474" s="86" t="s">
        <v>311</v>
      </c>
      <c r="Y1474" s="90" t="str">
        <f>IF(tbl_main[[#This Row],[ИНН организации]]="","",IF(ISERROR(VLOOKUP(tbl_main[[#This Row],[ИНН организации]],tbl_inn[],3,FALSE)),"Проверьте ИНН",VLOOKUP(tbl_main[[#This Row],[ИНН организации]],tbl_inn[],3,FALSE)))</f>
        <v/>
      </c>
      <c r="Z1474" s="90" t="str">
        <f>IF(ISERROR(VLOOKUP(tbl_main[[#This Row],[ИНН организации]],tbl_inn[],4,FALSE)),"",VLOOKUP(tbl_main[[#This Row],[ИНН организации]],tbl_inn[],4,FALSE))</f>
        <v/>
      </c>
      <c r="AA1474" s="90" t="str">
        <f>IF(ISERROR(VLOOKUP(tbl_main[[#This Row],[ИНН организации]],tbl_inn[],8,FALSE)),"",VLOOKUP(tbl_main[[#This Row],[ИНН организации]],tbl_inn[],8,FALSE))</f>
        <v/>
      </c>
      <c r="AB1474" s="83" t="s">
        <v>311</v>
      </c>
      <c r="AC1474" s="83" t="s">
        <v>311</v>
      </c>
      <c r="AD1474" s="83" t="s">
        <v>311</v>
      </c>
      <c r="AE1474" s="83" t="s">
        <v>311</v>
      </c>
      <c r="AF1474" s="83" t="s">
        <v>311</v>
      </c>
      <c r="AG1474" s="83" t="s">
        <v>311</v>
      </c>
      <c r="AH1474" s="83" t="s">
        <v>311</v>
      </c>
      <c r="AI1474" s="83" t="s">
        <v>311</v>
      </c>
      <c r="AJ1474" s="83" t="s">
        <v>311</v>
      </c>
      <c r="AK1474" s="83" t="s">
        <v>311</v>
      </c>
      <c r="AL1474" s="83" t="s">
        <v>311</v>
      </c>
      <c r="AM1474" s="83" t="s">
        <v>311</v>
      </c>
      <c r="AN1474" s="83" t="s">
        <v>311</v>
      </c>
    </row>
    <row r="1475" spans="1:40" x14ac:dyDescent="0.25">
      <c r="A1475" s="81">
        <f t="shared" si="22"/>
        <v>1466</v>
      </c>
      <c r="B1475" s="82" t="str">
        <f>IF(tbl_main[[#This Row],[ТИП]]="","",IF(tbl_main[[#This Row],[Серия и номер]]="","",tbl_main[[#This Row],[ТИП]]&amp;"-"&amp;RIGHT(tbl_main[[#This Row],[Серия и номер]],6)))</f>
        <v/>
      </c>
      <c r="C1475" s="83" t="s">
        <v>311</v>
      </c>
      <c r="D1475" s="83" t="s">
        <v>311</v>
      </c>
      <c r="E1475" s="83" t="s">
        <v>311</v>
      </c>
      <c r="F1475" s="83" t="s">
        <v>311</v>
      </c>
      <c r="G1475" s="83" t="s">
        <v>311</v>
      </c>
      <c r="H1475" s="83" t="s">
        <v>311</v>
      </c>
      <c r="I1475" s="83" t="s">
        <v>311</v>
      </c>
      <c r="J1475" s="83" t="s">
        <v>311</v>
      </c>
      <c r="K1475" s="84" t="s">
        <v>311</v>
      </c>
      <c r="L1475" s="83" t="s">
        <v>311</v>
      </c>
      <c r="M1475" s="85" t="s">
        <v>311</v>
      </c>
      <c r="N1475" s="83" t="s">
        <v>311</v>
      </c>
      <c r="O1475" s="84" t="s">
        <v>311</v>
      </c>
      <c r="P1475" s="83" t="s">
        <v>311</v>
      </c>
      <c r="Q1475" s="83" t="s">
        <v>311</v>
      </c>
      <c r="R1475" s="83" t="s">
        <v>311</v>
      </c>
      <c r="S1475" s="86" t="s">
        <v>311</v>
      </c>
      <c r="T1475" s="83" t="s">
        <v>311</v>
      </c>
      <c r="U1475" s="83" t="s">
        <v>311</v>
      </c>
      <c r="V1475" s="83" t="s">
        <v>311</v>
      </c>
      <c r="W1475" s="86" t="s">
        <v>311</v>
      </c>
      <c r="X1475" s="86" t="s">
        <v>311</v>
      </c>
      <c r="Y1475" s="90" t="str">
        <f>IF(tbl_main[[#This Row],[ИНН организации]]="","",IF(ISERROR(VLOOKUP(tbl_main[[#This Row],[ИНН организации]],tbl_inn[],3,FALSE)),"Проверьте ИНН",VLOOKUP(tbl_main[[#This Row],[ИНН организации]],tbl_inn[],3,FALSE)))</f>
        <v/>
      </c>
      <c r="Z1475" s="90" t="str">
        <f>IF(ISERROR(VLOOKUP(tbl_main[[#This Row],[ИНН организации]],tbl_inn[],4,FALSE)),"",VLOOKUP(tbl_main[[#This Row],[ИНН организации]],tbl_inn[],4,FALSE))</f>
        <v/>
      </c>
      <c r="AA1475" s="90" t="str">
        <f>IF(ISERROR(VLOOKUP(tbl_main[[#This Row],[ИНН организации]],tbl_inn[],8,FALSE)),"",VLOOKUP(tbl_main[[#This Row],[ИНН организации]],tbl_inn[],8,FALSE))</f>
        <v/>
      </c>
      <c r="AB1475" s="83" t="s">
        <v>311</v>
      </c>
      <c r="AC1475" s="83" t="s">
        <v>311</v>
      </c>
      <c r="AD1475" s="83" t="s">
        <v>311</v>
      </c>
      <c r="AE1475" s="83" t="s">
        <v>311</v>
      </c>
      <c r="AF1475" s="83" t="s">
        <v>311</v>
      </c>
      <c r="AG1475" s="83" t="s">
        <v>311</v>
      </c>
      <c r="AH1475" s="83" t="s">
        <v>311</v>
      </c>
      <c r="AI1475" s="83" t="s">
        <v>311</v>
      </c>
      <c r="AJ1475" s="83" t="s">
        <v>311</v>
      </c>
      <c r="AK1475" s="83" t="s">
        <v>311</v>
      </c>
      <c r="AL1475" s="83" t="s">
        <v>311</v>
      </c>
      <c r="AM1475" s="83" t="s">
        <v>311</v>
      </c>
      <c r="AN1475" s="83" t="s">
        <v>311</v>
      </c>
    </row>
    <row r="1476" spans="1:40" x14ac:dyDescent="0.25">
      <c r="A1476" s="81">
        <f t="shared" si="22"/>
        <v>1467</v>
      </c>
      <c r="B1476" s="82" t="str">
        <f>IF(tbl_main[[#This Row],[ТИП]]="","",IF(tbl_main[[#This Row],[Серия и номер]]="","",tbl_main[[#This Row],[ТИП]]&amp;"-"&amp;RIGHT(tbl_main[[#This Row],[Серия и номер]],6)))</f>
        <v/>
      </c>
      <c r="C1476" s="83" t="s">
        <v>311</v>
      </c>
      <c r="D1476" s="83" t="s">
        <v>311</v>
      </c>
      <c r="E1476" s="83" t="s">
        <v>311</v>
      </c>
      <c r="F1476" s="83" t="s">
        <v>311</v>
      </c>
      <c r="G1476" s="83" t="s">
        <v>311</v>
      </c>
      <c r="H1476" s="83" t="s">
        <v>311</v>
      </c>
      <c r="I1476" s="83" t="s">
        <v>311</v>
      </c>
      <c r="J1476" s="83" t="s">
        <v>311</v>
      </c>
      <c r="K1476" s="84" t="s">
        <v>311</v>
      </c>
      <c r="L1476" s="83" t="s">
        <v>311</v>
      </c>
      <c r="M1476" s="85" t="s">
        <v>311</v>
      </c>
      <c r="N1476" s="83" t="s">
        <v>311</v>
      </c>
      <c r="O1476" s="84" t="s">
        <v>311</v>
      </c>
      <c r="P1476" s="83" t="s">
        <v>311</v>
      </c>
      <c r="Q1476" s="83" t="s">
        <v>311</v>
      </c>
      <c r="R1476" s="83" t="s">
        <v>311</v>
      </c>
      <c r="S1476" s="86" t="s">
        <v>311</v>
      </c>
      <c r="T1476" s="83" t="s">
        <v>311</v>
      </c>
      <c r="U1476" s="83" t="s">
        <v>311</v>
      </c>
      <c r="V1476" s="83" t="s">
        <v>311</v>
      </c>
      <c r="W1476" s="86" t="s">
        <v>311</v>
      </c>
      <c r="X1476" s="86" t="s">
        <v>311</v>
      </c>
      <c r="Y1476" s="90" t="str">
        <f>IF(tbl_main[[#This Row],[ИНН организации]]="","",IF(ISERROR(VLOOKUP(tbl_main[[#This Row],[ИНН организации]],tbl_inn[],3,FALSE)),"Проверьте ИНН",VLOOKUP(tbl_main[[#This Row],[ИНН организации]],tbl_inn[],3,FALSE)))</f>
        <v/>
      </c>
      <c r="Z1476" s="90" t="str">
        <f>IF(ISERROR(VLOOKUP(tbl_main[[#This Row],[ИНН организации]],tbl_inn[],4,FALSE)),"",VLOOKUP(tbl_main[[#This Row],[ИНН организации]],tbl_inn[],4,FALSE))</f>
        <v/>
      </c>
      <c r="AA1476" s="90" t="str">
        <f>IF(ISERROR(VLOOKUP(tbl_main[[#This Row],[ИНН организации]],tbl_inn[],8,FALSE)),"",VLOOKUP(tbl_main[[#This Row],[ИНН организации]],tbl_inn[],8,FALSE))</f>
        <v/>
      </c>
      <c r="AB1476" s="83" t="s">
        <v>311</v>
      </c>
      <c r="AC1476" s="83" t="s">
        <v>311</v>
      </c>
      <c r="AD1476" s="83" t="s">
        <v>311</v>
      </c>
      <c r="AE1476" s="83" t="s">
        <v>311</v>
      </c>
      <c r="AF1476" s="83" t="s">
        <v>311</v>
      </c>
      <c r="AG1476" s="83" t="s">
        <v>311</v>
      </c>
      <c r="AH1476" s="83" t="s">
        <v>311</v>
      </c>
      <c r="AI1476" s="83" t="s">
        <v>311</v>
      </c>
      <c r="AJ1476" s="83" t="s">
        <v>311</v>
      </c>
      <c r="AK1476" s="83" t="s">
        <v>311</v>
      </c>
      <c r="AL1476" s="83" t="s">
        <v>311</v>
      </c>
      <c r="AM1476" s="83" t="s">
        <v>311</v>
      </c>
      <c r="AN1476" s="83" t="s">
        <v>311</v>
      </c>
    </row>
    <row r="1477" spans="1:40" x14ac:dyDescent="0.25">
      <c r="A1477" s="81">
        <f t="shared" si="22"/>
        <v>1468</v>
      </c>
      <c r="B1477" s="82" t="str">
        <f>IF(tbl_main[[#This Row],[ТИП]]="","",IF(tbl_main[[#This Row],[Серия и номер]]="","",tbl_main[[#This Row],[ТИП]]&amp;"-"&amp;RIGHT(tbl_main[[#This Row],[Серия и номер]],6)))</f>
        <v/>
      </c>
      <c r="C1477" s="83" t="s">
        <v>311</v>
      </c>
      <c r="D1477" s="83" t="s">
        <v>311</v>
      </c>
      <c r="E1477" s="83" t="s">
        <v>311</v>
      </c>
      <c r="F1477" s="83" t="s">
        <v>311</v>
      </c>
      <c r="G1477" s="83" t="s">
        <v>311</v>
      </c>
      <c r="H1477" s="83" t="s">
        <v>311</v>
      </c>
      <c r="I1477" s="83" t="s">
        <v>311</v>
      </c>
      <c r="J1477" s="83" t="s">
        <v>311</v>
      </c>
      <c r="K1477" s="84" t="s">
        <v>311</v>
      </c>
      <c r="L1477" s="83" t="s">
        <v>311</v>
      </c>
      <c r="M1477" s="85" t="s">
        <v>311</v>
      </c>
      <c r="N1477" s="83" t="s">
        <v>311</v>
      </c>
      <c r="O1477" s="84" t="s">
        <v>311</v>
      </c>
      <c r="P1477" s="83" t="s">
        <v>311</v>
      </c>
      <c r="Q1477" s="83" t="s">
        <v>311</v>
      </c>
      <c r="R1477" s="83" t="s">
        <v>311</v>
      </c>
      <c r="S1477" s="86" t="s">
        <v>311</v>
      </c>
      <c r="T1477" s="83" t="s">
        <v>311</v>
      </c>
      <c r="U1477" s="83" t="s">
        <v>311</v>
      </c>
      <c r="V1477" s="83" t="s">
        <v>311</v>
      </c>
      <c r="W1477" s="86" t="s">
        <v>311</v>
      </c>
      <c r="X1477" s="86" t="s">
        <v>311</v>
      </c>
      <c r="Y1477" s="90" t="str">
        <f>IF(tbl_main[[#This Row],[ИНН организации]]="","",IF(ISERROR(VLOOKUP(tbl_main[[#This Row],[ИНН организации]],tbl_inn[],3,FALSE)),"Проверьте ИНН",VLOOKUP(tbl_main[[#This Row],[ИНН организации]],tbl_inn[],3,FALSE)))</f>
        <v/>
      </c>
      <c r="Z1477" s="90" t="str">
        <f>IF(ISERROR(VLOOKUP(tbl_main[[#This Row],[ИНН организации]],tbl_inn[],4,FALSE)),"",VLOOKUP(tbl_main[[#This Row],[ИНН организации]],tbl_inn[],4,FALSE))</f>
        <v/>
      </c>
      <c r="AA1477" s="90" t="str">
        <f>IF(ISERROR(VLOOKUP(tbl_main[[#This Row],[ИНН организации]],tbl_inn[],8,FALSE)),"",VLOOKUP(tbl_main[[#This Row],[ИНН организации]],tbl_inn[],8,FALSE))</f>
        <v/>
      </c>
      <c r="AB1477" s="83" t="s">
        <v>311</v>
      </c>
      <c r="AC1477" s="83" t="s">
        <v>311</v>
      </c>
      <c r="AD1477" s="83" t="s">
        <v>311</v>
      </c>
      <c r="AE1477" s="83" t="s">
        <v>311</v>
      </c>
      <c r="AF1477" s="83" t="s">
        <v>311</v>
      </c>
      <c r="AG1477" s="83" t="s">
        <v>311</v>
      </c>
      <c r="AH1477" s="83" t="s">
        <v>311</v>
      </c>
      <c r="AI1477" s="83" t="s">
        <v>311</v>
      </c>
      <c r="AJ1477" s="83" t="s">
        <v>311</v>
      </c>
      <c r="AK1477" s="83" t="s">
        <v>311</v>
      </c>
      <c r="AL1477" s="83" t="s">
        <v>311</v>
      </c>
      <c r="AM1477" s="83" t="s">
        <v>311</v>
      </c>
      <c r="AN1477" s="83" t="s">
        <v>311</v>
      </c>
    </row>
    <row r="1478" spans="1:40" x14ac:dyDescent="0.25">
      <c r="A1478" s="81">
        <f t="shared" si="22"/>
        <v>1469</v>
      </c>
      <c r="B1478" s="82" t="str">
        <f>IF(tbl_main[[#This Row],[ТИП]]="","",IF(tbl_main[[#This Row],[Серия и номер]]="","",tbl_main[[#This Row],[ТИП]]&amp;"-"&amp;RIGHT(tbl_main[[#This Row],[Серия и номер]],6)))</f>
        <v/>
      </c>
      <c r="C1478" s="83" t="s">
        <v>311</v>
      </c>
      <c r="D1478" s="83" t="s">
        <v>311</v>
      </c>
      <c r="E1478" s="83" t="s">
        <v>311</v>
      </c>
      <c r="F1478" s="83" t="s">
        <v>311</v>
      </c>
      <c r="G1478" s="83" t="s">
        <v>311</v>
      </c>
      <c r="H1478" s="83" t="s">
        <v>311</v>
      </c>
      <c r="I1478" s="83" t="s">
        <v>311</v>
      </c>
      <c r="J1478" s="83" t="s">
        <v>311</v>
      </c>
      <c r="K1478" s="84" t="s">
        <v>311</v>
      </c>
      <c r="L1478" s="83" t="s">
        <v>311</v>
      </c>
      <c r="M1478" s="85" t="s">
        <v>311</v>
      </c>
      <c r="N1478" s="83" t="s">
        <v>311</v>
      </c>
      <c r="O1478" s="84" t="s">
        <v>311</v>
      </c>
      <c r="P1478" s="83" t="s">
        <v>311</v>
      </c>
      <c r="Q1478" s="83" t="s">
        <v>311</v>
      </c>
      <c r="R1478" s="83" t="s">
        <v>311</v>
      </c>
      <c r="S1478" s="86" t="s">
        <v>311</v>
      </c>
      <c r="T1478" s="83" t="s">
        <v>311</v>
      </c>
      <c r="U1478" s="83" t="s">
        <v>311</v>
      </c>
      <c r="V1478" s="83" t="s">
        <v>311</v>
      </c>
      <c r="W1478" s="86" t="s">
        <v>311</v>
      </c>
      <c r="X1478" s="86" t="s">
        <v>311</v>
      </c>
      <c r="Y1478" s="90" t="str">
        <f>IF(tbl_main[[#This Row],[ИНН организации]]="","",IF(ISERROR(VLOOKUP(tbl_main[[#This Row],[ИНН организации]],tbl_inn[],3,FALSE)),"Проверьте ИНН",VLOOKUP(tbl_main[[#This Row],[ИНН организации]],tbl_inn[],3,FALSE)))</f>
        <v/>
      </c>
      <c r="Z1478" s="90" t="str">
        <f>IF(ISERROR(VLOOKUP(tbl_main[[#This Row],[ИНН организации]],tbl_inn[],4,FALSE)),"",VLOOKUP(tbl_main[[#This Row],[ИНН организации]],tbl_inn[],4,FALSE))</f>
        <v/>
      </c>
      <c r="AA1478" s="90" t="str">
        <f>IF(ISERROR(VLOOKUP(tbl_main[[#This Row],[ИНН организации]],tbl_inn[],8,FALSE)),"",VLOOKUP(tbl_main[[#This Row],[ИНН организации]],tbl_inn[],8,FALSE))</f>
        <v/>
      </c>
      <c r="AB1478" s="83" t="s">
        <v>311</v>
      </c>
      <c r="AC1478" s="83" t="s">
        <v>311</v>
      </c>
      <c r="AD1478" s="83" t="s">
        <v>311</v>
      </c>
      <c r="AE1478" s="83" t="s">
        <v>311</v>
      </c>
      <c r="AF1478" s="83" t="s">
        <v>311</v>
      </c>
      <c r="AG1478" s="83" t="s">
        <v>311</v>
      </c>
      <c r="AH1478" s="83" t="s">
        <v>311</v>
      </c>
      <c r="AI1478" s="83" t="s">
        <v>311</v>
      </c>
      <c r="AJ1478" s="83" t="s">
        <v>311</v>
      </c>
      <c r="AK1478" s="83" t="s">
        <v>311</v>
      </c>
      <c r="AL1478" s="83" t="s">
        <v>311</v>
      </c>
      <c r="AM1478" s="83" t="s">
        <v>311</v>
      </c>
      <c r="AN1478" s="83" t="s">
        <v>311</v>
      </c>
    </row>
    <row r="1479" spans="1:40" x14ac:dyDescent="0.25">
      <c r="A1479" s="81">
        <f t="shared" si="22"/>
        <v>1470</v>
      </c>
      <c r="B1479" s="82" t="str">
        <f>IF(tbl_main[[#This Row],[ТИП]]="","",IF(tbl_main[[#This Row],[Серия и номер]]="","",tbl_main[[#This Row],[ТИП]]&amp;"-"&amp;RIGHT(tbl_main[[#This Row],[Серия и номер]],6)))</f>
        <v/>
      </c>
      <c r="C1479" s="83" t="s">
        <v>311</v>
      </c>
      <c r="D1479" s="83" t="s">
        <v>311</v>
      </c>
      <c r="E1479" s="83" t="s">
        <v>311</v>
      </c>
      <c r="F1479" s="83" t="s">
        <v>311</v>
      </c>
      <c r="G1479" s="83" t="s">
        <v>311</v>
      </c>
      <c r="H1479" s="83" t="s">
        <v>311</v>
      </c>
      <c r="I1479" s="83" t="s">
        <v>311</v>
      </c>
      <c r="J1479" s="83" t="s">
        <v>311</v>
      </c>
      <c r="K1479" s="84" t="s">
        <v>311</v>
      </c>
      <c r="L1479" s="83" t="s">
        <v>311</v>
      </c>
      <c r="M1479" s="85" t="s">
        <v>311</v>
      </c>
      <c r="N1479" s="83" t="s">
        <v>311</v>
      </c>
      <c r="O1479" s="84" t="s">
        <v>311</v>
      </c>
      <c r="P1479" s="83" t="s">
        <v>311</v>
      </c>
      <c r="Q1479" s="83" t="s">
        <v>311</v>
      </c>
      <c r="R1479" s="83" t="s">
        <v>311</v>
      </c>
      <c r="S1479" s="86" t="s">
        <v>311</v>
      </c>
      <c r="T1479" s="83" t="s">
        <v>311</v>
      </c>
      <c r="U1479" s="83" t="s">
        <v>311</v>
      </c>
      <c r="V1479" s="83" t="s">
        <v>311</v>
      </c>
      <c r="W1479" s="86" t="s">
        <v>311</v>
      </c>
      <c r="X1479" s="86" t="s">
        <v>311</v>
      </c>
      <c r="Y1479" s="90" t="str">
        <f>IF(tbl_main[[#This Row],[ИНН организации]]="","",IF(ISERROR(VLOOKUP(tbl_main[[#This Row],[ИНН организации]],tbl_inn[],3,FALSE)),"Проверьте ИНН",VLOOKUP(tbl_main[[#This Row],[ИНН организации]],tbl_inn[],3,FALSE)))</f>
        <v/>
      </c>
      <c r="Z1479" s="90" t="str">
        <f>IF(ISERROR(VLOOKUP(tbl_main[[#This Row],[ИНН организации]],tbl_inn[],4,FALSE)),"",VLOOKUP(tbl_main[[#This Row],[ИНН организации]],tbl_inn[],4,FALSE))</f>
        <v/>
      </c>
      <c r="AA1479" s="90" t="str">
        <f>IF(ISERROR(VLOOKUP(tbl_main[[#This Row],[ИНН организации]],tbl_inn[],8,FALSE)),"",VLOOKUP(tbl_main[[#This Row],[ИНН организации]],tbl_inn[],8,FALSE))</f>
        <v/>
      </c>
      <c r="AB1479" s="83" t="s">
        <v>311</v>
      </c>
      <c r="AC1479" s="83" t="s">
        <v>311</v>
      </c>
      <c r="AD1479" s="83" t="s">
        <v>311</v>
      </c>
      <c r="AE1479" s="83" t="s">
        <v>311</v>
      </c>
      <c r="AF1479" s="83" t="s">
        <v>311</v>
      </c>
      <c r="AG1479" s="83" t="s">
        <v>311</v>
      </c>
      <c r="AH1479" s="83" t="s">
        <v>311</v>
      </c>
      <c r="AI1479" s="83" t="s">
        <v>311</v>
      </c>
      <c r="AJ1479" s="83" t="s">
        <v>311</v>
      </c>
      <c r="AK1479" s="83" t="s">
        <v>311</v>
      </c>
      <c r="AL1479" s="83" t="s">
        <v>311</v>
      </c>
      <c r="AM1479" s="83" t="s">
        <v>311</v>
      </c>
      <c r="AN1479" s="83" t="s">
        <v>311</v>
      </c>
    </row>
    <row r="1480" spans="1:40" x14ac:dyDescent="0.25">
      <c r="A1480" s="81">
        <f t="shared" si="22"/>
        <v>1471</v>
      </c>
      <c r="B1480" s="82" t="str">
        <f>IF(tbl_main[[#This Row],[ТИП]]="","",IF(tbl_main[[#This Row],[Серия и номер]]="","",tbl_main[[#This Row],[ТИП]]&amp;"-"&amp;RIGHT(tbl_main[[#This Row],[Серия и номер]],6)))</f>
        <v/>
      </c>
      <c r="C1480" s="83" t="s">
        <v>311</v>
      </c>
      <c r="D1480" s="83" t="s">
        <v>311</v>
      </c>
      <c r="E1480" s="83" t="s">
        <v>311</v>
      </c>
      <c r="F1480" s="83" t="s">
        <v>311</v>
      </c>
      <c r="G1480" s="83" t="s">
        <v>311</v>
      </c>
      <c r="H1480" s="83" t="s">
        <v>311</v>
      </c>
      <c r="I1480" s="83" t="s">
        <v>311</v>
      </c>
      <c r="J1480" s="83" t="s">
        <v>311</v>
      </c>
      <c r="K1480" s="84" t="s">
        <v>311</v>
      </c>
      <c r="L1480" s="83" t="s">
        <v>311</v>
      </c>
      <c r="M1480" s="85" t="s">
        <v>311</v>
      </c>
      <c r="N1480" s="83" t="s">
        <v>311</v>
      </c>
      <c r="O1480" s="84" t="s">
        <v>311</v>
      </c>
      <c r="P1480" s="83" t="s">
        <v>311</v>
      </c>
      <c r="Q1480" s="83" t="s">
        <v>311</v>
      </c>
      <c r="R1480" s="83" t="s">
        <v>311</v>
      </c>
      <c r="S1480" s="86" t="s">
        <v>311</v>
      </c>
      <c r="T1480" s="83" t="s">
        <v>311</v>
      </c>
      <c r="U1480" s="83" t="s">
        <v>311</v>
      </c>
      <c r="V1480" s="83" t="s">
        <v>311</v>
      </c>
      <c r="W1480" s="86" t="s">
        <v>311</v>
      </c>
      <c r="X1480" s="86" t="s">
        <v>311</v>
      </c>
      <c r="Y1480" s="90" t="str">
        <f>IF(tbl_main[[#This Row],[ИНН организации]]="","",IF(ISERROR(VLOOKUP(tbl_main[[#This Row],[ИНН организации]],tbl_inn[],3,FALSE)),"Проверьте ИНН",VLOOKUP(tbl_main[[#This Row],[ИНН организации]],tbl_inn[],3,FALSE)))</f>
        <v/>
      </c>
      <c r="Z1480" s="90" t="str">
        <f>IF(ISERROR(VLOOKUP(tbl_main[[#This Row],[ИНН организации]],tbl_inn[],4,FALSE)),"",VLOOKUP(tbl_main[[#This Row],[ИНН организации]],tbl_inn[],4,FALSE))</f>
        <v/>
      </c>
      <c r="AA1480" s="90" t="str">
        <f>IF(ISERROR(VLOOKUP(tbl_main[[#This Row],[ИНН организации]],tbl_inn[],8,FALSE)),"",VLOOKUP(tbl_main[[#This Row],[ИНН организации]],tbl_inn[],8,FALSE))</f>
        <v/>
      </c>
      <c r="AB1480" s="83" t="s">
        <v>311</v>
      </c>
      <c r="AC1480" s="83" t="s">
        <v>311</v>
      </c>
      <c r="AD1480" s="83" t="s">
        <v>311</v>
      </c>
      <c r="AE1480" s="83" t="s">
        <v>311</v>
      </c>
      <c r="AF1480" s="83" t="s">
        <v>311</v>
      </c>
      <c r="AG1480" s="83" t="s">
        <v>311</v>
      </c>
      <c r="AH1480" s="83" t="s">
        <v>311</v>
      </c>
      <c r="AI1480" s="83" t="s">
        <v>311</v>
      </c>
      <c r="AJ1480" s="83" t="s">
        <v>311</v>
      </c>
      <c r="AK1480" s="83" t="s">
        <v>311</v>
      </c>
      <c r="AL1480" s="83" t="s">
        <v>311</v>
      </c>
      <c r="AM1480" s="83" t="s">
        <v>311</v>
      </c>
      <c r="AN1480" s="83" t="s">
        <v>311</v>
      </c>
    </row>
    <row r="1481" spans="1:40" x14ac:dyDescent="0.25">
      <c r="A1481" s="81">
        <f t="shared" si="22"/>
        <v>1472</v>
      </c>
      <c r="B1481" s="82" t="str">
        <f>IF(tbl_main[[#This Row],[ТИП]]="","",IF(tbl_main[[#This Row],[Серия и номер]]="","",tbl_main[[#This Row],[ТИП]]&amp;"-"&amp;RIGHT(tbl_main[[#This Row],[Серия и номер]],6)))</f>
        <v/>
      </c>
      <c r="C1481" s="83" t="s">
        <v>311</v>
      </c>
      <c r="D1481" s="83" t="s">
        <v>311</v>
      </c>
      <c r="E1481" s="83" t="s">
        <v>311</v>
      </c>
      <c r="F1481" s="83" t="s">
        <v>311</v>
      </c>
      <c r="G1481" s="83" t="s">
        <v>311</v>
      </c>
      <c r="H1481" s="83" t="s">
        <v>311</v>
      </c>
      <c r="I1481" s="83" t="s">
        <v>311</v>
      </c>
      <c r="J1481" s="83" t="s">
        <v>311</v>
      </c>
      <c r="K1481" s="84" t="s">
        <v>311</v>
      </c>
      <c r="L1481" s="83" t="s">
        <v>311</v>
      </c>
      <c r="M1481" s="85" t="s">
        <v>311</v>
      </c>
      <c r="N1481" s="83" t="s">
        <v>311</v>
      </c>
      <c r="O1481" s="84" t="s">
        <v>311</v>
      </c>
      <c r="P1481" s="83" t="s">
        <v>311</v>
      </c>
      <c r="Q1481" s="83" t="s">
        <v>311</v>
      </c>
      <c r="R1481" s="83" t="s">
        <v>311</v>
      </c>
      <c r="S1481" s="86" t="s">
        <v>311</v>
      </c>
      <c r="T1481" s="83" t="s">
        <v>311</v>
      </c>
      <c r="U1481" s="83" t="s">
        <v>311</v>
      </c>
      <c r="V1481" s="83" t="s">
        <v>311</v>
      </c>
      <c r="W1481" s="86" t="s">
        <v>311</v>
      </c>
      <c r="X1481" s="86" t="s">
        <v>311</v>
      </c>
      <c r="Y1481" s="90" t="str">
        <f>IF(tbl_main[[#This Row],[ИНН организации]]="","",IF(ISERROR(VLOOKUP(tbl_main[[#This Row],[ИНН организации]],tbl_inn[],3,FALSE)),"Проверьте ИНН",VLOOKUP(tbl_main[[#This Row],[ИНН организации]],tbl_inn[],3,FALSE)))</f>
        <v/>
      </c>
      <c r="Z1481" s="90" t="str">
        <f>IF(ISERROR(VLOOKUP(tbl_main[[#This Row],[ИНН организации]],tbl_inn[],4,FALSE)),"",VLOOKUP(tbl_main[[#This Row],[ИНН организации]],tbl_inn[],4,FALSE))</f>
        <v/>
      </c>
      <c r="AA1481" s="90" t="str">
        <f>IF(ISERROR(VLOOKUP(tbl_main[[#This Row],[ИНН организации]],tbl_inn[],8,FALSE)),"",VLOOKUP(tbl_main[[#This Row],[ИНН организации]],tbl_inn[],8,FALSE))</f>
        <v/>
      </c>
      <c r="AB1481" s="83" t="s">
        <v>311</v>
      </c>
      <c r="AC1481" s="83" t="s">
        <v>311</v>
      </c>
      <c r="AD1481" s="83" t="s">
        <v>311</v>
      </c>
      <c r="AE1481" s="83" t="s">
        <v>311</v>
      </c>
      <c r="AF1481" s="83" t="s">
        <v>311</v>
      </c>
      <c r="AG1481" s="83" t="s">
        <v>311</v>
      </c>
      <c r="AH1481" s="83" t="s">
        <v>311</v>
      </c>
      <c r="AI1481" s="83" t="s">
        <v>311</v>
      </c>
      <c r="AJ1481" s="83" t="s">
        <v>311</v>
      </c>
      <c r="AK1481" s="83" t="s">
        <v>311</v>
      </c>
      <c r="AL1481" s="83" t="s">
        <v>311</v>
      </c>
      <c r="AM1481" s="83" t="s">
        <v>311</v>
      </c>
      <c r="AN1481" s="83" t="s">
        <v>311</v>
      </c>
    </row>
    <row r="1482" spans="1:40" x14ac:dyDescent="0.25">
      <c r="A1482" s="81">
        <f t="shared" si="22"/>
        <v>1473</v>
      </c>
      <c r="B1482" s="82" t="str">
        <f>IF(tbl_main[[#This Row],[ТИП]]="","",IF(tbl_main[[#This Row],[Серия и номер]]="","",tbl_main[[#This Row],[ТИП]]&amp;"-"&amp;RIGHT(tbl_main[[#This Row],[Серия и номер]],6)))</f>
        <v/>
      </c>
      <c r="C1482" s="83" t="s">
        <v>311</v>
      </c>
      <c r="D1482" s="83" t="s">
        <v>311</v>
      </c>
      <c r="E1482" s="83" t="s">
        <v>311</v>
      </c>
      <c r="F1482" s="83" t="s">
        <v>311</v>
      </c>
      <c r="G1482" s="83" t="s">
        <v>311</v>
      </c>
      <c r="H1482" s="83" t="s">
        <v>311</v>
      </c>
      <c r="I1482" s="83" t="s">
        <v>311</v>
      </c>
      <c r="J1482" s="83" t="s">
        <v>311</v>
      </c>
      <c r="K1482" s="84" t="s">
        <v>311</v>
      </c>
      <c r="L1482" s="83" t="s">
        <v>311</v>
      </c>
      <c r="M1482" s="85" t="s">
        <v>311</v>
      </c>
      <c r="N1482" s="83" t="s">
        <v>311</v>
      </c>
      <c r="O1482" s="84" t="s">
        <v>311</v>
      </c>
      <c r="P1482" s="83" t="s">
        <v>311</v>
      </c>
      <c r="Q1482" s="83" t="s">
        <v>311</v>
      </c>
      <c r="R1482" s="83" t="s">
        <v>311</v>
      </c>
      <c r="S1482" s="86" t="s">
        <v>311</v>
      </c>
      <c r="T1482" s="83" t="s">
        <v>311</v>
      </c>
      <c r="U1482" s="83" t="s">
        <v>311</v>
      </c>
      <c r="V1482" s="83" t="s">
        <v>311</v>
      </c>
      <c r="W1482" s="86" t="s">
        <v>311</v>
      </c>
      <c r="X1482" s="86" t="s">
        <v>311</v>
      </c>
      <c r="Y1482" s="90" t="str">
        <f>IF(tbl_main[[#This Row],[ИНН организации]]="","",IF(ISERROR(VLOOKUP(tbl_main[[#This Row],[ИНН организации]],tbl_inn[],3,FALSE)),"Проверьте ИНН",VLOOKUP(tbl_main[[#This Row],[ИНН организации]],tbl_inn[],3,FALSE)))</f>
        <v/>
      </c>
      <c r="Z1482" s="90" t="str">
        <f>IF(ISERROR(VLOOKUP(tbl_main[[#This Row],[ИНН организации]],tbl_inn[],4,FALSE)),"",VLOOKUP(tbl_main[[#This Row],[ИНН организации]],tbl_inn[],4,FALSE))</f>
        <v/>
      </c>
      <c r="AA1482" s="90" t="str">
        <f>IF(ISERROR(VLOOKUP(tbl_main[[#This Row],[ИНН организации]],tbl_inn[],8,FALSE)),"",VLOOKUP(tbl_main[[#This Row],[ИНН организации]],tbl_inn[],8,FALSE))</f>
        <v/>
      </c>
      <c r="AB1482" s="83" t="s">
        <v>311</v>
      </c>
      <c r="AC1482" s="83" t="s">
        <v>311</v>
      </c>
      <c r="AD1482" s="83" t="s">
        <v>311</v>
      </c>
      <c r="AE1482" s="83" t="s">
        <v>311</v>
      </c>
      <c r="AF1482" s="83" t="s">
        <v>311</v>
      </c>
      <c r="AG1482" s="83" t="s">
        <v>311</v>
      </c>
      <c r="AH1482" s="83" t="s">
        <v>311</v>
      </c>
      <c r="AI1482" s="83" t="s">
        <v>311</v>
      </c>
      <c r="AJ1482" s="83" t="s">
        <v>311</v>
      </c>
      <c r="AK1482" s="83" t="s">
        <v>311</v>
      </c>
      <c r="AL1482" s="83" t="s">
        <v>311</v>
      </c>
      <c r="AM1482" s="83" t="s">
        <v>311</v>
      </c>
      <c r="AN1482" s="83" t="s">
        <v>311</v>
      </c>
    </row>
    <row r="1483" spans="1:40" x14ac:dyDescent="0.25">
      <c r="A1483" s="81">
        <f t="shared" ref="A1483:A1546" si="23">ROW()-9</f>
        <v>1474</v>
      </c>
      <c r="B1483" s="82" t="str">
        <f>IF(tbl_main[[#This Row],[ТИП]]="","",IF(tbl_main[[#This Row],[Серия и номер]]="","",tbl_main[[#This Row],[ТИП]]&amp;"-"&amp;RIGHT(tbl_main[[#This Row],[Серия и номер]],6)))</f>
        <v/>
      </c>
      <c r="C1483" s="83" t="s">
        <v>311</v>
      </c>
      <c r="D1483" s="83" t="s">
        <v>311</v>
      </c>
      <c r="E1483" s="83" t="s">
        <v>311</v>
      </c>
      <c r="F1483" s="83" t="s">
        <v>311</v>
      </c>
      <c r="G1483" s="83" t="s">
        <v>311</v>
      </c>
      <c r="H1483" s="83" t="s">
        <v>311</v>
      </c>
      <c r="I1483" s="83" t="s">
        <v>311</v>
      </c>
      <c r="J1483" s="83" t="s">
        <v>311</v>
      </c>
      <c r="K1483" s="84" t="s">
        <v>311</v>
      </c>
      <c r="L1483" s="83" t="s">
        <v>311</v>
      </c>
      <c r="M1483" s="85" t="s">
        <v>311</v>
      </c>
      <c r="N1483" s="83" t="s">
        <v>311</v>
      </c>
      <c r="O1483" s="84" t="s">
        <v>311</v>
      </c>
      <c r="P1483" s="83" t="s">
        <v>311</v>
      </c>
      <c r="Q1483" s="83" t="s">
        <v>311</v>
      </c>
      <c r="R1483" s="83" t="s">
        <v>311</v>
      </c>
      <c r="S1483" s="86" t="s">
        <v>311</v>
      </c>
      <c r="T1483" s="83" t="s">
        <v>311</v>
      </c>
      <c r="U1483" s="83" t="s">
        <v>311</v>
      </c>
      <c r="V1483" s="83" t="s">
        <v>311</v>
      </c>
      <c r="W1483" s="86" t="s">
        <v>311</v>
      </c>
      <c r="X1483" s="86" t="s">
        <v>311</v>
      </c>
      <c r="Y1483" s="90" t="str">
        <f>IF(tbl_main[[#This Row],[ИНН организации]]="","",IF(ISERROR(VLOOKUP(tbl_main[[#This Row],[ИНН организации]],tbl_inn[],3,FALSE)),"Проверьте ИНН",VLOOKUP(tbl_main[[#This Row],[ИНН организации]],tbl_inn[],3,FALSE)))</f>
        <v/>
      </c>
      <c r="Z1483" s="90" t="str">
        <f>IF(ISERROR(VLOOKUP(tbl_main[[#This Row],[ИНН организации]],tbl_inn[],4,FALSE)),"",VLOOKUP(tbl_main[[#This Row],[ИНН организации]],tbl_inn[],4,FALSE))</f>
        <v/>
      </c>
      <c r="AA1483" s="90" t="str">
        <f>IF(ISERROR(VLOOKUP(tbl_main[[#This Row],[ИНН организации]],tbl_inn[],8,FALSE)),"",VLOOKUP(tbl_main[[#This Row],[ИНН организации]],tbl_inn[],8,FALSE))</f>
        <v/>
      </c>
      <c r="AB1483" s="83" t="s">
        <v>311</v>
      </c>
      <c r="AC1483" s="83" t="s">
        <v>311</v>
      </c>
      <c r="AD1483" s="83" t="s">
        <v>311</v>
      </c>
      <c r="AE1483" s="83" t="s">
        <v>311</v>
      </c>
      <c r="AF1483" s="83" t="s">
        <v>311</v>
      </c>
      <c r="AG1483" s="83" t="s">
        <v>311</v>
      </c>
      <c r="AH1483" s="83" t="s">
        <v>311</v>
      </c>
      <c r="AI1483" s="83" t="s">
        <v>311</v>
      </c>
      <c r="AJ1483" s="83" t="s">
        <v>311</v>
      </c>
      <c r="AK1483" s="83" t="s">
        <v>311</v>
      </c>
      <c r="AL1483" s="83" t="s">
        <v>311</v>
      </c>
      <c r="AM1483" s="83" t="s">
        <v>311</v>
      </c>
      <c r="AN1483" s="83" t="s">
        <v>311</v>
      </c>
    </row>
    <row r="1484" spans="1:40" x14ac:dyDescent="0.25">
      <c r="A1484" s="81">
        <f t="shared" si="23"/>
        <v>1475</v>
      </c>
      <c r="B1484" s="82" t="str">
        <f>IF(tbl_main[[#This Row],[ТИП]]="","",IF(tbl_main[[#This Row],[Серия и номер]]="","",tbl_main[[#This Row],[ТИП]]&amp;"-"&amp;RIGHT(tbl_main[[#This Row],[Серия и номер]],6)))</f>
        <v/>
      </c>
      <c r="C1484" s="83" t="s">
        <v>311</v>
      </c>
      <c r="D1484" s="83" t="s">
        <v>311</v>
      </c>
      <c r="E1484" s="83" t="s">
        <v>311</v>
      </c>
      <c r="F1484" s="83" t="s">
        <v>311</v>
      </c>
      <c r="G1484" s="83" t="s">
        <v>311</v>
      </c>
      <c r="H1484" s="83" t="s">
        <v>311</v>
      </c>
      <c r="I1484" s="83" t="s">
        <v>311</v>
      </c>
      <c r="J1484" s="83" t="s">
        <v>311</v>
      </c>
      <c r="K1484" s="84" t="s">
        <v>311</v>
      </c>
      <c r="L1484" s="83" t="s">
        <v>311</v>
      </c>
      <c r="M1484" s="85" t="s">
        <v>311</v>
      </c>
      <c r="N1484" s="83" t="s">
        <v>311</v>
      </c>
      <c r="O1484" s="84" t="s">
        <v>311</v>
      </c>
      <c r="P1484" s="83" t="s">
        <v>311</v>
      </c>
      <c r="Q1484" s="83" t="s">
        <v>311</v>
      </c>
      <c r="R1484" s="83" t="s">
        <v>311</v>
      </c>
      <c r="S1484" s="86" t="s">
        <v>311</v>
      </c>
      <c r="T1484" s="83" t="s">
        <v>311</v>
      </c>
      <c r="U1484" s="83" t="s">
        <v>311</v>
      </c>
      <c r="V1484" s="83" t="s">
        <v>311</v>
      </c>
      <c r="W1484" s="86" t="s">
        <v>311</v>
      </c>
      <c r="X1484" s="86" t="s">
        <v>311</v>
      </c>
      <c r="Y1484" s="90" t="str">
        <f>IF(tbl_main[[#This Row],[ИНН организации]]="","",IF(ISERROR(VLOOKUP(tbl_main[[#This Row],[ИНН организации]],tbl_inn[],3,FALSE)),"Проверьте ИНН",VLOOKUP(tbl_main[[#This Row],[ИНН организации]],tbl_inn[],3,FALSE)))</f>
        <v/>
      </c>
      <c r="Z1484" s="90" t="str">
        <f>IF(ISERROR(VLOOKUP(tbl_main[[#This Row],[ИНН организации]],tbl_inn[],4,FALSE)),"",VLOOKUP(tbl_main[[#This Row],[ИНН организации]],tbl_inn[],4,FALSE))</f>
        <v/>
      </c>
      <c r="AA1484" s="90" t="str">
        <f>IF(ISERROR(VLOOKUP(tbl_main[[#This Row],[ИНН организации]],tbl_inn[],8,FALSE)),"",VLOOKUP(tbl_main[[#This Row],[ИНН организации]],tbl_inn[],8,FALSE))</f>
        <v/>
      </c>
      <c r="AB1484" s="83" t="s">
        <v>311</v>
      </c>
      <c r="AC1484" s="83" t="s">
        <v>311</v>
      </c>
      <c r="AD1484" s="83" t="s">
        <v>311</v>
      </c>
      <c r="AE1484" s="83" t="s">
        <v>311</v>
      </c>
      <c r="AF1484" s="83" t="s">
        <v>311</v>
      </c>
      <c r="AG1484" s="83" t="s">
        <v>311</v>
      </c>
      <c r="AH1484" s="83" t="s">
        <v>311</v>
      </c>
      <c r="AI1484" s="83" t="s">
        <v>311</v>
      </c>
      <c r="AJ1484" s="83" t="s">
        <v>311</v>
      </c>
      <c r="AK1484" s="83" t="s">
        <v>311</v>
      </c>
      <c r="AL1484" s="83" t="s">
        <v>311</v>
      </c>
      <c r="AM1484" s="83" t="s">
        <v>311</v>
      </c>
      <c r="AN1484" s="83" t="s">
        <v>311</v>
      </c>
    </row>
    <row r="1485" spans="1:40" x14ac:dyDescent="0.25">
      <c r="A1485" s="81">
        <f t="shared" si="23"/>
        <v>1476</v>
      </c>
      <c r="B1485" s="82" t="str">
        <f>IF(tbl_main[[#This Row],[ТИП]]="","",IF(tbl_main[[#This Row],[Серия и номер]]="","",tbl_main[[#This Row],[ТИП]]&amp;"-"&amp;RIGHT(tbl_main[[#This Row],[Серия и номер]],6)))</f>
        <v/>
      </c>
      <c r="C1485" s="83" t="s">
        <v>311</v>
      </c>
      <c r="D1485" s="83" t="s">
        <v>311</v>
      </c>
      <c r="E1485" s="83" t="s">
        <v>311</v>
      </c>
      <c r="F1485" s="83" t="s">
        <v>311</v>
      </c>
      <c r="G1485" s="83" t="s">
        <v>311</v>
      </c>
      <c r="H1485" s="83" t="s">
        <v>311</v>
      </c>
      <c r="I1485" s="83" t="s">
        <v>311</v>
      </c>
      <c r="J1485" s="83" t="s">
        <v>311</v>
      </c>
      <c r="K1485" s="84" t="s">
        <v>311</v>
      </c>
      <c r="L1485" s="83" t="s">
        <v>311</v>
      </c>
      <c r="M1485" s="85" t="s">
        <v>311</v>
      </c>
      <c r="N1485" s="83" t="s">
        <v>311</v>
      </c>
      <c r="O1485" s="84" t="s">
        <v>311</v>
      </c>
      <c r="P1485" s="83" t="s">
        <v>311</v>
      </c>
      <c r="Q1485" s="83" t="s">
        <v>311</v>
      </c>
      <c r="R1485" s="83" t="s">
        <v>311</v>
      </c>
      <c r="S1485" s="86" t="s">
        <v>311</v>
      </c>
      <c r="T1485" s="83" t="s">
        <v>311</v>
      </c>
      <c r="U1485" s="83" t="s">
        <v>311</v>
      </c>
      <c r="V1485" s="83" t="s">
        <v>311</v>
      </c>
      <c r="W1485" s="86" t="s">
        <v>311</v>
      </c>
      <c r="X1485" s="86" t="s">
        <v>311</v>
      </c>
      <c r="Y1485" s="90" t="str">
        <f>IF(tbl_main[[#This Row],[ИНН организации]]="","",IF(ISERROR(VLOOKUP(tbl_main[[#This Row],[ИНН организации]],tbl_inn[],3,FALSE)),"Проверьте ИНН",VLOOKUP(tbl_main[[#This Row],[ИНН организации]],tbl_inn[],3,FALSE)))</f>
        <v/>
      </c>
      <c r="Z1485" s="90" t="str">
        <f>IF(ISERROR(VLOOKUP(tbl_main[[#This Row],[ИНН организации]],tbl_inn[],4,FALSE)),"",VLOOKUP(tbl_main[[#This Row],[ИНН организации]],tbl_inn[],4,FALSE))</f>
        <v/>
      </c>
      <c r="AA1485" s="90" t="str">
        <f>IF(ISERROR(VLOOKUP(tbl_main[[#This Row],[ИНН организации]],tbl_inn[],8,FALSE)),"",VLOOKUP(tbl_main[[#This Row],[ИНН организации]],tbl_inn[],8,FALSE))</f>
        <v/>
      </c>
      <c r="AB1485" s="83" t="s">
        <v>311</v>
      </c>
      <c r="AC1485" s="83" t="s">
        <v>311</v>
      </c>
      <c r="AD1485" s="83" t="s">
        <v>311</v>
      </c>
      <c r="AE1485" s="83" t="s">
        <v>311</v>
      </c>
      <c r="AF1485" s="83" t="s">
        <v>311</v>
      </c>
      <c r="AG1485" s="83" t="s">
        <v>311</v>
      </c>
      <c r="AH1485" s="83" t="s">
        <v>311</v>
      </c>
      <c r="AI1485" s="83" t="s">
        <v>311</v>
      </c>
      <c r="AJ1485" s="83" t="s">
        <v>311</v>
      </c>
      <c r="AK1485" s="83" t="s">
        <v>311</v>
      </c>
      <c r="AL1485" s="83" t="s">
        <v>311</v>
      </c>
      <c r="AM1485" s="83" t="s">
        <v>311</v>
      </c>
      <c r="AN1485" s="83" t="s">
        <v>311</v>
      </c>
    </row>
    <row r="1486" spans="1:40" x14ac:dyDescent="0.25">
      <c r="A1486" s="81">
        <f t="shared" si="23"/>
        <v>1477</v>
      </c>
      <c r="B1486" s="82" t="str">
        <f>IF(tbl_main[[#This Row],[ТИП]]="","",IF(tbl_main[[#This Row],[Серия и номер]]="","",tbl_main[[#This Row],[ТИП]]&amp;"-"&amp;RIGHT(tbl_main[[#This Row],[Серия и номер]],6)))</f>
        <v/>
      </c>
      <c r="C1486" s="83" t="s">
        <v>311</v>
      </c>
      <c r="D1486" s="83" t="s">
        <v>311</v>
      </c>
      <c r="E1486" s="83" t="s">
        <v>311</v>
      </c>
      <c r="F1486" s="83" t="s">
        <v>311</v>
      </c>
      <c r="G1486" s="83" t="s">
        <v>311</v>
      </c>
      <c r="H1486" s="83" t="s">
        <v>311</v>
      </c>
      <c r="I1486" s="83" t="s">
        <v>311</v>
      </c>
      <c r="J1486" s="83" t="s">
        <v>311</v>
      </c>
      <c r="K1486" s="84" t="s">
        <v>311</v>
      </c>
      <c r="L1486" s="83" t="s">
        <v>311</v>
      </c>
      <c r="M1486" s="85" t="s">
        <v>311</v>
      </c>
      <c r="N1486" s="83" t="s">
        <v>311</v>
      </c>
      <c r="O1486" s="84" t="s">
        <v>311</v>
      </c>
      <c r="P1486" s="83" t="s">
        <v>311</v>
      </c>
      <c r="Q1486" s="83" t="s">
        <v>311</v>
      </c>
      <c r="R1486" s="83" t="s">
        <v>311</v>
      </c>
      <c r="S1486" s="86" t="s">
        <v>311</v>
      </c>
      <c r="T1486" s="83" t="s">
        <v>311</v>
      </c>
      <c r="U1486" s="83" t="s">
        <v>311</v>
      </c>
      <c r="V1486" s="83" t="s">
        <v>311</v>
      </c>
      <c r="W1486" s="86" t="s">
        <v>311</v>
      </c>
      <c r="X1486" s="86" t="s">
        <v>311</v>
      </c>
      <c r="Y1486" s="90" t="str">
        <f>IF(tbl_main[[#This Row],[ИНН организации]]="","",IF(ISERROR(VLOOKUP(tbl_main[[#This Row],[ИНН организации]],tbl_inn[],3,FALSE)),"Проверьте ИНН",VLOOKUP(tbl_main[[#This Row],[ИНН организации]],tbl_inn[],3,FALSE)))</f>
        <v/>
      </c>
      <c r="Z1486" s="90" t="str">
        <f>IF(ISERROR(VLOOKUP(tbl_main[[#This Row],[ИНН организации]],tbl_inn[],4,FALSE)),"",VLOOKUP(tbl_main[[#This Row],[ИНН организации]],tbl_inn[],4,FALSE))</f>
        <v/>
      </c>
      <c r="AA1486" s="90" t="str">
        <f>IF(ISERROR(VLOOKUP(tbl_main[[#This Row],[ИНН организации]],tbl_inn[],8,FALSE)),"",VLOOKUP(tbl_main[[#This Row],[ИНН организации]],tbl_inn[],8,FALSE))</f>
        <v/>
      </c>
      <c r="AB1486" s="83" t="s">
        <v>311</v>
      </c>
      <c r="AC1486" s="83" t="s">
        <v>311</v>
      </c>
      <c r="AD1486" s="83" t="s">
        <v>311</v>
      </c>
      <c r="AE1486" s="83" t="s">
        <v>311</v>
      </c>
      <c r="AF1486" s="83" t="s">
        <v>311</v>
      </c>
      <c r="AG1486" s="83" t="s">
        <v>311</v>
      </c>
      <c r="AH1486" s="83" t="s">
        <v>311</v>
      </c>
      <c r="AI1486" s="83" t="s">
        <v>311</v>
      </c>
      <c r="AJ1486" s="83" t="s">
        <v>311</v>
      </c>
      <c r="AK1486" s="83" t="s">
        <v>311</v>
      </c>
      <c r="AL1486" s="83" t="s">
        <v>311</v>
      </c>
      <c r="AM1486" s="83" t="s">
        <v>311</v>
      </c>
      <c r="AN1486" s="83" t="s">
        <v>311</v>
      </c>
    </row>
    <row r="1487" spans="1:40" x14ac:dyDescent="0.25">
      <c r="A1487" s="81">
        <f t="shared" si="23"/>
        <v>1478</v>
      </c>
      <c r="B1487" s="82" t="str">
        <f>IF(tbl_main[[#This Row],[ТИП]]="","",IF(tbl_main[[#This Row],[Серия и номер]]="","",tbl_main[[#This Row],[ТИП]]&amp;"-"&amp;RIGHT(tbl_main[[#This Row],[Серия и номер]],6)))</f>
        <v/>
      </c>
      <c r="C1487" s="83" t="s">
        <v>311</v>
      </c>
      <c r="D1487" s="83" t="s">
        <v>311</v>
      </c>
      <c r="E1487" s="83" t="s">
        <v>311</v>
      </c>
      <c r="F1487" s="83" t="s">
        <v>311</v>
      </c>
      <c r="G1487" s="83" t="s">
        <v>311</v>
      </c>
      <c r="H1487" s="83" t="s">
        <v>311</v>
      </c>
      <c r="I1487" s="83" t="s">
        <v>311</v>
      </c>
      <c r="J1487" s="83" t="s">
        <v>311</v>
      </c>
      <c r="K1487" s="84" t="s">
        <v>311</v>
      </c>
      <c r="L1487" s="83" t="s">
        <v>311</v>
      </c>
      <c r="M1487" s="85" t="s">
        <v>311</v>
      </c>
      <c r="N1487" s="83" t="s">
        <v>311</v>
      </c>
      <c r="O1487" s="84" t="s">
        <v>311</v>
      </c>
      <c r="P1487" s="83" t="s">
        <v>311</v>
      </c>
      <c r="Q1487" s="83" t="s">
        <v>311</v>
      </c>
      <c r="R1487" s="83" t="s">
        <v>311</v>
      </c>
      <c r="S1487" s="86" t="s">
        <v>311</v>
      </c>
      <c r="T1487" s="83" t="s">
        <v>311</v>
      </c>
      <c r="U1487" s="83" t="s">
        <v>311</v>
      </c>
      <c r="V1487" s="83" t="s">
        <v>311</v>
      </c>
      <c r="W1487" s="86" t="s">
        <v>311</v>
      </c>
      <c r="X1487" s="86" t="s">
        <v>311</v>
      </c>
      <c r="Y1487" s="90" t="str">
        <f>IF(tbl_main[[#This Row],[ИНН организации]]="","",IF(ISERROR(VLOOKUP(tbl_main[[#This Row],[ИНН организации]],tbl_inn[],3,FALSE)),"Проверьте ИНН",VLOOKUP(tbl_main[[#This Row],[ИНН организации]],tbl_inn[],3,FALSE)))</f>
        <v/>
      </c>
      <c r="Z1487" s="90" t="str">
        <f>IF(ISERROR(VLOOKUP(tbl_main[[#This Row],[ИНН организации]],tbl_inn[],4,FALSE)),"",VLOOKUP(tbl_main[[#This Row],[ИНН организации]],tbl_inn[],4,FALSE))</f>
        <v/>
      </c>
      <c r="AA1487" s="90" t="str">
        <f>IF(ISERROR(VLOOKUP(tbl_main[[#This Row],[ИНН организации]],tbl_inn[],8,FALSE)),"",VLOOKUP(tbl_main[[#This Row],[ИНН организации]],tbl_inn[],8,FALSE))</f>
        <v/>
      </c>
      <c r="AB1487" s="83" t="s">
        <v>311</v>
      </c>
      <c r="AC1487" s="83" t="s">
        <v>311</v>
      </c>
      <c r="AD1487" s="83" t="s">
        <v>311</v>
      </c>
      <c r="AE1487" s="83" t="s">
        <v>311</v>
      </c>
      <c r="AF1487" s="83" t="s">
        <v>311</v>
      </c>
      <c r="AG1487" s="83" t="s">
        <v>311</v>
      </c>
      <c r="AH1487" s="83" t="s">
        <v>311</v>
      </c>
      <c r="AI1487" s="83" t="s">
        <v>311</v>
      </c>
      <c r="AJ1487" s="83" t="s">
        <v>311</v>
      </c>
      <c r="AK1487" s="83" t="s">
        <v>311</v>
      </c>
      <c r="AL1487" s="83" t="s">
        <v>311</v>
      </c>
      <c r="AM1487" s="83" t="s">
        <v>311</v>
      </c>
      <c r="AN1487" s="83" t="s">
        <v>311</v>
      </c>
    </row>
    <row r="1488" spans="1:40" x14ac:dyDescent="0.25">
      <c r="A1488" s="81">
        <f t="shared" si="23"/>
        <v>1479</v>
      </c>
      <c r="B1488" s="82" t="str">
        <f>IF(tbl_main[[#This Row],[ТИП]]="","",IF(tbl_main[[#This Row],[Серия и номер]]="","",tbl_main[[#This Row],[ТИП]]&amp;"-"&amp;RIGHT(tbl_main[[#This Row],[Серия и номер]],6)))</f>
        <v/>
      </c>
      <c r="C1488" s="83" t="s">
        <v>311</v>
      </c>
      <c r="D1488" s="83" t="s">
        <v>311</v>
      </c>
      <c r="E1488" s="83" t="s">
        <v>311</v>
      </c>
      <c r="F1488" s="83" t="s">
        <v>311</v>
      </c>
      <c r="G1488" s="83" t="s">
        <v>311</v>
      </c>
      <c r="H1488" s="83" t="s">
        <v>311</v>
      </c>
      <c r="I1488" s="83" t="s">
        <v>311</v>
      </c>
      <c r="J1488" s="83" t="s">
        <v>311</v>
      </c>
      <c r="K1488" s="84" t="s">
        <v>311</v>
      </c>
      <c r="L1488" s="83" t="s">
        <v>311</v>
      </c>
      <c r="M1488" s="85" t="s">
        <v>311</v>
      </c>
      <c r="N1488" s="83" t="s">
        <v>311</v>
      </c>
      <c r="O1488" s="84" t="s">
        <v>311</v>
      </c>
      <c r="P1488" s="83" t="s">
        <v>311</v>
      </c>
      <c r="Q1488" s="83" t="s">
        <v>311</v>
      </c>
      <c r="R1488" s="83" t="s">
        <v>311</v>
      </c>
      <c r="S1488" s="86" t="s">
        <v>311</v>
      </c>
      <c r="T1488" s="83" t="s">
        <v>311</v>
      </c>
      <c r="U1488" s="83" t="s">
        <v>311</v>
      </c>
      <c r="V1488" s="83" t="s">
        <v>311</v>
      </c>
      <c r="W1488" s="86" t="s">
        <v>311</v>
      </c>
      <c r="X1488" s="86" t="s">
        <v>311</v>
      </c>
      <c r="Y1488" s="90" t="str">
        <f>IF(tbl_main[[#This Row],[ИНН организации]]="","",IF(ISERROR(VLOOKUP(tbl_main[[#This Row],[ИНН организации]],tbl_inn[],3,FALSE)),"Проверьте ИНН",VLOOKUP(tbl_main[[#This Row],[ИНН организации]],tbl_inn[],3,FALSE)))</f>
        <v/>
      </c>
      <c r="Z1488" s="90" t="str">
        <f>IF(ISERROR(VLOOKUP(tbl_main[[#This Row],[ИНН организации]],tbl_inn[],4,FALSE)),"",VLOOKUP(tbl_main[[#This Row],[ИНН организации]],tbl_inn[],4,FALSE))</f>
        <v/>
      </c>
      <c r="AA1488" s="90" t="str">
        <f>IF(ISERROR(VLOOKUP(tbl_main[[#This Row],[ИНН организации]],tbl_inn[],8,FALSE)),"",VLOOKUP(tbl_main[[#This Row],[ИНН организации]],tbl_inn[],8,FALSE))</f>
        <v/>
      </c>
      <c r="AB1488" s="83" t="s">
        <v>311</v>
      </c>
      <c r="AC1488" s="83" t="s">
        <v>311</v>
      </c>
      <c r="AD1488" s="83" t="s">
        <v>311</v>
      </c>
      <c r="AE1488" s="83" t="s">
        <v>311</v>
      </c>
      <c r="AF1488" s="83" t="s">
        <v>311</v>
      </c>
      <c r="AG1488" s="83" t="s">
        <v>311</v>
      </c>
      <c r="AH1488" s="83" t="s">
        <v>311</v>
      </c>
      <c r="AI1488" s="83" t="s">
        <v>311</v>
      </c>
      <c r="AJ1488" s="83" t="s">
        <v>311</v>
      </c>
      <c r="AK1488" s="83" t="s">
        <v>311</v>
      </c>
      <c r="AL1488" s="83" t="s">
        <v>311</v>
      </c>
      <c r="AM1488" s="83" t="s">
        <v>311</v>
      </c>
      <c r="AN1488" s="83" t="s">
        <v>311</v>
      </c>
    </row>
    <row r="1489" spans="1:40" x14ac:dyDescent="0.25">
      <c r="A1489" s="81">
        <f t="shared" si="23"/>
        <v>1480</v>
      </c>
      <c r="B1489" s="82" t="str">
        <f>IF(tbl_main[[#This Row],[ТИП]]="","",IF(tbl_main[[#This Row],[Серия и номер]]="","",tbl_main[[#This Row],[ТИП]]&amp;"-"&amp;RIGHT(tbl_main[[#This Row],[Серия и номер]],6)))</f>
        <v/>
      </c>
      <c r="C1489" s="83" t="s">
        <v>311</v>
      </c>
      <c r="D1489" s="83" t="s">
        <v>311</v>
      </c>
      <c r="E1489" s="83" t="s">
        <v>311</v>
      </c>
      <c r="F1489" s="83" t="s">
        <v>311</v>
      </c>
      <c r="G1489" s="83" t="s">
        <v>311</v>
      </c>
      <c r="H1489" s="83" t="s">
        <v>311</v>
      </c>
      <c r="I1489" s="83" t="s">
        <v>311</v>
      </c>
      <c r="J1489" s="83" t="s">
        <v>311</v>
      </c>
      <c r="K1489" s="84" t="s">
        <v>311</v>
      </c>
      <c r="L1489" s="83" t="s">
        <v>311</v>
      </c>
      <c r="M1489" s="85" t="s">
        <v>311</v>
      </c>
      <c r="N1489" s="83" t="s">
        <v>311</v>
      </c>
      <c r="O1489" s="84" t="s">
        <v>311</v>
      </c>
      <c r="P1489" s="83" t="s">
        <v>311</v>
      </c>
      <c r="Q1489" s="83" t="s">
        <v>311</v>
      </c>
      <c r="R1489" s="83" t="s">
        <v>311</v>
      </c>
      <c r="S1489" s="86" t="s">
        <v>311</v>
      </c>
      <c r="T1489" s="83" t="s">
        <v>311</v>
      </c>
      <c r="U1489" s="83" t="s">
        <v>311</v>
      </c>
      <c r="V1489" s="83" t="s">
        <v>311</v>
      </c>
      <c r="W1489" s="86" t="s">
        <v>311</v>
      </c>
      <c r="X1489" s="86" t="s">
        <v>311</v>
      </c>
      <c r="Y1489" s="90" t="str">
        <f>IF(tbl_main[[#This Row],[ИНН организации]]="","",IF(ISERROR(VLOOKUP(tbl_main[[#This Row],[ИНН организации]],tbl_inn[],3,FALSE)),"Проверьте ИНН",VLOOKUP(tbl_main[[#This Row],[ИНН организации]],tbl_inn[],3,FALSE)))</f>
        <v/>
      </c>
      <c r="Z1489" s="90" t="str">
        <f>IF(ISERROR(VLOOKUP(tbl_main[[#This Row],[ИНН организации]],tbl_inn[],4,FALSE)),"",VLOOKUP(tbl_main[[#This Row],[ИНН организации]],tbl_inn[],4,FALSE))</f>
        <v/>
      </c>
      <c r="AA1489" s="90" t="str">
        <f>IF(ISERROR(VLOOKUP(tbl_main[[#This Row],[ИНН организации]],tbl_inn[],8,FALSE)),"",VLOOKUP(tbl_main[[#This Row],[ИНН организации]],tbl_inn[],8,FALSE))</f>
        <v/>
      </c>
      <c r="AB1489" s="83" t="s">
        <v>311</v>
      </c>
      <c r="AC1489" s="83" t="s">
        <v>311</v>
      </c>
      <c r="AD1489" s="83" t="s">
        <v>311</v>
      </c>
      <c r="AE1489" s="83" t="s">
        <v>311</v>
      </c>
      <c r="AF1489" s="83" t="s">
        <v>311</v>
      </c>
      <c r="AG1489" s="83" t="s">
        <v>311</v>
      </c>
      <c r="AH1489" s="83" t="s">
        <v>311</v>
      </c>
      <c r="AI1489" s="83" t="s">
        <v>311</v>
      </c>
      <c r="AJ1489" s="83" t="s">
        <v>311</v>
      </c>
      <c r="AK1489" s="83" t="s">
        <v>311</v>
      </c>
      <c r="AL1489" s="83" t="s">
        <v>311</v>
      </c>
      <c r="AM1489" s="83" t="s">
        <v>311</v>
      </c>
      <c r="AN1489" s="83" t="s">
        <v>311</v>
      </c>
    </row>
    <row r="1490" spans="1:40" x14ac:dyDescent="0.25">
      <c r="A1490" s="81">
        <f t="shared" si="23"/>
        <v>1481</v>
      </c>
      <c r="B1490" s="82" t="str">
        <f>IF(tbl_main[[#This Row],[ТИП]]="","",IF(tbl_main[[#This Row],[Серия и номер]]="","",tbl_main[[#This Row],[ТИП]]&amp;"-"&amp;RIGHT(tbl_main[[#This Row],[Серия и номер]],6)))</f>
        <v/>
      </c>
      <c r="C1490" s="83" t="s">
        <v>311</v>
      </c>
      <c r="D1490" s="83" t="s">
        <v>311</v>
      </c>
      <c r="E1490" s="83" t="s">
        <v>311</v>
      </c>
      <c r="F1490" s="83" t="s">
        <v>311</v>
      </c>
      <c r="G1490" s="83" t="s">
        <v>311</v>
      </c>
      <c r="H1490" s="83" t="s">
        <v>311</v>
      </c>
      <c r="I1490" s="83" t="s">
        <v>311</v>
      </c>
      <c r="J1490" s="83" t="s">
        <v>311</v>
      </c>
      <c r="K1490" s="84" t="s">
        <v>311</v>
      </c>
      <c r="L1490" s="83" t="s">
        <v>311</v>
      </c>
      <c r="M1490" s="85" t="s">
        <v>311</v>
      </c>
      <c r="N1490" s="83" t="s">
        <v>311</v>
      </c>
      <c r="O1490" s="84" t="s">
        <v>311</v>
      </c>
      <c r="P1490" s="83" t="s">
        <v>311</v>
      </c>
      <c r="Q1490" s="83" t="s">
        <v>311</v>
      </c>
      <c r="R1490" s="83" t="s">
        <v>311</v>
      </c>
      <c r="S1490" s="86" t="s">
        <v>311</v>
      </c>
      <c r="T1490" s="83" t="s">
        <v>311</v>
      </c>
      <c r="U1490" s="83" t="s">
        <v>311</v>
      </c>
      <c r="V1490" s="83" t="s">
        <v>311</v>
      </c>
      <c r="W1490" s="86" t="s">
        <v>311</v>
      </c>
      <c r="X1490" s="86" t="s">
        <v>311</v>
      </c>
      <c r="Y1490" s="90" t="str">
        <f>IF(tbl_main[[#This Row],[ИНН организации]]="","",IF(ISERROR(VLOOKUP(tbl_main[[#This Row],[ИНН организации]],tbl_inn[],3,FALSE)),"Проверьте ИНН",VLOOKUP(tbl_main[[#This Row],[ИНН организации]],tbl_inn[],3,FALSE)))</f>
        <v/>
      </c>
      <c r="Z1490" s="90" t="str">
        <f>IF(ISERROR(VLOOKUP(tbl_main[[#This Row],[ИНН организации]],tbl_inn[],4,FALSE)),"",VLOOKUP(tbl_main[[#This Row],[ИНН организации]],tbl_inn[],4,FALSE))</f>
        <v/>
      </c>
      <c r="AA1490" s="90" t="str">
        <f>IF(ISERROR(VLOOKUP(tbl_main[[#This Row],[ИНН организации]],tbl_inn[],8,FALSE)),"",VLOOKUP(tbl_main[[#This Row],[ИНН организации]],tbl_inn[],8,FALSE))</f>
        <v/>
      </c>
      <c r="AB1490" s="83" t="s">
        <v>311</v>
      </c>
      <c r="AC1490" s="83" t="s">
        <v>311</v>
      </c>
      <c r="AD1490" s="83" t="s">
        <v>311</v>
      </c>
      <c r="AE1490" s="83" t="s">
        <v>311</v>
      </c>
      <c r="AF1490" s="83" t="s">
        <v>311</v>
      </c>
      <c r="AG1490" s="83" t="s">
        <v>311</v>
      </c>
      <c r="AH1490" s="83" t="s">
        <v>311</v>
      </c>
      <c r="AI1490" s="83" t="s">
        <v>311</v>
      </c>
      <c r="AJ1490" s="83" t="s">
        <v>311</v>
      </c>
      <c r="AK1490" s="83" t="s">
        <v>311</v>
      </c>
      <c r="AL1490" s="83" t="s">
        <v>311</v>
      </c>
      <c r="AM1490" s="83" t="s">
        <v>311</v>
      </c>
      <c r="AN1490" s="83" t="s">
        <v>311</v>
      </c>
    </row>
    <row r="1491" spans="1:40" x14ac:dyDescent="0.25">
      <c r="A1491" s="81">
        <f t="shared" si="23"/>
        <v>1482</v>
      </c>
      <c r="B1491" s="82" t="str">
        <f>IF(tbl_main[[#This Row],[ТИП]]="","",IF(tbl_main[[#This Row],[Серия и номер]]="","",tbl_main[[#This Row],[ТИП]]&amp;"-"&amp;RIGHT(tbl_main[[#This Row],[Серия и номер]],6)))</f>
        <v/>
      </c>
      <c r="C1491" s="83" t="s">
        <v>311</v>
      </c>
      <c r="D1491" s="83" t="s">
        <v>311</v>
      </c>
      <c r="E1491" s="83" t="s">
        <v>311</v>
      </c>
      <c r="F1491" s="83" t="s">
        <v>311</v>
      </c>
      <c r="G1491" s="83" t="s">
        <v>311</v>
      </c>
      <c r="H1491" s="83" t="s">
        <v>311</v>
      </c>
      <c r="I1491" s="83" t="s">
        <v>311</v>
      </c>
      <c r="J1491" s="83" t="s">
        <v>311</v>
      </c>
      <c r="K1491" s="84" t="s">
        <v>311</v>
      </c>
      <c r="L1491" s="83" t="s">
        <v>311</v>
      </c>
      <c r="M1491" s="85" t="s">
        <v>311</v>
      </c>
      <c r="N1491" s="83" t="s">
        <v>311</v>
      </c>
      <c r="O1491" s="84" t="s">
        <v>311</v>
      </c>
      <c r="P1491" s="83" t="s">
        <v>311</v>
      </c>
      <c r="Q1491" s="83" t="s">
        <v>311</v>
      </c>
      <c r="R1491" s="83" t="s">
        <v>311</v>
      </c>
      <c r="S1491" s="86" t="s">
        <v>311</v>
      </c>
      <c r="T1491" s="83" t="s">
        <v>311</v>
      </c>
      <c r="U1491" s="83" t="s">
        <v>311</v>
      </c>
      <c r="V1491" s="83" t="s">
        <v>311</v>
      </c>
      <c r="W1491" s="86" t="s">
        <v>311</v>
      </c>
      <c r="X1491" s="86" t="s">
        <v>311</v>
      </c>
      <c r="Y1491" s="90" t="str">
        <f>IF(tbl_main[[#This Row],[ИНН организации]]="","",IF(ISERROR(VLOOKUP(tbl_main[[#This Row],[ИНН организации]],tbl_inn[],3,FALSE)),"Проверьте ИНН",VLOOKUP(tbl_main[[#This Row],[ИНН организации]],tbl_inn[],3,FALSE)))</f>
        <v/>
      </c>
      <c r="Z1491" s="90" t="str">
        <f>IF(ISERROR(VLOOKUP(tbl_main[[#This Row],[ИНН организации]],tbl_inn[],4,FALSE)),"",VLOOKUP(tbl_main[[#This Row],[ИНН организации]],tbl_inn[],4,FALSE))</f>
        <v/>
      </c>
      <c r="AA1491" s="90" t="str">
        <f>IF(ISERROR(VLOOKUP(tbl_main[[#This Row],[ИНН организации]],tbl_inn[],8,FALSE)),"",VLOOKUP(tbl_main[[#This Row],[ИНН организации]],tbl_inn[],8,FALSE))</f>
        <v/>
      </c>
      <c r="AB1491" s="83" t="s">
        <v>311</v>
      </c>
      <c r="AC1491" s="83" t="s">
        <v>311</v>
      </c>
      <c r="AD1491" s="83" t="s">
        <v>311</v>
      </c>
      <c r="AE1491" s="83" t="s">
        <v>311</v>
      </c>
      <c r="AF1491" s="83" t="s">
        <v>311</v>
      </c>
      <c r="AG1491" s="83" t="s">
        <v>311</v>
      </c>
      <c r="AH1491" s="83" t="s">
        <v>311</v>
      </c>
      <c r="AI1491" s="83" t="s">
        <v>311</v>
      </c>
      <c r="AJ1491" s="83" t="s">
        <v>311</v>
      </c>
      <c r="AK1491" s="83" t="s">
        <v>311</v>
      </c>
      <c r="AL1491" s="83" t="s">
        <v>311</v>
      </c>
      <c r="AM1491" s="83" t="s">
        <v>311</v>
      </c>
      <c r="AN1491" s="83" t="s">
        <v>311</v>
      </c>
    </row>
    <row r="1492" spans="1:40" x14ac:dyDescent="0.25">
      <c r="A1492" s="81">
        <f t="shared" si="23"/>
        <v>1483</v>
      </c>
      <c r="B1492" s="82" t="str">
        <f>IF(tbl_main[[#This Row],[ТИП]]="","",IF(tbl_main[[#This Row],[Серия и номер]]="","",tbl_main[[#This Row],[ТИП]]&amp;"-"&amp;RIGHT(tbl_main[[#This Row],[Серия и номер]],6)))</f>
        <v/>
      </c>
      <c r="C1492" s="83" t="s">
        <v>311</v>
      </c>
      <c r="D1492" s="83" t="s">
        <v>311</v>
      </c>
      <c r="E1492" s="83" t="s">
        <v>311</v>
      </c>
      <c r="F1492" s="83" t="s">
        <v>311</v>
      </c>
      <c r="G1492" s="83" t="s">
        <v>311</v>
      </c>
      <c r="H1492" s="83" t="s">
        <v>311</v>
      </c>
      <c r="I1492" s="83" t="s">
        <v>311</v>
      </c>
      <c r="J1492" s="83" t="s">
        <v>311</v>
      </c>
      <c r="K1492" s="84" t="s">
        <v>311</v>
      </c>
      <c r="L1492" s="83" t="s">
        <v>311</v>
      </c>
      <c r="M1492" s="85" t="s">
        <v>311</v>
      </c>
      <c r="N1492" s="83" t="s">
        <v>311</v>
      </c>
      <c r="O1492" s="84" t="s">
        <v>311</v>
      </c>
      <c r="P1492" s="83" t="s">
        <v>311</v>
      </c>
      <c r="Q1492" s="83" t="s">
        <v>311</v>
      </c>
      <c r="R1492" s="83" t="s">
        <v>311</v>
      </c>
      <c r="S1492" s="86" t="s">
        <v>311</v>
      </c>
      <c r="T1492" s="83" t="s">
        <v>311</v>
      </c>
      <c r="U1492" s="83" t="s">
        <v>311</v>
      </c>
      <c r="V1492" s="83" t="s">
        <v>311</v>
      </c>
      <c r="W1492" s="86" t="s">
        <v>311</v>
      </c>
      <c r="X1492" s="86" t="s">
        <v>311</v>
      </c>
      <c r="Y1492" s="90" t="str">
        <f>IF(tbl_main[[#This Row],[ИНН организации]]="","",IF(ISERROR(VLOOKUP(tbl_main[[#This Row],[ИНН организации]],tbl_inn[],3,FALSE)),"Проверьте ИНН",VLOOKUP(tbl_main[[#This Row],[ИНН организации]],tbl_inn[],3,FALSE)))</f>
        <v/>
      </c>
      <c r="Z1492" s="90" t="str">
        <f>IF(ISERROR(VLOOKUP(tbl_main[[#This Row],[ИНН организации]],tbl_inn[],4,FALSE)),"",VLOOKUP(tbl_main[[#This Row],[ИНН организации]],tbl_inn[],4,FALSE))</f>
        <v/>
      </c>
      <c r="AA1492" s="90" t="str">
        <f>IF(ISERROR(VLOOKUP(tbl_main[[#This Row],[ИНН организации]],tbl_inn[],8,FALSE)),"",VLOOKUP(tbl_main[[#This Row],[ИНН организации]],tbl_inn[],8,FALSE))</f>
        <v/>
      </c>
      <c r="AB1492" s="83" t="s">
        <v>311</v>
      </c>
      <c r="AC1492" s="83" t="s">
        <v>311</v>
      </c>
      <c r="AD1492" s="83" t="s">
        <v>311</v>
      </c>
      <c r="AE1492" s="83" t="s">
        <v>311</v>
      </c>
      <c r="AF1492" s="83" t="s">
        <v>311</v>
      </c>
      <c r="AG1492" s="83" t="s">
        <v>311</v>
      </c>
      <c r="AH1492" s="83" t="s">
        <v>311</v>
      </c>
      <c r="AI1492" s="83" t="s">
        <v>311</v>
      </c>
      <c r="AJ1492" s="83" t="s">
        <v>311</v>
      </c>
      <c r="AK1492" s="83" t="s">
        <v>311</v>
      </c>
      <c r="AL1492" s="83" t="s">
        <v>311</v>
      </c>
      <c r="AM1492" s="83" t="s">
        <v>311</v>
      </c>
      <c r="AN1492" s="83" t="s">
        <v>311</v>
      </c>
    </row>
    <row r="1493" spans="1:40" x14ac:dyDescent="0.25">
      <c r="A1493" s="81">
        <f t="shared" si="23"/>
        <v>1484</v>
      </c>
      <c r="B1493" s="82" t="str">
        <f>IF(tbl_main[[#This Row],[ТИП]]="","",IF(tbl_main[[#This Row],[Серия и номер]]="","",tbl_main[[#This Row],[ТИП]]&amp;"-"&amp;RIGHT(tbl_main[[#This Row],[Серия и номер]],6)))</f>
        <v/>
      </c>
      <c r="C1493" s="83" t="s">
        <v>311</v>
      </c>
      <c r="D1493" s="83" t="s">
        <v>311</v>
      </c>
      <c r="E1493" s="83" t="s">
        <v>311</v>
      </c>
      <c r="F1493" s="83" t="s">
        <v>311</v>
      </c>
      <c r="G1493" s="83" t="s">
        <v>311</v>
      </c>
      <c r="H1493" s="83" t="s">
        <v>311</v>
      </c>
      <c r="I1493" s="83" t="s">
        <v>311</v>
      </c>
      <c r="J1493" s="83" t="s">
        <v>311</v>
      </c>
      <c r="K1493" s="84" t="s">
        <v>311</v>
      </c>
      <c r="L1493" s="83" t="s">
        <v>311</v>
      </c>
      <c r="M1493" s="85" t="s">
        <v>311</v>
      </c>
      <c r="N1493" s="83" t="s">
        <v>311</v>
      </c>
      <c r="O1493" s="84" t="s">
        <v>311</v>
      </c>
      <c r="P1493" s="83" t="s">
        <v>311</v>
      </c>
      <c r="Q1493" s="83" t="s">
        <v>311</v>
      </c>
      <c r="R1493" s="83" t="s">
        <v>311</v>
      </c>
      <c r="S1493" s="86" t="s">
        <v>311</v>
      </c>
      <c r="T1493" s="83" t="s">
        <v>311</v>
      </c>
      <c r="U1493" s="83" t="s">
        <v>311</v>
      </c>
      <c r="V1493" s="83" t="s">
        <v>311</v>
      </c>
      <c r="W1493" s="86" t="s">
        <v>311</v>
      </c>
      <c r="X1493" s="86" t="s">
        <v>311</v>
      </c>
      <c r="Y1493" s="90" t="str">
        <f>IF(tbl_main[[#This Row],[ИНН организации]]="","",IF(ISERROR(VLOOKUP(tbl_main[[#This Row],[ИНН организации]],tbl_inn[],3,FALSE)),"Проверьте ИНН",VLOOKUP(tbl_main[[#This Row],[ИНН организации]],tbl_inn[],3,FALSE)))</f>
        <v/>
      </c>
      <c r="Z1493" s="90" t="str">
        <f>IF(ISERROR(VLOOKUP(tbl_main[[#This Row],[ИНН организации]],tbl_inn[],4,FALSE)),"",VLOOKUP(tbl_main[[#This Row],[ИНН организации]],tbl_inn[],4,FALSE))</f>
        <v/>
      </c>
      <c r="AA1493" s="90" t="str">
        <f>IF(ISERROR(VLOOKUP(tbl_main[[#This Row],[ИНН организации]],tbl_inn[],8,FALSE)),"",VLOOKUP(tbl_main[[#This Row],[ИНН организации]],tbl_inn[],8,FALSE))</f>
        <v/>
      </c>
      <c r="AB1493" s="83" t="s">
        <v>311</v>
      </c>
      <c r="AC1493" s="83" t="s">
        <v>311</v>
      </c>
      <c r="AD1493" s="83" t="s">
        <v>311</v>
      </c>
      <c r="AE1493" s="83" t="s">
        <v>311</v>
      </c>
      <c r="AF1493" s="83" t="s">
        <v>311</v>
      </c>
      <c r="AG1493" s="83" t="s">
        <v>311</v>
      </c>
      <c r="AH1493" s="83" t="s">
        <v>311</v>
      </c>
      <c r="AI1493" s="83" t="s">
        <v>311</v>
      </c>
      <c r="AJ1493" s="83" t="s">
        <v>311</v>
      </c>
      <c r="AK1493" s="83" t="s">
        <v>311</v>
      </c>
      <c r="AL1493" s="83" t="s">
        <v>311</v>
      </c>
      <c r="AM1493" s="83" t="s">
        <v>311</v>
      </c>
      <c r="AN1493" s="83" t="s">
        <v>311</v>
      </c>
    </row>
    <row r="1494" spans="1:40" x14ac:dyDescent="0.25">
      <c r="A1494" s="81">
        <f t="shared" si="23"/>
        <v>1485</v>
      </c>
      <c r="B1494" s="82" t="str">
        <f>IF(tbl_main[[#This Row],[ТИП]]="","",IF(tbl_main[[#This Row],[Серия и номер]]="","",tbl_main[[#This Row],[ТИП]]&amp;"-"&amp;RIGHT(tbl_main[[#This Row],[Серия и номер]],6)))</f>
        <v/>
      </c>
      <c r="C1494" s="83" t="s">
        <v>311</v>
      </c>
      <c r="D1494" s="83" t="s">
        <v>311</v>
      </c>
      <c r="E1494" s="83" t="s">
        <v>311</v>
      </c>
      <c r="F1494" s="83" t="s">
        <v>311</v>
      </c>
      <c r="G1494" s="83" t="s">
        <v>311</v>
      </c>
      <c r="H1494" s="83" t="s">
        <v>311</v>
      </c>
      <c r="I1494" s="83" t="s">
        <v>311</v>
      </c>
      <c r="J1494" s="83" t="s">
        <v>311</v>
      </c>
      <c r="K1494" s="84" t="s">
        <v>311</v>
      </c>
      <c r="L1494" s="83" t="s">
        <v>311</v>
      </c>
      <c r="M1494" s="85" t="s">
        <v>311</v>
      </c>
      <c r="N1494" s="83" t="s">
        <v>311</v>
      </c>
      <c r="O1494" s="84" t="s">
        <v>311</v>
      </c>
      <c r="P1494" s="83" t="s">
        <v>311</v>
      </c>
      <c r="Q1494" s="83" t="s">
        <v>311</v>
      </c>
      <c r="R1494" s="83" t="s">
        <v>311</v>
      </c>
      <c r="S1494" s="86" t="s">
        <v>311</v>
      </c>
      <c r="T1494" s="83" t="s">
        <v>311</v>
      </c>
      <c r="U1494" s="83" t="s">
        <v>311</v>
      </c>
      <c r="V1494" s="83" t="s">
        <v>311</v>
      </c>
      <c r="W1494" s="86" t="s">
        <v>311</v>
      </c>
      <c r="X1494" s="86" t="s">
        <v>311</v>
      </c>
      <c r="Y1494" s="90" t="str">
        <f>IF(tbl_main[[#This Row],[ИНН организации]]="","",IF(ISERROR(VLOOKUP(tbl_main[[#This Row],[ИНН организации]],tbl_inn[],3,FALSE)),"Проверьте ИНН",VLOOKUP(tbl_main[[#This Row],[ИНН организации]],tbl_inn[],3,FALSE)))</f>
        <v/>
      </c>
      <c r="Z1494" s="90" t="str">
        <f>IF(ISERROR(VLOOKUP(tbl_main[[#This Row],[ИНН организации]],tbl_inn[],4,FALSE)),"",VLOOKUP(tbl_main[[#This Row],[ИНН организации]],tbl_inn[],4,FALSE))</f>
        <v/>
      </c>
      <c r="AA1494" s="90" t="str">
        <f>IF(ISERROR(VLOOKUP(tbl_main[[#This Row],[ИНН организации]],tbl_inn[],8,FALSE)),"",VLOOKUP(tbl_main[[#This Row],[ИНН организации]],tbl_inn[],8,FALSE))</f>
        <v/>
      </c>
      <c r="AB1494" s="83" t="s">
        <v>311</v>
      </c>
      <c r="AC1494" s="83" t="s">
        <v>311</v>
      </c>
      <c r="AD1494" s="83" t="s">
        <v>311</v>
      </c>
      <c r="AE1494" s="83" t="s">
        <v>311</v>
      </c>
      <c r="AF1494" s="83" t="s">
        <v>311</v>
      </c>
      <c r="AG1494" s="83" t="s">
        <v>311</v>
      </c>
      <c r="AH1494" s="83" t="s">
        <v>311</v>
      </c>
      <c r="AI1494" s="83" t="s">
        <v>311</v>
      </c>
      <c r="AJ1494" s="83" t="s">
        <v>311</v>
      </c>
      <c r="AK1494" s="83" t="s">
        <v>311</v>
      </c>
      <c r="AL1494" s="83" t="s">
        <v>311</v>
      </c>
      <c r="AM1494" s="83" t="s">
        <v>311</v>
      </c>
      <c r="AN1494" s="83" t="s">
        <v>311</v>
      </c>
    </row>
    <row r="1495" spans="1:40" x14ac:dyDescent="0.25">
      <c r="A1495" s="81">
        <f t="shared" si="23"/>
        <v>1486</v>
      </c>
      <c r="B1495" s="82" t="str">
        <f>IF(tbl_main[[#This Row],[ТИП]]="","",IF(tbl_main[[#This Row],[Серия и номер]]="","",tbl_main[[#This Row],[ТИП]]&amp;"-"&amp;RIGHT(tbl_main[[#This Row],[Серия и номер]],6)))</f>
        <v/>
      </c>
      <c r="C1495" s="83" t="s">
        <v>311</v>
      </c>
      <c r="D1495" s="83" t="s">
        <v>311</v>
      </c>
      <c r="E1495" s="83" t="s">
        <v>311</v>
      </c>
      <c r="F1495" s="83" t="s">
        <v>311</v>
      </c>
      <c r="G1495" s="83" t="s">
        <v>311</v>
      </c>
      <c r="H1495" s="83" t="s">
        <v>311</v>
      </c>
      <c r="I1495" s="83" t="s">
        <v>311</v>
      </c>
      <c r="J1495" s="83" t="s">
        <v>311</v>
      </c>
      <c r="K1495" s="84" t="s">
        <v>311</v>
      </c>
      <c r="L1495" s="83" t="s">
        <v>311</v>
      </c>
      <c r="M1495" s="85" t="s">
        <v>311</v>
      </c>
      <c r="N1495" s="83" t="s">
        <v>311</v>
      </c>
      <c r="O1495" s="84" t="s">
        <v>311</v>
      </c>
      <c r="P1495" s="83" t="s">
        <v>311</v>
      </c>
      <c r="Q1495" s="83" t="s">
        <v>311</v>
      </c>
      <c r="R1495" s="83" t="s">
        <v>311</v>
      </c>
      <c r="S1495" s="86" t="s">
        <v>311</v>
      </c>
      <c r="T1495" s="83" t="s">
        <v>311</v>
      </c>
      <c r="U1495" s="83" t="s">
        <v>311</v>
      </c>
      <c r="V1495" s="83" t="s">
        <v>311</v>
      </c>
      <c r="W1495" s="86" t="s">
        <v>311</v>
      </c>
      <c r="X1495" s="86" t="s">
        <v>311</v>
      </c>
      <c r="Y1495" s="90" t="str">
        <f>IF(tbl_main[[#This Row],[ИНН организации]]="","",IF(ISERROR(VLOOKUP(tbl_main[[#This Row],[ИНН организации]],tbl_inn[],3,FALSE)),"Проверьте ИНН",VLOOKUP(tbl_main[[#This Row],[ИНН организации]],tbl_inn[],3,FALSE)))</f>
        <v/>
      </c>
      <c r="Z1495" s="90" t="str">
        <f>IF(ISERROR(VLOOKUP(tbl_main[[#This Row],[ИНН организации]],tbl_inn[],4,FALSE)),"",VLOOKUP(tbl_main[[#This Row],[ИНН организации]],tbl_inn[],4,FALSE))</f>
        <v/>
      </c>
      <c r="AA1495" s="90" t="str">
        <f>IF(ISERROR(VLOOKUP(tbl_main[[#This Row],[ИНН организации]],tbl_inn[],8,FALSE)),"",VLOOKUP(tbl_main[[#This Row],[ИНН организации]],tbl_inn[],8,FALSE))</f>
        <v/>
      </c>
      <c r="AB1495" s="83" t="s">
        <v>311</v>
      </c>
      <c r="AC1495" s="83" t="s">
        <v>311</v>
      </c>
      <c r="AD1495" s="83" t="s">
        <v>311</v>
      </c>
      <c r="AE1495" s="83" t="s">
        <v>311</v>
      </c>
      <c r="AF1495" s="83" t="s">
        <v>311</v>
      </c>
      <c r="AG1495" s="83" t="s">
        <v>311</v>
      </c>
      <c r="AH1495" s="83" t="s">
        <v>311</v>
      </c>
      <c r="AI1495" s="83" t="s">
        <v>311</v>
      </c>
      <c r="AJ1495" s="83" t="s">
        <v>311</v>
      </c>
      <c r="AK1495" s="83" t="s">
        <v>311</v>
      </c>
      <c r="AL1495" s="83" t="s">
        <v>311</v>
      </c>
      <c r="AM1495" s="83" t="s">
        <v>311</v>
      </c>
      <c r="AN1495" s="83" t="s">
        <v>311</v>
      </c>
    </row>
    <row r="1496" spans="1:40" x14ac:dyDescent="0.25">
      <c r="A1496" s="81">
        <f t="shared" si="23"/>
        <v>1487</v>
      </c>
      <c r="B1496" s="82" t="str">
        <f>IF(tbl_main[[#This Row],[ТИП]]="","",IF(tbl_main[[#This Row],[Серия и номер]]="","",tbl_main[[#This Row],[ТИП]]&amp;"-"&amp;RIGHT(tbl_main[[#This Row],[Серия и номер]],6)))</f>
        <v/>
      </c>
      <c r="C1496" s="83" t="s">
        <v>311</v>
      </c>
      <c r="D1496" s="83" t="s">
        <v>311</v>
      </c>
      <c r="E1496" s="83" t="s">
        <v>311</v>
      </c>
      <c r="F1496" s="83" t="s">
        <v>311</v>
      </c>
      <c r="G1496" s="83" t="s">
        <v>311</v>
      </c>
      <c r="H1496" s="83" t="s">
        <v>311</v>
      </c>
      <c r="I1496" s="83" t="s">
        <v>311</v>
      </c>
      <c r="J1496" s="83" t="s">
        <v>311</v>
      </c>
      <c r="K1496" s="84" t="s">
        <v>311</v>
      </c>
      <c r="L1496" s="83" t="s">
        <v>311</v>
      </c>
      <c r="M1496" s="85" t="s">
        <v>311</v>
      </c>
      <c r="N1496" s="83" t="s">
        <v>311</v>
      </c>
      <c r="O1496" s="84" t="s">
        <v>311</v>
      </c>
      <c r="P1496" s="83" t="s">
        <v>311</v>
      </c>
      <c r="Q1496" s="83" t="s">
        <v>311</v>
      </c>
      <c r="R1496" s="83" t="s">
        <v>311</v>
      </c>
      <c r="S1496" s="86" t="s">
        <v>311</v>
      </c>
      <c r="T1496" s="83" t="s">
        <v>311</v>
      </c>
      <c r="U1496" s="83" t="s">
        <v>311</v>
      </c>
      <c r="V1496" s="83" t="s">
        <v>311</v>
      </c>
      <c r="W1496" s="86" t="s">
        <v>311</v>
      </c>
      <c r="X1496" s="86" t="s">
        <v>311</v>
      </c>
      <c r="Y1496" s="90" t="str">
        <f>IF(tbl_main[[#This Row],[ИНН организации]]="","",IF(ISERROR(VLOOKUP(tbl_main[[#This Row],[ИНН организации]],tbl_inn[],3,FALSE)),"Проверьте ИНН",VLOOKUP(tbl_main[[#This Row],[ИНН организации]],tbl_inn[],3,FALSE)))</f>
        <v/>
      </c>
      <c r="Z1496" s="90" t="str">
        <f>IF(ISERROR(VLOOKUP(tbl_main[[#This Row],[ИНН организации]],tbl_inn[],4,FALSE)),"",VLOOKUP(tbl_main[[#This Row],[ИНН организации]],tbl_inn[],4,FALSE))</f>
        <v/>
      </c>
      <c r="AA1496" s="90" t="str">
        <f>IF(ISERROR(VLOOKUP(tbl_main[[#This Row],[ИНН организации]],tbl_inn[],8,FALSE)),"",VLOOKUP(tbl_main[[#This Row],[ИНН организации]],tbl_inn[],8,FALSE))</f>
        <v/>
      </c>
      <c r="AB1496" s="83" t="s">
        <v>311</v>
      </c>
      <c r="AC1496" s="83" t="s">
        <v>311</v>
      </c>
      <c r="AD1496" s="83" t="s">
        <v>311</v>
      </c>
      <c r="AE1496" s="83" t="s">
        <v>311</v>
      </c>
      <c r="AF1496" s="83" t="s">
        <v>311</v>
      </c>
      <c r="AG1496" s="83" t="s">
        <v>311</v>
      </c>
      <c r="AH1496" s="83" t="s">
        <v>311</v>
      </c>
      <c r="AI1496" s="83" t="s">
        <v>311</v>
      </c>
      <c r="AJ1496" s="83" t="s">
        <v>311</v>
      </c>
      <c r="AK1496" s="83" t="s">
        <v>311</v>
      </c>
      <c r="AL1496" s="83" t="s">
        <v>311</v>
      </c>
      <c r="AM1496" s="83" t="s">
        <v>311</v>
      </c>
      <c r="AN1496" s="83" t="s">
        <v>311</v>
      </c>
    </row>
    <row r="1497" spans="1:40" x14ac:dyDescent="0.25">
      <c r="A1497" s="81">
        <f t="shared" si="23"/>
        <v>1488</v>
      </c>
      <c r="B1497" s="82" t="str">
        <f>IF(tbl_main[[#This Row],[ТИП]]="","",IF(tbl_main[[#This Row],[Серия и номер]]="","",tbl_main[[#This Row],[ТИП]]&amp;"-"&amp;RIGHT(tbl_main[[#This Row],[Серия и номер]],6)))</f>
        <v/>
      </c>
      <c r="C1497" s="83" t="s">
        <v>311</v>
      </c>
      <c r="D1497" s="83" t="s">
        <v>311</v>
      </c>
      <c r="E1497" s="83" t="s">
        <v>311</v>
      </c>
      <c r="F1497" s="83" t="s">
        <v>311</v>
      </c>
      <c r="G1497" s="83" t="s">
        <v>311</v>
      </c>
      <c r="H1497" s="83" t="s">
        <v>311</v>
      </c>
      <c r="I1497" s="83" t="s">
        <v>311</v>
      </c>
      <c r="J1497" s="83" t="s">
        <v>311</v>
      </c>
      <c r="K1497" s="84" t="s">
        <v>311</v>
      </c>
      <c r="L1497" s="83" t="s">
        <v>311</v>
      </c>
      <c r="M1497" s="85" t="s">
        <v>311</v>
      </c>
      <c r="N1497" s="83" t="s">
        <v>311</v>
      </c>
      <c r="O1497" s="84" t="s">
        <v>311</v>
      </c>
      <c r="P1497" s="83" t="s">
        <v>311</v>
      </c>
      <c r="Q1497" s="83" t="s">
        <v>311</v>
      </c>
      <c r="R1497" s="83" t="s">
        <v>311</v>
      </c>
      <c r="S1497" s="86" t="s">
        <v>311</v>
      </c>
      <c r="T1497" s="83" t="s">
        <v>311</v>
      </c>
      <c r="U1497" s="83" t="s">
        <v>311</v>
      </c>
      <c r="V1497" s="83" t="s">
        <v>311</v>
      </c>
      <c r="W1497" s="86" t="s">
        <v>311</v>
      </c>
      <c r="X1497" s="86" t="s">
        <v>311</v>
      </c>
      <c r="Y1497" s="90" t="str">
        <f>IF(tbl_main[[#This Row],[ИНН организации]]="","",IF(ISERROR(VLOOKUP(tbl_main[[#This Row],[ИНН организации]],tbl_inn[],3,FALSE)),"Проверьте ИНН",VLOOKUP(tbl_main[[#This Row],[ИНН организации]],tbl_inn[],3,FALSE)))</f>
        <v/>
      </c>
      <c r="Z1497" s="90" t="str">
        <f>IF(ISERROR(VLOOKUP(tbl_main[[#This Row],[ИНН организации]],tbl_inn[],4,FALSE)),"",VLOOKUP(tbl_main[[#This Row],[ИНН организации]],tbl_inn[],4,FALSE))</f>
        <v/>
      </c>
      <c r="AA1497" s="90" t="str">
        <f>IF(ISERROR(VLOOKUP(tbl_main[[#This Row],[ИНН организации]],tbl_inn[],8,FALSE)),"",VLOOKUP(tbl_main[[#This Row],[ИНН организации]],tbl_inn[],8,FALSE))</f>
        <v/>
      </c>
      <c r="AB1497" s="83" t="s">
        <v>311</v>
      </c>
      <c r="AC1497" s="83" t="s">
        <v>311</v>
      </c>
      <c r="AD1497" s="83" t="s">
        <v>311</v>
      </c>
      <c r="AE1497" s="83" t="s">
        <v>311</v>
      </c>
      <c r="AF1497" s="83" t="s">
        <v>311</v>
      </c>
      <c r="AG1497" s="83" t="s">
        <v>311</v>
      </c>
      <c r="AH1497" s="83" t="s">
        <v>311</v>
      </c>
      <c r="AI1497" s="83" t="s">
        <v>311</v>
      </c>
      <c r="AJ1497" s="83" t="s">
        <v>311</v>
      </c>
      <c r="AK1497" s="83" t="s">
        <v>311</v>
      </c>
      <c r="AL1497" s="83" t="s">
        <v>311</v>
      </c>
      <c r="AM1497" s="83" t="s">
        <v>311</v>
      </c>
      <c r="AN1497" s="83" t="s">
        <v>311</v>
      </c>
    </row>
    <row r="1498" spans="1:40" x14ac:dyDescent="0.25">
      <c r="A1498" s="81">
        <f t="shared" si="23"/>
        <v>1489</v>
      </c>
      <c r="B1498" s="82" t="str">
        <f>IF(tbl_main[[#This Row],[ТИП]]="","",IF(tbl_main[[#This Row],[Серия и номер]]="","",tbl_main[[#This Row],[ТИП]]&amp;"-"&amp;RIGHT(tbl_main[[#This Row],[Серия и номер]],6)))</f>
        <v/>
      </c>
      <c r="C1498" s="83" t="s">
        <v>311</v>
      </c>
      <c r="D1498" s="83" t="s">
        <v>311</v>
      </c>
      <c r="E1498" s="83" t="s">
        <v>311</v>
      </c>
      <c r="F1498" s="83" t="s">
        <v>311</v>
      </c>
      <c r="G1498" s="83" t="s">
        <v>311</v>
      </c>
      <c r="H1498" s="83" t="s">
        <v>311</v>
      </c>
      <c r="I1498" s="83" t="s">
        <v>311</v>
      </c>
      <c r="J1498" s="83" t="s">
        <v>311</v>
      </c>
      <c r="K1498" s="84" t="s">
        <v>311</v>
      </c>
      <c r="L1498" s="83" t="s">
        <v>311</v>
      </c>
      <c r="M1498" s="85" t="s">
        <v>311</v>
      </c>
      <c r="N1498" s="83" t="s">
        <v>311</v>
      </c>
      <c r="O1498" s="84" t="s">
        <v>311</v>
      </c>
      <c r="P1498" s="83" t="s">
        <v>311</v>
      </c>
      <c r="Q1498" s="83" t="s">
        <v>311</v>
      </c>
      <c r="R1498" s="83" t="s">
        <v>311</v>
      </c>
      <c r="S1498" s="86" t="s">
        <v>311</v>
      </c>
      <c r="T1498" s="83" t="s">
        <v>311</v>
      </c>
      <c r="U1498" s="83" t="s">
        <v>311</v>
      </c>
      <c r="V1498" s="83" t="s">
        <v>311</v>
      </c>
      <c r="W1498" s="86" t="s">
        <v>311</v>
      </c>
      <c r="X1498" s="86" t="s">
        <v>311</v>
      </c>
      <c r="Y1498" s="90" t="str">
        <f>IF(tbl_main[[#This Row],[ИНН организации]]="","",IF(ISERROR(VLOOKUP(tbl_main[[#This Row],[ИНН организации]],tbl_inn[],3,FALSE)),"Проверьте ИНН",VLOOKUP(tbl_main[[#This Row],[ИНН организации]],tbl_inn[],3,FALSE)))</f>
        <v/>
      </c>
      <c r="Z1498" s="90" t="str">
        <f>IF(ISERROR(VLOOKUP(tbl_main[[#This Row],[ИНН организации]],tbl_inn[],4,FALSE)),"",VLOOKUP(tbl_main[[#This Row],[ИНН организации]],tbl_inn[],4,FALSE))</f>
        <v/>
      </c>
      <c r="AA1498" s="90" t="str">
        <f>IF(ISERROR(VLOOKUP(tbl_main[[#This Row],[ИНН организации]],tbl_inn[],8,FALSE)),"",VLOOKUP(tbl_main[[#This Row],[ИНН организации]],tbl_inn[],8,FALSE))</f>
        <v/>
      </c>
      <c r="AB1498" s="83" t="s">
        <v>311</v>
      </c>
      <c r="AC1498" s="83" t="s">
        <v>311</v>
      </c>
      <c r="AD1498" s="83" t="s">
        <v>311</v>
      </c>
      <c r="AE1498" s="83" t="s">
        <v>311</v>
      </c>
      <c r="AF1498" s="83" t="s">
        <v>311</v>
      </c>
      <c r="AG1498" s="83" t="s">
        <v>311</v>
      </c>
      <c r="AH1498" s="83" t="s">
        <v>311</v>
      </c>
      <c r="AI1498" s="83" t="s">
        <v>311</v>
      </c>
      <c r="AJ1498" s="83" t="s">
        <v>311</v>
      </c>
      <c r="AK1498" s="83" t="s">
        <v>311</v>
      </c>
      <c r="AL1498" s="83" t="s">
        <v>311</v>
      </c>
      <c r="AM1498" s="83" t="s">
        <v>311</v>
      </c>
      <c r="AN1498" s="83" t="s">
        <v>311</v>
      </c>
    </row>
    <row r="1499" spans="1:40" x14ac:dyDescent="0.25">
      <c r="A1499" s="81">
        <f t="shared" si="23"/>
        <v>1490</v>
      </c>
      <c r="B1499" s="82" t="str">
        <f>IF(tbl_main[[#This Row],[ТИП]]="","",IF(tbl_main[[#This Row],[Серия и номер]]="","",tbl_main[[#This Row],[ТИП]]&amp;"-"&amp;RIGHT(tbl_main[[#This Row],[Серия и номер]],6)))</f>
        <v/>
      </c>
      <c r="C1499" s="83" t="s">
        <v>311</v>
      </c>
      <c r="D1499" s="83" t="s">
        <v>311</v>
      </c>
      <c r="E1499" s="83" t="s">
        <v>311</v>
      </c>
      <c r="F1499" s="83" t="s">
        <v>311</v>
      </c>
      <c r="G1499" s="83" t="s">
        <v>311</v>
      </c>
      <c r="H1499" s="83" t="s">
        <v>311</v>
      </c>
      <c r="I1499" s="83" t="s">
        <v>311</v>
      </c>
      <c r="J1499" s="83" t="s">
        <v>311</v>
      </c>
      <c r="K1499" s="84" t="s">
        <v>311</v>
      </c>
      <c r="L1499" s="83" t="s">
        <v>311</v>
      </c>
      <c r="M1499" s="85" t="s">
        <v>311</v>
      </c>
      <c r="N1499" s="83" t="s">
        <v>311</v>
      </c>
      <c r="O1499" s="84" t="s">
        <v>311</v>
      </c>
      <c r="P1499" s="83" t="s">
        <v>311</v>
      </c>
      <c r="Q1499" s="83" t="s">
        <v>311</v>
      </c>
      <c r="R1499" s="83" t="s">
        <v>311</v>
      </c>
      <c r="S1499" s="86" t="s">
        <v>311</v>
      </c>
      <c r="T1499" s="83" t="s">
        <v>311</v>
      </c>
      <c r="U1499" s="83" t="s">
        <v>311</v>
      </c>
      <c r="V1499" s="83" t="s">
        <v>311</v>
      </c>
      <c r="W1499" s="86" t="s">
        <v>311</v>
      </c>
      <c r="X1499" s="86" t="s">
        <v>311</v>
      </c>
      <c r="Y1499" s="90" t="str">
        <f>IF(tbl_main[[#This Row],[ИНН организации]]="","",IF(ISERROR(VLOOKUP(tbl_main[[#This Row],[ИНН организации]],tbl_inn[],3,FALSE)),"Проверьте ИНН",VLOOKUP(tbl_main[[#This Row],[ИНН организации]],tbl_inn[],3,FALSE)))</f>
        <v/>
      </c>
      <c r="Z1499" s="90" t="str">
        <f>IF(ISERROR(VLOOKUP(tbl_main[[#This Row],[ИНН организации]],tbl_inn[],4,FALSE)),"",VLOOKUP(tbl_main[[#This Row],[ИНН организации]],tbl_inn[],4,FALSE))</f>
        <v/>
      </c>
      <c r="AA1499" s="90" t="str">
        <f>IF(ISERROR(VLOOKUP(tbl_main[[#This Row],[ИНН организации]],tbl_inn[],8,FALSE)),"",VLOOKUP(tbl_main[[#This Row],[ИНН организации]],tbl_inn[],8,FALSE))</f>
        <v/>
      </c>
      <c r="AB1499" s="83" t="s">
        <v>311</v>
      </c>
      <c r="AC1499" s="83" t="s">
        <v>311</v>
      </c>
      <c r="AD1499" s="83" t="s">
        <v>311</v>
      </c>
      <c r="AE1499" s="83" t="s">
        <v>311</v>
      </c>
      <c r="AF1499" s="83" t="s">
        <v>311</v>
      </c>
      <c r="AG1499" s="83" t="s">
        <v>311</v>
      </c>
      <c r="AH1499" s="83" t="s">
        <v>311</v>
      </c>
      <c r="AI1499" s="83" t="s">
        <v>311</v>
      </c>
      <c r="AJ1499" s="83" t="s">
        <v>311</v>
      </c>
      <c r="AK1499" s="83" t="s">
        <v>311</v>
      </c>
      <c r="AL1499" s="83" t="s">
        <v>311</v>
      </c>
      <c r="AM1499" s="83" t="s">
        <v>311</v>
      </c>
      <c r="AN1499" s="83" t="s">
        <v>311</v>
      </c>
    </row>
    <row r="1500" spans="1:40" x14ac:dyDescent="0.25">
      <c r="A1500" s="81">
        <f t="shared" si="23"/>
        <v>1491</v>
      </c>
      <c r="B1500" s="82" t="str">
        <f>IF(tbl_main[[#This Row],[ТИП]]="","",IF(tbl_main[[#This Row],[Серия и номер]]="","",tbl_main[[#This Row],[ТИП]]&amp;"-"&amp;RIGHT(tbl_main[[#This Row],[Серия и номер]],6)))</f>
        <v/>
      </c>
      <c r="C1500" s="83" t="s">
        <v>311</v>
      </c>
      <c r="D1500" s="83" t="s">
        <v>311</v>
      </c>
      <c r="E1500" s="83" t="s">
        <v>311</v>
      </c>
      <c r="F1500" s="83" t="s">
        <v>311</v>
      </c>
      <c r="G1500" s="83" t="s">
        <v>311</v>
      </c>
      <c r="H1500" s="83" t="s">
        <v>311</v>
      </c>
      <c r="I1500" s="83" t="s">
        <v>311</v>
      </c>
      <c r="J1500" s="83" t="s">
        <v>311</v>
      </c>
      <c r="K1500" s="84" t="s">
        <v>311</v>
      </c>
      <c r="L1500" s="83" t="s">
        <v>311</v>
      </c>
      <c r="M1500" s="85" t="s">
        <v>311</v>
      </c>
      <c r="N1500" s="83" t="s">
        <v>311</v>
      </c>
      <c r="O1500" s="84" t="s">
        <v>311</v>
      </c>
      <c r="P1500" s="83" t="s">
        <v>311</v>
      </c>
      <c r="Q1500" s="83" t="s">
        <v>311</v>
      </c>
      <c r="R1500" s="83" t="s">
        <v>311</v>
      </c>
      <c r="S1500" s="86" t="s">
        <v>311</v>
      </c>
      <c r="T1500" s="83" t="s">
        <v>311</v>
      </c>
      <c r="U1500" s="83" t="s">
        <v>311</v>
      </c>
      <c r="V1500" s="83" t="s">
        <v>311</v>
      </c>
      <c r="W1500" s="86" t="s">
        <v>311</v>
      </c>
      <c r="X1500" s="86" t="s">
        <v>311</v>
      </c>
      <c r="Y1500" s="90" t="str">
        <f>IF(tbl_main[[#This Row],[ИНН организации]]="","",IF(ISERROR(VLOOKUP(tbl_main[[#This Row],[ИНН организации]],tbl_inn[],3,FALSE)),"Проверьте ИНН",VLOOKUP(tbl_main[[#This Row],[ИНН организации]],tbl_inn[],3,FALSE)))</f>
        <v/>
      </c>
      <c r="Z1500" s="90" t="str">
        <f>IF(ISERROR(VLOOKUP(tbl_main[[#This Row],[ИНН организации]],tbl_inn[],4,FALSE)),"",VLOOKUP(tbl_main[[#This Row],[ИНН организации]],tbl_inn[],4,FALSE))</f>
        <v/>
      </c>
      <c r="AA1500" s="90" t="str">
        <f>IF(ISERROR(VLOOKUP(tbl_main[[#This Row],[ИНН организации]],tbl_inn[],8,FALSE)),"",VLOOKUP(tbl_main[[#This Row],[ИНН организации]],tbl_inn[],8,FALSE))</f>
        <v/>
      </c>
      <c r="AB1500" s="83" t="s">
        <v>311</v>
      </c>
      <c r="AC1500" s="83" t="s">
        <v>311</v>
      </c>
      <c r="AD1500" s="83" t="s">
        <v>311</v>
      </c>
      <c r="AE1500" s="83" t="s">
        <v>311</v>
      </c>
      <c r="AF1500" s="83" t="s">
        <v>311</v>
      </c>
      <c r="AG1500" s="83" t="s">
        <v>311</v>
      </c>
      <c r="AH1500" s="83" t="s">
        <v>311</v>
      </c>
      <c r="AI1500" s="83" t="s">
        <v>311</v>
      </c>
      <c r="AJ1500" s="83" t="s">
        <v>311</v>
      </c>
      <c r="AK1500" s="83" t="s">
        <v>311</v>
      </c>
      <c r="AL1500" s="83" t="s">
        <v>311</v>
      </c>
      <c r="AM1500" s="83" t="s">
        <v>311</v>
      </c>
      <c r="AN1500" s="83" t="s">
        <v>311</v>
      </c>
    </row>
    <row r="1501" spans="1:40" x14ac:dyDescent="0.25">
      <c r="A1501" s="81">
        <f t="shared" si="23"/>
        <v>1492</v>
      </c>
      <c r="B1501" s="82" t="str">
        <f>IF(tbl_main[[#This Row],[ТИП]]="","",IF(tbl_main[[#This Row],[Серия и номер]]="","",tbl_main[[#This Row],[ТИП]]&amp;"-"&amp;RIGHT(tbl_main[[#This Row],[Серия и номер]],6)))</f>
        <v/>
      </c>
      <c r="C1501" s="83" t="s">
        <v>311</v>
      </c>
      <c r="D1501" s="83" t="s">
        <v>311</v>
      </c>
      <c r="E1501" s="83" t="s">
        <v>311</v>
      </c>
      <c r="F1501" s="83" t="s">
        <v>311</v>
      </c>
      <c r="G1501" s="83" t="s">
        <v>311</v>
      </c>
      <c r="H1501" s="83" t="s">
        <v>311</v>
      </c>
      <c r="I1501" s="83" t="s">
        <v>311</v>
      </c>
      <c r="J1501" s="83" t="s">
        <v>311</v>
      </c>
      <c r="K1501" s="84" t="s">
        <v>311</v>
      </c>
      <c r="L1501" s="83" t="s">
        <v>311</v>
      </c>
      <c r="M1501" s="85" t="s">
        <v>311</v>
      </c>
      <c r="N1501" s="83" t="s">
        <v>311</v>
      </c>
      <c r="O1501" s="84" t="s">
        <v>311</v>
      </c>
      <c r="P1501" s="83" t="s">
        <v>311</v>
      </c>
      <c r="Q1501" s="83" t="s">
        <v>311</v>
      </c>
      <c r="R1501" s="83" t="s">
        <v>311</v>
      </c>
      <c r="S1501" s="86" t="s">
        <v>311</v>
      </c>
      <c r="T1501" s="83" t="s">
        <v>311</v>
      </c>
      <c r="U1501" s="83" t="s">
        <v>311</v>
      </c>
      <c r="V1501" s="83" t="s">
        <v>311</v>
      </c>
      <c r="W1501" s="86" t="s">
        <v>311</v>
      </c>
      <c r="X1501" s="86" t="s">
        <v>311</v>
      </c>
      <c r="Y1501" s="90" t="str">
        <f>IF(tbl_main[[#This Row],[ИНН организации]]="","",IF(ISERROR(VLOOKUP(tbl_main[[#This Row],[ИНН организации]],tbl_inn[],3,FALSE)),"Проверьте ИНН",VLOOKUP(tbl_main[[#This Row],[ИНН организации]],tbl_inn[],3,FALSE)))</f>
        <v/>
      </c>
      <c r="Z1501" s="90" t="str">
        <f>IF(ISERROR(VLOOKUP(tbl_main[[#This Row],[ИНН организации]],tbl_inn[],4,FALSE)),"",VLOOKUP(tbl_main[[#This Row],[ИНН организации]],tbl_inn[],4,FALSE))</f>
        <v/>
      </c>
      <c r="AA1501" s="90" t="str">
        <f>IF(ISERROR(VLOOKUP(tbl_main[[#This Row],[ИНН организации]],tbl_inn[],8,FALSE)),"",VLOOKUP(tbl_main[[#This Row],[ИНН организации]],tbl_inn[],8,FALSE))</f>
        <v/>
      </c>
      <c r="AB1501" s="83" t="s">
        <v>311</v>
      </c>
      <c r="AC1501" s="83" t="s">
        <v>311</v>
      </c>
      <c r="AD1501" s="83" t="s">
        <v>311</v>
      </c>
      <c r="AE1501" s="83" t="s">
        <v>311</v>
      </c>
      <c r="AF1501" s="83" t="s">
        <v>311</v>
      </c>
      <c r="AG1501" s="83" t="s">
        <v>311</v>
      </c>
      <c r="AH1501" s="83" t="s">
        <v>311</v>
      </c>
      <c r="AI1501" s="83" t="s">
        <v>311</v>
      </c>
      <c r="AJ1501" s="83" t="s">
        <v>311</v>
      </c>
      <c r="AK1501" s="83" t="s">
        <v>311</v>
      </c>
      <c r="AL1501" s="83" t="s">
        <v>311</v>
      </c>
      <c r="AM1501" s="83" t="s">
        <v>311</v>
      </c>
      <c r="AN1501" s="83" t="s">
        <v>311</v>
      </c>
    </row>
    <row r="1502" spans="1:40" x14ac:dyDescent="0.25">
      <c r="A1502" s="81">
        <f t="shared" si="23"/>
        <v>1493</v>
      </c>
      <c r="B1502" s="82" t="str">
        <f>IF(tbl_main[[#This Row],[ТИП]]="","",IF(tbl_main[[#This Row],[Серия и номер]]="","",tbl_main[[#This Row],[ТИП]]&amp;"-"&amp;RIGHT(tbl_main[[#This Row],[Серия и номер]],6)))</f>
        <v/>
      </c>
      <c r="C1502" s="83" t="s">
        <v>311</v>
      </c>
      <c r="D1502" s="83" t="s">
        <v>311</v>
      </c>
      <c r="E1502" s="83" t="s">
        <v>311</v>
      </c>
      <c r="F1502" s="83" t="s">
        <v>311</v>
      </c>
      <c r="G1502" s="83" t="s">
        <v>311</v>
      </c>
      <c r="H1502" s="83" t="s">
        <v>311</v>
      </c>
      <c r="I1502" s="83" t="s">
        <v>311</v>
      </c>
      <c r="J1502" s="83" t="s">
        <v>311</v>
      </c>
      <c r="K1502" s="84" t="s">
        <v>311</v>
      </c>
      <c r="L1502" s="83" t="s">
        <v>311</v>
      </c>
      <c r="M1502" s="85" t="s">
        <v>311</v>
      </c>
      <c r="N1502" s="83" t="s">
        <v>311</v>
      </c>
      <c r="O1502" s="84" t="s">
        <v>311</v>
      </c>
      <c r="P1502" s="83" t="s">
        <v>311</v>
      </c>
      <c r="Q1502" s="83" t="s">
        <v>311</v>
      </c>
      <c r="R1502" s="83" t="s">
        <v>311</v>
      </c>
      <c r="S1502" s="86" t="s">
        <v>311</v>
      </c>
      <c r="T1502" s="83" t="s">
        <v>311</v>
      </c>
      <c r="U1502" s="83" t="s">
        <v>311</v>
      </c>
      <c r="V1502" s="83" t="s">
        <v>311</v>
      </c>
      <c r="W1502" s="86" t="s">
        <v>311</v>
      </c>
      <c r="X1502" s="86" t="s">
        <v>311</v>
      </c>
      <c r="Y1502" s="90" t="str">
        <f>IF(tbl_main[[#This Row],[ИНН организации]]="","",IF(ISERROR(VLOOKUP(tbl_main[[#This Row],[ИНН организации]],tbl_inn[],3,FALSE)),"Проверьте ИНН",VLOOKUP(tbl_main[[#This Row],[ИНН организации]],tbl_inn[],3,FALSE)))</f>
        <v/>
      </c>
      <c r="Z1502" s="90" t="str">
        <f>IF(ISERROR(VLOOKUP(tbl_main[[#This Row],[ИНН организации]],tbl_inn[],4,FALSE)),"",VLOOKUP(tbl_main[[#This Row],[ИНН организации]],tbl_inn[],4,FALSE))</f>
        <v/>
      </c>
      <c r="AA1502" s="90" t="str">
        <f>IF(ISERROR(VLOOKUP(tbl_main[[#This Row],[ИНН организации]],tbl_inn[],8,FALSE)),"",VLOOKUP(tbl_main[[#This Row],[ИНН организации]],tbl_inn[],8,FALSE))</f>
        <v/>
      </c>
      <c r="AB1502" s="83" t="s">
        <v>311</v>
      </c>
      <c r="AC1502" s="83" t="s">
        <v>311</v>
      </c>
      <c r="AD1502" s="83" t="s">
        <v>311</v>
      </c>
      <c r="AE1502" s="83" t="s">
        <v>311</v>
      </c>
      <c r="AF1502" s="83" t="s">
        <v>311</v>
      </c>
      <c r="AG1502" s="83" t="s">
        <v>311</v>
      </c>
      <c r="AH1502" s="83" t="s">
        <v>311</v>
      </c>
      <c r="AI1502" s="83" t="s">
        <v>311</v>
      </c>
      <c r="AJ1502" s="83" t="s">
        <v>311</v>
      </c>
      <c r="AK1502" s="83" t="s">
        <v>311</v>
      </c>
      <c r="AL1502" s="83" t="s">
        <v>311</v>
      </c>
      <c r="AM1502" s="83" t="s">
        <v>311</v>
      </c>
      <c r="AN1502" s="83" t="s">
        <v>311</v>
      </c>
    </row>
    <row r="1503" spans="1:40" x14ac:dyDescent="0.25">
      <c r="A1503" s="81">
        <f t="shared" si="23"/>
        <v>1494</v>
      </c>
      <c r="B1503" s="82" t="str">
        <f>IF(tbl_main[[#This Row],[ТИП]]="","",IF(tbl_main[[#This Row],[Серия и номер]]="","",tbl_main[[#This Row],[ТИП]]&amp;"-"&amp;RIGHT(tbl_main[[#This Row],[Серия и номер]],6)))</f>
        <v/>
      </c>
      <c r="C1503" s="83" t="s">
        <v>311</v>
      </c>
      <c r="D1503" s="83" t="s">
        <v>311</v>
      </c>
      <c r="E1503" s="83" t="s">
        <v>311</v>
      </c>
      <c r="F1503" s="83" t="s">
        <v>311</v>
      </c>
      <c r="G1503" s="83" t="s">
        <v>311</v>
      </c>
      <c r="H1503" s="83" t="s">
        <v>311</v>
      </c>
      <c r="I1503" s="83" t="s">
        <v>311</v>
      </c>
      <c r="J1503" s="83" t="s">
        <v>311</v>
      </c>
      <c r="K1503" s="84" t="s">
        <v>311</v>
      </c>
      <c r="L1503" s="83" t="s">
        <v>311</v>
      </c>
      <c r="M1503" s="85" t="s">
        <v>311</v>
      </c>
      <c r="N1503" s="83" t="s">
        <v>311</v>
      </c>
      <c r="O1503" s="84" t="s">
        <v>311</v>
      </c>
      <c r="P1503" s="83" t="s">
        <v>311</v>
      </c>
      <c r="Q1503" s="83" t="s">
        <v>311</v>
      </c>
      <c r="R1503" s="83" t="s">
        <v>311</v>
      </c>
      <c r="S1503" s="86" t="s">
        <v>311</v>
      </c>
      <c r="T1503" s="83" t="s">
        <v>311</v>
      </c>
      <c r="U1503" s="83" t="s">
        <v>311</v>
      </c>
      <c r="V1503" s="83" t="s">
        <v>311</v>
      </c>
      <c r="W1503" s="86" t="s">
        <v>311</v>
      </c>
      <c r="X1503" s="86" t="s">
        <v>311</v>
      </c>
      <c r="Y1503" s="90" t="str">
        <f>IF(tbl_main[[#This Row],[ИНН организации]]="","",IF(ISERROR(VLOOKUP(tbl_main[[#This Row],[ИНН организации]],tbl_inn[],3,FALSE)),"Проверьте ИНН",VLOOKUP(tbl_main[[#This Row],[ИНН организации]],tbl_inn[],3,FALSE)))</f>
        <v/>
      </c>
      <c r="Z1503" s="90" t="str">
        <f>IF(ISERROR(VLOOKUP(tbl_main[[#This Row],[ИНН организации]],tbl_inn[],4,FALSE)),"",VLOOKUP(tbl_main[[#This Row],[ИНН организации]],tbl_inn[],4,FALSE))</f>
        <v/>
      </c>
      <c r="AA1503" s="90" t="str">
        <f>IF(ISERROR(VLOOKUP(tbl_main[[#This Row],[ИНН организации]],tbl_inn[],8,FALSE)),"",VLOOKUP(tbl_main[[#This Row],[ИНН организации]],tbl_inn[],8,FALSE))</f>
        <v/>
      </c>
      <c r="AB1503" s="83" t="s">
        <v>311</v>
      </c>
      <c r="AC1503" s="83" t="s">
        <v>311</v>
      </c>
      <c r="AD1503" s="83" t="s">
        <v>311</v>
      </c>
      <c r="AE1503" s="83" t="s">
        <v>311</v>
      </c>
      <c r="AF1503" s="83" t="s">
        <v>311</v>
      </c>
      <c r="AG1503" s="83" t="s">
        <v>311</v>
      </c>
      <c r="AH1503" s="83" t="s">
        <v>311</v>
      </c>
      <c r="AI1503" s="83" t="s">
        <v>311</v>
      </c>
      <c r="AJ1503" s="83" t="s">
        <v>311</v>
      </c>
      <c r="AK1503" s="83" t="s">
        <v>311</v>
      </c>
      <c r="AL1503" s="83" t="s">
        <v>311</v>
      </c>
      <c r="AM1503" s="83" t="s">
        <v>311</v>
      </c>
      <c r="AN1503" s="83" t="s">
        <v>311</v>
      </c>
    </row>
    <row r="1504" spans="1:40" x14ac:dyDescent="0.25">
      <c r="A1504" s="81">
        <f t="shared" si="23"/>
        <v>1495</v>
      </c>
      <c r="B1504" s="82" t="str">
        <f>IF(tbl_main[[#This Row],[ТИП]]="","",IF(tbl_main[[#This Row],[Серия и номер]]="","",tbl_main[[#This Row],[ТИП]]&amp;"-"&amp;RIGHT(tbl_main[[#This Row],[Серия и номер]],6)))</f>
        <v/>
      </c>
      <c r="C1504" s="83" t="s">
        <v>311</v>
      </c>
      <c r="D1504" s="83" t="s">
        <v>311</v>
      </c>
      <c r="E1504" s="83" t="s">
        <v>311</v>
      </c>
      <c r="F1504" s="83" t="s">
        <v>311</v>
      </c>
      <c r="G1504" s="83" t="s">
        <v>311</v>
      </c>
      <c r="H1504" s="83" t="s">
        <v>311</v>
      </c>
      <c r="I1504" s="83" t="s">
        <v>311</v>
      </c>
      <c r="J1504" s="83" t="s">
        <v>311</v>
      </c>
      <c r="K1504" s="84" t="s">
        <v>311</v>
      </c>
      <c r="L1504" s="83" t="s">
        <v>311</v>
      </c>
      <c r="M1504" s="85" t="s">
        <v>311</v>
      </c>
      <c r="N1504" s="83" t="s">
        <v>311</v>
      </c>
      <c r="O1504" s="84" t="s">
        <v>311</v>
      </c>
      <c r="P1504" s="83" t="s">
        <v>311</v>
      </c>
      <c r="Q1504" s="83" t="s">
        <v>311</v>
      </c>
      <c r="R1504" s="83" t="s">
        <v>311</v>
      </c>
      <c r="S1504" s="86" t="s">
        <v>311</v>
      </c>
      <c r="T1504" s="83" t="s">
        <v>311</v>
      </c>
      <c r="U1504" s="83" t="s">
        <v>311</v>
      </c>
      <c r="V1504" s="83" t="s">
        <v>311</v>
      </c>
      <c r="W1504" s="86" t="s">
        <v>311</v>
      </c>
      <c r="X1504" s="86" t="s">
        <v>311</v>
      </c>
      <c r="Y1504" s="90" t="str">
        <f>IF(tbl_main[[#This Row],[ИНН организации]]="","",IF(ISERROR(VLOOKUP(tbl_main[[#This Row],[ИНН организации]],tbl_inn[],3,FALSE)),"Проверьте ИНН",VLOOKUP(tbl_main[[#This Row],[ИНН организации]],tbl_inn[],3,FALSE)))</f>
        <v/>
      </c>
      <c r="Z1504" s="90" t="str">
        <f>IF(ISERROR(VLOOKUP(tbl_main[[#This Row],[ИНН организации]],tbl_inn[],4,FALSE)),"",VLOOKUP(tbl_main[[#This Row],[ИНН организации]],tbl_inn[],4,FALSE))</f>
        <v/>
      </c>
      <c r="AA1504" s="90" t="str">
        <f>IF(ISERROR(VLOOKUP(tbl_main[[#This Row],[ИНН организации]],tbl_inn[],8,FALSE)),"",VLOOKUP(tbl_main[[#This Row],[ИНН организации]],tbl_inn[],8,FALSE))</f>
        <v/>
      </c>
      <c r="AB1504" s="83" t="s">
        <v>311</v>
      </c>
      <c r="AC1504" s="83" t="s">
        <v>311</v>
      </c>
      <c r="AD1504" s="83" t="s">
        <v>311</v>
      </c>
      <c r="AE1504" s="83" t="s">
        <v>311</v>
      </c>
      <c r="AF1504" s="83" t="s">
        <v>311</v>
      </c>
      <c r="AG1504" s="83" t="s">
        <v>311</v>
      </c>
      <c r="AH1504" s="83" t="s">
        <v>311</v>
      </c>
      <c r="AI1504" s="83" t="s">
        <v>311</v>
      </c>
      <c r="AJ1504" s="83" t="s">
        <v>311</v>
      </c>
      <c r="AK1504" s="83" t="s">
        <v>311</v>
      </c>
      <c r="AL1504" s="83" t="s">
        <v>311</v>
      </c>
      <c r="AM1504" s="83" t="s">
        <v>311</v>
      </c>
      <c r="AN1504" s="83" t="s">
        <v>311</v>
      </c>
    </row>
    <row r="1505" spans="1:40" x14ac:dyDescent="0.25">
      <c r="A1505" s="81">
        <f t="shared" si="23"/>
        <v>1496</v>
      </c>
      <c r="B1505" s="82" t="str">
        <f>IF(tbl_main[[#This Row],[ТИП]]="","",IF(tbl_main[[#This Row],[Серия и номер]]="","",tbl_main[[#This Row],[ТИП]]&amp;"-"&amp;RIGHT(tbl_main[[#This Row],[Серия и номер]],6)))</f>
        <v/>
      </c>
      <c r="C1505" s="83" t="s">
        <v>311</v>
      </c>
      <c r="D1505" s="83" t="s">
        <v>311</v>
      </c>
      <c r="E1505" s="83" t="s">
        <v>311</v>
      </c>
      <c r="F1505" s="83" t="s">
        <v>311</v>
      </c>
      <c r="G1505" s="83" t="s">
        <v>311</v>
      </c>
      <c r="H1505" s="83" t="s">
        <v>311</v>
      </c>
      <c r="I1505" s="83" t="s">
        <v>311</v>
      </c>
      <c r="J1505" s="83" t="s">
        <v>311</v>
      </c>
      <c r="K1505" s="84" t="s">
        <v>311</v>
      </c>
      <c r="L1505" s="83" t="s">
        <v>311</v>
      </c>
      <c r="M1505" s="85" t="s">
        <v>311</v>
      </c>
      <c r="N1505" s="83" t="s">
        <v>311</v>
      </c>
      <c r="O1505" s="84" t="s">
        <v>311</v>
      </c>
      <c r="P1505" s="83" t="s">
        <v>311</v>
      </c>
      <c r="Q1505" s="83" t="s">
        <v>311</v>
      </c>
      <c r="R1505" s="83" t="s">
        <v>311</v>
      </c>
      <c r="S1505" s="86" t="s">
        <v>311</v>
      </c>
      <c r="T1505" s="83" t="s">
        <v>311</v>
      </c>
      <c r="U1505" s="83" t="s">
        <v>311</v>
      </c>
      <c r="V1505" s="83" t="s">
        <v>311</v>
      </c>
      <c r="W1505" s="86" t="s">
        <v>311</v>
      </c>
      <c r="X1505" s="86" t="s">
        <v>311</v>
      </c>
      <c r="Y1505" s="90" t="str">
        <f>IF(tbl_main[[#This Row],[ИНН организации]]="","",IF(ISERROR(VLOOKUP(tbl_main[[#This Row],[ИНН организации]],tbl_inn[],3,FALSE)),"Проверьте ИНН",VLOOKUP(tbl_main[[#This Row],[ИНН организации]],tbl_inn[],3,FALSE)))</f>
        <v/>
      </c>
      <c r="Z1505" s="90" t="str">
        <f>IF(ISERROR(VLOOKUP(tbl_main[[#This Row],[ИНН организации]],tbl_inn[],4,FALSE)),"",VLOOKUP(tbl_main[[#This Row],[ИНН организации]],tbl_inn[],4,FALSE))</f>
        <v/>
      </c>
      <c r="AA1505" s="90" t="str">
        <f>IF(ISERROR(VLOOKUP(tbl_main[[#This Row],[ИНН организации]],tbl_inn[],8,FALSE)),"",VLOOKUP(tbl_main[[#This Row],[ИНН организации]],tbl_inn[],8,FALSE))</f>
        <v/>
      </c>
      <c r="AB1505" s="83" t="s">
        <v>311</v>
      </c>
      <c r="AC1505" s="83" t="s">
        <v>311</v>
      </c>
      <c r="AD1505" s="83" t="s">
        <v>311</v>
      </c>
      <c r="AE1505" s="83" t="s">
        <v>311</v>
      </c>
      <c r="AF1505" s="83" t="s">
        <v>311</v>
      </c>
      <c r="AG1505" s="83" t="s">
        <v>311</v>
      </c>
      <c r="AH1505" s="83" t="s">
        <v>311</v>
      </c>
      <c r="AI1505" s="83" t="s">
        <v>311</v>
      </c>
      <c r="AJ1505" s="83" t="s">
        <v>311</v>
      </c>
      <c r="AK1505" s="83" t="s">
        <v>311</v>
      </c>
      <c r="AL1505" s="83" t="s">
        <v>311</v>
      </c>
      <c r="AM1505" s="83" t="s">
        <v>311</v>
      </c>
      <c r="AN1505" s="83" t="s">
        <v>311</v>
      </c>
    </row>
    <row r="1506" spans="1:40" x14ac:dyDescent="0.25">
      <c r="A1506" s="81">
        <f t="shared" si="23"/>
        <v>1497</v>
      </c>
      <c r="B1506" s="82" t="str">
        <f>IF(tbl_main[[#This Row],[ТИП]]="","",IF(tbl_main[[#This Row],[Серия и номер]]="","",tbl_main[[#This Row],[ТИП]]&amp;"-"&amp;RIGHT(tbl_main[[#This Row],[Серия и номер]],6)))</f>
        <v/>
      </c>
      <c r="C1506" s="83" t="s">
        <v>311</v>
      </c>
      <c r="D1506" s="83" t="s">
        <v>311</v>
      </c>
      <c r="E1506" s="83" t="s">
        <v>311</v>
      </c>
      <c r="F1506" s="83" t="s">
        <v>311</v>
      </c>
      <c r="G1506" s="83" t="s">
        <v>311</v>
      </c>
      <c r="H1506" s="83" t="s">
        <v>311</v>
      </c>
      <c r="I1506" s="83" t="s">
        <v>311</v>
      </c>
      <c r="J1506" s="83" t="s">
        <v>311</v>
      </c>
      <c r="K1506" s="84" t="s">
        <v>311</v>
      </c>
      <c r="L1506" s="83" t="s">
        <v>311</v>
      </c>
      <c r="M1506" s="85" t="s">
        <v>311</v>
      </c>
      <c r="N1506" s="83" t="s">
        <v>311</v>
      </c>
      <c r="O1506" s="84" t="s">
        <v>311</v>
      </c>
      <c r="P1506" s="83" t="s">
        <v>311</v>
      </c>
      <c r="Q1506" s="83" t="s">
        <v>311</v>
      </c>
      <c r="R1506" s="83" t="s">
        <v>311</v>
      </c>
      <c r="S1506" s="86" t="s">
        <v>311</v>
      </c>
      <c r="T1506" s="83" t="s">
        <v>311</v>
      </c>
      <c r="U1506" s="83" t="s">
        <v>311</v>
      </c>
      <c r="V1506" s="83" t="s">
        <v>311</v>
      </c>
      <c r="W1506" s="86" t="s">
        <v>311</v>
      </c>
      <c r="X1506" s="86" t="s">
        <v>311</v>
      </c>
      <c r="Y1506" s="90" t="str">
        <f>IF(tbl_main[[#This Row],[ИНН организации]]="","",IF(ISERROR(VLOOKUP(tbl_main[[#This Row],[ИНН организации]],tbl_inn[],3,FALSE)),"Проверьте ИНН",VLOOKUP(tbl_main[[#This Row],[ИНН организации]],tbl_inn[],3,FALSE)))</f>
        <v/>
      </c>
      <c r="Z1506" s="90" t="str">
        <f>IF(ISERROR(VLOOKUP(tbl_main[[#This Row],[ИНН организации]],tbl_inn[],4,FALSE)),"",VLOOKUP(tbl_main[[#This Row],[ИНН организации]],tbl_inn[],4,FALSE))</f>
        <v/>
      </c>
      <c r="AA1506" s="90" t="str">
        <f>IF(ISERROR(VLOOKUP(tbl_main[[#This Row],[ИНН организации]],tbl_inn[],8,FALSE)),"",VLOOKUP(tbl_main[[#This Row],[ИНН организации]],tbl_inn[],8,FALSE))</f>
        <v/>
      </c>
      <c r="AB1506" s="83" t="s">
        <v>311</v>
      </c>
      <c r="AC1506" s="83" t="s">
        <v>311</v>
      </c>
      <c r="AD1506" s="83" t="s">
        <v>311</v>
      </c>
      <c r="AE1506" s="83" t="s">
        <v>311</v>
      </c>
      <c r="AF1506" s="83" t="s">
        <v>311</v>
      </c>
      <c r="AG1506" s="83" t="s">
        <v>311</v>
      </c>
      <c r="AH1506" s="83" t="s">
        <v>311</v>
      </c>
      <c r="AI1506" s="83" t="s">
        <v>311</v>
      </c>
      <c r="AJ1506" s="83" t="s">
        <v>311</v>
      </c>
      <c r="AK1506" s="83" t="s">
        <v>311</v>
      </c>
      <c r="AL1506" s="83" t="s">
        <v>311</v>
      </c>
      <c r="AM1506" s="83" t="s">
        <v>311</v>
      </c>
      <c r="AN1506" s="83" t="s">
        <v>311</v>
      </c>
    </row>
    <row r="1507" spans="1:40" x14ac:dyDescent="0.25">
      <c r="A1507" s="81">
        <f t="shared" si="23"/>
        <v>1498</v>
      </c>
      <c r="B1507" s="82" t="str">
        <f>IF(tbl_main[[#This Row],[ТИП]]="","",IF(tbl_main[[#This Row],[Серия и номер]]="","",tbl_main[[#This Row],[ТИП]]&amp;"-"&amp;RIGHT(tbl_main[[#This Row],[Серия и номер]],6)))</f>
        <v/>
      </c>
      <c r="C1507" s="83" t="s">
        <v>311</v>
      </c>
      <c r="D1507" s="83" t="s">
        <v>311</v>
      </c>
      <c r="E1507" s="83" t="s">
        <v>311</v>
      </c>
      <c r="F1507" s="83" t="s">
        <v>311</v>
      </c>
      <c r="G1507" s="83" t="s">
        <v>311</v>
      </c>
      <c r="H1507" s="83" t="s">
        <v>311</v>
      </c>
      <c r="I1507" s="83" t="s">
        <v>311</v>
      </c>
      <c r="J1507" s="83" t="s">
        <v>311</v>
      </c>
      <c r="K1507" s="84" t="s">
        <v>311</v>
      </c>
      <c r="L1507" s="83" t="s">
        <v>311</v>
      </c>
      <c r="M1507" s="85" t="s">
        <v>311</v>
      </c>
      <c r="N1507" s="83" t="s">
        <v>311</v>
      </c>
      <c r="O1507" s="84" t="s">
        <v>311</v>
      </c>
      <c r="P1507" s="83" t="s">
        <v>311</v>
      </c>
      <c r="Q1507" s="83" t="s">
        <v>311</v>
      </c>
      <c r="R1507" s="83" t="s">
        <v>311</v>
      </c>
      <c r="S1507" s="86" t="s">
        <v>311</v>
      </c>
      <c r="T1507" s="83" t="s">
        <v>311</v>
      </c>
      <c r="U1507" s="83" t="s">
        <v>311</v>
      </c>
      <c r="V1507" s="83" t="s">
        <v>311</v>
      </c>
      <c r="W1507" s="86" t="s">
        <v>311</v>
      </c>
      <c r="X1507" s="86" t="s">
        <v>311</v>
      </c>
      <c r="Y1507" s="90" t="str">
        <f>IF(tbl_main[[#This Row],[ИНН организации]]="","",IF(ISERROR(VLOOKUP(tbl_main[[#This Row],[ИНН организации]],tbl_inn[],3,FALSE)),"Проверьте ИНН",VLOOKUP(tbl_main[[#This Row],[ИНН организации]],tbl_inn[],3,FALSE)))</f>
        <v/>
      </c>
      <c r="Z1507" s="90" t="str">
        <f>IF(ISERROR(VLOOKUP(tbl_main[[#This Row],[ИНН организации]],tbl_inn[],4,FALSE)),"",VLOOKUP(tbl_main[[#This Row],[ИНН организации]],tbl_inn[],4,FALSE))</f>
        <v/>
      </c>
      <c r="AA1507" s="90" t="str">
        <f>IF(ISERROR(VLOOKUP(tbl_main[[#This Row],[ИНН организации]],tbl_inn[],8,FALSE)),"",VLOOKUP(tbl_main[[#This Row],[ИНН организации]],tbl_inn[],8,FALSE))</f>
        <v/>
      </c>
      <c r="AB1507" s="83" t="s">
        <v>311</v>
      </c>
      <c r="AC1507" s="83" t="s">
        <v>311</v>
      </c>
      <c r="AD1507" s="83" t="s">
        <v>311</v>
      </c>
      <c r="AE1507" s="83" t="s">
        <v>311</v>
      </c>
      <c r="AF1507" s="83" t="s">
        <v>311</v>
      </c>
      <c r="AG1507" s="83" t="s">
        <v>311</v>
      </c>
      <c r="AH1507" s="83" t="s">
        <v>311</v>
      </c>
      <c r="AI1507" s="83" t="s">
        <v>311</v>
      </c>
      <c r="AJ1507" s="83" t="s">
        <v>311</v>
      </c>
      <c r="AK1507" s="83" t="s">
        <v>311</v>
      </c>
      <c r="AL1507" s="83" t="s">
        <v>311</v>
      </c>
      <c r="AM1507" s="83" t="s">
        <v>311</v>
      </c>
      <c r="AN1507" s="83" t="s">
        <v>311</v>
      </c>
    </row>
    <row r="1508" spans="1:40" x14ac:dyDescent="0.25">
      <c r="A1508" s="81">
        <f t="shared" si="23"/>
        <v>1499</v>
      </c>
      <c r="B1508" s="82" t="str">
        <f>IF(tbl_main[[#This Row],[ТИП]]="","",IF(tbl_main[[#This Row],[Серия и номер]]="","",tbl_main[[#This Row],[ТИП]]&amp;"-"&amp;RIGHT(tbl_main[[#This Row],[Серия и номер]],6)))</f>
        <v/>
      </c>
      <c r="C1508" s="83" t="s">
        <v>311</v>
      </c>
      <c r="D1508" s="83" t="s">
        <v>311</v>
      </c>
      <c r="E1508" s="83" t="s">
        <v>311</v>
      </c>
      <c r="F1508" s="83" t="s">
        <v>311</v>
      </c>
      <c r="G1508" s="83" t="s">
        <v>311</v>
      </c>
      <c r="H1508" s="83" t="s">
        <v>311</v>
      </c>
      <c r="I1508" s="83" t="s">
        <v>311</v>
      </c>
      <c r="J1508" s="83" t="s">
        <v>311</v>
      </c>
      <c r="K1508" s="84" t="s">
        <v>311</v>
      </c>
      <c r="L1508" s="83" t="s">
        <v>311</v>
      </c>
      <c r="M1508" s="85" t="s">
        <v>311</v>
      </c>
      <c r="N1508" s="83" t="s">
        <v>311</v>
      </c>
      <c r="O1508" s="84" t="s">
        <v>311</v>
      </c>
      <c r="P1508" s="83" t="s">
        <v>311</v>
      </c>
      <c r="Q1508" s="83" t="s">
        <v>311</v>
      </c>
      <c r="R1508" s="83" t="s">
        <v>311</v>
      </c>
      <c r="S1508" s="86" t="s">
        <v>311</v>
      </c>
      <c r="T1508" s="83" t="s">
        <v>311</v>
      </c>
      <c r="U1508" s="83" t="s">
        <v>311</v>
      </c>
      <c r="V1508" s="83" t="s">
        <v>311</v>
      </c>
      <c r="W1508" s="86" t="s">
        <v>311</v>
      </c>
      <c r="X1508" s="86" t="s">
        <v>311</v>
      </c>
      <c r="Y1508" s="90" t="str">
        <f>IF(tbl_main[[#This Row],[ИНН организации]]="","",IF(ISERROR(VLOOKUP(tbl_main[[#This Row],[ИНН организации]],tbl_inn[],3,FALSE)),"Проверьте ИНН",VLOOKUP(tbl_main[[#This Row],[ИНН организации]],tbl_inn[],3,FALSE)))</f>
        <v/>
      </c>
      <c r="Z1508" s="90" t="str">
        <f>IF(ISERROR(VLOOKUP(tbl_main[[#This Row],[ИНН организации]],tbl_inn[],4,FALSE)),"",VLOOKUP(tbl_main[[#This Row],[ИНН организации]],tbl_inn[],4,FALSE))</f>
        <v/>
      </c>
      <c r="AA1508" s="90" t="str">
        <f>IF(ISERROR(VLOOKUP(tbl_main[[#This Row],[ИНН организации]],tbl_inn[],8,FALSE)),"",VLOOKUP(tbl_main[[#This Row],[ИНН организации]],tbl_inn[],8,FALSE))</f>
        <v/>
      </c>
      <c r="AB1508" s="83" t="s">
        <v>311</v>
      </c>
      <c r="AC1508" s="83" t="s">
        <v>311</v>
      </c>
      <c r="AD1508" s="83" t="s">
        <v>311</v>
      </c>
      <c r="AE1508" s="83" t="s">
        <v>311</v>
      </c>
      <c r="AF1508" s="83" t="s">
        <v>311</v>
      </c>
      <c r="AG1508" s="83" t="s">
        <v>311</v>
      </c>
      <c r="AH1508" s="83" t="s">
        <v>311</v>
      </c>
      <c r="AI1508" s="83" t="s">
        <v>311</v>
      </c>
      <c r="AJ1508" s="83" t="s">
        <v>311</v>
      </c>
      <c r="AK1508" s="83" t="s">
        <v>311</v>
      </c>
      <c r="AL1508" s="83" t="s">
        <v>311</v>
      </c>
      <c r="AM1508" s="83" t="s">
        <v>311</v>
      </c>
      <c r="AN1508" s="83" t="s">
        <v>311</v>
      </c>
    </row>
    <row r="1509" spans="1:40" x14ac:dyDescent="0.25">
      <c r="A1509" s="81">
        <f t="shared" si="23"/>
        <v>1500</v>
      </c>
      <c r="B1509" s="82" t="str">
        <f>IF(tbl_main[[#This Row],[ТИП]]="","",IF(tbl_main[[#This Row],[Серия и номер]]="","",tbl_main[[#This Row],[ТИП]]&amp;"-"&amp;RIGHT(tbl_main[[#This Row],[Серия и номер]],6)))</f>
        <v/>
      </c>
      <c r="C1509" s="83" t="s">
        <v>311</v>
      </c>
      <c r="D1509" s="83" t="s">
        <v>311</v>
      </c>
      <c r="E1509" s="83" t="s">
        <v>311</v>
      </c>
      <c r="F1509" s="83" t="s">
        <v>311</v>
      </c>
      <c r="G1509" s="83" t="s">
        <v>311</v>
      </c>
      <c r="H1509" s="83" t="s">
        <v>311</v>
      </c>
      <c r="I1509" s="83" t="s">
        <v>311</v>
      </c>
      <c r="J1509" s="83" t="s">
        <v>311</v>
      </c>
      <c r="K1509" s="84" t="s">
        <v>311</v>
      </c>
      <c r="L1509" s="83" t="s">
        <v>311</v>
      </c>
      <c r="M1509" s="85" t="s">
        <v>311</v>
      </c>
      <c r="N1509" s="83" t="s">
        <v>311</v>
      </c>
      <c r="O1509" s="84" t="s">
        <v>311</v>
      </c>
      <c r="P1509" s="83" t="s">
        <v>311</v>
      </c>
      <c r="Q1509" s="83" t="s">
        <v>311</v>
      </c>
      <c r="R1509" s="83" t="s">
        <v>311</v>
      </c>
      <c r="S1509" s="86" t="s">
        <v>311</v>
      </c>
      <c r="T1509" s="83" t="s">
        <v>311</v>
      </c>
      <c r="U1509" s="83" t="s">
        <v>311</v>
      </c>
      <c r="V1509" s="83" t="s">
        <v>311</v>
      </c>
      <c r="W1509" s="86" t="s">
        <v>311</v>
      </c>
      <c r="X1509" s="86" t="s">
        <v>311</v>
      </c>
      <c r="Y1509" s="90" t="str">
        <f>IF(tbl_main[[#This Row],[ИНН организации]]="","",IF(ISERROR(VLOOKUP(tbl_main[[#This Row],[ИНН организации]],tbl_inn[],3,FALSE)),"Проверьте ИНН",VLOOKUP(tbl_main[[#This Row],[ИНН организации]],tbl_inn[],3,FALSE)))</f>
        <v/>
      </c>
      <c r="Z1509" s="90" t="str">
        <f>IF(ISERROR(VLOOKUP(tbl_main[[#This Row],[ИНН организации]],tbl_inn[],4,FALSE)),"",VLOOKUP(tbl_main[[#This Row],[ИНН организации]],tbl_inn[],4,FALSE))</f>
        <v/>
      </c>
      <c r="AA1509" s="90" t="str">
        <f>IF(ISERROR(VLOOKUP(tbl_main[[#This Row],[ИНН организации]],tbl_inn[],8,FALSE)),"",VLOOKUP(tbl_main[[#This Row],[ИНН организации]],tbl_inn[],8,FALSE))</f>
        <v/>
      </c>
      <c r="AB1509" s="83" t="s">
        <v>311</v>
      </c>
      <c r="AC1509" s="83" t="s">
        <v>311</v>
      </c>
      <c r="AD1509" s="83" t="s">
        <v>311</v>
      </c>
      <c r="AE1509" s="83" t="s">
        <v>311</v>
      </c>
      <c r="AF1509" s="83" t="s">
        <v>311</v>
      </c>
      <c r="AG1509" s="83" t="s">
        <v>311</v>
      </c>
      <c r="AH1509" s="83" t="s">
        <v>311</v>
      </c>
      <c r="AI1509" s="83" t="s">
        <v>311</v>
      </c>
      <c r="AJ1509" s="83" t="s">
        <v>311</v>
      </c>
      <c r="AK1509" s="83" t="s">
        <v>311</v>
      </c>
      <c r="AL1509" s="83" t="s">
        <v>311</v>
      </c>
      <c r="AM1509" s="83" t="s">
        <v>311</v>
      </c>
      <c r="AN1509" s="83" t="s">
        <v>311</v>
      </c>
    </row>
    <row r="1510" spans="1:40" x14ac:dyDescent="0.25">
      <c r="A1510" s="81">
        <f t="shared" si="23"/>
        <v>1501</v>
      </c>
      <c r="B1510" s="82" t="str">
        <f>IF(tbl_main[[#This Row],[ТИП]]="","",IF(tbl_main[[#This Row],[Серия и номер]]="","",tbl_main[[#This Row],[ТИП]]&amp;"-"&amp;RIGHT(tbl_main[[#This Row],[Серия и номер]],6)))</f>
        <v/>
      </c>
      <c r="C1510" s="83" t="s">
        <v>311</v>
      </c>
      <c r="D1510" s="83" t="s">
        <v>311</v>
      </c>
      <c r="E1510" s="83" t="s">
        <v>311</v>
      </c>
      <c r="F1510" s="83" t="s">
        <v>311</v>
      </c>
      <c r="G1510" s="83" t="s">
        <v>311</v>
      </c>
      <c r="H1510" s="83" t="s">
        <v>311</v>
      </c>
      <c r="I1510" s="83" t="s">
        <v>311</v>
      </c>
      <c r="J1510" s="83" t="s">
        <v>311</v>
      </c>
      <c r="K1510" s="84" t="s">
        <v>311</v>
      </c>
      <c r="L1510" s="83" t="s">
        <v>311</v>
      </c>
      <c r="M1510" s="85" t="s">
        <v>311</v>
      </c>
      <c r="N1510" s="83" t="s">
        <v>311</v>
      </c>
      <c r="O1510" s="84" t="s">
        <v>311</v>
      </c>
      <c r="P1510" s="83" t="s">
        <v>311</v>
      </c>
      <c r="Q1510" s="83" t="s">
        <v>311</v>
      </c>
      <c r="R1510" s="83" t="s">
        <v>311</v>
      </c>
      <c r="S1510" s="86" t="s">
        <v>311</v>
      </c>
      <c r="T1510" s="83" t="s">
        <v>311</v>
      </c>
      <c r="U1510" s="83" t="s">
        <v>311</v>
      </c>
      <c r="V1510" s="83" t="s">
        <v>311</v>
      </c>
      <c r="W1510" s="86" t="s">
        <v>311</v>
      </c>
      <c r="X1510" s="86" t="s">
        <v>311</v>
      </c>
      <c r="Y1510" s="90" t="str">
        <f>IF(tbl_main[[#This Row],[ИНН организации]]="","",IF(ISERROR(VLOOKUP(tbl_main[[#This Row],[ИНН организации]],tbl_inn[],3,FALSE)),"Проверьте ИНН",VLOOKUP(tbl_main[[#This Row],[ИНН организации]],tbl_inn[],3,FALSE)))</f>
        <v/>
      </c>
      <c r="Z1510" s="90" t="str">
        <f>IF(ISERROR(VLOOKUP(tbl_main[[#This Row],[ИНН организации]],tbl_inn[],4,FALSE)),"",VLOOKUP(tbl_main[[#This Row],[ИНН организации]],tbl_inn[],4,FALSE))</f>
        <v/>
      </c>
      <c r="AA1510" s="90" t="str">
        <f>IF(ISERROR(VLOOKUP(tbl_main[[#This Row],[ИНН организации]],tbl_inn[],8,FALSE)),"",VLOOKUP(tbl_main[[#This Row],[ИНН организации]],tbl_inn[],8,FALSE))</f>
        <v/>
      </c>
      <c r="AB1510" s="83" t="s">
        <v>311</v>
      </c>
      <c r="AC1510" s="83" t="s">
        <v>311</v>
      </c>
      <c r="AD1510" s="83" t="s">
        <v>311</v>
      </c>
      <c r="AE1510" s="83" t="s">
        <v>311</v>
      </c>
      <c r="AF1510" s="83" t="s">
        <v>311</v>
      </c>
      <c r="AG1510" s="83" t="s">
        <v>311</v>
      </c>
      <c r="AH1510" s="83" t="s">
        <v>311</v>
      </c>
      <c r="AI1510" s="83" t="s">
        <v>311</v>
      </c>
      <c r="AJ1510" s="83" t="s">
        <v>311</v>
      </c>
      <c r="AK1510" s="83" t="s">
        <v>311</v>
      </c>
      <c r="AL1510" s="83" t="s">
        <v>311</v>
      </c>
      <c r="AM1510" s="83" t="s">
        <v>311</v>
      </c>
      <c r="AN1510" s="83" t="s">
        <v>311</v>
      </c>
    </row>
    <row r="1511" spans="1:40" x14ac:dyDescent="0.25">
      <c r="A1511" s="81">
        <f t="shared" si="23"/>
        <v>1502</v>
      </c>
      <c r="B1511" s="82" t="str">
        <f>IF(tbl_main[[#This Row],[ТИП]]="","",IF(tbl_main[[#This Row],[Серия и номер]]="","",tbl_main[[#This Row],[ТИП]]&amp;"-"&amp;RIGHT(tbl_main[[#This Row],[Серия и номер]],6)))</f>
        <v/>
      </c>
      <c r="C1511" s="83" t="s">
        <v>311</v>
      </c>
      <c r="D1511" s="83" t="s">
        <v>311</v>
      </c>
      <c r="E1511" s="83" t="s">
        <v>311</v>
      </c>
      <c r="F1511" s="83" t="s">
        <v>311</v>
      </c>
      <c r="G1511" s="83" t="s">
        <v>311</v>
      </c>
      <c r="H1511" s="83" t="s">
        <v>311</v>
      </c>
      <c r="I1511" s="83" t="s">
        <v>311</v>
      </c>
      <c r="J1511" s="83" t="s">
        <v>311</v>
      </c>
      <c r="K1511" s="84" t="s">
        <v>311</v>
      </c>
      <c r="L1511" s="83" t="s">
        <v>311</v>
      </c>
      <c r="M1511" s="85" t="s">
        <v>311</v>
      </c>
      <c r="N1511" s="83" t="s">
        <v>311</v>
      </c>
      <c r="O1511" s="84" t="s">
        <v>311</v>
      </c>
      <c r="P1511" s="83" t="s">
        <v>311</v>
      </c>
      <c r="Q1511" s="83" t="s">
        <v>311</v>
      </c>
      <c r="R1511" s="83" t="s">
        <v>311</v>
      </c>
      <c r="S1511" s="86" t="s">
        <v>311</v>
      </c>
      <c r="T1511" s="83" t="s">
        <v>311</v>
      </c>
      <c r="U1511" s="83" t="s">
        <v>311</v>
      </c>
      <c r="V1511" s="83" t="s">
        <v>311</v>
      </c>
      <c r="W1511" s="86" t="s">
        <v>311</v>
      </c>
      <c r="X1511" s="86" t="s">
        <v>311</v>
      </c>
      <c r="Y1511" s="90" t="str">
        <f>IF(tbl_main[[#This Row],[ИНН организации]]="","",IF(ISERROR(VLOOKUP(tbl_main[[#This Row],[ИНН организации]],tbl_inn[],3,FALSE)),"Проверьте ИНН",VLOOKUP(tbl_main[[#This Row],[ИНН организации]],tbl_inn[],3,FALSE)))</f>
        <v/>
      </c>
      <c r="Z1511" s="90" t="str">
        <f>IF(ISERROR(VLOOKUP(tbl_main[[#This Row],[ИНН организации]],tbl_inn[],4,FALSE)),"",VLOOKUP(tbl_main[[#This Row],[ИНН организации]],tbl_inn[],4,FALSE))</f>
        <v/>
      </c>
      <c r="AA1511" s="90" t="str">
        <f>IF(ISERROR(VLOOKUP(tbl_main[[#This Row],[ИНН организации]],tbl_inn[],8,FALSE)),"",VLOOKUP(tbl_main[[#This Row],[ИНН организации]],tbl_inn[],8,FALSE))</f>
        <v/>
      </c>
      <c r="AB1511" s="83" t="s">
        <v>311</v>
      </c>
      <c r="AC1511" s="83" t="s">
        <v>311</v>
      </c>
      <c r="AD1511" s="83" t="s">
        <v>311</v>
      </c>
      <c r="AE1511" s="83" t="s">
        <v>311</v>
      </c>
      <c r="AF1511" s="83" t="s">
        <v>311</v>
      </c>
      <c r="AG1511" s="83" t="s">
        <v>311</v>
      </c>
      <c r="AH1511" s="83" t="s">
        <v>311</v>
      </c>
      <c r="AI1511" s="83" t="s">
        <v>311</v>
      </c>
      <c r="AJ1511" s="83" t="s">
        <v>311</v>
      </c>
      <c r="AK1511" s="83" t="s">
        <v>311</v>
      </c>
      <c r="AL1511" s="83" t="s">
        <v>311</v>
      </c>
      <c r="AM1511" s="83" t="s">
        <v>311</v>
      </c>
      <c r="AN1511" s="83" t="s">
        <v>311</v>
      </c>
    </row>
    <row r="1512" spans="1:40" x14ac:dyDescent="0.25">
      <c r="A1512" s="81">
        <f t="shared" si="23"/>
        <v>1503</v>
      </c>
      <c r="B1512" s="82" t="str">
        <f>IF(tbl_main[[#This Row],[ТИП]]="","",IF(tbl_main[[#This Row],[Серия и номер]]="","",tbl_main[[#This Row],[ТИП]]&amp;"-"&amp;RIGHT(tbl_main[[#This Row],[Серия и номер]],6)))</f>
        <v/>
      </c>
      <c r="C1512" s="83" t="s">
        <v>311</v>
      </c>
      <c r="D1512" s="83" t="s">
        <v>311</v>
      </c>
      <c r="E1512" s="83" t="s">
        <v>311</v>
      </c>
      <c r="F1512" s="83" t="s">
        <v>311</v>
      </c>
      <c r="G1512" s="83" t="s">
        <v>311</v>
      </c>
      <c r="H1512" s="83" t="s">
        <v>311</v>
      </c>
      <c r="I1512" s="83" t="s">
        <v>311</v>
      </c>
      <c r="J1512" s="83" t="s">
        <v>311</v>
      </c>
      <c r="K1512" s="84" t="s">
        <v>311</v>
      </c>
      <c r="L1512" s="83" t="s">
        <v>311</v>
      </c>
      <c r="M1512" s="85" t="s">
        <v>311</v>
      </c>
      <c r="N1512" s="83" t="s">
        <v>311</v>
      </c>
      <c r="O1512" s="84" t="s">
        <v>311</v>
      </c>
      <c r="P1512" s="83" t="s">
        <v>311</v>
      </c>
      <c r="Q1512" s="83" t="s">
        <v>311</v>
      </c>
      <c r="R1512" s="83" t="s">
        <v>311</v>
      </c>
      <c r="S1512" s="86" t="s">
        <v>311</v>
      </c>
      <c r="T1512" s="83" t="s">
        <v>311</v>
      </c>
      <c r="U1512" s="83" t="s">
        <v>311</v>
      </c>
      <c r="V1512" s="83" t="s">
        <v>311</v>
      </c>
      <c r="W1512" s="86" t="s">
        <v>311</v>
      </c>
      <c r="X1512" s="86" t="s">
        <v>311</v>
      </c>
      <c r="Y1512" s="90" t="str">
        <f>IF(tbl_main[[#This Row],[ИНН организации]]="","",IF(ISERROR(VLOOKUP(tbl_main[[#This Row],[ИНН организации]],tbl_inn[],3,FALSE)),"Проверьте ИНН",VLOOKUP(tbl_main[[#This Row],[ИНН организации]],tbl_inn[],3,FALSE)))</f>
        <v/>
      </c>
      <c r="Z1512" s="90" t="str">
        <f>IF(ISERROR(VLOOKUP(tbl_main[[#This Row],[ИНН организации]],tbl_inn[],4,FALSE)),"",VLOOKUP(tbl_main[[#This Row],[ИНН организации]],tbl_inn[],4,FALSE))</f>
        <v/>
      </c>
      <c r="AA1512" s="90" t="str">
        <f>IF(ISERROR(VLOOKUP(tbl_main[[#This Row],[ИНН организации]],tbl_inn[],8,FALSE)),"",VLOOKUP(tbl_main[[#This Row],[ИНН организации]],tbl_inn[],8,FALSE))</f>
        <v/>
      </c>
      <c r="AB1512" s="83" t="s">
        <v>311</v>
      </c>
      <c r="AC1512" s="83" t="s">
        <v>311</v>
      </c>
      <c r="AD1512" s="83" t="s">
        <v>311</v>
      </c>
      <c r="AE1512" s="83" t="s">
        <v>311</v>
      </c>
      <c r="AF1512" s="83" t="s">
        <v>311</v>
      </c>
      <c r="AG1512" s="83" t="s">
        <v>311</v>
      </c>
      <c r="AH1512" s="83" t="s">
        <v>311</v>
      </c>
      <c r="AI1512" s="83" t="s">
        <v>311</v>
      </c>
      <c r="AJ1512" s="83" t="s">
        <v>311</v>
      </c>
      <c r="AK1512" s="83" t="s">
        <v>311</v>
      </c>
      <c r="AL1512" s="83" t="s">
        <v>311</v>
      </c>
      <c r="AM1512" s="83" t="s">
        <v>311</v>
      </c>
      <c r="AN1512" s="83" t="s">
        <v>311</v>
      </c>
    </row>
    <row r="1513" spans="1:40" x14ac:dyDescent="0.25">
      <c r="A1513" s="81">
        <f t="shared" si="23"/>
        <v>1504</v>
      </c>
      <c r="B1513" s="82" t="str">
        <f>IF(tbl_main[[#This Row],[ТИП]]="","",IF(tbl_main[[#This Row],[Серия и номер]]="","",tbl_main[[#This Row],[ТИП]]&amp;"-"&amp;RIGHT(tbl_main[[#This Row],[Серия и номер]],6)))</f>
        <v/>
      </c>
      <c r="C1513" s="83" t="s">
        <v>311</v>
      </c>
      <c r="D1513" s="83" t="s">
        <v>311</v>
      </c>
      <c r="E1513" s="83" t="s">
        <v>311</v>
      </c>
      <c r="F1513" s="83" t="s">
        <v>311</v>
      </c>
      <c r="G1513" s="83" t="s">
        <v>311</v>
      </c>
      <c r="H1513" s="83" t="s">
        <v>311</v>
      </c>
      <c r="I1513" s="83" t="s">
        <v>311</v>
      </c>
      <c r="J1513" s="83" t="s">
        <v>311</v>
      </c>
      <c r="K1513" s="84" t="s">
        <v>311</v>
      </c>
      <c r="L1513" s="83" t="s">
        <v>311</v>
      </c>
      <c r="M1513" s="85" t="s">
        <v>311</v>
      </c>
      <c r="N1513" s="83" t="s">
        <v>311</v>
      </c>
      <c r="O1513" s="84" t="s">
        <v>311</v>
      </c>
      <c r="P1513" s="83" t="s">
        <v>311</v>
      </c>
      <c r="Q1513" s="83" t="s">
        <v>311</v>
      </c>
      <c r="R1513" s="83" t="s">
        <v>311</v>
      </c>
      <c r="S1513" s="86" t="s">
        <v>311</v>
      </c>
      <c r="T1513" s="83" t="s">
        <v>311</v>
      </c>
      <c r="U1513" s="83" t="s">
        <v>311</v>
      </c>
      <c r="V1513" s="83" t="s">
        <v>311</v>
      </c>
      <c r="W1513" s="86" t="s">
        <v>311</v>
      </c>
      <c r="X1513" s="86" t="s">
        <v>311</v>
      </c>
      <c r="Y1513" s="90" t="str">
        <f>IF(tbl_main[[#This Row],[ИНН организации]]="","",IF(ISERROR(VLOOKUP(tbl_main[[#This Row],[ИНН организации]],tbl_inn[],3,FALSE)),"Проверьте ИНН",VLOOKUP(tbl_main[[#This Row],[ИНН организации]],tbl_inn[],3,FALSE)))</f>
        <v/>
      </c>
      <c r="Z1513" s="90" t="str">
        <f>IF(ISERROR(VLOOKUP(tbl_main[[#This Row],[ИНН организации]],tbl_inn[],4,FALSE)),"",VLOOKUP(tbl_main[[#This Row],[ИНН организации]],tbl_inn[],4,FALSE))</f>
        <v/>
      </c>
      <c r="AA1513" s="90" t="str">
        <f>IF(ISERROR(VLOOKUP(tbl_main[[#This Row],[ИНН организации]],tbl_inn[],8,FALSE)),"",VLOOKUP(tbl_main[[#This Row],[ИНН организации]],tbl_inn[],8,FALSE))</f>
        <v/>
      </c>
      <c r="AB1513" s="83" t="s">
        <v>311</v>
      </c>
      <c r="AC1513" s="83" t="s">
        <v>311</v>
      </c>
      <c r="AD1513" s="83" t="s">
        <v>311</v>
      </c>
      <c r="AE1513" s="83" t="s">
        <v>311</v>
      </c>
      <c r="AF1513" s="83" t="s">
        <v>311</v>
      </c>
      <c r="AG1513" s="83" t="s">
        <v>311</v>
      </c>
      <c r="AH1513" s="83" t="s">
        <v>311</v>
      </c>
      <c r="AI1513" s="83" t="s">
        <v>311</v>
      </c>
      <c r="AJ1513" s="83" t="s">
        <v>311</v>
      </c>
      <c r="AK1513" s="83" t="s">
        <v>311</v>
      </c>
      <c r="AL1513" s="83" t="s">
        <v>311</v>
      </c>
      <c r="AM1513" s="83" t="s">
        <v>311</v>
      </c>
      <c r="AN1513" s="83" t="s">
        <v>311</v>
      </c>
    </row>
    <row r="1514" spans="1:40" x14ac:dyDescent="0.25">
      <c r="A1514" s="81">
        <f t="shared" si="23"/>
        <v>1505</v>
      </c>
      <c r="B1514" s="82" t="str">
        <f>IF(tbl_main[[#This Row],[ТИП]]="","",IF(tbl_main[[#This Row],[Серия и номер]]="","",tbl_main[[#This Row],[ТИП]]&amp;"-"&amp;RIGHT(tbl_main[[#This Row],[Серия и номер]],6)))</f>
        <v/>
      </c>
      <c r="C1514" s="83" t="s">
        <v>311</v>
      </c>
      <c r="D1514" s="83" t="s">
        <v>311</v>
      </c>
      <c r="E1514" s="83" t="s">
        <v>311</v>
      </c>
      <c r="F1514" s="83" t="s">
        <v>311</v>
      </c>
      <c r="G1514" s="83" t="s">
        <v>311</v>
      </c>
      <c r="H1514" s="83" t="s">
        <v>311</v>
      </c>
      <c r="I1514" s="83" t="s">
        <v>311</v>
      </c>
      <c r="J1514" s="83" t="s">
        <v>311</v>
      </c>
      <c r="K1514" s="84" t="s">
        <v>311</v>
      </c>
      <c r="L1514" s="83" t="s">
        <v>311</v>
      </c>
      <c r="M1514" s="85" t="s">
        <v>311</v>
      </c>
      <c r="N1514" s="83" t="s">
        <v>311</v>
      </c>
      <c r="O1514" s="84" t="s">
        <v>311</v>
      </c>
      <c r="P1514" s="83" t="s">
        <v>311</v>
      </c>
      <c r="Q1514" s="83" t="s">
        <v>311</v>
      </c>
      <c r="R1514" s="83" t="s">
        <v>311</v>
      </c>
      <c r="S1514" s="86" t="s">
        <v>311</v>
      </c>
      <c r="T1514" s="83" t="s">
        <v>311</v>
      </c>
      <c r="U1514" s="83" t="s">
        <v>311</v>
      </c>
      <c r="V1514" s="83" t="s">
        <v>311</v>
      </c>
      <c r="W1514" s="86" t="s">
        <v>311</v>
      </c>
      <c r="X1514" s="86" t="s">
        <v>311</v>
      </c>
      <c r="Y1514" s="90" t="str">
        <f>IF(tbl_main[[#This Row],[ИНН организации]]="","",IF(ISERROR(VLOOKUP(tbl_main[[#This Row],[ИНН организации]],tbl_inn[],3,FALSE)),"Проверьте ИНН",VLOOKUP(tbl_main[[#This Row],[ИНН организации]],tbl_inn[],3,FALSE)))</f>
        <v/>
      </c>
      <c r="Z1514" s="90" t="str">
        <f>IF(ISERROR(VLOOKUP(tbl_main[[#This Row],[ИНН организации]],tbl_inn[],4,FALSE)),"",VLOOKUP(tbl_main[[#This Row],[ИНН организации]],tbl_inn[],4,FALSE))</f>
        <v/>
      </c>
      <c r="AA1514" s="90" t="str">
        <f>IF(ISERROR(VLOOKUP(tbl_main[[#This Row],[ИНН организации]],tbl_inn[],8,FALSE)),"",VLOOKUP(tbl_main[[#This Row],[ИНН организации]],tbl_inn[],8,FALSE))</f>
        <v/>
      </c>
      <c r="AB1514" s="83" t="s">
        <v>311</v>
      </c>
      <c r="AC1514" s="83" t="s">
        <v>311</v>
      </c>
      <c r="AD1514" s="83" t="s">
        <v>311</v>
      </c>
      <c r="AE1514" s="83" t="s">
        <v>311</v>
      </c>
      <c r="AF1514" s="83" t="s">
        <v>311</v>
      </c>
      <c r="AG1514" s="83" t="s">
        <v>311</v>
      </c>
      <c r="AH1514" s="83" t="s">
        <v>311</v>
      </c>
      <c r="AI1514" s="83" t="s">
        <v>311</v>
      </c>
      <c r="AJ1514" s="83" t="s">
        <v>311</v>
      </c>
      <c r="AK1514" s="83" t="s">
        <v>311</v>
      </c>
      <c r="AL1514" s="83" t="s">
        <v>311</v>
      </c>
      <c r="AM1514" s="83" t="s">
        <v>311</v>
      </c>
      <c r="AN1514" s="83" t="s">
        <v>311</v>
      </c>
    </row>
    <row r="1515" spans="1:40" x14ac:dyDescent="0.25">
      <c r="A1515" s="81">
        <f t="shared" si="23"/>
        <v>1506</v>
      </c>
      <c r="B1515" s="82" t="str">
        <f>IF(tbl_main[[#This Row],[ТИП]]="","",IF(tbl_main[[#This Row],[Серия и номер]]="","",tbl_main[[#This Row],[ТИП]]&amp;"-"&amp;RIGHT(tbl_main[[#This Row],[Серия и номер]],6)))</f>
        <v/>
      </c>
      <c r="C1515" s="83" t="s">
        <v>311</v>
      </c>
      <c r="D1515" s="83" t="s">
        <v>311</v>
      </c>
      <c r="E1515" s="83" t="s">
        <v>311</v>
      </c>
      <c r="F1515" s="83" t="s">
        <v>311</v>
      </c>
      <c r="G1515" s="83" t="s">
        <v>311</v>
      </c>
      <c r="H1515" s="83" t="s">
        <v>311</v>
      </c>
      <c r="I1515" s="83" t="s">
        <v>311</v>
      </c>
      <c r="J1515" s="83" t="s">
        <v>311</v>
      </c>
      <c r="K1515" s="84" t="s">
        <v>311</v>
      </c>
      <c r="L1515" s="83" t="s">
        <v>311</v>
      </c>
      <c r="M1515" s="85" t="s">
        <v>311</v>
      </c>
      <c r="N1515" s="83" t="s">
        <v>311</v>
      </c>
      <c r="O1515" s="84" t="s">
        <v>311</v>
      </c>
      <c r="P1515" s="83" t="s">
        <v>311</v>
      </c>
      <c r="Q1515" s="83" t="s">
        <v>311</v>
      </c>
      <c r="R1515" s="83" t="s">
        <v>311</v>
      </c>
      <c r="S1515" s="86" t="s">
        <v>311</v>
      </c>
      <c r="T1515" s="83" t="s">
        <v>311</v>
      </c>
      <c r="U1515" s="83" t="s">
        <v>311</v>
      </c>
      <c r="V1515" s="83" t="s">
        <v>311</v>
      </c>
      <c r="W1515" s="86" t="s">
        <v>311</v>
      </c>
      <c r="X1515" s="86" t="s">
        <v>311</v>
      </c>
      <c r="Y1515" s="90" t="str">
        <f>IF(tbl_main[[#This Row],[ИНН организации]]="","",IF(ISERROR(VLOOKUP(tbl_main[[#This Row],[ИНН организации]],tbl_inn[],3,FALSE)),"Проверьте ИНН",VLOOKUP(tbl_main[[#This Row],[ИНН организации]],tbl_inn[],3,FALSE)))</f>
        <v/>
      </c>
      <c r="Z1515" s="90" t="str">
        <f>IF(ISERROR(VLOOKUP(tbl_main[[#This Row],[ИНН организации]],tbl_inn[],4,FALSE)),"",VLOOKUP(tbl_main[[#This Row],[ИНН организации]],tbl_inn[],4,FALSE))</f>
        <v/>
      </c>
      <c r="AA1515" s="90" t="str">
        <f>IF(ISERROR(VLOOKUP(tbl_main[[#This Row],[ИНН организации]],tbl_inn[],8,FALSE)),"",VLOOKUP(tbl_main[[#This Row],[ИНН организации]],tbl_inn[],8,FALSE))</f>
        <v/>
      </c>
      <c r="AB1515" s="83" t="s">
        <v>311</v>
      </c>
      <c r="AC1515" s="83" t="s">
        <v>311</v>
      </c>
      <c r="AD1515" s="83" t="s">
        <v>311</v>
      </c>
      <c r="AE1515" s="83" t="s">
        <v>311</v>
      </c>
      <c r="AF1515" s="83" t="s">
        <v>311</v>
      </c>
      <c r="AG1515" s="83" t="s">
        <v>311</v>
      </c>
      <c r="AH1515" s="83" t="s">
        <v>311</v>
      </c>
      <c r="AI1515" s="83" t="s">
        <v>311</v>
      </c>
      <c r="AJ1515" s="83" t="s">
        <v>311</v>
      </c>
      <c r="AK1515" s="83" t="s">
        <v>311</v>
      </c>
      <c r="AL1515" s="83" t="s">
        <v>311</v>
      </c>
      <c r="AM1515" s="83" t="s">
        <v>311</v>
      </c>
      <c r="AN1515" s="83" t="s">
        <v>311</v>
      </c>
    </row>
    <row r="1516" spans="1:40" x14ac:dyDescent="0.25">
      <c r="A1516" s="81">
        <f t="shared" si="23"/>
        <v>1507</v>
      </c>
      <c r="B1516" s="82" t="str">
        <f>IF(tbl_main[[#This Row],[ТИП]]="","",IF(tbl_main[[#This Row],[Серия и номер]]="","",tbl_main[[#This Row],[ТИП]]&amp;"-"&amp;RIGHT(tbl_main[[#This Row],[Серия и номер]],6)))</f>
        <v/>
      </c>
      <c r="C1516" s="83" t="s">
        <v>311</v>
      </c>
      <c r="D1516" s="83" t="s">
        <v>311</v>
      </c>
      <c r="E1516" s="83" t="s">
        <v>311</v>
      </c>
      <c r="F1516" s="83" t="s">
        <v>311</v>
      </c>
      <c r="G1516" s="83" t="s">
        <v>311</v>
      </c>
      <c r="H1516" s="83" t="s">
        <v>311</v>
      </c>
      <c r="I1516" s="83" t="s">
        <v>311</v>
      </c>
      <c r="J1516" s="83" t="s">
        <v>311</v>
      </c>
      <c r="K1516" s="84" t="s">
        <v>311</v>
      </c>
      <c r="L1516" s="83" t="s">
        <v>311</v>
      </c>
      <c r="M1516" s="85" t="s">
        <v>311</v>
      </c>
      <c r="N1516" s="83" t="s">
        <v>311</v>
      </c>
      <c r="O1516" s="84" t="s">
        <v>311</v>
      </c>
      <c r="P1516" s="83" t="s">
        <v>311</v>
      </c>
      <c r="Q1516" s="83" t="s">
        <v>311</v>
      </c>
      <c r="R1516" s="83" t="s">
        <v>311</v>
      </c>
      <c r="S1516" s="86" t="s">
        <v>311</v>
      </c>
      <c r="T1516" s="83" t="s">
        <v>311</v>
      </c>
      <c r="U1516" s="83" t="s">
        <v>311</v>
      </c>
      <c r="V1516" s="83" t="s">
        <v>311</v>
      </c>
      <c r="W1516" s="86" t="s">
        <v>311</v>
      </c>
      <c r="X1516" s="86" t="s">
        <v>311</v>
      </c>
      <c r="Y1516" s="90" t="str">
        <f>IF(tbl_main[[#This Row],[ИНН организации]]="","",IF(ISERROR(VLOOKUP(tbl_main[[#This Row],[ИНН организации]],tbl_inn[],3,FALSE)),"Проверьте ИНН",VLOOKUP(tbl_main[[#This Row],[ИНН организации]],tbl_inn[],3,FALSE)))</f>
        <v/>
      </c>
      <c r="Z1516" s="90" t="str">
        <f>IF(ISERROR(VLOOKUP(tbl_main[[#This Row],[ИНН организации]],tbl_inn[],4,FALSE)),"",VLOOKUP(tbl_main[[#This Row],[ИНН организации]],tbl_inn[],4,FALSE))</f>
        <v/>
      </c>
      <c r="AA1516" s="90" t="str">
        <f>IF(ISERROR(VLOOKUP(tbl_main[[#This Row],[ИНН организации]],tbl_inn[],8,FALSE)),"",VLOOKUP(tbl_main[[#This Row],[ИНН организации]],tbl_inn[],8,FALSE))</f>
        <v/>
      </c>
      <c r="AB1516" s="83" t="s">
        <v>311</v>
      </c>
      <c r="AC1516" s="83" t="s">
        <v>311</v>
      </c>
      <c r="AD1516" s="83" t="s">
        <v>311</v>
      </c>
      <c r="AE1516" s="83" t="s">
        <v>311</v>
      </c>
      <c r="AF1516" s="83" t="s">
        <v>311</v>
      </c>
      <c r="AG1516" s="83" t="s">
        <v>311</v>
      </c>
      <c r="AH1516" s="83" t="s">
        <v>311</v>
      </c>
      <c r="AI1516" s="83" t="s">
        <v>311</v>
      </c>
      <c r="AJ1516" s="83" t="s">
        <v>311</v>
      </c>
      <c r="AK1516" s="83" t="s">
        <v>311</v>
      </c>
      <c r="AL1516" s="83" t="s">
        <v>311</v>
      </c>
      <c r="AM1516" s="83" t="s">
        <v>311</v>
      </c>
      <c r="AN1516" s="83" t="s">
        <v>311</v>
      </c>
    </row>
    <row r="1517" spans="1:40" x14ac:dyDescent="0.25">
      <c r="A1517" s="81">
        <f t="shared" si="23"/>
        <v>1508</v>
      </c>
      <c r="B1517" s="82" t="str">
        <f>IF(tbl_main[[#This Row],[ТИП]]="","",IF(tbl_main[[#This Row],[Серия и номер]]="","",tbl_main[[#This Row],[ТИП]]&amp;"-"&amp;RIGHT(tbl_main[[#This Row],[Серия и номер]],6)))</f>
        <v/>
      </c>
      <c r="C1517" s="83" t="s">
        <v>311</v>
      </c>
      <c r="D1517" s="83" t="s">
        <v>311</v>
      </c>
      <c r="E1517" s="83" t="s">
        <v>311</v>
      </c>
      <c r="F1517" s="83" t="s">
        <v>311</v>
      </c>
      <c r="G1517" s="83" t="s">
        <v>311</v>
      </c>
      <c r="H1517" s="83" t="s">
        <v>311</v>
      </c>
      <c r="I1517" s="83" t="s">
        <v>311</v>
      </c>
      <c r="J1517" s="83" t="s">
        <v>311</v>
      </c>
      <c r="K1517" s="84" t="s">
        <v>311</v>
      </c>
      <c r="L1517" s="83" t="s">
        <v>311</v>
      </c>
      <c r="M1517" s="85" t="s">
        <v>311</v>
      </c>
      <c r="N1517" s="83" t="s">
        <v>311</v>
      </c>
      <c r="O1517" s="84" t="s">
        <v>311</v>
      </c>
      <c r="P1517" s="83" t="s">
        <v>311</v>
      </c>
      <c r="Q1517" s="83" t="s">
        <v>311</v>
      </c>
      <c r="R1517" s="83" t="s">
        <v>311</v>
      </c>
      <c r="S1517" s="86" t="s">
        <v>311</v>
      </c>
      <c r="T1517" s="83" t="s">
        <v>311</v>
      </c>
      <c r="U1517" s="83" t="s">
        <v>311</v>
      </c>
      <c r="V1517" s="83" t="s">
        <v>311</v>
      </c>
      <c r="W1517" s="86" t="s">
        <v>311</v>
      </c>
      <c r="X1517" s="86" t="s">
        <v>311</v>
      </c>
      <c r="Y1517" s="90" t="str">
        <f>IF(tbl_main[[#This Row],[ИНН организации]]="","",IF(ISERROR(VLOOKUP(tbl_main[[#This Row],[ИНН организации]],tbl_inn[],3,FALSE)),"Проверьте ИНН",VLOOKUP(tbl_main[[#This Row],[ИНН организации]],tbl_inn[],3,FALSE)))</f>
        <v/>
      </c>
      <c r="Z1517" s="90" t="str">
        <f>IF(ISERROR(VLOOKUP(tbl_main[[#This Row],[ИНН организации]],tbl_inn[],4,FALSE)),"",VLOOKUP(tbl_main[[#This Row],[ИНН организации]],tbl_inn[],4,FALSE))</f>
        <v/>
      </c>
      <c r="AA1517" s="90" t="str">
        <f>IF(ISERROR(VLOOKUP(tbl_main[[#This Row],[ИНН организации]],tbl_inn[],8,FALSE)),"",VLOOKUP(tbl_main[[#This Row],[ИНН организации]],tbl_inn[],8,FALSE))</f>
        <v/>
      </c>
      <c r="AB1517" s="83" t="s">
        <v>311</v>
      </c>
      <c r="AC1517" s="83" t="s">
        <v>311</v>
      </c>
      <c r="AD1517" s="83" t="s">
        <v>311</v>
      </c>
      <c r="AE1517" s="83" t="s">
        <v>311</v>
      </c>
      <c r="AF1517" s="83" t="s">
        <v>311</v>
      </c>
      <c r="AG1517" s="83" t="s">
        <v>311</v>
      </c>
      <c r="AH1517" s="83" t="s">
        <v>311</v>
      </c>
      <c r="AI1517" s="83" t="s">
        <v>311</v>
      </c>
      <c r="AJ1517" s="83" t="s">
        <v>311</v>
      </c>
      <c r="AK1517" s="83" t="s">
        <v>311</v>
      </c>
      <c r="AL1517" s="83" t="s">
        <v>311</v>
      </c>
      <c r="AM1517" s="83" t="s">
        <v>311</v>
      </c>
      <c r="AN1517" s="83" t="s">
        <v>311</v>
      </c>
    </row>
    <row r="1518" spans="1:40" x14ac:dyDescent="0.25">
      <c r="A1518" s="81">
        <f t="shared" si="23"/>
        <v>1509</v>
      </c>
      <c r="B1518" s="82" t="str">
        <f>IF(tbl_main[[#This Row],[ТИП]]="","",IF(tbl_main[[#This Row],[Серия и номер]]="","",tbl_main[[#This Row],[ТИП]]&amp;"-"&amp;RIGHT(tbl_main[[#This Row],[Серия и номер]],6)))</f>
        <v/>
      </c>
      <c r="C1518" s="83" t="s">
        <v>311</v>
      </c>
      <c r="D1518" s="83" t="s">
        <v>311</v>
      </c>
      <c r="E1518" s="83" t="s">
        <v>311</v>
      </c>
      <c r="F1518" s="83" t="s">
        <v>311</v>
      </c>
      <c r="G1518" s="83" t="s">
        <v>311</v>
      </c>
      <c r="H1518" s="83" t="s">
        <v>311</v>
      </c>
      <c r="I1518" s="83" t="s">
        <v>311</v>
      </c>
      <c r="J1518" s="83" t="s">
        <v>311</v>
      </c>
      <c r="K1518" s="84" t="s">
        <v>311</v>
      </c>
      <c r="L1518" s="83" t="s">
        <v>311</v>
      </c>
      <c r="M1518" s="85" t="s">
        <v>311</v>
      </c>
      <c r="N1518" s="83" t="s">
        <v>311</v>
      </c>
      <c r="O1518" s="84" t="s">
        <v>311</v>
      </c>
      <c r="P1518" s="83" t="s">
        <v>311</v>
      </c>
      <c r="Q1518" s="83" t="s">
        <v>311</v>
      </c>
      <c r="R1518" s="83" t="s">
        <v>311</v>
      </c>
      <c r="S1518" s="86" t="s">
        <v>311</v>
      </c>
      <c r="T1518" s="83" t="s">
        <v>311</v>
      </c>
      <c r="U1518" s="83" t="s">
        <v>311</v>
      </c>
      <c r="V1518" s="83" t="s">
        <v>311</v>
      </c>
      <c r="W1518" s="86" t="s">
        <v>311</v>
      </c>
      <c r="X1518" s="86" t="s">
        <v>311</v>
      </c>
      <c r="Y1518" s="90" t="str">
        <f>IF(tbl_main[[#This Row],[ИНН организации]]="","",IF(ISERROR(VLOOKUP(tbl_main[[#This Row],[ИНН организации]],tbl_inn[],3,FALSE)),"Проверьте ИНН",VLOOKUP(tbl_main[[#This Row],[ИНН организации]],tbl_inn[],3,FALSE)))</f>
        <v/>
      </c>
      <c r="Z1518" s="90" t="str">
        <f>IF(ISERROR(VLOOKUP(tbl_main[[#This Row],[ИНН организации]],tbl_inn[],4,FALSE)),"",VLOOKUP(tbl_main[[#This Row],[ИНН организации]],tbl_inn[],4,FALSE))</f>
        <v/>
      </c>
      <c r="AA1518" s="90" t="str">
        <f>IF(ISERROR(VLOOKUP(tbl_main[[#This Row],[ИНН организации]],tbl_inn[],8,FALSE)),"",VLOOKUP(tbl_main[[#This Row],[ИНН организации]],tbl_inn[],8,FALSE))</f>
        <v/>
      </c>
      <c r="AB1518" s="83" t="s">
        <v>311</v>
      </c>
      <c r="AC1518" s="83" t="s">
        <v>311</v>
      </c>
      <c r="AD1518" s="83" t="s">
        <v>311</v>
      </c>
      <c r="AE1518" s="83" t="s">
        <v>311</v>
      </c>
      <c r="AF1518" s="83" t="s">
        <v>311</v>
      </c>
      <c r="AG1518" s="83" t="s">
        <v>311</v>
      </c>
      <c r="AH1518" s="83" t="s">
        <v>311</v>
      </c>
      <c r="AI1518" s="83" t="s">
        <v>311</v>
      </c>
      <c r="AJ1518" s="83" t="s">
        <v>311</v>
      </c>
      <c r="AK1518" s="83" t="s">
        <v>311</v>
      </c>
      <c r="AL1518" s="83" t="s">
        <v>311</v>
      </c>
      <c r="AM1518" s="83" t="s">
        <v>311</v>
      </c>
      <c r="AN1518" s="83" t="s">
        <v>311</v>
      </c>
    </row>
    <row r="1519" spans="1:40" x14ac:dyDescent="0.25">
      <c r="A1519" s="81">
        <f t="shared" si="23"/>
        <v>1510</v>
      </c>
      <c r="B1519" s="82" t="str">
        <f>IF(tbl_main[[#This Row],[ТИП]]="","",IF(tbl_main[[#This Row],[Серия и номер]]="","",tbl_main[[#This Row],[ТИП]]&amp;"-"&amp;RIGHT(tbl_main[[#This Row],[Серия и номер]],6)))</f>
        <v/>
      </c>
      <c r="C1519" s="83" t="s">
        <v>311</v>
      </c>
      <c r="D1519" s="83" t="s">
        <v>311</v>
      </c>
      <c r="E1519" s="83" t="s">
        <v>311</v>
      </c>
      <c r="F1519" s="83" t="s">
        <v>311</v>
      </c>
      <c r="G1519" s="83" t="s">
        <v>311</v>
      </c>
      <c r="H1519" s="83" t="s">
        <v>311</v>
      </c>
      <c r="I1519" s="83" t="s">
        <v>311</v>
      </c>
      <c r="J1519" s="83" t="s">
        <v>311</v>
      </c>
      <c r="K1519" s="84" t="s">
        <v>311</v>
      </c>
      <c r="L1519" s="83" t="s">
        <v>311</v>
      </c>
      <c r="M1519" s="85" t="s">
        <v>311</v>
      </c>
      <c r="N1519" s="83" t="s">
        <v>311</v>
      </c>
      <c r="O1519" s="84" t="s">
        <v>311</v>
      </c>
      <c r="P1519" s="83" t="s">
        <v>311</v>
      </c>
      <c r="Q1519" s="83" t="s">
        <v>311</v>
      </c>
      <c r="R1519" s="83" t="s">
        <v>311</v>
      </c>
      <c r="S1519" s="86" t="s">
        <v>311</v>
      </c>
      <c r="T1519" s="83" t="s">
        <v>311</v>
      </c>
      <c r="U1519" s="83" t="s">
        <v>311</v>
      </c>
      <c r="V1519" s="83" t="s">
        <v>311</v>
      </c>
      <c r="W1519" s="86" t="s">
        <v>311</v>
      </c>
      <c r="X1519" s="86" t="s">
        <v>311</v>
      </c>
      <c r="Y1519" s="90" t="str">
        <f>IF(tbl_main[[#This Row],[ИНН организации]]="","",IF(ISERROR(VLOOKUP(tbl_main[[#This Row],[ИНН организации]],tbl_inn[],3,FALSE)),"Проверьте ИНН",VLOOKUP(tbl_main[[#This Row],[ИНН организации]],tbl_inn[],3,FALSE)))</f>
        <v/>
      </c>
      <c r="Z1519" s="90" t="str">
        <f>IF(ISERROR(VLOOKUP(tbl_main[[#This Row],[ИНН организации]],tbl_inn[],4,FALSE)),"",VLOOKUP(tbl_main[[#This Row],[ИНН организации]],tbl_inn[],4,FALSE))</f>
        <v/>
      </c>
      <c r="AA1519" s="90" t="str">
        <f>IF(ISERROR(VLOOKUP(tbl_main[[#This Row],[ИНН организации]],tbl_inn[],8,FALSE)),"",VLOOKUP(tbl_main[[#This Row],[ИНН организации]],tbl_inn[],8,FALSE))</f>
        <v/>
      </c>
      <c r="AB1519" s="83" t="s">
        <v>311</v>
      </c>
      <c r="AC1519" s="83" t="s">
        <v>311</v>
      </c>
      <c r="AD1519" s="83" t="s">
        <v>311</v>
      </c>
      <c r="AE1519" s="83" t="s">
        <v>311</v>
      </c>
      <c r="AF1519" s="83" t="s">
        <v>311</v>
      </c>
      <c r="AG1519" s="83" t="s">
        <v>311</v>
      </c>
      <c r="AH1519" s="83" t="s">
        <v>311</v>
      </c>
      <c r="AI1519" s="83" t="s">
        <v>311</v>
      </c>
      <c r="AJ1519" s="83" t="s">
        <v>311</v>
      </c>
      <c r="AK1519" s="83" t="s">
        <v>311</v>
      </c>
      <c r="AL1519" s="83" t="s">
        <v>311</v>
      </c>
      <c r="AM1519" s="83" t="s">
        <v>311</v>
      </c>
      <c r="AN1519" s="83" t="s">
        <v>311</v>
      </c>
    </row>
    <row r="1520" spans="1:40" x14ac:dyDescent="0.25">
      <c r="A1520" s="81">
        <f t="shared" si="23"/>
        <v>1511</v>
      </c>
      <c r="B1520" s="82" t="str">
        <f>IF(tbl_main[[#This Row],[ТИП]]="","",IF(tbl_main[[#This Row],[Серия и номер]]="","",tbl_main[[#This Row],[ТИП]]&amp;"-"&amp;RIGHT(tbl_main[[#This Row],[Серия и номер]],6)))</f>
        <v/>
      </c>
      <c r="C1520" s="83" t="s">
        <v>311</v>
      </c>
      <c r="D1520" s="83" t="s">
        <v>311</v>
      </c>
      <c r="E1520" s="83" t="s">
        <v>311</v>
      </c>
      <c r="F1520" s="83" t="s">
        <v>311</v>
      </c>
      <c r="G1520" s="83" t="s">
        <v>311</v>
      </c>
      <c r="H1520" s="83" t="s">
        <v>311</v>
      </c>
      <c r="I1520" s="83" t="s">
        <v>311</v>
      </c>
      <c r="J1520" s="83" t="s">
        <v>311</v>
      </c>
      <c r="K1520" s="84" t="s">
        <v>311</v>
      </c>
      <c r="L1520" s="83" t="s">
        <v>311</v>
      </c>
      <c r="M1520" s="85" t="s">
        <v>311</v>
      </c>
      <c r="N1520" s="83" t="s">
        <v>311</v>
      </c>
      <c r="O1520" s="84" t="s">
        <v>311</v>
      </c>
      <c r="P1520" s="83" t="s">
        <v>311</v>
      </c>
      <c r="Q1520" s="83" t="s">
        <v>311</v>
      </c>
      <c r="R1520" s="83" t="s">
        <v>311</v>
      </c>
      <c r="S1520" s="86" t="s">
        <v>311</v>
      </c>
      <c r="T1520" s="83" t="s">
        <v>311</v>
      </c>
      <c r="U1520" s="83" t="s">
        <v>311</v>
      </c>
      <c r="V1520" s="83" t="s">
        <v>311</v>
      </c>
      <c r="W1520" s="86" t="s">
        <v>311</v>
      </c>
      <c r="X1520" s="86" t="s">
        <v>311</v>
      </c>
      <c r="Y1520" s="90" t="str">
        <f>IF(tbl_main[[#This Row],[ИНН организации]]="","",IF(ISERROR(VLOOKUP(tbl_main[[#This Row],[ИНН организации]],tbl_inn[],3,FALSE)),"Проверьте ИНН",VLOOKUP(tbl_main[[#This Row],[ИНН организации]],tbl_inn[],3,FALSE)))</f>
        <v/>
      </c>
      <c r="Z1520" s="90" t="str">
        <f>IF(ISERROR(VLOOKUP(tbl_main[[#This Row],[ИНН организации]],tbl_inn[],4,FALSE)),"",VLOOKUP(tbl_main[[#This Row],[ИНН организации]],tbl_inn[],4,FALSE))</f>
        <v/>
      </c>
      <c r="AA1520" s="90" t="str">
        <f>IF(ISERROR(VLOOKUP(tbl_main[[#This Row],[ИНН организации]],tbl_inn[],8,FALSE)),"",VLOOKUP(tbl_main[[#This Row],[ИНН организации]],tbl_inn[],8,FALSE))</f>
        <v/>
      </c>
      <c r="AB1520" s="83" t="s">
        <v>311</v>
      </c>
      <c r="AC1520" s="83" t="s">
        <v>311</v>
      </c>
      <c r="AD1520" s="83" t="s">
        <v>311</v>
      </c>
      <c r="AE1520" s="83" t="s">
        <v>311</v>
      </c>
      <c r="AF1520" s="83" t="s">
        <v>311</v>
      </c>
      <c r="AG1520" s="83" t="s">
        <v>311</v>
      </c>
      <c r="AH1520" s="83" t="s">
        <v>311</v>
      </c>
      <c r="AI1520" s="83" t="s">
        <v>311</v>
      </c>
      <c r="AJ1520" s="83" t="s">
        <v>311</v>
      </c>
      <c r="AK1520" s="83" t="s">
        <v>311</v>
      </c>
      <c r="AL1520" s="83" t="s">
        <v>311</v>
      </c>
      <c r="AM1520" s="83" t="s">
        <v>311</v>
      </c>
      <c r="AN1520" s="83" t="s">
        <v>311</v>
      </c>
    </row>
    <row r="1521" spans="1:40" x14ac:dyDescent="0.25">
      <c r="A1521" s="81">
        <f t="shared" si="23"/>
        <v>1512</v>
      </c>
      <c r="B1521" s="82" t="str">
        <f>IF(tbl_main[[#This Row],[ТИП]]="","",IF(tbl_main[[#This Row],[Серия и номер]]="","",tbl_main[[#This Row],[ТИП]]&amp;"-"&amp;RIGHT(tbl_main[[#This Row],[Серия и номер]],6)))</f>
        <v/>
      </c>
      <c r="C1521" s="83" t="s">
        <v>311</v>
      </c>
      <c r="D1521" s="83" t="s">
        <v>311</v>
      </c>
      <c r="E1521" s="83" t="s">
        <v>311</v>
      </c>
      <c r="F1521" s="83" t="s">
        <v>311</v>
      </c>
      <c r="G1521" s="83" t="s">
        <v>311</v>
      </c>
      <c r="H1521" s="83" t="s">
        <v>311</v>
      </c>
      <c r="I1521" s="83" t="s">
        <v>311</v>
      </c>
      <c r="J1521" s="83" t="s">
        <v>311</v>
      </c>
      <c r="K1521" s="84" t="s">
        <v>311</v>
      </c>
      <c r="L1521" s="83" t="s">
        <v>311</v>
      </c>
      <c r="M1521" s="85" t="s">
        <v>311</v>
      </c>
      <c r="N1521" s="83" t="s">
        <v>311</v>
      </c>
      <c r="O1521" s="84" t="s">
        <v>311</v>
      </c>
      <c r="P1521" s="83" t="s">
        <v>311</v>
      </c>
      <c r="Q1521" s="83" t="s">
        <v>311</v>
      </c>
      <c r="R1521" s="83" t="s">
        <v>311</v>
      </c>
      <c r="S1521" s="86" t="s">
        <v>311</v>
      </c>
      <c r="T1521" s="83" t="s">
        <v>311</v>
      </c>
      <c r="U1521" s="83" t="s">
        <v>311</v>
      </c>
      <c r="V1521" s="83" t="s">
        <v>311</v>
      </c>
      <c r="W1521" s="86" t="s">
        <v>311</v>
      </c>
      <c r="X1521" s="86" t="s">
        <v>311</v>
      </c>
      <c r="Y1521" s="90" t="str">
        <f>IF(tbl_main[[#This Row],[ИНН организации]]="","",IF(ISERROR(VLOOKUP(tbl_main[[#This Row],[ИНН организации]],tbl_inn[],3,FALSE)),"Проверьте ИНН",VLOOKUP(tbl_main[[#This Row],[ИНН организации]],tbl_inn[],3,FALSE)))</f>
        <v/>
      </c>
      <c r="Z1521" s="90" t="str">
        <f>IF(ISERROR(VLOOKUP(tbl_main[[#This Row],[ИНН организации]],tbl_inn[],4,FALSE)),"",VLOOKUP(tbl_main[[#This Row],[ИНН организации]],tbl_inn[],4,FALSE))</f>
        <v/>
      </c>
      <c r="AA1521" s="90" t="str">
        <f>IF(ISERROR(VLOOKUP(tbl_main[[#This Row],[ИНН организации]],tbl_inn[],8,FALSE)),"",VLOOKUP(tbl_main[[#This Row],[ИНН организации]],tbl_inn[],8,FALSE))</f>
        <v/>
      </c>
      <c r="AB1521" s="83" t="s">
        <v>311</v>
      </c>
      <c r="AC1521" s="83" t="s">
        <v>311</v>
      </c>
      <c r="AD1521" s="83" t="s">
        <v>311</v>
      </c>
      <c r="AE1521" s="83" t="s">
        <v>311</v>
      </c>
      <c r="AF1521" s="83" t="s">
        <v>311</v>
      </c>
      <c r="AG1521" s="83" t="s">
        <v>311</v>
      </c>
      <c r="AH1521" s="83" t="s">
        <v>311</v>
      </c>
      <c r="AI1521" s="83" t="s">
        <v>311</v>
      </c>
      <c r="AJ1521" s="83" t="s">
        <v>311</v>
      </c>
      <c r="AK1521" s="83" t="s">
        <v>311</v>
      </c>
      <c r="AL1521" s="83" t="s">
        <v>311</v>
      </c>
      <c r="AM1521" s="83" t="s">
        <v>311</v>
      </c>
      <c r="AN1521" s="83" t="s">
        <v>311</v>
      </c>
    </row>
    <row r="1522" spans="1:40" x14ac:dyDescent="0.25">
      <c r="A1522" s="81">
        <f t="shared" si="23"/>
        <v>1513</v>
      </c>
      <c r="B1522" s="82" t="str">
        <f>IF(tbl_main[[#This Row],[ТИП]]="","",IF(tbl_main[[#This Row],[Серия и номер]]="","",tbl_main[[#This Row],[ТИП]]&amp;"-"&amp;RIGHT(tbl_main[[#This Row],[Серия и номер]],6)))</f>
        <v/>
      </c>
      <c r="C1522" s="83" t="s">
        <v>311</v>
      </c>
      <c r="D1522" s="83" t="s">
        <v>311</v>
      </c>
      <c r="E1522" s="83" t="s">
        <v>311</v>
      </c>
      <c r="F1522" s="83" t="s">
        <v>311</v>
      </c>
      <c r="G1522" s="83" t="s">
        <v>311</v>
      </c>
      <c r="H1522" s="83" t="s">
        <v>311</v>
      </c>
      <c r="I1522" s="83" t="s">
        <v>311</v>
      </c>
      <c r="J1522" s="83" t="s">
        <v>311</v>
      </c>
      <c r="K1522" s="84" t="s">
        <v>311</v>
      </c>
      <c r="L1522" s="83" t="s">
        <v>311</v>
      </c>
      <c r="M1522" s="85" t="s">
        <v>311</v>
      </c>
      <c r="N1522" s="83" t="s">
        <v>311</v>
      </c>
      <c r="O1522" s="84" t="s">
        <v>311</v>
      </c>
      <c r="P1522" s="83" t="s">
        <v>311</v>
      </c>
      <c r="Q1522" s="83" t="s">
        <v>311</v>
      </c>
      <c r="R1522" s="83" t="s">
        <v>311</v>
      </c>
      <c r="S1522" s="86" t="s">
        <v>311</v>
      </c>
      <c r="T1522" s="83" t="s">
        <v>311</v>
      </c>
      <c r="U1522" s="83" t="s">
        <v>311</v>
      </c>
      <c r="V1522" s="83" t="s">
        <v>311</v>
      </c>
      <c r="W1522" s="86" t="s">
        <v>311</v>
      </c>
      <c r="X1522" s="86" t="s">
        <v>311</v>
      </c>
      <c r="Y1522" s="90" t="str">
        <f>IF(tbl_main[[#This Row],[ИНН организации]]="","",IF(ISERROR(VLOOKUP(tbl_main[[#This Row],[ИНН организации]],tbl_inn[],3,FALSE)),"Проверьте ИНН",VLOOKUP(tbl_main[[#This Row],[ИНН организации]],tbl_inn[],3,FALSE)))</f>
        <v/>
      </c>
      <c r="Z1522" s="90" t="str">
        <f>IF(ISERROR(VLOOKUP(tbl_main[[#This Row],[ИНН организации]],tbl_inn[],4,FALSE)),"",VLOOKUP(tbl_main[[#This Row],[ИНН организации]],tbl_inn[],4,FALSE))</f>
        <v/>
      </c>
      <c r="AA1522" s="90" t="str">
        <f>IF(ISERROR(VLOOKUP(tbl_main[[#This Row],[ИНН организации]],tbl_inn[],8,FALSE)),"",VLOOKUP(tbl_main[[#This Row],[ИНН организации]],tbl_inn[],8,FALSE))</f>
        <v/>
      </c>
      <c r="AB1522" s="83" t="s">
        <v>311</v>
      </c>
      <c r="AC1522" s="83" t="s">
        <v>311</v>
      </c>
      <c r="AD1522" s="83" t="s">
        <v>311</v>
      </c>
      <c r="AE1522" s="83" t="s">
        <v>311</v>
      </c>
      <c r="AF1522" s="83" t="s">
        <v>311</v>
      </c>
      <c r="AG1522" s="83" t="s">
        <v>311</v>
      </c>
      <c r="AH1522" s="83" t="s">
        <v>311</v>
      </c>
      <c r="AI1522" s="83" t="s">
        <v>311</v>
      </c>
      <c r="AJ1522" s="83" t="s">
        <v>311</v>
      </c>
      <c r="AK1522" s="83" t="s">
        <v>311</v>
      </c>
      <c r="AL1522" s="83" t="s">
        <v>311</v>
      </c>
      <c r="AM1522" s="83" t="s">
        <v>311</v>
      </c>
      <c r="AN1522" s="83" t="s">
        <v>311</v>
      </c>
    </row>
    <row r="1523" spans="1:40" x14ac:dyDescent="0.25">
      <c r="A1523" s="81">
        <f t="shared" si="23"/>
        <v>1514</v>
      </c>
      <c r="B1523" s="82" t="str">
        <f>IF(tbl_main[[#This Row],[ТИП]]="","",IF(tbl_main[[#This Row],[Серия и номер]]="","",tbl_main[[#This Row],[ТИП]]&amp;"-"&amp;RIGHT(tbl_main[[#This Row],[Серия и номер]],6)))</f>
        <v/>
      </c>
      <c r="C1523" s="83" t="s">
        <v>311</v>
      </c>
      <c r="D1523" s="83" t="s">
        <v>311</v>
      </c>
      <c r="E1523" s="83" t="s">
        <v>311</v>
      </c>
      <c r="F1523" s="83" t="s">
        <v>311</v>
      </c>
      <c r="G1523" s="83" t="s">
        <v>311</v>
      </c>
      <c r="H1523" s="83" t="s">
        <v>311</v>
      </c>
      <c r="I1523" s="83" t="s">
        <v>311</v>
      </c>
      <c r="J1523" s="83" t="s">
        <v>311</v>
      </c>
      <c r="K1523" s="84" t="s">
        <v>311</v>
      </c>
      <c r="L1523" s="83" t="s">
        <v>311</v>
      </c>
      <c r="M1523" s="85" t="s">
        <v>311</v>
      </c>
      <c r="N1523" s="83" t="s">
        <v>311</v>
      </c>
      <c r="O1523" s="84" t="s">
        <v>311</v>
      </c>
      <c r="P1523" s="83" t="s">
        <v>311</v>
      </c>
      <c r="Q1523" s="83" t="s">
        <v>311</v>
      </c>
      <c r="R1523" s="83" t="s">
        <v>311</v>
      </c>
      <c r="S1523" s="86" t="s">
        <v>311</v>
      </c>
      <c r="T1523" s="83" t="s">
        <v>311</v>
      </c>
      <c r="U1523" s="83" t="s">
        <v>311</v>
      </c>
      <c r="V1523" s="83" t="s">
        <v>311</v>
      </c>
      <c r="W1523" s="86" t="s">
        <v>311</v>
      </c>
      <c r="X1523" s="86" t="s">
        <v>311</v>
      </c>
      <c r="Y1523" s="90" t="str">
        <f>IF(tbl_main[[#This Row],[ИНН организации]]="","",IF(ISERROR(VLOOKUP(tbl_main[[#This Row],[ИНН организации]],tbl_inn[],3,FALSE)),"Проверьте ИНН",VLOOKUP(tbl_main[[#This Row],[ИНН организации]],tbl_inn[],3,FALSE)))</f>
        <v/>
      </c>
      <c r="Z1523" s="90" t="str">
        <f>IF(ISERROR(VLOOKUP(tbl_main[[#This Row],[ИНН организации]],tbl_inn[],4,FALSE)),"",VLOOKUP(tbl_main[[#This Row],[ИНН организации]],tbl_inn[],4,FALSE))</f>
        <v/>
      </c>
      <c r="AA1523" s="90" t="str">
        <f>IF(ISERROR(VLOOKUP(tbl_main[[#This Row],[ИНН организации]],tbl_inn[],8,FALSE)),"",VLOOKUP(tbl_main[[#This Row],[ИНН организации]],tbl_inn[],8,FALSE))</f>
        <v/>
      </c>
      <c r="AB1523" s="83" t="s">
        <v>311</v>
      </c>
      <c r="AC1523" s="83" t="s">
        <v>311</v>
      </c>
      <c r="AD1523" s="83" t="s">
        <v>311</v>
      </c>
      <c r="AE1523" s="83" t="s">
        <v>311</v>
      </c>
      <c r="AF1523" s="83" t="s">
        <v>311</v>
      </c>
      <c r="AG1523" s="83" t="s">
        <v>311</v>
      </c>
      <c r="AH1523" s="83" t="s">
        <v>311</v>
      </c>
      <c r="AI1523" s="83" t="s">
        <v>311</v>
      </c>
      <c r="AJ1523" s="83" t="s">
        <v>311</v>
      </c>
      <c r="AK1523" s="83" t="s">
        <v>311</v>
      </c>
      <c r="AL1523" s="83" t="s">
        <v>311</v>
      </c>
      <c r="AM1523" s="83" t="s">
        <v>311</v>
      </c>
      <c r="AN1523" s="83" t="s">
        <v>311</v>
      </c>
    </row>
    <row r="1524" spans="1:40" x14ac:dyDescent="0.25">
      <c r="A1524" s="81">
        <f t="shared" si="23"/>
        <v>1515</v>
      </c>
      <c r="B1524" s="82" t="str">
        <f>IF(tbl_main[[#This Row],[ТИП]]="","",IF(tbl_main[[#This Row],[Серия и номер]]="","",tbl_main[[#This Row],[ТИП]]&amp;"-"&amp;RIGHT(tbl_main[[#This Row],[Серия и номер]],6)))</f>
        <v/>
      </c>
      <c r="C1524" s="83" t="s">
        <v>311</v>
      </c>
      <c r="D1524" s="83" t="s">
        <v>311</v>
      </c>
      <c r="E1524" s="83" t="s">
        <v>311</v>
      </c>
      <c r="F1524" s="83" t="s">
        <v>311</v>
      </c>
      <c r="G1524" s="83" t="s">
        <v>311</v>
      </c>
      <c r="H1524" s="83" t="s">
        <v>311</v>
      </c>
      <c r="I1524" s="83" t="s">
        <v>311</v>
      </c>
      <c r="J1524" s="83" t="s">
        <v>311</v>
      </c>
      <c r="K1524" s="84" t="s">
        <v>311</v>
      </c>
      <c r="L1524" s="83" t="s">
        <v>311</v>
      </c>
      <c r="M1524" s="85" t="s">
        <v>311</v>
      </c>
      <c r="N1524" s="83" t="s">
        <v>311</v>
      </c>
      <c r="O1524" s="84" t="s">
        <v>311</v>
      </c>
      <c r="P1524" s="83" t="s">
        <v>311</v>
      </c>
      <c r="Q1524" s="83" t="s">
        <v>311</v>
      </c>
      <c r="R1524" s="83" t="s">
        <v>311</v>
      </c>
      <c r="S1524" s="86" t="s">
        <v>311</v>
      </c>
      <c r="T1524" s="83" t="s">
        <v>311</v>
      </c>
      <c r="U1524" s="83" t="s">
        <v>311</v>
      </c>
      <c r="V1524" s="83" t="s">
        <v>311</v>
      </c>
      <c r="W1524" s="86" t="s">
        <v>311</v>
      </c>
      <c r="X1524" s="86" t="s">
        <v>311</v>
      </c>
      <c r="Y1524" s="90" t="str">
        <f>IF(tbl_main[[#This Row],[ИНН организации]]="","",IF(ISERROR(VLOOKUP(tbl_main[[#This Row],[ИНН организации]],tbl_inn[],3,FALSE)),"Проверьте ИНН",VLOOKUP(tbl_main[[#This Row],[ИНН организации]],tbl_inn[],3,FALSE)))</f>
        <v/>
      </c>
      <c r="Z1524" s="90" t="str">
        <f>IF(ISERROR(VLOOKUP(tbl_main[[#This Row],[ИНН организации]],tbl_inn[],4,FALSE)),"",VLOOKUP(tbl_main[[#This Row],[ИНН организации]],tbl_inn[],4,FALSE))</f>
        <v/>
      </c>
      <c r="AA1524" s="90" t="str">
        <f>IF(ISERROR(VLOOKUP(tbl_main[[#This Row],[ИНН организации]],tbl_inn[],8,FALSE)),"",VLOOKUP(tbl_main[[#This Row],[ИНН организации]],tbl_inn[],8,FALSE))</f>
        <v/>
      </c>
      <c r="AB1524" s="83" t="s">
        <v>311</v>
      </c>
      <c r="AC1524" s="83" t="s">
        <v>311</v>
      </c>
      <c r="AD1524" s="83" t="s">
        <v>311</v>
      </c>
      <c r="AE1524" s="83" t="s">
        <v>311</v>
      </c>
      <c r="AF1524" s="83" t="s">
        <v>311</v>
      </c>
      <c r="AG1524" s="83" t="s">
        <v>311</v>
      </c>
      <c r="AH1524" s="83" t="s">
        <v>311</v>
      </c>
      <c r="AI1524" s="83" t="s">
        <v>311</v>
      </c>
      <c r="AJ1524" s="83" t="s">
        <v>311</v>
      </c>
      <c r="AK1524" s="83" t="s">
        <v>311</v>
      </c>
      <c r="AL1524" s="83" t="s">
        <v>311</v>
      </c>
      <c r="AM1524" s="83" t="s">
        <v>311</v>
      </c>
      <c r="AN1524" s="83" t="s">
        <v>311</v>
      </c>
    </row>
    <row r="1525" spans="1:40" x14ac:dyDescent="0.25">
      <c r="A1525" s="81">
        <f t="shared" si="23"/>
        <v>1516</v>
      </c>
      <c r="B1525" s="82" t="str">
        <f>IF(tbl_main[[#This Row],[ТИП]]="","",IF(tbl_main[[#This Row],[Серия и номер]]="","",tbl_main[[#This Row],[ТИП]]&amp;"-"&amp;RIGHT(tbl_main[[#This Row],[Серия и номер]],6)))</f>
        <v/>
      </c>
      <c r="C1525" s="83" t="s">
        <v>311</v>
      </c>
      <c r="D1525" s="83" t="s">
        <v>311</v>
      </c>
      <c r="E1525" s="83" t="s">
        <v>311</v>
      </c>
      <c r="F1525" s="83" t="s">
        <v>311</v>
      </c>
      <c r="G1525" s="83" t="s">
        <v>311</v>
      </c>
      <c r="H1525" s="83" t="s">
        <v>311</v>
      </c>
      <c r="I1525" s="83" t="s">
        <v>311</v>
      </c>
      <c r="J1525" s="83" t="s">
        <v>311</v>
      </c>
      <c r="K1525" s="84" t="s">
        <v>311</v>
      </c>
      <c r="L1525" s="83" t="s">
        <v>311</v>
      </c>
      <c r="M1525" s="85" t="s">
        <v>311</v>
      </c>
      <c r="N1525" s="83" t="s">
        <v>311</v>
      </c>
      <c r="O1525" s="84" t="s">
        <v>311</v>
      </c>
      <c r="P1525" s="83" t="s">
        <v>311</v>
      </c>
      <c r="Q1525" s="83" t="s">
        <v>311</v>
      </c>
      <c r="R1525" s="83" t="s">
        <v>311</v>
      </c>
      <c r="S1525" s="86" t="s">
        <v>311</v>
      </c>
      <c r="T1525" s="83" t="s">
        <v>311</v>
      </c>
      <c r="U1525" s="83" t="s">
        <v>311</v>
      </c>
      <c r="V1525" s="83" t="s">
        <v>311</v>
      </c>
      <c r="W1525" s="86" t="s">
        <v>311</v>
      </c>
      <c r="X1525" s="86" t="s">
        <v>311</v>
      </c>
      <c r="Y1525" s="90" t="str">
        <f>IF(tbl_main[[#This Row],[ИНН организации]]="","",IF(ISERROR(VLOOKUP(tbl_main[[#This Row],[ИНН организации]],tbl_inn[],3,FALSE)),"Проверьте ИНН",VLOOKUP(tbl_main[[#This Row],[ИНН организации]],tbl_inn[],3,FALSE)))</f>
        <v/>
      </c>
      <c r="Z1525" s="90" t="str">
        <f>IF(ISERROR(VLOOKUP(tbl_main[[#This Row],[ИНН организации]],tbl_inn[],4,FALSE)),"",VLOOKUP(tbl_main[[#This Row],[ИНН организации]],tbl_inn[],4,FALSE))</f>
        <v/>
      </c>
      <c r="AA1525" s="90" t="str">
        <f>IF(ISERROR(VLOOKUP(tbl_main[[#This Row],[ИНН организации]],tbl_inn[],8,FALSE)),"",VLOOKUP(tbl_main[[#This Row],[ИНН организации]],tbl_inn[],8,FALSE))</f>
        <v/>
      </c>
      <c r="AB1525" s="83" t="s">
        <v>311</v>
      </c>
      <c r="AC1525" s="83" t="s">
        <v>311</v>
      </c>
      <c r="AD1525" s="83" t="s">
        <v>311</v>
      </c>
      <c r="AE1525" s="83" t="s">
        <v>311</v>
      </c>
      <c r="AF1525" s="83" t="s">
        <v>311</v>
      </c>
      <c r="AG1525" s="83" t="s">
        <v>311</v>
      </c>
      <c r="AH1525" s="83" t="s">
        <v>311</v>
      </c>
      <c r="AI1525" s="83" t="s">
        <v>311</v>
      </c>
      <c r="AJ1525" s="83" t="s">
        <v>311</v>
      </c>
      <c r="AK1525" s="83" t="s">
        <v>311</v>
      </c>
      <c r="AL1525" s="83" t="s">
        <v>311</v>
      </c>
      <c r="AM1525" s="83" t="s">
        <v>311</v>
      </c>
      <c r="AN1525" s="83" t="s">
        <v>311</v>
      </c>
    </row>
    <row r="1526" spans="1:40" x14ac:dyDescent="0.25">
      <c r="A1526" s="81">
        <f t="shared" si="23"/>
        <v>1517</v>
      </c>
      <c r="B1526" s="82" t="str">
        <f>IF(tbl_main[[#This Row],[ТИП]]="","",IF(tbl_main[[#This Row],[Серия и номер]]="","",tbl_main[[#This Row],[ТИП]]&amp;"-"&amp;RIGHT(tbl_main[[#This Row],[Серия и номер]],6)))</f>
        <v/>
      </c>
      <c r="C1526" s="83" t="s">
        <v>311</v>
      </c>
      <c r="D1526" s="83" t="s">
        <v>311</v>
      </c>
      <c r="E1526" s="83" t="s">
        <v>311</v>
      </c>
      <c r="F1526" s="83" t="s">
        <v>311</v>
      </c>
      <c r="G1526" s="83" t="s">
        <v>311</v>
      </c>
      <c r="H1526" s="83" t="s">
        <v>311</v>
      </c>
      <c r="I1526" s="83" t="s">
        <v>311</v>
      </c>
      <c r="J1526" s="83" t="s">
        <v>311</v>
      </c>
      <c r="K1526" s="84" t="s">
        <v>311</v>
      </c>
      <c r="L1526" s="83" t="s">
        <v>311</v>
      </c>
      <c r="M1526" s="85" t="s">
        <v>311</v>
      </c>
      <c r="N1526" s="83" t="s">
        <v>311</v>
      </c>
      <c r="O1526" s="84" t="s">
        <v>311</v>
      </c>
      <c r="P1526" s="83" t="s">
        <v>311</v>
      </c>
      <c r="Q1526" s="83" t="s">
        <v>311</v>
      </c>
      <c r="R1526" s="83" t="s">
        <v>311</v>
      </c>
      <c r="S1526" s="86" t="s">
        <v>311</v>
      </c>
      <c r="T1526" s="83" t="s">
        <v>311</v>
      </c>
      <c r="U1526" s="83" t="s">
        <v>311</v>
      </c>
      <c r="V1526" s="83" t="s">
        <v>311</v>
      </c>
      <c r="W1526" s="86" t="s">
        <v>311</v>
      </c>
      <c r="X1526" s="86" t="s">
        <v>311</v>
      </c>
      <c r="Y1526" s="90" t="str">
        <f>IF(tbl_main[[#This Row],[ИНН организации]]="","",IF(ISERROR(VLOOKUP(tbl_main[[#This Row],[ИНН организации]],tbl_inn[],3,FALSE)),"Проверьте ИНН",VLOOKUP(tbl_main[[#This Row],[ИНН организации]],tbl_inn[],3,FALSE)))</f>
        <v/>
      </c>
      <c r="Z1526" s="90" t="str">
        <f>IF(ISERROR(VLOOKUP(tbl_main[[#This Row],[ИНН организации]],tbl_inn[],4,FALSE)),"",VLOOKUP(tbl_main[[#This Row],[ИНН организации]],tbl_inn[],4,FALSE))</f>
        <v/>
      </c>
      <c r="AA1526" s="90" t="str">
        <f>IF(ISERROR(VLOOKUP(tbl_main[[#This Row],[ИНН организации]],tbl_inn[],8,FALSE)),"",VLOOKUP(tbl_main[[#This Row],[ИНН организации]],tbl_inn[],8,FALSE))</f>
        <v/>
      </c>
      <c r="AB1526" s="83" t="s">
        <v>311</v>
      </c>
      <c r="AC1526" s="83" t="s">
        <v>311</v>
      </c>
      <c r="AD1526" s="83" t="s">
        <v>311</v>
      </c>
      <c r="AE1526" s="83" t="s">
        <v>311</v>
      </c>
      <c r="AF1526" s="83" t="s">
        <v>311</v>
      </c>
      <c r="AG1526" s="83" t="s">
        <v>311</v>
      </c>
      <c r="AH1526" s="83" t="s">
        <v>311</v>
      </c>
      <c r="AI1526" s="83" t="s">
        <v>311</v>
      </c>
      <c r="AJ1526" s="83" t="s">
        <v>311</v>
      </c>
      <c r="AK1526" s="83" t="s">
        <v>311</v>
      </c>
      <c r="AL1526" s="83" t="s">
        <v>311</v>
      </c>
      <c r="AM1526" s="83" t="s">
        <v>311</v>
      </c>
      <c r="AN1526" s="83" t="s">
        <v>311</v>
      </c>
    </row>
    <row r="1527" spans="1:40" x14ac:dyDescent="0.25">
      <c r="A1527" s="81">
        <f t="shared" si="23"/>
        <v>1518</v>
      </c>
      <c r="B1527" s="82" t="str">
        <f>IF(tbl_main[[#This Row],[ТИП]]="","",IF(tbl_main[[#This Row],[Серия и номер]]="","",tbl_main[[#This Row],[ТИП]]&amp;"-"&amp;RIGHT(tbl_main[[#This Row],[Серия и номер]],6)))</f>
        <v/>
      </c>
      <c r="C1527" s="83" t="s">
        <v>311</v>
      </c>
      <c r="D1527" s="83" t="s">
        <v>311</v>
      </c>
      <c r="E1527" s="83" t="s">
        <v>311</v>
      </c>
      <c r="F1527" s="83" t="s">
        <v>311</v>
      </c>
      <c r="G1527" s="83" t="s">
        <v>311</v>
      </c>
      <c r="H1527" s="83" t="s">
        <v>311</v>
      </c>
      <c r="I1527" s="83" t="s">
        <v>311</v>
      </c>
      <c r="J1527" s="83" t="s">
        <v>311</v>
      </c>
      <c r="K1527" s="84" t="s">
        <v>311</v>
      </c>
      <c r="L1527" s="83" t="s">
        <v>311</v>
      </c>
      <c r="M1527" s="85" t="s">
        <v>311</v>
      </c>
      <c r="N1527" s="83" t="s">
        <v>311</v>
      </c>
      <c r="O1527" s="84" t="s">
        <v>311</v>
      </c>
      <c r="P1527" s="83" t="s">
        <v>311</v>
      </c>
      <c r="Q1527" s="83" t="s">
        <v>311</v>
      </c>
      <c r="R1527" s="83" t="s">
        <v>311</v>
      </c>
      <c r="S1527" s="86" t="s">
        <v>311</v>
      </c>
      <c r="T1527" s="83" t="s">
        <v>311</v>
      </c>
      <c r="U1527" s="83" t="s">
        <v>311</v>
      </c>
      <c r="V1527" s="83" t="s">
        <v>311</v>
      </c>
      <c r="W1527" s="86" t="s">
        <v>311</v>
      </c>
      <c r="X1527" s="86" t="s">
        <v>311</v>
      </c>
      <c r="Y1527" s="90" t="str">
        <f>IF(tbl_main[[#This Row],[ИНН организации]]="","",IF(ISERROR(VLOOKUP(tbl_main[[#This Row],[ИНН организации]],tbl_inn[],3,FALSE)),"Проверьте ИНН",VLOOKUP(tbl_main[[#This Row],[ИНН организации]],tbl_inn[],3,FALSE)))</f>
        <v/>
      </c>
      <c r="Z1527" s="90" t="str">
        <f>IF(ISERROR(VLOOKUP(tbl_main[[#This Row],[ИНН организации]],tbl_inn[],4,FALSE)),"",VLOOKUP(tbl_main[[#This Row],[ИНН организации]],tbl_inn[],4,FALSE))</f>
        <v/>
      </c>
      <c r="AA1527" s="90" t="str">
        <f>IF(ISERROR(VLOOKUP(tbl_main[[#This Row],[ИНН организации]],tbl_inn[],8,FALSE)),"",VLOOKUP(tbl_main[[#This Row],[ИНН организации]],tbl_inn[],8,FALSE))</f>
        <v/>
      </c>
      <c r="AB1527" s="83" t="s">
        <v>311</v>
      </c>
      <c r="AC1527" s="83" t="s">
        <v>311</v>
      </c>
      <c r="AD1527" s="83" t="s">
        <v>311</v>
      </c>
      <c r="AE1527" s="83" t="s">
        <v>311</v>
      </c>
      <c r="AF1527" s="83" t="s">
        <v>311</v>
      </c>
      <c r="AG1527" s="83" t="s">
        <v>311</v>
      </c>
      <c r="AH1527" s="83" t="s">
        <v>311</v>
      </c>
      <c r="AI1527" s="83" t="s">
        <v>311</v>
      </c>
      <c r="AJ1527" s="83" t="s">
        <v>311</v>
      </c>
      <c r="AK1527" s="83" t="s">
        <v>311</v>
      </c>
      <c r="AL1527" s="83" t="s">
        <v>311</v>
      </c>
      <c r="AM1527" s="83" t="s">
        <v>311</v>
      </c>
      <c r="AN1527" s="83" t="s">
        <v>311</v>
      </c>
    </row>
    <row r="1528" spans="1:40" x14ac:dyDescent="0.25">
      <c r="A1528" s="81">
        <f t="shared" si="23"/>
        <v>1519</v>
      </c>
      <c r="B1528" s="82" t="str">
        <f>IF(tbl_main[[#This Row],[ТИП]]="","",IF(tbl_main[[#This Row],[Серия и номер]]="","",tbl_main[[#This Row],[ТИП]]&amp;"-"&amp;RIGHT(tbl_main[[#This Row],[Серия и номер]],6)))</f>
        <v/>
      </c>
      <c r="C1528" s="83" t="s">
        <v>311</v>
      </c>
      <c r="D1528" s="83" t="s">
        <v>311</v>
      </c>
      <c r="E1528" s="83" t="s">
        <v>311</v>
      </c>
      <c r="F1528" s="83" t="s">
        <v>311</v>
      </c>
      <c r="G1528" s="83" t="s">
        <v>311</v>
      </c>
      <c r="H1528" s="83" t="s">
        <v>311</v>
      </c>
      <c r="I1528" s="83" t="s">
        <v>311</v>
      </c>
      <c r="J1528" s="83" t="s">
        <v>311</v>
      </c>
      <c r="K1528" s="84" t="s">
        <v>311</v>
      </c>
      <c r="L1528" s="83" t="s">
        <v>311</v>
      </c>
      <c r="M1528" s="85" t="s">
        <v>311</v>
      </c>
      <c r="N1528" s="83" t="s">
        <v>311</v>
      </c>
      <c r="O1528" s="84" t="s">
        <v>311</v>
      </c>
      <c r="P1528" s="83" t="s">
        <v>311</v>
      </c>
      <c r="Q1528" s="83" t="s">
        <v>311</v>
      </c>
      <c r="R1528" s="83" t="s">
        <v>311</v>
      </c>
      <c r="S1528" s="86" t="s">
        <v>311</v>
      </c>
      <c r="T1528" s="83" t="s">
        <v>311</v>
      </c>
      <c r="U1528" s="83" t="s">
        <v>311</v>
      </c>
      <c r="V1528" s="83" t="s">
        <v>311</v>
      </c>
      <c r="W1528" s="86" t="s">
        <v>311</v>
      </c>
      <c r="X1528" s="86" t="s">
        <v>311</v>
      </c>
      <c r="Y1528" s="90" t="str">
        <f>IF(tbl_main[[#This Row],[ИНН организации]]="","",IF(ISERROR(VLOOKUP(tbl_main[[#This Row],[ИНН организации]],tbl_inn[],3,FALSE)),"Проверьте ИНН",VLOOKUP(tbl_main[[#This Row],[ИНН организации]],tbl_inn[],3,FALSE)))</f>
        <v/>
      </c>
      <c r="Z1528" s="90" t="str">
        <f>IF(ISERROR(VLOOKUP(tbl_main[[#This Row],[ИНН организации]],tbl_inn[],4,FALSE)),"",VLOOKUP(tbl_main[[#This Row],[ИНН организации]],tbl_inn[],4,FALSE))</f>
        <v/>
      </c>
      <c r="AA1528" s="90" t="str">
        <f>IF(ISERROR(VLOOKUP(tbl_main[[#This Row],[ИНН организации]],tbl_inn[],8,FALSE)),"",VLOOKUP(tbl_main[[#This Row],[ИНН организации]],tbl_inn[],8,FALSE))</f>
        <v/>
      </c>
      <c r="AB1528" s="83" t="s">
        <v>311</v>
      </c>
      <c r="AC1528" s="83" t="s">
        <v>311</v>
      </c>
      <c r="AD1528" s="83" t="s">
        <v>311</v>
      </c>
      <c r="AE1528" s="83" t="s">
        <v>311</v>
      </c>
      <c r="AF1528" s="83" t="s">
        <v>311</v>
      </c>
      <c r="AG1528" s="83" t="s">
        <v>311</v>
      </c>
      <c r="AH1528" s="83" t="s">
        <v>311</v>
      </c>
      <c r="AI1528" s="83" t="s">
        <v>311</v>
      </c>
      <c r="AJ1528" s="83" t="s">
        <v>311</v>
      </c>
      <c r="AK1528" s="83" t="s">
        <v>311</v>
      </c>
      <c r="AL1528" s="83" t="s">
        <v>311</v>
      </c>
      <c r="AM1528" s="83" t="s">
        <v>311</v>
      </c>
      <c r="AN1528" s="83" t="s">
        <v>311</v>
      </c>
    </row>
    <row r="1529" spans="1:40" x14ac:dyDescent="0.25">
      <c r="A1529" s="81">
        <f t="shared" si="23"/>
        <v>1520</v>
      </c>
      <c r="B1529" s="82" t="str">
        <f>IF(tbl_main[[#This Row],[ТИП]]="","",IF(tbl_main[[#This Row],[Серия и номер]]="","",tbl_main[[#This Row],[ТИП]]&amp;"-"&amp;RIGHT(tbl_main[[#This Row],[Серия и номер]],6)))</f>
        <v/>
      </c>
      <c r="C1529" s="83" t="s">
        <v>311</v>
      </c>
      <c r="D1529" s="83" t="s">
        <v>311</v>
      </c>
      <c r="E1529" s="83" t="s">
        <v>311</v>
      </c>
      <c r="F1529" s="83" t="s">
        <v>311</v>
      </c>
      <c r="G1529" s="83" t="s">
        <v>311</v>
      </c>
      <c r="H1529" s="83" t="s">
        <v>311</v>
      </c>
      <c r="I1529" s="83" t="s">
        <v>311</v>
      </c>
      <c r="J1529" s="83" t="s">
        <v>311</v>
      </c>
      <c r="K1529" s="84" t="s">
        <v>311</v>
      </c>
      <c r="L1529" s="83" t="s">
        <v>311</v>
      </c>
      <c r="M1529" s="85" t="s">
        <v>311</v>
      </c>
      <c r="N1529" s="83" t="s">
        <v>311</v>
      </c>
      <c r="O1529" s="84" t="s">
        <v>311</v>
      </c>
      <c r="P1529" s="83" t="s">
        <v>311</v>
      </c>
      <c r="Q1529" s="83" t="s">
        <v>311</v>
      </c>
      <c r="R1529" s="83" t="s">
        <v>311</v>
      </c>
      <c r="S1529" s="86" t="s">
        <v>311</v>
      </c>
      <c r="T1529" s="83" t="s">
        <v>311</v>
      </c>
      <c r="U1529" s="83" t="s">
        <v>311</v>
      </c>
      <c r="V1529" s="83" t="s">
        <v>311</v>
      </c>
      <c r="W1529" s="86" t="s">
        <v>311</v>
      </c>
      <c r="X1529" s="86" t="s">
        <v>311</v>
      </c>
      <c r="Y1529" s="90" t="str">
        <f>IF(tbl_main[[#This Row],[ИНН организации]]="","",IF(ISERROR(VLOOKUP(tbl_main[[#This Row],[ИНН организации]],tbl_inn[],3,FALSE)),"Проверьте ИНН",VLOOKUP(tbl_main[[#This Row],[ИНН организации]],tbl_inn[],3,FALSE)))</f>
        <v/>
      </c>
      <c r="Z1529" s="90" t="str">
        <f>IF(ISERROR(VLOOKUP(tbl_main[[#This Row],[ИНН организации]],tbl_inn[],4,FALSE)),"",VLOOKUP(tbl_main[[#This Row],[ИНН организации]],tbl_inn[],4,FALSE))</f>
        <v/>
      </c>
      <c r="AA1529" s="90" t="str">
        <f>IF(ISERROR(VLOOKUP(tbl_main[[#This Row],[ИНН организации]],tbl_inn[],8,FALSE)),"",VLOOKUP(tbl_main[[#This Row],[ИНН организации]],tbl_inn[],8,FALSE))</f>
        <v/>
      </c>
      <c r="AB1529" s="83" t="s">
        <v>311</v>
      </c>
      <c r="AC1529" s="83" t="s">
        <v>311</v>
      </c>
      <c r="AD1529" s="83" t="s">
        <v>311</v>
      </c>
      <c r="AE1529" s="83" t="s">
        <v>311</v>
      </c>
      <c r="AF1529" s="83" t="s">
        <v>311</v>
      </c>
      <c r="AG1529" s="83" t="s">
        <v>311</v>
      </c>
      <c r="AH1529" s="83" t="s">
        <v>311</v>
      </c>
      <c r="AI1529" s="83" t="s">
        <v>311</v>
      </c>
      <c r="AJ1529" s="83" t="s">
        <v>311</v>
      </c>
      <c r="AK1529" s="83" t="s">
        <v>311</v>
      </c>
      <c r="AL1529" s="83" t="s">
        <v>311</v>
      </c>
      <c r="AM1529" s="83" t="s">
        <v>311</v>
      </c>
      <c r="AN1529" s="83" t="s">
        <v>311</v>
      </c>
    </row>
    <row r="1530" spans="1:40" x14ac:dyDescent="0.25">
      <c r="A1530" s="81">
        <f t="shared" si="23"/>
        <v>1521</v>
      </c>
      <c r="B1530" s="82" t="str">
        <f>IF(tbl_main[[#This Row],[ТИП]]="","",IF(tbl_main[[#This Row],[Серия и номер]]="","",tbl_main[[#This Row],[ТИП]]&amp;"-"&amp;RIGHT(tbl_main[[#This Row],[Серия и номер]],6)))</f>
        <v/>
      </c>
      <c r="C1530" s="83" t="s">
        <v>311</v>
      </c>
      <c r="D1530" s="83" t="s">
        <v>311</v>
      </c>
      <c r="E1530" s="83" t="s">
        <v>311</v>
      </c>
      <c r="F1530" s="83" t="s">
        <v>311</v>
      </c>
      <c r="G1530" s="83" t="s">
        <v>311</v>
      </c>
      <c r="H1530" s="83" t="s">
        <v>311</v>
      </c>
      <c r="I1530" s="83" t="s">
        <v>311</v>
      </c>
      <c r="J1530" s="83" t="s">
        <v>311</v>
      </c>
      <c r="K1530" s="84" t="s">
        <v>311</v>
      </c>
      <c r="L1530" s="83" t="s">
        <v>311</v>
      </c>
      <c r="M1530" s="85" t="s">
        <v>311</v>
      </c>
      <c r="N1530" s="83" t="s">
        <v>311</v>
      </c>
      <c r="O1530" s="84" t="s">
        <v>311</v>
      </c>
      <c r="P1530" s="83" t="s">
        <v>311</v>
      </c>
      <c r="Q1530" s="83" t="s">
        <v>311</v>
      </c>
      <c r="R1530" s="83" t="s">
        <v>311</v>
      </c>
      <c r="S1530" s="86" t="s">
        <v>311</v>
      </c>
      <c r="T1530" s="83" t="s">
        <v>311</v>
      </c>
      <c r="U1530" s="83" t="s">
        <v>311</v>
      </c>
      <c r="V1530" s="83" t="s">
        <v>311</v>
      </c>
      <c r="W1530" s="86" t="s">
        <v>311</v>
      </c>
      <c r="X1530" s="86" t="s">
        <v>311</v>
      </c>
      <c r="Y1530" s="90" t="str">
        <f>IF(tbl_main[[#This Row],[ИНН организации]]="","",IF(ISERROR(VLOOKUP(tbl_main[[#This Row],[ИНН организации]],tbl_inn[],3,FALSE)),"Проверьте ИНН",VLOOKUP(tbl_main[[#This Row],[ИНН организации]],tbl_inn[],3,FALSE)))</f>
        <v/>
      </c>
      <c r="Z1530" s="90" t="str">
        <f>IF(ISERROR(VLOOKUP(tbl_main[[#This Row],[ИНН организации]],tbl_inn[],4,FALSE)),"",VLOOKUP(tbl_main[[#This Row],[ИНН организации]],tbl_inn[],4,FALSE))</f>
        <v/>
      </c>
      <c r="AA1530" s="90" t="str">
        <f>IF(ISERROR(VLOOKUP(tbl_main[[#This Row],[ИНН организации]],tbl_inn[],8,FALSE)),"",VLOOKUP(tbl_main[[#This Row],[ИНН организации]],tbl_inn[],8,FALSE))</f>
        <v/>
      </c>
      <c r="AB1530" s="83" t="s">
        <v>311</v>
      </c>
      <c r="AC1530" s="83" t="s">
        <v>311</v>
      </c>
      <c r="AD1530" s="83" t="s">
        <v>311</v>
      </c>
      <c r="AE1530" s="83" t="s">
        <v>311</v>
      </c>
      <c r="AF1530" s="83" t="s">
        <v>311</v>
      </c>
      <c r="AG1530" s="83" t="s">
        <v>311</v>
      </c>
      <c r="AH1530" s="83" t="s">
        <v>311</v>
      </c>
      <c r="AI1530" s="83" t="s">
        <v>311</v>
      </c>
      <c r="AJ1530" s="83" t="s">
        <v>311</v>
      </c>
      <c r="AK1530" s="83" t="s">
        <v>311</v>
      </c>
      <c r="AL1530" s="83" t="s">
        <v>311</v>
      </c>
      <c r="AM1530" s="83" t="s">
        <v>311</v>
      </c>
      <c r="AN1530" s="83" t="s">
        <v>311</v>
      </c>
    </row>
    <row r="1531" spans="1:40" x14ac:dyDescent="0.25">
      <c r="A1531" s="81">
        <f t="shared" si="23"/>
        <v>1522</v>
      </c>
      <c r="B1531" s="82" t="str">
        <f>IF(tbl_main[[#This Row],[ТИП]]="","",IF(tbl_main[[#This Row],[Серия и номер]]="","",tbl_main[[#This Row],[ТИП]]&amp;"-"&amp;RIGHT(tbl_main[[#This Row],[Серия и номер]],6)))</f>
        <v/>
      </c>
      <c r="C1531" s="83" t="s">
        <v>311</v>
      </c>
      <c r="D1531" s="83" t="s">
        <v>311</v>
      </c>
      <c r="E1531" s="83" t="s">
        <v>311</v>
      </c>
      <c r="F1531" s="83" t="s">
        <v>311</v>
      </c>
      <c r="G1531" s="83" t="s">
        <v>311</v>
      </c>
      <c r="H1531" s="83" t="s">
        <v>311</v>
      </c>
      <c r="I1531" s="83" t="s">
        <v>311</v>
      </c>
      <c r="J1531" s="83" t="s">
        <v>311</v>
      </c>
      <c r="K1531" s="84" t="s">
        <v>311</v>
      </c>
      <c r="L1531" s="83" t="s">
        <v>311</v>
      </c>
      <c r="M1531" s="85" t="s">
        <v>311</v>
      </c>
      <c r="N1531" s="83" t="s">
        <v>311</v>
      </c>
      <c r="O1531" s="84" t="s">
        <v>311</v>
      </c>
      <c r="P1531" s="83" t="s">
        <v>311</v>
      </c>
      <c r="Q1531" s="83" t="s">
        <v>311</v>
      </c>
      <c r="R1531" s="83" t="s">
        <v>311</v>
      </c>
      <c r="S1531" s="86" t="s">
        <v>311</v>
      </c>
      <c r="T1531" s="83" t="s">
        <v>311</v>
      </c>
      <c r="U1531" s="83" t="s">
        <v>311</v>
      </c>
      <c r="V1531" s="83" t="s">
        <v>311</v>
      </c>
      <c r="W1531" s="86" t="s">
        <v>311</v>
      </c>
      <c r="X1531" s="86" t="s">
        <v>311</v>
      </c>
      <c r="Y1531" s="90" t="str">
        <f>IF(tbl_main[[#This Row],[ИНН организации]]="","",IF(ISERROR(VLOOKUP(tbl_main[[#This Row],[ИНН организации]],tbl_inn[],3,FALSE)),"Проверьте ИНН",VLOOKUP(tbl_main[[#This Row],[ИНН организации]],tbl_inn[],3,FALSE)))</f>
        <v/>
      </c>
      <c r="Z1531" s="90" t="str">
        <f>IF(ISERROR(VLOOKUP(tbl_main[[#This Row],[ИНН организации]],tbl_inn[],4,FALSE)),"",VLOOKUP(tbl_main[[#This Row],[ИНН организации]],tbl_inn[],4,FALSE))</f>
        <v/>
      </c>
      <c r="AA1531" s="90" t="str">
        <f>IF(ISERROR(VLOOKUP(tbl_main[[#This Row],[ИНН организации]],tbl_inn[],8,FALSE)),"",VLOOKUP(tbl_main[[#This Row],[ИНН организации]],tbl_inn[],8,FALSE))</f>
        <v/>
      </c>
      <c r="AB1531" s="83" t="s">
        <v>311</v>
      </c>
      <c r="AC1531" s="83" t="s">
        <v>311</v>
      </c>
      <c r="AD1531" s="83" t="s">
        <v>311</v>
      </c>
      <c r="AE1531" s="83" t="s">
        <v>311</v>
      </c>
      <c r="AF1531" s="83" t="s">
        <v>311</v>
      </c>
      <c r="AG1531" s="83" t="s">
        <v>311</v>
      </c>
      <c r="AH1531" s="83" t="s">
        <v>311</v>
      </c>
      <c r="AI1531" s="83" t="s">
        <v>311</v>
      </c>
      <c r="AJ1531" s="83" t="s">
        <v>311</v>
      </c>
      <c r="AK1531" s="83" t="s">
        <v>311</v>
      </c>
      <c r="AL1531" s="83" t="s">
        <v>311</v>
      </c>
      <c r="AM1531" s="83" t="s">
        <v>311</v>
      </c>
      <c r="AN1531" s="83" t="s">
        <v>311</v>
      </c>
    </row>
    <row r="1532" spans="1:40" x14ac:dyDescent="0.25">
      <c r="A1532" s="81">
        <f t="shared" si="23"/>
        <v>1523</v>
      </c>
      <c r="B1532" s="82" t="str">
        <f>IF(tbl_main[[#This Row],[ТИП]]="","",IF(tbl_main[[#This Row],[Серия и номер]]="","",tbl_main[[#This Row],[ТИП]]&amp;"-"&amp;RIGHT(tbl_main[[#This Row],[Серия и номер]],6)))</f>
        <v/>
      </c>
      <c r="C1532" s="83" t="s">
        <v>311</v>
      </c>
      <c r="D1532" s="83" t="s">
        <v>311</v>
      </c>
      <c r="E1532" s="83" t="s">
        <v>311</v>
      </c>
      <c r="F1532" s="83" t="s">
        <v>311</v>
      </c>
      <c r="G1532" s="83" t="s">
        <v>311</v>
      </c>
      <c r="H1532" s="83" t="s">
        <v>311</v>
      </c>
      <c r="I1532" s="83" t="s">
        <v>311</v>
      </c>
      <c r="J1532" s="83" t="s">
        <v>311</v>
      </c>
      <c r="K1532" s="84" t="s">
        <v>311</v>
      </c>
      <c r="L1532" s="83" t="s">
        <v>311</v>
      </c>
      <c r="M1532" s="85" t="s">
        <v>311</v>
      </c>
      <c r="N1532" s="83" t="s">
        <v>311</v>
      </c>
      <c r="O1532" s="84" t="s">
        <v>311</v>
      </c>
      <c r="P1532" s="83" t="s">
        <v>311</v>
      </c>
      <c r="Q1532" s="83" t="s">
        <v>311</v>
      </c>
      <c r="R1532" s="83" t="s">
        <v>311</v>
      </c>
      <c r="S1532" s="86" t="s">
        <v>311</v>
      </c>
      <c r="T1532" s="83" t="s">
        <v>311</v>
      </c>
      <c r="U1532" s="83" t="s">
        <v>311</v>
      </c>
      <c r="V1532" s="83" t="s">
        <v>311</v>
      </c>
      <c r="W1532" s="86" t="s">
        <v>311</v>
      </c>
      <c r="X1532" s="86" t="s">
        <v>311</v>
      </c>
      <c r="Y1532" s="90" t="str">
        <f>IF(tbl_main[[#This Row],[ИНН организации]]="","",IF(ISERROR(VLOOKUP(tbl_main[[#This Row],[ИНН организации]],tbl_inn[],3,FALSE)),"Проверьте ИНН",VLOOKUP(tbl_main[[#This Row],[ИНН организации]],tbl_inn[],3,FALSE)))</f>
        <v/>
      </c>
      <c r="Z1532" s="90" t="str">
        <f>IF(ISERROR(VLOOKUP(tbl_main[[#This Row],[ИНН организации]],tbl_inn[],4,FALSE)),"",VLOOKUP(tbl_main[[#This Row],[ИНН организации]],tbl_inn[],4,FALSE))</f>
        <v/>
      </c>
      <c r="AA1532" s="90" t="str">
        <f>IF(ISERROR(VLOOKUP(tbl_main[[#This Row],[ИНН организации]],tbl_inn[],8,FALSE)),"",VLOOKUP(tbl_main[[#This Row],[ИНН организации]],tbl_inn[],8,FALSE))</f>
        <v/>
      </c>
      <c r="AB1532" s="83" t="s">
        <v>311</v>
      </c>
      <c r="AC1532" s="83" t="s">
        <v>311</v>
      </c>
      <c r="AD1532" s="83" t="s">
        <v>311</v>
      </c>
      <c r="AE1532" s="83" t="s">
        <v>311</v>
      </c>
      <c r="AF1532" s="83" t="s">
        <v>311</v>
      </c>
      <c r="AG1532" s="83" t="s">
        <v>311</v>
      </c>
      <c r="AH1532" s="83" t="s">
        <v>311</v>
      </c>
      <c r="AI1532" s="83" t="s">
        <v>311</v>
      </c>
      <c r="AJ1532" s="83" t="s">
        <v>311</v>
      </c>
      <c r="AK1532" s="83" t="s">
        <v>311</v>
      </c>
      <c r="AL1532" s="83" t="s">
        <v>311</v>
      </c>
      <c r="AM1532" s="83" t="s">
        <v>311</v>
      </c>
      <c r="AN1532" s="83" t="s">
        <v>311</v>
      </c>
    </row>
    <row r="1533" spans="1:40" x14ac:dyDescent="0.25">
      <c r="A1533" s="81">
        <f t="shared" si="23"/>
        <v>1524</v>
      </c>
      <c r="B1533" s="82" t="str">
        <f>IF(tbl_main[[#This Row],[ТИП]]="","",IF(tbl_main[[#This Row],[Серия и номер]]="","",tbl_main[[#This Row],[ТИП]]&amp;"-"&amp;RIGHT(tbl_main[[#This Row],[Серия и номер]],6)))</f>
        <v/>
      </c>
      <c r="C1533" s="83" t="s">
        <v>311</v>
      </c>
      <c r="D1533" s="83" t="s">
        <v>311</v>
      </c>
      <c r="E1533" s="83" t="s">
        <v>311</v>
      </c>
      <c r="F1533" s="83" t="s">
        <v>311</v>
      </c>
      <c r="G1533" s="83" t="s">
        <v>311</v>
      </c>
      <c r="H1533" s="83" t="s">
        <v>311</v>
      </c>
      <c r="I1533" s="83" t="s">
        <v>311</v>
      </c>
      <c r="J1533" s="83" t="s">
        <v>311</v>
      </c>
      <c r="K1533" s="84" t="s">
        <v>311</v>
      </c>
      <c r="L1533" s="83" t="s">
        <v>311</v>
      </c>
      <c r="M1533" s="85" t="s">
        <v>311</v>
      </c>
      <c r="N1533" s="83" t="s">
        <v>311</v>
      </c>
      <c r="O1533" s="84" t="s">
        <v>311</v>
      </c>
      <c r="P1533" s="83" t="s">
        <v>311</v>
      </c>
      <c r="Q1533" s="83" t="s">
        <v>311</v>
      </c>
      <c r="R1533" s="83" t="s">
        <v>311</v>
      </c>
      <c r="S1533" s="86" t="s">
        <v>311</v>
      </c>
      <c r="T1533" s="83" t="s">
        <v>311</v>
      </c>
      <c r="U1533" s="83" t="s">
        <v>311</v>
      </c>
      <c r="V1533" s="83" t="s">
        <v>311</v>
      </c>
      <c r="W1533" s="86" t="s">
        <v>311</v>
      </c>
      <c r="X1533" s="86" t="s">
        <v>311</v>
      </c>
      <c r="Y1533" s="90" t="str">
        <f>IF(tbl_main[[#This Row],[ИНН организации]]="","",IF(ISERROR(VLOOKUP(tbl_main[[#This Row],[ИНН организации]],tbl_inn[],3,FALSE)),"Проверьте ИНН",VLOOKUP(tbl_main[[#This Row],[ИНН организации]],tbl_inn[],3,FALSE)))</f>
        <v/>
      </c>
      <c r="Z1533" s="90" t="str">
        <f>IF(ISERROR(VLOOKUP(tbl_main[[#This Row],[ИНН организации]],tbl_inn[],4,FALSE)),"",VLOOKUP(tbl_main[[#This Row],[ИНН организации]],tbl_inn[],4,FALSE))</f>
        <v/>
      </c>
      <c r="AA1533" s="90" t="str">
        <f>IF(ISERROR(VLOOKUP(tbl_main[[#This Row],[ИНН организации]],tbl_inn[],8,FALSE)),"",VLOOKUP(tbl_main[[#This Row],[ИНН организации]],tbl_inn[],8,FALSE))</f>
        <v/>
      </c>
      <c r="AB1533" s="83" t="s">
        <v>311</v>
      </c>
      <c r="AC1533" s="83" t="s">
        <v>311</v>
      </c>
      <c r="AD1533" s="83" t="s">
        <v>311</v>
      </c>
      <c r="AE1533" s="83" t="s">
        <v>311</v>
      </c>
      <c r="AF1533" s="83" t="s">
        <v>311</v>
      </c>
      <c r="AG1533" s="83" t="s">
        <v>311</v>
      </c>
      <c r="AH1533" s="83" t="s">
        <v>311</v>
      </c>
      <c r="AI1533" s="83" t="s">
        <v>311</v>
      </c>
      <c r="AJ1533" s="83" t="s">
        <v>311</v>
      </c>
      <c r="AK1533" s="83" t="s">
        <v>311</v>
      </c>
      <c r="AL1533" s="83" t="s">
        <v>311</v>
      </c>
      <c r="AM1533" s="83" t="s">
        <v>311</v>
      </c>
      <c r="AN1533" s="83" t="s">
        <v>311</v>
      </c>
    </row>
    <row r="1534" spans="1:40" x14ac:dyDescent="0.25">
      <c r="A1534" s="81">
        <f t="shared" si="23"/>
        <v>1525</v>
      </c>
      <c r="B1534" s="82" t="str">
        <f>IF(tbl_main[[#This Row],[ТИП]]="","",IF(tbl_main[[#This Row],[Серия и номер]]="","",tbl_main[[#This Row],[ТИП]]&amp;"-"&amp;RIGHT(tbl_main[[#This Row],[Серия и номер]],6)))</f>
        <v/>
      </c>
      <c r="C1534" s="83" t="s">
        <v>311</v>
      </c>
      <c r="D1534" s="83" t="s">
        <v>311</v>
      </c>
      <c r="E1534" s="83" t="s">
        <v>311</v>
      </c>
      <c r="F1534" s="83" t="s">
        <v>311</v>
      </c>
      <c r="G1534" s="83" t="s">
        <v>311</v>
      </c>
      <c r="H1534" s="83" t="s">
        <v>311</v>
      </c>
      <c r="I1534" s="83" t="s">
        <v>311</v>
      </c>
      <c r="J1534" s="83" t="s">
        <v>311</v>
      </c>
      <c r="K1534" s="84" t="s">
        <v>311</v>
      </c>
      <c r="L1534" s="83" t="s">
        <v>311</v>
      </c>
      <c r="M1534" s="85" t="s">
        <v>311</v>
      </c>
      <c r="N1534" s="83" t="s">
        <v>311</v>
      </c>
      <c r="O1534" s="84" t="s">
        <v>311</v>
      </c>
      <c r="P1534" s="83" t="s">
        <v>311</v>
      </c>
      <c r="Q1534" s="83" t="s">
        <v>311</v>
      </c>
      <c r="R1534" s="83" t="s">
        <v>311</v>
      </c>
      <c r="S1534" s="86" t="s">
        <v>311</v>
      </c>
      <c r="T1534" s="83" t="s">
        <v>311</v>
      </c>
      <c r="U1534" s="83" t="s">
        <v>311</v>
      </c>
      <c r="V1534" s="83" t="s">
        <v>311</v>
      </c>
      <c r="W1534" s="86" t="s">
        <v>311</v>
      </c>
      <c r="X1534" s="86" t="s">
        <v>311</v>
      </c>
      <c r="Y1534" s="90" t="str">
        <f>IF(tbl_main[[#This Row],[ИНН организации]]="","",IF(ISERROR(VLOOKUP(tbl_main[[#This Row],[ИНН организации]],tbl_inn[],3,FALSE)),"Проверьте ИНН",VLOOKUP(tbl_main[[#This Row],[ИНН организации]],tbl_inn[],3,FALSE)))</f>
        <v/>
      </c>
      <c r="Z1534" s="90" t="str">
        <f>IF(ISERROR(VLOOKUP(tbl_main[[#This Row],[ИНН организации]],tbl_inn[],4,FALSE)),"",VLOOKUP(tbl_main[[#This Row],[ИНН организации]],tbl_inn[],4,FALSE))</f>
        <v/>
      </c>
      <c r="AA1534" s="90" t="str">
        <f>IF(ISERROR(VLOOKUP(tbl_main[[#This Row],[ИНН организации]],tbl_inn[],8,FALSE)),"",VLOOKUP(tbl_main[[#This Row],[ИНН организации]],tbl_inn[],8,FALSE))</f>
        <v/>
      </c>
      <c r="AB1534" s="83" t="s">
        <v>311</v>
      </c>
      <c r="AC1534" s="83" t="s">
        <v>311</v>
      </c>
      <c r="AD1534" s="83" t="s">
        <v>311</v>
      </c>
      <c r="AE1534" s="83" t="s">
        <v>311</v>
      </c>
      <c r="AF1534" s="83" t="s">
        <v>311</v>
      </c>
      <c r="AG1534" s="83" t="s">
        <v>311</v>
      </c>
      <c r="AH1534" s="83" t="s">
        <v>311</v>
      </c>
      <c r="AI1534" s="83" t="s">
        <v>311</v>
      </c>
      <c r="AJ1534" s="83" t="s">
        <v>311</v>
      </c>
      <c r="AK1534" s="83" t="s">
        <v>311</v>
      </c>
      <c r="AL1534" s="83" t="s">
        <v>311</v>
      </c>
      <c r="AM1534" s="83" t="s">
        <v>311</v>
      </c>
      <c r="AN1534" s="83" t="s">
        <v>311</v>
      </c>
    </row>
    <row r="1535" spans="1:40" x14ac:dyDescent="0.25">
      <c r="A1535" s="81">
        <f t="shared" si="23"/>
        <v>1526</v>
      </c>
      <c r="B1535" s="82" t="str">
        <f>IF(tbl_main[[#This Row],[ТИП]]="","",IF(tbl_main[[#This Row],[Серия и номер]]="","",tbl_main[[#This Row],[ТИП]]&amp;"-"&amp;RIGHT(tbl_main[[#This Row],[Серия и номер]],6)))</f>
        <v/>
      </c>
      <c r="C1535" s="83" t="s">
        <v>311</v>
      </c>
      <c r="D1535" s="83" t="s">
        <v>311</v>
      </c>
      <c r="E1535" s="83" t="s">
        <v>311</v>
      </c>
      <c r="F1535" s="83" t="s">
        <v>311</v>
      </c>
      <c r="G1535" s="83" t="s">
        <v>311</v>
      </c>
      <c r="H1535" s="83" t="s">
        <v>311</v>
      </c>
      <c r="I1535" s="83" t="s">
        <v>311</v>
      </c>
      <c r="J1535" s="83" t="s">
        <v>311</v>
      </c>
      <c r="K1535" s="84" t="s">
        <v>311</v>
      </c>
      <c r="L1535" s="83" t="s">
        <v>311</v>
      </c>
      <c r="M1535" s="85" t="s">
        <v>311</v>
      </c>
      <c r="N1535" s="83" t="s">
        <v>311</v>
      </c>
      <c r="O1535" s="84" t="s">
        <v>311</v>
      </c>
      <c r="P1535" s="83" t="s">
        <v>311</v>
      </c>
      <c r="Q1535" s="83" t="s">
        <v>311</v>
      </c>
      <c r="R1535" s="83" t="s">
        <v>311</v>
      </c>
      <c r="S1535" s="86" t="s">
        <v>311</v>
      </c>
      <c r="T1535" s="83" t="s">
        <v>311</v>
      </c>
      <c r="U1535" s="83" t="s">
        <v>311</v>
      </c>
      <c r="V1535" s="83" t="s">
        <v>311</v>
      </c>
      <c r="W1535" s="86" t="s">
        <v>311</v>
      </c>
      <c r="X1535" s="86" t="s">
        <v>311</v>
      </c>
      <c r="Y1535" s="90" t="str">
        <f>IF(tbl_main[[#This Row],[ИНН организации]]="","",IF(ISERROR(VLOOKUP(tbl_main[[#This Row],[ИНН организации]],tbl_inn[],3,FALSE)),"Проверьте ИНН",VLOOKUP(tbl_main[[#This Row],[ИНН организации]],tbl_inn[],3,FALSE)))</f>
        <v/>
      </c>
      <c r="Z1535" s="90" t="str">
        <f>IF(ISERROR(VLOOKUP(tbl_main[[#This Row],[ИНН организации]],tbl_inn[],4,FALSE)),"",VLOOKUP(tbl_main[[#This Row],[ИНН организации]],tbl_inn[],4,FALSE))</f>
        <v/>
      </c>
      <c r="AA1535" s="90" t="str">
        <f>IF(ISERROR(VLOOKUP(tbl_main[[#This Row],[ИНН организации]],tbl_inn[],8,FALSE)),"",VLOOKUP(tbl_main[[#This Row],[ИНН организации]],tbl_inn[],8,FALSE))</f>
        <v/>
      </c>
      <c r="AB1535" s="83" t="s">
        <v>311</v>
      </c>
      <c r="AC1535" s="83" t="s">
        <v>311</v>
      </c>
      <c r="AD1535" s="83" t="s">
        <v>311</v>
      </c>
      <c r="AE1535" s="83" t="s">
        <v>311</v>
      </c>
      <c r="AF1535" s="83" t="s">
        <v>311</v>
      </c>
      <c r="AG1535" s="83" t="s">
        <v>311</v>
      </c>
      <c r="AH1535" s="83" t="s">
        <v>311</v>
      </c>
      <c r="AI1535" s="83" t="s">
        <v>311</v>
      </c>
      <c r="AJ1535" s="83" t="s">
        <v>311</v>
      </c>
      <c r="AK1535" s="83" t="s">
        <v>311</v>
      </c>
      <c r="AL1535" s="83" t="s">
        <v>311</v>
      </c>
      <c r="AM1535" s="83" t="s">
        <v>311</v>
      </c>
      <c r="AN1535" s="83" t="s">
        <v>311</v>
      </c>
    </row>
    <row r="1536" spans="1:40" x14ac:dyDescent="0.25">
      <c r="A1536" s="81">
        <f t="shared" si="23"/>
        <v>1527</v>
      </c>
      <c r="B1536" s="82" t="str">
        <f>IF(tbl_main[[#This Row],[ТИП]]="","",IF(tbl_main[[#This Row],[Серия и номер]]="","",tbl_main[[#This Row],[ТИП]]&amp;"-"&amp;RIGHT(tbl_main[[#This Row],[Серия и номер]],6)))</f>
        <v/>
      </c>
      <c r="C1536" s="83" t="s">
        <v>311</v>
      </c>
      <c r="D1536" s="83" t="s">
        <v>311</v>
      </c>
      <c r="E1536" s="83" t="s">
        <v>311</v>
      </c>
      <c r="F1536" s="83" t="s">
        <v>311</v>
      </c>
      <c r="G1536" s="83" t="s">
        <v>311</v>
      </c>
      <c r="H1536" s="83" t="s">
        <v>311</v>
      </c>
      <c r="I1536" s="83" t="s">
        <v>311</v>
      </c>
      <c r="J1536" s="83" t="s">
        <v>311</v>
      </c>
      <c r="K1536" s="84" t="s">
        <v>311</v>
      </c>
      <c r="L1536" s="83" t="s">
        <v>311</v>
      </c>
      <c r="M1536" s="85" t="s">
        <v>311</v>
      </c>
      <c r="N1536" s="83" t="s">
        <v>311</v>
      </c>
      <c r="O1536" s="84" t="s">
        <v>311</v>
      </c>
      <c r="P1536" s="83" t="s">
        <v>311</v>
      </c>
      <c r="Q1536" s="83" t="s">
        <v>311</v>
      </c>
      <c r="R1536" s="83" t="s">
        <v>311</v>
      </c>
      <c r="S1536" s="86" t="s">
        <v>311</v>
      </c>
      <c r="T1536" s="83" t="s">
        <v>311</v>
      </c>
      <c r="U1536" s="83" t="s">
        <v>311</v>
      </c>
      <c r="V1536" s="83" t="s">
        <v>311</v>
      </c>
      <c r="W1536" s="86" t="s">
        <v>311</v>
      </c>
      <c r="X1536" s="86" t="s">
        <v>311</v>
      </c>
      <c r="Y1536" s="90" t="str">
        <f>IF(tbl_main[[#This Row],[ИНН организации]]="","",IF(ISERROR(VLOOKUP(tbl_main[[#This Row],[ИНН организации]],tbl_inn[],3,FALSE)),"Проверьте ИНН",VLOOKUP(tbl_main[[#This Row],[ИНН организации]],tbl_inn[],3,FALSE)))</f>
        <v/>
      </c>
      <c r="Z1536" s="90" t="str">
        <f>IF(ISERROR(VLOOKUP(tbl_main[[#This Row],[ИНН организации]],tbl_inn[],4,FALSE)),"",VLOOKUP(tbl_main[[#This Row],[ИНН организации]],tbl_inn[],4,FALSE))</f>
        <v/>
      </c>
      <c r="AA1536" s="90" t="str">
        <f>IF(ISERROR(VLOOKUP(tbl_main[[#This Row],[ИНН организации]],tbl_inn[],8,FALSE)),"",VLOOKUP(tbl_main[[#This Row],[ИНН организации]],tbl_inn[],8,FALSE))</f>
        <v/>
      </c>
      <c r="AB1536" s="83" t="s">
        <v>311</v>
      </c>
      <c r="AC1536" s="83" t="s">
        <v>311</v>
      </c>
      <c r="AD1536" s="83" t="s">
        <v>311</v>
      </c>
      <c r="AE1536" s="83" t="s">
        <v>311</v>
      </c>
      <c r="AF1536" s="83" t="s">
        <v>311</v>
      </c>
      <c r="AG1536" s="83" t="s">
        <v>311</v>
      </c>
      <c r="AH1536" s="83" t="s">
        <v>311</v>
      </c>
      <c r="AI1536" s="83" t="s">
        <v>311</v>
      </c>
      <c r="AJ1536" s="83" t="s">
        <v>311</v>
      </c>
      <c r="AK1536" s="83" t="s">
        <v>311</v>
      </c>
      <c r="AL1536" s="83" t="s">
        <v>311</v>
      </c>
      <c r="AM1536" s="83" t="s">
        <v>311</v>
      </c>
      <c r="AN1536" s="83" t="s">
        <v>311</v>
      </c>
    </row>
    <row r="1537" spans="1:40" x14ac:dyDescent="0.25">
      <c r="A1537" s="81">
        <f t="shared" si="23"/>
        <v>1528</v>
      </c>
      <c r="B1537" s="82" t="str">
        <f>IF(tbl_main[[#This Row],[ТИП]]="","",IF(tbl_main[[#This Row],[Серия и номер]]="","",tbl_main[[#This Row],[ТИП]]&amp;"-"&amp;RIGHT(tbl_main[[#This Row],[Серия и номер]],6)))</f>
        <v/>
      </c>
      <c r="C1537" s="83" t="s">
        <v>311</v>
      </c>
      <c r="D1537" s="83" t="s">
        <v>311</v>
      </c>
      <c r="E1537" s="83" t="s">
        <v>311</v>
      </c>
      <c r="F1537" s="83" t="s">
        <v>311</v>
      </c>
      <c r="G1537" s="83" t="s">
        <v>311</v>
      </c>
      <c r="H1537" s="83" t="s">
        <v>311</v>
      </c>
      <c r="I1537" s="83" t="s">
        <v>311</v>
      </c>
      <c r="J1537" s="83" t="s">
        <v>311</v>
      </c>
      <c r="K1537" s="84" t="s">
        <v>311</v>
      </c>
      <c r="L1537" s="83" t="s">
        <v>311</v>
      </c>
      <c r="M1537" s="85" t="s">
        <v>311</v>
      </c>
      <c r="N1537" s="83" t="s">
        <v>311</v>
      </c>
      <c r="O1537" s="84" t="s">
        <v>311</v>
      </c>
      <c r="P1537" s="83" t="s">
        <v>311</v>
      </c>
      <c r="Q1537" s="83" t="s">
        <v>311</v>
      </c>
      <c r="R1537" s="83" t="s">
        <v>311</v>
      </c>
      <c r="S1537" s="86" t="s">
        <v>311</v>
      </c>
      <c r="T1537" s="83" t="s">
        <v>311</v>
      </c>
      <c r="U1537" s="83" t="s">
        <v>311</v>
      </c>
      <c r="V1537" s="83" t="s">
        <v>311</v>
      </c>
      <c r="W1537" s="86" t="s">
        <v>311</v>
      </c>
      <c r="X1537" s="86" t="s">
        <v>311</v>
      </c>
      <c r="Y1537" s="90" t="str">
        <f>IF(tbl_main[[#This Row],[ИНН организации]]="","",IF(ISERROR(VLOOKUP(tbl_main[[#This Row],[ИНН организации]],tbl_inn[],3,FALSE)),"Проверьте ИНН",VLOOKUP(tbl_main[[#This Row],[ИНН организации]],tbl_inn[],3,FALSE)))</f>
        <v/>
      </c>
      <c r="Z1537" s="90" t="str">
        <f>IF(ISERROR(VLOOKUP(tbl_main[[#This Row],[ИНН организации]],tbl_inn[],4,FALSE)),"",VLOOKUP(tbl_main[[#This Row],[ИНН организации]],tbl_inn[],4,FALSE))</f>
        <v/>
      </c>
      <c r="AA1537" s="90" t="str">
        <f>IF(ISERROR(VLOOKUP(tbl_main[[#This Row],[ИНН организации]],tbl_inn[],8,FALSE)),"",VLOOKUP(tbl_main[[#This Row],[ИНН организации]],tbl_inn[],8,FALSE))</f>
        <v/>
      </c>
      <c r="AB1537" s="83" t="s">
        <v>311</v>
      </c>
      <c r="AC1537" s="83" t="s">
        <v>311</v>
      </c>
      <c r="AD1537" s="83" t="s">
        <v>311</v>
      </c>
      <c r="AE1537" s="83" t="s">
        <v>311</v>
      </c>
      <c r="AF1537" s="83" t="s">
        <v>311</v>
      </c>
      <c r="AG1537" s="83" t="s">
        <v>311</v>
      </c>
      <c r="AH1537" s="83" t="s">
        <v>311</v>
      </c>
      <c r="AI1537" s="83" t="s">
        <v>311</v>
      </c>
      <c r="AJ1537" s="83" t="s">
        <v>311</v>
      </c>
      <c r="AK1537" s="83" t="s">
        <v>311</v>
      </c>
      <c r="AL1537" s="83" t="s">
        <v>311</v>
      </c>
      <c r="AM1537" s="83" t="s">
        <v>311</v>
      </c>
      <c r="AN1537" s="83" t="s">
        <v>311</v>
      </c>
    </row>
    <row r="1538" spans="1:40" x14ac:dyDescent="0.25">
      <c r="A1538" s="81">
        <f t="shared" si="23"/>
        <v>1529</v>
      </c>
      <c r="B1538" s="82" t="str">
        <f>IF(tbl_main[[#This Row],[ТИП]]="","",IF(tbl_main[[#This Row],[Серия и номер]]="","",tbl_main[[#This Row],[ТИП]]&amp;"-"&amp;RIGHT(tbl_main[[#This Row],[Серия и номер]],6)))</f>
        <v/>
      </c>
      <c r="C1538" s="83" t="s">
        <v>311</v>
      </c>
      <c r="D1538" s="83" t="s">
        <v>311</v>
      </c>
      <c r="E1538" s="83" t="s">
        <v>311</v>
      </c>
      <c r="F1538" s="83" t="s">
        <v>311</v>
      </c>
      <c r="G1538" s="83" t="s">
        <v>311</v>
      </c>
      <c r="H1538" s="83" t="s">
        <v>311</v>
      </c>
      <c r="I1538" s="83" t="s">
        <v>311</v>
      </c>
      <c r="J1538" s="83" t="s">
        <v>311</v>
      </c>
      <c r="K1538" s="84" t="s">
        <v>311</v>
      </c>
      <c r="L1538" s="83" t="s">
        <v>311</v>
      </c>
      <c r="M1538" s="85" t="s">
        <v>311</v>
      </c>
      <c r="N1538" s="83" t="s">
        <v>311</v>
      </c>
      <c r="O1538" s="84" t="s">
        <v>311</v>
      </c>
      <c r="P1538" s="83" t="s">
        <v>311</v>
      </c>
      <c r="Q1538" s="83" t="s">
        <v>311</v>
      </c>
      <c r="R1538" s="83" t="s">
        <v>311</v>
      </c>
      <c r="S1538" s="86" t="s">
        <v>311</v>
      </c>
      <c r="T1538" s="83" t="s">
        <v>311</v>
      </c>
      <c r="U1538" s="83" t="s">
        <v>311</v>
      </c>
      <c r="V1538" s="83" t="s">
        <v>311</v>
      </c>
      <c r="W1538" s="86" t="s">
        <v>311</v>
      </c>
      <c r="X1538" s="86" t="s">
        <v>311</v>
      </c>
      <c r="Y1538" s="90" t="str">
        <f>IF(tbl_main[[#This Row],[ИНН организации]]="","",IF(ISERROR(VLOOKUP(tbl_main[[#This Row],[ИНН организации]],tbl_inn[],3,FALSE)),"Проверьте ИНН",VLOOKUP(tbl_main[[#This Row],[ИНН организации]],tbl_inn[],3,FALSE)))</f>
        <v/>
      </c>
      <c r="Z1538" s="90" t="str">
        <f>IF(ISERROR(VLOOKUP(tbl_main[[#This Row],[ИНН организации]],tbl_inn[],4,FALSE)),"",VLOOKUP(tbl_main[[#This Row],[ИНН организации]],tbl_inn[],4,FALSE))</f>
        <v/>
      </c>
      <c r="AA1538" s="90" t="str">
        <f>IF(ISERROR(VLOOKUP(tbl_main[[#This Row],[ИНН организации]],tbl_inn[],8,FALSE)),"",VLOOKUP(tbl_main[[#This Row],[ИНН организации]],tbl_inn[],8,FALSE))</f>
        <v/>
      </c>
      <c r="AB1538" s="83" t="s">
        <v>311</v>
      </c>
      <c r="AC1538" s="83" t="s">
        <v>311</v>
      </c>
      <c r="AD1538" s="83" t="s">
        <v>311</v>
      </c>
      <c r="AE1538" s="83" t="s">
        <v>311</v>
      </c>
      <c r="AF1538" s="83" t="s">
        <v>311</v>
      </c>
      <c r="AG1538" s="83" t="s">
        <v>311</v>
      </c>
      <c r="AH1538" s="83" t="s">
        <v>311</v>
      </c>
      <c r="AI1538" s="83" t="s">
        <v>311</v>
      </c>
      <c r="AJ1538" s="83" t="s">
        <v>311</v>
      </c>
      <c r="AK1538" s="83" t="s">
        <v>311</v>
      </c>
      <c r="AL1538" s="83" t="s">
        <v>311</v>
      </c>
      <c r="AM1538" s="83" t="s">
        <v>311</v>
      </c>
      <c r="AN1538" s="83" t="s">
        <v>311</v>
      </c>
    </row>
    <row r="1539" spans="1:40" x14ac:dyDescent="0.25">
      <c r="A1539" s="81">
        <f t="shared" si="23"/>
        <v>1530</v>
      </c>
      <c r="B1539" s="82" t="str">
        <f>IF(tbl_main[[#This Row],[ТИП]]="","",IF(tbl_main[[#This Row],[Серия и номер]]="","",tbl_main[[#This Row],[ТИП]]&amp;"-"&amp;RIGHT(tbl_main[[#This Row],[Серия и номер]],6)))</f>
        <v/>
      </c>
      <c r="C1539" s="83" t="s">
        <v>311</v>
      </c>
      <c r="D1539" s="83" t="s">
        <v>311</v>
      </c>
      <c r="E1539" s="83" t="s">
        <v>311</v>
      </c>
      <c r="F1539" s="83" t="s">
        <v>311</v>
      </c>
      <c r="G1539" s="83" t="s">
        <v>311</v>
      </c>
      <c r="H1539" s="83" t="s">
        <v>311</v>
      </c>
      <c r="I1539" s="83" t="s">
        <v>311</v>
      </c>
      <c r="J1539" s="83" t="s">
        <v>311</v>
      </c>
      <c r="K1539" s="84" t="s">
        <v>311</v>
      </c>
      <c r="L1539" s="83" t="s">
        <v>311</v>
      </c>
      <c r="M1539" s="85" t="s">
        <v>311</v>
      </c>
      <c r="N1539" s="83" t="s">
        <v>311</v>
      </c>
      <c r="O1539" s="84" t="s">
        <v>311</v>
      </c>
      <c r="P1539" s="83" t="s">
        <v>311</v>
      </c>
      <c r="Q1539" s="83" t="s">
        <v>311</v>
      </c>
      <c r="R1539" s="83" t="s">
        <v>311</v>
      </c>
      <c r="S1539" s="86" t="s">
        <v>311</v>
      </c>
      <c r="T1539" s="83" t="s">
        <v>311</v>
      </c>
      <c r="U1539" s="83" t="s">
        <v>311</v>
      </c>
      <c r="V1539" s="83" t="s">
        <v>311</v>
      </c>
      <c r="W1539" s="86" t="s">
        <v>311</v>
      </c>
      <c r="X1539" s="86" t="s">
        <v>311</v>
      </c>
      <c r="Y1539" s="90" t="str">
        <f>IF(tbl_main[[#This Row],[ИНН организации]]="","",IF(ISERROR(VLOOKUP(tbl_main[[#This Row],[ИНН организации]],tbl_inn[],3,FALSE)),"Проверьте ИНН",VLOOKUP(tbl_main[[#This Row],[ИНН организации]],tbl_inn[],3,FALSE)))</f>
        <v/>
      </c>
      <c r="Z1539" s="90" t="str">
        <f>IF(ISERROR(VLOOKUP(tbl_main[[#This Row],[ИНН организации]],tbl_inn[],4,FALSE)),"",VLOOKUP(tbl_main[[#This Row],[ИНН организации]],tbl_inn[],4,FALSE))</f>
        <v/>
      </c>
      <c r="AA1539" s="90" t="str">
        <f>IF(ISERROR(VLOOKUP(tbl_main[[#This Row],[ИНН организации]],tbl_inn[],8,FALSE)),"",VLOOKUP(tbl_main[[#This Row],[ИНН организации]],tbl_inn[],8,FALSE))</f>
        <v/>
      </c>
      <c r="AB1539" s="83" t="s">
        <v>311</v>
      </c>
      <c r="AC1539" s="83" t="s">
        <v>311</v>
      </c>
      <c r="AD1539" s="83" t="s">
        <v>311</v>
      </c>
      <c r="AE1539" s="83" t="s">
        <v>311</v>
      </c>
      <c r="AF1539" s="83" t="s">
        <v>311</v>
      </c>
      <c r="AG1539" s="83" t="s">
        <v>311</v>
      </c>
      <c r="AH1539" s="83" t="s">
        <v>311</v>
      </c>
      <c r="AI1539" s="83" t="s">
        <v>311</v>
      </c>
      <c r="AJ1539" s="83" t="s">
        <v>311</v>
      </c>
      <c r="AK1539" s="83" t="s">
        <v>311</v>
      </c>
      <c r="AL1539" s="83" t="s">
        <v>311</v>
      </c>
      <c r="AM1539" s="83" t="s">
        <v>311</v>
      </c>
      <c r="AN1539" s="83" t="s">
        <v>311</v>
      </c>
    </row>
    <row r="1540" spans="1:40" x14ac:dyDescent="0.25">
      <c r="A1540" s="81">
        <f t="shared" si="23"/>
        <v>1531</v>
      </c>
      <c r="B1540" s="82" t="str">
        <f>IF(tbl_main[[#This Row],[ТИП]]="","",IF(tbl_main[[#This Row],[Серия и номер]]="","",tbl_main[[#This Row],[ТИП]]&amp;"-"&amp;RIGHT(tbl_main[[#This Row],[Серия и номер]],6)))</f>
        <v/>
      </c>
      <c r="C1540" s="83" t="s">
        <v>311</v>
      </c>
      <c r="D1540" s="83" t="s">
        <v>311</v>
      </c>
      <c r="E1540" s="83" t="s">
        <v>311</v>
      </c>
      <c r="F1540" s="83" t="s">
        <v>311</v>
      </c>
      <c r="G1540" s="83" t="s">
        <v>311</v>
      </c>
      <c r="H1540" s="83" t="s">
        <v>311</v>
      </c>
      <c r="I1540" s="83" t="s">
        <v>311</v>
      </c>
      <c r="J1540" s="83" t="s">
        <v>311</v>
      </c>
      <c r="K1540" s="84" t="s">
        <v>311</v>
      </c>
      <c r="L1540" s="83" t="s">
        <v>311</v>
      </c>
      <c r="M1540" s="85" t="s">
        <v>311</v>
      </c>
      <c r="N1540" s="83" t="s">
        <v>311</v>
      </c>
      <c r="O1540" s="84" t="s">
        <v>311</v>
      </c>
      <c r="P1540" s="83" t="s">
        <v>311</v>
      </c>
      <c r="Q1540" s="83" t="s">
        <v>311</v>
      </c>
      <c r="R1540" s="83" t="s">
        <v>311</v>
      </c>
      <c r="S1540" s="86" t="s">
        <v>311</v>
      </c>
      <c r="T1540" s="83" t="s">
        <v>311</v>
      </c>
      <c r="U1540" s="83" t="s">
        <v>311</v>
      </c>
      <c r="V1540" s="83" t="s">
        <v>311</v>
      </c>
      <c r="W1540" s="86" t="s">
        <v>311</v>
      </c>
      <c r="X1540" s="86" t="s">
        <v>311</v>
      </c>
      <c r="Y1540" s="90" t="str">
        <f>IF(tbl_main[[#This Row],[ИНН организации]]="","",IF(ISERROR(VLOOKUP(tbl_main[[#This Row],[ИНН организации]],tbl_inn[],3,FALSE)),"Проверьте ИНН",VLOOKUP(tbl_main[[#This Row],[ИНН организации]],tbl_inn[],3,FALSE)))</f>
        <v/>
      </c>
      <c r="Z1540" s="90" t="str">
        <f>IF(ISERROR(VLOOKUP(tbl_main[[#This Row],[ИНН организации]],tbl_inn[],4,FALSE)),"",VLOOKUP(tbl_main[[#This Row],[ИНН организации]],tbl_inn[],4,FALSE))</f>
        <v/>
      </c>
      <c r="AA1540" s="90" t="str">
        <f>IF(ISERROR(VLOOKUP(tbl_main[[#This Row],[ИНН организации]],tbl_inn[],8,FALSE)),"",VLOOKUP(tbl_main[[#This Row],[ИНН организации]],tbl_inn[],8,FALSE))</f>
        <v/>
      </c>
      <c r="AB1540" s="83" t="s">
        <v>311</v>
      </c>
      <c r="AC1540" s="83" t="s">
        <v>311</v>
      </c>
      <c r="AD1540" s="83" t="s">
        <v>311</v>
      </c>
      <c r="AE1540" s="83" t="s">
        <v>311</v>
      </c>
      <c r="AF1540" s="83" t="s">
        <v>311</v>
      </c>
      <c r="AG1540" s="83" t="s">
        <v>311</v>
      </c>
      <c r="AH1540" s="83" t="s">
        <v>311</v>
      </c>
      <c r="AI1540" s="83" t="s">
        <v>311</v>
      </c>
      <c r="AJ1540" s="83" t="s">
        <v>311</v>
      </c>
      <c r="AK1540" s="83" t="s">
        <v>311</v>
      </c>
      <c r="AL1540" s="83" t="s">
        <v>311</v>
      </c>
      <c r="AM1540" s="83" t="s">
        <v>311</v>
      </c>
      <c r="AN1540" s="83" t="s">
        <v>311</v>
      </c>
    </row>
    <row r="1541" spans="1:40" x14ac:dyDescent="0.25">
      <c r="A1541" s="81">
        <f t="shared" si="23"/>
        <v>1532</v>
      </c>
      <c r="B1541" s="82" t="str">
        <f>IF(tbl_main[[#This Row],[ТИП]]="","",IF(tbl_main[[#This Row],[Серия и номер]]="","",tbl_main[[#This Row],[ТИП]]&amp;"-"&amp;RIGHT(tbl_main[[#This Row],[Серия и номер]],6)))</f>
        <v/>
      </c>
      <c r="C1541" s="83" t="s">
        <v>311</v>
      </c>
      <c r="D1541" s="83" t="s">
        <v>311</v>
      </c>
      <c r="E1541" s="83" t="s">
        <v>311</v>
      </c>
      <c r="F1541" s="83" t="s">
        <v>311</v>
      </c>
      <c r="G1541" s="83" t="s">
        <v>311</v>
      </c>
      <c r="H1541" s="83" t="s">
        <v>311</v>
      </c>
      <c r="I1541" s="83" t="s">
        <v>311</v>
      </c>
      <c r="J1541" s="83" t="s">
        <v>311</v>
      </c>
      <c r="K1541" s="84" t="s">
        <v>311</v>
      </c>
      <c r="L1541" s="83" t="s">
        <v>311</v>
      </c>
      <c r="M1541" s="85" t="s">
        <v>311</v>
      </c>
      <c r="N1541" s="83" t="s">
        <v>311</v>
      </c>
      <c r="O1541" s="84" t="s">
        <v>311</v>
      </c>
      <c r="P1541" s="83" t="s">
        <v>311</v>
      </c>
      <c r="Q1541" s="83" t="s">
        <v>311</v>
      </c>
      <c r="R1541" s="83" t="s">
        <v>311</v>
      </c>
      <c r="S1541" s="86" t="s">
        <v>311</v>
      </c>
      <c r="T1541" s="83" t="s">
        <v>311</v>
      </c>
      <c r="U1541" s="83" t="s">
        <v>311</v>
      </c>
      <c r="V1541" s="83" t="s">
        <v>311</v>
      </c>
      <c r="W1541" s="86" t="s">
        <v>311</v>
      </c>
      <c r="X1541" s="86" t="s">
        <v>311</v>
      </c>
      <c r="Y1541" s="90" t="str">
        <f>IF(tbl_main[[#This Row],[ИНН организации]]="","",IF(ISERROR(VLOOKUP(tbl_main[[#This Row],[ИНН организации]],tbl_inn[],3,FALSE)),"Проверьте ИНН",VLOOKUP(tbl_main[[#This Row],[ИНН организации]],tbl_inn[],3,FALSE)))</f>
        <v/>
      </c>
      <c r="Z1541" s="90" t="str">
        <f>IF(ISERROR(VLOOKUP(tbl_main[[#This Row],[ИНН организации]],tbl_inn[],4,FALSE)),"",VLOOKUP(tbl_main[[#This Row],[ИНН организации]],tbl_inn[],4,FALSE))</f>
        <v/>
      </c>
      <c r="AA1541" s="90" t="str">
        <f>IF(ISERROR(VLOOKUP(tbl_main[[#This Row],[ИНН организации]],tbl_inn[],8,FALSE)),"",VLOOKUP(tbl_main[[#This Row],[ИНН организации]],tbl_inn[],8,FALSE))</f>
        <v/>
      </c>
      <c r="AB1541" s="83" t="s">
        <v>311</v>
      </c>
      <c r="AC1541" s="83" t="s">
        <v>311</v>
      </c>
      <c r="AD1541" s="83" t="s">
        <v>311</v>
      </c>
      <c r="AE1541" s="83" t="s">
        <v>311</v>
      </c>
      <c r="AF1541" s="83" t="s">
        <v>311</v>
      </c>
      <c r="AG1541" s="83" t="s">
        <v>311</v>
      </c>
      <c r="AH1541" s="83" t="s">
        <v>311</v>
      </c>
      <c r="AI1541" s="83" t="s">
        <v>311</v>
      </c>
      <c r="AJ1541" s="83" t="s">
        <v>311</v>
      </c>
      <c r="AK1541" s="83" t="s">
        <v>311</v>
      </c>
      <c r="AL1541" s="83" t="s">
        <v>311</v>
      </c>
      <c r="AM1541" s="83" t="s">
        <v>311</v>
      </c>
      <c r="AN1541" s="83" t="s">
        <v>311</v>
      </c>
    </row>
    <row r="1542" spans="1:40" x14ac:dyDescent="0.25">
      <c r="A1542" s="81">
        <f t="shared" si="23"/>
        <v>1533</v>
      </c>
      <c r="B1542" s="82" t="str">
        <f>IF(tbl_main[[#This Row],[ТИП]]="","",IF(tbl_main[[#This Row],[Серия и номер]]="","",tbl_main[[#This Row],[ТИП]]&amp;"-"&amp;RIGHT(tbl_main[[#This Row],[Серия и номер]],6)))</f>
        <v/>
      </c>
      <c r="C1542" s="83" t="s">
        <v>311</v>
      </c>
      <c r="D1542" s="83" t="s">
        <v>311</v>
      </c>
      <c r="E1542" s="83" t="s">
        <v>311</v>
      </c>
      <c r="F1542" s="83" t="s">
        <v>311</v>
      </c>
      <c r="G1542" s="83" t="s">
        <v>311</v>
      </c>
      <c r="H1542" s="83" t="s">
        <v>311</v>
      </c>
      <c r="I1542" s="83" t="s">
        <v>311</v>
      </c>
      <c r="J1542" s="83" t="s">
        <v>311</v>
      </c>
      <c r="K1542" s="84" t="s">
        <v>311</v>
      </c>
      <c r="L1542" s="83" t="s">
        <v>311</v>
      </c>
      <c r="M1542" s="85" t="s">
        <v>311</v>
      </c>
      <c r="N1542" s="83" t="s">
        <v>311</v>
      </c>
      <c r="O1542" s="84" t="s">
        <v>311</v>
      </c>
      <c r="P1542" s="83" t="s">
        <v>311</v>
      </c>
      <c r="Q1542" s="83" t="s">
        <v>311</v>
      </c>
      <c r="R1542" s="83" t="s">
        <v>311</v>
      </c>
      <c r="S1542" s="86" t="s">
        <v>311</v>
      </c>
      <c r="T1542" s="83" t="s">
        <v>311</v>
      </c>
      <c r="U1542" s="83" t="s">
        <v>311</v>
      </c>
      <c r="V1542" s="83" t="s">
        <v>311</v>
      </c>
      <c r="W1542" s="86" t="s">
        <v>311</v>
      </c>
      <c r="X1542" s="86" t="s">
        <v>311</v>
      </c>
      <c r="Y1542" s="90" t="str">
        <f>IF(tbl_main[[#This Row],[ИНН организации]]="","",IF(ISERROR(VLOOKUP(tbl_main[[#This Row],[ИНН организации]],tbl_inn[],3,FALSE)),"Проверьте ИНН",VLOOKUP(tbl_main[[#This Row],[ИНН организации]],tbl_inn[],3,FALSE)))</f>
        <v/>
      </c>
      <c r="Z1542" s="90" t="str">
        <f>IF(ISERROR(VLOOKUP(tbl_main[[#This Row],[ИНН организации]],tbl_inn[],4,FALSE)),"",VLOOKUP(tbl_main[[#This Row],[ИНН организации]],tbl_inn[],4,FALSE))</f>
        <v/>
      </c>
      <c r="AA1542" s="90" t="str">
        <f>IF(ISERROR(VLOOKUP(tbl_main[[#This Row],[ИНН организации]],tbl_inn[],8,FALSE)),"",VLOOKUP(tbl_main[[#This Row],[ИНН организации]],tbl_inn[],8,FALSE))</f>
        <v/>
      </c>
      <c r="AB1542" s="83" t="s">
        <v>311</v>
      </c>
      <c r="AC1542" s="83" t="s">
        <v>311</v>
      </c>
      <c r="AD1542" s="83" t="s">
        <v>311</v>
      </c>
      <c r="AE1542" s="83" t="s">
        <v>311</v>
      </c>
      <c r="AF1542" s="83" t="s">
        <v>311</v>
      </c>
      <c r="AG1542" s="83" t="s">
        <v>311</v>
      </c>
      <c r="AH1542" s="83" t="s">
        <v>311</v>
      </c>
      <c r="AI1542" s="83" t="s">
        <v>311</v>
      </c>
      <c r="AJ1542" s="83" t="s">
        <v>311</v>
      </c>
      <c r="AK1542" s="83" t="s">
        <v>311</v>
      </c>
      <c r="AL1542" s="83" t="s">
        <v>311</v>
      </c>
      <c r="AM1542" s="83" t="s">
        <v>311</v>
      </c>
      <c r="AN1542" s="83" t="s">
        <v>311</v>
      </c>
    </row>
    <row r="1543" spans="1:40" x14ac:dyDescent="0.25">
      <c r="A1543" s="81">
        <f t="shared" si="23"/>
        <v>1534</v>
      </c>
      <c r="B1543" s="82" t="str">
        <f>IF(tbl_main[[#This Row],[ТИП]]="","",IF(tbl_main[[#This Row],[Серия и номер]]="","",tbl_main[[#This Row],[ТИП]]&amp;"-"&amp;RIGHT(tbl_main[[#This Row],[Серия и номер]],6)))</f>
        <v/>
      </c>
      <c r="C1543" s="83" t="s">
        <v>311</v>
      </c>
      <c r="D1543" s="83" t="s">
        <v>311</v>
      </c>
      <c r="E1543" s="83" t="s">
        <v>311</v>
      </c>
      <c r="F1543" s="83" t="s">
        <v>311</v>
      </c>
      <c r="G1543" s="83" t="s">
        <v>311</v>
      </c>
      <c r="H1543" s="83" t="s">
        <v>311</v>
      </c>
      <c r="I1543" s="83" t="s">
        <v>311</v>
      </c>
      <c r="J1543" s="83" t="s">
        <v>311</v>
      </c>
      <c r="K1543" s="84" t="s">
        <v>311</v>
      </c>
      <c r="L1543" s="83" t="s">
        <v>311</v>
      </c>
      <c r="M1543" s="85" t="s">
        <v>311</v>
      </c>
      <c r="N1543" s="83" t="s">
        <v>311</v>
      </c>
      <c r="O1543" s="84" t="s">
        <v>311</v>
      </c>
      <c r="P1543" s="83" t="s">
        <v>311</v>
      </c>
      <c r="Q1543" s="83" t="s">
        <v>311</v>
      </c>
      <c r="R1543" s="83" t="s">
        <v>311</v>
      </c>
      <c r="S1543" s="86" t="s">
        <v>311</v>
      </c>
      <c r="T1543" s="83" t="s">
        <v>311</v>
      </c>
      <c r="U1543" s="83" t="s">
        <v>311</v>
      </c>
      <c r="V1543" s="83" t="s">
        <v>311</v>
      </c>
      <c r="W1543" s="86" t="s">
        <v>311</v>
      </c>
      <c r="X1543" s="86" t="s">
        <v>311</v>
      </c>
      <c r="Y1543" s="90" t="str">
        <f>IF(tbl_main[[#This Row],[ИНН организации]]="","",IF(ISERROR(VLOOKUP(tbl_main[[#This Row],[ИНН организации]],tbl_inn[],3,FALSE)),"Проверьте ИНН",VLOOKUP(tbl_main[[#This Row],[ИНН организации]],tbl_inn[],3,FALSE)))</f>
        <v/>
      </c>
      <c r="Z1543" s="90" t="str">
        <f>IF(ISERROR(VLOOKUP(tbl_main[[#This Row],[ИНН организации]],tbl_inn[],4,FALSE)),"",VLOOKUP(tbl_main[[#This Row],[ИНН организации]],tbl_inn[],4,FALSE))</f>
        <v/>
      </c>
      <c r="AA1543" s="90" t="str">
        <f>IF(ISERROR(VLOOKUP(tbl_main[[#This Row],[ИНН организации]],tbl_inn[],8,FALSE)),"",VLOOKUP(tbl_main[[#This Row],[ИНН организации]],tbl_inn[],8,FALSE))</f>
        <v/>
      </c>
      <c r="AB1543" s="83" t="s">
        <v>311</v>
      </c>
      <c r="AC1543" s="83" t="s">
        <v>311</v>
      </c>
      <c r="AD1543" s="83" t="s">
        <v>311</v>
      </c>
      <c r="AE1543" s="83" t="s">
        <v>311</v>
      </c>
      <c r="AF1543" s="83" t="s">
        <v>311</v>
      </c>
      <c r="AG1543" s="83" t="s">
        <v>311</v>
      </c>
      <c r="AH1543" s="83" t="s">
        <v>311</v>
      </c>
      <c r="AI1543" s="83" t="s">
        <v>311</v>
      </c>
      <c r="AJ1543" s="83" t="s">
        <v>311</v>
      </c>
      <c r="AK1543" s="83" t="s">
        <v>311</v>
      </c>
      <c r="AL1543" s="83" t="s">
        <v>311</v>
      </c>
      <c r="AM1543" s="83" t="s">
        <v>311</v>
      </c>
      <c r="AN1543" s="83" t="s">
        <v>311</v>
      </c>
    </row>
    <row r="1544" spans="1:40" x14ac:dyDescent="0.25">
      <c r="A1544" s="81">
        <f t="shared" si="23"/>
        <v>1535</v>
      </c>
      <c r="B1544" s="82" t="str">
        <f>IF(tbl_main[[#This Row],[ТИП]]="","",IF(tbl_main[[#This Row],[Серия и номер]]="","",tbl_main[[#This Row],[ТИП]]&amp;"-"&amp;RIGHT(tbl_main[[#This Row],[Серия и номер]],6)))</f>
        <v/>
      </c>
      <c r="C1544" s="83" t="s">
        <v>311</v>
      </c>
      <c r="D1544" s="83" t="s">
        <v>311</v>
      </c>
      <c r="E1544" s="83" t="s">
        <v>311</v>
      </c>
      <c r="F1544" s="83" t="s">
        <v>311</v>
      </c>
      <c r="G1544" s="83" t="s">
        <v>311</v>
      </c>
      <c r="H1544" s="83" t="s">
        <v>311</v>
      </c>
      <c r="I1544" s="83" t="s">
        <v>311</v>
      </c>
      <c r="J1544" s="83" t="s">
        <v>311</v>
      </c>
      <c r="K1544" s="84" t="s">
        <v>311</v>
      </c>
      <c r="L1544" s="83" t="s">
        <v>311</v>
      </c>
      <c r="M1544" s="85" t="s">
        <v>311</v>
      </c>
      <c r="N1544" s="83" t="s">
        <v>311</v>
      </c>
      <c r="O1544" s="84" t="s">
        <v>311</v>
      </c>
      <c r="P1544" s="83" t="s">
        <v>311</v>
      </c>
      <c r="Q1544" s="83" t="s">
        <v>311</v>
      </c>
      <c r="R1544" s="83" t="s">
        <v>311</v>
      </c>
      <c r="S1544" s="86" t="s">
        <v>311</v>
      </c>
      <c r="T1544" s="83" t="s">
        <v>311</v>
      </c>
      <c r="U1544" s="83" t="s">
        <v>311</v>
      </c>
      <c r="V1544" s="83" t="s">
        <v>311</v>
      </c>
      <c r="W1544" s="86" t="s">
        <v>311</v>
      </c>
      <c r="X1544" s="86" t="s">
        <v>311</v>
      </c>
      <c r="Y1544" s="90" t="str">
        <f>IF(tbl_main[[#This Row],[ИНН организации]]="","",IF(ISERROR(VLOOKUP(tbl_main[[#This Row],[ИНН организации]],tbl_inn[],3,FALSE)),"Проверьте ИНН",VLOOKUP(tbl_main[[#This Row],[ИНН организации]],tbl_inn[],3,FALSE)))</f>
        <v/>
      </c>
      <c r="Z1544" s="90" t="str">
        <f>IF(ISERROR(VLOOKUP(tbl_main[[#This Row],[ИНН организации]],tbl_inn[],4,FALSE)),"",VLOOKUP(tbl_main[[#This Row],[ИНН организации]],tbl_inn[],4,FALSE))</f>
        <v/>
      </c>
      <c r="AA1544" s="90" t="str">
        <f>IF(ISERROR(VLOOKUP(tbl_main[[#This Row],[ИНН организации]],tbl_inn[],8,FALSE)),"",VLOOKUP(tbl_main[[#This Row],[ИНН организации]],tbl_inn[],8,FALSE))</f>
        <v/>
      </c>
      <c r="AB1544" s="83" t="s">
        <v>311</v>
      </c>
      <c r="AC1544" s="83" t="s">
        <v>311</v>
      </c>
      <c r="AD1544" s="83" t="s">
        <v>311</v>
      </c>
      <c r="AE1544" s="83" t="s">
        <v>311</v>
      </c>
      <c r="AF1544" s="83" t="s">
        <v>311</v>
      </c>
      <c r="AG1544" s="83" t="s">
        <v>311</v>
      </c>
      <c r="AH1544" s="83" t="s">
        <v>311</v>
      </c>
      <c r="AI1544" s="83" t="s">
        <v>311</v>
      </c>
      <c r="AJ1544" s="83" t="s">
        <v>311</v>
      </c>
      <c r="AK1544" s="83" t="s">
        <v>311</v>
      </c>
      <c r="AL1544" s="83" t="s">
        <v>311</v>
      </c>
      <c r="AM1544" s="83" t="s">
        <v>311</v>
      </c>
      <c r="AN1544" s="83" t="s">
        <v>311</v>
      </c>
    </row>
    <row r="1545" spans="1:40" x14ac:dyDescent="0.25">
      <c r="A1545" s="81">
        <f t="shared" si="23"/>
        <v>1536</v>
      </c>
      <c r="B1545" s="82" t="str">
        <f>IF(tbl_main[[#This Row],[ТИП]]="","",IF(tbl_main[[#This Row],[Серия и номер]]="","",tbl_main[[#This Row],[ТИП]]&amp;"-"&amp;RIGHT(tbl_main[[#This Row],[Серия и номер]],6)))</f>
        <v/>
      </c>
      <c r="C1545" s="83" t="s">
        <v>311</v>
      </c>
      <c r="D1545" s="83" t="s">
        <v>311</v>
      </c>
      <c r="E1545" s="83" t="s">
        <v>311</v>
      </c>
      <c r="F1545" s="83" t="s">
        <v>311</v>
      </c>
      <c r="G1545" s="83" t="s">
        <v>311</v>
      </c>
      <c r="H1545" s="83" t="s">
        <v>311</v>
      </c>
      <c r="I1545" s="83" t="s">
        <v>311</v>
      </c>
      <c r="J1545" s="83" t="s">
        <v>311</v>
      </c>
      <c r="K1545" s="84" t="s">
        <v>311</v>
      </c>
      <c r="L1545" s="83" t="s">
        <v>311</v>
      </c>
      <c r="M1545" s="85" t="s">
        <v>311</v>
      </c>
      <c r="N1545" s="83" t="s">
        <v>311</v>
      </c>
      <c r="O1545" s="84" t="s">
        <v>311</v>
      </c>
      <c r="P1545" s="83" t="s">
        <v>311</v>
      </c>
      <c r="Q1545" s="83" t="s">
        <v>311</v>
      </c>
      <c r="R1545" s="83" t="s">
        <v>311</v>
      </c>
      <c r="S1545" s="86" t="s">
        <v>311</v>
      </c>
      <c r="T1545" s="83" t="s">
        <v>311</v>
      </c>
      <c r="U1545" s="83" t="s">
        <v>311</v>
      </c>
      <c r="V1545" s="83" t="s">
        <v>311</v>
      </c>
      <c r="W1545" s="86" t="s">
        <v>311</v>
      </c>
      <c r="X1545" s="86" t="s">
        <v>311</v>
      </c>
      <c r="Y1545" s="90" t="str">
        <f>IF(tbl_main[[#This Row],[ИНН организации]]="","",IF(ISERROR(VLOOKUP(tbl_main[[#This Row],[ИНН организации]],tbl_inn[],3,FALSE)),"Проверьте ИНН",VLOOKUP(tbl_main[[#This Row],[ИНН организации]],tbl_inn[],3,FALSE)))</f>
        <v/>
      </c>
      <c r="Z1545" s="90" t="str">
        <f>IF(ISERROR(VLOOKUP(tbl_main[[#This Row],[ИНН организации]],tbl_inn[],4,FALSE)),"",VLOOKUP(tbl_main[[#This Row],[ИНН организации]],tbl_inn[],4,FALSE))</f>
        <v/>
      </c>
      <c r="AA1545" s="90" t="str">
        <f>IF(ISERROR(VLOOKUP(tbl_main[[#This Row],[ИНН организации]],tbl_inn[],8,FALSE)),"",VLOOKUP(tbl_main[[#This Row],[ИНН организации]],tbl_inn[],8,FALSE))</f>
        <v/>
      </c>
      <c r="AB1545" s="83" t="s">
        <v>311</v>
      </c>
      <c r="AC1545" s="83" t="s">
        <v>311</v>
      </c>
      <c r="AD1545" s="83" t="s">
        <v>311</v>
      </c>
      <c r="AE1545" s="83" t="s">
        <v>311</v>
      </c>
      <c r="AF1545" s="83" t="s">
        <v>311</v>
      </c>
      <c r="AG1545" s="83" t="s">
        <v>311</v>
      </c>
      <c r="AH1545" s="83" t="s">
        <v>311</v>
      </c>
      <c r="AI1545" s="83" t="s">
        <v>311</v>
      </c>
      <c r="AJ1545" s="83" t="s">
        <v>311</v>
      </c>
      <c r="AK1545" s="83" t="s">
        <v>311</v>
      </c>
      <c r="AL1545" s="83" t="s">
        <v>311</v>
      </c>
      <c r="AM1545" s="83" t="s">
        <v>311</v>
      </c>
      <c r="AN1545" s="83" t="s">
        <v>311</v>
      </c>
    </row>
    <row r="1546" spans="1:40" x14ac:dyDescent="0.25">
      <c r="A1546" s="81">
        <f t="shared" si="23"/>
        <v>1537</v>
      </c>
      <c r="B1546" s="82" t="str">
        <f>IF(tbl_main[[#This Row],[ТИП]]="","",IF(tbl_main[[#This Row],[Серия и номер]]="","",tbl_main[[#This Row],[ТИП]]&amp;"-"&amp;RIGHT(tbl_main[[#This Row],[Серия и номер]],6)))</f>
        <v/>
      </c>
      <c r="C1546" s="83" t="s">
        <v>311</v>
      </c>
      <c r="D1546" s="83" t="s">
        <v>311</v>
      </c>
      <c r="E1546" s="83" t="s">
        <v>311</v>
      </c>
      <c r="F1546" s="83" t="s">
        <v>311</v>
      </c>
      <c r="G1546" s="83" t="s">
        <v>311</v>
      </c>
      <c r="H1546" s="83" t="s">
        <v>311</v>
      </c>
      <c r="I1546" s="83" t="s">
        <v>311</v>
      </c>
      <c r="J1546" s="83" t="s">
        <v>311</v>
      </c>
      <c r="K1546" s="84" t="s">
        <v>311</v>
      </c>
      <c r="L1546" s="83" t="s">
        <v>311</v>
      </c>
      <c r="M1546" s="85" t="s">
        <v>311</v>
      </c>
      <c r="N1546" s="83" t="s">
        <v>311</v>
      </c>
      <c r="O1546" s="84" t="s">
        <v>311</v>
      </c>
      <c r="P1546" s="83" t="s">
        <v>311</v>
      </c>
      <c r="Q1546" s="83" t="s">
        <v>311</v>
      </c>
      <c r="R1546" s="83" t="s">
        <v>311</v>
      </c>
      <c r="S1546" s="86" t="s">
        <v>311</v>
      </c>
      <c r="T1546" s="83" t="s">
        <v>311</v>
      </c>
      <c r="U1546" s="83" t="s">
        <v>311</v>
      </c>
      <c r="V1546" s="83" t="s">
        <v>311</v>
      </c>
      <c r="W1546" s="86" t="s">
        <v>311</v>
      </c>
      <c r="X1546" s="86" t="s">
        <v>311</v>
      </c>
      <c r="Y1546" s="90" t="str">
        <f>IF(tbl_main[[#This Row],[ИНН организации]]="","",IF(ISERROR(VLOOKUP(tbl_main[[#This Row],[ИНН организации]],tbl_inn[],3,FALSE)),"Проверьте ИНН",VLOOKUP(tbl_main[[#This Row],[ИНН организации]],tbl_inn[],3,FALSE)))</f>
        <v/>
      </c>
      <c r="Z1546" s="90" t="str">
        <f>IF(ISERROR(VLOOKUP(tbl_main[[#This Row],[ИНН организации]],tbl_inn[],4,FALSE)),"",VLOOKUP(tbl_main[[#This Row],[ИНН организации]],tbl_inn[],4,FALSE))</f>
        <v/>
      </c>
      <c r="AA1546" s="90" t="str">
        <f>IF(ISERROR(VLOOKUP(tbl_main[[#This Row],[ИНН организации]],tbl_inn[],8,FALSE)),"",VLOOKUP(tbl_main[[#This Row],[ИНН организации]],tbl_inn[],8,FALSE))</f>
        <v/>
      </c>
      <c r="AB1546" s="83" t="s">
        <v>311</v>
      </c>
      <c r="AC1546" s="83" t="s">
        <v>311</v>
      </c>
      <c r="AD1546" s="83" t="s">
        <v>311</v>
      </c>
      <c r="AE1546" s="83" t="s">
        <v>311</v>
      </c>
      <c r="AF1546" s="83" t="s">
        <v>311</v>
      </c>
      <c r="AG1546" s="83" t="s">
        <v>311</v>
      </c>
      <c r="AH1546" s="83" t="s">
        <v>311</v>
      </c>
      <c r="AI1546" s="83" t="s">
        <v>311</v>
      </c>
      <c r="AJ1546" s="83" t="s">
        <v>311</v>
      </c>
      <c r="AK1546" s="83" t="s">
        <v>311</v>
      </c>
      <c r="AL1546" s="83" t="s">
        <v>311</v>
      </c>
      <c r="AM1546" s="83" t="s">
        <v>311</v>
      </c>
      <c r="AN1546" s="83" t="s">
        <v>311</v>
      </c>
    </row>
    <row r="1547" spans="1:40" x14ac:dyDescent="0.25">
      <c r="A1547" s="81">
        <f t="shared" ref="A1547:A1610" si="24">ROW()-9</f>
        <v>1538</v>
      </c>
      <c r="B1547" s="82" t="str">
        <f>IF(tbl_main[[#This Row],[ТИП]]="","",IF(tbl_main[[#This Row],[Серия и номер]]="","",tbl_main[[#This Row],[ТИП]]&amp;"-"&amp;RIGHT(tbl_main[[#This Row],[Серия и номер]],6)))</f>
        <v/>
      </c>
      <c r="C1547" s="83" t="s">
        <v>311</v>
      </c>
      <c r="D1547" s="83" t="s">
        <v>311</v>
      </c>
      <c r="E1547" s="83" t="s">
        <v>311</v>
      </c>
      <c r="F1547" s="83" t="s">
        <v>311</v>
      </c>
      <c r="G1547" s="83" t="s">
        <v>311</v>
      </c>
      <c r="H1547" s="83" t="s">
        <v>311</v>
      </c>
      <c r="I1547" s="83" t="s">
        <v>311</v>
      </c>
      <c r="J1547" s="83" t="s">
        <v>311</v>
      </c>
      <c r="K1547" s="84" t="s">
        <v>311</v>
      </c>
      <c r="L1547" s="83" t="s">
        <v>311</v>
      </c>
      <c r="M1547" s="85" t="s">
        <v>311</v>
      </c>
      <c r="N1547" s="83" t="s">
        <v>311</v>
      </c>
      <c r="O1547" s="84" t="s">
        <v>311</v>
      </c>
      <c r="P1547" s="83" t="s">
        <v>311</v>
      </c>
      <c r="Q1547" s="83" t="s">
        <v>311</v>
      </c>
      <c r="R1547" s="83" t="s">
        <v>311</v>
      </c>
      <c r="S1547" s="86" t="s">
        <v>311</v>
      </c>
      <c r="T1547" s="83" t="s">
        <v>311</v>
      </c>
      <c r="U1547" s="83" t="s">
        <v>311</v>
      </c>
      <c r="V1547" s="83" t="s">
        <v>311</v>
      </c>
      <c r="W1547" s="86" t="s">
        <v>311</v>
      </c>
      <c r="X1547" s="86" t="s">
        <v>311</v>
      </c>
      <c r="Y1547" s="90" t="str">
        <f>IF(tbl_main[[#This Row],[ИНН организации]]="","",IF(ISERROR(VLOOKUP(tbl_main[[#This Row],[ИНН организации]],tbl_inn[],3,FALSE)),"Проверьте ИНН",VLOOKUP(tbl_main[[#This Row],[ИНН организации]],tbl_inn[],3,FALSE)))</f>
        <v/>
      </c>
      <c r="Z1547" s="90" t="str">
        <f>IF(ISERROR(VLOOKUP(tbl_main[[#This Row],[ИНН организации]],tbl_inn[],4,FALSE)),"",VLOOKUP(tbl_main[[#This Row],[ИНН организации]],tbl_inn[],4,FALSE))</f>
        <v/>
      </c>
      <c r="AA1547" s="90" t="str">
        <f>IF(ISERROR(VLOOKUP(tbl_main[[#This Row],[ИНН организации]],tbl_inn[],8,FALSE)),"",VLOOKUP(tbl_main[[#This Row],[ИНН организации]],tbl_inn[],8,FALSE))</f>
        <v/>
      </c>
      <c r="AB1547" s="83" t="s">
        <v>311</v>
      </c>
      <c r="AC1547" s="83" t="s">
        <v>311</v>
      </c>
      <c r="AD1547" s="83" t="s">
        <v>311</v>
      </c>
      <c r="AE1547" s="83" t="s">
        <v>311</v>
      </c>
      <c r="AF1547" s="83" t="s">
        <v>311</v>
      </c>
      <c r="AG1547" s="83" t="s">
        <v>311</v>
      </c>
      <c r="AH1547" s="83" t="s">
        <v>311</v>
      </c>
      <c r="AI1547" s="83" t="s">
        <v>311</v>
      </c>
      <c r="AJ1547" s="83" t="s">
        <v>311</v>
      </c>
      <c r="AK1547" s="83" t="s">
        <v>311</v>
      </c>
      <c r="AL1547" s="83" t="s">
        <v>311</v>
      </c>
      <c r="AM1547" s="83" t="s">
        <v>311</v>
      </c>
      <c r="AN1547" s="83" t="s">
        <v>311</v>
      </c>
    </row>
    <row r="1548" spans="1:40" x14ac:dyDescent="0.25">
      <c r="A1548" s="81">
        <f t="shared" si="24"/>
        <v>1539</v>
      </c>
      <c r="B1548" s="82" t="str">
        <f>IF(tbl_main[[#This Row],[ТИП]]="","",IF(tbl_main[[#This Row],[Серия и номер]]="","",tbl_main[[#This Row],[ТИП]]&amp;"-"&amp;RIGHT(tbl_main[[#This Row],[Серия и номер]],6)))</f>
        <v/>
      </c>
      <c r="C1548" s="83" t="s">
        <v>311</v>
      </c>
      <c r="D1548" s="83" t="s">
        <v>311</v>
      </c>
      <c r="E1548" s="83" t="s">
        <v>311</v>
      </c>
      <c r="F1548" s="83" t="s">
        <v>311</v>
      </c>
      <c r="G1548" s="83" t="s">
        <v>311</v>
      </c>
      <c r="H1548" s="83" t="s">
        <v>311</v>
      </c>
      <c r="I1548" s="83" t="s">
        <v>311</v>
      </c>
      <c r="J1548" s="83" t="s">
        <v>311</v>
      </c>
      <c r="K1548" s="84" t="s">
        <v>311</v>
      </c>
      <c r="L1548" s="83" t="s">
        <v>311</v>
      </c>
      <c r="M1548" s="85" t="s">
        <v>311</v>
      </c>
      <c r="N1548" s="83" t="s">
        <v>311</v>
      </c>
      <c r="O1548" s="84" t="s">
        <v>311</v>
      </c>
      <c r="P1548" s="83" t="s">
        <v>311</v>
      </c>
      <c r="Q1548" s="83" t="s">
        <v>311</v>
      </c>
      <c r="R1548" s="83" t="s">
        <v>311</v>
      </c>
      <c r="S1548" s="86" t="s">
        <v>311</v>
      </c>
      <c r="T1548" s="83" t="s">
        <v>311</v>
      </c>
      <c r="U1548" s="83" t="s">
        <v>311</v>
      </c>
      <c r="V1548" s="83" t="s">
        <v>311</v>
      </c>
      <c r="W1548" s="86" t="s">
        <v>311</v>
      </c>
      <c r="X1548" s="86" t="s">
        <v>311</v>
      </c>
      <c r="Y1548" s="90" t="str">
        <f>IF(tbl_main[[#This Row],[ИНН организации]]="","",IF(ISERROR(VLOOKUP(tbl_main[[#This Row],[ИНН организации]],tbl_inn[],3,FALSE)),"Проверьте ИНН",VLOOKUP(tbl_main[[#This Row],[ИНН организации]],tbl_inn[],3,FALSE)))</f>
        <v/>
      </c>
      <c r="Z1548" s="90" t="str">
        <f>IF(ISERROR(VLOOKUP(tbl_main[[#This Row],[ИНН организации]],tbl_inn[],4,FALSE)),"",VLOOKUP(tbl_main[[#This Row],[ИНН организации]],tbl_inn[],4,FALSE))</f>
        <v/>
      </c>
      <c r="AA1548" s="90" t="str">
        <f>IF(ISERROR(VLOOKUP(tbl_main[[#This Row],[ИНН организации]],tbl_inn[],8,FALSE)),"",VLOOKUP(tbl_main[[#This Row],[ИНН организации]],tbl_inn[],8,FALSE))</f>
        <v/>
      </c>
      <c r="AB1548" s="83" t="s">
        <v>311</v>
      </c>
      <c r="AC1548" s="83" t="s">
        <v>311</v>
      </c>
      <c r="AD1548" s="83" t="s">
        <v>311</v>
      </c>
      <c r="AE1548" s="83" t="s">
        <v>311</v>
      </c>
      <c r="AF1548" s="83" t="s">
        <v>311</v>
      </c>
      <c r="AG1548" s="83" t="s">
        <v>311</v>
      </c>
      <c r="AH1548" s="83" t="s">
        <v>311</v>
      </c>
      <c r="AI1548" s="83" t="s">
        <v>311</v>
      </c>
      <c r="AJ1548" s="83" t="s">
        <v>311</v>
      </c>
      <c r="AK1548" s="83" t="s">
        <v>311</v>
      </c>
      <c r="AL1548" s="83" t="s">
        <v>311</v>
      </c>
      <c r="AM1548" s="83" t="s">
        <v>311</v>
      </c>
      <c r="AN1548" s="83" t="s">
        <v>311</v>
      </c>
    </row>
    <row r="1549" spans="1:40" x14ac:dyDescent="0.25">
      <c r="A1549" s="81">
        <f t="shared" si="24"/>
        <v>1540</v>
      </c>
      <c r="B1549" s="82" t="str">
        <f>IF(tbl_main[[#This Row],[ТИП]]="","",IF(tbl_main[[#This Row],[Серия и номер]]="","",tbl_main[[#This Row],[ТИП]]&amp;"-"&amp;RIGHT(tbl_main[[#This Row],[Серия и номер]],6)))</f>
        <v/>
      </c>
      <c r="C1549" s="83" t="s">
        <v>311</v>
      </c>
      <c r="D1549" s="83" t="s">
        <v>311</v>
      </c>
      <c r="E1549" s="83" t="s">
        <v>311</v>
      </c>
      <c r="F1549" s="83" t="s">
        <v>311</v>
      </c>
      <c r="G1549" s="83" t="s">
        <v>311</v>
      </c>
      <c r="H1549" s="83" t="s">
        <v>311</v>
      </c>
      <c r="I1549" s="83" t="s">
        <v>311</v>
      </c>
      <c r="J1549" s="83" t="s">
        <v>311</v>
      </c>
      <c r="K1549" s="84" t="s">
        <v>311</v>
      </c>
      <c r="L1549" s="83" t="s">
        <v>311</v>
      </c>
      <c r="M1549" s="85" t="s">
        <v>311</v>
      </c>
      <c r="N1549" s="83" t="s">
        <v>311</v>
      </c>
      <c r="O1549" s="84" t="s">
        <v>311</v>
      </c>
      <c r="P1549" s="83" t="s">
        <v>311</v>
      </c>
      <c r="Q1549" s="83" t="s">
        <v>311</v>
      </c>
      <c r="R1549" s="83" t="s">
        <v>311</v>
      </c>
      <c r="S1549" s="86" t="s">
        <v>311</v>
      </c>
      <c r="T1549" s="83" t="s">
        <v>311</v>
      </c>
      <c r="U1549" s="83" t="s">
        <v>311</v>
      </c>
      <c r="V1549" s="83" t="s">
        <v>311</v>
      </c>
      <c r="W1549" s="86" t="s">
        <v>311</v>
      </c>
      <c r="X1549" s="86" t="s">
        <v>311</v>
      </c>
      <c r="Y1549" s="90" t="str">
        <f>IF(tbl_main[[#This Row],[ИНН организации]]="","",IF(ISERROR(VLOOKUP(tbl_main[[#This Row],[ИНН организации]],tbl_inn[],3,FALSE)),"Проверьте ИНН",VLOOKUP(tbl_main[[#This Row],[ИНН организации]],tbl_inn[],3,FALSE)))</f>
        <v/>
      </c>
      <c r="Z1549" s="90" t="str">
        <f>IF(ISERROR(VLOOKUP(tbl_main[[#This Row],[ИНН организации]],tbl_inn[],4,FALSE)),"",VLOOKUP(tbl_main[[#This Row],[ИНН организации]],tbl_inn[],4,FALSE))</f>
        <v/>
      </c>
      <c r="AA1549" s="90" t="str">
        <f>IF(ISERROR(VLOOKUP(tbl_main[[#This Row],[ИНН организации]],tbl_inn[],8,FALSE)),"",VLOOKUP(tbl_main[[#This Row],[ИНН организации]],tbl_inn[],8,FALSE))</f>
        <v/>
      </c>
      <c r="AB1549" s="83" t="s">
        <v>311</v>
      </c>
      <c r="AC1549" s="83" t="s">
        <v>311</v>
      </c>
      <c r="AD1549" s="83" t="s">
        <v>311</v>
      </c>
      <c r="AE1549" s="83" t="s">
        <v>311</v>
      </c>
      <c r="AF1549" s="83" t="s">
        <v>311</v>
      </c>
      <c r="AG1549" s="83" t="s">
        <v>311</v>
      </c>
      <c r="AH1549" s="83" t="s">
        <v>311</v>
      </c>
      <c r="AI1549" s="83" t="s">
        <v>311</v>
      </c>
      <c r="AJ1549" s="83" t="s">
        <v>311</v>
      </c>
      <c r="AK1549" s="83" t="s">
        <v>311</v>
      </c>
      <c r="AL1549" s="83" t="s">
        <v>311</v>
      </c>
      <c r="AM1549" s="83" t="s">
        <v>311</v>
      </c>
      <c r="AN1549" s="83" t="s">
        <v>311</v>
      </c>
    </row>
    <row r="1550" spans="1:40" x14ac:dyDescent="0.25">
      <c r="A1550" s="81">
        <f t="shared" si="24"/>
        <v>1541</v>
      </c>
      <c r="B1550" s="82" t="str">
        <f>IF(tbl_main[[#This Row],[ТИП]]="","",IF(tbl_main[[#This Row],[Серия и номер]]="","",tbl_main[[#This Row],[ТИП]]&amp;"-"&amp;RIGHT(tbl_main[[#This Row],[Серия и номер]],6)))</f>
        <v/>
      </c>
      <c r="C1550" s="83" t="s">
        <v>311</v>
      </c>
      <c r="D1550" s="83" t="s">
        <v>311</v>
      </c>
      <c r="E1550" s="83" t="s">
        <v>311</v>
      </c>
      <c r="F1550" s="83" t="s">
        <v>311</v>
      </c>
      <c r="G1550" s="83" t="s">
        <v>311</v>
      </c>
      <c r="H1550" s="83" t="s">
        <v>311</v>
      </c>
      <c r="I1550" s="83" t="s">
        <v>311</v>
      </c>
      <c r="J1550" s="83" t="s">
        <v>311</v>
      </c>
      <c r="K1550" s="84" t="s">
        <v>311</v>
      </c>
      <c r="L1550" s="83" t="s">
        <v>311</v>
      </c>
      <c r="M1550" s="85" t="s">
        <v>311</v>
      </c>
      <c r="N1550" s="83" t="s">
        <v>311</v>
      </c>
      <c r="O1550" s="84" t="s">
        <v>311</v>
      </c>
      <c r="P1550" s="83" t="s">
        <v>311</v>
      </c>
      <c r="Q1550" s="83" t="s">
        <v>311</v>
      </c>
      <c r="R1550" s="83" t="s">
        <v>311</v>
      </c>
      <c r="S1550" s="86" t="s">
        <v>311</v>
      </c>
      <c r="T1550" s="83" t="s">
        <v>311</v>
      </c>
      <c r="U1550" s="83" t="s">
        <v>311</v>
      </c>
      <c r="V1550" s="83" t="s">
        <v>311</v>
      </c>
      <c r="W1550" s="86" t="s">
        <v>311</v>
      </c>
      <c r="X1550" s="86" t="s">
        <v>311</v>
      </c>
      <c r="Y1550" s="90" t="str">
        <f>IF(tbl_main[[#This Row],[ИНН организации]]="","",IF(ISERROR(VLOOKUP(tbl_main[[#This Row],[ИНН организации]],tbl_inn[],3,FALSE)),"Проверьте ИНН",VLOOKUP(tbl_main[[#This Row],[ИНН организации]],tbl_inn[],3,FALSE)))</f>
        <v/>
      </c>
      <c r="Z1550" s="90" t="str">
        <f>IF(ISERROR(VLOOKUP(tbl_main[[#This Row],[ИНН организации]],tbl_inn[],4,FALSE)),"",VLOOKUP(tbl_main[[#This Row],[ИНН организации]],tbl_inn[],4,FALSE))</f>
        <v/>
      </c>
      <c r="AA1550" s="90" t="str">
        <f>IF(ISERROR(VLOOKUP(tbl_main[[#This Row],[ИНН организации]],tbl_inn[],8,FALSE)),"",VLOOKUP(tbl_main[[#This Row],[ИНН организации]],tbl_inn[],8,FALSE))</f>
        <v/>
      </c>
      <c r="AB1550" s="83" t="s">
        <v>311</v>
      </c>
      <c r="AC1550" s="83" t="s">
        <v>311</v>
      </c>
      <c r="AD1550" s="83" t="s">
        <v>311</v>
      </c>
      <c r="AE1550" s="83" t="s">
        <v>311</v>
      </c>
      <c r="AF1550" s="83" t="s">
        <v>311</v>
      </c>
      <c r="AG1550" s="83" t="s">
        <v>311</v>
      </c>
      <c r="AH1550" s="83" t="s">
        <v>311</v>
      </c>
      <c r="AI1550" s="83" t="s">
        <v>311</v>
      </c>
      <c r="AJ1550" s="83" t="s">
        <v>311</v>
      </c>
      <c r="AK1550" s="83" t="s">
        <v>311</v>
      </c>
      <c r="AL1550" s="83" t="s">
        <v>311</v>
      </c>
      <c r="AM1550" s="83" t="s">
        <v>311</v>
      </c>
      <c r="AN1550" s="83" t="s">
        <v>311</v>
      </c>
    </row>
    <row r="1551" spans="1:40" x14ac:dyDescent="0.25">
      <c r="A1551" s="81">
        <f t="shared" si="24"/>
        <v>1542</v>
      </c>
      <c r="B1551" s="82" t="str">
        <f>IF(tbl_main[[#This Row],[ТИП]]="","",IF(tbl_main[[#This Row],[Серия и номер]]="","",tbl_main[[#This Row],[ТИП]]&amp;"-"&amp;RIGHT(tbl_main[[#This Row],[Серия и номер]],6)))</f>
        <v/>
      </c>
      <c r="C1551" s="83" t="s">
        <v>311</v>
      </c>
      <c r="D1551" s="83" t="s">
        <v>311</v>
      </c>
      <c r="E1551" s="83" t="s">
        <v>311</v>
      </c>
      <c r="F1551" s="83" t="s">
        <v>311</v>
      </c>
      <c r="G1551" s="83" t="s">
        <v>311</v>
      </c>
      <c r="H1551" s="83" t="s">
        <v>311</v>
      </c>
      <c r="I1551" s="83" t="s">
        <v>311</v>
      </c>
      <c r="J1551" s="83" t="s">
        <v>311</v>
      </c>
      <c r="K1551" s="84" t="s">
        <v>311</v>
      </c>
      <c r="L1551" s="83" t="s">
        <v>311</v>
      </c>
      <c r="M1551" s="85" t="s">
        <v>311</v>
      </c>
      <c r="N1551" s="83" t="s">
        <v>311</v>
      </c>
      <c r="O1551" s="84" t="s">
        <v>311</v>
      </c>
      <c r="P1551" s="83" t="s">
        <v>311</v>
      </c>
      <c r="Q1551" s="83" t="s">
        <v>311</v>
      </c>
      <c r="R1551" s="83" t="s">
        <v>311</v>
      </c>
      <c r="S1551" s="86" t="s">
        <v>311</v>
      </c>
      <c r="T1551" s="83" t="s">
        <v>311</v>
      </c>
      <c r="U1551" s="83" t="s">
        <v>311</v>
      </c>
      <c r="V1551" s="83" t="s">
        <v>311</v>
      </c>
      <c r="W1551" s="86" t="s">
        <v>311</v>
      </c>
      <c r="X1551" s="86" t="s">
        <v>311</v>
      </c>
      <c r="Y1551" s="90" t="str">
        <f>IF(tbl_main[[#This Row],[ИНН организации]]="","",IF(ISERROR(VLOOKUP(tbl_main[[#This Row],[ИНН организации]],tbl_inn[],3,FALSE)),"Проверьте ИНН",VLOOKUP(tbl_main[[#This Row],[ИНН организации]],tbl_inn[],3,FALSE)))</f>
        <v/>
      </c>
      <c r="Z1551" s="90" t="str">
        <f>IF(ISERROR(VLOOKUP(tbl_main[[#This Row],[ИНН организации]],tbl_inn[],4,FALSE)),"",VLOOKUP(tbl_main[[#This Row],[ИНН организации]],tbl_inn[],4,FALSE))</f>
        <v/>
      </c>
      <c r="AA1551" s="90" t="str">
        <f>IF(ISERROR(VLOOKUP(tbl_main[[#This Row],[ИНН организации]],tbl_inn[],8,FALSE)),"",VLOOKUP(tbl_main[[#This Row],[ИНН организации]],tbl_inn[],8,FALSE))</f>
        <v/>
      </c>
      <c r="AB1551" s="83" t="s">
        <v>311</v>
      </c>
      <c r="AC1551" s="83" t="s">
        <v>311</v>
      </c>
      <c r="AD1551" s="83" t="s">
        <v>311</v>
      </c>
      <c r="AE1551" s="83" t="s">
        <v>311</v>
      </c>
      <c r="AF1551" s="83" t="s">
        <v>311</v>
      </c>
      <c r="AG1551" s="83" t="s">
        <v>311</v>
      </c>
      <c r="AH1551" s="83" t="s">
        <v>311</v>
      </c>
      <c r="AI1551" s="83" t="s">
        <v>311</v>
      </c>
      <c r="AJ1551" s="83" t="s">
        <v>311</v>
      </c>
      <c r="AK1551" s="83" t="s">
        <v>311</v>
      </c>
      <c r="AL1551" s="83" t="s">
        <v>311</v>
      </c>
      <c r="AM1551" s="83" t="s">
        <v>311</v>
      </c>
      <c r="AN1551" s="83" t="s">
        <v>311</v>
      </c>
    </row>
    <row r="1552" spans="1:40" x14ac:dyDescent="0.25">
      <c r="A1552" s="81">
        <f t="shared" si="24"/>
        <v>1543</v>
      </c>
      <c r="B1552" s="82" t="str">
        <f>IF(tbl_main[[#This Row],[ТИП]]="","",IF(tbl_main[[#This Row],[Серия и номер]]="","",tbl_main[[#This Row],[ТИП]]&amp;"-"&amp;RIGHT(tbl_main[[#This Row],[Серия и номер]],6)))</f>
        <v/>
      </c>
      <c r="C1552" s="83" t="s">
        <v>311</v>
      </c>
      <c r="D1552" s="83" t="s">
        <v>311</v>
      </c>
      <c r="E1552" s="83" t="s">
        <v>311</v>
      </c>
      <c r="F1552" s="83" t="s">
        <v>311</v>
      </c>
      <c r="G1552" s="83" t="s">
        <v>311</v>
      </c>
      <c r="H1552" s="83" t="s">
        <v>311</v>
      </c>
      <c r="I1552" s="83" t="s">
        <v>311</v>
      </c>
      <c r="J1552" s="83" t="s">
        <v>311</v>
      </c>
      <c r="K1552" s="84" t="s">
        <v>311</v>
      </c>
      <c r="L1552" s="83" t="s">
        <v>311</v>
      </c>
      <c r="M1552" s="85" t="s">
        <v>311</v>
      </c>
      <c r="N1552" s="83" t="s">
        <v>311</v>
      </c>
      <c r="O1552" s="84" t="s">
        <v>311</v>
      </c>
      <c r="P1552" s="83" t="s">
        <v>311</v>
      </c>
      <c r="Q1552" s="83" t="s">
        <v>311</v>
      </c>
      <c r="R1552" s="83" t="s">
        <v>311</v>
      </c>
      <c r="S1552" s="86" t="s">
        <v>311</v>
      </c>
      <c r="T1552" s="83" t="s">
        <v>311</v>
      </c>
      <c r="U1552" s="83" t="s">
        <v>311</v>
      </c>
      <c r="V1552" s="83" t="s">
        <v>311</v>
      </c>
      <c r="W1552" s="86" t="s">
        <v>311</v>
      </c>
      <c r="X1552" s="86" t="s">
        <v>311</v>
      </c>
      <c r="Y1552" s="90" t="str">
        <f>IF(tbl_main[[#This Row],[ИНН организации]]="","",IF(ISERROR(VLOOKUP(tbl_main[[#This Row],[ИНН организации]],tbl_inn[],3,FALSE)),"Проверьте ИНН",VLOOKUP(tbl_main[[#This Row],[ИНН организации]],tbl_inn[],3,FALSE)))</f>
        <v/>
      </c>
      <c r="Z1552" s="90" t="str">
        <f>IF(ISERROR(VLOOKUP(tbl_main[[#This Row],[ИНН организации]],tbl_inn[],4,FALSE)),"",VLOOKUP(tbl_main[[#This Row],[ИНН организации]],tbl_inn[],4,FALSE))</f>
        <v/>
      </c>
      <c r="AA1552" s="90" t="str">
        <f>IF(ISERROR(VLOOKUP(tbl_main[[#This Row],[ИНН организации]],tbl_inn[],8,FALSE)),"",VLOOKUP(tbl_main[[#This Row],[ИНН организации]],tbl_inn[],8,FALSE))</f>
        <v/>
      </c>
      <c r="AB1552" s="83" t="s">
        <v>311</v>
      </c>
      <c r="AC1552" s="83" t="s">
        <v>311</v>
      </c>
      <c r="AD1552" s="83" t="s">
        <v>311</v>
      </c>
      <c r="AE1552" s="83" t="s">
        <v>311</v>
      </c>
      <c r="AF1552" s="83" t="s">
        <v>311</v>
      </c>
      <c r="AG1552" s="83" t="s">
        <v>311</v>
      </c>
      <c r="AH1552" s="83" t="s">
        <v>311</v>
      </c>
      <c r="AI1552" s="83" t="s">
        <v>311</v>
      </c>
      <c r="AJ1552" s="83" t="s">
        <v>311</v>
      </c>
      <c r="AK1552" s="83" t="s">
        <v>311</v>
      </c>
      <c r="AL1552" s="83" t="s">
        <v>311</v>
      </c>
      <c r="AM1552" s="83" t="s">
        <v>311</v>
      </c>
      <c r="AN1552" s="83" t="s">
        <v>311</v>
      </c>
    </row>
    <row r="1553" spans="1:40" x14ac:dyDescent="0.25">
      <c r="A1553" s="81">
        <f t="shared" si="24"/>
        <v>1544</v>
      </c>
      <c r="B1553" s="82" t="str">
        <f>IF(tbl_main[[#This Row],[ТИП]]="","",IF(tbl_main[[#This Row],[Серия и номер]]="","",tbl_main[[#This Row],[ТИП]]&amp;"-"&amp;RIGHT(tbl_main[[#This Row],[Серия и номер]],6)))</f>
        <v/>
      </c>
      <c r="C1553" s="83" t="s">
        <v>311</v>
      </c>
      <c r="D1553" s="83" t="s">
        <v>311</v>
      </c>
      <c r="E1553" s="83" t="s">
        <v>311</v>
      </c>
      <c r="F1553" s="83" t="s">
        <v>311</v>
      </c>
      <c r="G1553" s="83" t="s">
        <v>311</v>
      </c>
      <c r="H1553" s="83" t="s">
        <v>311</v>
      </c>
      <c r="I1553" s="83" t="s">
        <v>311</v>
      </c>
      <c r="J1553" s="83" t="s">
        <v>311</v>
      </c>
      <c r="K1553" s="84" t="s">
        <v>311</v>
      </c>
      <c r="L1553" s="83" t="s">
        <v>311</v>
      </c>
      <c r="M1553" s="85" t="s">
        <v>311</v>
      </c>
      <c r="N1553" s="83" t="s">
        <v>311</v>
      </c>
      <c r="O1553" s="84" t="s">
        <v>311</v>
      </c>
      <c r="P1553" s="83" t="s">
        <v>311</v>
      </c>
      <c r="Q1553" s="83" t="s">
        <v>311</v>
      </c>
      <c r="R1553" s="83" t="s">
        <v>311</v>
      </c>
      <c r="S1553" s="86" t="s">
        <v>311</v>
      </c>
      <c r="T1553" s="83" t="s">
        <v>311</v>
      </c>
      <c r="U1553" s="83" t="s">
        <v>311</v>
      </c>
      <c r="V1553" s="83" t="s">
        <v>311</v>
      </c>
      <c r="W1553" s="86" t="s">
        <v>311</v>
      </c>
      <c r="X1553" s="86" t="s">
        <v>311</v>
      </c>
      <c r="Y1553" s="90" t="str">
        <f>IF(tbl_main[[#This Row],[ИНН организации]]="","",IF(ISERROR(VLOOKUP(tbl_main[[#This Row],[ИНН организации]],tbl_inn[],3,FALSE)),"Проверьте ИНН",VLOOKUP(tbl_main[[#This Row],[ИНН организации]],tbl_inn[],3,FALSE)))</f>
        <v/>
      </c>
      <c r="Z1553" s="90" t="str">
        <f>IF(ISERROR(VLOOKUP(tbl_main[[#This Row],[ИНН организации]],tbl_inn[],4,FALSE)),"",VLOOKUP(tbl_main[[#This Row],[ИНН организации]],tbl_inn[],4,FALSE))</f>
        <v/>
      </c>
      <c r="AA1553" s="90" t="str">
        <f>IF(ISERROR(VLOOKUP(tbl_main[[#This Row],[ИНН организации]],tbl_inn[],8,FALSE)),"",VLOOKUP(tbl_main[[#This Row],[ИНН организации]],tbl_inn[],8,FALSE))</f>
        <v/>
      </c>
      <c r="AB1553" s="83" t="s">
        <v>311</v>
      </c>
      <c r="AC1553" s="83" t="s">
        <v>311</v>
      </c>
      <c r="AD1553" s="83" t="s">
        <v>311</v>
      </c>
      <c r="AE1553" s="83" t="s">
        <v>311</v>
      </c>
      <c r="AF1553" s="83" t="s">
        <v>311</v>
      </c>
      <c r="AG1553" s="83" t="s">
        <v>311</v>
      </c>
      <c r="AH1553" s="83" t="s">
        <v>311</v>
      </c>
      <c r="AI1553" s="83" t="s">
        <v>311</v>
      </c>
      <c r="AJ1553" s="83" t="s">
        <v>311</v>
      </c>
      <c r="AK1553" s="83" t="s">
        <v>311</v>
      </c>
      <c r="AL1553" s="83" t="s">
        <v>311</v>
      </c>
      <c r="AM1553" s="83" t="s">
        <v>311</v>
      </c>
      <c r="AN1553" s="83" t="s">
        <v>311</v>
      </c>
    </row>
    <row r="1554" spans="1:40" x14ac:dyDescent="0.25">
      <c r="A1554" s="81">
        <f t="shared" si="24"/>
        <v>1545</v>
      </c>
      <c r="B1554" s="82" t="str">
        <f>IF(tbl_main[[#This Row],[ТИП]]="","",IF(tbl_main[[#This Row],[Серия и номер]]="","",tbl_main[[#This Row],[ТИП]]&amp;"-"&amp;RIGHT(tbl_main[[#This Row],[Серия и номер]],6)))</f>
        <v/>
      </c>
      <c r="C1554" s="83" t="s">
        <v>311</v>
      </c>
      <c r="D1554" s="83" t="s">
        <v>311</v>
      </c>
      <c r="E1554" s="83" t="s">
        <v>311</v>
      </c>
      <c r="F1554" s="83" t="s">
        <v>311</v>
      </c>
      <c r="G1554" s="83" t="s">
        <v>311</v>
      </c>
      <c r="H1554" s="83" t="s">
        <v>311</v>
      </c>
      <c r="I1554" s="83" t="s">
        <v>311</v>
      </c>
      <c r="J1554" s="83" t="s">
        <v>311</v>
      </c>
      <c r="K1554" s="84" t="s">
        <v>311</v>
      </c>
      <c r="L1554" s="83" t="s">
        <v>311</v>
      </c>
      <c r="M1554" s="85" t="s">
        <v>311</v>
      </c>
      <c r="N1554" s="83" t="s">
        <v>311</v>
      </c>
      <c r="O1554" s="84" t="s">
        <v>311</v>
      </c>
      <c r="P1554" s="83" t="s">
        <v>311</v>
      </c>
      <c r="Q1554" s="83" t="s">
        <v>311</v>
      </c>
      <c r="R1554" s="83" t="s">
        <v>311</v>
      </c>
      <c r="S1554" s="86" t="s">
        <v>311</v>
      </c>
      <c r="T1554" s="83" t="s">
        <v>311</v>
      </c>
      <c r="U1554" s="83" t="s">
        <v>311</v>
      </c>
      <c r="V1554" s="83" t="s">
        <v>311</v>
      </c>
      <c r="W1554" s="86" t="s">
        <v>311</v>
      </c>
      <c r="X1554" s="86" t="s">
        <v>311</v>
      </c>
      <c r="Y1554" s="90" t="str">
        <f>IF(tbl_main[[#This Row],[ИНН организации]]="","",IF(ISERROR(VLOOKUP(tbl_main[[#This Row],[ИНН организации]],tbl_inn[],3,FALSE)),"Проверьте ИНН",VLOOKUP(tbl_main[[#This Row],[ИНН организации]],tbl_inn[],3,FALSE)))</f>
        <v/>
      </c>
      <c r="Z1554" s="90" t="str">
        <f>IF(ISERROR(VLOOKUP(tbl_main[[#This Row],[ИНН организации]],tbl_inn[],4,FALSE)),"",VLOOKUP(tbl_main[[#This Row],[ИНН организации]],tbl_inn[],4,FALSE))</f>
        <v/>
      </c>
      <c r="AA1554" s="90" t="str">
        <f>IF(ISERROR(VLOOKUP(tbl_main[[#This Row],[ИНН организации]],tbl_inn[],8,FALSE)),"",VLOOKUP(tbl_main[[#This Row],[ИНН организации]],tbl_inn[],8,FALSE))</f>
        <v/>
      </c>
      <c r="AB1554" s="83" t="s">
        <v>311</v>
      </c>
      <c r="AC1554" s="83" t="s">
        <v>311</v>
      </c>
      <c r="AD1554" s="83" t="s">
        <v>311</v>
      </c>
      <c r="AE1554" s="83" t="s">
        <v>311</v>
      </c>
      <c r="AF1554" s="83" t="s">
        <v>311</v>
      </c>
      <c r="AG1554" s="83" t="s">
        <v>311</v>
      </c>
      <c r="AH1554" s="83" t="s">
        <v>311</v>
      </c>
      <c r="AI1554" s="83" t="s">
        <v>311</v>
      </c>
      <c r="AJ1554" s="83" t="s">
        <v>311</v>
      </c>
      <c r="AK1554" s="83" t="s">
        <v>311</v>
      </c>
      <c r="AL1554" s="83" t="s">
        <v>311</v>
      </c>
      <c r="AM1554" s="83" t="s">
        <v>311</v>
      </c>
      <c r="AN1554" s="83" t="s">
        <v>311</v>
      </c>
    </row>
    <row r="1555" spans="1:40" x14ac:dyDescent="0.25">
      <c r="A1555" s="81">
        <f t="shared" si="24"/>
        <v>1546</v>
      </c>
      <c r="B1555" s="82" t="str">
        <f>IF(tbl_main[[#This Row],[ТИП]]="","",IF(tbl_main[[#This Row],[Серия и номер]]="","",tbl_main[[#This Row],[ТИП]]&amp;"-"&amp;RIGHT(tbl_main[[#This Row],[Серия и номер]],6)))</f>
        <v/>
      </c>
      <c r="C1555" s="83" t="s">
        <v>311</v>
      </c>
      <c r="D1555" s="83" t="s">
        <v>311</v>
      </c>
      <c r="E1555" s="83" t="s">
        <v>311</v>
      </c>
      <c r="F1555" s="83" t="s">
        <v>311</v>
      </c>
      <c r="G1555" s="83" t="s">
        <v>311</v>
      </c>
      <c r="H1555" s="83" t="s">
        <v>311</v>
      </c>
      <c r="I1555" s="83" t="s">
        <v>311</v>
      </c>
      <c r="J1555" s="83" t="s">
        <v>311</v>
      </c>
      <c r="K1555" s="84" t="s">
        <v>311</v>
      </c>
      <c r="L1555" s="83" t="s">
        <v>311</v>
      </c>
      <c r="M1555" s="85" t="s">
        <v>311</v>
      </c>
      <c r="N1555" s="83" t="s">
        <v>311</v>
      </c>
      <c r="O1555" s="84" t="s">
        <v>311</v>
      </c>
      <c r="P1555" s="83" t="s">
        <v>311</v>
      </c>
      <c r="Q1555" s="83" t="s">
        <v>311</v>
      </c>
      <c r="R1555" s="83" t="s">
        <v>311</v>
      </c>
      <c r="S1555" s="86" t="s">
        <v>311</v>
      </c>
      <c r="T1555" s="83" t="s">
        <v>311</v>
      </c>
      <c r="U1555" s="83" t="s">
        <v>311</v>
      </c>
      <c r="V1555" s="83" t="s">
        <v>311</v>
      </c>
      <c r="W1555" s="86" t="s">
        <v>311</v>
      </c>
      <c r="X1555" s="86" t="s">
        <v>311</v>
      </c>
      <c r="Y1555" s="90" t="str">
        <f>IF(tbl_main[[#This Row],[ИНН организации]]="","",IF(ISERROR(VLOOKUP(tbl_main[[#This Row],[ИНН организации]],tbl_inn[],3,FALSE)),"Проверьте ИНН",VLOOKUP(tbl_main[[#This Row],[ИНН организации]],tbl_inn[],3,FALSE)))</f>
        <v/>
      </c>
      <c r="Z1555" s="90" t="str">
        <f>IF(ISERROR(VLOOKUP(tbl_main[[#This Row],[ИНН организации]],tbl_inn[],4,FALSE)),"",VLOOKUP(tbl_main[[#This Row],[ИНН организации]],tbl_inn[],4,FALSE))</f>
        <v/>
      </c>
      <c r="AA1555" s="90" t="str">
        <f>IF(ISERROR(VLOOKUP(tbl_main[[#This Row],[ИНН организации]],tbl_inn[],8,FALSE)),"",VLOOKUP(tbl_main[[#This Row],[ИНН организации]],tbl_inn[],8,FALSE))</f>
        <v/>
      </c>
      <c r="AB1555" s="83" t="s">
        <v>311</v>
      </c>
      <c r="AC1555" s="83" t="s">
        <v>311</v>
      </c>
      <c r="AD1555" s="83" t="s">
        <v>311</v>
      </c>
      <c r="AE1555" s="83" t="s">
        <v>311</v>
      </c>
      <c r="AF1555" s="83" t="s">
        <v>311</v>
      </c>
      <c r="AG1555" s="83" t="s">
        <v>311</v>
      </c>
      <c r="AH1555" s="83" t="s">
        <v>311</v>
      </c>
      <c r="AI1555" s="83" t="s">
        <v>311</v>
      </c>
      <c r="AJ1555" s="83" t="s">
        <v>311</v>
      </c>
      <c r="AK1555" s="83" t="s">
        <v>311</v>
      </c>
      <c r="AL1555" s="83" t="s">
        <v>311</v>
      </c>
      <c r="AM1555" s="83" t="s">
        <v>311</v>
      </c>
      <c r="AN1555" s="83" t="s">
        <v>311</v>
      </c>
    </row>
    <row r="1556" spans="1:40" x14ac:dyDescent="0.25">
      <c r="A1556" s="81">
        <f t="shared" si="24"/>
        <v>1547</v>
      </c>
      <c r="B1556" s="82" t="str">
        <f>IF(tbl_main[[#This Row],[ТИП]]="","",IF(tbl_main[[#This Row],[Серия и номер]]="","",tbl_main[[#This Row],[ТИП]]&amp;"-"&amp;RIGHT(tbl_main[[#This Row],[Серия и номер]],6)))</f>
        <v/>
      </c>
      <c r="C1556" s="83" t="s">
        <v>311</v>
      </c>
      <c r="D1556" s="83" t="s">
        <v>311</v>
      </c>
      <c r="E1556" s="83" t="s">
        <v>311</v>
      </c>
      <c r="F1556" s="83" t="s">
        <v>311</v>
      </c>
      <c r="G1556" s="83" t="s">
        <v>311</v>
      </c>
      <c r="H1556" s="83" t="s">
        <v>311</v>
      </c>
      <c r="I1556" s="83" t="s">
        <v>311</v>
      </c>
      <c r="J1556" s="83" t="s">
        <v>311</v>
      </c>
      <c r="K1556" s="84" t="s">
        <v>311</v>
      </c>
      <c r="L1556" s="83" t="s">
        <v>311</v>
      </c>
      <c r="M1556" s="85" t="s">
        <v>311</v>
      </c>
      <c r="N1556" s="83" t="s">
        <v>311</v>
      </c>
      <c r="O1556" s="84" t="s">
        <v>311</v>
      </c>
      <c r="P1556" s="83" t="s">
        <v>311</v>
      </c>
      <c r="Q1556" s="83" t="s">
        <v>311</v>
      </c>
      <c r="R1556" s="83" t="s">
        <v>311</v>
      </c>
      <c r="S1556" s="86" t="s">
        <v>311</v>
      </c>
      <c r="T1556" s="83" t="s">
        <v>311</v>
      </c>
      <c r="U1556" s="83" t="s">
        <v>311</v>
      </c>
      <c r="V1556" s="83" t="s">
        <v>311</v>
      </c>
      <c r="W1556" s="86" t="s">
        <v>311</v>
      </c>
      <c r="X1556" s="86" t="s">
        <v>311</v>
      </c>
      <c r="Y1556" s="90" t="str">
        <f>IF(tbl_main[[#This Row],[ИНН организации]]="","",IF(ISERROR(VLOOKUP(tbl_main[[#This Row],[ИНН организации]],tbl_inn[],3,FALSE)),"Проверьте ИНН",VLOOKUP(tbl_main[[#This Row],[ИНН организации]],tbl_inn[],3,FALSE)))</f>
        <v/>
      </c>
      <c r="Z1556" s="90" t="str">
        <f>IF(ISERROR(VLOOKUP(tbl_main[[#This Row],[ИНН организации]],tbl_inn[],4,FALSE)),"",VLOOKUP(tbl_main[[#This Row],[ИНН организации]],tbl_inn[],4,FALSE))</f>
        <v/>
      </c>
      <c r="AA1556" s="90" t="str">
        <f>IF(ISERROR(VLOOKUP(tbl_main[[#This Row],[ИНН организации]],tbl_inn[],8,FALSE)),"",VLOOKUP(tbl_main[[#This Row],[ИНН организации]],tbl_inn[],8,FALSE))</f>
        <v/>
      </c>
      <c r="AB1556" s="83" t="s">
        <v>311</v>
      </c>
      <c r="AC1556" s="83" t="s">
        <v>311</v>
      </c>
      <c r="AD1556" s="83" t="s">
        <v>311</v>
      </c>
      <c r="AE1556" s="83" t="s">
        <v>311</v>
      </c>
      <c r="AF1556" s="83" t="s">
        <v>311</v>
      </c>
      <c r="AG1556" s="83" t="s">
        <v>311</v>
      </c>
      <c r="AH1556" s="83" t="s">
        <v>311</v>
      </c>
      <c r="AI1556" s="83" t="s">
        <v>311</v>
      </c>
      <c r="AJ1556" s="83" t="s">
        <v>311</v>
      </c>
      <c r="AK1556" s="83" t="s">
        <v>311</v>
      </c>
      <c r="AL1556" s="83" t="s">
        <v>311</v>
      </c>
      <c r="AM1556" s="83" t="s">
        <v>311</v>
      </c>
      <c r="AN1556" s="83" t="s">
        <v>311</v>
      </c>
    </row>
    <row r="1557" spans="1:40" x14ac:dyDescent="0.25">
      <c r="A1557" s="81">
        <f t="shared" si="24"/>
        <v>1548</v>
      </c>
      <c r="B1557" s="82" t="str">
        <f>IF(tbl_main[[#This Row],[ТИП]]="","",IF(tbl_main[[#This Row],[Серия и номер]]="","",tbl_main[[#This Row],[ТИП]]&amp;"-"&amp;RIGHT(tbl_main[[#This Row],[Серия и номер]],6)))</f>
        <v/>
      </c>
      <c r="C1557" s="83" t="s">
        <v>311</v>
      </c>
      <c r="D1557" s="83" t="s">
        <v>311</v>
      </c>
      <c r="E1557" s="83" t="s">
        <v>311</v>
      </c>
      <c r="F1557" s="83" t="s">
        <v>311</v>
      </c>
      <c r="G1557" s="83" t="s">
        <v>311</v>
      </c>
      <c r="H1557" s="83" t="s">
        <v>311</v>
      </c>
      <c r="I1557" s="83" t="s">
        <v>311</v>
      </c>
      <c r="J1557" s="83" t="s">
        <v>311</v>
      </c>
      <c r="K1557" s="84" t="s">
        <v>311</v>
      </c>
      <c r="L1557" s="83" t="s">
        <v>311</v>
      </c>
      <c r="M1557" s="85" t="s">
        <v>311</v>
      </c>
      <c r="N1557" s="83" t="s">
        <v>311</v>
      </c>
      <c r="O1557" s="84" t="s">
        <v>311</v>
      </c>
      <c r="P1557" s="83" t="s">
        <v>311</v>
      </c>
      <c r="Q1557" s="83" t="s">
        <v>311</v>
      </c>
      <c r="R1557" s="83" t="s">
        <v>311</v>
      </c>
      <c r="S1557" s="86" t="s">
        <v>311</v>
      </c>
      <c r="T1557" s="83" t="s">
        <v>311</v>
      </c>
      <c r="U1557" s="83" t="s">
        <v>311</v>
      </c>
      <c r="V1557" s="83" t="s">
        <v>311</v>
      </c>
      <c r="W1557" s="86" t="s">
        <v>311</v>
      </c>
      <c r="X1557" s="86" t="s">
        <v>311</v>
      </c>
      <c r="Y1557" s="90" t="str">
        <f>IF(tbl_main[[#This Row],[ИНН организации]]="","",IF(ISERROR(VLOOKUP(tbl_main[[#This Row],[ИНН организации]],tbl_inn[],3,FALSE)),"Проверьте ИНН",VLOOKUP(tbl_main[[#This Row],[ИНН организации]],tbl_inn[],3,FALSE)))</f>
        <v/>
      </c>
      <c r="Z1557" s="90" t="str">
        <f>IF(ISERROR(VLOOKUP(tbl_main[[#This Row],[ИНН организации]],tbl_inn[],4,FALSE)),"",VLOOKUP(tbl_main[[#This Row],[ИНН организации]],tbl_inn[],4,FALSE))</f>
        <v/>
      </c>
      <c r="AA1557" s="90" t="str">
        <f>IF(ISERROR(VLOOKUP(tbl_main[[#This Row],[ИНН организации]],tbl_inn[],8,FALSE)),"",VLOOKUP(tbl_main[[#This Row],[ИНН организации]],tbl_inn[],8,FALSE))</f>
        <v/>
      </c>
      <c r="AB1557" s="83" t="s">
        <v>311</v>
      </c>
      <c r="AC1557" s="83" t="s">
        <v>311</v>
      </c>
      <c r="AD1557" s="83" t="s">
        <v>311</v>
      </c>
      <c r="AE1557" s="83" t="s">
        <v>311</v>
      </c>
      <c r="AF1557" s="83" t="s">
        <v>311</v>
      </c>
      <c r="AG1557" s="83" t="s">
        <v>311</v>
      </c>
      <c r="AH1557" s="83" t="s">
        <v>311</v>
      </c>
      <c r="AI1557" s="83" t="s">
        <v>311</v>
      </c>
      <c r="AJ1557" s="83" t="s">
        <v>311</v>
      </c>
      <c r="AK1557" s="83" t="s">
        <v>311</v>
      </c>
      <c r="AL1557" s="83" t="s">
        <v>311</v>
      </c>
      <c r="AM1557" s="83" t="s">
        <v>311</v>
      </c>
      <c r="AN1557" s="83" t="s">
        <v>311</v>
      </c>
    </row>
    <row r="1558" spans="1:40" x14ac:dyDescent="0.25">
      <c r="A1558" s="81">
        <f t="shared" si="24"/>
        <v>1549</v>
      </c>
      <c r="B1558" s="82" t="str">
        <f>IF(tbl_main[[#This Row],[ТИП]]="","",IF(tbl_main[[#This Row],[Серия и номер]]="","",tbl_main[[#This Row],[ТИП]]&amp;"-"&amp;RIGHT(tbl_main[[#This Row],[Серия и номер]],6)))</f>
        <v/>
      </c>
      <c r="C1558" s="83" t="s">
        <v>311</v>
      </c>
      <c r="D1558" s="83" t="s">
        <v>311</v>
      </c>
      <c r="E1558" s="83" t="s">
        <v>311</v>
      </c>
      <c r="F1558" s="83" t="s">
        <v>311</v>
      </c>
      <c r="G1558" s="83" t="s">
        <v>311</v>
      </c>
      <c r="H1558" s="83" t="s">
        <v>311</v>
      </c>
      <c r="I1558" s="83" t="s">
        <v>311</v>
      </c>
      <c r="J1558" s="83" t="s">
        <v>311</v>
      </c>
      <c r="K1558" s="84" t="s">
        <v>311</v>
      </c>
      <c r="L1558" s="83" t="s">
        <v>311</v>
      </c>
      <c r="M1558" s="85" t="s">
        <v>311</v>
      </c>
      <c r="N1558" s="83" t="s">
        <v>311</v>
      </c>
      <c r="O1558" s="84" t="s">
        <v>311</v>
      </c>
      <c r="P1558" s="83" t="s">
        <v>311</v>
      </c>
      <c r="Q1558" s="83" t="s">
        <v>311</v>
      </c>
      <c r="R1558" s="83" t="s">
        <v>311</v>
      </c>
      <c r="S1558" s="86" t="s">
        <v>311</v>
      </c>
      <c r="T1558" s="83" t="s">
        <v>311</v>
      </c>
      <c r="U1558" s="83" t="s">
        <v>311</v>
      </c>
      <c r="V1558" s="83" t="s">
        <v>311</v>
      </c>
      <c r="W1558" s="86" t="s">
        <v>311</v>
      </c>
      <c r="X1558" s="86" t="s">
        <v>311</v>
      </c>
      <c r="Y1558" s="90" t="str">
        <f>IF(tbl_main[[#This Row],[ИНН организации]]="","",IF(ISERROR(VLOOKUP(tbl_main[[#This Row],[ИНН организации]],tbl_inn[],3,FALSE)),"Проверьте ИНН",VLOOKUP(tbl_main[[#This Row],[ИНН организации]],tbl_inn[],3,FALSE)))</f>
        <v/>
      </c>
      <c r="Z1558" s="90" t="str">
        <f>IF(ISERROR(VLOOKUP(tbl_main[[#This Row],[ИНН организации]],tbl_inn[],4,FALSE)),"",VLOOKUP(tbl_main[[#This Row],[ИНН организации]],tbl_inn[],4,FALSE))</f>
        <v/>
      </c>
      <c r="AA1558" s="90" t="str">
        <f>IF(ISERROR(VLOOKUP(tbl_main[[#This Row],[ИНН организации]],tbl_inn[],8,FALSE)),"",VLOOKUP(tbl_main[[#This Row],[ИНН организации]],tbl_inn[],8,FALSE))</f>
        <v/>
      </c>
      <c r="AB1558" s="83" t="s">
        <v>311</v>
      </c>
      <c r="AC1558" s="83" t="s">
        <v>311</v>
      </c>
      <c r="AD1558" s="83" t="s">
        <v>311</v>
      </c>
      <c r="AE1558" s="83" t="s">
        <v>311</v>
      </c>
      <c r="AF1558" s="83" t="s">
        <v>311</v>
      </c>
      <c r="AG1558" s="83" t="s">
        <v>311</v>
      </c>
      <c r="AH1558" s="83" t="s">
        <v>311</v>
      </c>
      <c r="AI1558" s="83" t="s">
        <v>311</v>
      </c>
      <c r="AJ1558" s="83" t="s">
        <v>311</v>
      </c>
      <c r="AK1558" s="83" t="s">
        <v>311</v>
      </c>
      <c r="AL1558" s="83" t="s">
        <v>311</v>
      </c>
      <c r="AM1558" s="83" t="s">
        <v>311</v>
      </c>
      <c r="AN1558" s="83" t="s">
        <v>311</v>
      </c>
    </row>
    <row r="1559" spans="1:40" x14ac:dyDescent="0.25">
      <c r="A1559" s="81">
        <f t="shared" si="24"/>
        <v>1550</v>
      </c>
      <c r="B1559" s="82" t="str">
        <f>IF(tbl_main[[#This Row],[ТИП]]="","",IF(tbl_main[[#This Row],[Серия и номер]]="","",tbl_main[[#This Row],[ТИП]]&amp;"-"&amp;RIGHT(tbl_main[[#This Row],[Серия и номер]],6)))</f>
        <v/>
      </c>
      <c r="C1559" s="83" t="s">
        <v>311</v>
      </c>
      <c r="D1559" s="83" t="s">
        <v>311</v>
      </c>
      <c r="E1559" s="83" t="s">
        <v>311</v>
      </c>
      <c r="F1559" s="83" t="s">
        <v>311</v>
      </c>
      <c r="G1559" s="83" t="s">
        <v>311</v>
      </c>
      <c r="H1559" s="83" t="s">
        <v>311</v>
      </c>
      <c r="I1559" s="83" t="s">
        <v>311</v>
      </c>
      <c r="J1559" s="83" t="s">
        <v>311</v>
      </c>
      <c r="K1559" s="84" t="s">
        <v>311</v>
      </c>
      <c r="L1559" s="83" t="s">
        <v>311</v>
      </c>
      <c r="M1559" s="85" t="s">
        <v>311</v>
      </c>
      <c r="N1559" s="83" t="s">
        <v>311</v>
      </c>
      <c r="O1559" s="84" t="s">
        <v>311</v>
      </c>
      <c r="P1559" s="83" t="s">
        <v>311</v>
      </c>
      <c r="Q1559" s="83" t="s">
        <v>311</v>
      </c>
      <c r="R1559" s="83" t="s">
        <v>311</v>
      </c>
      <c r="S1559" s="86" t="s">
        <v>311</v>
      </c>
      <c r="T1559" s="83" t="s">
        <v>311</v>
      </c>
      <c r="U1559" s="83" t="s">
        <v>311</v>
      </c>
      <c r="V1559" s="83" t="s">
        <v>311</v>
      </c>
      <c r="W1559" s="86" t="s">
        <v>311</v>
      </c>
      <c r="X1559" s="86" t="s">
        <v>311</v>
      </c>
      <c r="Y1559" s="90" t="str">
        <f>IF(tbl_main[[#This Row],[ИНН организации]]="","",IF(ISERROR(VLOOKUP(tbl_main[[#This Row],[ИНН организации]],tbl_inn[],3,FALSE)),"Проверьте ИНН",VLOOKUP(tbl_main[[#This Row],[ИНН организации]],tbl_inn[],3,FALSE)))</f>
        <v/>
      </c>
      <c r="Z1559" s="90" t="str">
        <f>IF(ISERROR(VLOOKUP(tbl_main[[#This Row],[ИНН организации]],tbl_inn[],4,FALSE)),"",VLOOKUP(tbl_main[[#This Row],[ИНН организации]],tbl_inn[],4,FALSE))</f>
        <v/>
      </c>
      <c r="AA1559" s="90" t="str">
        <f>IF(ISERROR(VLOOKUP(tbl_main[[#This Row],[ИНН организации]],tbl_inn[],8,FALSE)),"",VLOOKUP(tbl_main[[#This Row],[ИНН организации]],tbl_inn[],8,FALSE))</f>
        <v/>
      </c>
      <c r="AB1559" s="83" t="s">
        <v>311</v>
      </c>
      <c r="AC1559" s="83" t="s">
        <v>311</v>
      </c>
      <c r="AD1559" s="83" t="s">
        <v>311</v>
      </c>
      <c r="AE1559" s="83" t="s">
        <v>311</v>
      </c>
      <c r="AF1559" s="83" t="s">
        <v>311</v>
      </c>
      <c r="AG1559" s="83" t="s">
        <v>311</v>
      </c>
      <c r="AH1559" s="83" t="s">
        <v>311</v>
      </c>
      <c r="AI1559" s="83" t="s">
        <v>311</v>
      </c>
      <c r="AJ1559" s="83" t="s">
        <v>311</v>
      </c>
      <c r="AK1559" s="83" t="s">
        <v>311</v>
      </c>
      <c r="AL1559" s="83" t="s">
        <v>311</v>
      </c>
      <c r="AM1559" s="83" t="s">
        <v>311</v>
      </c>
      <c r="AN1559" s="83" t="s">
        <v>311</v>
      </c>
    </row>
    <row r="1560" spans="1:40" x14ac:dyDescent="0.25">
      <c r="A1560" s="81">
        <f t="shared" si="24"/>
        <v>1551</v>
      </c>
      <c r="B1560" s="82" t="str">
        <f>IF(tbl_main[[#This Row],[ТИП]]="","",IF(tbl_main[[#This Row],[Серия и номер]]="","",tbl_main[[#This Row],[ТИП]]&amp;"-"&amp;RIGHT(tbl_main[[#This Row],[Серия и номер]],6)))</f>
        <v/>
      </c>
      <c r="C1560" s="83" t="s">
        <v>311</v>
      </c>
      <c r="D1560" s="83" t="s">
        <v>311</v>
      </c>
      <c r="E1560" s="83" t="s">
        <v>311</v>
      </c>
      <c r="F1560" s="83" t="s">
        <v>311</v>
      </c>
      <c r="G1560" s="83" t="s">
        <v>311</v>
      </c>
      <c r="H1560" s="83" t="s">
        <v>311</v>
      </c>
      <c r="I1560" s="83" t="s">
        <v>311</v>
      </c>
      <c r="J1560" s="83" t="s">
        <v>311</v>
      </c>
      <c r="K1560" s="84" t="s">
        <v>311</v>
      </c>
      <c r="L1560" s="83" t="s">
        <v>311</v>
      </c>
      <c r="M1560" s="85" t="s">
        <v>311</v>
      </c>
      <c r="N1560" s="83" t="s">
        <v>311</v>
      </c>
      <c r="O1560" s="84" t="s">
        <v>311</v>
      </c>
      <c r="P1560" s="83" t="s">
        <v>311</v>
      </c>
      <c r="Q1560" s="83" t="s">
        <v>311</v>
      </c>
      <c r="R1560" s="83" t="s">
        <v>311</v>
      </c>
      <c r="S1560" s="86" t="s">
        <v>311</v>
      </c>
      <c r="T1560" s="83" t="s">
        <v>311</v>
      </c>
      <c r="U1560" s="83" t="s">
        <v>311</v>
      </c>
      <c r="V1560" s="83" t="s">
        <v>311</v>
      </c>
      <c r="W1560" s="86" t="s">
        <v>311</v>
      </c>
      <c r="X1560" s="86" t="s">
        <v>311</v>
      </c>
      <c r="Y1560" s="90" t="str">
        <f>IF(tbl_main[[#This Row],[ИНН организации]]="","",IF(ISERROR(VLOOKUP(tbl_main[[#This Row],[ИНН организации]],tbl_inn[],3,FALSE)),"Проверьте ИНН",VLOOKUP(tbl_main[[#This Row],[ИНН организации]],tbl_inn[],3,FALSE)))</f>
        <v/>
      </c>
      <c r="Z1560" s="90" t="str">
        <f>IF(ISERROR(VLOOKUP(tbl_main[[#This Row],[ИНН организации]],tbl_inn[],4,FALSE)),"",VLOOKUP(tbl_main[[#This Row],[ИНН организации]],tbl_inn[],4,FALSE))</f>
        <v/>
      </c>
      <c r="AA1560" s="90" t="str">
        <f>IF(ISERROR(VLOOKUP(tbl_main[[#This Row],[ИНН организации]],tbl_inn[],8,FALSE)),"",VLOOKUP(tbl_main[[#This Row],[ИНН организации]],tbl_inn[],8,FALSE))</f>
        <v/>
      </c>
      <c r="AB1560" s="83" t="s">
        <v>311</v>
      </c>
      <c r="AC1560" s="83" t="s">
        <v>311</v>
      </c>
      <c r="AD1560" s="83" t="s">
        <v>311</v>
      </c>
      <c r="AE1560" s="83" t="s">
        <v>311</v>
      </c>
      <c r="AF1560" s="83" t="s">
        <v>311</v>
      </c>
      <c r="AG1560" s="83" t="s">
        <v>311</v>
      </c>
      <c r="AH1560" s="83" t="s">
        <v>311</v>
      </c>
      <c r="AI1560" s="83" t="s">
        <v>311</v>
      </c>
      <c r="AJ1560" s="83" t="s">
        <v>311</v>
      </c>
      <c r="AK1560" s="83" t="s">
        <v>311</v>
      </c>
      <c r="AL1560" s="83" t="s">
        <v>311</v>
      </c>
      <c r="AM1560" s="83" t="s">
        <v>311</v>
      </c>
      <c r="AN1560" s="83" t="s">
        <v>311</v>
      </c>
    </row>
    <row r="1561" spans="1:40" x14ac:dyDescent="0.25">
      <c r="A1561" s="81">
        <f t="shared" si="24"/>
        <v>1552</v>
      </c>
      <c r="B1561" s="82" t="str">
        <f>IF(tbl_main[[#This Row],[ТИП]]="","",IF(tbl_main[[#This Row],[Серия и номер]]="","",tbl_main[[#This Row],[ТИП]]&amp;"-"&amp;RIGHT(tbl_main[[#This Row],[Серия и номер]],6)))</f>
        <v/>
      </c>
      <c r="C1561" s="83" t="s">
        <v>311</v>
      </c>
      <c r="D1561" s="83" t="s">
        <v>311</v>
      </c>
      <c r="E1561" s="83" t="s">
        <v>311</v>
      </c>
      <c r="F1561" s="83" t="s">
        <v>311</v>
      </c>
      <c r="G1561" s="83" t="s">
        <v>311</v>
      </c>
      <c r="H1561" s="83" t="s">
        <v>311</v>
      </c>
      <c r="I1561" s="83" t="s">
        <v>311</v>
      </c>
      <c r="J1561" s="83" t="s">
        <v>311</v>
      </c>
      <c r="K1561" s="84" t="s">
        <v>311</v>
      </c>
      <c r="L1561" s="83" t="s">
        <v>311</v>
      </c>
      <c r="M1561" s="85" t="s">
        <v>311</v>
      </c>
      <c r="N1561" s="83" t="s">
        <v>311</v>
      </c>
      <c r="O1561" s="84" t="s">
        <v>311</v>
      </c>
      <c r="P1561" s="83" t="s">
        <v>311</v>
      </c>
      <c r="Q1561" s="83" t="s">
        <v>311</v>
      </c>
      <c r="R1561" s="83" t="s">
        <v>311</v>
      </c>
      <c r="S1561" s="86" t="s">
        <v>311</v>
      </c>
      <c r="T1561" s="83" t="s">
        <v>311</v>
      </c>
      <c r="U1561" s="83" t="s">
        <v>311</v>
      </c>
      <c r="V1561" s="83" t="s">
        <v>311</v>
      </c>
      <c r="W1561" s="86" t="s">
        <v>311</v>
      </c>
      <c r="X1561" s="86" t="s">
        <v>311</v>
      </c>
      <c r="Y1561" s="90" t="str">
        <f>IF(tbl_main[[#This Row],[ИНН организации]]="","",IF(ISERROR(VLOOKUP(tbl_main[[#This Row],[ИНН организации]],tbl_inn[],3,FALSE)),"Проверьте ИНН",VLOOKUP(tbl_main[[#This Row],[ИНН организации]],tbl_inn[],3,FALSE)))</f>
        <v/>
      </c>
      <c r="Z1561" s="90" t="str">
        <f>IF(ISERROR(VLOOKUP(tbl_main[[#This Row],[ИНН организации]],tbl_inn[],4,FALSE)),"",VLOOKUP(tbl_main[[#This Row],[ИНН организации]],tbl_inn[],4,FALSE))</f>
        <v/>
      </c>
      <c r="AA1561" s="90" t="str">
        <f>IF(ISERROR(VLOOKUP(tbl_main[[#This Row],[ИНН организации]],tbl_inn[],8,FALSE)),"",VLOOKUP(tbl_main[[#This Row],[ИНН организации]],tbl_inn[],8,FALSE))</f>
        <v/>
      </c>
      <c r="AB1561" s="83" t="s">
        <v>311</v>
      </c>
      <c r="AC1561" s="83" t="s">
        <v>311</v>
      </c>
      <c r="AD1561" s="83" t="s">
        <v>311</v>
      </c>
      <c r="AE1561" s="83" t="s">
        <v>311</v>
      </c>
      <c r="AF1561" s="83" t="s">
        <v>311</v>
      </c>
      <c r="AG1561" s="83" t="s">
        <v>311</v>
      </c>
      <c r="AH1561" s="83" t="s">
        <v>311</v>
      </c>
      <c r="AI1561" s="83" t="s">
        <v>311</v>
      </c>
      <c r="AJ1561" s="83" t="s">
        <v>311</v>
      </c>
      <c r="AK1561" s="83" t="s">
        <v>311</v>
      </c>
      <c r="AL1561" s="83" t="s">
        <v>311</v>
      </c>
      <c r="AM1561" s="83" t="s">
        <v>311</v>
      </c>
      <c r="AN1561" s="83" t="s">
        <v>311</v>
      </c>
    </row>
    <row r="1562" spans="1:40" x14ac:dyDescent="0.25">
      <c r="A1562" s="81">
        <f t="shared" si="24"/>
        <v>1553</v>
      </c>
      <c r="B1562" s="82" t="str">
        <f>IF(tbl_main[[#This Row],[ТИП]]="","",IF(tbl_main[[#This Row],[Серия и номер]]="","",tbl_main[[#This Row],[ТИП]]&amp;"-"&amp;RIGHT(tbl_main[[#This Row],[Серия и номер]],6)))</f>
        <v/>
      </c>
      <c r="C1562" s="83" t="s">
        <v>311</v>
      </c>
      <c r="D1562" s="83" t="s">
        <v>311</v>
      </c>
      <c r="E1562" s="83" t="s">
        <v>311</v>
      </c>
      <c r="F1562" s="83" t="s">
        <v>311</v>
      </c>
      <c r="G1562" s="83" t="s">
        <v>311</v>
      </c>
      <c r="H1562" s="83" t="s">
        <v>311</v>
      </c>
      <c r="I1562" s="83" t="s">
        <v>311</v>
      </c>
      <c r="J1562" s="83" t="s">
        <v>311</v>
      </c>
      <c r="K1562" s="84" t="s">
        <v>311</v>
      </c>
      <c r="L1562" s="83" t="s">
        <v>311</v>
      </c>
      <c r="M1562" s="85" t="s">
        <v>311</v>
      </c>
      <c r="N1562" s="83" t="s">
        <v>311</v>
      </c>
      <c r="O1562" s="84" t="s">
        <v>311</v>
      </c>
      <c r="P1562" s="83" t="s">
        <v>311</v>
      </c>
      <c r="Q1562" s="83" t="s">
        <v>311</v>
      </c>
      <c r="R1562" s="83" t="s">
        <v>311</v>
      </c>
      <c r="S1562" s="86" t="s">
        <v>311</v>
      </c>
      <c r="T1562" s="83" t="s">
        <v>311</v>
      </c>
      <c r="U1562" s="83" t="s">
        <v>311</v>
      </c>
      <c r="V1562" s="83" t="s">
        <v>311</v>
      </c>
      <c r="W1562" s="86" t="s">
        <v>311</v>
      </c>
      <c r="X1562" s="86" t="s">
        <v>311</v>
      </c>
      <c r="Y1562" s="90" t="str">
        <f>IF(tbl_main[[#This Row],[ИНН организации]]="","",IF(ISERROR(VLOOKUP(tbl_main[[#This Row],[ИНН организации]],tbl_inn[],3,FALSE)),"Проверьте ИНН",VLOOKUP(tbl_main[[#This Row],[ИНН организации]],tbl_inn[],3,FALSE)))</f>
        <v/>
      </c>
      <c r="Z1562" s="90" t="str">
        <f>IF(ISERROR(VLOOKUP(tbl_main[[#This Row],[ИНН организации]],tbl_inn[],4,FALSE)),"",VLOOKUP(tbl_main[[#This Row],[ИНН организации]],tbl_inn[],4,FALSE))</f>
        <v/>
      </c>
      <c r="AA1562" s="90" t="str">
        <f>IF(ISERROR(VLOOKUP(tbl_main[[#This Row],[ИНН организации]],tbl_inn[],8,FALSE)),"",VLOOKUP(tbl_main[[#This Row],[ИНН организации]],tbl_inn[],8,FALSE))</f>
        <v/>
      </c>
      <c r="AB1562" s="83" t="s">
        <v>311</v>
      </c>
      <c r="AC1562" s="83" t="s">
        <v>311</v>
      </c>
      <c r="AD1562" s="83" t="s">
        <v>311</v>
      </c>
      <c r="AE1562" s="83" t="s">
        <v>311</v>
      </c>
      <c r="AF1562" s="83" t="s">
        <v>311</v>
      </c>
      <c r="AG1562" s="83" t="s">
        <v>311</v>
      </c>
      <c r="AH1562" s="83" t="s">
        <v>311</v>
      </c>
      <c r="AI1562" s="83" t="s">
        <v>311</v>
      </c>
      <c r="AJ1562" s="83" t="s">
        <v>311</v>
      </c>
      <c r="AK1562" s="83" t="s">
        <v>311</v>
      </c>
      <c r="AL1562" s="83" t="s">
        <v>311</v>
      </c>
      <c r="AM1562" s="83" t="s">
        <v>311</v>
      </c>
      <c r="AN1562" s="83" t="s">
        <v>311</v>
      </c>
    </row>
    <row r="1563" spans="1:40" x14ac:dyDescent="0.25">
      <c r="A1563" s="81">
        <f t="shared" si="24"/>
        <v>1554</v>
      </c>
      <c r="B1563" s="82" t="str">
        <f>IF(tbl_main[[#This Row],[ТИП]]="","",IF(tbl_main[[#This Row],[Серия и номер]]="","",tbl_main[[#This Row],[ТИП]]&amp;"-"&amp;RIGHT(tbl_main[[#This Row],[Серия и номер]],6)))</f>
        <v/>
      </c>
      <c r="C1563" s="83" t="s">
        <v>311</v>
      </c>
      <c r="D1563" s="83" t="s">
        <v>311</v>
      </c>
      <c r="E1563" s="83" t="s">
        <v>311</v>
      </c>
      <c r="F1563" s="83" t="s">
        <v>311</v>
      </c>
      <c r="G1563" s="83" t="s">
        <v>311</v>
      </c>
      <c r="H1563" s="83" t="s">
        <v>311</v>
      </c>
      <c r="I1563" s="83" t="s">
        <v>311</v>
      </c>
      <c r="J1563" s="83" t="s">
        <v>311</v>
      </c>
      <c r="K1563" s="84" t="s">
        <v>311</v>
      </c>
      <c r="L1563" s="83" t="s">
        <v>311</v>
      </c>
      <c r="M1563" s="85" t="s">
        <v>311</v>
      </c>
      <c r="N1563" s="83" t="s">
        <v>311</v>
      </c>
      <c r="O1563" s="84" t="s">
        <v>311</v>
      </c>
      <c r="P1563" s="83" t="s">
        <v>311</v>
      </c>
      <c r="Q1563" s="83" t="s">
        <v>311</v>
      </c>
      <c r="R1563" s="83" t="s">
        <v>311</v>
      </c>
      <c r="S1563" s="86" t="s">
        <v>311</v>
      </c>
      <c r="T1563" s="83" t="s">
        <v>311</v>
      </c>
      <c r="U1563" s="83" t="s">
        <v>311</v>
      </c>
      <c r="V1563" s="83" t="s">
        <v>311</v>
      </c>
      <c r="W1563" s="86" t="s">
        <v>311</v>
      </c>
      <c r="X1563" s="86" t="s">
        <v>311</v>
      </c>
      <c r="Y1563" s="90" t="str">
        <f>IF(tbl_main[[#This Row],[ИНН организации]]="","",IF(ISERROR(VLOOKUP(tbl_main[[#This Row],[ИНН организации]],tbl_inn[],3,FALSE)),"Проверьте ИНН",VLOOKUP(tbl_main[[#This Row],[ИНН организации]],tbl_inn[],3,FALSE)))</f>
        <v/>
      </c>
      <c r="Z1563" s="90" t="str">
        <f>IF(ISERROR(VLOOKUP(tbl_main[[#This Row],[ИНН организации]],tbl_inn[],4,FALSE)),"",VLOOKUP(tbl_main[[#This Row],[ИНН организации]],tbl_inn[],4,FALSE))</f>
        <v/>
      </c>
      <c r="AA1563" s="90" t="str">
        <f>IF(ISERROR(VLOOKUP(tbl_main[[#This Row],[ИНН организации]],tbl_inn[],8,FALSE)),"",VLOOKUP(tbl_main[[#This Row],[ИНН организации]],tbl_inn[],8,FALSE))</f>
        <v/>
      </c>
      <c r="AB1563" s="83" t="s">
        <v>311</v>
      </c>
      <c r="AC1563" s="83" t="s">
        <v>311</v>
      </c>
      <c r="AD1563" s="83" t="s">
        <v>311</v>
      </c>
      <c r="AE1563" s="83" t="s">
        <v>311</v>
      </c>
      <c r="AF1563" s="83" t="s">
        <v>311</v>
      </c>
      <c r="AG1563" s="83" t="s">
        <v>311</v>
      </c>
      <c r="AH1563" s="83" t="s">
        <v>311</v>
      </c>
      <c r="AI1563" s="83" t="s">
        <v>311</v>
      </c>
      <c r="AJ1563" s="83" t="s">
        <v>311</v>
      </c>
      <c r="AK1563" s="83" t="s">
        <v>311</v>
      </c>
      <c r="AL1563" s="83" t="s">
        <v>311</v>
      </c>
      <c r="AM1563" s="83" t="s">
        <v>311</v>
      </c>
      <c r="AN1563" s="83" t="s">
        <v>311</v>
      </c>
    </row>
    <row r="1564" spans="1:40" x14ac:dyDescent="0.25">
      <c r="A1564" s="81">
        <f t="shared" si="24"/>
        <v>1555</v>
      </c>
      <c r="B1564" s="82" t="str">
        <f>IF(tbl_main[[#This Row],[ТИП]]="","",IF(tbl_main[[#This Row],[Серия и номер]]="","",tbl_main[[#This Row],[ТИП]]&amp;"-"&amp;RIGHT(tbl_main[[#This Row],[Серия и номер]],6)))</f>
        <v/>
      </c>
      <c r="C1564" s="83" t="s">
        <v>311</v>
      </c>
      <c r="D1564" s="83" t="s">
        <v>311</v>
      </c>
      <c r="E1564" s="83" t="s">
        <v>311</v>
      </c>
      <c r="F1564" s="83" t="s">
        <v>311</v>
      </c>
      <c r="G1564" s="83" t="s">
        <v>311</v>
      </c>
      <c r="H1564" s="83" t="s">
        <v>311</v>
      </c>
      <c r="I1564" s="83" t="s">
        <v>311</v>
      </c>
      <c r="J1564" s="83" t="s">
        <v>311</v>
      </c>
      <c r="K1564" s="84" t="s">
        <v>311</v>
      </c>
      <c r="L1564" s="83" t="s">
        <v>311</v>
      </c>
      <c r="M1564" s="85" t="s">
        <v>311</v>
      </c>
      <c r="N1564" s="83" t="s">
        <v>311</v>
      </c>
      <c r="O1564" s="84" t="s">
        <v>311</v>
      </c>
      <c r="P1564" s="83" t="s">
        <v>311</v>
      </c>
      <c r="Q1564" s="83" t="s">
        <v>311</v>
      </c>
      <c r="R1564" s="83" t="s">
        <v>311</v>
      </c>
      <c r="S1564" s="86" t="s">
        <v>311</v>
      </c>
      <c r="T1564" s="83" t="s">
        <v>311</v>
      </c>
      <c r="U1564" s="83" t="s">
        <v>311</v>
      </c>
      <c r="V1564" s="83" t="s">
        <v>311</v>
      </c>
      <c r="W1564" s="86" t="s">
        <v>311</v>
      </c>
      <c r="X1564" s="86" t="s">
        <v>311</v>
      </c>
      <c r="Y1564" s="90" t="str">
        <f>IF(tbl_main[[#This Row],[ИНН организации]]="","",IF(ISERROR(VLOOKUP(tbl_main[[#This Row],[ИНН организации]],tbl_inn[],3,FALSE)),"Проверьте ИНН",VLOOKUP(tbl_main[[#This Row],[ИНН организации]],tbl_inn[],3,FALSE)))</f>
        <v/>
      </c>
      <c r="Z1564" s="90" t="str">
        <f>IF(ISERROR(VLOOKUP(tbl_main[[#This Row],[ИНН организации]],tbl_inn[],4,FALSE)),"",VLOOKUP(tbl_main[[#This Row],[ИНН организации]],tbl_inn[],4,FALSE))</f>
        <v/>
      </c>
      <c r="AA1564" s="90" t="str">
        <f>IF(ISERROR(VLOOKUP(tbl_main[[#This Row],[ИНН организации]],tbl_inn[],8,FALSE)),"",VLOOKUP(tbl_main[[#This Row],[ИНН организации]],tbl_inn[],8,FALSE))</f>
        <v/>
      </c>
      <c r="AB1564" s="83" t="s">
        <v>311</v>
      </c>
      <c r="AC1564" s="83" t="s">
        <v>311</v>
      </c>
      <c r="AD1564" s="83" t="s">
        <v>311</v>
      </c>
      <c r="AE1564" s="83" t="s">
        <v>311</v>
      </c>
      <c r="AF1564" s="83" t="s">
        <v>311</v>
      </c>
      <c r="AG1564" s="83" t="s">
        <v>311</v>
      </c>
      <c r="AH1564" s="83" t="s">
        <v>311</v>
      </c>
      <c r="AI1564" s="83" t="s">
        <v>311</v>
      </c>
      <c r="AJ1564" s="83" t="s">
        <v>311</v>
      </c>
      <c r="AK1564" s="83" t="s">
        <v>311</v>
      </c>
      <c r="AL1564" s="83" t="s">
        <v>311</v>
      </c>
      <c r="AM1564" s="83" t="s">
        <v>311</v>
      </c>
      <c r="AN1564" s="83" t="s">
        <v>311</v>
      </c>
    </row>
    <row r="1565" spans="1:40" x14ac:dyDescent="0.25">
      <c r="A1565" s="81">
        <f t="shared" si="24"/>
        <v>1556</v>
      </c>
      <c r="B1565" s="82" t="str">
        <f>IF(tbl_main[[#This Row],[ТИП]]="","",IF(tbl_main[[#This Row],[Серия и номер]]="","",tbl_main[[#This Row],[ТИП]]&amp;"-"&amp;RIGHT(tbl_main[[#This Row],[Серия и номер]],6)))</f>
        <v/>
      </c>
      <c r="C1565" s="83" t="s">
        <v>311</v>
      </c>
      <c r="D1565" s="83" t="s">
        <v>311</v>
      </c>
      <c r="E1565" s="83" t="s">
        <v>311</v>
      </c>
      <c r="F1565" s="83" t="s">
        <v>311</v>
      </c>
      <c r="G1565" s="83" t="s">
        <v>311</v>
      </c>
      <c r="H1565" s="83" t="s">
        <v>311</v>
      </c>
      <c r="I1565" s="83" t="s">
        <v>311</v>
      </c>
      <c r="J1565" s="83" t="s">
        <v>311</v>
      </c>
      <c r="K1565" s="84" t="s">
        <v>311</v>
      </c>
      <c r="L1565" s="83" t="s">
        <v>311</v>
      </c>
      <c r="M1565" s="85" t="s">
        <v>311</v>
      </c>
      <c r="N1565" s="83" t="s">
        <v>311</v>
      </c>
      <c r="O1565" s="84" t="s">
        <v>311</v>
      </c>
      <c r="P1565" s="83" t="s">
        <v>311</v>
      </c>
      <c r="Q1565" s="83" t="s">
        <v>311</v>
      </c>
      <c r="R1565" s="83" t="s">
        <v>311</v>
      </c>
      <c r="S1565" s="86" t="s">
        <v>311</v>
      </c>
      <c r="T1565" s="83" t="s">
        <v>311</v>
      </c>
      <c r="U1565" s="83" t="s">
        <v>311</v>
      </c>
      <c r="V1565" s="83" t="s">
        <v>311</v>
      </c>
      <c r="W1565" s="86" t="s">
        <v>311</v>
      </c>
      <c r="X1565" s="86" t="s">
        <v>311</v>
      </c>
      <c r="Y1565" s="90" t="str">
        <f>IF(tbl_main[[#This Row],[ИНН организации]]="","",IF(ISERROR(VLOOKUP(tbl_main[[#This Row],[ИНН организации]],tbl_inn[],3,FALSE)),"Проверьте ИНН",VLOOKUP(tbl_main[[#This Row],[ИНН организации]],tbl_inn[],3,FALSE)))</f>
        <v/>
      </c>
      <c r="Z1565" s="90" t="str">
        <f>IF(ISERROR(VLOOKUP(tbl_main[[#This Row],[ИНН организации]],tbl_inn[],4,FALSE)),"",VLOOKUP(tbl_main[[#This Row],[ИНН организации]],tbl_inn[],4,FALSE))</f>
        <v/>
      </c>
      <c r="AA1565" s="90" t="str">
        <f>IF(ISERROR(VLOOKUP(tbl_main[[#This Row],[ИНН организации]],tbl_inn[],8,FALSE)),"",VLOOKUP(tbl_main[[#This Row],[ИНН организации]],tbl_inn[],8,FALSE))</f>
        <v/>
      </c>
      <c r="AB1565" s="83" t="s">
        <v>311</v>
      </c>
      <c r="AC1565" s="83" t="s">
        <v>311</v>
      </c>
      <c r="AD1565" s="83" t="s">
        <v>311</v>
      </c>
      <c r="AE1565" s="83" t="s">
        <v>311</v>
      </c>
      <c r="AF1565" s="83" t="s">
        <v>311</v>
      </c>
      <c r="AG1565" s="83" t="s">
        <v>311</v>
      </c>
      <c r="AH1565" s="83" t="s">
        <v>311</v>
      </c>
      <c r="AI1565" s="83" t="s">
        <v>311</v>
      </c>
      <c r="AJ1565" s="83" t="s">
        <v>311</v>
      </c>
      <c r="AK1565" s="83" t="s">
        <v>311</v>
      </c>
      <c r="AL1565" s="83" t="s">
        <v>311</v>
      </c>
      <c r="AM1565" s="83" t="s">
        <v>311</v>
      </c>
      <c r="AN1565" s="83" t="s">
        <v>311</v>
      </c>
    </row>
    <row r="1566" spans="1:40" x14ac:dyDescent="0.25">
      <c r="A1566" s="81">
        <f t="shared" si="24"/>
        <v>1557</v>
      </c>
      <c r="B1566" s="82" t="str">
        <f>IF(tbl_main[[#This Row],[ТИП]]="","",IF(tbl_main[[#This Row],[Серия и номер]]="","",tbl_main[[#This Row],[ТИП]]&amp;"-"&amp;RIGHT(tbl_main[[#This Row],[Серия и номер]],6)))</f>
        <v/>
      </c>
      <c r="C1566" s="83" t="s">
        <v>311</v>
      </c>
      <c r="D1566" s="83" t="s">
        <v>311</v>
      </c>
      <c r="E1566" s="83" t="s">
        <v>311</v>
      </c>
      <c r="F1566" s="83" t="s">
        <v>311</v>
      </c>
      <c r="G1566" s="83" t="s">
        <v>311</v>
      </c>
      <c r="H1566" s="83" t="s">
        <v>311</v>
      </c>
      <c r="I1566" s="83" t="s">
        <v>311</v>
      </c>
      <c r="J1566" s="83" t="s">
        <v>311</v>
      </c>
      <c r="K1566" s="84" t="s">
        <v>311</v>
      </c>
      <c r="L1566" s="83" t="s">
        <v>311</v>
      </c>
      <c r="M1566" s="85" t="s">
        <v>311</v>
      </c>
      <c r="N1566" s="83" t="s">
        <v>311</v>
      </c>
      <c r="O1566" s="84" t="s">
        <v>311</v>
      </c>
      <c r="P1566" s="83" t="s">
        <v>311</v>
      </c>
      <c r="Q1566" s="83" t="s">
        <v>311</v>
      </c>
      <c r="R1566" s="83" t="s">
        <v>311</v>
      </c>
      <c r="S1566" s="86" t="s">
        <v>311</v>
      </c>
      <c r="T1566" s="83" t="s">
        <v>311</v>
      </c>
      <c r="U1566" s="83" t="s">
        <v>311</v>
      </c>
      <c r="V1566" s="83" t="s">
        <v>311</v>
      </c>
      <c r="W1566" s="86" t="s">
        <v>311</v>
      </c>
      <c r="X1566" s="86" t="s">
        <v>311</v>
      </c>
      <c r="Y1566" s="90" t="str">
        <f>IF(tbl_main[[#This Row],[ИНН организации]]="","",IF(ISERROR(VLOOKUP(tbl_main[[#This Row],[ИНН организации]],tbl_inn[],3,FALSE)),"Проверьте ИНН",VLOOKUP(tbl_main[[#This Row],[ИНН организации]],tbl_inn[],3,FALSE)))</f>
        <v/>
      </c>
      <c r="Z1566" s="90" t="str">
        <f>IF(ISERROR(VLOOKUP(tbl_main[[#This Row],[ИНН организации]],tbl_inn[],4,FALSE)),"",VLOOKUP(tbl_main[[#This Row],[ИНН организации]],tbl_inn[],4,FALSE))</f>
        <v/>
      </c>
      <c r="AA1566" s="90" t="str">
        <f>IF(ISERROR(VLOOKUP(tbl_main[[#This Row],[ИНН организации]],tbl_inn[],8,FALSE)),"",VLOOKUP(tbl_main[[#This Row],[ИНН организации]],tbl_inn[],8,FALSE))</f>
        <v/>
      </c>
      <c r="AB1566" s="83" t="s">
        <v>311</v>
      </c>
      <c r="AC1566" s="83" t="s">
        <v>311</v>
      </c>
      <c r="AD1566" s="83" t="s">
        <v>311</v>
      </c>
      <c r="AE1566" s="83" t="s">
        <v>311</v>
      </c>
      <c r="AF1566" s="83" t="s">
        <v>311</v>
      </c>
      <c r="AG1566" s="83" t="s">
        <v>311</v>
      </c>
      <c r="AH1566" s="83" t="s">
        <v>311</v>
      </c>
      <c r="AI1566" s="83" t="s">
        <v>311</v>
      </c>
      <c r="AJ1566" s="83" t="s">
        <v>311</v>
      </c>
      <c r="AK1566" s="83" t="s">
        <v>311</v>
      </c>
      <c r="AL1566" s="83" t="s">
        <v>311</v>
      </c>
      <c r="AM1566" s="83" t="s">
        <v>311</v>
      </c>
      <c r="AN1566" s="83" t="s">
        <v>311</v>
      </c>
    </row>
    <row r="1567" spans="1:40" x14ac:dyDescent="0.25">
      <c r="A1567" s="81">
        <f t="shared" si="24"/>
        <v>1558</v>
      </c>
      <c r="B1567" s="82" t="str">
        <f>IF(tbl_main[[#This Row],[ТИП]]="","",IF(tbl_main[[#This Row],[Серия и номер]]="","",tbl_main[[#This Row],[ТИП]]&amp;"-"&amp;RIGHT(tbl_main[[#This Row],[Серия и номер]],6)))</f>
        <v/>
      </c>
      <c r="C1567" s="83" t="s">
        <v>311</v>
      </c>
      <c r="D1567" s="83" t="s">
        <v>311</v>
      </c>
      <c r="E1567" s="83" t="s">
        <v>311</v>
      </c>
      <c r="F1567" s="83" t="s">
        <v>311</v>
      </c>
      <c r="G1567" s="83" t="s">
        <v>311</v>
      </c>
      <c r="H1567" s="83" t="s">
        <v>311</v>
      </c>
      <c r="I1567" s="83" t="s">
        <v>311</v>
      </c>
      <c r="J1567" s="83" t="s">
        <v>311</v>
      </c>
      <c r="K1567" s="84" t="s">
        <v>311</v>
      </c>
      <c r="L1567" s="83" t="s">
        <v>311</v>
      </c>
      <c r="M1567" s="85" t="s">
        <v>311</v>
      </c>
      <c r="N1567" s="83" t="s">
        <v>311</v>
      </c>
      <c r="O1567" s="84" t="s">
        <v>311</v>
      </c>
      <c r="P1567" s="83" t="s">
        <v>311</v>
      </c>
      <c r="Q1567" s="83" t="s">
        <v>311</v>
      </c>
      <c r="R1567" s="83" t="s">
        <v>311</v>
      </c>
      <c r="S1567" s="86" t="s">
        <v>311</v>
      </c>
      <c r="T1567" s="83" t="s">
        <v>311</v>
      </c>
      <c r="U1567" s="83" t="s">
        <v>311</v>
      </c>
      <c r="V1567" s="83" t="s">
        <v>311</v>
      </c>
      <c r="W1567" s="86" t="s">
        <v>311</v>
      </c>
      <c r="X1567" s="86" t="s">
        <v>311</v>
      </c>
      <c r="Y1567" s="90" t="str">
        <f>IF(tbl_main[[#This Row],[ИНН организации]]="","",IF(ISERROR(VLOOKUP(tbl_main[[#This Row],[ИНН организации]],tbl_inn[],3,FALSE)),"Проверьте ИНН",VLOOKUP(tbl_main[[#This Row],[ИНН организации]],tbl_inn[],3,FALSE)))</f>
        <v/>
      </c>
      <c r="Z1567" s="90" t="str">
        <f>IF(ISERROR(VLOOKUP(tbl_main[[#This Row],[ИНН организации]],tbl_inn[],4,FALSE)),"",VLOOKUP(tbl_main[[#This Row],[ИНН организации]],tbl_inn[],4,FALSE))</f>
        <v/>
      </c>
      <c r="AA1567" s="90" t="str">
        <f>IF(ISERROR(VLOOKUP(tbl_main[[#This Row],[ИНН организации]],tbl_inn[],8,FALSE)),"",VLOOKUP(tbl_main[[#This Row],[ИНН организации]],tbl_inn[],8,FALSE))</f>
        <v/>
      </c>
      <c r="AB1567" s="83" t="s">
        <v>311</v>
      </c>
      <c r="AC1567" s="83" t="s">
        <v>311</v>
      </c>
      <c r="AD1567" s="83" t="s">
        <v>311</v>
      </c>
      <c r="AE1567" s="83" t="s">
        <v>311</v>
      </c>
      <c r="AF1567" s="83" t="s">
        <v>311</v>
      </c>
      <c r="AG1567" s="83" t="s">
        <v>311</v>
      </c>
      <c r="AH1567" s="83" t="s">
        <v>311</v>
      </c>
      <c r="AI1567" s="83" t="s">
        <v>311</v>
      </c>
      <c r="AJ1567" s="83" t="s">
        <v>311</v>
      </c>
      <c r="AK1567" s="83" t="s">
        <v>311</v>
      </c>
      <c r="AL1567" s="83" t="s">
        <v>311</v>
      </c>
      <c r="AM1567" s="83" t="s">
        <v>311</v>
      </c>
      <c r="AN1567" s="83" t="s">
        <v>311</v>
      </c>
    </row>
    <row r="1568" spans="1:40" x14ac:dyDescent="0.25">
      <c r="A1568" s="81">
        <f t="shared" si="24"/>
        <v>1559</v>
      </c>
      <c r="B1568" s="82" t="str">
        <f>IF(tbl_main[[#This Row],[ТИП]]="","",IF(tbl_main[[#This Row],[Серия и номер]]="","",tbl_main[[#This Row],[ТИП]]&amp;"-"&amp;RIGHT(tbl_main[[#This Row],[Серия и номер]],6)))</f>
        <v/>
      </c>
      <c r="C1568" s="83" t="s">
        <v>311</v>
      </c>
      <c r="D1568" s="83" t="s">
        <v>311</v>
      </c>
      <c r="E1568" s="83" t="s">
        <v>311</v>
      </c>
      <c r="F1568" s="83" t="s">
        <v>311</v>
      </c>
      <c r="G1568" s="83" t="s">
        <v>311</v>
      </c>
      <c r="H1568" s="83" t="s">
        <v>311</v>
      </c>
      <c r="I1568" s="83" t="s">
        <v>311</v>
      </c>
      <c r="J1568" s="83" t="s">
        <v>311</v>
      </c>
      <c r="K1568" s="84" t="s">
        <v>311</v>
      </c>
      <c r="L1568" s="83" t="s">
        <v>311</v>
      </c>
      <c r="M1568" s="85" t="s">
        <v>311</v>
      </c>
      <c r="N1568" s="83" t="s">
        <v>311</v>
      </c>
      <c r="O1568" s="84" t="s">
        <v>311</v>
      </c>
      <c r="P1568" s="83" t="s">
        <v>311</v>
      </c>
      <c r="Q1568" s="83" t="s">
        <v>311</v>
      </c>
      <c r="R1568" s="83" t="s">
        <v>311</v>
      </c>
      <c r="S1568" s="86" t="s">
        <v>311</v>
      </c>
      <c r="T1568" s="83" t="s">
        <v>311</v>
      </c>
      <c r="U1568" s="83" t="s">
        <v>311</v>
      </c>
      <c r="V1568" s="83" t="s">
        <v>311</v>
      </c>
      <c r="W1568" s="86" t="s">
        <v>311</v>
      </c>
      <c r="X1568" s="86" t="s">
        <v>311</v>
      </c>
      <c r="Y1568" s="90" t="str">
        <f>IF(tbl_main[[#This Row],[ИНН организации]]="","",IF(ISERROR(VLOOKUP(tbl_main[[#This Row],[ИНН организации]],tbl_inn[],3,FALSE)),"Проверьте ИНН",VLOOKUP(tbl_main[[#This Row],[ИНН организации]],tbl_inn[],3,FALSE)))</f>
        <v/>
      </c>
      <c r="Z1568" s="90" t="str">
        <f>IF(ISERROR(VLOOKUP(tbl_main[[#This Row],[ИНН организации]],tbl_inn[],4,FALSE)),"",VLOOKUP(tbl_main[[#This Row],[ИНН организации]],tbl_inn[],4,FALSE))</f>
        <v/>
      </c>
      <c r="AA1568" s="90" t="str">
        <f>IF(ISERROR(VLOOKUP(tbl_main[[#This Row],[ИНН организации]],tbl_inn[],8,FALSE)),"",VLOOKUP(tbl_main[[#This Row],[ИНН организации]],tbl_inn[],8,FALSE))</f>
        <v/>
      </c>
      <c r="AB1568" s="83" t="s">
        <v>311</v>
      </c>
      <c r="AC1568" s="83" t="s">
        <v>311</v>
      </c>
      <c r="AD1568" s="83" t="s">
        <v>311</v>
      </c>
      <c r="AE1568" s="83" t="s">
        <v>311</v>
      </c>
      <c r="AF1568" s="83" t="s">
        <v>311</v>
      </c>
      <c r="AG1568" s="83" t="s">
        <v>311</v>
      </c>
      <c r="AH1568" s="83" t="s">
        <v>311</v>
      </c>
      <c r="AI1568" s="83" t="s">
        <v>311</v>
      </c>
      <c r="AJ1568" s="83" t="s">
        <v>311</v>
      </c>
      <c r="AK1568" s="83" t="s">
        <v>311</v>
      </c>
      <c r="AL1568" s="83" t="s">
        <v>311</v>
      </c>
      <c r="AM1568" s="83" t="s">
        <v>311</v>
      </c>
      <c r="AN1568" s="83" t="s">
        <v>311</v>
      </c>
    </row>
    <row r="1569" spans="1:40" x14ac:dyDescent="0.25">
      <c r="A1569" s="81">
        <f t="shared" si="24"/>
        <v>1560</v>
      </c>
      <c r="B1569" s="82" t="str">
        <f>IF(tbl_main[[#This Row],[ТИП]]="","",IF(tbl_main[[#This Row],[Серия и номер]]="","",tbl_main[[#This Row],[ТИП]]&amp;"-"&amp;RIGHT(tbl_main[[#This Row],[Серия и номер]],6)))</f>
        <v/>
      </c>
      <c r="C1569" s="83" t="s">
        <v>311</v>
      </c>
      <c r="D1569" s="83" t="s">
        <v>311</v>
      </c>
      <c r="E1569" s="83" t="s">
        <v>311</v>
      </c>
      <c r="F1569" s="83" t="s">
        <v>311</v>
      </c>
      <c r="G1569" s="83" t="s">
        <v>311</v>
      </c>
      <c r="H1569" s="83" t="s">
        <v>311</v>
      </c>
      <c r="I1569" s="83" t="s">
        <v>311</v>
      </c>
      <c r="J1569" s="83" t="s">
        <v>311</v>
      </c>
      <c r="K1569" s="84" t="s">
        <v>311</v>
      </c>
      <c r="L1569" s="83" t="s">
        <v>311</v>
      </c>
      <c r="M1569" s="85" t="s">
        <v>311</v>
      </c>
      <c r="N1569" s="83" t="s">
        <v>311</v>
      </c>
      <c r="O1569" s="84" t="s">
        <v>311</v>
      </c>
      <c r="P1569" s="83" t="s">
        <v>311</v>
      </c>
      <c r="Q1569" s="83" t="s">
        <v>311</v>
      </c>
      <c r="R1569" s="83" t="s">
        <v>311</v>
      </c>
      <c r="S1569" s="86" t="s">
        <v>311</v>
      </c>
      <c r="T1569" s="83" t="s">
        <v>311</v>
      </c>
      <c r="U1569" s="83" t="s">
        <v>311</v>
      </c>
      <c r="V1569" s="83" t="s">
        <v>311</v>
      </c>
      <c r="W1569" s="86" t="s">
        <v>311</v>
      </c>
      <c r="X1569" s="86" t="s">
        <v>311</v>
      </c>
      <c r="Y1569" s="90" t="str">
        <f>IF(tbl_main[[#This Row],[ИНН организации]]="","",IF(ISERROR(VLOOKUP(tbl_main[[#This Row],[ИНН организации]],tbl_inn[],3,FALSE)),"Проверьте ИНН",VLOOKUP(tbl_main[[#This Row],[ИНН организации]],tbl_inn[],3,FALSE)))</f>
        <v/>
      </c>
      <c r="Z1569" s="90" t="str">
        <f>IF(ISERROR(VLOOKUP(tbl_main[[#This Row],[ИНН организации]],tbl_inn[],4,FALSE)),"",VLOOKUP(tbl_main[[#This Row],[ИНН организации]],tbl_inn[],4,FALSE))</f>
        <v/>
      </c>
      <c r="AA1569" s="90" t="str">
        <f>IF(ISERROR(VLOOKUP(tbl_main[[#This Row],[ИНН организации]],tbl_inn[],8,FALSE)),"",VLOOKUP(tbl_main[[#This Row],[ИНН организации]],tbl_inn[],8,FALSE))</f>
        <v/>
      </c>
      <c r="AB1569" s="83" t="s">
        <v>311</v>
      </c>
      <c r="AC1569" s="83" t="s">
        <v>311</v>
      </c>
      <c r="AD1569" s="83" t="s">
        <v>311</v>
      </c>
      <c r="AE1569" s="83" t="s">
        <v>311</v>
      </c>
      <c r="AF1569" s="83" t="s">
        <v>311</v>
      </c>
      <c r="AG1569" s="83" t="s">
        <v>311</v>
      </c>
      <c r="AH1569" s="83" t="s">
        <v>311</v>
      </c>
      <c r="AI1569" s="83" t="s">
        <v>311</v>
      </c>
      <c r="AJ1569" s="83" t="s">
        <v>311</v>
      </c>
      <c r="AK1569" s="83" t="s">
        <v>311</v>
      </c>
      <c r="AL1569" s="83" t="s">
        <v>311</v>
      </c>
      <c r="AM1569" s="83" t="s">
        <v>311</v>
      </c>
      <c r="AN1569" s="83" t="s">
        <v>311</v>
      </c>
    </row>
    <row r="1570" spans="1:40" x14ac:dyDescent="0.25">
      <c r="A1570" s="81">
        <f t="shared" si="24"/>
        <v>1561</v>
      </c>
      <c r="B1570" s="82" t="str">
        <f>IF(tbl_main[[#This Row],[ТИП]]="","",IF(tbl_main[[#This Row],[Серия и номер]]="","",tbl_main[[#This Row],[ТИП]]&amp;"-"&amp;RIGHT(tbl_main[[#This Row],[Серия и номер]],6)))</f>
        <v/>
      </c>
      <c r="C1570" s="83" t="s">
        <v>311</v>
      </c>
      <c r="D1570" s="83" t="s">
        <v>311</v>
      </c>
      <c r="E1570" s="83" t="s">
        <v>311</v>
      </c>
      <c r="F1570" s="83" t="s">
        <v>311</v>
      </c>
      <c r="G1570" s="83" t="s">
        <v>311</v>
      </c>
      <c r="H1570" s="83" t="s">
        <v>311</v>
      </c>
      <c r="I1570" s="83" t="s">
        <v>311</v>
      </c>
      <c r="J1570" s="83" t="s">
        <v>311</v>
      </c>
      <c r="K1570" s="84" t="s">
        <v>311</v>
      </c>
      <c r="L1570" s="83" t="s">
        <v>311</v>
      </c>
      <c r="M1570" s="85" t="s">
        <v>311</v>
      </c>
      <c r="N1570" s="83" t="s">
        <v>311</v>
      </c>
      <c r="O1570" s="84" t="s">
        <v>311</v>
      </c>
      <c r="P1570" s="83" t="s">
        <v>311</v>
      </c>
      <c r="Q1570" s="83" t="s">
        <v>311</v>
      </c>
      <c r="R1570" s="83" t="s">
        <v>311</v>
      </c>
      <c r="S1570" s="86" t="s">
        <v>311</v>
      </c>
      <c r="T1570" s="83" t="s">
        <v>311</v>
      </c>
      <c r="U1570" s="83" t="s">
        <v>311</v>
      </c>
      <c r="V1570" s="83" t="s">
        <v>311</v>
      </c>
      <c r="W1570" s="86" t="s">
        <v>311</v>
      </c>
      <c r="X1570" s="86" t="s">
        <v>311</v>
      </c>
      <c r="Y1570" s="90" t="str">
        <f>IF(tbl_main[[#This Row],[ИНН организации]]="","",IF(ISERROR(VLOOKUP(tbl_main[[#This Row],[ИНН организации]],tbl_inn[],3,FALSE)),"Проверьте ИНН",VLOOKUP(tbl_main[[#This Row],[ИНН организации]],tbl_inn[],3,FALSE)))</f>
        <v/>
      </c>
      <c r="Z1570" s="90" t="str">
        <f>IF(ISERROR(VLOOKUP(tbl_main[[#This Row],[ИНН организации]],tbl_inn[],4,FALSE)),"",VLOOKUP(tbl_main[[#This Row],[ИНН организации]],tbl_inn[],4,FALSE))</f>
        <v/>
      </c>
      <c r="AA1570" s="90" t="str">
        <f>IF(ISERROR(VLOOKUP(tbl_main[[#This Row],[ИНН организации]],tbl_inn[],8,FALSE)),"",VLOOKUP(tbl_main[[#This Row],[ИНН организации]],tbl_inn[],8,FALSE))</f>
        <v/>
      </c>
      <c r="AB1570" s="83" t="s">
        <v>311</v>
      </c>
      <c r="AC1570" s="83" t="s">
        <v>311</v>
      </c>
      <c r="AD1570" s="83" t="s">
        <v>311</v>
      </c>
      <c r="AE1570" s="83" t="s">
        <v>311</v>
      </c>
      <c r="AF1570" s="83" t="s">
        <v>311</v>
      </c>
      <c r="AG1570" s="83" t="s">
        <v>311</v>
      </c>
      <c r="AH1570" s="83" t="s">
        <v>311</v>
      </c>
      <c r="AI1570" s="83" t="s">
        <v>311</v>
      </c>
      <c r="AJ1570" s="83" t="s">
        <v>311</v>
      </c>
      <c r="AK1570" s="83" t="s">
        <v>311</v>
      </c>
      <c r="AL1570" s="83" t="s">
        <v>311</v>
      </c>
      <c r="AM1570" s="83" t="s">
        <v>311</v>
      </c>
      <c r="AN1570" s="83" t="s">
        <v>311</v>
      </c>
    </row>
    <row r="1571" spans="1:40" x14ac:dyDescent="0.25">
      <c r="A1571" s="81">
        <f t="shared" si="24"/>
        <v>1562</v>
      </c>
      <c r="B1571" s="82" t="str">
        <f>IF(tbl_main[[#This Row],[ТИП]]="","",IF(tbl_main[[#This Row],[Серия и номер]]="","",tbl_main[[#This Row],[ТИП]]&amp;"-"&amp;RIGHT(tbl_main[[#This Row],[Серия и номер]],6)))</f>
        <v/>
      </c>
      <c r="C1571" s="83" t="s">
        <v>311</v>
      </c>
      <c r="D1571" s="83" t="s">
        <v>311</v>
      </c>
      <c r="E1571" s="83" t="s">
        <v>311</v>
      </c>
      <c r="F1571" s="83" t="s">
        <v>311</v>
      </c>
      <c r="G1571" s="83" t="s">
        <v>311</v>
      </c>
      <c r="H1571" s="83" t="s">
        <v>311</v>
      </c>
      <c r="I1571" s="83" t="s">
        <v>311</v>
      </c>
      <c r="J1571" s="83" t="s">
        <v>311</v>
      </c>
      <c r="K1571" s="84" t="s">
        <v>311</v>
      </c>
      <c r="L1571" s="83" t="s">
        <v>311</v>
      </c>
      <c r="M1571" s="85" t="s">
        <v>311</v>
      </c>
      <c r="N1571" s="83" t="s">
        <v>311</v>
      </c>
      <c r="O1571" s="84" t="s">
        <v>311</v>
      </c>
      <c r="P1571" s="83" t="s">
        <v>311</v>
      </c>
      <c r="Q1571" s="83" t="s">
        <v>311</v>
      </c>
      <c r="R1571" s="83" t="s">
        <v>311</v>
      </c>
      <c r="S1571" s="86" t="s">
        <v>311</v>
      </c>
      <c r="T1571" s="83" t="s">
        <v>311</v>
      </c>
      <c r="U1571" s="83" t="s">
        <v>311</v>
      </c>
      <c r="V1571" s="83" t="s">
        <v>311</v>
      </c>
      <c r="W1571" s="86" t="s">
        <v>311</v>
      </c>
      <c r="X1571" s="86" t="s">
        <v>311</v>
      </c>
      <c r="Y1571" s="90" t="str">
        <f>IF(tbl_main[[#This Row],[ИНН организации]]="","",IF(ISERROR(VLOOKUP(tbl_main[[#This Row],[ИНН организации]],tbl_inn[],3,FALSE)),"Проверьте ИНН",VLOOKUP(tbl_main[[#This Row],[ИНН организации]],tbl_inn[],3,FALSE)))</f>
        <v/>
      </c>
      <c r="Z1571" s="90" t="str">
        <f>IF(ISERROR(VLOOKUP(tbl_main[[#This Row],[ИНН организации]],tbl_inn[],4,FALSE)),"",VLOOKUP(tbl_main[[#This Row],[ИНН организации]],tbl_inn[],4,FALSE))</f>
        <v/>
      </c>
      <c r="AA1571" s="90" t="str">
        <f>IF(ISERROR(VLOOKUP(tbl_main[[#This Row],[ИНН организации]],tbl_inn[],8,FALSE)),"",VLOOKUP(tbl_main[[#This Row],[ИНН организации]],tbl_inn[],8,FALSE))</f>
        <v/>
      </c>
      <c r="AB1571" s="83" t="s">
        <v>311</v>
      </c>
      <c r="AC1571" s="83" t="s">
        <v>311</v>
      </c>
      <c r="AD1571" s="83" t="s">
        <v>311</v>
      </c>
      <c r="AE1571" s="83" t="s">
        <v>311</v>
      </c>
      <c r="AF1571" s="83" t="s">
        <v>311</v>
      </c>
      <c r="AG1571" s="83" t="s">
        <v>311</v>
      </c>
      <c r="AH1571" s="83" t="s">
        <v>311</v>
      </c>
      <c r="AI1571" s="83" t="s">
        <v>311</v>
      </c>
      <c r="AJ1571" s="83" t="s">
        <v>311</v>
      </c>
      <c r="AK1571" s="83" t="s">
        <v>311</v>
      </c>
      <c r="AL1571" s="83" t="s">
        <v>311</v>
      </c>
      <c r="AM1571" s="83" t="s">
        <v>311</v>
      </c>
      <c r="AN1571" s="83" t="s">
        <v>311</v>
      </c>
    </row>
    <row r="1572" spans="1:40" x14ac:dyDescent="0.25">
      <c r="A1572" s="81">
        <f t="shared" si="24"/>
        <v>1563</v>
      </c>
      <c r="B1572" s="82" t="str">
        <f>IF(tbl_main[[#This Row],[ТИП]]="","",IF(tbl_main[[#This Row],[Серия и номер]]="","",tbl_main[[#This Row],[ТИП]]&amp;"-"&amp;RIGHT(tbl_main[[#This Row],[Серия и номер]],6)))</f>
        <v/>
      </c>
      <c r="C1572" s="83" t="s">
        <v>311</v>
      </c>
      <c r="D1572" s="83" t="s">
        <v>311</v>
      </c>
      <c r="E1572" s="83" t="s">
        <v>311</v>
      </c>
      <c r="F1572" s="83" t="s">
        <v>311</v>
      </c>
      <c r="G1572" s="83" t="s">
        <v>311</v>
      </c>
      <c r="H1572" s="83" t="s">
        <v>311</v>
      </c>
      <c r="I1572" s="83" t="s">
        <v>311</v>
      </c>
      <c r="J1572" s="83" t="s">
        <v>311</v>
      </c>
      <c r="K1572" s="84" t="s">
        <v>311</v>
      </c>
      <c r="L1572" s="83" t="s">
        <v>311</v>
      </c>
      <c r="M1572" s="85" t="s">
        <v>311</v>
      </c>
      <c r="N1572" s="83" t="s">
        <v>311</v>
      </c>
      <c r="O1572" s="84" t="s">
        <v>311</v>
      </c>
      <c r="P1572" s="83" t="s">
        <v>311</v>
      </c>
      <c r="Q1572" s="83" t="s">
        <v>311</v>
      </c>
      <c r="R1572" s="83" t="s">
        <v>311</v>
      </c>
      <c r="S1572" s="86" t="s">
        <v>311</v>
      </c>
      <c r="T1572" s="83" t="s">
        <v>311</v>
      </c>
      <c r="U1572" s="83" t="s">
        <v>311</v>
      </c>
      <c r="V1572" s="83" t="s">
        <v>311</v>
      </c>
      <c r="W1572" s="86" t="s">
        <v>311</v>
      </c>
      <c r="X1572" s="86" t="s">
        <v>311</v>
      </c>
      <c r="Y1572" s="90" t="str">
        <f>IF(tbl_main[[#This Row],[ИНН организации]]="","",IF(ISERROR(VLOOKUP(tbl_main[[#This Row],[ИНН организации]],tbl_inn[],3,FALSE)),"Проверьте ИНН",VLOOKUP(tbl_main[[#This Row],[ИНН организации]],tbl_inn[],3,FALSE)))</f>
        <v/>
      </c>
      <c r="Z1572" s="90" t="str">
        <f>IF(ISERROR(VLOOKUP(tbl_main[[#This Row],[ИНН организации]],tbl_inn[],4,FALSE)),"",VLOOKUP(tbl_main[[#This Row],[ИНН организации]],tbl_inn[],4,FALSE))</f>
        <v/>
      </c>
      <c r="AA1572" s="90" t="str">
        <f>IF(ISERROR(VLOOKUP(tbl_main[[#This Row],[ИНН организации]],tbl_inn[],8,FALSE)),"",VLOOKUP(tbl_main[[#This Row],[ИНН организации]],tbl_inn[],8,FALSE))</f>
        <v/>
      </c>
      <c r="AB1572" s="83" t="s">
        <v>311</v>
      </c>
      <c r="AC1572" s="83" t="s">
        <v>311</v>
      </c>
      <c r="AD1572" s="83" t="s">
        <v>311</v>
      </c>
      <c r="AE1572" s="83" t="s">
        <v>311</v>
      </c>
      <c r="AF1572" s="83" t="s">
        <v>311</v>
      </c>
      <c r="AG1572" s="83" t="s">
        <v>311</v>
      </c>
      <c r="AH1572" s="83" t="s">
        <v>311</v>
      </c>
      <c r="AI1572" s="83" t="s">
        <v>311</v>
      </c>
      <c r="AJ1572" s="83" t="s">
        <v>311</v>
      </c>
      <c r="AK1572" s="83" t="s">
        <v>311</v>
      </c>
      <c r="AL1572" s="83" t="s">
        <v>311</v>
      </c>
      <c r="AM1572" s="83" t="s">
        <v>311</v>
      </c>
      <c r="AN1572" s="83" t="s">
        <v>311</v>
      </c>
    </row>
    <row r="1573" spans="1:40" x14ac:dyDescent="0.25">
      <c r="A1573" s="81">
        <f t="shared" si="24"/>
        <v>1564</v>
      </c>
      <c r="B1573" s="82" t="str">
        <f>IF(tbl_main[[#This Row],[ТИП]]="","",IF(tbl_main[[#This Row],[Серия и номер]]="","",tbl_main[[#This Row],[ТИП]]&amp;"-"&amp;RIGHT(tbl_main[[#This Row],[Серия и номер]],6)))</f>
        <v/>
      </c>
      <c r="C1573" s="83" t="s">
        <v>311</v>
      </c>
      <c r="D1573" s="83" t="s">
        <v>311</v>
      </c>
      <c r="E1573" s="83" t="s">
        <v>311</v>
      </c>
      <c r="F1573" s="83" t="s">
        <v>311</v>
      </c>
      <c r="G1573" s="83" t="s">
        <v>311</v>
      </c>
      <c r="H1573" s="83" t="s">
        <v>311</v>
      </c>
      <c r="I1573" s="83" t="s">
        <v>311</v>
      </c>
      <c r="J1573" s="83" t="s">
        <v>311</v>
      </c>
      <c r="K1573" s="84" t="s">
        <v>311</v>
      </c>
      <c r="L1573" s="83" t="s">
        <v>311</v>
      </c>
      <c r="M1573" s="85" t="s">
        <v>311</v>
      </c>
      <c r="N1573" s="83" t="s">
        <v>311</v>
      </c>
      <c r="O1573" s="84" t="s">
        <v>311</v>
      </c>
      <c r="P1573" s="83" t="s">
        <v>311</v>
      </c>
      <c r="Q1573" s="83" t="s">
        <v>311</v>
      </c>
      <c r="R1573" s="83" t="s">
        <v>311</v>
      </c>
      <c r="S1573" s="86" t="s">
        <v>311</v>
      </c>
      <c r="T1573" s="83" t="s">
        <v>311</v>
      </c>
      <c r="U1573" s="83" t="s">
        <v>311</v>
      </c>
      <c r="V1573" s="83" t="s">
        <v>311</v>
      </c>
      <c r="W1573" s="86" t="s">
        <v>311</v>
      </c>
      <c r="X1573" s="86" t="s">
        <v>311</v>
      </c>
      <c r="Y1573" s="90" t="str">
        <f>IF(tbl_main[[#This Row],[ИНН организации]]="","",IF(ISERROR(VLOOKUP(tbl_main[[#This Row],[ИНН организации]],tbl_inn[],3,FALSE)),"Проверьте ИНН",VLOOKUP(tbl_main[[#This Row],[ИНН организации]],tbl_inn[],3,FALSE)))</f>
        <v/>
      </c>
      <c r="Z1573" s="90" t="str">
        <f>IF(ISERROR(VLOOKUP(tbl_main[[#This Row],[ИНН организации]],tbl_inn[],4,FALSE)),"",VLOOKUP(tbl_main[[#This Row],[ИНН организации]],tbl_inn[],4,FALSE))</f>
        <v/>
      </c>
      <c r="AA1573" s="90" t="str">
        <f>IF(ISERROR(VLOOKUP(tbl_main[[#This Row],[ИНН организации]],tbl_inn[],8,FALSE)),"",VLOOKUP(tbl_main[[#This Row],[ИНН организации]],tbl_inn[],8,FALSE))</f>
        <v/>
      </c>
      <c r="AB1573" s="83" t="s">
        <v>311</v>
      </c>
      <c r="AC1573" s="83" t="s">
        <v>311</v>
      </c>
      <c r="AD1573" s="83" t="s">
        <v>311</v>
      </c>
      <c r="AE1573" s="83" t="s">
        <v>311</v>
      </c>
      <c r="AF1573" s="83" t="s">
        <v>311</v>
      </c>
      <c r="AG1573" s="83" t="s">
        <v>311</v>
      </c>
      <c r="AH1573" s="83" t="s">
        <v>311</v>
      </c>
      <c r="AI1573" s="83" t="s">
        <v>311</v>
      </c>
      <c r="AJ1573" s="83" t="s">
        <v>311</v>
      </c>
      <c r="AK1573" s="83" t="s">
        <v>311</v>
      </c>
      <c r="AL1573" s="83" t="s">
        <v>311</v>
      </c>
      <c r="AM1573" s="83" t="s">
        <v>311</v>
      </c>
      <c r="AN1573" s="83" t="s">
        <v>311</v>
      </c>
    </row>
    <row r="1574" spans="1:40" x14ac:dyDescent="0.25">
      <c r="A1574" s="81">
        <f t="shared" si="24"/>
        <v>1565</v>
      </c>
      <c r="B1574" s="82" t="str">
        <f>IF(tbl_main[[#This Row],[ТИП]]="","",IF(tbl_main[[#This Row],[Серия и номер]]="","",tbl_main[[#This Row],[ТИП]]&amp;"-"&amp;RIGHT(tbl_main[[#This Row],[Серия и номер]],6)))</f>
        <v/>
      </c>
      <c r="C1574" s="83" t="s">
        <v>311</v>
      </c>
      <c r="D1574" s="83" t="s">
        <v>311</v>
      </c>
      <c r="E1574" s="83" t="s">
        <v>311</v>
      </c>
      <c r="F1574" s="83" t="s">
        <v>311</v>
      </c>
      <c r="G1574" s="83" t="s">
        <v>311</v>
      </c>
      <c r="H1574" s="83" t="s">
        <v>311</v>
      </c>
      <c r="I1574" s="83" t="s">
        <v>311</v>
      </c>
      <c r="J1574" s="83" t="s">
        <v>311</v>
      </c>
      <c r="K1574" s="84" t="s">
        <v>311</v>
      </c>
      <c r="L1574" s="83" t="s">
        <v>311</v>
      </c>
      <c r="M1574" s="85" t="s">
        <v>311</v>
      </c>
      <c r="N1574" s="83" t="s">
        <v>311</v>
      </c>
      <c r="O1574" s="84" t="s">
        <v>311</v>
      </c>
      <c r="P1574" s="83" t="s">
        <v>311</v>
      </c>
      <c r="Q1574" s="83" t="s">
        <v>311</v>
      </c>
      <c r="R1574" s="83" t="s">
        <v>311</v>
      </c>
      <c r="S1574" s="86" t="s">
        <v>311</v>
      </c>
      <c r="T1574" s="83" t="s">
        <v>311</v>
      </c>
      <c r="U1574" s="83" t="s">
        <v>311</v>
      </c>
      <c r="V1574" s="83" t="s">
        <v>311</v>
      </c>
      <c r="W1574" s="86" t="s">
        <v>311</v>
      </c>
      <c r="X1574" s="86" t="s">
        <v>311</v>
      </c>
      <c r="Y1574" s="90" t="str">
        <f>IF(tbl_main[[#This Row],[ИНН организации]]="","",IF(ISERROR(VLOOKUP(tbl_main[[#This Row],[ИНН организации]],tbl_inn[],3,FALSE)),"Проверьте ИНН",VLOOKUP(tbl_main[[#This Row],[ИНН организации]],tbl_inn[],3,FALSE)))</f>
        <v/>
      </c>
      <c r="Z1574" s="90" t="str">
        <f>IF(ISERROR(VLOOKUP(tbl_main[[#This Row],[ИНН организации]],tbl_inn[],4,FALSE)),"",VLOOKUP(tbl_main[[#This Row],[ИНН организации]],tbl_inn[],4,FALSE))</f>
        <v/>
      </c>
      <c r="AA1574" s="90" t="str">
        <f>IF(ISERROR(VLOOKUP(tbl_main[[#This Row],[ИНН организации]],tbl_inn[],8,FALSE)),"",VLOOKUP(tbl_main[[#This Row],[ИНН организации]],tbl_inn[],8,FALSE))</f>
        <v/>
      </c>
      <c r="AB1574" s="83" t="s">
        <v>311</v>
      </c>
      <c r="AC1574" s="83" t="s">
        <v>311</v>
      </c>
      <c r="AD1574" s="83" t="s">
        <v>311</v>
      </c>
      <c r="AE1574" s="83" t="s">
        <v>311</v>
      </c>
      <c r="AF1574" s="83" t="s">
        <v>311</v>
      </c>
      <c r="AG1574" s="83" t="s">
        <v>311</v>
      </c>
      <c r="AH1574" s="83" t="s">
        <v>311</v>
      </c>
      <c r="AI1574" s="83" t="s">
        <v>311</v>
      </c>
      <c r="AJ1574" s="83" t="s">
        <v>311</v>
      </c>
      <c r="AK1574" s="83" t="s">
        <v>311</v>
      </c>
      <c r="AL1574" s="83" t="s">
        <v>311</v>
      </c>
      <c r="AM1574" s="83" t="s">
        <v>311</v>
      </c>
      <c r="AN1574" s="83" t="s">
        <v>311</v>
      </c>
    </row>
    <row r="1575" spans="1:40" x14ac:dyDescent="0.25">
      <c r="A1575" s="81">
        <f t="shared" si="24"/>
        <v>1566</v>
      </c>
      <c r="B1575" s="82" t="str">
        <f>IF(tbl_main[[#This Row],[ТИП]]="","",IF(tbl_main[[#This Row],[Серия и номер]]="","",tbl_main[[#This Row],[ТИП]]&amp;"-"&amp;RIGHT(tbl_main[[#This Row],[Серия и номер]],6)))</f>
        <v/>
      </c>
      <c r="C1575" s="83" t="s">
        <v>311</v>
      </c>
      <c r="D1575" s="83" t="s">
        <v>311</v>
      </c>
      <c r="E1575" s="83" t="s">
        <v>311</v>
      </c>
      <c r="F1575" s="83" t="s">
        <v>311</v>
      </c>
      <c r="G1575" s="83" t="s">
        <v>311</v>
      </c>
      <c r="H1575" s="83" t="s">
        <v>311</v>
      </c>
      <c r="I1575" s="83" t="s">
        <v>311</v>
      </c>
      <c r="J1575" s="83" t="s">
        <v>311</v>
      </c>
      <c r="K1575" s="84" t="s">
        <v>311</v>
      </c>
      <c r="L1575" s="83" t="s">
        <v>311</v>
      </c>
      <c r="M1575" s="85" t="s">
        <v>311</v>
      </c>
      <c r="N1575" s="83" t="s">
        <v>311</v>
      </c>
      <c r="O1575" s="84" t="s">
        <v>311</v>
      </c>
      <c r="P1575" s="83" t="s">
        <v>311</v>
      </c>
      <c r="Q1575" s="83" t="s">
        <v>311</v>
      </c>
      <c r="R1575" s="83" t="s">
        <v>311</v>
      </c>
      <c r="S1575" s="86" t="s">
        <v>311</v>
      </c>
      <c r="T1575" s="83" t="s">
        <v>311</v>
      </c>
      <c r="U1575" s="83" t="s">
        <v>311</v>
      </c>
      <c r="V1575" s="83" t="s">
        <v>311</v>
      </c>
      <c r="W1575" s="86" t="s">
        <v>311</v>
      </c>
      <c r="X1575" s="86" t="s">
        <v>311</v>
      </c>
      <c r="Y1575" s="90" t="str">
        <f>IF(tbl_main[[#This Row],[ИНН организации]]="","",IF(ISERROR(VLOOKUP(tbl_main[[#This Row],[ИНН организации]],tbl_inn[],3,FALSE)),"Проверьте ИНН",VLOOKUP(tbl_main[[#This Row],[ИНН организации]],tbl_inn[],3,FALSE)))</f>
        <v/>
      </c>
      <c r="Z1575" s="90" t="str">
        <f>IF(ISERROR(VLOOKUP(tbl_main[[#This Row],[ИНН организации]],tbl_inn[],4,FALSE)),"",VLOOKUP(tbl_main[[#This Row],[ИНН организации]],tbl_inn[],4,FALSE))</f>
        <v/>
      </c>
      <c r="AA1575" s="90" t="str">
        <f>IF(ISERROR(VLOOKUP(tbl_main[[#This Row],[ИНН организации]],tbl_inn[],8,FALSE)),"",VLOOKUP(tbl_main[[#This Row],[ИНН организации]],tbl_inn[],8,FALSE))</f>
        <v/>
      </c>
      <c r="AB1575" s="83" t="s">
        <v>311</v>
      </c>
      <c r="AC1575" s="83" t="s">
        <v>311</v>
      </c>
      <c r="AD1575" s="83" t="s">
        <v>311</v>
      </c>
      <c r="AE1575" s="83" t="s">
        <v>311</v>
      </c>
      <c r="AF1575" s="83" t="s">
        <v>311</v>
      </c>
      <c r="AG1575" s="83" t="s">
        <v>311</v>
      </c>
      <c r="AH1575" s="83" t="s">
        <v>311</v>
      </c>
      <c r="AI1575" s="83" t="s">
        <v>311</v>
      </c>
      <c r="AJ1575" s="83" t="s">
        <v>311</v>
      </c>
      <c r="AK1575" s="83" t="s">
        <v>311</v>
      </c>
      <c r="AL1575" s="83" t="s">
        <v>311</v>
      </c>
      <c r="AM1575" s="83" t="s">
        <v>311</v>
      </c>
      <c r="AN1575" s="83" t="s">
        <v>311</v>
      </c>
    </row>
    <row r="1576" spans="1:40" x14ac:dyDescent="0.25">
      <c r="A1576" s="81">
        <f t="shared" si="24"/>
        <v>1567</v>
      </c>
      <c r="B1576" s="82" t="str">
        <f>IF(tbl_main[[#This Row],[ТИП]]="","",IF(tbl_main[[#This Row],[Серия и номер]]="","",tbl_main[[#This Row],[ТИП]]&amp;"-"&amp;RIGHT(tbl_main[[#This Row],[Серия и номер]],6)))</f>
        <v/>
      </c>
      <c r="C1576" s="83" t="s">
        <v>311</v>
      </c>
      <c r="D1576" s="83" t="s">
        <v>311</v>
      </c>
      <c r="E1576" s="83" t="s">
        <v>311</v>
      </c>
      <c r="F1576" s="83" t="s">
        <v>311</v>
      </c>
      <c r="G1576" s="83" t="s">
        <v>311</v>
      </c>
      <c r="H1576" s="83" t="s">
        <v>311</v>
      </c>
      <c r="I1576" s="83" t="s">
        <v>311</v>
      </c>
      <c r="J1576" s="83" t="s">
        <v>311</v>
      </c>
      <c r="K1576" s="84" t="s">
        <v>311</v>
      </c>
      <c r="L1576" s="83" t="s">
        <v>311</v>
      </c>
      <c r="M1576" s="85" t="s">
        <v>311</v>
      </c>
      <c r="N1576" s="83" t="s">
        <v>311</v>
      </c>
      <c r="O1576" s="84" t="s">
        <v>311</v>
      </c>
      <c r="P1576" s="83" t="s">
        <v>311</v>
      </c>
      <c r="Q1576" s="83" t="s">
        <v>311</v>
      </c>
      <c r="R1576" s="83" t="s">
        <v>311</v>
      </c>
      <c r="S1576" s="86" t="s">
        <v>311</v>
      </c>
      <c r="T1576" s="83" t="s">
        <v>311</v>
      </c>
      <c r="U1576" s="83" t="s">
        <v>311</v>
      </c>
      <c r="V1576" s="83" t="s">
        <v>311</v>
      </c>
      <c r="W1576" s="86" t="s">
        <v>311</v>
      </c>
      <c r="X1576" s="86" t="s">
        <v>311</v>
      </c>
      <c r="Y1576" s="90" t="str">
        <f>IF(tbl_main[[#This Row],[ИНН организации]]="","",IF(ISERROR(VLOOKUP(tbl_main[[#This Row],[ИНН организации]],tbl_inn[],3,FALSE)),"Проверьте ИНН",VLOOKUP(tbl_main[[#This Row],[ИНН организации]],tbl_inn[],3,FALSE)))</f>
        <v/>
      </c>
      <c r="Z1576" s="90" t="str">
        <f>IF(ISERROR(VLOOKUP(tbl_main[[#This Row],[ИНН организации]],tbl_inn[],4,FALSE)),"",VLOOKUP(tbl_main[[#This Row],[ИНН организации]],tbl_inn[],4,FALSE))</f>
        <v/>
      </c>
      <c r="AA1576" s="90" t="str">
        <f>IF(ISERROR(VLOOKUP(tbl_main[[#This Row],[ИНН организации]],tbl_inn[],8,FALSE)),"",VLOOKUP(tbl_main[[#This Row],[ИНН организации]],tbl_inn[],8,FALSE))</f>
        <v/>
      </c>
      <c r="AB1576" s="83" t="s">
        <v>311</v>
      </c>
      <c r="AC1576" s="83" t="s">
        <v>311</v>
      </c>
      <c r="AD1576" s="83" t="s">
        <v>311</v>
      </c>
      <c r="AE1576" s="83" t="s">
        <v>311</v>
      </c>
      <c r="AF1576" s="83" t="s">
        <v>311</v>
      </c>
      <c r="AG1576" s="83" t="s">
        <v>311</v>
      </c>
      <c r="AH1576" s="83" t="s">
        <v>311</v>
      </c>
      <c r="AI1576" s="83" t="s">
        <v>311</v>
      </c>
      <c r="AJ1576" s="83" t="s">
        <v>311</v>
      </c>
      <c r="AK1576" s="83" t="s">
        <v>311</v>
      </c>
      <c r="AL1576" s="83" t="s">
        <v>311</v>
      </c>
      <c r="AM1576" s="83" t="s">
        <v>311</v>
      </c>
      <c r="AN1576" s="83" t="s">
        <v>311</v>
      </c>
    </row>
    <row r="1577" spans="1:40" x14ac:dyDescent="0.25">
      <c r="A1577" s="81">
        <f t="shared" si="24"/>
        <v>1568</v>
      </c>
      <c r="B1577" s="82" t="str">
        <f>IF(tbl_main[[#This Row],[ТИП]]="","",IF(tbl_main[[#This Row],[Серия и номер]]="","",tbl_main[[#This Row],[ТИП]]&amp;"-"&amp;RIGHT(tbl_main[[#This Row],[Серия и номер]],6)))</f>
        <v/>
      </c>
      <c r="C1577" s="83" t="s">
        <v>311</v>
      </c>
      <c r="D1577" s="83" t="s">
        <v>311</v>
      </c>
      <c r="E1577" s="83" t="s">
        <v>311</v>
      </c>
      <c r="F1577" s="83" t="s">
        <v>311</v>
      </c>
      <c r="G1577" s="83" t="s">
        <v>311</v>
      </c>
      <c r="H1577" s="83" t="s">
        <v>311</v>
      </c>
      <c r="I1577" s="83" t="s">
        <v>311</v>
      </c>
      <c r="J1577" s="83" t="s">
        <v>311</v>
      </c>
      <c r="K1577" s="84" t="s">
        <v>311</v>
      </c>
      <c r="L1577" s="83" t="s">
        <v>311</v>
      </c>
      <c r="M1577" s="85" t="s">
        <v>311</v>
      </c>
      <c r="N1577" s="83" t="s">
        <v>311</v>
      </c>
      <c r="O1577" s="84" t="s">
        <v>311</v>
      </c>
      <c r="P1577" s="83" t="s">
        <v>311</v>
      </c>
      <c r="Q1577" s="83" t="s">
        <v>311</v>
      </c>
      <c r="R1577" s="83" t="s">
        <v>311</v>
      </c>
      <c r="S1577" s="86" t="s">
        <v>311</v>
      </c>
      <c r="T1577" s="83" t="s">
        <v>311</v>
      </c>
      <c r="U1577" s="83" t="s">
        <v>311</v>
      </c>
      <c r="V1577" s="83" t="s">
        <v>311</v>
      </c>
      <c r="W1577" s="86" t="s">
        <v>311</v>
      </c>
      <c r="X1577" s="86" t="s">
        <v>311</v>
      </c>
      <c r="Y1577" s="90" t="str">
        <f>IF(tbl_main[[#This Row],[ИНН организации]]="","",IF(ISERROR(VLOOKUP(tbl_main[[#This Row],[ИНН организации]],tbl_inn[],3,FALSE)),"Проверьте ИНН",VLOOKUP(tbl_main[[#This Row],[ИНН организации]],tbl_inn[],3,FALSE)))</f>
        <v/>
      </c>
      <c r="Z1577" s="90" t="str">
        <f>IF(ISERROR(VLOOKUP(tbl_main[[#This Row],[ИНН организации]],tbl_inn[],4,FALSE)),"",VLOOKUP(tbl_main[[#This Row],[ИНН организации]],tbl_inn[],4,FALSE))</f>
        <v/>
      </c>
      <c r="AA1577" s="90" t="str">
        <f>IF(ISERROR(VLOOKUP(tbl_main[[#This Row],[ИНН организации]],tbl_inn[],8,FALSE)),"",VLOOKUP(tbl_main[[#This Row],[ИНН организации]],tbl_inn[],8,FALSE))</f>
        <v/>
      </c>
      <c r="AB1577" s="83" t="s">
        <v>311</v>
      </c>
      <c r="AC1577" s="83" t="s">
        <v>311</v>
      </c>
      <c r="AD1577" s="83" t="s">
        <v>311</v>
      </c>
      <c r="AE1577" s="83" t="s">
        <v>311</v>
      </c>
      <c r="AF1577" s="83" t="s">
        <v>311</v>
      </c>
      <c r="AG1577" s="83" t="s">
        <v>311</v>
      </c>
      <c r="AH1577" s="83" t="s">
        <v>311</v>
      </c>
      <c r="AI1577" s="83" t="s">
        <v>311</v>
      </c>
      <c r="AJ1577" s="83" t="s">
        <v>311</v>
      </c>
      <c r="AK1577" s="83" t="s">
        <v>311</v>
      </c>
      <c r="AL1577" s="83" t="s">
        <v>311</v>
      </c>
      <c r="AM1577" s="83" t="s">
        <v>311</v>
      </c>
      <c r="AN1577" s="83" t="s">
        <v>311</v>
      </c>
    </row>
    <row r="1578" spans="1:40" x14ac:dyDescent="0.25">
      <c r="A1578" s="81">
        <f t="shared" si="24"/>
        <v>1569</v>
      </c>
      <c r="B1578" s="82" t="str">
        <f>IF(tbl_main[[#This Row],[ТИП]]="","",IF(tbl_main[[#This Row],[Серия и номер]]="","",tbl_main[[#This Row],[ТИП]]&amp;"-"&amp;RIGHT(tbl_main[[#This Row],[Серия и номер]],6)))</f>
        <v/>
      </c>
      <c r="C1578" s="83" t="s">
        <v>311</v>
      </c>
      <c r="D1578" s="83" t="s">
        <v>311</v>
      </c>
      <c r="E1578" s="83" t="s">
        <v>311</v>
      </c>
      <c r="F1578" s="83" t="s">
        <v>311</v>
      </c>
      <c r="G1578" s="83" t="s">
        <v>311</v>
      </c>
      <c r="H1578" s="83" t="s">
        <v>311</v>
      </c>
      <c r="I1578" s="83" t="s">
        <v>311</v>
      </c>
      <c r="J1578" s="83" t="s">
        <v>311</v>
      </c>
      <c r="K1578" s="84" t="s">
        <v>311</v>
      </c>
      <c r="L1578" s="83" t="s">
        <v>311</v>
      </c>
      <c r="M1578" s="85" t="s">
        <v>311</v>
      </c>
      <c r="N1578" s="83" t="s">
        <v>311</v>
      </c>
      <c r="O1578" s="84" t="s">
        <v>311</v>
      </c>
      <c r="P1578" s="83" t="s">
        <v>311</v>
      </c>
      <c r="Q1578" s="83" t="s">
        <v>311</v>
      </c>
      <c r="R1578" s="83" t="s">
        <v>311</v>
      </c>
      <c r="S1578" s="86" t="s">
        <v>311</v>
      </c>
      <c r="T1578" s="83" t="s">
        <v>311</v>
      </c>
      <c r="U1578" s="83" t="s">
        <v>311</v>
      </c>
      <c r="V1578" s="83" t="s">
        <v>311</v>
      </c>
      <c r="W1578" s="86" t="s">
        <v>311</v>
      </c>
      <c r="X1578" s="86" t="s">
        <v>311</v>
      </c>
      <c r="Y1578" s="90" t="str">
        <f>IF(tbl_main[[#This Row],[ИНН организации]]="","",IF(ISERROR(VLOOKUP(tbl_main[[#This Row],[ИНН организации]],tbl_inn[],3,FALSE)),"Проверьте ИНН",VLOOKUP(tbl_main[[#This Row],[ИНН организации]],tbl_inn[],3,FALSE)))</f>
        <v/>
      </c>
      <c r="Z1578" s="90" t="str">
        <f>IF(ISERROR(VLOOKUP(tbl_main[[#This Row],[ИНН организации]],tbl_inn[],4,FALSE)),"",VLOOKUP(tbl_main[[#This Row],[ИНН организации]],tbl_inn[],4,FALSE))</f>
        <v/>
      </c>
      <c r="AA1578" s="90" t="str">
        <f>IF(ISERROR(VLOOKUP(tbl_main[[#This Row],[ИНН организации]],tbl_inn[],8,FALSE)),"",VLOOKUP(tbl_main[[#This Row],[ИНН организации]],tbl_inn[],8,FALSE))</f>
        <v/>
      </c>
      <c r="AB1578" s="83" t="s">
        <v>311</v>
      </c>
      <c r="AC1578" s="83" t="s">
        <v>311</v>
      </c>
      <c r="AD1578" s="83" t="s">
        <v>311</v>
      </c>
      <c r="AE1578" s="83" t="s">
        <v>311</v>
      </c>
      <c r="AF1578" s="83" t="s">
        <v>311</v>
      </c>
      <c r="AG1578" s="83" t="s">
        <v>311</v>
      </c>
      <c r="AH1578" s="83" t="s">
        <v>311</v>
      </c>
      <c r="AI1578" s="83" t="s">
        <v>311</v>
      </c>
      <c r="AJ1578" s="83" t="s">
        <v>311</v>
      </c>
      <c r="AK1578" s="83" t="s">
        <v>311</v>
      </c>
      <c r="AL1578" s="83" t="s">
        <v>311</v>
      </c>
      <c r="AM1578" s="83" t="s">
        <v>311</v>
      </c>
      <c r="AN1578" s="83" t="s">
        <v>311</v>
      </c>
    </row>
    <row r="1579" spans="1:40" x14ac:dyDescent="0.25">
      <c r="A1579" s="81">
        <f t="shared" si="24"/>
        <v>1570</v>
      </c>
      <c r="B1579" s="82" t="str">
        <f>IF(tbl_main[[#This Row],[ТИП]]="","",IF(tbl_main[[#This Row],[Серия и номер]]="","",tbl_main[[#This Row],[ТИП]]&amp;"-"&amp;RIGHT(tbl_main[[#This Row],[Серия и номер]],6)))</f>
        <v/>
      </c>
      <c r="C1579" s="83" t="s">
        <v>311</v>
      </c>
      <c r="D1579" s="83" t="s">
        <v>311</v>
      </c>
      <c r="E1579" s="83" t="s">
        <v>311</v>
      </c>
      <c r="F1579" s="83" t="s">
        <v>311</v>
      </c>
      <c r="G1579" s="83" t="s">
        <v>311</v>
      </c>
      <c r="H1579" s="83" t="s">
        <v>311</v>
      </c>
      <c r="I1579" s="83" t="s">
        <v>311</v>
      </c>
      <c r="J1579" s="83" t="s">
        <v>311</v>
      </c>
      <c r="K1579" s="84" t="s">
        <v>311</v>
      </c>
      <c r="L1579" s="83" t="s">
        <v>311</v>
      </c>
      <c r="M1579" s="85" t="s">
        <v>311</v>
      </c>
      <c r="N1579" s="83" t="s">
        <v>311</v>
      </c>
      <c r="O1579" s="84" t="s">
        <v>311</v>
      </c>
      <c r="P1579" s="83" t="s">
        <v>311</v>
      </c>
      <c r="Q1579" s="83" t="s">
        <v>311</v>
      </c>
      <c r="R1579" s="83" t="s">
        <v>311</v>
      </c>
      <c r="S1579" s="86" t="s">
        <v>311</v>
      </c>
      <c r="T1579" s="83" t="s">
        <v>311</v>
      </c>
      <c r="U1579" s="83" t="s">
        <v>311</v>
      </c>
      <c r="V1579" s="83" t="s">
        <v>311</v>
      </c>
      <c r="W1579" s="86" t="s">
        <v>311</v>
      </c>
      <c r="X1579" s="86" t="s">
        <v>311</v>
      </c>
      <c r="Y1579" s="90" t="str">
        <f>IF(tbl_main[[#This Row],[ИНН организации]]="","",IF(ISERROR(VLOOKUP(tbl_main[[#This Row],[ИНН организации]],tbl_inn[],3,FALSE)),"Проверьте ИНН",VLOOKUP(tbl_main[[#This Row],[ИНН организации]],tbl_inn[],3,FALSE)))</f>
        <v/>
      </c>
      <c r="Z1579" s="90" t="str">
        <f>IF(ISERROR(VLOOKUP(tbl_main[[#This Row],[ИНН организации]],tbl_inn[],4,FALSE)),"",VLOOKUP(tbl_main[[#This Row],[ИНН организации]],tbl_inn[],4,FALSE))</f>
        <v/>
      </c>
      <c r="AA1579" s="90" t="str">
        <f>IF(ISERROR(VLOOKUP(tbl_main[[#This Row],[ИНН организации]],tbl_inn[],8,FALSE)),"",VLOOKUP(tbl_main[[#This Row],[ИНН организации]],tbl_inn[],8,FALSE))</f>
        <v/>
      </c>
      <c r="AB1579" s="83" t="s">
        <v>311</v>
      </c>
      <c r="AC1579" s="83" t="s">
        <v>311</v>
      </c>
      <c r="AD1579" s="83" t="s">
        <v>311</v>
      </c>
      <c r="AE1579" s="83" t="s">
        <v>311</v>
      </c>
      <c r="AF1579" s="83" t="s">
        <v>311</v>
      </c>
      <c r="AG1579" s="83" t="s">
        <v>311</v>
      </c>
      <c r="AH1579" s="83" t="s">
        <v>311</v>
      </c>
      <c r="AI1579" s="83" t="s">
        <v>311</v>
      </c>
      <c r="AJ1579" s="83" t="s">
        <v>311</v>
      </c>
      <c r="AK1579" s="83" t="s">
        <v>311</v>
      </c>
      <c r="AL1579" s="83" t="s">
        <v>311</v>
      </c>
      <c r="AM1579" s="83" t="s">
        <v>311</v>
      </c>
      <c r="AN1579" s="83" t="s">
        <v>311</v>
      </c>
    </row>
    <row r="1580" spans="1:40" x14ac:dyDescent="0.25">
      <c r="A1580" s="81">
        <f t="shared" si="24"/>
        <v>1571</v>
      </c>
      <c r="B1580" s="82" t="str">
        <f>IF(tbl_main[[#This Row],[ТИП]]="","",IF(tbl_main[[#This Row],[Серия и номер]]="","",tbl_main[[#This Row],[ТИП]]&amp;"-"&amp;RIGHT(tbl_main[[#This Row],[Серия и номер]],6)))</f>
        <v/>
      </c>
      <c r="C1580" s="83" t="s">
        <v>311</v>
      </c>
      <c r="D1580" s="83" t="s">
        <v>311</v>
      </c>
      <c r="E1580" s="83" t="s">
        <v>311</v>
      </c>
      <c r="F1580" s="83" t="s">
        <v>311</v>
      </c>
      <c r="G1580" s="83" t="s">
        <v>311</v>
      </c>
      <c r="H1580" s="83" t="s">
        <v>311</v>
      </c>
      <c r="I1580" s="83" t="s">
        <v>311</v>
      </c>
      <c r="J1580" s="83" t="s">
        <v>311</v>
      </c>
      <c r="K1580" s="84" t="s">
        <v>311</v>
      </c>
      <c r="L1580" s="83" t="s">
        <v>311</v>
      </c>
      <c r="M1580" s="85" t="s">
        <v>311</v>
      </c>
      <c r="N1580" s="83" t="s">
        <v>311</v>
      </c>
      <c r="O1580" s="84" t="s">
        <v>311</v>
      </c>
      <c r="P1580" s="83" t="s">
        <v>311</v>
      </c>
      <c r="Q1580" s="83" t="s">
        <v>311</v>
      </c>
      <c r="R1580" s="83" t="s">
        <v>311</v>
      </c>
      <c r="S1580" s="86" t="s">
        <v>311</v>
      </c>
      <c r="T1580" s="83" t="s">
        <v>311</v>
      </c>
      <c r="U1580" s="83" t="s">
        <v>311</v>
      </c>
      <c r="V1580" s="83" t="s">
        <v>311</v>
      </c>
      <c r="W1580" s="86" t="s">
        <v>311</v>
      </c>
      <c r="X1580" s="86" t="s">
        <v>311</v>
      </c>
      <c r="Y1580" s="90" t="str">
        <f>IF(tbl_main[[#This Row],[ИНН организации]]="","",IF(ISERROR(VLOOKUP(tbl_main[[#This Row],[ИНН организации]],tbl_inn[],3,FALSE)),"Проверьте ИНН",VLOOKUP(tbl_main[[#This Row],[ИНН организации]],tbl_inn[],3,FALSE)))</f>
        <v/>
      </c>
      <c r="Z1580" s="90" t="str">
        <f>IF(ISERROR(VLOOKUP(tbl_main[[#This Row],[ИНН организации]],tbl_inn[],4,FALSE)),"",VLOOKUP(tbl_main[[#This Row],[ИНН организации]],tbl_inn[],4,FALSE))</f>
        <v/>
      </c>
      <c r="AA1580" s="90" t="str">
        <f>IF(ISERROR(VLOOKUP(tbl_main[[#This Row],[ИНН организации]],tbl_inn[],8,FALSE)),"",VLOOKUP(tbl_main[[#This Row],[ИНН организации]],tbl_inn[],8,FALSE))</f>
        <v/>
      </c>
      <c r="AB1580" s="83" t="s">
        <v>311</v>
      </c>
      <c r="AC1580" s="83" t="s">
        <v>311</v>
      </c>
      <c r="AD1580" s="83" t="s">
        <v>311</v>
      </c>
      <c r="AE1580" s="83" t="s">
        <v>311</v>
      </c>
      <c r="AF1580" s="83" t="s">
        <v>311</v>
      </c>
      <c r="AG1580" s="83" t="s">
        <v>311</v>
      </c>
      <c r="AH1580" s="83" t="s">
        <v>311</v>
      </c>
      <c r="AI1580" s="83" t="s">
        <v>311</v>
      </c>
      <c r="AJ1580" s="83" t="s">
        <v>311</v>
      </c>
      <c r="AK1580" s="83" t="s">
        <v>311</v>
      </c>
      <c r="AL1580" s="83" t="s">
        <v>311</v>
      </c>
      <c r="AM1580" s="83" t="s">
        <v>311</v>
      </c>
      <c r="AN1580" s="83" t="s">
        <v>311</v>
      </c>
    </row>
    <row r="1581" spans="1:40" x14ac:dyDescent="0.25">
      <c r="A1581" s="81">
        <f t="shared" si="24"/>
        <v>1572</v>
      </c>
      <c r="B1581" s="82" t="str">
        <f>IF(tbl_main[[#This Row],[ТИП]]="","",IF(tbl_main[[#This Row],[Серия и номер]]="","",tbl_main[[#This Row],[ТИП]]&amp;"-"&amp;RIGHT(tbl_main[[#This Row],[Серия и номер]],6)))</f>
        <v/>
      </c>
      <c r="C1581" s="83" t="s">
        <v>311</v>
      </c>
      <c r="D1581" s="83" t="s">
        <v>311</v>
      </c>
      <c r="E1581" s="83" t="s">
        <v>311</v>
      </c>
      <c r="F1581" s="83" t="s">
        <v>311</v>
      </c>
      <c r="G1581" s="83" t="s">
        <v>311</v>
      </c>
      <c r="H1581" s="83" t="s">
        <v>311</v>
      </c>
      <c r="I1581" s="83" t="s">
        <v>311</v>
      </c>
      <c r="J1581" s="83" t="s">
        <v>311</v>
      </c>
      <c r="K1581" s="84" t="s">
        <v>311</v>
      </c>
      <c r="L1581" s="83" t="s">
        <v>311</v>
      </c>
      <c r="M1581" s="85" t="s">
        <v>311</v>
      </c>
      <c r="N1581" s="83" t="s">
        <v>311</v>
      </c>
      <c r="O1581" s="84" t="s">
        <v>311</v>
      </c>
      <c r="P1581" s="83" t="s">
        <v>311</v>
      </c>
      <c r="Q1581" s="83" t="s">
        <v>311</v>
      </c>
      <c r="R1581" s="83" t="s">
        <v>311</v>
      </c>
      <c r="S1581" s="86" t="s">
        <v>311</v>
      </c>
      <c r="T1581" s="83" t="s">
        <v>311</v>
      </c>
      <c r="U1581" s="83" t="s">
        <v>311</v>
      </c>
      <c r="V1581" s="83" t="s">
        <v>311</v>
      </c>
      <c r="W1581" s="86" t="s">
        <v>311</v>
      </c>
      <c r="X1581" s="86" t="s">
        <v>311</v>
      </c>
      <c r="Y1581" s="90" t="str">
        <f>IF(tbl_main[[#This Row],[ИНН организации]]="","",IF(ISERROR(VLOOKUP(tbl_main[[#This Row],[ИНН организации]],tbl_inn[],3,FALSE)),"Проверьте ИНН",VLOOKUP(tbl_main[[#This Row],[ИНН организации]],tbl_inn[],3,FALSE)))</f>
        <v/>
      </c>
      <c r="Z1581" s="90" t="str">
        <f>IF(ISERROR(VLOOKUP(tbl_main[[#This Row],[ИНН организации]],tbl_inn[],4,FALSE)),"",VLOOKUP(tbl_main[[#This Row],[ИНН организации]],tbl_inn[],4,FALSE))</f>
        <v/>
      </c>
      <c r="AA1581" s="90" t="str">
        <f>IF(ISERROR(VLOOKUP(tbl_main[[#This Row],[ИНН организации]],tbl_inn[],8,FALSE)),"",VLOOKUP(tbl_main[[#This Row],[ИНН организации]],tbl_inn[],8,FALSE))</f>
        <v/>
      </c>
      <c r="AB1581" s="83" t="s">
        <v>311</v>
      </c>
      <c r="AC1581" s="83" t="s">
        <v>311</v>
      </c>
      <c r="AD1581" s="83" t="s">
        <v>311</v>
      </c>
      <c r="AE1581" s="83" t="s">
        <v>311</v>
      </c>
      <c r="AF1581" s="83" t="s">
        <v>311</v>
      </c>
      <c r="AG1581" s="83" t="s">
        <v>311</v>
      </c>
      <c r="AH1581" s="83" t="s">
        <v>311</v>
      </c>
      <c r="AI1581" s="83" t="s">
        <v>311</v>
      </c>
      <c r="AJ1581" s="83" t="s">
        <v>311</v>
      </c>
      <c r="AK1581" s="83" t="s">
        <v>311</v>
      </c>
      <c r="AL1581" s="83" t="s">
        <v>311</v>
      </c>
      <c r="AM1581" s="83" t="s">
        <v>311</v>
      </c>
      <c r="AN1581" s="83" t="s">
        <v>311</v>
      </c>
    </row>
    <row r="1582" spans="1:40" x14ac:dyDescent="0.25">
      <c r="A1582" s="81">
        <f t="shared" si="24"/>
        <v>1573</v>
      </c>
      <c r="B1582" s="82" t="str">
        <f>IF(tbl_main[[#This Row],[ТИП]]="","",IF(tbl_main[[#This Row],[Серия и номер]]="","",tbl_main[[#This Row],[ТИП]]&amp;"-"&amp;RIGHT(tbl_main[[#This Row],[Серия и номер]],6)))</f>
        <v/>
      </c>
      <c r="C1582" s="83" t="s">
        <v>311</v>
      </c>
      <c r="D1582" s="83" t="s">
        <v>311</v>
      </c>
      <c r="E1582" s="83" t="s">
        <v>311</v>
      </c>
      <c r="F1582" s="83" t="s">
        <v>311</v>
      </c>
      <c r="G1582" s="83" t="s">
        <v>311</v>
      </c>
      <c r="H1582" s="83" t="s">
        <v>311</v>
      </c>
      <c r="I1582" s="83" t="s">
        <v>311</v>
      </c>
      <c r="J1582" s="83" t="s">
        <v>311</v>
      </c>
      <c r="K1582" s="84" t="s">
        <v>311</v>
      </c>
      <c r="L1582" s="83" t="s">
        <v>311</v>
      </c>
      <c r="M1582" s="85" t="s">
        <v>311</v>
      </c>
      <c r="N1582" s="83" t="s">
        <v>311</v>
      </c>
      <c r="O1582" s="84" t="s">
        <v>311</v>
      </c>
      <c r="P1582" s="83" t="s">
        <v>311</v>
      </c>
      <c r="Q1582" s="83" t="s">
        <v>311</v>
      </c>
      <c r="R1582" s="83" t="s">
        <v>311</v>
      </c>
      <c r="S1582" s="86" t="s">
        <v>311</v>
      </c>
      <c r="T1582" s="83" t="s">
        <v>311</v>
      </c>
      <c r="U1582" s="83" t="s">
        <v>311</v>
      </c>
      <c r="V1582" s="83" t="s">
        <v>311</v>
      </c>
      <c r="W1582" s="86" t="s">
        <v>311</v>
      </c>
      <c r="X1582" s="86" t="s">
        <v>311</v>
      </c>
      <c r="Y1582" s="90" t="str">
        <f>IF(tbl_main[[#This Row],[ИНН организации]]="","",IF(ISERROR(VLOOKUP(tbl_main[[#This Row],[ИНН организации]],tbl_inn[],3,FALSE)),"Проверьте ИНН",VLOOKUP(tbl_main[[#This Row],[ИНН организации]],tbl_inn[],3,FALSE)))</f>
        <v/>
      </c>
      <c r="Z1582" s="90" t="str">
        <f>IF(ISERROR(VLOOKUP(tbl_main[[#This Row],[ИНН организации]],tbl_inn[],4,FALSE)),"",VLOOKUP(tbl_main[[#This Row],[ИНН организации]],tbl_inn[],4,FALSE))</f>
        <v/>
      </c>
      <c r="AA1582" s="90" t="str">
        <f>IF(ISERROR(VLOOKUP(tbl_main[[#This Row],[ИНН организации]],tbl_inn[],8,FALSE)),"",VLOOKUP(tbl_main[[#This Row],[ИНН организации]],tbl_inn[],8,FALSE))</f>
        <v/>
      </c>
      <c r="AB1582" s="83" t="s">
        <v>311</v>
      </c>
      <c r="AC1582" s="83" t="s">
        <v>311</v>
      </c>
      <c r="AD1582" s="83" t="s">
        <v>311</v>
      </c>
      <c r="AE1582" s="83" t="s">
        <v>311</v>
      </c>
      <c r="AF1582" s="83" t="s">
        <v>311</v>
      </c>
      <c r="AG1582" s="83" t="s">
        <v>311</v>
      </c>
      <c r="AH1582" s="83" t="s">
        <v>311</v>
      </c>
      <c r="AI1582" s="83" t="s">
        <v>311</v>
      </c>
      <c r="AJ1582" s="83" t="s">
        <v>311</v>
      </c>
      <c r="AK1582" s="83" t="s">
        <v>311</v>
      </c>
      <c r="AL1582" s="83" t="s">
        <v>311</v>
      </c>
      <c r="AM1582" s="83" t="s">
        <v>311</v>
      </c>
      <c r="AN1582" s="83" t="s">
        <v>311</v>
      </c>
    </row>
    <row r="1583" spans="1:40" x14ac:dyDescent="0.25">
      <c r="A1583" s="81">
        <f t="shared" si="24"/>
        <v>1574</v>
      </c>
      <c r="B1583" s="82" t="str">
        <f>IF(tbl_main[[#This Row],[ТИП]]="","",IF(tbl_main[[#This Row],[Серия и номер]]="","",tbl_main[[#This Row],[ТИП]]&amp;"-"&amp;RIGHT(tbl_main[[#This Row],[Серия и номер]],6)))</f>
        <v/>
      </c>
      <c r="C1583" s="83" t="s">
        <v>311</v>
      </c>
      <c r="D1583" s="83" t="s">
        <v>311</v>
      </c>
      <c r="E1583" s="83" t="s">
        <v>311</v>
      </c>
      <c r="F1583" s="83" t="s">
        <v>311</v>
      </c>
      <c r="G1583" s="83" t="s">
        <v>311</v>
      </c>
      <c r="H1583" s="83" t="s">
        <v>311</v>
      </c>
      <c r="I1583" s="83" t="s">
        <v>311</v>
      </c>
      <c r="J1583" s="83" t="s">
        <v>311</v>
      </c>
      <c r="K1583" s="84" t="s">
        <v>311</v>
      </c>
      <c r="L1583" s="83" t="s">
        <v>311</v>
      </c>
      <c r="M1583" s="85" t="s">
        <v>311</v>
      </c>
      <c r="N1583" s="83" t="s">
        <v>311</v>
      </c>
      <c r="O1583" s="84" t="s">
        <v>311</v>
      </c>
      <c r="P1583" s="83" t="s">
        <v>311</v>
      </c>
      <c r="Q1583" s="83" t="s">
        <v>311</v>
      </c>
      <c r="R1583" s="83" t="s">
        <v>311</v>
      </c>
      <c r="S1583" s="86" t="s">
        <v>311</v>
      </c>
      <c r="T1583" s="83" t="s">
        <v>311</v>
      </c>
      <c r="U1583" s="83" t="s">
        <v>311</v>
      </c>
      <c r="V1583" s="83" t="s">
        <v>311</v>
      </c>
      <c r="W1583" s="86" t="s">
        <v>311</v>
      </c>
      <c r="X1583" s="86" t="s">
        <v>311</v>
      </c>
      <c r="Y1583" s="90" t="str">
        <f>IF(tbl_main[[#This Row],[ИНН организации]]="","",IF(ISERROR(VLOOKUP(tbl_main[[#This Row],[ИНН организации]],tbl_inn[],3,FALSE)),"Проверьте ИНН",VLOOKUP(tbl_main[[#This Row],[ИНН организации]],tbl_inn[],3,FALSE)))</f>
        <v/>
      </c>
      <c r="Z1583" s="90" t="str">
        <f>IF(ISERROR(VLOOKUP(tbl_main[[#This Row],[ИНН организации]],tbl_inn[],4,FALSE)),"",VLOOKUP(tbl_main[[#This Row],[ИНН организации]],tbl_inn[],4,FALSE))</f>
        <v/>
      </c>
      <c r="AA1583" s="90" t="str">
        <f>IF(ISERROR(VLOOKUP(tbl_main[[#This Row],[ИНН организации]],tbl_inn[],8,FALSE)),"",VLOOKUP(tbl_main[[#This Row],[ИНН организации]],tbl_inn[],8,FALSE))</f>
        <v/>
      </c>
      <c r="AB1583" s="83" t="s">
        <v>311</v>
      </c>
      <c r="AC1583" s="83" t="s">
        <v>311</v>
      </c>
      <c r="AD1583" s="83" t="s">
        <v>311</v>
      </c>
      <c r="AE1583" s="83" t="s">
        <v>311</v>
      </c>
      <c r="AF1583" s="83" t="s">
        <v>311</v>
      </c>
      <c r="AG1583" s="83" t="s">
        <v>311</v>
      </c>
      <c r="AH1583" s="83" t="s">
        <v>311</v>
      </c>
      <c r="AI1583" s="83" t="s">
        <v>311</v>
      </c>
      <c r="AJ1583" s="83" t="s">
        <v>311</v>
      </c>
      <c r="AK1583" s="83" t="s">
        <v>311</v>
      </c>
      <c r="AL1583" s="83" t="s">
        <v>311</v>
      </c>
      <c r="AM1583" s="83" t="s">
        <v>311</v>
      </c>
      <c r="AN1583" s="83" t="s">
        <v>311</v>
      </c>
    </row>
    <row r="1584" spans="1:40" x14ac:dyDescent="0.25">
      <c r="A1584" s="81">
        <f t="shared" si="24"/>
        <v>1575</v>
      </c>
      <c r="B1584" s="82" t="str">
        <f>IF(tbl_main[[#This Row],[ТИП]]="","",IF(tbl_main[[#This Row],[Серия и номер]]="","",tbl_main[[#This Row],[ТИП]]&amp;"-"&amp;RIGHT(tbl_main[[#This Row],[Серия и номер]],6)))</f>
        <v/>
      </c>
      <c r="C1584" s="83" t="s">
        <v>311</v>
      </c>
      <c r="D1584" s="83" t="s">
        <v>311</v>
      </c>
      <c r="E1584" s="83" t="s">
        <v>311</v>
      </c>
      <c r="F1584" s="83" t="s">
        <v>311</v>
      </c>
      <c r="G1584" s="83" t="s">
        <v>311</v>
      </c>
      <c r="H1584" s="83" t="s">
        <v>311</v>
      </c>
      <c r="I1584" s="83" t="s">
        <v>311</v>
      </c>
      <c r="J1584" s="83" t="s">
        <v>311</v>
      </c>
      <c r="K1584" s="84" t="s">
        <v>311</v>
      </c>
      <c r="L1584" s="83" t="s">
        <v>311</v>
      </c>
      <c r="M1584" s="85" t="s">
        <v>311</v>
      </c>
      <c r="N1584" s="83" t="s">
        <v>311</v>
      </c>
      <c r="O1584" s="84" t="s">
        <v>311</v>
      </c>
      <c r="P1584" s="83" t="s">
        <v>311</v>
      </c>
      <c r="Q1584" s="83" t="s">
        <v>311</v>
      </c>
      <c r="R1584" s="83" t="s">
        <v>311</v>
      </c>
      <c r="S1584" s="86" t="s">
        <v>311</v>
      </c>
      <c r="T1584" s="83" t="s">
        <v>311</v>
      </c>
      <c r="U1584" s="83" t="s">
        <v>311</v>
      </c>
      <c r="V1584" s="83" t="s">
        <v>311</v>
      </c>
      <c r="W1584" s="86" t="s">
        <v>311</v>
      </c>
      <c r="X1584" s="86" t="s">
        <v>311</v>
      </c>
      <c r="Y1584" s="90" t="str">
        <f>IF(tbl_main[[#This Row],[ИНН организации]]="","",IF(ISERROR(VLOOKUP(tbl_main[[#This Row],[ИНН организации]],tbl_inn[],3,FALSE)),"Проверьте ИНН",VLOOKUP(tbl_main[[#This Row],[ИНН организации]],tbl_inn[],3,FALSE)))</f>
        <v/>
      </c>
      <c r="Z1584" s="90" t="str">
        <f>IF(ISERROR(VLOOKUP(tbl_main[[#This Row],[ИНН организации]],tbl_inn[],4,FALSE)),"",VLOOKUP(tbl_main[[#This Row],[ИНН организации]],tbl_inn[],4,FALSE))</f>
        <v/>
      </c>
      <c r="AA1584" s="90" t="str">
        <f>IF(ISERROR(VLOOKUP(tbl_main[[#This Row],[ИНН организации]],tbl_inn[],8,FALSE)),"",VLOOKUP(tbl_main[[#This Row],[ИНН организации]],tbl_inn[],8,FALSE))</f>
        <v/>
      </c>
      <c r="AB1584" s="83" t="s">
        <v>311</v>
      </c>
      <c r="AC1584" s="83" t="s">
        <v>311</v>
      </c>
      <c r="AD1584" s="83" t="s">
        <v>311</v>
      </c>
      <c r="AE1584" s="83" t="s">
        <v>311</v>
      </c>
      <c r="AF1584" s="83" t="s">
        <v>311</v>
      </c>
      <c r="AG1584" s="83" t="s">
        <v>311</v>
      </c>
      <c r="AH1584" s="83" t="s">
        <v>311</v>
      </c>
      <c r="AI1584" s="83" t="s">
        <v>311</v>
      </c>
      <c r="AJ1584" s="83" t="s">
        <v>311</v>
      </c>
      <c r="AK1584" s="83" t="s">
        <v>311</v>
      </c>
      <c r="AL1584" s="83" t="s">
        <v>311</v>
      </c>
      <c r="AM1584" s="83" t="s">
        <v>311</v>
      </c>
      <c r="AN1584" s="83" t="s">
        <v>311</v>
      </c>
    </row>
    <row r="1585" spans="1:40" x14ac:dyDescent="0.25">
      <c r="A1585" s="81">
        <f t="shared" si="24"/>
        <v>1576</v>
      </c>
      <c r="B1585" s="82" t="str">
        <f>IF(tbl_main[[#This Row],[ТИП]]="","",IF(tbl_main[[#This Row],[Серия и номер]]="","",tbl_main[[#This Row],[ТИП]]&amp;"-"&amp;RIGHT(tbl_main[[#This Row],[Серия и номер]],6)))</f>
        <v/>
      </c>
      <c r="C1585" s="83" t="s">
        <v>311</v>
      </c>
      <c r="D1585" s="83" t="s">
        <v>311</v>
      </c>
      <c r="E1585" s="83" t="s">
        <v>311</v>
      </c>
      <c r="F1585" s="83" t="s">
        <v>311</v>
      </c>
      <c r="G1585" s="83" t="s">
        <v>311</v>
      </c>
      <c r="H1585" s="83" t="s">
        <v>311</v>
      </c>
      <c r="I1585" s="83" t="s">
        <v>311</v>
      </c>
      <c r="J1585" s="83" t="s">
        <v>311</v>
      </c>
      <c r="K1585" s="84" t="s">
        <v>311</v>
      </c>
      <c r="L1585" s="83" t="s">
        <v>311</v>
      </c>
      <c r="M1585" s="85" t="s">
        <v>311</v>
      </c>
      <c r="N1585" s="83" t="s">
        <v>311</v>
      </c>
      <c r="O1585" s="84" t="s">
        <v>311</v>
      </c>
      <c r="P1585" s="83" t="s">
        <v>311</v>
      </c>
      <c r="Q1585" s="83" t="s">
        <v>311</v>
      </c>
      <c r="R1585" s="83" t="s">
        <v>311</v>
      </c>
      <c r="S1585" s="86" t="s">
        <v>311</v>
      </c>
      <c r="T1585" s="83" t="s">
        <v>311</v>
      </c>
      <c r="U1585" s="83" t="s">
        <v>311</v>
      </c>
      <c r="V1585" s="83" t="s">
        <v>311</v>
      </c>
      <c r="W1585" s="86" t="s">
        <v>311</v>
      </c>
      <c r="X1585" s="86" t="s">
        <v>311</v>
      </c>
      <c r="Y1585" s="90" t="str">
        <f>IF(tbl_main[[#This Row],[ИНН организации]]="","",IF(ISERROR(VLOOKUP(tbl_main[[#This Row],[ИНН организации]],tbl_inn[],3,FALSE)),"Проверьте ИНН",VLOOKUP(tbl_main[[#This Row],[ИНН организации]],tbl_inn[],3,FALSE)))</f>
        <v/>
      </c>
      <c r="Z1585" s="90" t="str">
        <f>IF(ISERROR(VLOOKUP(tbl_main[[#This Row],[ИНН организации]],tbl_inn[],4,FALSE)),"",VLOOKUP(tbl_main[[#This Row],[ИНН организации]],tbl_inn[],4,FALSE))</f>
        <v/>
      </c>
      <c r="AA1585" s="90" t="str">
        <f>IF(ISERROR(VLOOKUP(tbl_main[[#This Row],[ИНН организации]],tbl_inn[],8,FALSE)),"",VLOOKUP(tbl_main[[#This Row],[ИНН организации]],tbl_inn[],8,FALSE))</f>
        <v/>
      </c>
      <c r="AB1585" s="83" t="s">
        <v>311</v>
      </c>
      <c r="AC1585" s="83" t="s">
        <v>311</v>
      </c>
      <c r="AD1585" s="83" t="s">
        <v>311</v>
      </c>
      <c r="AE1585" s="83" t="s">
        <v>311</v>
      </c>
      <c r="AF1585" s="83" t="s">
        <v>311</v>
      </c>
      <c r="AG1585" s="83" t="s">
        <v>311</v>
      </c>
      <c r="AH1585" s="83" t="s">
        <v>311</v>
      </c>
      <c r="AI1585" s="83" t="s">
        <v>311</v>
      </c>
      <c r="AJ1585" s="83" t="s">
        <v>311</v>
      </c>
      <c r="AK1585" s="83" t="s">
        <v>311</v>
      </c>
      <c r="AL1585" s="83" t="s">
        <v>311</v>
      </c>
      <c r="AM1585" s="83" t="s">
        <v>311</v>
      </c>
      <c r="AN1585" s="83" t="s">
        <v>311</v>
      </c>
    </row>
    <row r="1586" spans="1:40" x14ac:dyDescent="0.25">
      <c r="A1586" s="81">
        <f t="shared" si="24"/>
        <v>1577</v>
      </c>
      <c r="B1586" s="82" t="str">
        <f>IF(tbl_main[[#This Row],[ТИП]]="","",IF(tbl_main[[#This Row],[Серия и номер]]="","",tbl_main[[#This Row],[ТИП]]&amp;"-"&amp;RIGHT(tbl_main[[#This Row],[Серия и номер]],6)))</f>
        <v/>
      </c>
      <c r="C1586" s="83" t="s">
        <v>311</v>
      </c>
      <c r="D1586" s="83" t="s">
        <v>311</v>
      </c>
      <c r="E1586" s="83" t="s">
        <v>311</v>
      </c>
      <c r="F1586" s="83" t="s">
        <v>311</v>
      </c>
      <c r="G1586" s="83" t="s">
        <v>311</v>
      </c>
      <c r="H1586" s="83" t="s">
        <v>311</v>
      </c>
      <c r="I1586" s="83" t="s">
        <v>311</v>
      </c>
      <c r="J1586" s="83" t="s">
        <v>311</v>
      </c>
      <c r="K1586" s="84" t="s">
        <v>311</v>
      </c>
      <c r="L1586" s="83" t="s">
        <v>311</v>
      </c>
      <c r="M1586" s="85" t="s">
        <v>311</v>
      </c>
      <c r="N1586" s="83" t="s">
        <v>311</v>
      </c>
      <c r="O1586" s="84" t="s">
        <v>311</v>
      </c>
      <c r="P1586" s="83" t="s">
        <v>311</v>
      </c>
      <c r="Q1586" s="83" t="s">
        <v>311</v>
      </c>
      <c r="R1586" s="83" t="s">
        <v>311</v>
      </c>
      <c r="S1586" s="86" t="s">
        <v>311</v>
      </c>
      <c r="T1586" s="83" t="s">
        <v>311</v>
      </c>
      <c r="U1586" s="83" t="s">
        <v>311</v>
      </c>
      <c r="V1586" s="83" t="s">
        <v>311</v>
      </c>
      <c r="W1586" s="86" t="s">
        <v>311</v>
      </c>
      <c r="X1586" s="86" t="s">
        <v>311</v>
      </c>
      <c r="Y1586" s="90" t="str">
        <f>IF(tbl_main[[#This Row],[ИНН организации]]="","",IF(ISERROR(VLOOKUP(tbl_main[[#This Row],[ИНН организации]],tbl_inn[],3,FALSE)),"Проверьте ИНН",VLOOKUP(tbl_main[[#This Row],[ИНН организации]],tbl_inn[],3,FALSE)))</f>
        <v/>
      </c>
      <c r="Z1586" s="90" t="str">
        <f>IF(ISERROR(VLOOKUP(tbl_main[[#This Row],[ИНН организации]],tbl_inn[],4,FALSE)),"",VLOOKUP(tbl_main[[#This Row],[ИНН организации]],tbl_inn[],4,FALSE))</f>
        <v/>
      </c>
      <c r="AA1586" s="90" t="str">
        <f>IF(ISERROR(VLOOKUP(tbl_main[[#This Row],[ИНН организации]],tbl_inn[],8,FALSE)),"",VLOOKUP(tbl_main[[#This Row],[ИНН организации]],tbl_inn[],8,FALSE))</f>
        <v/>
      </c>
      <c r="AB1586" s="83" t="s">
        <v>311</v>
      </c>
      <c r="AC1586" s="83" t="s">
        <v>311</v>
      </c>
      <c r="AD1586" s="83" t="s">
        <v>311</v>
      </c>
      <c r="AE1586" s="83" t="s">
        <v>311</v>
      </c>
      <c r="AF1586" s="83" t="s">
        <v>311</v>
      </c>
      <c r="AG1586" s="83" t="s">
        <v>311</v>
      </c>
      <c r="AH1586" s="83" t="s">
        <v>311</v>
      </c>
      <c r="AI1586" s="83" t="s">
        <v>311</v>
      </c>
      <c r="AJ1586" s="83" t="s">
        <v>311</v>
      </c>
      <c r="AK1586" s="83" t="s">
        <v>311</v>
      </c>
      <c r="AL1586" s="83" t="s">
        <v>311</v>
      </c>
      <c r="AM1586" s="83" t="s">
        <v>311</v>
      </c>
      <c r="AN1586" s="83" t="s">
        <v>311</v>
      </c>
    </row>
    <row r="1587" spans="1:40" x14ac:dyDescent="0.25">
      <c r="A1587" s="81">
        <f t="shared" si="24"/>
        <v>1578</v>
      </c>
      <c r="B1587" s="82" t="str">
        <f>IF(tbl_main[[#This Row],[ТИП]]="","",IF(tbl_main[[#This Row],[Серия и номер]]="","",tbl_main[[#This Row],[ТИП]]&amp;"-"&amp;RIGHT(tbl_main[[#This Row],[Серия и номер]],6)))</f>
        <v/>
      </c>
      <c r="C1587" s="83" t="s">
        <v>311</v>
      </c>
      <c r="D1587" s="83" t="s">
        <v>311</v>
      </c>
      <c r="E1587" s="83" t="s">
        <v>311</v>
      </c>
      <c r="F1587" s="83" t="s">
        <v>311</v>
      </c>
      <c r="G1587" s="83" t="s">
        <v>311</v>
      </c>
      <c r="H1587" s="83" t="s">
        <v>311</v>
      </c>
      <c r="I1587" s="83" t="s">
        <v>311</v>
      </c>
      <c r="J1587" s="83" t="s">
        <v>311</v>
      </c>
      <c r="K1587" s="84" t="s">
        <v>311</v>
      </c>
      <c r="L1587" s="83" t="s">
        <v>311</v>
      </c>
      <c r="M1587" s="85" t="s">
        <v>311</v>
      </c>
      <c r="N1587" s="83" t="s">
        <v>311</v>
      </c>
      <c r="O1587" s="84" t="s">
        <v>311</v>
      </c>
      <c r="P1587" s="83" t="s">
        <v>311</v>
      </c>
      <c r="Q1587" s="83" t="s">
        <v>311</v>
      </c>
      <c r="R1587" s="83" t="s">
        <v>311</v>
      </c>
      <c r="S1587" s="86" t="s">
        <v>311</v>
      </c>
      <c r="T1587" s="83" t="s">
        <v>311</v>
      </c>
      <c r="U1587" s="83" t="s">
        <v>311</v>
      </c>
      <c r="V1587" s="83" t="s">
        <v>311</v>
      </c>
      <c r="W1587" s="86" t="s">
        <v>311</v>
      </c>
      <c r="X1587" s="86" t="s">
        <v>311</v>
      </c>
      <c r="Y1587" s="90" t="str">
        <f>IF(tbl_main[[#This Row],[ИНН организации]]="","",IF(ISERROR(VLOOKUP(tbl_main[[#This Row],[ИНН организации]],tbl_inn[],3,FALSE)),"Проверьте ИНН",VLOOKUP(tbl_main[[#This Row],[ИНН организации]],tbl_inn[],3,FALSE)))</f>
        <v/>
      </c>
      <c r="Z1587" s="90" t="str">
        <f>IF(ISERROR(VLOOKUP(tbl_main[[#This Row],[ИНН организации]],tbl_inn[],4,FALSE)),"",VLOOKUP(tbl_main[[#This Row],[ИНН организации]],tbl_inn[],4,FALSE))</f>
        <v/>
      </c>
      <c r="AA1587" s="90" t="str">
        <f>IF(ISERROR(VLOOKUP(tbl_main[[#This Row],[ИНН организации]],tbl_inn[],8,FALSE)),"",VLOOKUP(tbl_main[[#This Row],[ИНН организации]],tbl_inn[],8,FALSE))</f>
        <v/>
      </c>
      <c r="AB1587" s="83" t="s">
        <v>311</v>
      </c>
      <c r="AC1587" s="83" t="s">
        <v>311</v>
      </c>
      <c r="AD1587" s="83" t="s">
        <v>311</v>
      </c>
      <c r="AE1587" s="83" t="s">
        <v>311</v>
      </c>
      <c r="AF1587" s="83" t="s">
        <v>311</v>
      </c>
      <c r="AG1587" s="83" t="s">
        <v>311</v>
      </c>
      <c r="AH1587" s="83" t="s">
        <v>311</v>
      </c>
      <c r="AI1587" s="83" t="s">
        <v>311</v>
      </c>
      <c r="AJ1587" s="83" t="s">
        <v>311</v>
      </c>
      <c r="AK1587" s="83" t="s">
        <v>311</v>
      </c>
      <c r="AL1587" s="83" t="s">
        <v>311</v>
      </c>
      <c r="AM1587" s="83" t="s">
        <v>311</v>
      </c>
      <c r="AN1587" s="83" t="s">
        <v>311</v>
      </c>
    </row>
    <row r="1588" spans="1:40" x14ac:dyDescent="0.25">
      <c r="A1588" s="81">
        <f t="shared" si="24"/>
        <v>1579</v>
      </c>
      <c r="B1588" s="82" t="str">
        <f>IF(tbl_main[[#This Row],[ТИП]]="","",IF(tbl_main[[#This Row],[Серия и номер]]="","",tbl_main[[#This Row],[ТИП]]&amp;"-"&amp;RIGHT(tbl_main[[#This Row],[Серия и номер]],6)))</f>
        <v/>
      </c>
      <c r="C1588" s="83" t="s">
        <v>311</v>
      </c>
      <c r="D1588" s="83" t="s">
        <v>311</v>
      </c>
      <c r="E1588" s="83" t="s">
        <v>311</v>
      </c>
      <c r="F1588" s="83" t="s">
        <v>311</v>
      </c>
      <c r="G1588" s="83" t="s">
        <v>311</v>
      </c>
      <c r="H1588" s="83" t="s">
        <v>311</v>
      </c>
      <c r="I1588" s="83" t="s">
        <v>311</v>
      </c>
      <c r="J1588" s="83" t="s">
        <v>311</v>
      </c>
      <c r="K1588" s="84" t="s">
        <v>311</v>
      </c>
      <c r="L1588" s="83" t="s">
        <v>311</v>
      </c>
      <c r="M1588" s="85" t="s">
        <v>311</v>
      </c>
      <c r="N1588" s="83" t="s">
        <v>311</v>
      </c>
      <c r="O1588" s="84" t="s">
        <v>311</v>
      </c>
      <c r="P1588" s="83" t="s">
        <v>311</v>
      </c>
      <c r="Q1588" s="83" t="s">
        <v>311</v>
      </c>
      <c r="R1588" s="83" t="s">
        <v>311</v>
      </c>
      <c r="S1588" s="86" t="s">
        <v>311</v>
      </c>
      <c r="T1588" s="83" t="s">
        <v>311</v>
      </c>
      <c r="U1588" s="83" t="s">
        <v>311</v>
      </c>
      <c r="V1588" s="83" t="s">
        <v>311</v>
      </c>
      <c r="W1588" s="86" t="s">
        <v>311</v>
      </c>
      <c r="X1588" s="86" t="s">
        <v>311</v>
      </c>
      <c r="Y1588" s="90" t="str">
        <f>IF(tbl_main[[#This Row],[ИНН организации]]="","",IF(ISERROR(VLOOKUP(tbl_main[[#This Row],[ИНН организации]],tbl_inn[],3,FALSE)),"Проверьте ИНН",VLOOKUP(tbl_main[[#This Row],[ИНН организации]],tbl_inn[],3,FALSE)))</f>
        <v/>
      </c>
      <c r="Z1588" s="90" t="str">
        <f>IF(ISERROR(VLOOKUP(tbl_main[[#This Row],[ИНН организации]],tbl_inn[],4,FALSE)),"",VLOOKUP(tbl_main[[#This Row],[ИНН организации]],tbl_inn[],4,FALSE))</f>
        <v/>
      </c>
      <c r="AA1588" s="90" t="str">
        <f>IF(ISERROR(VLOOKUP(tbl_main[[#This Row],[ИНН организации]],tbl_inn[],8,FALSE)),"",VLOOKUP(tbl_main[[#This Row],[ИНН организации]],tbl_inn[],8,FALSE))</f>
        <v/>
      </c>
      <c r="AB1588" s="83" t="s">
        <v>311</v>
      </c>
      <c r="AC1588" s="83" t="s">
        <v>311</v>
      </c>
      <c r="AD1588" s="83" t="s">
        <v>311</v>
      </c>
      <c r="AE1588" s="83" t="s">
        <v>311</v>
      </c>
      <c r="AF1588" s="83" t="s">
        <v>311</v>
      </c>
      <c r="AG1588" s="83" t="s">
        <v>311</v>
      </c>
      <c r="AH1588" s="83" t="s">
        <v>311</v>
      </c>
      <c r="AI1588" s="83" t="s">
        <v>311</v>
      </c>
      <c r="AJ1588" s="83" t="s">
        <v>311</v>
      </c>
      <c r="AK1588" s="83" t="s">
        <v>311</v>
      </c>
      <c r="AL1588" s="83" t="s">
        <v>311</v>
      </c>
      <c r="AM1588" s="83" t="s">
        <v>311</v>
      </c>
      <c r="AN1588" s="83" t="s">
        <v>311</v>
      </c>
    </row>
    <row r="1589" spans="1:40" x14ac:dyDescent="0.25">
      <c r="A1589" s="81">
        <f t="shared" si="24"/>
        <v>1580</v>
      </c>
      <c r="B1589" s="82" t="str">
        <f>IF(tbl_main[[#This Row],[ТИП]]="","",IF(tbl_main[[#This Row],[Серия и номер]]="","",tbl_main[[#This Row],[ТИП]]&amp;"-"&amp;RIGHT(tbl_main[[#This Row],[Серия и номер]],6)))</f>
        <v/>
      </c>
      <c r="C1589" s="83" t="s">
        <v>311</v>
      </c>
      <c r="D1589" s="83" t="s">
        <v>311</v>
      </c>
      <c r="E1589" s="83" t="s">
        <v>311</v>
      </c>
      <c r="F1589" s="83" t="s">
        <v>311</v>
      </c>
      <c r="G1589" s="83" t="s">
        <v>311</v>
      </c>
      <c r="H1589" s="83" t="s">
        <v>311</v>
      </c>
      <c r="I1589" s="83" t="s">
        <v>311</v>
      </c>
      <c r="J1589" s="83" t="s">
        <v>311</v>
      </c>
      <c r="K1589" s="84" t="s">
        <v>311</v>
      </c>
      <c r="L1589" s="83" t="s">
        <v>311</v>
      </c>
      <c r="M1589" s="85" t="s">
        <v>311</v>
      </c>
      <c r="N1589" s="83" t="s">
        <v>311</v>
      </c>
      <c r="O1589" s="84" t="s">
        <v>311</v>
      </c>
      <c r="P1589" s="83" t="s">
        <v>311</v>
      </c>
      <c r="Q1589" s="83" t="s">
        <v>311</v>
      </c>
      <c r="R1589" s="83" t="s">
        <v>311</v>
      </c>
      <c r="S1589" s="86" t="s">
        <v>311</v>
      </c>
      <c r="T1589" s="83" t="s">
        <v>311</v>
      </c>
      <c r="U1589" s="83" t="s">
        <v>311</v>
      </c>
      <c r="V1589" s="83" t="s">
        <v>311</v>
      </c>
      <c r="W1589" s="86" t="s">
        <v>311</v>
      </c>
      <c r="X1589" s="86" t="s">
        <v>311</v>
      </c>
      <c r="Y1589" s="90" t="str">
        <f>IF(tbl_main[[#This Row],[ИНН организации]]="","",IF(ISERROR(VLOOKUP(tbl_main[[#This Row],[ИНН организации]],tbl_inn[],3,FALSE)),"Проверьте ИНН",VLOOKUP(tbl_main[[#This Row],[ИНН организации]],tbl_inn[],3,FALSE)))</f>
        <v/>
      </c>
      <c r="Z1589" s="90" t="str">
        <f>IF(ISERROR(VLOOKUP(tbl_main[[#This Row],[ИНН организации]],tbl_inn[],4,FALSE)),"",VLOOKUP(tbl_main[[#This Row],[ИНН организации]],tbl_inn[],4,FALSE))</f>
        <v/>
      </c>
      <c r="AA1589" s="90" t="str">
        <f>IF(ISERROR(VLOOKUP(tbl_main[[#This Row],[ИНН организации]],tbl_inn[],8,FALSE)),"",VLOOKUP(tbl_main[[#This Row],[ИНН организации]],tbl_inn[],8,FALSE))</f>
        <v/>
      </c>
      <c r="AB1589" s="83" t="s">
        <v>311</v>
      </c>
      <c r="AC1589" s="83" t="s">
        <v>311</v>
      </c>
      <c r="AD1589" s="83" t="s">
        <v>311</v>
      </c>
      <c r="AE1589" s="83" t="s">
        <v>311</v>
      </c>
      <c r="AF1589" s="83" t="s">
        <v>311</v>
      </c>
      <c r="AG1589" s="83" t="s">
        <v>311</v>
      </c>
      <c r="AH1589" s="83" t="s">
        <v>311</v>
      </c>
      <c r="AI1589" s="83" t="s">
        <v>311</v>
      </c>
      <c r="AJ1589" s="83" t="s">
        <v>311</v>
      </c>
      <c r="AK1589" s="83" t="s">
        <v>311</v>
      </c>
      <c r="AL1589" s="83" t="s">
        <v>311</v>
      </c>
      <c r="AM1589" s="83" t="s">
        <v>311</v>
      </c>
      <c r="AN1589" s="83" t="s">
        <v>311</v>
      </c>
    </row>
    <row r="1590" spans="1:40" x14ac:dyDescent="0.25">
      <c r="A1590" s="81">
        <f t="shared" si="24"/>
        <v>1581</v>
      </c>
      <c r="B1590" s="82" t="str">
        <f>IF(tbl_main[[#This Row],[ТИП]]="","",IF(tbl_main[[#This Row],[Серия и номер]]="","",tbl_main[[#This Row],[ТИП]]&amp;"-"&amp;RIGHT(tbl_main[[#This Row],[Серия и номер]],6)))</f>
        <v/>
      </c>
      <c r="C1590" s="83" t="s">
        <v>311</v>
      </c>
      <c r="D1590" s="83" t="s">
        <v>311</v>
      </c>
      <c r="E1590" s="83" t="s">
        <v>311</v>
      </c>
      <c r="F1590" s="83" t="s">
        <v>311</v>
      </c>
      <c r="G1590" s="83" t="s">
        <v>311</v>
      </c>
      <c r="H1590" s="83" t="s">
        <v>311</v>
      </c>
      <c r="I1590" s="83" t="s">
        <v>311</v>
      </c>
      <c r="J1590" s="83" t="s">
        <v>311</v>
      </c>
      <c r="K1590" s="84" t="s">
        <v>311</v>
      </c>
      <c r="L1590" s="83" t="s">
        <v>311</v>
      </c>
      <c r="M1590" s="85" t="s">
        <v>311</v>
      </c>
      <c r="N1590" s="83" t="s">
        <v>311</v>
      </c>
      <c r="O1590" s="84" t="s">
        <v>311</v>
      </c>
      <c r="P1590" s="83" t="s">
        <v>311</v>
      </c>
      <c r="Q1590" s="83" t="s">
        <v>311</v>
      </c>
      <c r="R1590" s="83" t="s">
        <v>311</v>
      </c>
      <c r="S1590" s="86" t="s">
        <v>311</v>
      </c>
      <c r="T1590" s="83" t="s">
        <v>311</v>
      </c>
      <c r="U1590" s="83" t="s">
        <v>311</v>
      </c>
      <c r="V1590" s="83" t="s">
        <v>311</v>
      </c>
      <c r="W1590" s="86" t="s">
        <v>311</v>
      </c>
      <c r="X1590" s="86" t="s">
        <v>311</v>
      </c>
      <c r="Y1590" s="90" t="str">
        <f>IF(tbl_main[[#This Row],[ИНН организации]]="","",IF(ISERROR(VLOOKUP(tbl_main[[#This Row],[ИНН организации]],tbl_inn[],3,FALSE)),"Проверьте ИНН",VLOOKUP(tbl_main[[#This Row],[ИНН организации]],tbl_inn[],3,FALSE)))</f>
        <v/>
      </c>
      <c r="Z1590" s="90" t="str">
        <f>IF(ISERROR(VLOOKUP(tbl_main[[#This Row],[ИНН организации]],tbl_inn[],4,FALSE)),"",VLOOKUP(tbl_main[[#This Row],[ИНН организации]],tbl_inn[],4,FALSE))</f>
        <v/>
      </c>
      <c r="AA1590" s="90" t="str">
        <f>IF(ISERROR(VLOOKUP(tbl_main[[#This Row],[ИНН организации]],tbl_inn[],8,FALSE)),"",VLOOKUP(tbl_main[[#This Row],[ИНН организации]],tbl_inn[],8,FALSE))</f>
        <v/>
      </c>
      <c r="AB1590" s="83" t="s">
        <v>311</v>
      </c>
      <c r="AC1590" s="83" t="s">
        <v>311</v>
      </c>
      <c r="AD1590" s="83" t="s">
        <v>311</v>
      </c>
      <c r="AE1590" s="83" t="s">
        <v>311</v>
      </c>
      <c r="AF1590" s="83" t="s">
        <v>311</v>
      </c>
      <c r="AG1590" s="83" t="s">
        <v>311</v>
      </c>
      <c r="AH1590" s="83" t="s">
        <v>311</v>
      </c>
      <c r="AI1590" s="83" t="s">
        <v>311</v>
      </c>
      <c r="AJ1590" s="83" t="s">
        <v>311</v>
      </c>
      <c r="AK1590" s="83" t="s">
        <v>311</v>
      </c>
      <c r="AL1590" s="83" t="s">
        <v>311</v>
      </c>
      <c r="AM1590" s="83" t="s">
        <v>311</v>
      </c>
      <c r="AN1590" s="83" t="s">
        <v>311</v>
      </c>
    </row>
    <row r="1591" spans="1:40" x14ac:dyDescent="0.25">
      <c r="A1591" s="81">
        <f t="shared" si="24"/>
        <v>1582</v>
      </c>
      <c r="B1591" s="82" t="str">
        <f>IF(tbl_main[[#This Row],[ТИП]]="","",IF(tbl_main[[#This Row],[Серия и номер]]="","",tbl_main[[#This Row],[ТИП]]&amp;"-"&amp;RIGHT(tbl_main[[#This Row],[Серия и номер]],6)))</f>
        <v/>
      </c>
      <c r="C1591" s="83" t="s">
        <v>311</v>
      </c>
      <c r="D1591" s="83" t="s">
        <v>311</v>
      </c>
      <c r="E1591" s="83" t="s">
        <v>311</v>
      </c>
      <c r="F1591" s="83" t="s">
        <v>311</v>
      </c>
      <c r="G1591" s="83" t="s">
        <v>311</v>
      </c>
      <c r="H1591" s="83" t="s">
        <v>311</v>
      </c>
      <c r="I1591" s="83" t="s">
        <v>311</v>
      </c>
      <c r="J1591" s="83" t="s">
        <v>311</v>
      </c>
      <c r="K1591" s="84" t="s">
        <v>311</v>
      </c>
      <c r="L1591" s="83" t="s">
        <v>311</v>
      </c>
      <c r="M1591" s="85" t="s">
        <v>311</v>
      </c>
      <c r="N1591" s="83" t="s">
        <v>311</v>
      </c>
      <c r="O1591" s="84" t="s">
        <v>311</v>
      </c>
      <c r="P1591" s="83" t="s">
        <v>311</v>
      </c>
      <c r="Q1591" s="83" t="s">
        <v>311</v>
      </c>
      <c r="R1591" s="83" t="s">
        <v>311</v>
      </c>
      <c r="S1591" s="86" t="s">
        <v>311</v>
      </c>
      <c r="T1591" s="83" t="s">
        <v>311</v>
      </c>
      <c r="U1591" s="83" t="s">
        <v>311</v>
      </c>
      <c r="V1591" s="83" t="s">
        <v>311</v>
      </c>
      <c r="W1591" s="86" t="s">
        <v>311</v>
      </c>
      <c r="X1591" s="86" t="s">
        <v>311</v>
      </c>
      <c r="Y1591" s="90" t="str">
        <f>IF(tbl_main[[#This Row],[ИНН организации]]="","",IF(ISERROR(VLOOKUP(tbl_main[[#This Row],[ИНН организации]],tbl_inn[],3,FALSE)),"Проверьте ИНН",VLOOKUP(tbl_main[[#This Row],[ИНН организации]],tbl_inn[],3,FALSE)))</f>
        <v/>
      </c>
      <c r="Z1591" s="90" t="str">
        <f>IF(ISERROR(VLOOKUP(tbl_main[[#This Row],[ИНН организации]],tbl_inn[],4,FALSE)),"",VLOOKUP(tbl_main[[#This Row],[ИНН организации]],tbl_inn[],4,FALSE))</f>
        <v/>
      </c>
      <c r="AA1591" s="90" t="str">
        <f>IF(ISERROR(VLOOKUP(tbl_main[[#This Row],[ИНН организации]],tbl_inn[],8,FALSE)),"",VLOOKUP(tbl_main[[#This Row],[ИНН организации]],tbl_inn[],8,FALSE))</f>
        <v/>
      </c>
      <c r="AB1591" s="83" t="s">
        <v>311</v>
      </c>
      <c r="AC1591" s="83" t="s">
        <v>311</v>
      </c>
      <c r="AD1591" s="83" t="s">
        <v>311</v>
      </c>
      <c r="AE1591" s="83" t="s">
        <v>311</v>
      </c>
      <c r="AF1591" s="83" t="s">
        <v>311</v>
      </c>
      <c r="AG1591" s="83" t="s">
        <v>311</v>
      </c>
      <c r="AH1591" s="83" t="s">
        <v>311</v>
      </c>
      <c r="AI1591" s="83" t="s">
        <v>311</v>
      </c>
      <c r="AJ1591" s="83" t="s">
        <v>311</v>
      </c>
      <c r="AK1591" s="83" t="s">
        <v>311</v>
      </c>
      <c r="AL1591" s="83" t="s">
        <v>311</v>
      </c>
      <c r="AM1591" s="83" t="s">
        <v>311</v>
      </c>
      <c r="AN1591" s="83" t="s">
        <v>311</v>
      </c>
    </row>
    <row r="1592" spans="1:40" x14ac:dyDescent="0.25">
      <c r="A1592" s="81">
        <f t="shared" si="24"/>
        <v>1583</v>
      </c>
      <c r="B1592" s="82" t="str">
        <f>IF(tbl_main[[#This Row],[ТИП]]="","",IF(tbl_main[[#This Row],[Серия и номер]]="","",tbl_main[[#This Row],[ТИП]]&amp;"-"&amp;RIGHT(tbl_main[[#This Row],[Серия и номер]],6)))</f>
        <v/>
      </c>
      <c r="C1592" s="83" t="s">
        <v>311</v>
      </c>
      <c r="D1592" s="83" t="s">
        <v>311</v>
      </c>
      <c r="E1592" s="83" t="s">
        <v>311</v>
      </c>
      <c r="F1592" s="83" t="s">
        <v>311</v>
      </c>
      <c r="G1592" s="83" t="s">
        <v>311</v>
      </c>
      <c r="H1592" s="83" t="s">
        <v>311</v>
      </c>
      <c r="I1592" s="83" t="s">
        <v>311</v>
      </c>
      <c r="J1592" s="83" t="s">
        <v>311</v>
      </c>
      <c r="K1592" s="84" t="s">
        <v>311</v>
      </c>
      <c r="L1592" s="83" t="s">
        <v>311</v>
      </c>
      <c r="M1592" s="85" t="s">
        <v>311</v>
      </c>
      <c r="N1592" s="83" t="s">
        <v>311</v>
      </c>
      <c r="O1592" s="84" t="s">
        <v>311</v>
      </c>
      <c r="P1592" s="83" t="s">
        <v>311</v>
      </c>
      <c r="Q1592" s="83" t="s">
        <v>311</v>
      </c>
      <c r="R1592" s="83" t="s">
        <v>311</v>
      </c>
      <c r="S1592" s="86" t="s">
        <v>311</v>
      </c>
      <c r="T1592" s="83" t="s">
        <v>311</v>
      </c>
      <c r="U1592" s="83" t="s">
        <v>311</v>
      </c>
      <c r="V1592" s="83" t="s">
        <v>311</v>
      </c>
      <c r="W1592" s="86" t="s">
        <v>311</v>
      </c>
      <c r="X1592" s="86" t="s">
        <v>311</v>
      </c>
      <c r="Y1592" s="90" t="str">
        <f>IF(tbl_main[[#This Row],[ИНН организации]]="","",IF(ISERROR(VLOOKUP(tbl_main[[#This Row],[ИНН организации]],tbl_inn[],3,FALSE)),"Проверьте ИНН",VLOOKUP(tbl_main[[#This Row],[ИНН организации]],tbl_inn[],3,FALSE)))</f>
        <v/>
      </c>
      <c r="Z1592" s="90" t="str">
        <f>IF(ISERROR(VLOOKUP(tbl_main[[#This Row],[ИНН организации]],tbl_inn[],4,FALSE)),"",VLOOKUP(tbl_main[[#This Row],[ИНН организации]],tbl_inn[],4,FALSE))</f>
        <v/>
      </c>
      <c r="AA1592" s="90" t="str">
        <f>IF(ISERROR(VLOOKUP(tbl_main[[#This Row],[ИНН организации]],tbl_inn[],8,FALSE)),"",VLOOKUP(tbl_main[[#This Row],[ИНН организации]],tbl_inn[],8,FALSE))</f>
        <v/>
      </c>
      <c r="AB1592" s="83" t="s">
        <v>311</v>
      </c>
      <c r="AC1592" s="83" t="s">
        <v>311</v>
      </c>
      <c r="AD1592" s="83" t="s">
        <v>311</v>
      </c>
      <c r="AE1592" s="83" t="s">
        <v>311</v>
      </c>
      <c r="AF1592" s="83" t="s">
        <v>311</v>
      </c>
      <c r="AG1592" s="83" t="s">
        <v>311</v>
      </c>
      <c r="AH1592" s="83" t="s">
        <v>311</v>
      </c>
      <c r="AI1592" s="83" t="s">
        <v>311</v>
      </c>
      <c r="AJ1592" s="83" t="s">
        <v>311</v>
      </c>
      <c r="AK1592" s="83" t="s">
        <v>311</v>
      </c>
      <c r="AL1592" s="83" t="s">
        <v>311</v>
      </c>
      <c r="AM1592" s="83" t="s">
        <v>311</v>
      </c>
      <c r="AN1592" s="83" t="s">
        <v>311</v>
      </c>
    </row>
    <row r="1593" spans="1:40" x14ac:dyDescent="0.25">
      <c r="A1593" s="81">
        <f t="shared" si="24"/>
        <v>1584</v>
      </c>
      <c r="B1593" s="82" t="str">
        <f>IF(tbl_main[[#This Row],[ТИП]]="","",IF(tbl_main[[#This Row],[Серия и номер]]="","",tbl_main[[#This Row],[ТИП]]&amp;"-"&amp;RIGHT(tbl_main[[#This Row],[Серия и номер]],6)))</f>
        <v/>
      </c>
      <c r="C1593" s="83" t="s">
        <v>311</v>
      </c>
      <c r="D1593" s="83" t="s">
        <v>311</v>
      </c>
      <c r="E1593" s="83" t="s">
        <v>311</v>
      </c>
      <c r="F1593" s="83" t="s">
        <v>311</v>
      </c>
      <c r="G1593" s="83" t="s">
        <v>311</v>
      </c>
      <c r="H1593" s="83" t="s">
        <v>311</v>
      </c>
      <c r="I1593" s="83" t="s">
        <v>311</v>
      </c>
      <c r="J1593" s="83" t="s">
        <v>311</v>
      </c>
      <c r="K1593" s="84" t="s">
        <v>311</v>
      </c>
      <c r="L1593" s="83" t="s">
        <v>311</v>
      </c>
      <c r="M1593" s="85" t="s">
        <v>311</v>
      </c>
      <c r="N1593" s="83" t="s">
        <v>311</v>
      </c>
      <c r="O1593" s="84" t="s">
        <v>311</v>
      </c>
      <c r="P1593" s="83" t="s">
        <v>311</v>
      </c>
      <c r="Q1593" s="83" t="s">
        <v>311</v>
      </c>
      <c r="R1593" s="83" t="s">
        <v>311</v>
      </c>
      <c r="S1593" s="86" t="s">
        <v>311</v>
      </c>
      <c r="T1593" s="83" t="s">
        <v>311</v>
      </c>
      <c r="U1593" s="83" t="s">
        <v>311</v>
      </c>
      <c r="V1593" s="83" t="s">
        <v>311</v>
      </c>
      <c r="W1593" s="86" t="s">
        <v>311</v>
      </c>
      <c r="X1593" s="86" t="s">
        <v>311</v>
      </c>
      <c r="Y1593" s="90" t="str">
        <f>IF(tbl_main[[#This Row],[ИНН организации]]="","",IF(ISERROR(VLOOKUP(tbl_main[[#This Row],[ИНН организации]],tbl_inn[],3,FALSE)),"Проверьте ИНН",VLOOKUP(tbl_main[[#This Row],[ИНН организации]],tbl_inn[],3,FALSE)))</f>
        <v/>
      </c>
      <c r="Z1593" s="90" t="str">
        <f>IF(ISERROR(VLOOKUP(tbl_main[[#This Row],[ИНН организации]],tbl_inn[],4,FALSE)),"",VLOOKUP(tbl_main[[#This Row],[ИНН организации]],tbl_inn[],4,FALSE))</f>
        <v/>
      </c>
      <c r="AA1593" s="90" t="str">
        <f>IF(ISERROR(VLOOKUP(tbl_main[[#This Row],[ИНН организации]],tbl_inn[],8,FALSE)),"",VLOOKUP(tbl_main[[#This Row],[ИНН организации]],tbl_inn[],8,FALSE))</f>
        <v/>
      </c>
      <c r="AB1593" s="83" t="s">
        <v>311</v>
      </c>
      <c r="AC1593" s="83" t="s">
        <v>311</v>
      </c>
      <c r="AD1593" s="83" t="s">
        <v>311</v>
      </c>
      <c r="AE1593" s="83" t="s">
        <v>311</v>
      </c>
      <c r="AF1593" s="83" t="s">
        <v>311</v>
      </c>
      <c r="AG1593" s="83" t="s">
        <v>311</v>
      </c>
      <c r="AH1593" s="83" t="s">
        <v>311</v>
      </c>
      <c r="AI1593" s="83" t="s">
        <v>311</v>
      </c>
      <c r="AJ1593" s="83" t="s">
        <v>311</v>
      </c>
      <c r="AK1593" s="83" t="s">
        <v>311</v>
      </c>
      <c r="AL1593" s="83" t="s">
        <v>311</v>
      </c>
      <c r="AM1593" s="83" t="s">
        <v>311</v>
      </c>
      <c r="AN1593" s="83" t="s">
        <v>311</v>
      </c>
    </row>
    <row r="1594" spans="1:40" x14ac:dyDescent="0.25">
      <c r="A1594" s="81">
        <f t="shared" si="24"/>
        <v>1585</v>
      </c>
      <c r="B1594" s="82" t="str">
        <f>IF(tbl_main[[#This Row],[ТИП]]="","",IF(tbl_main[[#This Row],[Серия и номер]]="","",tbl_main[[#This Row],[ТИП]]&amp;"-"&amp;RIGHT(tbl_main[[#This Row],[Серия и номер]],6)))</f>
        <v/>
      </c>
      <c r="C1594" s="83" t="s">
        <v>311</v>
      </c>
      <c r="D1594" s="83" t="s">
        <v>311</v>
      </c>
      <c r="E1594" s="83" t="s">
        <v>311</v>
      </c>
      <c r="F1594" s="83" t="s">
        <v>311</v>
      </c>
      <c r="G1594" s="83" t="s">
        <v>311</v>
      </c>
      <c r="H1594" s="83" t="s">
        <v>311</v>
      </c>
      <c r="I1594" s="83" t="s">
        <v>311</v>
      </c>
      <c r="J1594" s="83" t="s">
        <v>311</v>
      </c>
      <c r="K1594" s="84" t="s">
        <v>311</v>
      </c>
      <c r="L1594" s="83" t="s">
        <v>311</v>
      </c>
      <c r="M1594" s="85" t="s">
        <v>311</v>
      </c>
      <c r="N1594" s="83" t="s">
        <v>311</v>
      </c>
      <c r="O1594" s="84" t="s">
        <v>311</v>
      </c>
      <c r="P1594" s="83" t="s">
        <v>311</v>
      </c>
      <c r="Q1594" s="83" t="s">
        <v>311</v>
      </c>
      <c r="R1594" s="83" t="s">
        <v>311</v>
      </c>
      <c r="S1594" s="86" t="s">
        <v>311</v>
      </c>
      <c r="T1594" s="83" t="s">
        <v>311</v>
      </c>
      <c r="U1594" s="83" t="s">
        <v>311</v>
      </c>
      <c r="V1594" s="83" t="s">
        <v>311</v>
      </c>
      <c r="W1594" s="86" t="s">
        <v>311</v>
      </c>
      <c r="X1594" s="86" t="s">
        <v>311</v>
      </c>
      <c r="Y1594" s="90" t="str">
        <f>IF(tbl_main[[#This Row],[ИНН организации]]="","",IF(ISERROR(VLOOKUP(tbl_main[[#This Row],[ИНН организации]],tbl_inn[],3,FALSE)),"Проверьте ИНН",VLOOKUP(tbl_main[[#This Row],[ИНН организации]],tbl_inn[],3,FALSE)))</f>
        <v/>
      </c>
      <c r="Z1594" s="90" t="str">
        <f>IF(ISERROR(VLOOKUP(tbl_main[[#This Row],[ИНН организации]],tbl_inn[],4,FALSE)),"",VLOOKUP(tbl_main[[#This Row],[ИНН организации]],tbl_inn[],4,FALSE))</f>
        <v/>
      </c>
      <c r="AA1594" s="90" t="str">
        <f>IF(ISERROR(VLOOKUP(tbl_main[[#This Row],[ИНН организации]],tbl_inn[],8,FALSE)),"",VLOOKUP(tbl_main[[#This Row],[ИНН организации]],tbl_inn[],8,FALSE))</f>
        <v/>
      </c>
      <c r="AB1594" s="83" t="s">
        <v>311</v>
      </c>
      <c r="AC1594" s="83" t="s">
        <v>311</v>
      </c>
      <c r="AD1594" s="83" t="s">
        <v>311</v>
      </c>
      <c r="AE1594" s="83" t="s">
        <v>311</v>
      </c>
      <c r="AF1594" s="83" t="s">
        <v>311</v>
      </c>
      <c r="AG1594" s="83" t="s">
        <v>311</v>
      </c>
      <c r="AH1594" s="83" t="s">
        <v>311</v>
      </c>
      <c r="AI1594" s="83" t="s">
        <v>311</v>
      </c>
      <c r="AJ1594" s="83" t="s">
        <v>311</v>
      </c>
      <c r="AK1594" s="83" t="s">
        <v>311</v>
      </c>
      <c r="AL1594" s="83" t="s">
        <v>311</v>
      </c>
      <c r="AM1594" s="83" t="s">
        <v>311</v>
      </c>
      <c r="AN1594" s="83" t="s">
        <v>311</v>
      </c>
    </row>
    <row r="1595" spans="1:40" x14ac:dyDescent="0.25">
      <c r="A1595" s="81">
        <f t="shared" si="24"/>
        <v>1586</v>
      </c>
      <c r="B1595" s="82" t="str">
        <f>IF(tbl_main[[#This Row],[ТИП]]="","",IF(tbl_main[[#This Row],[Серия и номер]]="","",tbl_main[[#This Row],[ТИП]]&amp;"-"&amp;RIGHT(tbl_main[[#This Row],[Серия и номер]],6)))</f>
        <v/>
      </c>
      <c r="C1595" s="83" t="s">
        <v>311</v>
      </c>
      <c r="D1595" s="83" t="s">
        <v>311</v>
      </c>
      <c r="E1595" s="83" t="s">
        <v>311</v>
      </c>
      <c r="F1595" s="83" t="s">
        <v>311</v>
      </c>
      <c r="G1595" s="83" t="s">
        <v>311</v>
      </c>
      <c r="H1595" s="83" t="s">
        <v>311</v>
      </c>
      <c r="I1595" s="83" t="s">
        <v>311</v>
      </c>
      <c r="J1595" s="83" t="s">
        <v>311</v>
      </c>
      <c r="K1595" s="84" t="s">
        <v>311</v>
      </c>
      <c r="L1595" s="83" t="s">
        <v>311</v>
      </c>
      <c r="M1595" s="85" t="s">
        <v>311</v>
      </c>
      <c r="N1595" s="83" t="s">
        <v>311</v>
      </c>
      <c r="O1595" s="84" t="s">
        <v>311</v>
      </c>
      <c r="P1595" s="83" t="s">
        <v>311</v>
      </c>
      <c r="Q1595" s="83" t="s">
        <v>311</v>
      </c>
      <c r="R1595" s="83" t="s">
        <v>311</v>
      </c>
      <c r="S1595" s="86" t="s">
        <v>311</v>
      </c>
      <c r="T1595" s="83" t="s">
        <v>311</v>
      </c>
      <c r="U1595" s="83" t="s">
        <v>311</v>
      </c>
      <c r="V1595" s="83" t="s">
        <v>311</v>
      </c>
      <c r="W1595" s="86" t="s">
        <v>311</v>
      </c>
      <c r="X1595" s="86" t="s">
        <v>311</v>
      </c>
      <c r="Y1595" s="90" t="str">
        <f>IF(tbl_main[[#This Row],[ИНН организации]]="","",IF(ISERROR(VLOOKUP(tbl_main[[#This Row],[ИНН организации]],tbl_inn[],3,FALSE)),"Проверьте ИНН",VLOOKUP(tbl_main[[#This Row],[ИНН организации]],tbl_inn[],3,FALSE)))</f>
        <v/>
      </c>
      <c r="Z1595" s="90" t="str">
        <f>IF(ISERROR(VLOOKUP(tbl_main[[#This Row],[ИНН организации]],tbl_inn[],4,FALSE)),"",VLOOKUP(tbl_main[[#This Row],[ИНН организации]],tbl_inn[],4,FALSE))</f>
        <v/>
      </c>
      <c r="AA1595" s="90" t="str">
        <f>IF(ISERROR(VLOOKUP(tbl_main[[#This Row],[ИНН организации]],tbl_inn[],8,FALSE)),"",VLOOKUP(tbl_main[[#This Row],[ИНН организации]],tbl_inn[],8,FALSE))</f>
        <v/>
      </c>
      <c r="AB1595" s="83" t="s">
        <v>311</v>
      </c>
      <c r="AC1595" s="83" t="s">
        <v>311</v>
      </c>
      <c r="AD1595" s="83" t="s">
        <v>311</v>
      </c>
      <c r="AE1595" s="83" t="s">
        <v>311</v>
      </c>
      <c r="AF1595" s="83" t="s">
        <v>311</v>
      </c>
      <c r="AG1595" s="83" t="s">
        <v>311</v>
      </c>
      <c r="AH1595" s="83" t="s">
        <v>311</v>
      </c>
      <c r="AI1595" s="83" t="s">
        <v>311</v>
      </c>
      <c r="AJ1595" s="83" t="s">
        <v>311</v>
      </c>
      <c r="AK1595" s="83" t="s">
        <v>311</v>
      </c>
      <c r="AL1595" s="83" t="s">
        <v>311</v>
      </c>
      <c r="AM1595" s="83" t="s">
        <v>311</v>
      </c>
      <c r="AN1595" s="83" t="s">
        <v>311</v>
      </c>
    </row>
    <row r="1596" spans="1:40" x14ac:dyDescent="0.25">
      <c r="A1596" s="81">
        <f t="shared" si="24"/>
        <v>1587</v>
      </c>
      <c r="B1596" s="82" t="str">
        <f>IF(tbl_main[[#This Row],[ТИП]]="","",IF(tbl_main[[#This Row],[Серия и номер]]="","",tbl_main[[#This Row],[ТИП]]&amp;"-"&amp;RIGHT(tbl_main[[#This Row],[Серия и номер]],6)))</f>
        <v/>
      </c>
      <c r="C1596" s="83" t="s">
        <v>311</v>
      </c>
      <c r="D1596" s="83" t="s">
        <v>311</v>
      </c>
      <c r="E1596" s="83" t="s">
        <v>311</v>
      </c>
      <c r="F1596" s="83" t="s">
        <v>311</v>
      </c>
      <c r="G1596" s="83" t="s">
        <v>311</v>
      </c>
      <c r="H1596" s="83" t="s">
        <v>311</v>
      </c>
      <c r="I1596" s="83" t="s">
        <v>311</v>
      </c>
      <c r="J1596" s="83" t="s">
        <v>311</v>
      </c>
      <c r="K1596" s="84" t="s">
        <v>311</v>
      </c>
      <c r="L1596" s="83" t="s">
        <v>311</v>
      </c>
      <c r="M1596" s="85" t="s">
        <v>311</v>
      </c>
      <c r="N1596" s="83" t="s">
        <v>311</v>
      </c>
      <c r="O1596" s="84" t="s">
        <v>311</v>
      </c>
      <c r="P1596" s="83" t="s">
        <v>311</v>
      </c>
      <c r="Q1596" s="83" t="s">
        <v>311</v>
      </c>
      <c r="R1596" s="83" t="s">
        <v>311</v>
      </c>
      <c r="S1596" s="86" t="s">
        <v>311</v>
      </c>
      <c r="T1596" s="83" t="s">
        <v>311</v>
      </c>
      <c r="U1596" s="83" t="s">
        <v>311</v>
      </c>
      <c r="V1596" s="83" t="s">
        <v>311</v>
      </c>
      <c r="W1596" s="86" t="s">
        <v>311</v>
      </c>
      <c r="X1596" s="86" t="s">
        <v>311</v>
      </c>
      <c r="Y1596" s="90" t="str">
        <f>IF(tbl_main[[#This Row],[ИНН организации]]="","",IF(ISERROR(VLOOKUP(tbl_main[[#This Row],[ИНН организации]],tbl_inn[],3,FALSE)),"Проверьте ИНН",VLOOKUP(tbl_main[[#This Row],[ИНН организации]],tbl_inn[],3,FALSE)))</f>
        <v/>
      </c>
      <c r="Z1596" s="90" t="str">
        <f>IF(ISERROR(VLOOKUP(tbl_main[[#This Row],[ИНН организации]],tbl_inn[],4,FALSE)),"",VLOOKUP(tbl_main[[#This Row],[ИНН организации]],tbl_inn[],4,FALSE))</f>
        <v/>
      </c>
      <c r="AA1596" s="90" t="str">
        <f>IF(ISERROR(VLOOKUP(tbl_main[[#This Row],[ИНН организации]],tbl_inn[],8,FALSE)),"",VLOOKUP(tbl_main[[#This Row],[ИНН организации]],tbl_inn[],8,FALSE))</f>
        <v/>
      </c>
      <c r="AB1596" s="83" t="s">
        <v>311</v>
      </c>
      <c r="AC1596" s="83" t="s">
        <v>311</v>
      </c>
      <c r="AD1596" s="83" t="s">
        <v>311</v>
      </c>
      <c r="AE1596" s="83" t="s">
        <v>311</v>
      </c>
      <c r="AF1596" s="83" t="s">
        <v>311</v>
      </c>
      <c r="AG1596" s="83" t="s">
        <v>311</v>
      </c>
      <c r="AH1596" s="83" t="s">
        <v>311</v>
      </c>
      <c r="AI1596" s="83" t="s">
        <v>311</v>
      </c>
      <c r="AJ1596" s="83" t="s">
        <v>311</v>
      </c>
      <c r="AK1596" s="83" t="s">
        <v>311</v>
      </c>
      <c r="AL1596" s="83" t="s">
        <v>311</v>
      </c>
      <c r="AM1596" s="83" t="s">
        <v>311</v>
      </c>
      <c r="AN1596" s="83" t="s">
        <v>311</v>
      </c>
    </row>
    <row r="1597" spans="1:40" x14ac:dyDescent="0.25">
      <c r="A1597" s="81">
        <f t="shared" si="24"/>
        <v>1588</v>
      </c>
      <c r="B1597" s="82" t="str">
        <f>IF(tbl_main[[#This Row],[ТИП]]="","",IF(tbl_main[[#This Row],[Серия и номер]]="","",tbl_main[[#This Row],[ТИП]]&amp;"-"&amp;RIGHT(tbl_main[[#This Row],[Серия и номер]],6)))</f>
        <v/>
      </c>
      <c r="C1597" s="83" t="s">
        <v>311</v>
      </c>
      <c r="D1597" s="83" t="s">
        <v>311</v>
      </c>
      <c r="E1597" s="83" t="s">
        <v>311</v>
      </c>
      <c r="F1597" s="83" t="s">
        <v>311</v>
      </c>
      <c r="G1597" s="83" t="s">
        <v>311</v>
      </c>
      <c r="H1597" s="83" t="s">
        <v>311</v>
      </c>
      <c r="I1597" s="83" t="s">
        <v>311</v>
      </c>
      <c r="J1597" s="83" t="s">
        <v>311</v>
      </c>
      <c r="K1597" s="84" t="s">
        <v>311</v>
      </c>
      <c r="L1597" s="83" t="s">
        <v>311</v>
      </c>
      <c r="M1597" s="85" t="s">
        <v>311</v>
      </c>
      <c r="N1597" s="83" t="s">
        <v>311</v>
      </c>
      <c r="O1597" s="84" t="s">
        <v>311</v>
      </c>
      <c r="P1597" s="83" t="s">
        <v>311</v>
      </c>
      <c r="Q1597" s="83" t="s">
        <v>311</v>
      </c>
      <c r="R1597" s="83" t="s">
        <v>311</v>
      </c>
      <c r="S1597" s="86" t="s">
        <v>311</v>
      </c>
      <c r="T1597" s="83" t="s">
        <v>311</v>
      </c>
      <c r="U1597" s="83" t="s">
        <v>311</v>
      </c>
      <c r="V1597" s="83" t="s">
        <v>311</v>
      </c>
      <c r="W1597" s="86" t="s">
        <v>311</v>
      </c>
      <c r="X1597" s="86" t="s">
        <v>311</v>
      </c>
      <c r="Y1597" s="90" t="str">
        <f>IF(tbl_main[[#This Row],[ИНН организации]]="","",IF(ISERROR(VLOOKUP(tbl_main[[#This Row],[ИНН организации]],tbl_inn[],3,FALSE)),"Проверьте ИНН",VLOOKUP(tbl_main[[#This Row],[ИНН организации]],tbl_inn[],3,FALSE)))</f>
        <v/>
      </c>
      <c r="Z1597" s="90" t="str">
        <f>IF(ISERROR(VLOOKUP(tbl_main[[#This Row],[ИНН организации]],tbl_inn[],4,FALSE)),"",VLOOKUP(tbl_main[[#This Row],[ИНН организации]],tbl_inn[],4,FALSE))</f>
        <v/>
      </c>
      <c r="AA1597" s="90" t="str">
        <f>IF(ISERROR(VLOOKUP(tbl_main[[#This Row],[ИНН организации]],tbl_inn[],8,FALSE)),"",VLOOKUP(tbl_main[[#This Row],[ИНН организации]],tbl_inn[],8,FALSE))</f>
        <v/>
      </c>
      <c r="AB1597" s="83" t="s">
        <v>311</v>
      </c>
      <c r="AC1597" s="83" t="s">
        <v>311</v>
      </c>
      <c r="AD1597" s="83" t="s">
        <v>311</v>
      </c>
      <c r="AE1597" s="83" t="s">
        <v>311</v>
      </c>
      <c r="AF1597" s="83" t="s">
        <v>311</v>
      </c>
      <c r="AG1597" s="83" t="s">
        <v>311</v>
      </c>
      <c r="AH1597" s="83" t="s">
        <v>311</v>
      </c>
      <c r="AI1597" s="83" t="s">
        <v>311</v>
      </c>
      <c r="AJ1597" s="83" t="s">
        <v>311</v>
      </c>
      <c r="AK1597" s="83" t="s">
        <v>311</v>
      </c>
      <c r="AL1597" s="83" t="s">
        <v>311</v>
      </c>
      <c r="AM1597" s="83" t="s">
        <v>311</v>
      </c>
      <c r="AN1597" s="83" t="s">
        <v>311</v>
      </c>
    </row>
    <row r="1598" spans="1:40" x14ac:dyDescent="0.25">
      <c r="A1598" s="81">
        <f t="shared" si="24"/>
        <v>1589</v>
      </c>
      <c r="B1598" s="82" t="str">
        <f>IF(tbl_main[[#This Row],[ТИП]]="","",IF(tbl_main[[#This Row],[Серия и номер]]="","",tbl_main[[#This Row],[ТИП]]&amp;"-"&amp;RIGHT(tbl_main[[#This Row],[Серия и номер]],6)))</f>
        <v/>
      </c>
      <c r="C1598" s="83" t="s">
        <v>311</v>
      </c>
      <c r="D1598" s="83" t="s">
        <v>311</v>
      </c>
      <c r="E1598" s="83" t="s">
        <v>311</v>
      </c>
      <c r="F1598" s="83" t="s">
        <v>311</v>
      </c>
      <c r="G1598" s="83" t="s">
        <v>311</v>
      </c>
      <c r="H1598" s="83" t="s">
        <v>311</v>
      </c>
      <c r="I1598" s="83" t="s">
        <v>311</v>
      </c>
      <c r="J1598" s="83" t="s">
        <v>311</v>
      </c>
      <c r="K1598" s="84" t="s">
        <v>311</v>
      </c>
      <c r="L1598" s="83" t="s">
        <v>311</v>
      </c>
      <c r="M1598" s="85" t="s">
        <v>311</v>
      </c>
      <c r="N1598" s="83" t="s">
        <v>311</v>
      </c>
      <c r="O1598" s="84" t="s">
        <v>311</v>
      </c>
      <c r="P1598" s="83" t="s">
        <v>311</v>
      </c>
      <c r="Q1598" s="83" t="s">
        <v>311</v>
      </c>
      <c r="R1598" s="83" t="s">
        <v>311</v>
      </c>
      <c r="S1598" s="86" t="s">
        <v>311</v>
      </c>
      <c r="T1598" s="83" t="s">
        <v>311</v>
      </c>
      <c r="U1598" s="83" t="s">
        <v>311</v>
      </c>
      <c r="V1598" s="83" t="s">
        <v>311</v>
      </c>
      <c r="W1598" s="86" t="s">
        <v>311</v>
      </c>
      <c r="X1598" s="86" t="s">
        <v>311</v>
      </c>
      <c r="Y1598" s="90" t="str">
        <f>IF(tbl_main[[#This Row],[ИНН организации]]="","",IF(ISERROR(VLOOKUP(tbl_main[[#This Row],[ИНН организации]],tbl_inn[],3,FALSE)),"Проверьте ИНН",VLOOKUP(tbl_main[[#This Row],[ИНН организации]],tbl_inn[],3,FALSE)))</f>
        <v/>
      </c>
      <c r="Z1598" s="90" t="str">
        <f>IF(ISERROR(VLOOKUP(tbl_main[[#This Row],[ИНН организации]],tbl_inn[],4,FALSE)),"",VLOOKUP(tbl_main[[#This Row],[ИНН организации]],tbl_inn[],4,FALSE))</f>
        <v/>
      </c>
      <c r="AA1598" s="90" t="str">
        <f>IF(ISERROR(VLOOKUP(tbl_main[[#This Row],[ИНН организации]],tbl_inn[],8,FALSE)),"",VLOOKUP(tbl_main[[#This Row],[ИНН организации]],tbl_inn[],8,FALSE))</f>
        <v/>
      </c>
      <c r="AB1598" s="83" t="s">
        <v>311</v>
      </c>
      <c r="AC1598" s="83" t="s">
        <v>311</v>
      </c>
      <c r="AD1598" s="83" t="s">
        <v>311</v>
      </c>
      <c r="AE1598" s="83" t="s">
        <v>311</v>
      </c>
      <c r="AF1598" s="83" t="s">
        <v>311</v>
      </c>
      <c r="AG1598" s="83" t="s">
        <v>311</v>
      </c>
      <c r="AH1598" s="83" t="s">
        <v>311</v>
      </c>
      <c r="AI1598" s="83" t="s">
        <v>311</v>
      </c>
      <c r="AJ1598" s="83" t="s">
        <v>311</v>
      </c>
      <c r="AK1598" s="83" t="s">
        <v>311</v>
      </c>
      <c r="AL1598" s="83" t="s">
        <v>311</v>
      </c>
      <c r="AM1598" s="83" t="s">
        <v>311</v>
      </c>
      <c r="AN1598" s="83" t="s">
        <v>311</v>
      </c>
    </row>
    <row r="1599" spans="1:40" x14ac:dyDescent="0.25">
      <c r="A1599" s="81">
        <f t="shared" si="24"/>
        <v>1590</v>
      </c>
      <c r="B1599" s="82" t="str">
        <f>IF(tbl_main[[#This Row],[ТИП]]="","",IF(tbl_main[[#This Row],[Серия и номер]]="","",tbl_main[[#This Row],[ТИП]]&amp;"-"&amp;RIGHT(tbl_main[[#This Row],[Серия и номер]],6)))</f>
        <v/>
      </c>
      <c r="C1599" s="83" t="s">
        <v>311</v>
      </c>
      <c r="D1599" s="83" t="s">
        <v>311</v>
      </c>
      <c r="E1599" s="83" t="s">
        <v>311</v>
      </c>
      <c r="F1599" s="83" t="s">
        <v>311</v>
      </c>
      <c r="G1599" s="83" t="s">
        <v>311</v>
      </c>
      <c r="H1599" s="83" t="s">
        <v>311</v>
      </c>
      <c r="I1599" s="83" t="s">
        <v>311</v>
      </c>
      <c r="J1599" s="83" t="s">
        <v>311</v>
      </c>
      <c r="K1599" s="84" t="s">
        <v>311</v>
      </c>
      <c r="L1599" s="83" t="s">
        <v>311</v>
      </c>
      <c r="M1599" s="85" t="s">
        <v>311</v>
      </c>
      <c r="N1599" s="83" t="s">
        <v>311</v>
      </c>
      <c r="O1599" s="84" t="s">
        <v>311</v>
      </c>
      <c r="P1599" s="83" t="s">
        <v>311</v>
      </c>
      <c r="Q1599" s="83" t="s">
        <v>311</v>
      </c>
      <c r="R1599" s="83" t="s">
        <v>311</v>
      </c>
      <c r="S1599" s="86" t="s">
        <v>311</v>
      </c>
      <c r="T1599" s="83" t="s">
        <v>311</v>
      </c>
      <c r="U1599" s="83" t="s">
        <v>311</v>
      </c>
      <c r="V1599" s="83" t="s">
        <v>311</v>
      </c>
      <c r="W1599" s="86" t="s">
        <v>311</v>
      </c>
      <c r="X1599" s="86" t="s">
        <v>311</v>
      </c>
      <c r="Y1599" s="90" t="str">
        <f>IF(tbl_main[[#This Row],[ИНН организации]]="","",IF(ISERROR(VLOOKUP(tbl_main[[#This Row],[ИНН организации]],tbl_inn[],3,FALSE)),"Проверьте ИНН",VLOOKUP(tbl_main[[#This Row],[ИНН организации]],tbl_inn[],3,FALSE)))</f>
        <v/>
      </c>
      <c r="Z1599" s="90" t="str">
        <f>IF(ISERROR(VLOOKUP(tbl_main[[#This Row],[ИНН организации]],tbl_inn[],4,FALSE)),"",VLOOKUP(tbl_main[[#This Row],[ИНН организации]],tbl_inn[],4,FALSE))</f>
        <v/>
      </c>
      <c r="AA1599" s="90" t="str">
        <f>IF(ISERROR(VLOOKUP(tbl_main[[#This Row],[ИНН организации]],tbl_inn[],8,FALSE)),"",VLOOKUP(tbl_main[[#This Row],[ИНН организации]],tbl_inn[],8,FALSE))</f>
        <v/>
      </c>
      <c r="AB1599" s="83" t="s">
        <v>311</v>
      </c>
      <c r="AC1599" s="83" t="s">
        <v>311</v>
      </c>
      <c r="AD1599" s="83" t="s">
        <v>311</v>
      </c>
      <c r="AE1599" s="83" t="s">
        <v>311</v>
      </c>
      <c r="AF1599" s="83" t="s">
        <v>311</v>
      </c>
      <c r="AG1599" s="83" t="s">
        <v>311</v>
      </c>
      <c r="AH1599" s="83" t="s">
        <v>311</v>
      </c>
      <c r="AI1599" s="83" t="s">
        <v>311</v>
      </c>
      <c r="AJ1599" s="83" t="s">
        <v>311</v>
      </c>
      <c r="AK1599" s="83" t="s">
        <v>311</v>
      </c>
      <c r="AL1599" s="83" t="s">
        <v>311</v>
      </c>
      <c r="AM1599" s="83" t="s">
        <v>311</v>
      </c>
      <c r="AN1599" s="83" t="s">
        <v>311</v>
      </c>
    </row>
    <row r="1600" spans="1:40" x14ac:dyDescent="0.25">
      <c r="A1600" s="81">
        <f t="shared" si="24"/>
        <v>1591</v>
      </c>
      <c r="B1600" s="82" t="str">
        <f>IF(tbl_main[[#This Row],[ТИП]]="","",IF(tbl_main[[#This Row],[Серия и номер]]="","",tbl_main[[#This Row],[ТИП]]&amp;"-"&amp;RIGHT(tbl_main[[#This Row],[Серия и номер]],6)))</f>
        <v/>
      </c>
      <c r="C1600" s="83" t="s">
        <v>311</v>
      </c>
      <c r="D1600" s="83" t="s">
        <v>311</v>
      </c>
      <c r="E1600" s="83" t="s">
        <v>311</v>
      </c>
      <c r="F1600" s="83" t="s">
        <v>311</v>
      </c>
      <c r="G1600" s="83" t="s">
        <v>311</v>
      </c>
      <c r="H1600" s="83" t="s">
        <v>311</v>
      </c>
      <c r="I1600" s="83" t="s">
        <v>311</v>
      </c>
      <c r="J1600" s="83" t="s">
        <v>311</v>
      </c>
      <c r="K1600" s="84" t="s">
        <v>311</v>
      </c>
      <c r="L1600" s="83" t="s">
        <v>311</v>
      </c>
      <c r="M1600" s="85" t="s">
        <v>311</v>
      </c>
      <c r="N1600" s="83" t="s">
        <v>311</v>
      </c>
      <c r="O1600" s="84" t="s">
        <v>311</v>
      </c>
      <c r="P1600" s="83" t="s">
        <v>311</v>
      </c>
      <c r="Q1600" s="83" t="s">
        <v>311</v>
      </c>
      <c r="R1600" s="83" t="s">
        <v>311</v>
      </c>
      <c r="S1600" s="86" t="s">
        <v>311</v>
      </c>
      <c r="T1600" s="83" t="s">
        <v>311</v>
      </c>
      <c r="U1600" s="83" t="s">
        <v>311</v>
      </c>
      <c r="V1600" s="83" t="s">
        <v>311</v>
      </c>
      <c r="W1600" s="86" t="s">
        <v>311</v>
      </c>
      <c r="X1600" s="86" t="s">
        <v>311</v>
      </c>
      <c r="Y1600" s="90" t="str">
        <f>IF(tbl_main[[#This Row],[ИНН организации]]="","",IF(ISERROR(VLOOKUP(tbl_main[[#This Row],[ИНН организации]],tbl_inn[],3,FALSE)),"Проверьте ИНН",VLOOKUP(tbl_main[[#This Row],[ИНН организации]],tbl_inn[],3,FALSE)))</f>
        <v/>
      </c>
      <c r="Z1600" s="90" t="str">
        <f>IF(ISERROR(VLOOKUP(tbl_main[[#This Row],[ИНН организации]],tbl_inn[],4,FALSE)),"",VLOOKUP(tbl_main[[#This Row],[ИНН организации]],tbl_inn[],4,FALSE))</f>
        <v/>
      </c>
      <c r="AA1600" s="90" t="str">
        <f>IF(ISERROR(VLOOKUP(tbl_main[[#This Row],[ИНН организации]],tbl_inn[],8,FALSE)),"",VLOOKUP(tbl_main[[#This Row],[ИНН организации]],tbl_inn[],8,FALSE))</f>
        <v/>
      </c>
      <c r="AB1600" s="83" t="s">
        <v>311</v>
      </c>
      <c r="AC1600" s="83" t="s">
        <v>311</v>
      </c>
      <c r="AD1600" s="83" t="s">
        <v>311</v>
      </c>
      <c r="AE1600" s="83" t="s">
        <v>311</v>
      </c>
      <c r="AF1600" s="83" t="s">
        <v>311</v>
      </c>
      <c r="AG1600" s="83" t="s">
        <v>311</v>
      </c>
      <c r="AH1600" s="83" t="s">
        <v>311</v>
      </c>
      <c r="AI1600" s="83" t="s">
        <v>311</v>
      </c>
      <c r="AJ1600" s="83" t="s">
        <v>311</v>
      </c>
      <c r="AK1600" s="83" t="s">
        <v>311</v>
      </c>
      <c r="AL1600" s="83" t="s">
        <v>311</v>
      </c>
      <c r="AM1600" s="83" t="s">
        <v>311</v>
      </c>
      <c r="AN1600" s="83" t="s">
        <v>311</v>
      </c>
    </row>
    <row r="1601" spans="1:40" x14ac:dyDescent="0.25">
      <c r="A1601" s="81">
        <f t="shared" si="24"/>
        <v>1592</v>
      </c>
      <c r="B1601" s="82" t="str">
        <f>IF(tbl_main[[#This Row],[ТИП]]="","",IF(tbl_main[[#This Row],[Серия и номер]]="","",tbl_main[[#This Row],[ТИП]]&amp;"-"&amp;RIGHT(tbl_main[[#This Row],[Серия и номер]],6)))</f>
        <v/>
      </c>
      <c r="C1601" s="83" t="s">
        <v>311</v>
      </c>
      <c r="D1601" s="83" t="s">
        <v>311</v>
      </c>
      <c r="E1601" s="83" t="s">
        <v>311</v>
      </c>
      <c r="F1601" s="83" t="s">
        <v>311</v>
      </c>
      <c r="G1601" s="83" t="s">
        <v>311</v>
      </c>
      <c r="H1601" s="83" t="s">
        <v>311</v>
      </c>
      <c r="I1601" s="83" t="s">
        <v>311</v>
      </c>
      <c r="J1601" s="83" t="s">
        <v>311</v>
      </c>
      <c r="K1601" s="84" t="s">
        <v>311</v>
      </c>
      <c r="L1601" s="83" t="s">
        <v>311</v>
      </c>
      <c r="M1601" s="85" t="s">
        <v>311</v>
      </c>
      <c r="N1601" s="83" t="s">
        <v>311</v>
      </c>
      <c r="O1601" s="84" t="s">
        <v>311</v>
      </c>
      <c r="P1601" s="83" t="s">
        <v>311</v>
      </c>
      <c r="Q1601" s="83" t="s">
        <v>311</v>
      </c>
      <c r="R1601" s="83" t="s">
        <v>311</v>
      </c>
      <c r="S1601" s="86" t="s">
        <v>311</v>
      </c>
      <c r="T1601" s="83" t="s">
        <v>311</v>
      </c>
      <c r="U1601" s="83" t="s">
        <v>311</v>
      </c>
      <c r="V1601" s="83" t="s">
        <v>311</v>
      </c>
      <c r="W1601" s="86" t="s">
        <v>311</v>
      </c>
      <c r="X1601" s="86" t="s">
        <v>311</v>
      </c>
      <c r="Y1601" s="90" t="str">
        <f>IF(tbl_main[[#This Row],[ИНН организации]]="","",IF(ISERROR(VLOOKUP(tbl_main[[#This Row],[ИНН организации]],tbl_inn[],3,FALSE)),"Проверьте ИНН",VLOOKUP(tbl_main[[#This Row],[ИНН организации]],tbl_inn[],3,FALSE)))</f>
        <v/>
      </c>
      <c r="Z1601" s="90" t="str">
        <f>IF(ISERROR(VLOOKUP(tbl_main[[#This Row],[ИНН организации]],tbl_inn[],4,FALSE)),"",VLOOKUP(tbl_main[[#This Row],[ИНН организации]],tbl_inn[],4,FALSE))</f>
        <v/>
      </c>
      <c r="AA1601" s="90" t="str">
        <f>IF(ISERROR(VLOOKUP(tbl_main[[#This Row],[ИНН организации]],tbl_inn[],8,FALSE)),"",VLOOKUP(tbl_main[[#This Row],[ИНН организации]],tbl_inn[],8,FALSE))</f>
        <v/>
      </c>
      <c r="AB1601" s="83" t="s">
        <v>311</v>
      </c>
      <c r="AC1601" s="83" t="s">
        <v>311</v>
      </c>
      <c r="AD1601" s="83" t="s">
        <v>311</v>
      </c>
      <c r="AE1601" s="83" t="s">
        <v>311</v>
      </c>
      <c r="AF1601" s="83" t="s">
        <v>311</v>
      </c>
      <c r="AG1601" s="83" t="s">
        <v>311</v>
      </c>
      <c r="AH1601" s="83" t="s">
        <v>311</v>
      </c>
      <c r="AI1601" s="83" t="s">
        <v>311</v>
      </c>
      <c r="AJ1601" s="83" t="s">
        <v>311</v>
      </c>
      <c r="AK1601" s="83" t="s">
        <v>311</v>
      </c>
      <c r="AL1601" s="83" t="s">
        <v>311</v>
      </c>
      <c r="AM1601" s="83" t="s">
        <v>311</v>
      </c>
      <c r="AN1601" s="83" t="s">
        <v>311</v>
      </c>
    </row>
    <row r="1602" spans="1:40" x14ac:dyDescent="0.25">
      <c r="A1602" s="81">
        <f t="shared" si="24"/>
        <v>1593</v>
      </c>
      <c r="B1602" s="82" t="str">
        <f>IF(tbl_main[[#This Row],[ТИП]]="","",IF(tbl_main[[#This Row],[Серия и номер]]="","",tbl_main[[#This Row],[ТИП]]&amp;"-"&amp;RIGHT(tbl_main[[#This Row],[Серия и номер]],6)))</f>
        <v/>
      </c>
      <c r="C1602" s="83" t="s">
        <v>311</v>
      </c>
      <c r="D1602" s="83" t="s">
        <v>311</v>
      </c>
      <c r="E1602" s="83" t="s">
        <v>311</v>
      </c>
      <c r="F1602" s="83" t="s">
        <v>311</v>
      </c>
      <c r="G1602" s="83" t="s">
        <v>311</v>
      </c>
      <c r="H1602" s="83" t="s">
        <v>311</v>
      </c>
      <c r="I1602" s="83" t="s">
        <v>311</v>
      </c>
      <c r="J1602" s="83" t="s">
        <v>311</v>
      </c>
      <c r="K1602" s="84" t="s">
        <v>311</v>
      </c>
      <c r="L1602" s="83" t="s">
        <v>311</v>
      </c>
      <c r="M1602" s="85" t="s">
        <v>311</v>
      </c>
      <c r="N1602" s="83" t="s">
        <v>311</v>
      </c>
      <c r="O1602" s="84" t="s">
        <v>311</v>
      </c>
      <c r="P1602" s="83" t="s">
        <v>311</v>
      </c>
      <c r="Q1602" s="83" t="s">
        <v>311</v>
      </c>
      <c r="R1602" s="83" t="s">
        <v>311</v>
      </c>
      <c r="S1602" s="86" t="s">
        <v>311</v>
      </c>
      <c r="T1602" s="83" t="s">
        <v>311</v>
      </c>
      <c r="U1602" s="83" t="s">
        <v>311</v>
      </c>
      <c r="V1602" s="83" t="s">
        <v>311</v>
      </c>
      <c r="W1602" s="86" t="s">
        <v>311</v>
      </c>
      <c r="X1602" s="86" t="s">
        <v>311</v>
      </c>
      <c r="Y1602" s="90" t="str">
        <f>IF(tbl_main[[#This Row],[ИНН организации]]="","",IF(ISERROR(VLOOKUP(tbl_main[[#This Row],[ИНН организации]],tbl_inn[],3,FALSE)),"Проверьте ИНН",VLOOKUP(tbl_main[[#This Row],[ИНН организации]],tbl_inn[],3,FALSE)))</f>
        <v/>
      </c>
      <c r="Z1602" s="90" t="str">
        <f>IF(ISERROR(VLOOKUP(tbl_main[[#This Row],[ИНН организации]],tbl_inn[],4,FALSE)),"",VLOOKUP(tbl_main[[#This Row],[ИНН организации]],tbl_inn[],4,FALSE))</f>
        <v/>
      </c>
      <c r="AA1602" s="90" t="str">
        <f>IF(ISERROR(VLOOKUP(tbl_main[[#This Row],[ИНН организации]],tbl_inn[],8,FALSE)),"",VLOOKUP(tbl_main[[#This Row],[ИНН организации]],tbl_inn[],8,FALSE))</f>
        <v/>
      </c>
      <c r="AB1602" s="83" t="s">
        <v>311</v>
      </c>
      <c r="AC1602" s="83" t="s">
        <v>311</v>
      </c>
      <c r="AD1602" s="83" t="s">
        <v>311</v>
      </c>
      <c r="AE1602" s="83" t="s">
        <v>311</v>
      </c>
      <c r="AF1602" s="83" t="s">
        <v>311</v>
      </c>
      <c r="AG1602" s="83" t="s">
        <v>311</v>
      </c>
      <c r="AH1602" s="83" t="s">
        <v>311</v>
      </c>
      <c r="AI1602" s="83" t="s">
        <v>311</v>
      </c>
      <c r="AJ1602" s="83" t="s">
        <v>311</v>
      </c>
      <c r="AK1602" s="83" t="s">
        <v>311</v>
      </c>
      <c r="AL1602" s="83" t="s">
        <v>311</v>
      </c>
      <c r="AM1602" s="83" t="s">
        <v>311</v>
      </c>
      <c r="AN1602" s="83" t="s">
        <v>311</v>
      </c>
    </row>
    <row r="1603" spans="1:40" x14ac:dyDescent="0.25">
      <c r="A1603" s="81">
        <f t="shared" si="24"/>
        <v>1594</v>
      </c>
      <c r="B1603" s="82" t="str">
        <f>IF(tbl_main[[#This Row],[ТИП]]="","",IF(tbl_main[[#This Row],[Серия и номер]]="","",tbl_main[[#This Row],[ТИП]]&amp;"-"&amp;RIGHT(tbl_main[[#This Row],[Серия и номер]],6)))</f>
        <v/>
      </c>
      <c r="C1603" s="83" t="s">
        <v>311</v>
      </c>
      <c r="D1603" s="83" t="s">
        <v>311</v>
      </c>
      <c r="E1603" s="83" t="s">
        <v>311</v>
      </c>
      <c r="F1603" s="83" t="s">
        <v>311</v>
      </c>
      <c r="G1603" s="83" t="s">
        <v>311</v>
      </c>
      <c r="H1603" s="83" t="s">
        <v>311</v>
      </c>
      <c r="I1603" s="83" t="s">
        <v>311</v>
      </c>
      <c r="J1603" s="83" t="s">
        <v>311</v>
      </c>
      <c r="K1603" s="84" t="s">
        <v>311</v>
      </c>
      <c r="L1603" s="83" t="s">
        <v>311</v>
      </c>
      <c r="M1603" s="85" t="s">
        <v>311</v>
      </c>
      <c r="N1603" s="83" t="s">
        <v>311</v>
      </c>
      <c r="O1603" s="84" t="s">
        <v>311</v>
      </c>
      <c r="P1603" s="83" t="s">
        <v>311</v>
      </c>
      <c r="Q1603" s="83" t="s">
        <v>311</v>
      </c>
      <c r="R1603" s="83" t="s">
        <v>311</v>
      </c>
      <c r="S1603" s="86" t="s">
        <v>311</v>
      </c>
      <c r="T1603" s="83" t="s">
        <v>311</v>
      </c>
      <c r="U1603" s="83" t="s">
        <v>311</v>
      </c>
      <c r="V1603" s="83" t="s">
        <v>311</v>
      </c>
      <c r="W1603" s="86" t="s">
        <v>311</v>
      </c>
      <c r="X1603" s="86" t="s">
        <v>311</v>
      </c>
      <c r="Y1603" s="90" t="str">
        <f>IF(tbl_main[[#This Row],[ИНН организации]]="","",IF(ISERROR(VLOOKUP(tbl_main[[#This Row],[ИНН организации]],tbl_inn[],3,FALSE)),"Проверьте ИНН",VLOOKUP(tbl_main[[#This Row],[ИНН организации]],tbl_inn[],3,FALSE)))</f>
        <v/>
      </c>
      <c r="Z1603" s="90" t="str">
        <f>IF(ISERROR(VLOOKUP(tbl_main[[#This Row],[ИНН организации]],tbl_inn[],4,FALSE)),"",VLOOKUP(tbl_main[[#This Row],[ИНН организации]],tbl_inn[],4,FALSE))</f>
        <v/>
      </c>
      <c r="AA1603" s="90" t="str">
        <f>IF(ISERROR(VLOOKUP(tbl_main[[#This Row],[ИНН организации]],tbl_inn[],8,FALSE)),"",VLOOKUP(tbl_main[[#This Row],[ИНН организации]],tbl_inn[],8,FALSE))</f>
        <v/>
      </c>
      <c r="AB1603" s="83" t="s">
        <v>311</v>
      </c>
      <c r="AC1603" s="83" t="s">
        <v>311</v>
      </c>
      <c r="AD1603" s="83" t="s">
        <v>311</v>
      </c>
      <c r="AE1603" s="83" t="s">
        <v>311</v>
      </c>
      <c r="AF1603" s="83" t="s">
        <v>311</v>
      </c>
      <c r="AG1603" s="83" t="s">
        <v>311</v>
      </c>
      <c r="AH1603" s="83" t="s">
        <v>311</v>
      </c>
      <c r="AI1603" s="83" t="s">
        <v>311</v>
      </c>
      <c r="AJ1603" s="83" t="s">
        <v>311</v>
      </c>
      <c r="AK1603" s="83" t="s">
        <v>311</v>
      </c>
      <c r="AL1603" s="83" t="s">
        <v>311</v>
      </c>
      <c r="AM1603" s="83" t="s">
        <v>311</v>
      </c>
      <c r="AN1603" s="83" t="s">
        <v>311</v>
      </c>
    </row>
    <row r="1604" spans="1:40" x14ac:dyDescent="0.25">
      <c r="A1604" s="81">
        <f t="shared" si="24"/>
        <v>1595</v>
      </c>
      <c r="B1604" s="82" t="str">
        <f>IF(tbl_main[[#This Row],[ТИП]]="","",IF(tbl_main[[#This Row],[Серия и номер]]="","",tbl_main[[#This Row],[ТИП]]&amp;"-"&amp;RIGHT(tbl_main[[#This Row],[Серия и номер]],6)))</f>
        <v/>
      </c>
      <c r="C1604" s="83" t="s">
        <v>311</v>
      </c>
      <c r="D1604" s="83" t="s">
        <v>311</v>
      </c>
      <c r="E1604" s="83" t="s">
        <v>311</v>
      </c>
      <c r="F1604" s="83" t="s">
        <v>311</v>
      </c>
      <c r="G1604" s="83" t="s">
        <v>311</v>
      </c>
      <c r="H1604" s="83" t="s">
        <v>311</v>
      </c>
      <c r="I1604" s="83" t="s">
        <v>311</v>
      </c>
      <c r="J1604" s="83" t="s">
        <v>311</v>
      </c>
      <c r="K1604" s="84" t="s">
        <v>311</v>
      </c>
      <c r="L1604" s="83" t="s">
        <v>311</v>
      </c>
      <c r="M1604" s="85" t="s">
        <v>311</v>
      </c>
      <c r="N1604" s="83" t="s">
        <v>311</v>
      </c>
      <c r="O1604" s="84" t="s">
        <v>311</v>
      </c>
      <c r="P1604" s="83" t="s">
        <v>311</v>
      </c>
      <c r="Q1604" s="83" t="s">
        <v>311</v>
      </c>
      <c r="R1604" s="83" t="s">
        <v>311</v>
      </c>
      <c r="S1604" s="86" t="s">
        <v>311</v>
      </c>
      <c r="T1604" s="83" t="s">
        <v>311</v>
      </c>
      <c r="U1604" s="83" t="s">
        <v>311</v>
      </c>
      <c r="V1604" s="83" t="s">
        <v>311</v>
      </c>
      <c r="W1604" s="86" t="s">
        <v>311</v>
      </c>
      <c r="X1604" s="86" t="s">
        <v>311</v>
      </c>
      <c r="Y1604" s="90" t="str">
        <f>IF(tbl_main[[#This Row],[ИНН организации]]="","",IF(ISERROR(VLOOKUP(tbl_main[[#This Row],[ИНН организации]],tbl_inn[],3,FALSE)),"Проверьте ИНН",VLOOKUP(tbl_main[[#This Row],[ИНН организации]],tbl_inn[],3,FALSE)))</f>
        <v/>
      </c>
      <c r="Z1604" s="90" t="str">
        <f>IF(ISERROR(VLOOKUP(tbl_main[[#This Row],[ИНН организации]],tbl_inn[],4,FALSE)),"",VLOOKUP(tbl_main[[#This Row],[ИНН организации]],tbl_inn[],4,FALSE))</f>
        <v/>
      </c>
      <c r="AA1604" s="90" t="str">
        <f>IF(ISERROR(VLOOKUP(tbl_main[[#This Row],[ИНН организации]],tbl_inn[],8,FALSE)),"",VLOOKUP(tbl_main[[#This Row],[ИНН организации]],tbl_inn[],8,FALSE))</f>
        <v/>
      </c>
      <c r="AB1604" s="83" t="s">
        <v>311</v>
      </c>
      <c r="AC1604" s="83" t="s">
        <v>311</v>
      </c>
      <c r="AD1604" s="83" t="s">
        <v>311</v>
      </c>
      <c r="AE1604" s="83" t="s">
        <v>311</v>
      </c>
      <c r="AF1604" s="83" t="s">
        <v>311</v>
      </c>
      <c r="AG1604" s="83" t="s">
        <v>311</v>
      </c>
      <c r="AH1604" s="83" t="s">
        <v>311</v>
      </c>
      <c r="AI1604" s="83" t="s">
        <v>311</v>
      </c>
      <c r="AJ1604" s="83" t="s">
        <v>311</v>
      </c>
      <c r="AK1604" s="83" t="s">
        <v>311</v>
      </c>
      <c r="AL1604" s="83" t="s">
        <v>311</v>
      </c>
      <c r="AM1604" s="83" t="s">
        <v>311</v>
      </c>
      <c r="AN1604" s="83" t="s">
        <v>311</v>
      </c>
    </row>
    <row r="1605" spans="1:40" x14ac:dyDescent="0.25">
      <c r="A1605" s="81">
        <f t="shared" si="24"/>
        <v>1596</v>
      </c>
      <c r="B1605" s="82" t="str">
        <f>IF(tbl_main[[#This Row],[ТИП]]="","",IF(tbl_main[[#This Row],[Серия и номер]]="","",tbl_main[[#This Row],[ТИП]]&amp;"-"&amp;RIGHT(tbl_main[[#This Row],[Серия и номер]],6)))</f>
        <v/>
      </c>
      <c r="C1605" s="83" t="s">
        <v>311</v>
      </c>
      <c r="D1605" s="83" t="s">
        <v>311</v>
      </c>
      <c r="E1605" s="83" t="s">
        <v>311</v>
      </c>
      <c r="F1605" s="83" t="s">
        <v>311</v>
      </c>
      <c r="G1605" s="83" t="s">
        <v>311</v>
      </c>
      <c r="H1605" s="83" t="s">
        <v>311</v>
      </c>
      <c r="I1605" s="83" t="s">
        <v>311</v>
      </c>
      <c r="J1605" s="83" t="s">
        <v>311</v>
      </c>
      <c r="K1605" s="84" t="s">
        <v>311</v>
      </c>
      <c r="L1605" s="83" t="s">
        <v>311</v>
      </c>
      <c r="M1605" s="85" t="s">
        <v>311</v>
      </c>
      <c r="N1605" s="83" t="s">
        <v>311</v>
      </c>
      <c r="O1605" s="84" t="s">
        <v>311</v>
      </c>
      <c r="P1605" s="83" t="s">
        <v>311</v>
      </c>
      <c r="Q1605" s="83" t="s">
        <v>311</v>
      </c>
      <c r="R1605" s="83" t="s">
        <v>311</v>
      </c>
      <c r="S1605" s="86" t="s">
        <v>311</v>
      </c>
      <c r="T1605" s="83" t="s">
        <v>311</v>
      </c>
      <c r="U1605" s="83" t="s">
        <v>311</v>
      </c>
      <c r="V1605" s="83" t="s">
        <v>311</v>
      </c>
      <c r="W1605" s="86" t="s">
        <v>311</v>
      </c>
      <c r="X1605" s="86" t="s">
        <v>311</v>
      </c>
      <c r="Y1605" s="90" t="str">
        <f>IF(tbl_main[[#This Row],[ИНН организации]]="","",IF(ISERROR(VLOOKUP(tbl_main[[#This Row],[ИНН организации]],tbl_inn[],3,FALSE)),"Проверьте ИНН",VLOOKUP(tbl_main[[#This Row],[ИНН организации]],tbl_inn[],3,FALSE)))</f>
        <v/>
      </c>
      <c r="Z1605" s="90" t="str">
        <f>IF(ISERROR(VLOOKUP(tbl_main[[#This Row],[ИНН организации]],tbl_inn[],4,FALSE)),"",VLOOKUP(tbl_main[[#This Row],[ИНН организации]],tbl_inn[],4,FALSE))</f>
        <v/>
      </c>
      <c r="AA1605" s="90" t="str">
        <f>IF(ISERROR(VLOOKUP(tbl_main[[#This Row],[ИНН организации]],tbl_inn[],8,FALSE)),"",VLOOKUP(tbl_main[[#This Row],[ИНН организации]],tbl_inn[],8,FALSE))</f>
        <v/>
      </c>
      <c r="AB1605" s="83" t="s">
        <v>311</v>
      </c>
      <c r="AC1605" s="83" t="s">
        <v>311</v>
      </c>
      <c r="AD1605" s="83" t="s">
        <v>311</v>
      </c>
      <c r="AE1605" s="83" t="s">
        <v>311</v>
      </c>
      <c r="AF1605" s="83" t="s">
        <v>311</v>
      </c>
      <c r="AG1605" s="83" t="s">
        <v>311</v>
      </c>
      <c r="AH1605" s="83" t="s">
        <v>311</v>
      </c>
      <c r="AI1605" s="83" t="s">
        <v>311</v>
      </c>
      <c r="AJ1605" s="83" t="s">
        <v>311</v>
      </c>
      <c r="AK1605" s="83" t="s">
        <v>311</v>
      </c>
      <c r="AL1605" s="83" t="s">
        <v>311</v>
      </c>
      <c r="AM1605" s="83" t="s">
        <v>311</v>
      </c>
      <c r="AN1605" s="83" t="s">
        <v>311</v>
      </c>
    </row>
    <row r="1606" spans="1:40" x14ac:dyDescent="0.25">
      <c r="A1606" s="81">
        <f t="shared" si="24"/>
        <v>1597</v>
      </c>
      <c r="B1606" s="82" t="str">
        <f>IF(tbl_main[[#This Row],[ТИП]]="","",IF(tbl_main[[#This Row],[Серия и номер]]="","",tbl_main[[#This Row],[ТИП]]&amp;"-"&amp;RIGHT(tbl_main[[#This Row],[Серия и номер]],6)))</f>
        <v/>
      </c>
      <c r="C1606" s="83" t="s">
        <v>311</v>
      </c>
      <c r="D1606" s="83" t="s">
        <v>311</v>
      </c>
      <c r="E1606" s="83" t="s">
        <v>311</v>
      </c>
      <c r="F1606" s="83" t="s">
        <v>311</v>
      </c>
      <c r="G1606" s="83" t="s">
        <v>311</v>
      </c>
      <c r="H1606" s="83" t="s">
        <v>311</v>
      </c>
      <c r="I1606" s="83" t="s">
        <v>311</v>
      </c>
      <c r="J1606" s="83" t="s">
        <v>311</v>
      </c>
      <c r="K1606" s="84" t="s">
        <v>311</v>
      </c>
      <c r="L1606" s="83" t="s">
        <v>311</v>
      </c>
      <c r="M1606" s="85" t="s">
        <v>311</v>
      </c>
      <c r="N1606" s="83" t="s">
        <v>311</v>
      </c>
      <c r="O1606" s="84" t="s">
        <v>311</v>
      </c>
      <c r="P1606" s="83" t="s">
        <v>311</v>
      </c>
      <c r="Q1606" s="83" t="s">
        <v>311</v>
      </c>
      <c r="R1606" s="83" t="s">
        <v>311</v>
      </c>
      <c r="S1606" s="86" t="s">
        <v>311</v>
      </c>
      <c r="T1606" s="83" t="s">
        <v>311</v>
      </c>
      <c r="U1606" s="83" t="s">
        <v>311</v>
      </c>
      <c r="V1606" s="83" t="s">
        <v>311</v>
      </c>
      <c r="W1606" s="86" t="s">
        <v>311</v>
      </c>
      <c r="X1606" s="86" t="s">
        <v>311</v>
      </c>
      <c r="Y1606" s="90" t="str">
        <f>IF(tbl_main[[#This Row],[ИНН организации]]="","",IF(ISERROR(VLOOKUP(tbl_main[[#This Row],[ИНН организации]],tbl_inn[],3,FALSE)),"Проверьте ИНН",VLOOKUP(tbl_main[[#This Row],[ИНН организации]],tbl_inn[],3,FALSE)))</f>
        <v/>
      </c>
      <c r="Z1606" s="90" t="str">
        <f>IF(ISERROR(VLOOKUP(tbl_main[[#This Row],[ИНН организации]],tbl_inn[],4,FALSE)),"",VLOOKUP(tbl_main[[#This Row],[ИНН организации]],tbl_inn[],4,FALSE))</f>
        <v/>
      </c>
      <c r="AA1606" s="90" t="str">
        <f>IF(ISERROR(VLOOKUP(tbl_main[[#This Row],[ИНН организации]],tbl_inn[],8,FALSE)),"",VLOOKUP(tbl_main[[#This Row],[ИНН организации]],tbl_inn[],8,FALSE))</f>
        <v/>
      </c>
      <c r="AB1606" s="83" t="s">
        <v>311</v>
      </c>
      <c r="AC1606" s="83" t="s">
        <v>311</v>
      </c>
      <c r="AD1606" s="83" t="s">
        <v>311</v>
      </c>
      <c r="AE1606" s="83" t="s">
        <v>311</v>
      </c>
      <c r="AF1606" s="83" t="s">
        <v>311</v>
      </c>
      <c r="AG1606" s="83" t="s">
        <v>311</v>
      </c>
      <c r="AH1606" s="83" t="s">
        <v>311</v>
      </c>
      <c r="AI1606" s="83" t="s">
        <v>311</v>
      </c>
      <c r="AJ1606" s="83" t="s">
        <v>311</v>
      </c>
      <c r="AK1606" s="83" t="s">
        <v>311</v>
      </c>
      <c r="AL1606" s="83" t="s">
        <v>311</v>
      </c>
      <c r="AM1606" s="83" t="s">
        <v>311</v>
      </c>
      <c r="AN1606" s="83" t="s">
        <v>311</v>
      </c>
    </row>
    <row r="1607" spans="1:40" x14ac:dyDescent="0.25">
      <c r="A1607" s="81">
        <f t="shared" si="24"/>
        <v>1598</v>
      </c>
      <c r="B1607" s="82" t="str">
        <f>IF(tbl_main[[#This Row],[ТИП]]="","",IF(tbl_main[[#This Row],[Серия и номер]]="","",tbl_main[[#This Row],[ТИП]]&amp;"-"&amp;RIGHT(tbl_main[[#This Row],[Серия и номер]],6)))</f>
        <v/>
      </c>
      <c r="C1607" s="83" t="s">
        <v>311</v>
      </c>
      <c r="D1607" s="83" t="s">
        <v>311</v>
      </c>
      <c r="E1607" s="83" t="s">
        <v>311</v>
      </c>
      <c r="F1607" s="83" t="s">
        <v>311</v>
      </c>
      <c r="G1607" s="83" t="s">
        <v>311</v>
      </c>
      <c r="H1607" s="83" t="s">
        <v>311</v>
      </c>
      <c r="I1607" s="83" t="s">
        <v>311</v>
      </c>
      <c r="J1607" s="83" t="s">
        <v>311</v>
      </c>
      <c r="K1607" s="84" t="s">
        <v>311</v>
      </c>
      <c r="L1607" s="83" t="s">
        <v>311</v>
      </c>
      <c r="M1607" s="85" t="s">
        <v>311</v>
      </c>
      <c r="N1607" s="83" t="s">
        <v>311</v>
      </c>
      <c r="O1607" s="84" t="s">
        <v>311</v>
      </c>
      <c r="P1607" s="83" t="s">
        <v>311</v>
      </c>
      <c r="Q1607" s="83" t="s">
        <v>311</v>
      </c>
      <c r="R1607" s="83" t="s">
        <v>311</v>
      </c>
      <c r="S1607" s="86" t="s">
        <v>311</v>
      </c>
      <c r="T1607" s="83" t="s">
        <v>311</v>
      </c>
      <c r="U1607" s="83" t="s">
        <v>311</v>
      </c>
      <c r="V1607" s="83" t="s">
        <v>311</v>
      </c>
      <c r="W1607" s="86" t="s">
        <v>311</v>
      </c>
      <c r="X1607" s="86" t="s">
        <v>311</v>
      </c>
      <c r="Y1607" s="90" t="str">
        <f>IF(tbl_main[[#This Row],[ИНН организации]]="","",IF(ISERROR(VLOOKUP(tbl_main[[#This Row],[ИНН организации]],tbl_inn[],3,FALSE)),"Проверьте ИНН",VLOOKUP(tbl_main[[#This Row],[ИНН организации]],tbl_inn[],3,FALSE)))</f>
        <v/>
      </c>
      <c r="Z1607" s="90" t="str">
        <f>IF(ISERROR(VLOOKUP(tbl_main[[#This Row],[ИНН организации]],tbl_inn[],4,FALSE)),"",VLOOKUP(tbl_main[[#This Row],[ИНН организации]],tbl_inn[],4,FALSE))</f>
        <v/>
      </c>
      <c r="AA1607" s="90" t="str">
        <f>IF(ISERROR(VLOOKUP(tbl_main[[#This Row],[ИНН организации]],tbl_inn[],8,FALSE)),"",VLOOKUP(tbl_main[[#This Row],[ИНН организации]],tbl_inn[],8,FALSE))</f>
        <v/>
      </c>
      <c r="AB1607" s="83" t="s">
        <v>311</v>
      </c>
      <c r="AC1607" s="83" t="s">
        <v>311</v>
      </c>
      <c r="AD1607" s="83" t="s">
        <v>311</v>
      </c>
      <c r="AE1607" s="83" t="s">
        <v>311</v>
      </c>
      <c r="AF1607" s="83" t="s">
        <v>311</v>
      </c>
      <c r="AG1607" s="83" t="s">
        <v>311</v>
      </c>
      <c r="AH1607" s="83" t="s">
        <v>311</v>
      </c>
      <c r="AI1607" s="83" t="s">
        <v>311</v>
      </c>
      <c r="AJ1607" s="83" t="s">
        <v>311</v>
      </c>
      <c r="AK1607" s="83" t="s">
        <v>311</v>
      </c>
      <c r="AL1607" s="83" t="s">
        <v>311</v>
      </c>
      <c r="AM1607" s="83" t="s">
        <v>311</v>
      </c>
      <c r="AN1607" s="83" t="s">
        <v>311</v>
      </c>
    </row>
    <row r="1608" spans="1:40" x14ac:dyDescent="0.25">
      <c r="A1608" s="81">
        <f t="shared" si="24"/>
        <v>1599</v>
      </c>
      <c r="B1608" s="82" t="str">
        <f>IF(tbl_main[[#This Row],[ТИП]]="","",IF(tbl_main[[#This Row],[Серия и номер]]="","",tbl_main[[#This Row],[ТИП]]&amp;"-"&amp;RIGHT(tbl_main[[#This Row],[Серия и номер]],6)))</f>
        <v/>
      </c>
      <c r="C1608" s="83" t="s">
        <v>311</v>
      </c>
      <c r="D1608" s="83" t="s">
        <v>311</v>
      </c>
      <c r="E1608" s="83" t="s">
        <v>311</v>
      </c>
      <c r="F1608" s="83" t="s">
        <v>311</v>
      </c>
      <c r="G1608" s="83" t="s">
        <v>311</v>
      </c>
      <c r="H1608" s="83" t="s">
        <v>311</v>
      </c>
      <c r="I1608" s="83" t="s">
        <v>311</v>
      </c>
      <c r="J1608" s="83" t="s">
        <v>311</v>
      </c>
      <c r="K1608" s="84" t="s">
        <v>311</v>
      </c>
      <c r="L1608" s="83" t="s">
        <v>311</v>
      </c>
      <c r="M1608" s="85" t="s">
        <v>311</v>
      </c>
      <c r="N1608" s="83" t="s">
        <v>311</v>
      </c>
      <c r="O1608" s="84" t="s">
        <v>311</v>
      </c>
      <c r="P1608" s="83" t="s">
        <v>311</v>
      </c>
      <c r="Q1608" s="83" t="s">
        <v>311</v>
      </c>
      <c r="R1608" s="83" t="s">
        <v>311</v>
      </c>
      <c r="S1608" s="86" t="s">
        <v>311</v>
      </c>
      <c r="T1608" s="83" t="s">
        <v>311</v>
      </c>
      <c r="U1608" s="83" t="s">
        <v>311</v>
      </c>
      <c r="V1608" s="83" t="s">
        <v>311</v>
      </c>
      <c r="W1608" s="86" t="s">
        <v>311</v>
      </c>
      <c r="X1608" s="86" t="s">
        <v>311</v>
      </c>
      <c r="Y1608" s="90" t="str">
        <f>IF(tbl_main[[#This Row],[ИНН организации]]="","",IF(ISERROR(VLOOKUP(tbl_main[[#This Row],[ИНН организации]],tbl_inn[],3,FALSE)),"Проверьте ИНН",VLOOKUP(tbl_main[[#This Row],[ИНН организации]],tbl_inn[],3,FALSE)))</f>
        <v/>
      </c>
      <c r="Z1608" s="90" t="str">
        <f>IF(ISERROR(VLOOKUP(tbl_main[[#This Row],[ИНН организации]],tbl_inn[],4,FALSE)),"",VLOOKUP(tbl_main[[#This Row],[ИНН организации]],tbl_inn[],4,FALSE))</f>
        <v/>
      </c>
      <c r="AA1608" s="90" t="str">
        <f>IF(ISERROR(VLOOKUP(tbl_main[[#This Row],[ИНН организации]],tbl_inn[],8,FALSE)),"",VLOOKUP(tbl_main[[#This Row],[ИНН организации]],tbl_inn[],8,FALSE))</f>
        <v/>
      </c>
      <c r="AB1608" s="83" t="s">
        <v>311</v>
      </c>
      <c r="AC1608" s="83" t="s">
        <v>311</v>
      </c>
      <c r="AD1608" s="83" t="s">
        <v>311</v>
      </c>
      <c r="AE1608" s="83" t="s">
        <v>311</v>
      </c>
      <c r="AF1608" s="83" t="s">
        <v>311</v>
      </c>
      <c r="AG1608" s="83" t="s">
        <v>311</v>
      </c>
      <c r="AH1608" s="83" t="s">
        <v>311</v>
      </c>
      <c r="AI1608" s="83" t="s">
        <v>311</v>
      </c>
      <c r="AJ1608" s="83" t="s">
        <v>311</v>
      </c>
      <c r="AK1608" s="83" t="s">
        <v>311</v>
      </c>
      <c r="AL1608" s="83" t="s">
        <v>311</v>
      </c>
      <c r="AM1608" s="83" t="s">
        <v>311</v>
      </c>
      <c r="AN1608" s="83" t="s">
        <v>311</v>
      </c>
    </row>
    <row r="1609" spans="1:40" x14ac:dyDescent="0.25">
      <c r="A1609" s="81">
        <f t="shared" si="24"/>
        <v>1600</v>
      </c>
      <c r="B1609" s="82" t="str">
        <f>IF(tbl_main[[#This Row],[ТИП]]="","",IF(tbl_main[[#This Row],[Серия и номер]]="","",tbl_main[[#This Row],[ТИП]]&amp;"-"&amp;RIGHT(tbl_main[[#This Row],[Серия и номер]],6)))</f>
        <v/>
      </c>
      <c r="C1609" s="83" t="s">
        <v>311</v>
      </c>
      <c r="D1609" s="83" t="s">
        <v>311</v>
      </c>
      <c r="E1609" s="83" t="s">
        <v>311</v>
      </c>
      <c r="F1609" s="83" t="s">
        <v>311</v>
      </c>
      <c r="G1609" s="83" t="s">
        <v>311</v>
      </c>
      <c r="H1609" s="83" t="s">
        <v>311</v>
      </c>
      <c r="I1609" s="83" t="s">
        <v>311</v>
      </c>
      <c r="J1609" s="83" t="s">
        <v>311</v>
      </c>
      <c r="K1609" s="84" t="s">
        <v>311</v>
      </c>
      <c r="L1609" s="83" t="s">
        <v>311</v>
      </c>
      <c r="M1609" s="85" t="s">
        <v>311</v>
      </c>
      <c r="N1609" s="83" t="s">
        <v>311</v>
      </c>
      <c r="O1609" s="84" t="s">
        <v>311</v>
      </c>
      <c r="P1609" s="83" t="s">
        <v>311</v>
      </c>
      <c r="Q1609" s="83" t="s">
        <v>311</v>
      </c>
      <c r="R1609" s="83" t="s">
        <v>311</v>
      </c>
      <c r="S1609" s="86" t="s">
        <v>311</v>
      </c>
      <c r="T1609" s="83" t="s">
        <v>311</v>
      </c>
      <c r="U1609" s="83" t="s">
        <v>311</v>
      </c>
      <c r="V1609" s="83" t="s">
        <v>311</v>
      </c>
      <c r="W1609" s="86" t="s">
        <v>311</v>
      </c>
      <c r="X1609" s="86" t="s">
        <v>311</v>
      </c>
      <c r="Y1609" s="90" t="str">
        <f>IF(tbl_main[[#This Row],[ИНН организации]]="","",IF(ISERROR(VLOOKUP(tbl_main[[#This Row],[ИНН организации]],tbl_inn[],3,FALSE)),"Проверьте ИНН",VLOOKUP(tbl_main[[#This Row],[ИНН организации]],tbl_inn[],3,FALSE)))</f>
        <v/>
      </c>
      <c r="Z1609" s="90" t="str">
        <f>IF(ISERROR(VLOOKUP(tbl_main[[#This Row],[ИНН организации]],tbl_inn[],4,FALSE)),"",VLOOKUP(tbl_main[[#This Row],[ИНН организации]],tbl_inn[],4,FALSE))</f>
        <v/>
      </c>
      <c r="AA1609" s="90" t="str">
        <f>IF(ISERROR(VLOOKUP(tbl_main[[#This Row],[ИНН организации]],tbl_inn[],8,FALSE)),"",VLOOKUP(tbl_main[[#This Row],[ИНН организации]],tbl_inn[],8,FALSE))</f>
        <v/>
      </c>
      <c r="AB1609" s="83" t="s">
        <v>311</v>
      </c>
      <c r="AC1609" s="83" t="s">
        <v>311</v>
      </c>
      <c r="AD1609" s="83" t="s">
        <v>311</v>
      </c>
      <c r="AE1609" s="83" t="s">
        <v>311</v>
      </c>
      <c r="AF1609" s="83" t="s">
        <v>311</v>
      </c>
      <c r="AG1609" s="83" t="s">
        <v>311</v>
      </c>
      <c r="AH1609" s="83" t="s">
        <v>311</v>
      </c>
      <c r="AI1609" s="83" t="s">
        <v>311</v>
      </c>
      <c r="AJ1609" s="83" t="s">
        <v>311</v>
      </c>
      <c r="AK1609" s="83" t="s">
        <v>311</v>
      </c>
      <c r="AL1609" s="83" t="s">
        <v>311</v>
      </c>
      <c r="AM1609" s="83" t="s">
        <v>311</v>
      </c>
      <c r="AN1609" s="83" t="s">
        <v>311</v>
      </c>
    </row>
    <row r="1610" spans="1:40" x14ac:dyDescent="0.25">
      <c r="A1610" s="81">
        <f t="shared" si="24"/>
        <v>1601</v>
      </c>
      <c r="B1610" s="82" t="str">
        <f>IF(tbl_main[[#This Row],[ТИП]]="","",IF(tbl_main[[#This Row],[Серия и номер]]="","",tbl_main[[#This Row],[ТИП]]&amp;"-"&amp;RIGHT(tbl_main[[#This Row],[Серия и номер]],6)))</f>
        <v/>
      </c>
      <c r="C1610" s="83" t="s">
        <v>311</v>
      </c>
      <c r="D1610" s="83" t="s">
        <v>311</v>
      </c>
      <c r="E1610" s="83" t="s">
        <v>311</v>
      </c>
      <c r="F1610" s="83" t="s">
        <v>311</v>
      </c>
      <c r="G1610" s="83" t="s">
        <v>311</v>
      </c>
      <c r="H1610" s="83" t="s">
        <v>311</v>
      </c>
      <c r="I1610" s="83" t="s">
        <v>311</v>
      </c>
      <c r="J1610" s="83" t="s">
        <v>311</v>
      </c>
      <c r="K1610" s="84" t="s">
        <v>311</v>
      </c>
      <c r="L1610" s="83" t="s">
        <v>311</v>
      </c>
      <c r="M1610" s="85" t="s">
        <v>311</v>
      </c>
      <c r="N1610" s="83" t="s">
        <v>311</v>
      </c>
      <c r="O1610" s="84" t="s">
        <v>311</v>
      </c>
      <c r="P1610" s="83" t="s">
        <v>311</v>
      </c>
      <c r="Q1610" s="83" t="s">
        <v>311</v>
      </c>
      <c r="R1610" s="83" t="s">
        <v>311</v>
      </c>
      <c r="S1610" s="86" t="s">
        <v>311</v>
      </c>
      <c r="T1610" s="83" t="s">
        <v>311</v>
      </c>
      <c r="U1610" s="83" t="s">
        <v>311</v>
      </c>
      <c r="V1610" s="83" t="s">
        <v>311</v>
      </c>
      <c r="W1610" s="86" t="s">
        <v>311</v>
      </c>
      <c r="X1610" s="86" t="s">
        <v>311</v>
      </c>
      <c r="Y1610" s="90" t="str">
        <f>IF(tbl_main[[#This Row],[ИНН организации]]="","",IF(ISERROR(VLOOKUP(tbl_main[[#This Row],[ИНН организации]],tbl_inn[],3,FALSE)),"Проверьте ИНН",VLOOKUP(tbl_main[[#This Row],[ИНН организации]],tbl_inn[],3,FALSE)))</f>
        <v/>
      </c>
      <c r="Z1610" s="90" t="str">
        <f>IF(ISERROR(VLOOKUP(tbl_main[[#This Row],[ИНН организации]],tbl_inn[],4,FALSE)),"",VLOOKUP(tbl_main[[#This Row],[ИНН организации]],tbl_inn[],4,FALSE))</f>
        <v/>
      </c>
      <c r="AA1610" s="90" t="str">
        <f>IF(ISERROR(VLOOKUP(tbl_main[[#This Row],[ИНН организации]],tbl_inn[],8,FALSE)),"",VLOOKUP(tbl_main[[#This Row],[ИНН организации]],tbl_inn[],8,FALSE))</f>
        <v/>
      </c>
      <c r="AB1610" s="83" t="s">
        <v>311</v>
      </c>
      <c r="AC1610" s="83" t="s">
        <v>311</v>
      </c>
      <c r="AD1610" s="83" t="s">
        <v>311</v>
      </c>
      <c r="AE1610" s="83" t="s">
        <v>311</v>
      </c>
      <c r="AF1610" s="83" t="s">
        <v>311</v>
      </c>
      <c r="AG1610" s="83" t="s">
        <v>311</v>
      </c>
      <c r="AH1610" s="83" t="s">
        <v>311</v>
      </c>
      <c r="AI1610" s="83" t="s">
        <v>311</v>
      </c>
      <c r="AJ1610" s="83" t="s">
        <v>311</v>
      </c>
      <c r="AK1610" s="83" t="s">
        <v>311</v>
      </c>
      <c r="AL1610" s="83" t="s">
        <v>311</v>
      </c>
      <c r="AM1610" s="83" t="s">
        <v>311</v>
      </c>
      <c r="AN1610" s="83" t="s">
        <v>311</v>
      </c>
    </row>
    <row r="1611" spans="1:40" x14ac:dyDescent="0.25">
      <c r="A1611" s="81">
        <f t="shared" ref="A1611:A1674" si="25">ROW()-9</f>
        <v>1602</v>
      </c>
      <c r="B1611" s="82" t="str">
        <f>IF(tbl_main[[#This Row],[ТИП]]="","",IF(tbl_main[[#This Row],[Серия и номер]]="","",tbl_main[[#This Row],[ТИП]]&amp;"-"&amp;RIGHT(tbl_main[[#This Row],[Серия и номер]],6)))</f>
        <v/>
      </c>
      <c r="C1611" s="83" t="s">
        <v>311</v>
      </c>
      <c r="D1611" s="83" t="s">
        <v>311</v>
      </c>
      <c r="E1611" s="83" t="s">
        <v>311</v>
      </c>
      <c r="F1611" s="83" t="s">
        <v>311</v>
      </c>
      <c r="G1611" s="83" t="s">
        <v>311</v>
      </c>
      <c r="H1611" s="83" t="s">
        <v>311</v>
      </c>
      <c r="I1611" s="83" t="s">
        <v>311</v>
      </c>
      <c r="J1611" s="83" t="s">
        <v>311</v>
      </c>
      <c r="K1611" s="84" t="s">
        <v>311</v>
      </c>
      <c r="L1611" s="83" t="s">
        <v>311</v>
      </c>
      <c r="M1611" s="85" t="s">
        <v>311</v>
      </c>
      <c r="N1611" s="83" t="s">
        <v>311</v>
      </c>
      <c r="O1611" s="84" t="s">
        <v>311</v>
      </c>
      <c r="P1611" s="83" t="s">
        <v>311</v>
      </c>
      <c r="Q1611" s="83" t="s">
        <v>311</v>
      </c>
      <c r="R1611" s="83" t="s">
        <v>311</v>
      </c>
      <c r="S1611" s="86" t="s">
        <v>311</v>
      </c>
      <c r="T1611" s="83" t="s">
        <v>311</v>
      </c>
      <c r="U1611" s="83" t="s">
        <v>311</v>
      </c>
      <c r="V1611" s="83" t="s">
        <v>311</v>
      </c>
      <c r="W1611" s="86" t="s">
        <v>311</v>
      </c>
      <c r="X1611" s="86" t="s">
        <v>311</v>
      </c>
      <c r="Y1611" s="90" t="str">
        <f>IF(tbl_main[[#This Row],[ИНН организации]]="","",IF(ISERROR(VLOOKUP(tbl_main[[#This Row],[ИНН организации]],tbl_inn[],3,FALSE)),"Проверьте ИНН",VLOOKUP(tbl_main[[#This Row],[ИНН организации]],tbl_inn[],3,FALSE)))</f>
        <v/>
      </c>
      <c r="Z1611" s="90" t="str">
        <f>IF(ISERROR(VLOOKUP(tbl_main[[#This Row],[ИНН организации]],tbl_inn[],4,FALSE)),"",VLOOKUP(tbl_main[[#This Row],[ИНН организации]],tbl_inn[],4,FALSE))</f>
        <v/>
      </c>
      <c r="AA1611" s="90" t="str">
        <f>IF(ISERROR(VLOOKUP(tbl_main[[#This Row],[ИНН организации]],tbl_inn[],8,FALSE)),"",VLOOKUP(tbl_main[[#This Row],[ИНН организации]],tbl_inn[],8,FALSE))</f>
        <v/>
      </c>
      <c r="AB1611" s="83" t="s">
        <v>311</v>
      </c>
      <c r="AC1611" s="83" t="s">
        <v>311</v>
      </c>
      <c r="AD1611" s="83" t="s">
        <v>311</v>
      </c>
      <c r="AE1611" s="83" t="s">
        <v>311</v>
      </c>
      <c r="AF1611" s="83" t="s">
        <v>311</v>
      </c>
      <c r="AG1611" s="83" t="s">
        <v>311</v>
      </c>
      <c r="AH1611" s="83" t="s">
        <v>311</v>
      </c>
      <c r="AI1611" s="83" t="s">
        <v>311</v>
      </c>
      <c r="AJ1611" s="83" t="s">
        <v>311</v>
      </c>
      <c r="AK1611" s="83" t="s">
        <v>311</v>
      </c>
      <c r="AL1611" s="83" t="s">
        <v>311</v>
      </c>
      <c r="AM1611" s="83" t="s">
        <v>311</v>
      </c>
      <c r="AN1611" s="83" t="s">
        <v>311</v>
      </c>
    </row>
    <row r="1612" spans="1:40" x14ac:dyDescent="0.25">
      <c r="A1612" s="81">
        <f t="shared" si="25"/>
        <v>1603</v>
      </c>
      <c r="B1612" s="82" t="str">
        <f>IF(tbl_main[[#This Row],[ТИП]]="","",IF(tbl_main[[#This Row],[Серия и номер]]="","",tbl_main[[#This Row],[ТИП]]&amp;"-"&amp;RIGHT(tbl_main[[#This Row],[Серия и номер]],6)))</f>
        <v/>
      </c>
      <c r="C1612" s="83" t="s">
        <v>311</v>
      </c>
      <c r="D1612" s="83" t="s">
        <v>311</v>
      </c>
      <c r="E1612" s="83" t="s">
        <v>311</v>
      </c>
      <c r="F1612" s="83" t="s">
        <v>311</v>
      </c>
      <c r="G1612" s="83" t="s">
        <v>311</v>
      </c>
      <c r="H1612" s="83" t="s">
        <v>311</v>
      </c>
      <c r="I1612" s="83" t="s">
        <v>311</v>
      </c>
      <c r="J1612" s="83" t="s">
        <v>311</v>
      </c>
      <c r="K1612" s="84" t="s">
        <v>311</v>
      </c>
      <c r="L1612" s="83" t="s">
        <v>311</v>
      </c>
      <c r="M1612" s="85" t="s">
        <v>311</v>
      </c>
      <c r="N1612" s="83" t="s">
        <v>311</v>
      </c>
      <c r="O1612" s="84" t="s">
        <v>311</v>
      </c>
      <c r="P1612" s="83" t="s">
        <v>311</v>
      </c>
      <c r="Q1612" s="83" t="s">
        <v>311</v>
      </c>
      <c r="R1612" s="83" t="s">
        <v>311</v>
      </c>
      <c r="S1612" s="86" t="s">
        <v>311</v>
      </c>
      <c r="T1612" s="83" t="s">
        <v>311</v>
      </c>
      <c r="U1612" s="83" t="s">
        <v>311</v>
      </c>
      <c r="V1612" s="83" t="s">
        <v>311</v>
      </c>
      <c r="W1612" s="86" t="s">
        <v>311</v>
      </c>
      <c r="X1612" s="86" t="s">
        <v>311</v>
      </c>
      <c r="Y1612" s="90" t="str">
        <f>IF(tbl_main[[#This Row],[ИНН организации]]="","",IF(ISERROR(VLOOKUP(tbl_main[[#This Row],[ИНН организации]],tbl_inn[],3,FALSE)),"Проверьте ИНН",VLOOKUP(tbl_main[[#This Row],[ИНН организации]],tbl_inn[],3,FALSE)))</f>
        <v/>
      </c>
      <c r="Z1612" s="90" t="str">
        <f>IF(ISERROR(VLOOKUP(tbl_main[[#This Row],[ИНН организации]],tbl_inn[],4,FALSE)),"",VLOOKUP(tbl_main[[#This Row],[ИНН организации]],tbl_inn[],4,FALSE))</f>
        <v/>
      </c>
      <c r="AA1612" s="90" t="str">
        <f>IF(ISERROR(VLOOKUP(tbl_main[[#This Row],[ИНН организации]],tbl_inn[],8,FALSE)),"",VLOOKUP(tbl_main[[#This Row],[ИНН организации]],tbl_inn[],8,FALSE))</f>
        <v/>
      </c>
      <c r="AB1612" s="83" t="s">
        <v>311</v>
      </c>
      <c r="AC1612" s="83" t="s">
        <v>311</v>
      </c>
      <c r="AD1612" s="83" t="s">
        <v>311</v>
      </c>
      <c r="AE1612" s="83" t="s">
        <v>311</v>
      </c>
      <c r="AF1612" s="83" t="s">
        <v>311</v>
      </c>
      <c r="AG1612" s="83" t="s">
        <v>311</v>
      </c>
      <c r="AH1612" s="83" t="s">
        <v>311</v>
      </c>
      <c r="AI1612" s="83" t="s">
        <v>311</v>
      </c>
      <c r="AJ1612" s="83" t="s">
        <v>311</v>
      </c>
      <c r="AK1612" s="83" t="s">
        <v>311</v>
      </c>
      <c r="AL1612" s="83" t="s">
        <v>311</v>
      </c>
      <c r="AM1612" s="83" t="s">
        <v>311</v>
      </c>
      <c r="AN1612" s="83" t="s">
        <v>311</v>
      </c>
    </row>
    <row r="1613" spans="1:40" x14ac:dyDescent="0.25">
      <c r="A1613" s="81">
        <f t="shared" si="25"/>
        <v>1604</v>
      </c>
      <c r="B1613" s="82" t="str">
        <f>IF(tbl_main[[#This Row],[ТИП]]="","",IF(tbl_main[[#This Row],[Серия и номер]]="","",tbl_main[[#This Row],[ТИП]]&amp;"-"&amp;RIGHT(tbl_main[[#This Row],[Серия и номер]],6)))</f>
        <v/>
      </c>
      <c r="C1613" s="83" t="s">
        <v>311</v>
      </c>
      <c r="D1613" s="83" t="s">
        <v>311</v>
      </c>
      <c r="E1613" s="83" t="s">
        <v>311</v>
      </c>
      <c r="F1613" s="83" t="s">
        <v>311</v>
      </c>
      <c r="G1613" s="83" t="s">
        <v>311</v>
      </c>
      <c r="H1613" s="83" t="s">
        <v>311</v>
      </c>
      <c r="I1613" s="83" t="s">
        <v>311</v>
      </c>
      <c r="J1613" s="83" t="s">
        <v>311</v>
      </c>
      <c r="K1613" s="84" t="s">
        <v>311</v>
      </c>
      <c r="L1613" s="83" t="s">
        <v>311</v>
      </c>
      <c r="M1613" s="85" t="s">
        <v>311</v>
      </c>
      <c r="N1613" s="83" t="s">
        <v>311</v>
      </c>
      <c r="O1613" s="84" t="s">
        <v>311</v>
      </c>
      <c r="P1613" s="83" t="s">
        <v>311</v>
      </c>
      <c r="Q1613" s="83" t="s">
        <v>311</v>
      </c>
      <c r="R1613" s="83" t="s">
        <v>311</v>
      </c>
      <c r="S1613" s="86" t="s">
        <v>311</v>
      </c>
      <c r="T1613" s="83" t="s">
        <v>311</v>
      </c>
      <c r="U1613" s="83" t="s">
        <v>311</v>
      </c>
      <c r="V1613" s="83" t="s">
        <v>311</v>
      </c>
      <c r="W1613" s="86" t="s">
        <v>311</v>
      </c>
      <c r="X1613" s="86" t="s">
        <v>311</v>
      </c>
      <c r="Y1613" s="90" t="str">
        <f>IF(tbl_main[[#This Row],[ИНН организации]]="","",IF(ISERROR(VLOOKUP(tbl_main[[#This Row],[ИНН организации]],tbl_inn[],3,FALSE)),"Проверьте ИНН",VLOOKUP(tbl_main[[#This Row],[ИНН организации]],tbl_inn[],3,FALSE)))</f>
        <v/>
      </c>
      <c r="Z1613" s="90" t="str">
        <f>IF(ISERROR(VLOOKUP(tbl_main[[#This Row],[ИНН организации]],tbl_inn[],4,FALSE)),"",VLOOKUP(tbl_main[[#This Row],[ИНН организации]],tbl_inn[],4,FALSE))</f>
        <v/>
      </c>
      <c r="AA1613" s="90" t="str">
        <f>IF(ISERROR(VLOOKUP(tbl_main[[#This Row],[ИНН организации]],tbl_inn[],8,FALSE)),"",VLOOKUP(tbl_main[[#This Row],[ИНН организации]],tbl_inn[],8,FALSE))</f>
        <v/>
      </c>
      <c r="AB1613" s="83" t="s">
        <v>311</v>
      </c>
      <c r="AC1613" s="83" t="s">
        <v>311</v>
      </c>
      <c r="AD1613" s="83" t="s">
        <v>311</v>
      </c>
      <c r="AE1613" s="83" t="s">
        <v>311</v>
      </c>
      <c r="AF1613" s="83" t="s">
        <v>311</v>
      </c>
      <c r="AG1613" s="83" t="s">
        <v>311</v>
      </c>
      <c r="AH1613" s="83" t="s">
        <v>311</v>
      </c>
      <c r="AI1613" s="83" t="s">
        <v>311</v>
      </c>
      <c r="AJ1613" s="83" t="s">
        <v>311</v>
      </c>
      <c r="AK1613" s="83" t="s">
        <v>311</v>
      </c>
      <c r="AL1613" s="83" t="s">
        <v>311</v>
      </c>
      <c r="AM1613" s="83" t="s">
        <v>311</v>
      </c>
      <c r="AN1613" s="83" t="s">
        <v>311</v>
      </c>
    </row>
    <row r="1614" spans="1:40" x14ac:dyDescent="0.25">
      <c r="A1614" s="81">
        <f t="shared" si="25"/>
        <v>1605</v>
      </c>
      <c r="B1614" s="82" t="str">
        <f>IF(tbl_main[[#This Row],[ТИП]]="","",IF(tbl_main[[#This Row],[Серия и номер]]="","",tbl_main[[#This Row],[ТИП]]&amp;"-"&amp;RIGHT(tbl_main[[#This Row],[Серия и номер]],6)))</f>
        <v/>
      </c>
      <c r="C1614" s="83" t="s">
        <v>311</v>
      </c>
      <c r="D1614" s="83" t="s">
        <v>311</v>
      </c>
      <c r="E1614" s="83" t="s">
        <v>311</v>
      </c>
      <c r="F1614" s="83" t="s">
        <v>311</v>
      </c>
      <c r="G1614" s="83" t="s">
        <v>311</v>
      </c>
      <c r="H1614" s="83" t="s">
        <v>311</v>
      </c>
      <c r="I1614" s="83" t="s">
        <v>311</v>
      </c>
      <c r="J1614" s="83" t="s">
        <v>311</v>
      </c>
      <c r="K1614" s="84" t="s">
        <v>311</v>
      </c>
      <c r="L1614" s="83" t="s">
        <v>311</v>
      </c>
      <c r="M1614" s="85" t="s">
        <v>311</v>
      </c>
      <c r="N1614" s="83" t="s">
        <v>311</v>
      </c>
      <c r="O1614" s="84" t="s">
        <v>311</v>
      </c>
      <c r="P1614" s="83" t="s">
        <v>311</v>
      </c>
      <c r="Q1614" s="83" t="s">
        <v>311</v>
      </c>
      <c r="R1614" s="83" t="s">
        <v>311</v>
      </c>
      <c r="S1614" s="86" t="s">
        <v>311</v>
      </c>
      <c r="T1614" s="83" t="s">
        <v>311</v>
      </c>
      <c r="U1614" s="83" t="s">
        <v>311</v>
      </c>
      <c r="V1614" s="83" t="s">
        <v>311</v>
      </c>
      <c r="W1614" s="86" t="s">
        <v>311</v>
      </c>
      <c r="X1614" s="86" t="s">
        <v>311</v>
      </c>
      <c r="Y1614" s="90" t="str">
        <f>IF(tbl_main[[#This Row],[ИНН организации]]="","",IF(ISERROR(VLOOKUP(tbl_main[[#This Row],[ИНН организации]],tbl_inn[],3,FALSE)),"Проверьте ИНН",VLOOKUP(tbl_main[[#This Row],[ИНН организации]],tbl_inn[],3,FALSE)))</f>
        <v/>
      </c>
      <c r="Z1614" s="90" t="str">
        <f>IF(ISERROR(VLOOKUP(tbl_main[[#This Row],[ИНН организации]],tbl_inn[],4,FALSE)),"",VLOOKUP(tbl_main[[#This Row],[ИНН организации]],tbl_inn[],4,FALSE))</f>
        <v/>
      </c>
      <c r="AA1614" s="90" t="str">
        <f>IF(ISERROR(VLOOKUP(tbl_main[[#This Row],[ИНН организации]],tbl_inn[],8,FALSE)),"",VLOOKUP(tbl_main[[#This Row],[ИНН организации]],tbl_inn[],8,FALSE))</f>
        <v/>
      </c>
      <c r="AB1614" s="83" t="s">
        <v>311</v>
      </c>
      <c r="AC1614" s="83" t="s">
        <v>311</v>
      </c>
      <c r="AD1614" s="83" t="s">
        <v>311</v>
      </c>
      <c r="AE1614" s="83" t="s">
        <v>311</v>
      </c>
      <c r="AF1614" s="83" t="s">
        <v>311</v>
      </c>
      <c r="AG1614" s="83" t="s">
        <v>311</v>
      </c>
      <c r="AH1614" s="83" t="s">
        <v>311</v>
      </c>
      <c r="AI1614" s="83" t="s">
        <v>311</v>
      </c>
      <c r="AJ1614" s="83" t="s">
        <v>311</v>
      </c>
      <c r="AK1614" s="83" t="s">
        <v>311</v>
      </c>
      <c r="AL1614" s="83" t="s">
        <v>311</v>
      </c>
      <c r="AM1614" s="83" t="s">
        <v>311</v>
      </c>
      <c r="AN1614" s="83" t="s">
        <v>311</v>
      </c>
    </row>
    <row r="1615" spans="1:40" x14ac:dyDescent="0.25">
      <c r="A1615" s="81">
        <f t="shared" si="25"/>
        <v>1606</v>
      </c>
      <c r="B1615" s="82" t="str">
        <f>IF(tbl_main[[#This Row],[ТИП]]="","",IF(tbl_main[[#This Row],[Серия и номер]]="","",tbl_main[[#This Row],[ТИП]]&amp;"-"&amp;RIGHT(tbl_main[[#This Row],[Серия и номер]],6)))</f>
        <v/>
      </c>
      <c r="C1615" s="83" t="s">
        <v>311</v>
      </c>
      <c r="D1615" s="83" t="s">
        <v>311</v>
      </c>
      <c r="E1615" s="83" t="s">
        <v>311</v>
      </c>
      <c r="F1615" s="83" t="s">
        <v>311</v>
      </c>
      <c r="G1615" s="83" t="s">
        <v>311</v>
      </c>
      <c r="H1615" s="83" t="s">
        <v>311</v>
      </c>
      <c r="I1615" s="83" t="s">
        <v>311</v>
      </c>
      <c r="J1615" s="83" t="s">
        <v>311</v>
      </c>
      <c r="K1615" s="84" t="s">
        <v>311</v>
      </c>
      <c r="L1615" s="83" t="s">
        <v>311</v>
      </c>
      <c r="M1615" s="85" t="s">
        <v>311</v>
      </c>
      <c r="N1615" s="83" t="s">
        <v>311</v>
      </c>
      <c r="O1615" s="84" t="s">
        <v>311</v>
      </c>
      <c r="P1615" s="83" t="s">
        <v>311</v>
      </c>
      <c r="Q1615" s="83" t="s">
        <v>311</v>
      </c>
      <c r="R1615" s="83" t="s">
        <v>311</v>
      </c>
      <c r="S1615" s="86" t="s">
        <v>311</v>
      </c>
      <c r="T1615" s="83" t="s">
        <v>311</v>
      </c>
      <c r="U1615" s="83" t="s">
        <v>311</v>
      </c>
      <c r="V1615" s="83" t="s">
        <v>311</v>
      </c>
      <c r="W1615" s="86" t="s">
        <v>311</v>
      </c>
      <c r="X1615" s="86" t="s">
        <v>311</v>
      </c>
      <c r="Y1615" s="90" t="str">
        <f>IF(tbl_main[[#This Row],[ИНН организации]]="","",IF(ISERROR(VLOOKUP(tbl_main[[#This Row],[ИНН организации]],tbl_inn[],3,FALSE)),"Проверьте ИНН",VLOOKUP(tbl_main[[#This Row],[ИНН организации]],tbl_inn[],3,FALSE)))</f>
        <v/>
      </c>
      <c r="Z1615" s="90" t="str">
        <f>IF(ISERROR(VLOOKUP(tbl_main[[#This Row],[ИНН организации]],tbl_inn[],4,FALSE)),"",VLOOKUP(tbl_main[[#This Row],[ИНН организации]],tbl_inn[],4,FALSE))</f>
        <v/>
      </c>
      <c r="AA1615" s="90" t="str">
        <f>IF(ISERROR(VLOOKUP(tbl_main[[#This Row],[ИНН организации]],tbl_inn[],8,FALSE)),"",VLOOKUP(tbl_main[[#This Row],[ИНН организации]],tbl_inn[],8,FALSE))</f>
        <v/>
      </c>
      <c r="AB1615" s="83" t="s">
        <v>311</v>
      </c>
      <c r="AC1615" s="83" t="s">
        <v>311</v>
      </c>
      <c r="AD1615" s="83" t="s">
        <v>311</v>
      </c>
      <c r="AE1615" s="83" t="s">
        <v>311</v>
      </c>
      <c r="AF1615" s="83" t="s">
        <v>311</v>
      </c>
      <c r="AG1615" s="83" t="s">
        <v>311</v>
      </c>
      <c r="AH1615" s="83" t="s">
        <v>311</v>
      </c>
      <c r="AI1615" s="83" t="s">
        <v>311</v>
      </c>
      <c r="AJ1615" s="83" t="s">
        <v>311</v>
      </c>
      <c r="AK1615" s="83" t="s">
        <v>311</v>
      </c>
      <c r="AL1615" s="83" t="s">
        <v>311</v>
      </c>
      <c r="AM1615" s="83" t="s">
        <v>311</v>
      </c>
      <c r="AN1615" s="83" t="s">
        <v>311</v>
      </c>
    </row>
    <row r="1616" spans="1:40" x14ac:dyDescent="0.25">
      <c r="A1616" s="81">
        <f t="shared" si="25"/>
        <v>1607</v>
      </c>
      <c r="B1616" s="82" t="str">
        <f>IF(tbl_main[[#This Row],[ТИП]]="","",IF(tbl_main[[#This Row],[Серия и номер]]="","",tbl_main[[#This Row],[ТИП]]&amp;"-"&amp;RIGHT(tbl_main[[#This Row],[Серия и номер]],6)))</f>
        <v/>
      </c>
      <c r="C1616" s="83" t="s">
        <v>311</v>
      </c>
      <c r="D1616" s="83" t="s">
        <v>311</v>
      </c>
      <c r="E1616" s="83" t="s">
        <v>311</v>
      </c>
      <c r="F1616" s="83" t="s">
        <v>311</v>
      </c>
      <c r="G1616" s="83" t="s">
        <v>311</v>
      </c>
      <c r="H1616" s="83" t="s">
        <v>311</v>
      </c>
      <c r="I1616" s="83" t="s">
        <v>311</v>
      </c>
      <c r="J1616" s="83" t="s">
        <v>311</v>
      </c>
      <c r="K1616" s="84" t="s">
        <v>311</v>
      </c>
      <c r="L1616" s="83" t="s">
        <v>311</v>
      </c>
      <c r="M1616" s="85" t="s">
        <v>311</v>
      </c>
      <c r="N1616" s="83" t="s">
        <v>311</v>
      </c>
      <c r="O1616" s="84" t="s">
        <v>311</v>
      </c>
      <c r="P1616" s="83" t="s">
        <v>311</v>
      </c>
      <c r="Q1616" s="83" t="s">
        <v>311</v>
      </c>
      <c r="R1616" s="83" t="s">
        <v>311</v>
      </c>
      <c r="S1616" s="86" t="s">
        <v>311</v>
      </c>
      <c r="T1616" s="83" t="s">
        <v>311</v>
      </c>
      <c r="U1616" s="83" t="s">
        <v>311</v>
      </c>
      <c r="V1616" s="83" t="s">
        <v>311</v>
      </c>
      <c r="W1616" s="86" t="s">
        <v>311</v>
      </c>
      <c r="X1616" s="86" t="s">
        <v>311</v>
      </c>
      <c r="Y1616" s="90" t="str">
        <f>IF(tbl_main[[#This Row],[ИНН организации]]="","",IF(ISERROR(VLOOKUP(tbl_main[[#This Row],[ИНН организации]],tbl_inn[],3,FALSE)),"Проверьте ИНН",VLOOKUP(tbl_main[[#This Row],[ИНН организации]],tbl_inn[],3,FALSE)))</f>
        <v/>
      </c>
      <c r="Z1616" s="90" t="str">
        <f>IF(ISERROR(VLOOKUP(tbl_main[[#This Row],[ИНН организации]],tbl_inn[],4,FALSE)),"",VLOOKUP(tbl_main[[#This Row],[ИНН организации]],tbl_inn[],4,FALSE))</f>
        <v/>
      </c>
      <c r="AA1616" s="90" t="str">
        <f>IF(ISERROR(VLOOKUP(tbl_main[[#This Row],[ИНН организации]],tbl_inn[],8,FALSE)),"",VLOOKUP(tbl_main[[#This Row],[ИНН организации]],tbl_inn[],8,FALSE))</f>
        <v/>
      </c>
      <c r="AB1616" s="83" t="s">
        <v>311</v>
      </c>
      <c r="AC1616" s="83" t="s">
        <v>311</v>
      </c>
      <c r="AD1616" s="83" t="s">
        <v>311</v>
      </c>
      <c r="AE1616" s="83" t="s">
        <v>311</v>
      </c>
      <c r="AF1616" s="83" t="s">
        <v>311</v>
      </c>
      <c r="AG1616" s="83" t="s">
        <v>311</v>
      </c>
      <c r="AH1616" s="83" t="s">
        <v>311</v>
      </c>
      <c r="AI1616" s="83" t="s">
        <v>311</v>
      </c>
      <c r="AJ1616" s="83" t="s">
        <v>311</v>
      </c>
      <c r="AK1616" s="83" t="s">
        <v>311</v>
      </c>
      <c r="AL1616" s="83" t="s">
        <v>311</v>
      </c>
      <c r="AM1616" s="83" t="s">
        <v>311</v>
      </c>
      <c r="AN1616" s="83" t="s">
        <v>311</v>
      </c>
    </row>
    <row r="1617" spans="1:40" x14ac:dyDescent="0.25">
      <c r="A1617" s="81">
        <f t="shared" si="25"/>
        <v>1608</v>
      </c>
      <c r="B1617" s="82" t="str">
        <f>IF(tbl_main[[#This Row],[ТИП]]="","",IF(tbl_main[[#This Row],[Серия и номер]]="","",tbl_main[[#This Row],[ТИП]]&amp;"-"&amp;RIGHT(tbl_main[[#This Row],[Серия и номер]],6)))</f>
        <v/>
      </c>
      <c r="C1617" s="83" t="s">
        <v>311</v>
      </c>
      <c r="D1617" s="83" t="s">
        <v>311</v>
      </c>
      <c r="E1617" s="83" t="s">
        <v>311</v>
      </c>
      <c r="F1617" s="83" t="s">
        <v>311</v>
      </c>
      <c r="G1617" s="83" t="s">
        <v>311</v>
      </c>
      <c r="H1617" s="83" t="s">
        <v>311</v>
      </c>
      <c r="I1617" s="83" t="s">
        <v>311</v>
      </c>
      <c r="J1617" s="83" t="s">
        <v>311</v>
      </c>
      <c r="K1617" s="84" t="s">
        <v>311</v>
      </c>
      <c r="L1617" s="83" t="s">
        <v>311</v>
      </c>
      <c r="M1617" s="85" t="s">
        <v>311</v>
      </c>
      <c r="N1617" s="83" t="s">
        <v>311</v>
      </c>
      <c r="O1617" s="84" t="s">
        <v>311</v>
      </c>
      <c r="P1617" s="83" t="s">
        <v>311</v>
      </c>
      <c r="Q1617" s="83" t="s">
        <v>311</v>
      </c>
      <c r="R1617" s="83" t="s">
        <v>311</v>
      </c>
      <c r="S1617" s="86" t="s">
        <v>311</v>
      </c>
      <c r="T1617" s="83" t="s">
        <v>311</v>
      </c>
      <c r="U1617" s="83" t="s">
        <v>311</v>
      </c>
      <c r="V1617" s="83" t="s">
        <v>311</v>
      </c>
      <c r="W1617" s="86" t="s">
        <v>311</v>
      </c>
      <c r="X1617" s="86" t="s">
        <v>311</v>
      </c>
      <c r="Y1617" s="90" t="str">
        <f>IF(tbl_main[[#This Row],[ИНН организации]]="","",IF(ISERROR(VLOOKUP(tbl_main[[#This Row],[ИНН организации]],tbl_inn[],3,FALSE)),"Проверьте ИНН",VLOOKUP(tbl_main[[#This Row],[ИНН организации]],tbl_inn[],3,FALSE)))</f>
        <v/>
      </c>
      <c r="Z1617" s="90" t="str">
        <f>IF(ISERROR(VLOOKUP(tbl_main[[#This Row],[ИНН организации]],tbl_inn[],4,FALSE)),"",VLOOKUP(tbl_main[[#This Row],[ИНН организации]],tbl_inn[],4,FALSE))</f>
        <v/>
      </c>
      <c r="AA1617" s="90" t="str">
        <f>IF(ISERROR(VLOOKUP(tbl_main[[#This Row],[ИНН организации]],tbl_inn[],8,FALSE)),"",VLOOKUP(tbl_main[[#This Row],[ИНН организации]],tbl_inn[],8,FALSE))</f>
        <v/>
      </c>
      <c r="AB1617" s="83" t="s">
        <v>311</v>
      </c>
      <c r="AC1617" s="83" t="s">
        <v>311</v>
      </c>
      <c r="AD1617" s="83" t="s">
        <v>311</v>
      </c>
      <c r="AE1617" s="83" t="s">
        <v>311</v>
      </c>
      <c r="AF1617" s="83" t="s">
        <v>311</v>
      </c>
      <c r="AG1617" s="83" t="s">
        <v>311</v>
      </c>
      <c r="AH1617" s="83" t="s">
        <v>311</v>
      </c>
      <c r="AI1617" s="83" t="s">
        <v>311</v>
      </c>
      <c r="AJ1617" s="83" t="s">
        <v>311</v>
      </c>
      <c r="AK1617" s="83" t="s">
        <v>311</v>
      </c>
      <c r="AL1617" s="83" t="s">
        <v>311</v>
      </c>
      <c r="AM1617" s="83" t="s">
        <v>311</v>
      </c>
      <c r="AN1617" s="83" t="s">
        <v>311</v>
      </c>
    </row>
    <row r="1618" spans="1:40" x14ac:dyDescent="0.25">
      <c r="A1618" s="81">
        <f t="shared" si="25"/>
        <v>1609</v>
      </c>
      <c r="B1618" s="82" t="str">
        <f>IF(tbl_main[[#This Row],[ТИП]]="","",IF(tbl_main[[#This Row],[Серия и номер]]="","",tbl_main[[#This Row],[ТИП]]&amp;"-"&amp;RIGHT(tbl_main[[#This Row],[Серия и номер]],6)))</f>
        <v/>
      </c>
      <c r="C1618" s="83" t="s">
        <v>311</v>
      </c>
      <c r="D1618" s="83" t="s">
        <v>311</v>
      </c>
      <c r="E1618" s="83" t="s">
        <v>311</v>
      </c>
      <c r="F1618" s="83" t="s">
        <v>311</v>
      </c>
      <c r="G1618" s="83" t="s">
        <v>311</v>
      </c>
      <c r="H1618" s="83" t="s">
        <v>311</v>
      </c>
      <c r="I1618" s="83" t="s">
        <v>311</v>
      </c>
      <c r="J1618" s="83" t="s">
        <v>311</v>
      </c>
      <c r="K1618" s="84" t="s">
        <v>311</v>
      </c>
      <c r="L1618" s="83" t="s">
        <v>311</v>
      </c>
      <c r="M1618" s="85" t="s">
        <v>311</v>
      </c>
      <c r="N1618" s="83" t="s">
        <v>311</v>
      </c>
      <c r="O1618" s="84" t="s">
        <v>311</v>
      </c>
      <c r="P1618" s="83" t="s">
        <v>311</v>
      </c>
      <c r="Q1618" s="83" t="s">
        <v>311</v>
      </c>
      <c r="R1618" s="83" t="s">
        <v>311</v>
      </c>
      <c r="S1618" s="86" t="s">
        <v>311</v>
      </c>
      <c r="T1618" s="83" t="s">
        <v>311</v>
      </c>
      <c r="U1618" s="83" t="s">
        <v>311</v>
      </c>
      <c r="V1618" s="83" t="s">
        <v>311</v>
      </c>
      <c r="W1618" s="86" t="s">
        <v>311</v>
      </c>
      <c r="X1618" s="86" t="s">
        <v>311</v>
      </c>
      <c r="Y1618" s="90" t="str">
        <f>IF(tbl_main[[#This Row],[ИНН организации]]="","",IF(ISERROR(VLOOKUP(tbl_main[[#This Row],[ИНН организации]],tbl_inn[],3,FALSE)),"Проверьте ИНН",VLOOKUP(tbl_main[[#This Row],[ИНН организации]],tbl_inn[],3,FALSE)))</f>
        <v/>
      </c>
      <c r="Z1618" s="90" t="str">
        <f>IF(ISERROR(VLOOKUP(tbl_main[[#This Row],[ИНН организации]],tbl_inn[],4,FALSE)),"",VLOOKUP(tbl_main[[#This Row],[ИНН организации]],tbl_inn[],4,FALSE))</f>
        <v/>
      </c>
      <c r="AA1618" s="90" t="str">
        <f>IF(ISERROR(VLOOKUP(tbl_main[[#This Row],[ИНН организации]],tbl_inn[],8,FALSE)),"",VLOOKUP(tbl_main[[#This Row],[ИНН организации]],tbl_inn[],8,FALSE))</f>
        <v/>
      </c>
      <c r="AB1618" s="83" t="s">
        <v>311</v>
      </c>
      <c r="AC1618" s="83" t="s">
        <v>311</v>
      </c>
      <c r="AD1618" s="83" t="s">
        <v>311</v>
      </c>
      <c r="AE1618" s="83" t="s">
        <v>311</v>
      </c>
      <c r="AF1618" s="83" t="s">
        <v>311</v>
      </c>
      <c r="AG1618" s="83" t="s">
        <v>311</v>
      </c>
      <c r="AH1618" s="83" t="s">
        <v>311</v>
      </c>
      <c r="AI1618" s="83" t="s">
        <v>311</v>
      </c>
      <c r="AJ1618" s="83" t="s">
        <v>311</v>
      </c>
      <c r="AK1618" s="83" t="s">
        <v>311</v>
      </c>
      <c r="AL1618" s="83" t="s">
        <v>311</v>
      </c>
      <c r="AM1618" s="83" t="s">
        <v>311</v>
      </c>
      <c r="AN1618" s="83" t="s">
        <v>311</v>
      </c>
    </row>
    <row r="1619" spans="1:40" x14ac:dyDescent="0.25">
      <c r="A1619" s="81">
        <f t="shared" si="25"/>
        <v>1610</v>
      </c>
      <c r="B1619" s="82" t="str">
        <f>IF(tbl_main[[#This Row],[ТИП]]="","",IF(tbl_main[[#This Row],[Серия и номер]]="","",tbl_main[[#This Row],[ТИП]]&amp;"-"&amp;RIGHT(tbl_main[[#This Row],[Серия и номер]],6)))</f>
        <v/>
      </c>
      <c r="C1619" s="83" t="s">
        <v>311</v>
      </c>
      <c r="D1619" s="83" t="s">
        <v>311</v>
      </c>
      <c r="E1619" s="83" t="s">
        <v>311</v>
      </c>
      <c r="F1619" s="83" t="s">
        <v>311</v>
      </c>
      <c r="G1619" s="83" t="s">
        <v>311</v>
      </c>
      <c r="H1619" s="83" t="s">
        <v>311</v>
      </c>
      <c r="I1619" s="83" t="s">
        <v>311</v>
      </c>
      <c r="J1619" s="83" t="s">
        <v>311</v>
      </c>
      <c r="K1619" s="84" t="s">
        <v>311</v>
      </c>
      <c r="L1619" s="83" t="s">
        <v>311</v>
      </c>
      <c r="M1619" s="85" t="s">
        <v>311</v>
      </c>
      <c r="N1619" s="83" t="s">
        <v>311</v>
      </c>
      <c r="O1619" s="84" t="s">
        <v>311</v>
      </c>
      <c r="P1619" s="83" t="s">
        <v>311</v>
      </c>
      <c r="Q1619" s="83" t="s">
        <v>311</v>
      </c>
      <c r="R1619" s="83" t="s">
        <v>311</v>
      </c>
      <c r="S1619" s="86" t="s">
        <v>311</v>
      </c>
      <c r="T1619" s="83" t="s">
        <v>311</v>
      </c>
      <c r="U1619" s="83" t="s">
        <v>311</v>
      </c>
      <c r="V1619" s="83" t="s">
        <v>311</v>
      </c>
      <c r="W1619" s="86" t="s">
        <v>311</v>
      </c>
      <c r="X1619" s="86" t="s">
        <v>311</v>
      </c>
      <c r="Y1619" s="90" t="str">
        <f>IF(tbl_main[[#This Row],[ИНН организации]]="","",IF(ISERROR(VLOOKUP(tbl_main[[#This Row],[ИНН организации]],tbl_inn[],3,FALSE)),"Проверьте ИНН",VLOOKUP(tbl_main[[#This Row],[ИНН организации]],tbl_inn[],3,FALSE)))</f>
        <v/>
      </c>
      <c r="Z1619" s="90" t="str">
        <f>IF(ISERROR(VLOOKUP(tbl_main[[#This Row],[ИНН организации]],tbl_inn[],4,FALSE)),"",VLOOKUP(tbl_main[[#This Row],[ИНН организации]],tbl_inn[],4,FALSE))</f>
        <v/>
      </c>
      <c r="AA1619" s="90" t="str">
        <f>IF(ISERROR(VLOOKUP(tbl_main[[#This Row],[ИНН организации]],tbl_inn[],8,FALSE)),"",VLOOKUP(tbl_main[[#This Row],[ИНН организации]],tbl_inn[],8,FALSE))</f>
        <v/>
      </c>
      <c r="AB1619" s="83" t="s">
        <v>311</v>
      </c>
      <c r="AC1619" s="83" t="s">
        <v>311</v>
      </c>
      <c r="AD1619" s="83" t="s">
        <v>311</v>
      </c>
      <c r="AE1619" s="83" t="s">
        <v>311</v>
      </c>
      <c r="AF1619" s="83" t="s">
        <v>311</v>
      </c>
      <c r="AG1619" s="83" t="s">
        <v>311</v>
      </c>
      <c r="AH1619" s="83" t="s">
        <v>311</v>
      </c>
      <c r="AI1619" s="83" t="s">
        <v>311</v>
      </c>
      <c r="AJ1619" s="83" t="s">
        <v>311</v>
      </c>
      <c r="AK1619" s="83" t="s">
        <v>311</v>
      </c>
      <c r="AL1619" s="83" t="s">
        <v>311</v>
      </c>
      <c r="AM1619" s="83" t="s">
        <v>311</v>
      </c>
      <c r="AN1619" s="83" t="s">
        <v>311</v>
      </c>
    </row>
    <row r="1620" spans="1:40" x14ac:dyDescent="0.25">
      <c r="A1620" s="81">
        <f t="shared" si="25"/>
        <v>1611</v>
      </c>
      <c r="B1620" s="82" t="str">
        <f>IF(tbl_main[[#This Row],[ТИП]]="","",IF(tbl_main[[#This Row],[Серия и номер]]="","",tbl_main[[#This Row],[ТИП]]&amp;"-"&amp;RIGHT(tbl_main[[#This Row],[Серия и номер]],6)))</f>
        <v/>
      </c>
      <c r="C1620" s="83" t="s">
        <v>311</v>
      </c>
      <c r="D1620" s="83" t="s">
        <v>311</v>
      </c>
      <c r="E1620" s="83" t="s">
        <v>311</v>
      </c>
      <c r="F1620" s="83" t="s">
        <v>311</v>
      </c>
      <c r="G1620" s="83" t="s">
        <v>311</v>
      </c>
      <c r="H1620" s="83" t="s">
        <v>311</v>
      </c>
      <c r="I1620" s="83" t="s">
        <v>311</v>
      </c>
      <c r="J1620" s="83" t="s">
        <v>311</v>
      </c>
      <c r="K1620" s="84" t="s">
        <v>311</v>
      </c>
      <c r="L1620" s="83" t="s">
        <v>311</v>
      </c>
      <c r="M1620" s="85" t="s">
        <v>311</v>
      </c>
      <c r="N1620" s="83" t="s">
        <v>311</v>
      </c>
      <c r="O1620" s="84" t="s">
        <v>311</v>
      </c>
      <c r="P1620" s="83" t="s">
        <v>311</v>
      </c>
      <c r="Q1620" s="83" t="s">
        <v>311</v>
      </c>
      <c r="R1620" s="83" t="s">
        <v>311</v>
      </c>
      <c r="S1620" s="86" t="s">
        <v>311</v>
      </c>
      <c r="T1620" s="83" t="s">
        <v>311</v>
      </c>
      <c r="U1620" s="83" t="s">
        <v>311</v>
      </c>
      <c r="V1620" s="83" t="s">
        <v>311</v>
      </c>
      <c r="W1620" s="86" t="s">
        <v>311</v>
      </c>
      <c r="X1620" s="86" t="s">
        <v>311</v>
      </c>
      <c r="Y1620" s="90" t="str">
        <f>IF(tbl_main[[#This Row],[ИНН организации]]="","",IF(ISERROR(VLOOKUP(tbl_main[[#This Row],[ИНН организации]],tbl_inn[],3,FALSE)),"Проверьте ИНН",VLOOKUP(tbl_main[[#This Row],[ИНН организации]],tbl_inn[],3,FALSE)))</f>
        <v/>
      </c>
      <c r="Z1620" s="90" t="str">
        <f>IF(ISERROR(VLOOKUP(tbl_main[[#This Row],[ИНН организации]],tbl_inn[],4,FALSE)),"",VLOOKUP(tbl_main[[#This Row],[ИНН организации]],tbl_inn[],4,FALSE))</f>
        <v/>
      </c>
      <c r="AA1620" s="90" t="str">
        <f>IF(ISERROR(VLOOKUP(tbl_main[[#This Row],[ИНН организации]],tbl_inn[],8,FALSE)),"",VLOOKUP(tbl_main[[#This Row],[ИНН организации]],tbl_inn[],8,FALSE))</f>
        <v/>
      </c>
      <c r="AB1620" s="83" t="s">
        <v>311</v>
      </c>
      <c r="AC1620" s="83" t="s">
        <v>311</v>
      </c>
      <c r="AD1620" s="83" t="s">
        <v>311</v>
      </c>
      <c r="AE1620" s="83" t="s">
        <v>311</v>
      </c>
      <c r="AF1620" s="83" t="s">
        <v>311</v>
      </c>
      <c r="AG1620" s="83" t="s">
        <v>311</v>
      </c>
      <c r="AH1620" s="83" t="s">
        <v>311</v>
      </c>
      <c r="AI1620" s="83" t="s">
        <v>311</v>
      </c>
      <c r="AJ1620" s="83" t="s">
        <v>311</v>
      </c>
      <c r="AK1620" s="83" t="s">
        <v>311</v>
      </c>
      <c r="AL1620" s="83" t="s">
        <v>311</v>
      </c>
      <c r="AM1620" s="83" t="s">
        <v>311</v>
      </c>
      <c r="AN1620" s="83" t="s">
        <v>311</v>
      </c>
    </row>
    <row r="1621" spans="1:40" x14ac:dyDescent="0.25">
      <c r="A1621" s="81">
        <f t="shared" si="25"/>
        <v>1612</v>
      </c>
      <c r="B1621" s="82" t="str">
        <f>IF(tbl_main[[#This Row],[ТИП]]="","",IF(tbl_main[[#This Row],[Серия и номер]]="","",tbl_main[[#This Row],[ТИП]]&amp;"-"&amp;RIGHT(tbl_main[[#This Row],[Серия и номер]],6)))</f>
        <v/>
      </c>
      <c r="C1621" s="83" t="s">
        <v>311</v>
      </c>
      <c r="D1621" s="83" t="s">
        <v>311</v>
      </c>
      <c r="E1621" s="83" t="s">
        <v>311</v>
      </c>
      <c r="F1621" s="83" t="s">
        <v>311</v>
      </c>
      <c r="G1621" s="83" t="s">
        <v>311</v>
      </c>
      <c r="H1621" s="83" t="s">
        <v>311</v>
      </c>
      <c r="I1621" s="83" t="s">
        <v>311</v>
      </c>
      <c r="J1621" s="83" t="s">
        <v>311</v>
      </c>
      <c r="K1621" s="84" t="s">
        <v>311</v>
      </c>
      <c r="L1621" s="83" t="s">
        <v>311</v>
      </c>
      <c r="M1621" s="85" t="s">
        <v>311</v>
      </c>
      <c r="N1621" s="83" t="s">
        <v>311</v>
      </c>
      <c r="O1621" s="84" t="s">
        <v>311</v>
      </c>
      <c r="P1621" s="83" t="s">
        <v>311</v>
      </c>
      <c r="Q1621" s="83" t="s">
        <v>311</v>
      </c>
      <c r="R1621" s="83" t="s">
        <v>311</v>
      </c>
      <c r="S1621" s="86" t="s">
        <v>311</v>
      </c>
      <c r="T1621" s="83" t="s">
        <v>311</v>
      </c>
      <c r="U1621" s="83" t="s">
        <v>311</v>
      </c>
      <c r="V1621" s="83" t="s">
        <v>311</v>
      </c>
      <c r="W1621" s="86" t="s">
        <v>311</v>
      </c>
      <c r="X1621" s="86" t="s">
        <v>311</v>
      </c>
      <c r="Y1621" s="90" t="str">
        <f>IF(tbl_main[[#This Row],[ИНН организации]]="","",IF(ISERROR(VLOOKUP(tbl_main[[#This Row],[ИНН организации]],tbl_inn[],3,FALSE)),"Проверьте ИНН",VLOOKUP(tbl_main[[#This Row],[ИНН организации]],tbl_inn[],3,FALSE)))</f>
        <v/>
      </c>
      <c r="Z1621" s="90" t="str">
        <f>IF(ISERROR(VLOOKUP(tbl_main[[#This Row],[ИНН организации]],tbl_inn[],4,FALSE)),"",VLOOKUP(tbl_main[[#This Row],[ИНН организации]],tbl_inn[],4,FALSE))</f>
        <v/>
      </c>
      <c r="AA1621" s="90" t="str">
        <f>IF(ISERROR(VLOOKUP(tbl_main[[#This Row],[ИНН организации]],tbl_inn[],8,FALSE)),"",VLOOKUP(tbl_main[[#This Row],[ИНН организации]],tbl_inn[],8,FALSE))</f>
        <v/>
      </c>
      <c r="AB1621" s="83" t="s">
        <v>311</v>
      </c>
      <c r="AC1621" s="83" t="s">
        <v>311</v>
      </c>
      <c r="AD1621" s="83" t="s">
        <v>311</v>
      </c>
      <c r="AE1621" s="83" t="s">
        <v>311</v>
      </c>
      <c r="AF1621" s="83" t="s">
        <v>311</v>
      </c>
      <c r="AG1621" s="83" t="s">
        <v>311</v>
      </c>
      <c r="AH1621" s="83" t="s">
        <v>311</v>
      </c>
      <c r="AI1621" s="83" t="s">
        <v>311</v>
      </c>
      <c r="AJ1621" s="83" t="s">
        <v>311</v>
      </c>
      <c r="AK1621" s="83" t="s">
        <v>311</v>
      </c>
      <c r="AL1621" s="83" t="s">
        <v>311</v>
      </c>
      <c r="AM1621" s="83" t="s">
        <v>311</v>
      </c>
      <c r="AN1621" s="83" t="s">
        <v>311</v>
      </c>
    </row>
    <row r="1622" spans="1:40" x14ac:dyDescent="0.25">
      <c r="A1622" s="81">
        <f t="shared" si="25"/>
        <v>1613</v>
      </c>
      <c r="B1622" s="82" t="str">
        <f>IF(tbl_main[[#This Row],[ТИП]]="","",IF(tbl_main[[#This Row],[Серия и номер]]="","",tbl_main[[#This Row],[ТИП]]&amp;"-"&amp;RIGHT(tbl_main[[#This Row],[Серия и номер]],6)))</f>
        <v/>
      </c>
      <c r="C1622" s="83" t="s">
        <v>311</v>
      </c>
      <c r="D1622" s="83" t="s">
        <v>311</v>
      </c>
      <c r="E1622" s="83" t="s">
        <v>311</v>
      </c>
      <c r="F1622" s="83" t="s">
        <v>311</v>
      </c>
      <c r="G1622" s="83" t="s">
        <v>311</v>
      </c>
      <c r="H1622" s="83" t="s">
        <v>311</v>
      </c>
      <c r="I1622" s="83" t="s">
        <v>311</v>
      </c>
      <c r="J1622" s="83" t="s">
        <v>311</v>
      </c>
      <c r="K1622" s="84" t="s">
        <v>311</v>
      </c>
      <c r="L1622" s="83" t="s">
        <v>311</v>
      </c>
      <c r="M1622" s="85" t="s">
        <v>311</v>
      </c>
      <c r="N1622" s="83" t="s">
        <v>311</v>
      </c>
      <c r="O1622" s="84" t="s">
        <v>311</v>
      </c>
      <c r="P1622" s="83" t="s">
        <v>311</v>
      </c>
      <c r="Q1622" s="83" t="s">
        <v>311</v>
      </c>
      <c r="R1622" s="83" t="s">
        <v>311</v>
      </c>
      <c r="S1622" s="86" t="s">
        <v>311</v>
      </c>
      <c r="T1622" s="83" t="s">
        <v>311</v>
      </c>
      <c r="U1622" s="83" t="s">
        <v>311</v>
      </c>
      <c r="V1622" s="83" t="s">
        <v>311</v>
      </c>
      <c r="W1622" s="86" t="s">
        <v>311</v>
      </c>
      <c r="X1622" s="86" t="s">
        <v>311</v>
      </c>
      <c r="Y1622" s="90" t="str">
        <f>IF(tbl_main[[#This Row],[ИНН организации]]="","",IF(ISERROR(VLOOKUP(tbl_main[[#This Row],[ИНН организации]],tbl_inn[],3,FALSE)),"Проверьте ИНН",VLOOKUP(tbl_main[[#This Row],[ИНН организации]],tbl_inn[],3,FALSE)))</f>
        <v/>
      </c>
      <c r="Z1622" s="90" t="str">
        <f>IF(ISERROR(VLOOKUP(tbl_main[[#This Row],[ИНН организации]],tbl_inn[],4,FALSE)),"",VLOOKUP(tbl_main[[#This Row],[ИНН организации]],tbl_inn[],4,FALSE))</f>
        <v/>
      </c>
      <c r="AA1622" s="90" t="str">
        <f>IF(ISERROR(VLOOKUP(tbl_main[[#This Row],[ИНН организации]],tbl_inn[],8,FALSE)),"",VLOOKUP(tbl_main[[#This Row],[ИНН организации]],tbl_inn[],8,FALSE))</f>
        <v/>
      </c>
      <c r="AB1622" s="83" t="s">
        <v>311</v>
      </c>
      <c r="AC1622" s="83" t="s">
        <v>311</v>
      </c>
      <c r="AD1622" s="83" t="s">
        <v>311</v>
      </c>
      <c r="AE1622" s="83" t="s">
        <v>311</v>
      </c>
      <c r="AF1622" s="83" t="s">
        <v>311</v>
      </c>
      <c r="AG1622" s="83" t="s">
        <v>311</v>
      </c>
      <c r="AH1622" s="83" t="s">
        <v>311</v>
      </c>
      <c r="AI1622" s="83" t="s">
        <v>311</v>
      </c>
      <c r="AJ1622" s="83" t="s">
        <v>311</v>
      </c>
      <c r="AK1622" s="83" t="s">
        <v>311</v>
      </c>
      <c r="AL1622" s="83" t="s">
        <v>311</v>
      </c>
      <c r="AM1622" s="83" t="s">
        <v>311</v>
      </c>
      <c r="AN1622" s="83" t="s">
        <v>311</v>
      </c>
    </row>
    <row r="1623" spans="1:40" x14ac:dyDescent="0.25">
      <c r="A1623" s="81">
        <f t="shared" si="25"/>
        <v>1614</v>
      </c>
      <c r="B1623" s="82" t="str">
        <f>IF(tbl_main[[#This Row],[ТИП]]="","",IF(tbl_main[[#This Row],[Серия и номер]]="","",tbl_main[[#This Row],[ТИП]]&amp;"-"&amp;RIGHT(tbl_main[[#This Row],[Серия и номер]],6)))</f>
        <v/>
      </c>
      <c r="C1623" s="83" t="s">
        <v>311</v>
      </c>
      <c r="D1623" s="83" t="s">
        <v>311</v>
      </c>
      <c r="E1623" s="83" t="s">
        <v>311</v>
      </c>
      <c r="F1623" s="83" t="s">
        <v>311</v>
      </c>
      <c r="G1623" s="83" t="s">
        <v>311</v>
      </c>
      <c r="H1623" s="83" t="s">
        <v>311</v>
      </c>
      <c r="I1623" s="83" t="s">
        <v>311</v>
      </c>
      <c r="J1623" s="83" t="s">
        <v>311</v>
      </c>
      <c r="K1623" s="84" t="s">
        <v>311</v>
      </c>
      <c r="L1623" s="83" t="s">
        <v>311</v>
      </c>
      <c r="M1623" s="85" t="s">
        <v>311</v>
      </c>
      <c r="N1623" s="83" t="s">
        <v>311</v>
      </c>
      <c r="O1623" s="84" t="s">
        <v>311</v>
      </c>
      <c r="P1623" s="83" t="s">
        <v>311</v>
      </c>
      <c r="Q1623" s="83" t="s">
        <v>311</v>
      </c>
      <c r="R1623" s="83" t="s">
        <v>311</v>
      </c>
      <c r="S1623" s="86" t="s">
        <v>311</v>
      </c>
      <c r="T1623" s="83" t="s">
        <v>311</v>
      </c>
      <c r="U1623" s="83" t="s">
        <v>311</v>
      </c>
      <c r="V1623" s="83" t="s">
        <v>311</v>
      </c>
      <c r="W1623" s="86" t="s">
        <v>311</v>
      </c>
      <c r="X1623" s="86" t="s">
        <v>311</v>
      </c>
      <c r="Y1623" s="90" t="str">
        <f>IF(tbl_main[[#This Row],[ИНН организации]]="","",IF(ISERROR(VLOOKUP(tbl_main[[#This Row],[ИНН организации]],tbl_inn[],3,FALSE)),"Проверьте ИНН",VLOOKUP(tbl_main[[#This Row],[ИНН организации]],tbl_inn[],3,FALSE)))</f>
        <v/>
      </c>
      <c r="Z1623" s="90" t="str">
        <f>IF(ISERROR(VLOOKUP(tbl_main[[#This Row],[ИНН организации]],tbl_inn[],4,FALSE)),"",VLOOKUP(tbl_main[[#This Row],[ИНН организации]],tbl_inn[],4,FALSE))</f>
        <v/>
      </c>
      <c r="AA1623" s="90" t="str">
        <f>IF(ISERROR(VLOOKUP(tbl_main[[#This Row],[ИНН организации]],tbl_inn[],8,FALSE)),"",VLOOKUP(tbl_main[[#This Row],[ИНН организации]],tbl_inn[],8,FALSE))</f>
        <v/>
      </c>
      <c r="AB1623" s="83" t="s">
        <v>311</v>
      </c>
      <c r="AC1623" s="83" t="s">
        <v>311</v>
      </c>
      <c r="AD1623" s="83" t="s">
        <v>311</v>
      </c>
      <c r="AE1623" s="83" t="s">
        <v>311</v>
      </c>
      <c r="AF1623" s="83" t="s">
        <v>311</v>
      </c>
      <c r="AG1623" s="83" t="s">
        <v>311</v>
      </c>
      <c r="AH1623" s="83" t="s">
        <v>311</v>
      </c>
      <c r="AI1623" s="83" t="s">
        <v>311</v>
      </c>
      <c r="AJ1623" s="83" t="s">
        <v>311</v>
      </c>
      <c r="AK1623" s="83" t="s">
        <v>311</v>
      </c>
      <c r="AL1623" s="83" t="s">
        <v>311</v>
      </c>
      <c r="AM1623" s="83" t="s">
        <v>311</v>
      </c>
      <c r="AN1623" s="83" t="s">
        <v>311</v>
      </c>
    </row>
    <row r="1624" spans="1:40" x14ac:dyDescent="0.25">
      <c r="A1624" s="81">
        <f t="shared" si="25"/>
        <v>1615</v>
      </c>
      <c r="B1624" s="82" t="str">
        <f>IF(tbl_main[[#This Row],[ТИП]]="","",IF(tbl_main[[#This Row],[Серия и номер]]="","",tbl_main[[#This Row],[ТИП]]&amp;"-"&amp;RIGHT(tbl_main[[#This Row],[Серия и номер]],6)))</f>
        <v/>
      </c>
      <c r="C1624" s="83" t="s">
        <v>311</v>
      </c>
      <c r="D1624" s="83" t="s">
        <v>311</v>
      </c>
      <c r="E1624" s="83" t="s">
        <v>311</v>
      </c>
      <c r="F1624" s="83" t="s">
        <v>311</v>
      </c>
      <c r="G1624" s="83" t="s">
        <v>311</v>
      </c>
      <c r="H1624" s="83" t="s">
        <v>311</v>
      </c>
      <c r="I1624" s="83" t="s">
        <v>311</v>
      </c>
      <c r="J1624" s="83" t="s">
        <v>311</v>
      </c>
      <c r="K1624" s="84" t="s">
        <v>311</v>
      </c>
      <c r="L1624" s="83" t="s">
        <v>311</v>
      </c>
      <c r="M1624" s="85" t="s">
        <v>311</v>
      </c>
      <c r="N1624" s="83" t="s">
        <v>311</v>
      </c>
      <c r="O1624" s="84" t="s">
        <v>311</v>
      </c>
      <c r="P1624" s="83" t="s">
        <v>311</v>
      </c>
      <c r="Q1624" s="83" t="s">
        <v>311</v>
      </c>
      <c r="R1624" s="83" t="s">
        <v>311</v>
      </c>
      <c r="S1624" s="86" t="s">
        <v>311</v>
      </c>
      <c r="T1624" s="83" t="s">
        <v>311</v>
      </c>
      <c r="U1624" s="83" t="s">
        <v>311</v>
      </c>
      <c r="V1624" s="83" t="s">
        <v>311</v>
      </c>
      <c r="W1624" s="86" t="s">
        <v>311</v>
      </c>
      <c r="X1624" s="86" t="s">
        <v>311</v>
      </c>
      <c r="Y1624" s="90" t="str">
        <f>IF(tbl_main[[#This Row],[ИНН организации]]="","",IF(ISERROR(VLOOKUP(tbl_main[[#This Row],[ИНН организации]],tbl_inn[],3,FALSE)),"Проверьте ИНН",VLOOKUP(tbl_main[[#This Row],[ИНН организации]],tbl_inn[],3,FALSE)))</f>
        <v/>
      </c>
      <c r="Z1624" s="90" t="str">
        <f>IF(ISERROR(VLOOKUP(tbl_main[[#This Row],[ИНН организации]],tbl_inn[],4,FALSE)),"",VLOOKUP(tbl_main[[#This Row],[ИНН организации]],tbl_inn[],4,FALSE))</f>
        <v/>
      </c>
      <c r="AA1624" s="90" t="str">
        <f>IF(ISERROR(VLOOKUP(tbl_main[[#This Row],[ИНН организации]],tbl_inn[],8,FALSE)),"",VLOOKUP(tbl_main[[#This Row],[ИНН организации]],tbl_inn[],8,FALSE))</f>
        <v/>
      </c>
      <c r="AB1624" s="83" t="s">
        <v>311</v>
      </c>
      <c r="AC1624" s="83" t="s">
        <v>311</v>
      </c>
      <c r="AD1624" s="83" t="s">
        <v>311</v>
      </c>
      <c r="AE1624" s="83" t="s">
        <v>311</v>
      </c>
      <c r="AF1624" s="83" t="s">
        <v>311</v>
      </c>
      <c r="AG1624" s="83" t="s">
        <v>311</v>
      </c>
      <c r="AH1624" s="83" t="s">
        <v>311</v>
      </c>
      <c r="AI1624" s="83" t="s">
        <v>311</v>
      </c>
      <c r="AJ1624" s="83" t="s">
        <v>311</v>
      </c>
      <c r="AK1624" s="83" t="s">
        <v>311</v>
      </c>
      <c r="AL1624" s="83" t="s">
        <v>311</v>
      </c>
      <c r="AM1624" s="83" t="s">
        <v>311</v>
      </c>
      <c r="AN1624" s="83" t="s">
        <v>311</v>
      </c>
    </row>
    <row r="1625" spans="1:40" x14ac:dyDescent="0.25">
      <c r="A1625" s="81">
        <f t="shared" si="25"/>
        <v>1616</v>
      </c>
      <c r="B1625" s="82" t="str">
        <f>IF(tbl_main[[#This Row],[ТИП]]="","",IF(tbl_main[[#This Row],[Серия и номер]]="","",tbl_main[[#This Row],[ТИП]]&amp;"-"&amp;RIGHT(tbl_main[[#This Row],[Серия и номер]],6)))</f>
        <v/>
      </c>
      <c r="C1625" s="83" t="s">
        <v>311</v>
      </c>
      <c r="D1625" s="83" t="s">
        <v>311</v>
      </c>
      <c r="E1625" s="83" t="s">
        <v>311</v>
      </c>
      <c r="F1625" s="83" t="s">
        <v>311</v>
      </c>
      <c r="G1625" s="83" t="s">
        <v>311</v>
      </c>
      <c r="H1625" s="83" t="s">
        <v>311</v>
      </c>
      <c r="I1625" s="83" t="s">
        <v>311</v>
      </c>
      <c r="J1625" s="83" t="s">
        <v>311</v>
      </c>
      <c r="K1625" s="84" t="s">
        <v>311</v>
      </c>
      <c r="L1625" s="83" t="s">
        <v>311</v>
      </c>
      <c r="M1625" s="85" t="s">
        <v>311</v>
      </c>
      <c r="N1625" s="83" t="s">
        <v>311</v>
      </c>
      <c r="O1625" s="84" t="s">
        <v>311</v>
      </c>
      <c r="P1625" s="83" t="s">
        <v>311</v>
      </c>
      <c r="Q1625" s="83" t="s">
        <v>311</v>
      </c>
      <c r="R1625" s="83" t="s">
        <v>311</v>
      </c>
      <c r="S1625" s="86" t="s">
        <v>311</v>
      </c>
      <c r="T1625" s="83" t="s">
        <v>311</v>
      </c>
      <c r="U1625" s="83" t="s">
        <v>311</v>
      </c>
      <c r="V1625" s="83" t="s">
        <v>311</v>
      </c>
      <c r="W1625" s="86" t="s">
        <v>311</v>
      </c>
      <c r="X1625" s="86" t="s">
        <v>311</v>
      </c>
      <c r="Y1625" s="90" t="str">
        <f>IF(tbl_main[[#This Row],[ИНН организации]]="","",IF(ISERROR(VLOOKUP(tbl_main[[#This Row],[ИНН организации]],tbl_inn[],3,FALSE)),"Проверьте ИНН",VLOOKUP(tbl_main[[#This Row],[ИНН организации]],tbl_inn[],3,FALSE)))</f>
        <v/>
      </c>
      <c r="Z1625" s="90" t="str">
        <f>IF(ISERROR(VLOOKUP(tbl_main[[#This Row],[ИНН организации]],tbl_inn[],4,FALSE)),"",VLOOKUP(tbl_main[[#This Row],[ИНН организации]],tbl_inn[],4,FALSE))</f>
        <v/>
      </c>
      <c r="AA1625" s="90" t="str">
        <f>IF(ISERROR(VLOOKUP(tbl_main[[#This Row],[ИНН организации]],tbl_inn[],8,FALSE)),"",VLOOKUP(tbl_main[[#This Row],[ИНН организации]],tbl_inn[],8,FALSE))</f>
        <v/>
      </c>
      <c r="AB1625" s="83" t="s">
        <v>311</v>
      </c>
      <c r="AC1625" s="83" t="s">
        <v>311</v>
      </c>
      <c r="AD1625" s="83" t="s">
        <v>311</v>
      </c>
      <c r="AE1625" s="83" t="s">
        <v>311</v>
      </c>
      <c r="AF1625" s="83" t="s">
        <v>311</v>
      </c>
      <c r="AG1625" s="83" t="s">
        <v>311</v>
      </c>
      <c r="AH1625" s="83" t="s">
        <v>311</v>
      </c>
      <c r="AI1625" s="83" t="s">
        <v>311</v>
      </c>
      <c r="AJ1625" s="83" t="s">
        <v>311</v>
      </c>
      <c r="AK1625" s="83" t="s">
        <v>311</v>
      </c>
      <c r="AL1625" s="83" t="s">
        <v>311</v>
      </c>
      <c r="AM1625" s="83" t="s">
        <v>311</v>
      </c>
      <c r="AN1625" s="83" t="s">
        <v>311</v>
      </c>
    </row>
    <row r="1626" spans="1:40" x14ac:dyDescent="0.25">
      <c r="A1626" s="81">
        <f t="shared" si="25"/>
        <v>1617</v>
      </c>
      <c r="B1626" s="82" t="str">
        <f>IF(tbl_main[[#This Row],[ТИП]]="","",IF(tbl_main[[#This Row],[Серия и номер]]="","",tbl_main[[#This Row],[ТИП]]&amp;"-"&amp;RIGHT(tbl_main[[#This Row],[Серия и номер]],6)))</f>
        <v/>
      </c>
      <c r="C1626" s="83" t="s">
        <v>311</v>
      </c>
      <c r="D1626" s="83" t="s">
        <v>311</v>
      </c>
      <c r="E1626" s="83" t="s">
        <v>311</v>
      </c>
      <c r="F1626" s="83" t="s">
        <v>311</v>
      </c>
      <c r="G1626" s="83" t="s">
        <v>311</v>
      </c>
      <c r="H1626" s="83" t="s">
        <v>311</v>
      </c>
      <c r="I1626" s="83" t="s">
        <v>311</v>
      </c>
      <c r="J1626" s="83" t="s">
        <v>311</v>
      </c>
      <c r="K1626" s="84" t="s">
        <v>311</v>
      </c>
      <c r="L1626" s="83" t="s">
        <v>311</v>
      </c>
      <c r="M1626" s="85" t="s">
        <v>311</v>
      </c>
      <c r="N1626" s="83" t="s">
        <v>311</v>
      </c>
      <c r="O1626" s="84" t="s">
        <v>311</v>
      </c>
      <c r="P1626" s="83" t="s">
        <v>311</v>
      </c>
      <c r="Q1626" s="83" t="s">
        <v>311</v>
      </c>
      <c r="R1626" s="83" t="s">
        <v>311</v>
      </c>
      <c r="S1626" s="86" t="s">
        <v>311</v>
      </c>
      <c r="T1626" s="83" t="s">
        <v>311</v>
      </c>
      <c r="U1626" s="83" t="s">
        <v>311</v>
      </c>
      <c r="V1626" s="83" t="s">
        <v>311</v>
      </c>
      <c r="W1626" s="86" t="s">
        <v>311</v>
      </c>
      <c r="X1626" s="86" t="s">
        <v>311</v>
      </c>
      <c r="Y1626" s="90" t="str">
        <f>IF(tbl_main[[#This Row],[ИНН организации]]="","",IF(ISERROR(VLOOKUP(tbl_main[[#This Row],[ИНН организации]],tbl_inn[],3,FALSE)),"Проверьте ИНН",VLOOKUP(tbl_main[[#This Row],[ИНН организации]],tbl_inn[],3,FALSE)))</f>
        <v/>
      </c>
      <c r="Z1626" s="90" t="str">
        <f>IF(ISERROR(VLOOKUP(tbl_main[[#This Row],[ИНН организации]],tbl_inn[],4,FALSE)),"",VLOOKUP(tbl_main[[#This Row],[ИНН организации]],tbl_inn[],4,FALSE))</f>
        <v/>
      </c>
      <c r="AA1626" s="90" t="str">
        <f>IF(ISERROR(VLOOKUP(tbl_main[[#This Row],[ИНН организации]],tbl_inn[],8,FALSE)),"",VLOOKUP(tbl_main[[#This Row],[ИНН организации]],tbl_inn[],8,FALSE))</f>
        <v/>
      </c>
      <c r="AB1626" s="83" t="s">
        <v>311</v>
      </c>
      <c r="AC1626" s="83" t="s">
        <v>311</v>
      </c>
      <c r="AD1626" s="83" t="s">
        <v>311</v>
      </c>
      <c r="AE1626" s="83" t="s">
        <v>311</v>
      </c>
      <c r="AF1626" s="83" t="s">
        <v>311</v>
      </c>
      <c r="AG1626" s="83" t="s">
        <v>311</v>
      </c>
      <c r="AH1626" s="83" t="s">
        <v>311</v>
      </c>
      <c r="AI1626" s="83" t="s">
        <v>311</v>
      </c>
      <c r="AJ1626" s="83" t="s">
        <v>311</v>
      </c>
      <c r="AK1626" s="83" t="s">
        <v>311</v>
      </c>
      <c r="AL1626" s="83" t="s">
        <v>311</v>
      </c>
      <c r="AM1626" s="83" t="s">
        <v>311</v>
      </c>
      <c r="AN1626" s="83" t="s">
        <v>311</v>
      </c>
    </row>
    <row r="1627" spans="1:40" x14ac:dyDescent="0.25">
      <c r="A1627" s="81">
        <f t="shared" si="25"/>
        <v>1618</v>
      </c>
      <c r="B1627" s="82" t="str">
        <f>IF(tbl_main[[#This Row],[ТИП]]="","",IF(tbl_main[[#This Row],[Серия и номер]]="","",tbl_main[[#This Row],[ТИП]]&amp;"-"&amp;RIGHT(tbl_main[[#This Row],[Серия и номер]],6)))</f>
        <v/>
      </c>
      <c r="C1627" s="83" t="s">
        <v>311</v>
      </c>
      <c r="D1627" s="83" t="s">
        <v>311</v>
      </c>
      <c r="E1627" s="83" t="s">
        <v>311</v>
      </c>
      <c r="F1627" s="83" t="s">
        <v>311</v>
      </c>
      <c r="G1627" s="83" t="s">
        <v>311</v>
      </c>
      <c r="H1627" s="83" t="s">
        <v>311</v>
      </c>
      <c r="I1627" s="83" t="s">
        <v>311</v>
      </c>
      <c r="J1627" s="83" t="s">
        <v>311</v>
      </c>
      <c r="K1627" s="84" t="s">
        <v>311</v>
      </c>
      <c r="L1627" s="83" t="s">
        <v>311</v>
      </c>
      <c r="M1627" s="85" t="s">
        <v>311</v>
      </c>
      <c r="N1627" s="83" t="s">
        <v>311</v>
      </c>
      <c r="O1627" s="84" t="s">
        <v>311</v>
      </c>
      <c r="P1627" s="83" t="s">
        <v>311</v>
      </c>
      <c r="Q1627" s="83" t="s">
        <v>311</v>
      </c>
      <c r="R1627" s="83" t="s">
        <v>311</v>
      </c>
      <c r="S1627" s="86" t="s">
        <v>311</v>
      </c>
      <c r="T1627" s="83" t="s">
        <v>311</v>
      </c>
      <c r="U1627" s="83" t="s">
        <v>311</v>
      </c>
      <c r="V1627" s="83" t="s">
        <v>311</v>
      </c>
      <c r="W1627" s="86" t="s">
        <v>311</v>
      </c>
      <c r="X1627" s="86" t="s">
        <v>311</v>
      </c>
      <c r="Y1627" s="90" t="str">
        <f>IF(tbl_main[[#This Row],[ИНН организации]]="","",IF(ISERROR(VLOOKUP(tbl_main[[#This Row],[ИНН организации]],tbl_inn[],3,FALSE)),"Проверьте ИНН",VLOOKUP(tbl_main[[#This Row],[ИНН организации]],tbl_inn[],3,FALSE)))</f>
        <v/>
      </c>
      <c r="Z1627" s="90" t="str">
        <f>IF(ISERROR(VLOOKUP(tbl_main[[#This Row],[ИНН организации]],tbl_inn[],4,FALSE)),"",VLOOKUP(tbl_main[[#This Row],[ИНН организации]],tbl_inn[],4,FALSE))</f>
        <v/>
      </c>
      <c r="AA1627" s="90" t="str">
        <f>IF(ISERROR(VLOOKUP(tbl_main[[#This Row],[ИНН организации]],tbl_inn[],8,FALSE)),"",VLOOKUP(tbl_main[[#This Row],[ИНН организации]],tbl_inn[],8,FALSE))</f>
        <v/>
      </c>
      <c r="AB1627" s="83" t="s">
        <v>311</v>
      </c>
      <c r="AC1627" s="83" t="s">
        <v>311</v>
      </c>
      <c r="AD1627" s="83" t="s">
        <v>311</v>
      </c>
      <c r="AE1627" s="83" t="s">
        <v>311</v>
      </c>
      <c r="AF1627" s="83" t="s">
        <v>311</v>
      </c>
      <c r="AG1627" s="83" t="s">
        <v>311</v>
      </c>
      <c r="AH1627" s="83" t="s">
        <v>311</v>
      </c>
      <c r="AI1627" s="83" t="s">
        <v>311</v>
      </c>
      <c r="AJ1627" s="83" t="s">
        <v>311</v>
      </c>
      <c r="AK1627" s="83" t="s">
        <v>311</v>
      </c>
      <c r="AL1627" s="83" t="s">
        <v>311</v>
      </c>
      <c r="AM1627" s="83" t="s">
        <v>311</v>
      </c>
      <c r="AN1627" s="83" t="s">
        <v>311</v>
      </c>
    </row>
    <row r="1628" spans="1:40" x14ac:dyDescent="0.25">
      <c r="A1628" s="81">
        <f t="shared" si="25"/>
        <v>1619</v>
      </c>
      <c r="B1628" s="82" t="str">
        <f>IF(tbl_main[[#This Row],[ТИП]]="","",IF(tbl_main[[#This Row],[Серия и номер]]="","",tbl_main[[#This Row],[ТИП]]&amp;"-"&amp;RIGHT(tbl_main[[#This Row],[Серия и номер]],6)))</f>
        <v/>
      </c>
      <c r="C1628" s="83" t="s">
        <v>311</v>
      </c>
      <c r="D1628" s="83" t="s">
        <v>311</v>
      </c>
      <c r="E1628" s="83" t="s">
        <v>311</v>
      </c>
      <c r="F1628" s="83" t="s">
        <v>311</v>
      </c>
      <c r="G1628" s="83" t="s">
        <v>311</v>
      </c>
      <c r="H1628" s="83" t="s">
        <v>311</v>
      </c>
      <c r="I1628" s="83" t="s">
        <v>311</v>
      </c>
      <c r="J1628" s="83" t="s">
        <v>311</v>
      </c>
      <c r="K1628" s="84" t="s">
        <v>311</v>
      </c>
      <c r="L1628" s="83" t="s">
        <v>311</v>
      </c>
      <c r="M1628" s="85" t="s">
        <v>311</v>
      </c>
      <c r="N1628" s="83" t="s">
        <v>311</v>
      </c>
      <c r="O1628" s="84" t="s">
        <v>311</v>
      </c>
      <c r="P1628" s="83" t="s">
        <v>311</v>
      </c>
      <c r="Q1628" s="83" t="s">
        <v>311</v>
      </c>
      <c r="R1628" s="83" t="s">
        <v>311</v>
      </c>
      <c r="S1628" s="86" t="s">
        <v>311</v>
      </c>
      <c r="T1628" s="83" t="s">
        <v>311</v>
      </c>
      <c r="U1628" s="83" t="s">
        <v>311</v>
      </c>
      <c r="V1628" s="83" t="s">
        <v>311</v>
      </c>
      <c r="W1628" s="86" t="s">
        <v>311</v>
      </c>
      <c r="X1628" s="86" t="s">
        <v>311</v>
      </c>
      <c r="Y1628" s="90" t="str">
        <f>IF(tbl_main[[#This Row],[ИНН организации]]="","",IF(ISERROR(VLOOKUP(tbl_main[[#This Row],[ИНН организации]],tbl_inn[],3,FALSE)),"Проверьте ИНН",VLOOKUP(tbl_main[[#This Row],[ИНН организации]],tbl_inn[],3,FALSE)))</f>
        <v/>
      </c>
      <c r="Z1628" s="90" t="str">
        <f>IF(ISERROR(VLOOKUP(tbl_main[[#This Row],[ИНН организации]],tbl_inn[],4,FALSE)),"",VLOOKUP(tbl_main[[#This Row],[ИНН организации]],tbl_inn[],4,FALSE))</f>
        <v/>
      </c>
      <c r="AA1628" s="90" t="str">
        <f>IF(ISERROR(VLOOKUP(tbl_main[[#This Row],[ИНН организации]],tbl_inn[],8,FALSE)),"",VLOOKUP(tbl_main[[#This Row],[ИНН организации]],tbl_inn[],8,FALSE))</f>
        <v/>
      </c>
      <c r="AB1628" s="83" t="s">
        <v>311</v>
      </c>
      <c r="AC1628" s="83" t="s">
        <v>311</v>
      </c>
      <c r="AD1628" s="83" t="s">
        <v>311</v>
      </c>
      <c r="AE1628" s="83" t="s">
        <v>311</v>
      </c>
      <c r="AF1628" s="83" t="s">
        <v>311</v>
      </c>
      <c r="AG1628" s="83" t="s">
        <v>311</v>
      </c>
      <c r="AH1628" s="83" t="s">
        <v>311</v>
      </c>
      <c r="AI1628" s="83" t="s">
        <v>311</v>
      </c>
      <c r="AJ1628" s="83" t="s">
        <v>311</v>
      </c>
      <c r="AK1628" s="83" t="s">
        <v>311</v>
      </c>
      <c r="AL1628" s="83" t="s">
        <v>311</v>
      </c>
      <c r="AM1628" s="83" t="s">
        <v>311</v>
      </c>
      <c r="AN1628" s="83" t="s">
        <v>311</v>
      </c>
    </row>
    <row r="1629" spans="1:40" x14ac:dyDescent="0.25">
      <c r="A1629" s="81">
        <f t="shared" si="25"/>
        <v>1620</v>
      </c>
      <c r="B1629" s="82" t="str">
        <f>IF(tbl_main[[#This Row],[ТИП]]="","",IF(tbl_main[[#This Row],[Серия и номер]]="","",tbl_main[[#This Row],[ТИП]]&amp;"-"&amp;RIGHT(tbl_main[[#This Row],[Серия и номер]],6)))</f>
        <v/>
      </c>
      <c r="C1629" s="83" t="s">
        <v>311</v>
      </c>
      <c r="D1629" s="83" t="s">
        <v>311</v>
      </c>
      <c r="E1629" s="83" t="s">
        <v>311</v>
      </c>
      <c r="F1629" s="83" t="s">
        <v>311</v>
      </c>
      <c r="G1629" s="83" t="s">
        <v>311</v>
      </c>
      <c r="H1629" s="83" t="s">
        <v>311</v>
      </c>
      <c r="I1629" s="83" t="s">
        <v>311</v>
      </c>
      <c r="J1629" s="83" t="s">
        <v>311</v>
      </c>
      <c r="K1629" s="84" t="s">
        <v>311</v>
      </c>
      <c r="L1629" s="83" t="s">
        <v>311</v>
      </c>
      <c r="M1629" s="85" t="s">
        <v>311</v>
      </c>
      <c r="N1629" s="83" t="s">
        <v>311</v>
      </c>
      <c r="O1629" s="84" t="s">
        <v>311</v>
      </c>
      <c r="P1629" s="83" t="s">
        <v>311</v>
      </c>
      <c r="Q1629" s="83" t="s">
        <v>311</v>
      </c>
      <c r="R1629" s="83" t="s">
        <v>311</v>
      </c>
      <c r="S1629" s="86" t="s">
        <v>311</v>
      </c>
      <c r="T1629" s="83" t="s">
        <v>311</v>
      </c>
      <c r="U1629" s="83" t="s">
        <v>311</v>
      </c>
      <c r="V1629" s="83" t="s">
        <v>311</v>
      </c>
      <c r="W1629" s="86" t="s">
        <v>311</v>
      </c>
      <c r="X1629" s="86" t="s">
        <v>311</v>
      </c>
      <c r="Y1629" s="90" t="str">
        <f>IF(tbl_main[[#This Row],[ИНН организации]]="","",IF(ISERROR(VLOOKUP(tbl_main[[#This Row],[ИНН организации]],tbl_inn[],3,FALSE)),"Проверьте ИНН",VLOOKUP(tbl_main[[#This Row],[ИНН организации]],tbl_inn[],3,FALSE)))</f>
        <v/>
      </c>
      <c r="Z1629" s="90" t="str">
        <f>IF(ISERROR(VLOOKUP(tbl_main[[#This Row],[ИНН организации]],tbl_inn[],4,FALSE)),"",VLOOKUP(tbl_main[[#This Row],[ИНН организации]],tbl_inn[],4,FALSE))</f>
        <v/>
      </c>
      <c r="AA1629" s="90" t="str">
        <f>IF(ISERROR(VLOOKUP(tbl_main[[#This Row],[ИНН организации]],tbl_inn[],8,FALSE)),"",VLOOKUP(tbl_main[[#This Row],[ИНН организации]],tbl_inn[],8,FALSE))</f>
        <v/>
      </c>
      <c r="AB1629" s="83" t="s">
        <v>311</v>
      </c>
      <c r="AC1629" s="83" t="s">
        <v>311</v>
      </c>
      <c r="AD1629" s="83" t="s">
        <v>311</v>
      </c>
      <c r="AE1629" s="83" t="s">
        <v>311</v>
      </c>
      <c r="AF1629" s="83" t="s">
        <v>311</v>
      </c>
      <c r="AG1629" s="83" t="s">
        <v>311</v>
      </c>
      <c r="AH1629" s="83" t="s">
        <v>311</v>
      </c>
      <c r="AI1629" s="83" t="s">
        <v>311</v>
      </c>
      <c r="AJ1629" s="83" t="s">
        <v>311</v>
      </c>
      <c r="AK1629" s="83" t="s">
        <v>311</v>
      </c>
      <c r="AL1629" s="83" t="s">
        <v>311</v>
      </c>
      <c r="AM1629" s="83" t="s">
        <v>311</v>
      </c>
      <c r="AN1629" s="83" t="s">
        <v>311</v>
      </c>
    </row>
    <row r="1630" spans="1:40" x14ac:dyDescent="0.25">
      <c r="A1630" s="81">
        <f t="shared" si="25"/>
        <v>1621</v>
      </c>
      <c r="B1630" s="82" t="str">
        <f>IF(tbl_main[[#This Row],[ТИП]]="","",IF(tbl_main[[#This Row],[Серия и номер]]="","",tbl_main[[#This Row],[ТИП]]&amp;"-"&amp;RIGHT(tbl_main[[#This Row],[Серия и номер]],6)))</f>
        <v/>
      </c>
      <c r="C1630" s="83" t="s">
        <v>311</v>
      </c>
      <c r="D1630" s="83" t="s">
        <v>311</v>
      </c>
      <c r="E1630" s="83" t="s">
        <v>311</v>
      </c>
      <c r="F1630" s="83" t="s">
        <v>311</v>
      </c>
      <c r="G1630" s="83" t="s">
        <v>311</v>
      </c>
      <c r="H1630" s="83" t="s">
        <v>311</v>
      </c>
      <c r="I1630" s="83" t="s">
        <v>311</v>
      </c>
      <c r="J1630" s="83" t="s">
        <v>311</v>
      </c>
      <c r="K1630" s="84" t="s">
        <v>311</v>
      </c>
      <c r="L1630" s="83" t="s">
        <v>311</v>
      </c>
      <c r="M1630" s="85" t="s">
        <v>311</v>
      </c>
      <c r="N1630" s="83" t="s">
        <v>311</v>
      </c>
      <c r="O1630" s="84" t="s">
        <v>311</v>
      </c>
      <c r="P1630" s="83" t="s">
        <v>311</v>
      </c>
      <c r="Q1630" s="83" t="s">
        <v>311</v>
      </c>
      <c r="R1630" s="83" t="s">
        <v>311</v>
      </c>
      <c r="S1630" s="86" t="s">
        <v>311</v>
      </c>
      <c r="T1630" s="83" t="s">
        <v>311</v>
      </c>
      <c r="U1630" s="83" t="s">
        <v>311</v>
      </c>
      <c r="V1630" s="83" t="s">
        <v>311</v>
      </c>
      <c r="W1630" s="86" t="s">
        <v>311</v>
      </c>
      <c r="X1630" s="86" t="s">
        <v>311</v>
      </c>
      <c r="Y1630" s="90" t="str">
        <f>IF(tbl_main[[#This Row],[ИНН организации]]="","",IF(ISERROR(VLOOKUP(tbl_main[[#This Row],[ИНН организации]],tbl_inn[],3,FALSE)),"Проверьте ИНН",VLOOKUP(tbl_main[[#This Row],[ИНН организации]],tbl_inn[],3,FALSE)))</f>
        <v/>
      </c>
      <c r="Z1630" s="90" t="str">
        <f>IF(ISERROR(VLOOKUP(tbl_main[[#This Row],[ИНН организации]],tbl_inn[],4,FALSE)),"",VLOOKUP(tbl_main[[#This Row],[ИНН организации]],tbl_inn[],4,FALSE))</f>
        <v/>
      </c>
      <c r="AA1630" s="90" t="str">
        <f>IF(ISERROR(VLOOKUP(tbl_main[[#This Row],[ИНН организации]],tbl_inn[],8,FALSE)),"",VLOOKUP(tbl_main[[#This Row],[ИНН организации]],tbl_inn[],8,FALSE))</f>
        <v/>
      </c>
      <c r="AB1630" s="83" t="s">
        <v>311</v>
      </c>
      <c r="AC1630" s="83" t="s">
        <v>311</v>
      </c>
      <c r="AD1630" s="83" t="s">
        <v>311</v>
      </c>
      <c r="AE1630" s="83" t="s">
        <v>311</v>
      </c>
      <c r="AF1630" s="83" t="s">
        <v>311</v>
      </c>
      <c r="AG1630" s="83" t="s">
        <v>311</v>
      </c>
      <c r="AH1630" s="83" t="s">
        <v>311</v>
      </c>
      <c r="AI1630" s="83" t="s">
        <v>311</v>
      </c>
      <c r="AJ1630" s="83" t="s">
        <v>311</v>
      </c>
      <c r="AK1630" s="83" t="s">
        <v>311</v>
      </c>
      <c r="AL1630" s="83" t="s">
        <v>311</v>
      </c>
      <c r="AM1630" s="83" t="s">
        <v>311</v>
      </c>
      <c r="AN1630" s="83" t="s">
        <v>311</v>
      </c>
    </row>
    <row r="1631" spans="1:40" x14ac:dyDescent="0.25">
      <c r="A1631" s="81">
        <f t="shared" si="25"/>
        <v>1622</v>
      </c>
      <c r="B1631" s="82" t="str">
        <f>IF(tbl_main[[#This Row],[ТИП]]="","",IF(tbl_main[[#This Row],[Серия и номер]]="","",tbl_main[[#This Row],[ТИП]]&amp;"-"&amp;RIGHT(tbl_main[[#This Row],[Серия и номер]],6)))</f>
        <v/>
      </c>
      <c r="C1631" s="83" t="s">
        <v>311</v>
      </c>
      <c r="D1631" s="83" t="s">
        <v>311</v>
      </c>
      <c r="E1631" s="83" t="s">
        <v>311</v>
      </c>
      <c r="F1631" s="83" t="s">
        <v>311</v>
      </c>
      <c r="G1631" s="83" t="s">
        <v>311</v>
      </c>
      <c r="H1631" s="83" t="s">
        <v>311</v>
      </c>
      <c r="I1631" s="83" t="s">
        <v>311</v>
      </c>
      <c r="J1631" s="83" t="s">
        <v>311</v>
      </c>
      <c r="K1631" s="84" t="s">
        <v>311</v>
      </c>
      <c r="L1631" s="83" t="s">
        <v>311</v>
      </c>
      <c r="M1631" s="85" t="s">
        <v>311</v>
      </c>
      <c r="N1631" s="83" t="s">
        <v>311</v>
      </c>
      <c r="O1631" s="84" t="s">
        <v>311</v>
      </c>
      <c r="P1631" s="83" t="s">
        <v>311</v>
      </c>
      <c r="Q1631" s="83" t="s">
        <v>311</v>
      </c>
      <c r="R1631" s="83" t="s">
        <v>311</v>
      </c>
      <c r="S1631" s="86" t="s">
        <v>311</v>
      </c>
      <c r="T1631" s="83" t="s">
        <v>311</v>
      </c>
      <c r="U1631" s="83" t="s">
        <v>311</v>
      </c>
      <c r="V1631" s="83" t="s">
        <v>311</v>
      </c>
      <c r="W1631" s="86" t="s">
        <v>311</v>
      </c>
      <c r="X1631" s="86" t="s">
        <v>311</v>
      </c>
      <c r="Y1631" s="90" t="str">
        <f>IF(tbl_main[[#This Row],[ИНН организации]]="","",IF(ISERROR(VLOOKUP(tbl_main[[#This Row],[ИНН организации]],tbl_inn[],3,FALSE)),"Проверьте ИНН",VLOOKUP(tbl_main[[#This Row],[ИНН организации]],tbl_inn[],3,FALSE)))</f>
        <v/>
      </c>
      <c r="Z1631" s="90" t="str">
        <f>IF(ISERROR(VLOOKUP(tbl_main[[#This Row],[ИНН организации]],tbl_inn[],4,FALSE)),"",VLOOKUP(tbl_main[[#This Row],[ИНН организации]],tbl_inn[],4,FALSE))</f>
        <v/>
      </c>
      <c r="AA1631" s="90" t="str">
        <f>IF(ISERROR(VLOOKUP(tbl_main[[#This Row],[ИНН организации]],tbl_inn[],8,FALSE)),"",VLOOKUP(tbl_main[[#This Row],[ИНН организации]],tbl_inn[],8,FALSE))</f>
        <v/>
      </c>
      <c r="AB1631" s="83" t="s">
        <v>311</v>
      </c>
      <c r="AC1631" s="83" t="s">
        <v>311</v>
      </c>
      <c r="AD1631" s="83" t="s">
        <v>311</v>
      </c>
      <c r="AE1631" s="83" t="s">
        <v>311</v>
      </c>
      <c r="AF1631" s="83" t="s">
        <v>311</v>
      </c>
      <c r="AG1631" s="83" t="s">
        <v>311</v>
      </c>
      <c r="AH1631" s="83" t="s">
        <v>311</v>
      </c>
      <c r="AI1631" s="83" t="s">
        <v>311</v>
      </c>
      <c r="AJ1631" s="83" t="s">
        <v>311</v>
      </c>
      <c r="AK1631" s="83" t="s">
        <v>311</v>
      </c>
      <c r="AL1631" s="83" t="s">
        <v>311</v>
      </c>
      <c r="AM1631" s="83" t="s">
        <v>311</v>
      </c>
      <c r="AN1631" s="83" t="s">
        <v>311</v>
      </c>
    </row>
    <row r="1632" spans="1:40" x14ac:dyDescent="0.25">
      <c r="A1632" s="81">
        <f t="shared" si="25"/>
        <v>1623</v>
      </c>
      <c r="B1632" s="82" t="str">
        <f>IF(tbl_main[[#This Row],[ТИП]]="","",IF(tbl_main[[#This Row],[Серия и номер]]="","",tbl_main[[#This Row],[ТИП]]&amp;"-"&amp;RIGHT(tbl_main[[#This Row],[Серия и номер]],6)))</f>
        <v/>
      </c>
      <c r="C1632" s="83" t="s">
        <v>311</v>
      </c>
      <c r="D1632" s="83" t="s">
        <v>311</v>
      </c>
      <c r="E1632" s="83" t="s">
        <v>311</v>
      </c>
      <c r="F1632" s="83" t="s">
        <v>311</v>
      </c>
      <c r="G1632" s="83" t="s">
        <v>311</v>
      </c>
      <c r="H1632" s="83" t="s">
        <v>311</v>
      </c>
      <c r="I1632" s="83" t="s">
        <v>311</v>
      </c>
      <c r="J1632" s="83" t="s">
        <v>311</v>
      </c>
      <c r="K1632" s="84" t="s">
        <v>311</v>
      </c>
      <c r="L1632" s="83" t="s">
        <v>311</v>
      </c>
      <c r="M1632" s="85" t="s">
        <v>311</v>
      </c>
      <c r="N1632" s="83" t="s">
        <v>311</v>
      </c>
      <c r="O1632" s="84" t="s">
        <v>311</v>
      </c>
      <c r="P1632" s="83" t="s">
        <v>311</v>
      </c>
      <c r="Q1632" s="83" t="s">
        <v>311</v>
      </c>
      <c r="R1632" s="83" t="s">
        <v>311</v>
      </c>
      <c r="S1632" s="86" t="s">
        <v>311</v>
      </c>
      <c r="T1632" s="83" t="s">
        <v>311</v>
      </c>
      <c r="U1632" s="83" t="s">
        <v>311</v>
      </c>
      <c r="V1632" s="83" t="s">
        <v>311</v>
      </c>
      <c r="W1632" s="86" t="s">
        <v>311</v>
      </c>
      <c r="X1632" s="86" t="s">
        <v>311</v>
      </c>
      <c r="Y1632" s="90" t="str">
        <f>IF(tbl_main[[#This Row],[ИНН организации]]="","",IF(ISERROR(VLOOKUP(tbl_main[[#This Row],[ИНН организации]],tbl_inn[],3,FALSE)),"Проверьте ИНН",VLOOKUP(tbl_main[[#This Row],[ИНН организации]],tbl_inn[],3,FALSE)))</f>
        <v/>
      </c>
      <c r="Z1632" s="90" t="str">
        <f>IF(ISERROR(VLOOKUP(tbl_main[[#This Row],[ИНН организации]],tbl_inn[],4,FALSE)),"",VLOOKUP(tbl_main[[#This Row],[ИНН организации]],tbl_inn[],4,FALSE))</f>
        <v/>
      </c>
      <c r="AA1632" s="90" t="str">
        <f>IF(ISERROR(VLOOKUP(tbl_main[[#This Row],[ИНН организации]],tbl_inn[],8,FALSE)),"",VLOOKUP(tbl_main[[#This Row],[ИНН организации]],tbl_inn[],8,FALSE))</f>
        <v/>
      </c>
      <c r="AB1632" s="83" t="s">
        <v>311</v>
      </c>
      <c r="AC1632" s="83" t="s">
        <v>311</v>
      </c>
      <c r="AD1632" s="83" t="s">
        <v>311</v>
      </c>
      <c r="AE1632" s="83" t="s">
        <v>311</v>
      </c>
      <c r="AF1632" s="83" t="s">
        <v>311</v>
      </c>
      <c r="AG1632" s="83" t="s">
        <v>311</v>
      </c>
      <c r="AH1632" s="83" t="s">
        <v>311</v>
      </c>
      <c r="AI1632" s="83" t="s">
        <v>311</v>
      </c>
      <c r="AJ1632" s="83" t="s">
        <v>311</v>
      </c>
      <c r="AK1632" s="83" t="s">
        <v>311</v>
      </c>
      <c r="AL1632" s="83" t="s">
        <v>311</v>
      </c>
      <c r="AM1632" s="83" t="s">
        <v>311</v>
      </c>
      <c r="AN1632" s="83" t="s">
        <v>311</v>
      </c>
    </row>
    <row r="1633" spans="1:40" x14ac:dyDescent="0.25">
      <c r="A1633" s="81">
        <f t="shared" si="25"/>
        <v>1624</v>
      </c>
      <c r="B1633" s="82" t="str">
        <f>IF(tbl_main[[#This Row],[ТИП]]="","",IF(tbl_main[[#This Row],[Серия и номер]]="","",tbl_main[[#This Row],[ТИП]]&amp;"-"&amp;RIGHT(tbl_main[[#This Row],[Серия и номер]],6)))</f>
        <v/>
      </c>
      <c r="C1633" s="83" t="s">
        <v>311</v>
      </c>
      <c r="D1633" s="83" t="s">
        <v>311</v>
      </c>
      <c r="E1633" s="83" t="s">
        <v>311</v>
      </c>
      <c r="F1633" s="83" t="s">
        <v>311</v>
      </c>
      <c r="G1633" s="83" t="s">
        <v>311</v>
      </c>
      <c r="H1633" s="83" t="s">
        <v>311</v>
      </c>
      <c r="I1633" s="83" t="s">
        <v>311</v>
      </c>
      <c r="J1633" s="83" t="s">
        <v>311</v>
      </c>
      <c r="K1633" s="84" t="s">
        <v>311</v>
      </c>
      <c r="L1633" s="83" t="s">
        <v>311</v>
      </c>
      <c r="M1633" s="85" t="s">
        <v>311</v>
      </c>
      <c r="N1633" s="83" t="s">
        <v>311</v>
      </c>
      <c r="O1633" s="84" t="s">
        <v>311</v>
      </c>
      <c r="P1633" s="83" t="s">
        <v>311</v>
      </c>
      <c r="Q1633" s="83" t="s">
        <v>311</v>
      </c>
      <c r="R1633" s="83" t="s">
        <v>311</v>
      </c>
      <c r="S1633" s="86" t="s">
        <v>311</v>
      </c>
      <c r="T1633" s="83" t="s">
        <v>311</v>
      </c>
      <c r="U1633" s="83" t="s">
        <v>311</v>
      </c>
      <c r="V1633" s="83" t="s">
        <v>311</v>
      </c>
      <c r="W1633" s="86" t="s">
        <v>311</v>
      </c>
      <c r="X1633" s="86" t="s">
        <v>311</v>
      </c>
      <c r="Y1633" s="90" t="str">
        <f>IF(tbl_main[[#This Row],[ИНН организации]]="","",IF(ISERROR(VLOOKUP(tbl_main[[#This Row],[ИНН организации]],tbl_inn[],3,FALSE)),"Проверьте ИНН",VLOOKUP(tbl_main[[#This Row],[ИНН организации]],tbl_inn[],3,FALSE)))</f>
        <v/>
      </c>
      <c r="Z1633" s="90" t="str">
        <f>IF(ISERROR(VLOOKUP(tbl_main[[#This Row],[ИНН организации]],tbl_inn[],4,FALSE)),"",VLOOKUP(tbl_main[[#This Row],[ИНН организации]],tbl_inn[],4,FALSE))</f>
        <v/>
      </c>
      <c r="AA1633" s="90" t="str">
        <f>IF(ISERROR(VLOOKUP(tbl_main[[#This Row],[ИНН организации]],tbl_inn[],8,FALSE)),"",VLOOKUP(tbl_main[[#This Row],[ИНН организации]],tbl_inn[],8,FALSE))</f>
        <v/>
      </c>
      <c r="AB1633" s="83" t="s">
        <v>311</v>
      </c>
      <c r="AC1633" s="83" t="s">
        <v>311</v>
      </c>
      <c r="AD1633" s="83" t="s">
        <v>311</v>
      </c>
      <c r="AE1633" s="83" t="s">
        <v>311</v>
      </c>
      <c r="AF1633" s="83" t="s">
        <v>311</v>
      </c>
      <c r="AG1633" s="83" t="s">
        <v>311</v>
      </c>
      <c r="AH1633" s="83" t="s">
        <v>311</v>
      </c>
      <c r="AI1633" s="83" t="s">
        <v>311</v>
      </c>
      <c r="AJ1633" s="83" t="s">
        <v>311</v>
      </c>
      <c r="AK1633" s="83" t="s">
        <v>311</v>
      </c>
      <c r="AL1633" s="83" t="s">
        <v>311</v>
      </c>
      <c r="AM1633" s="83" t="s">
        <v>311</v>
      </c>
      <c r="AN1633" s="83" t="s">
        <v>311</v>
      </c>
    </row>
    <row r="1634" spans="1:40" x14ac:dyDescent="0.25">
      <c r="A1634" s="81">
        <f t="shared" si="25"/>
        <v>1625</v>
      </c>
      <c r="B1634" s="82" t="str">
        <f>IF(tbl_main[[#This Row],[ТИП]]="","",IF(tbl_main[[#This Row],[Серия и номер]]="","",tbl_main[[#This Row],[ТИП]]&amp;"-"&amp;RIGHT(tbl_main[[#This Row],[Серия и номер]],6)))</f>
        <v/>
      </c>
      <c r="C1634" s="83" t="s">
        <v>311</v>
      </c>
      <c r="D1634" s="83" t="s">
        <v>311</v>
      </c>
      <c r="E1634" s="83" t="s">
        <v>311</v>
      </c>
      <c r="F1634" s="83" t="s">
        <v>311</v>
      </c>
      <c r="G1634" s="83" t="s">
        <v>311</v>
      </c>
      <c r="H1634" s="83" t="s">
        <v>311</v>
      </c>
      <c r="I1634" s="83" t="s">
        <v>311</v>
      </c>
      <c r="J1634" s="83" t="s">
        <v>311</v>
      </c>
      <c r="K1634" s="84" t="s">
        <v>311</v>
      </c>
      <c r="L1634" s="83" t="s">
        <v>311</v>
      </c>
      <c r="M1634" s="85" t="s">
        <v>311</v>
      </c>
      <c r="N1634" s="83" t="s">
        <v>311</v>
      </c>
      <c r="O1634" s="84" t="s">
        <v>311</v>
      </c>
      <c r="P1634" s="83" t="s">
        <v>311</v>
      </c>
      <c r="Q1634" s="83" t="s">
        <v>311</v>
      </c>
      <c r="R1634" s="83" t="s">
        <v>311</v>
      </c>
      <c r="S1634" s="86" t="s">
        <v>311</v>
      </c>
      <c r="T1634" s="83" t="s">
        <v>311</v>
      </c>
      <c r="U1634" s="83" t="s">
        <v>311</v>
      </c>
      <c r="V1634" s="83" t="s">
        <v>311</v>
      </c>
      <c r="W1634" s="86" t="s">
        <v>311</v>
      </c>
      <c r="X1634" s="86" t="s">
        <v>311</v>
      </c>
      <c r="Y1634" s="90" t="str">
        <f>IF(tbl_main[[#This Row],[ИНН организации]]="","",IF(ISERROR(VLOOKUP(tbl_main[[#This Row],[ИНН организации]],tbl_inn[],3,FALSE)),"Проверьте ИНН",VLOOKUP(tbl_main[[#This Row],[ИНН организации]],tbl_inn[],3,FALSE)))</f>
        <v/>
      </c>
      <c r="Z1634" s="90" t="str">
        <f>IF(ISERROR(VLOOKUP(tbl_main[[#This Row],[ИНН организации]],tbl_inn[],4,FALSE)),"",VLOOKUP(tbl_main[[#This Row],[ИНН организации]],tbl_inn[],4,FALSE))</f>
        <v/>
      </c>
      <c r="AA1634" s="90" t="str">
        <f>IF(ISERROR(VLOOKUP(tbl_main[[#This Row],[ИНН организации]],tbl_inn[],8,FALSE)),"",VLOOKUP(tbl_main[[#This Row],[ИНН организации]],tbl_inn[],8,FALSE))</f>
        <v/>
      </c>
      <c r="AB1634" s="83" t="s">
        <v>311</v>
      </c>
      <c r="AC1634" s="83" t="s">
        <v>311</v>
      </c>
      <c r="AD1634" s="83" t="s">
        <v>311</v>
      </c>
      <c r="AE1634" s="83" t="s">
        <v>311</v>
      </c>
      <c r="AF1634" s="83" t="s">
        <v>311</v>
      </c>
      <c r="AG1634" s="83" t="s">
        <v>311</v>
      </c>
      <c r="AH1634" s="83" t="s">
        <v>311</v>
      </c>
      <c r="AI1634" s="83" t="s">
        <v>311</v>
      </c>
      <c r="AJ1634" s="83" t="s">
        <v>311</v>
      </c>
      <c r="AK1634" s="83" t="s">
        <v>311</v>
      </c>
      <c r="AL1634" s="83" t="s">
        <v>311</v>
      </c>
      <c r="AM1634" s="83" t="s">
        <v>311</v>
      </c>
      <c r="AN1634" s="83" t="s">
        <v>311</v>
      </c>
    </row>
    <row r="1635" spans="1:40" x14ac:dyDescent="0.25">
      <c r="A1635" s="81">
        <f t="shared" si="25"/>
        <v>1626</v>
      </c>
      <c r="B1635" s="82" t="str">
        <f>IF(tbl_main[[#This Row],[ТИП]]="","",IF(tbl_main[[#This Row],[Серия и номер]]="","",tbl_main[[#This Row],[ТИП]]&amp;"-"&amp;RIGHT(tbl_main[[#This Row],[Серия и номер]],6)))</f>
        <v/>
      </c>
      <c r="C1635" s="83" t="s">
        <v>311</v>
      </c>
      <c r="D1635" s="83" t="s">
        <v>311</v>
      </c>
      <c r="E1635" s="83" t="s">
        <v>311</v>
      </c>
      <c r="F1635" s="83" t="s">
        <v>311</v>
      </c>
      <c r="G1635" s="83" t="s">
        <v>311</v>
      </c>
      <c r="H1635" s="83" t="s">
        <v>311</v>
      </c>
      <c r="I1635" s="83" t="s">
        <v>311</v>
      </c>
      <c r="J1635" s="83" t="s">
        <v>311</v>
      </c>
      <c r="K1635" s="84" t="s">
        <v>311</v>
      </c>
      <c r="L1635" s="83" t="s">
        <v>311</v>
      </c>
      <c r="M1635" s="85" t="s">
        <v>311</v>
      </c>
      <c r="N1635" s="83" t="s">
        <v>311</v>
      </c>
      <c r="O1635" s="84" t="s">
        <v>311</v>
      </c>
      <c r="P1635" s="83" t="s">
        <v>311</v>
      </c>
      <c r="Q1635" s="83" t="s">
        <v>311</v>
      </c>
      <c r="R1635" s="83" t="s">
        <v>311</v>
      </c>
      <c r="S1635" s="86" t="s">
        <v>311</v>
      </c>
      <c r="T1635" s="83" t="s">
        <v>311</v>
      </c>
      <c r="U1635" s="83" t="s">
        <v>311</v>
      </c>
      <c r="V1635" s="83" t="s">
        <v>311</v>
      </c>
      <c r="W1635" s="86" t="s">
        <v>311</v>
      </c>
      <c r="X1635" s="86" t="s">
        <v>311</v>
      </c>
      <c r="Y1635" s="90" t="str">
        <f>IF(tbl_main[[#This Row],[ИНН организации]]="","",IF(ISERROR(VLOOKUP(tbl_main[[#This Row],[ИНН организации]],tbl_inn[],3,FALSE)),"Проверьте ИНН",VLOOKUP(tbl_main[[#This Row],[ИНН организации]],tbl_inn[],3,FALSE)))</f>
        <v/>
      </c>
      <c r="Z1635" s="90" t="str">
        <f>IF(ISERROR(VLOOKUP(tbl_main[[#This Row],[ИНН организации]],tbl_inn[],4,FALSE)),"",VLOOKUP(tbl_main[[#This Row],[ИНН организации]],tbl_inn[],4,FALSE))</f>
        <v/>
      </c>
      <c r="AA1635" s="90" t="str">
        <f>IF(ISERROR(VLOOKUP(tbl_main[[#This Row],[ИНН организации]],tbl_inn[],8,FALSE)),"",VLOOKUP(tbl_main[[#This Row],[ИНН организации]],tbl_inn[],8,FALSE))</f>
        <v/>
      </c>
      <c r="AB1635" s="83" t="s">
        <v>311</v>
      </c>
      <c r="AC1635" s="83" t="s">
        <v>311</v>
      </c>
      <c r="AD1635" s="83" t="s">
        <v>311</v>
      </c>
      <c r="AE1635" s="83" t="s">
        <v>311</v>
      </c>
      <c r="AF1635" s="83" t="s">
        <v>311</v>
      </c>
      <c r="AG1635" s="83" t="s">
        <v>311</v>
      </c>
      <c r="AH1635" s="83" t="s">
        <v>311</v>
      </c>
      <c r="AI1635" s="83" t="s">
        <v>311</v>
      </c>
      <c r="AJ1635" s="83" t="s">
        <v>311</v>
      </c>
      <c r="AK1635" s="83" t="s">
        <v>311</v>
      </c>
      <c r="AL1635" s="83" t="s">
        <v>311</v>
      </c>
      <c r="AM1635" s="83" t="s">
        <v>311</v>
      </c>
      <c r="AN1635" s="83" t="s">
        <v>311</v>
      </c>
    </row>
    <row r="1636" spans="1:40" x14ac:dyDescent="0.25">
      <c r="A1636" s="81">
        <f t="shared" si="25"/>
        <v>1627</v>
      </c>
      <c r="B1636" s="82" t="str">
        <f>IF(tbl_main[[#This Row],[ТИП]]="","",IF(tbl_main[[#This Row],[Серия и номер]]="","",tbl_main[[#This Row],[ТИП]]&amp;"-"&amp;RIGHT(tbl_main[[#This Row],[Серия и номер]],6)))</f>
        <v/>
      </c>
      <c r="C1636" s="83" t="s">
        <v>311</v>
      </c>
      <c r="D1636" s="83" t="s">
        <v>311</v>
      </c>
      <c r="E1636" s="83" t="s">
        <v>311</v>
      </c>
      <c r="F1636" s="83" t="s">
        <v>311</v>
      </c>
      <c r="G1636" s="83" t="s">
        <v>311</v>
      </c>
      <c r="H1636" s="83" t="s">
        <v>311</v>
      </c>
      <c r="I1636" s="83" t="s">
        <v>311</v>
      </c>
      <c r="J1636" s="83" t="s">
        <v>311</v>
      </c>
      <c r="K1636" s="84" t="s">
        <v>311</v>
      </c>
      <c r="L1636" s="83" t="s">
        <v>311</v>
      </c>
      <c r="M1636" s="85" t="s">
        <v>311</v>
      </c>
      <c r="N1636" s="83" t="s">
        <v>311</v>
      </c>
      <c r="O1636" s="84" t="s">
        <v>311</v>
      </c>
      <c r="P1636" s="83" t="s">
        <v>311</v>
      </c>
      <c r="Q1636" s="83" t="s">
        <v>311</v>
      </c>
      <c r="R1636" s="83" t="s">
        <v>311</v>
      </c>
      <c r="S1636" s="86" t="s">
        <v>311</v>
      </c>
      <c r="T1636" s="83" t="s">
        <v>311</v>
      </c>
      <c r="U1636" s="83" t="s">
        <v>311</v>
      </c>
      <c r="V1636" s="83" t="s">
        <v>311</v>
      </c>
      <c r="W1636" s="86" t="s">
        <v>311</v>
      </c>
      <c r="X1636" s="86" t="s">
        <v>311</v>
      </c>
      <c r="Y1636" s="90" t="str">
        <f>IF(tbl_main[[#This Row],[ИНН организации]]="","",IF(ISERROR(VLOOKUP(tbl_main[[#This Row],[ИНН организации]],tbl_inn[],3,FALSE)),"Проверьте ИНН",VLOOKUP(tbl_main[[#This Row],[ИНН организации]],tbl_inn[],3,FALSE)))</f>
        <v/>
      </c>
      <c r="Z1636" s="90" t="str">
        <f>IF(ISERROR(VLOOKUP(tbl_main[[#This Row],[ИНН организации]],tbl_inn[],4,FALSE)),"",VLOOKUP(tbl_main[[#This Row],[ИНН организации]],tbl_inn[],4,FALSE))</f>
        <v/>
      </c>
      <c r="AA1636" s="90" t="str">
        <f>IF(ISERROR(VLOOKUP(tbl_main[[#This Row],[ИНН организации]],tbl_inn[],8,FALSE)),"",VLOOKUP(tbl_main[[#This Row],[ИНН организации]],tbl_inn[],8,FALSE))</f>
        <v/>
      </c>
      <c r="AB1636" s="83" t="s">
        <v>311</v>
      </c>
      <c r="AC1636" s="83" t="s">
        <v>311</v>
      </c>
      <c r="AD1636" s="83" t="s">
        <v>311</v>
      </c>
      <c r="AE1636" s="83" t="s">
        <v>311</v>
      </c>
      <c r="AF1636" s="83" t="s">
        <v>311</v>
      </c>
      <c r="AG1636" s="83" t="s">
        <v>311</v>
      </c>
      <c r="AH1636" s="83" t="s">
        <v>311</v>
      </c>
      <c r="AI1636" s="83" t="s">
        <v>311</v>
      </c>
      <c r="AJ1636" s="83" t="s">
        <v>311</v>
      </c>
      <c r="AK1636" s="83" t="s">
        <v>311</v>
      </c>
      <c r="AL1636" s="83" t="s">
        <v>311</v>
      </c>
      <c r="AM1636" s="83" t="s">
        <v>311</v>
      </c>
      <c r="AN1636" s="83" t="s">
        <v>311</v>
      </c>
    </row>
    <row r="1637" spans="1:40" x14ac:dyDescent="0.25">
      <c r="A1637" s="81">
        <f t="shared" si="25"/>
        <v>1628</v>
      </c>
      <c r="B1637" s="82" t="str">
        <f>IF(tbl_main[[#This Row],[ТИП]]="","",IF(tbl_main[[#This Row],[Серия и номер]]="","",tbl_main[[#This Row],[ТИП]]&amp;"-"&amp;RIGHT(tbl_main[[#This Row],[Серия и номер]],6)))</f>
        <v/>
      </c>
      <c r="C1637" s="83" t="s">
        <v>311</v>
      </c>
      <c r="D1637" s="83" t="s">
        <v>311</v>
      </c>
      <c r="E1637" s="83" t="s">
        <v>311</v>
      </c>
      <c r="F1637" s="83" t="s">
        <v>311</v>
      </c>
      <c r="G1637" s="83" t="s">
        <v>311</v>
      </c>
      <c r="H1637" s="83" t="s">
        <v>311</v>
      </c>
      <c r="I1637" s="83" t="s">
        <v>311</v>
      </c>
      <c r="J1637" s="83" t="s">
        <v>311</v>
      </c>
      <c r="K1637" s="84" t="s">
        <v>311</v>
      </c>
      <c r="L1637" s="83" t="s">
        <v>311</v>
      </c>
      <c r="M1637" s="85" t="s">
        <v>311</v>
      </c>
      <c r="N1637" s="83" t="s">
        <v>311</v>
      </c>
      <c r="O1637" s="84" t="s">
        <v>311</v>
      </c>
      <c r="P1637" s="83" t="s">
        <v>311</v>
      </c>
      <c r="Q1637" s="83" t="s">
        <v>311</v>
      </c>
      <c r="R1637" s="83" t="s">
        <v>311</v>
      </c>
      <c r="S1637" s="86" t="s">
        <v>311</v>
      </c>
      <c r="T1637" s="83" t="s">
        <v>311</v>
      </c>
      <c r="U1637" s="83" t="s">
        <v>311</v>
      </c>
      <c r="V1637" s="83" t="s">
        <v>311</v>
      </c>
      <c r="W1637" s="86" t="s">
        <v>311</v>
      </c>
      <c r="X1637" s="86" t="s">
        <v>311</v>
      </c>
      <c r="Y1637" s="90" t="str">
        <f>IF(tbl_main[[#This Row],[ИНН организации]]="","",IF(ISERROR(VLOOKUP(tbl_main[[#This Row],[ИНН организации]],tbl_inn[],3,FALSE)),"Проверьте ИНН",VLOOKUP(tbl_main[[#This Row],[ИНН организации]],tbl_inn[],3,FALSE)))</f>
        <v/>
      </c>
      <c r="Z1637" s="90" t="str">
        <f>IF(ISERROR(VLOOKUP(tbl_main[[#This Row],[ИНН организации]],tbl_inn[],4,FALSE)),"",VLOOKUP(tbl_main[[#This Row],[ИНН организации]],tbl_inn[],4,FALSE))</f>
        <v/>
      </c>
      <c r="AA1637" s="90" t="str">
        <f>IF(ISERROR(VLOOKUP(tbl_main[[#This Row],[ИНН организации]],tbl_inn[],8,FALSE)),"",VLOOKUP(tbl_main[[#This Row],[ИНН организации]],tbl_inn[],8,FALSE))</f>
        <v/>
      </c>
      <c r="AB1637" s="83" t="s">
        <v>311</v>
      </c>
      <c r="AC1637" s="83" t="s">
        <v>311</v>
      </c>
      <c r="AD1637" s="83" t="s">
        <v>311</v>
      </c>
      <c r="AE1637" s="83" t="s">
        <v>311</v>
      </c>
      <c r="AF1637" s="83" t="s">
        <v>311</v>
      </c>
      <c r="AG1637" s="83" t="s">
        <v>311</v>
      </c>
      <c r="AH1637" s="83" t="s">
        <v>311</v>
      </c>
      <c r="AI1637" s="83" t="s">
        <v>311</v>
      </c>
      <c r="AJ1637" s="83" t="s">
        <v>311</v>
      </c>
      <c r="AK1637" s="83" t="s">
        <v>311</v>
      </c>
      <c r="AL1637" s="83" t="s">
        <v>311</v>
      </c>
      <c r="AM1637" s="83" t="s">
        <v>311</v>
      </c>
      <c r="AN1637" s="83" t="s">
        <v>311</v>
      </c>
    </row>
    <row r="1638" spans="1:40" x14ac:dyDescent="0.25">
      <c r="A1638" s="81">
        <f t="shared" si="25"/>
        <v>1629</v>
      </c>
      <c r="B1638" s="82" t="str">
        <f>IF(tbl_main[[#This Row],[ТИП]]="","",IF(tbl_main[[#This Row],[Серия и номер]]="","",tbl_main[[#This Row],[ТИП]]&amp;"-"&amp;RIGHT(tbl_main[[#This Row],[Серия и номер]],6)))</f>
        <v/>
      </c>
      <c r="C1638" s="83" t="s">
        <v>311</v>
      </c>
      <c r="D1638" s="83" t="s">
        <v>311</v>
      </c>
      <c r="E1638" s="83" t="s">
        <v>311</v>
      </c>
      <c r="F1638" s="83" t="s">
        <v>311</v>
      </c>
      <c r="G1638" s="83" t="s">
        <v>311</v>
      </c>
      <c r="H1638" s="83" t="s">
        <v>311</v>
      </c>
      <c r="I1638" s="83" t="s">
        <v>311</v>
      </c>
      <c r="J1638" s="83" t="s">
        <v>311</v>
      </c>
      <c r="K1638" s="84" t="s">
        <v>311</v>
      </c>
      <c r="L1638" s="83" t="s">
        <v>311</v>
      </c>
      <c r="M1638" s="85" t="s">
        <v>311</v>
      </c>
      <c r="N1638" s="83" t="s">
        <v>311</v>
      </c>
      <c r="O1638" s="84" t="s">
        <v>311</v>
      </c>
      <c r="P1638" s="83" t="s">
        <v>311</v>
      </c>
      <c r="Q1638" s="83" t="s">
        <v>311</v>
      </c>
      <c r="R1638" s="83" t="s">
        <v>311</v>
      </c>
      <c r="S1638" s="86" t="s">
        <v>311</v>
      </c>
      <c r="T1638" s="83" t="s">
        <v>311</v>
      </c>
      <c r="U1638" s="83" t="s">
        <v>311</v>
      </c>
      <c r="V1638" s="83" t="s">
        <v>311</v>
      </c>
      <c r="W1638" s="86" t="s">
        <v>311</v>
      </c>
      <c r="X1638" s="86" t="s">
        <v>311</v>
      </c>
      <c r="Y1638" s="90" t="str">
        <f>IF(tbl_main[[#This Row],[ИНН организации]]="","",IF(ISERROR(VLOOKUP(tbl_main[[#This Row],[ИНН организации]],tbl_inn[],3,FALSE)),"Проверьте ИНН",VLOOKUP(tbl_main[[#This Row],[ИНН организации]],tbl_inn[],3,FALSE)))</f>
        <v/>
      </c>
      <c r="Z1638" s="90" t="str">
        <f>IF(ISERROR(VLOOKUP(tbl_main[[#This Row],[ИНН организации]],tbl_inn[],4,FALSE)),"",VLOOKUP(tbl_main[[#This Row],[ИНН организации]],tbl_inn[],4,FALSE))</f>
        <v/>
      </c>
      <c r="AA1638" s="90" t="str">
        <f>IF(ISERROR(VLOOKUP(tbl_main[[#This Row],[ИНН организации]],tbl_inn[],8,FALSE)),"",VLOOKUP(tbl_main[[#This Row],[ИНН организации]],tbl_inn[],8,FALSE))</f>
        <v/>
      </c>
      <c r="AB1638" s="83" t="s">
        <v>311</v>
      </c>
      <c r="AC1638" s="83" t="s">
        <v>311</v>
      </c>
      <c r="AD1638" s="83" t="s">
        <v>311</v>
      </c>
      <c r="AE1638" s="83" t="s">
        <v>311</v>
      </c>
      <c r="AF1638" s="83" t="s">
        <v>311</v>
      </c>
      <c r="AG1638" s="83" t="s">
        <v>311</v>
      </c>
      <c r="AH1638" s="83" t="s">
        <v>311</v>
      </c>
      <c r="AI1638" s="83" t="s">
        <v>311</v>
      </c>
      <c r="AJ1638" s="83" t="s">
        <v>311</v>
      </c>
      <c r="AK1638" s="83" t="s">
        <v>311</v>
      </c>
      <c r="AL1638" s="83" t="s">
        <v>311</v>
      </c>
      <c r="AM1638" s="83" t="s">
        <v>311</v>
      </c>
      <c r="AN1638" s="83" t="s">
        <v>311</v>
      </c>
    </row>
    <row r="1639" spans="1:40" x14ac:dyDescent="0.25">
      <c r="A1639" s="81">
        <f t="shared" si="25"/>
        <v>1630</v>
      </c>
      <c r="B1639" s="82" t="str">
        <f>IF(tbl_main[[#This Row],[ТИП]]="","",IF(tbl_main[[#This Row],[Серия и номер]]="","",tbl_main[[#This Row],[ТИП]]&amp;"-"&amp;RIGHT(tbl_main[[#This Row],[Серия и номер]],6)))</f>
        <v/>
      </c>
      <c r="C1639" s="83" t="s">
        <v>311</v>
      </c>
      <c r="D1639" s="83" t="s">
        <v>311</v>
      </c>
      <c r="E1639" s="83" t="s">
        <v>311</v>
      </c>
      <c r="F1639" s="83" t="s">
        <v>311</v>
      </c>
      <c r="G1639" s="83" t="s">
        <v>311</v>
      </c>
      <c r="H1639" s="83" t="s">
        <v>311</v>
      </c>
      <c r="I1639" s="83" t="s">
        <v>311</v>
      </c>
      <c r="J1639" s="83" t="s">
        <v>311</v>
      </c>
      <c r="K1639" s="84" t="s">
        <v>311</v>
      </c>
      <c r="L1639" s="83" t="s">
        <v>311</v>
      </c>
      <c r="M1639" s="85" t="s">
        <v>311</v>
      </c>
      <c r="N1639" s="83" t="s">
        <v>311</v>
      </c>
      <c r="O1639" s="84" t="s">
        <v>311</v>
      </c>
      <c r="P1639" s="83" t="s">
        <v>311</v>
      </c>
      <c r="Q1639" s="83" t="s">
        <v>311</v>
      </c>
      <c r="R1639" s="83" t="s">
        <v>311</v>
      </c>
      <c r="S1639" s="86" t="s">
        <v>311</v>
      </c>
      <c r="T1639" s="83" t="s">
        <v>311</v>
      </c>
      <c r="U1639" s="83" t="s">
        <v>311</v>
      </c>
      <c r="V1639" s="83" t="s">
        <v>311</v>
      </c>
      <c r="W1639" s="86" t="s">
        <v>311</v>
      </c>
      <c r="X1639" s="86" t="s">
        <v>311</v>
      </c>
      <c r="Y1639" s="90" t="str">
        <f>IF(tbl_main[[#This Row],[ИНН организации]]="","",IF(ISERROR(VLOOKUP(tbl_main[[#This Row],[ИНН организации]],tbl_inn[],3,FALSE)),"Проверьте ИНН",VLOOKUP(tbl_main[[#This Row],[ИНН организации]],tbl_inn[],3,FALSE)))</f>
        <v/>
      </c>
      <c r="Z1639" s="90" t="str">
        <f>IF(ISERROR(VLOOKUP(tbl_main[[#This Row],[ИНН организации]],tbl_inn[],4,FALSE)),"",VLOOKUP(tbl_main[[#This Row],[ИНН организации]],tbl_inn[],4,FALSE))</f>
        <v/>
      </c>
      <c r="AA1639" s="90" t="str">
        <f>IF(ISERROR(VLOOKUP(tbl_main[[#This Row],[ИНН организации]],tbl_inn[],8,FALSE)),"",VLOOKUP(tbl_main[[#This Row],[ИНН организации]],tbl_inn[],8,FALSE))</f>
        <v/>
      </c>
      <c r="AB1639" s="83" t="s">
        <v>311</v>
      </c>
      <c r="AC1639" s="83" t="s">
        <v>311</v>
      </c>
      <c r="AD1639" s="83" t="s">
        <v>311</v>
      </c>
      <c r="AE1639" s="83" t="s">
        <v>311</v>
      </c>
      <c r="AF1639" s="83" t="s">
        <v>311</v>
      </c>
      <c r="AG1639" s="83" t="s">
        <v>311</v>
      </c>
      <c r="AH1639" s="83" t="s">
        <v>311</v>
      </c>
      <c r="AI1639" s="83" t="s">
        <v>311</v>
      </c>
      <c r="AJ1639" s="83" t="s">
        <v>311</v>
      </c>
      <c r="AK1639" s="83" t="s">
        <v>311</v>
      </c>
      <c r="AL1639" s="83" t="s">
        <v>311</v>
      </c>
      <c r="AM1639" s="83" t="s">
        <v>311</v>
      </c>
      <c r="AN1639" s="83" t="s">
        <v>311</v>
      </c>
    </row>
    <row r="1640" spans="1:40" x14ac:dyDescent="0.25">
      <c r="A1640" s="81">
        <f t="shared" si="25"/>
        <v>1631</v>
      </c>
      <c r="B1640" s="82" t="str">
        <f>IF(tbl_main[[#This Row],[ТИП]]="","",IF(tbl_main[[#This Row],[Серия и номер]]="","",tbl_main[[#This Row],[ТИП]]&amp;"-"&amp;RIGHT(tbl_main[[#This Row],[Серия и номер]],6)))</f>
        <v/>
      </c>
      <c r="C1640" s="83" t="s">
        <v>311</v>
      </c>
      <c r="D1640" s="83" t="s">
        <v>311</v>
      </c>
      <c r="E1640" s="83" t="s">
        <v>311</v>
      </c>
      <c r="F1640" s="83" t="s">
        <v>311</v>
      </c>
      <c r="G1640" s="83" t="s">
        <v>311</v>
      </c>
      <c r="H1640" s="83" t="s">
        <v>311</v>
      </c>
      <c r="I1640" s="83" t="s">
        <v>311</v>
      </c>
      <c r="J1640" s="83" t="s">
        <v>311</v>
      </c>
      <c r="K1640" s="84" t="s">
        <v>311</v>
      </c>
      <c r="L1640" s="83" t="s">
        <v>311</v>
      </c>
      <c r="M1640" s="85" t="s">
        <v>311</v>
      </c>
      <c r="N1640" s="83" t="s">
        <v>311</v>
      </c>
      <c r="O1640" s="84" t="s">
        <v>311</v>
      </c>
      <c r="P1640" s="83" t="s">
        <v>311</v>
      </c>
      <c r="Q1640" s="83" t="s">
        <v>311</v>
      </c>
      <c r="R1640" s="83" t="s">
        <v>311</v>
      </c>
      <c r="S1640" s="86" t="s">
        <v>311</v>
      </c>
      <c r="T1640" s="83" t="s">
        <v>311</v>
      </c>
      <c r="U1640" s="83" t="s">
        <v>311</v>
      </c>
      <c r="V1640" s="83" t="s">
        <v>311</v>
      </c>
      <c r="W1640" s="86" t="s">
        <v>311</v>
      </c>
      <c r="X1640" s="86" t="s">
        <v>311</v>
      </c>
      <c r="Y1640" s="90" t="str">
        <f>IF(tbl_main[[#This Row],[ИНН организации]]="","",IF(ISERROR(VLOOKUP(tbl_main[[#This Row],[ИНН организации]],tbl_inn[],3,FALSE)),"Проверьте ИНН",VLOOKUP(tbl_main[[#This Row],[ИНН организации]],tbl_inn[],3,FALSE)))</f>
        <v/>
      </c>
      <c r="Z1640" s="90" t="str">
        <f>IF(ISERROR(VLOOKUP(tbl_main[[#This Row],[ИНН организации]],tbl_inn[],4,FALSE)),"",VLOOKUP(tbl_main[[#This Row],[ИНН организации]],tbl_inn[],4,FALSE))</f>
        <v/>
      </c>
      <c r="AA1640" s="90" t="str">
        <f>IF(ISERROR(VLOOKUP(tbl_main[[#This Row],[ИНН организации]],tbl_inn[],8,FALSE)),"",VLOOKUP(tbl_main[[#This Row],[ИНН организации]],tbl_inn[],8,FALSE))</f>
        <v/>
      </c>
      <c r="AB1640" s="83" t="s">
        <v>311</v>
      </c>
      <c r="AC1640" s="83" t="s">
        <v>311</v>
      </c>
      <c r="AD1640" s="83" t="s">
        <v>311</v>
      </c>
      <c r="AE1640" s="83" t="s">
        <v>311</v>
      </c>
      <c r="AF1640" s="83" t="s">
        <v>311</v>
      </c>
      <c r="AG1640" s="83" t="s">
        <v>311</v>
      </c>
      <c r="AH1640" s="83" t="s">
        <v>311</v>
      </c>
      <c r="AI1640" s="83" t="s">
        <v>311</v>
      </c>
      <c r="AJ1640" s="83" t="s">
        <v>311</v>
      </c>
      <c r="AK1640" s="83" t="s">
        <v>311</v>
      </c>
      <c r="AL1640" s="83" t="s">
        <v>311</v>
      </c>
      <c r="AM1640" s="83" t="s">
        <v>311</v>
      </c>
      <c r="AN1640" s="83" t="s">
        <v>311</v>
      </c>
    </row>
    <row r="1641" spans="1:40" x14ac:dyDescent="0.25">
      <c r="A1641" s="81">
        <f t="shared" si="25"/>
        <v>1632</v>
      </c>
      <c r="B1641" s="82" t="str">
        <f>IF(tbl_main[[#This Row],[ТИП]]="","",IF(tbl_main[[#This Row],[Серия и номер]]="","",tbl_main[[#This Row],[ТИП]]&amp;"-"&amp;RIGHT(tbl_main[[#This Row],[Серия и номер]],6)))</f>
        <v/>
      </c>
      <c r="C1641" s="83" t="s">
        <v>311</v>
      </c>
      <c r="D1641" s="83" t="s">
        <v>311</v>
      </c>
      <c r="E1641" s="83" t="s">
        <v>311</v>
      </c>
      <c r="F1641" s="83" t="s">
        <v>311</v>
      </c>
      <c r="G1641" s="83" t="s">
        <v>311</v>
      </c>
      <c r="H1641" s="83" t="s">
        <v>311</v>
      </c>
      <c r="I1641" s="83" t="s">
        <v>311</v>
      </c>
      <c r="J1641" s="83" t="s">
        <v>311</v>
      </c>
      <c r="K1641" s="84" t="s">
        <v>311</v>
      </c>
      <c r="L1641" s="83" t="s">
        <v>311</v>
      </c>
      <c r="M1641" s="85" t="s">
        <v>311</v>
      </c>
      <c r="N1641" s="83" t="s">
        <v>311</v>
      </c>
      <c r="O1641" s="84" t="s">
        <v>311</v>
      </c>
      <c r="P1641" s="83" t="s">
        <v>311</v>
      </c>
      <c r="Q1641" s="83" t="s">
        <v>311</v>
      </c>
      <c r="R1641" s="83" t="s">
        <v>311</v>
      </c>
      <c r="S1641" s="86" t="s">
        <v>311</v>
      </c>
      <c r="T1641" s="83" t="s">
        <v>311</v>
      </c>
      <c r="U1641" s="83" t="s">
        <v>311</v>
      </c>
      <c r="V1641" s="83" t="s">
        <v>311</v>
      </c>
      <c r="W1641" s="86" t="s">
        <v>311</v>
      </c>
      <c r="X1641" s="86" t="s">
        <v>311</v>
      </c>
      <c r="Y1641" s="90" t="str">
        <f>IF(tbl_main[[#This Row],[ИНН организации]]="","",IF(ISERROR(VLOOKUP(tbl_main[[#This Row],[ИНН организации]],tbl_inn[],3,FALSE)),"Проверьте ИНН",VLOOKUP(tbl_main[[#This Row],[ИНН организации]],tbl_inn[],3,FALSE)))</f>
        <v/>
      </c>
      <c r="Z1641" s="90" t="str">
        <f>IF(ISERROR(VLOOKUP(tbl_main[[#This Row],[ИНН организации]],tbl_inn[],4,FALSE)),"",VLOOKUP(tbl_main[[#This Row],[ИНН организации]],tbl_inn[],4,FALSE))</f>
        <v/>
      </c>
      <c r="AA1641" s="90" t="str">
        <f>IF(ISERROR(VLOOKUP(tbl_main[[#This Row],[ИНН организации]],tbl_inn[],8,FALSE)),"",VLOOKUP(tbl_main[[#This Row],[ИНН организации]],tbl_inn[],8,FALSE))</f>
        <v/>
      </c>
      <c r="AB1641" s="83" t="s">
        <v>311</v>
      </c>
      <c r="AC1641" s="83" t="s">
        <v>311</v>
      </c>
      <c r="AD1641" s="83" t="s">
        <v>311</v>
      </c>
      <c r="AE1641" s="83" t="s">
        <v>311</v>
      </c>
      <c r="AF1641" s="83" t="s">
        <v>311</v>
      </c>
      <c r="AG1641" s="83" t="s">
        <v>311</v>
      </c>
      <c r="AH1641" s="83" t="s">
        <v>311</v>
      </c>
      <c r="AI1641" s="83" t="s">
        <v>311</v>
      </c>
      <c r="AJ1641" s="83" t="s">
        <v>311</v>
      </c>
      <c r="AK1641" s="83" t="s">
        <v>311</v>
      </c>
      <c r="AL1641" s="83" t="s">
        <v>311</v>
      </c>
      <c r="AM1641" s="83" t="s">
        <v>311</v>
      </c>
      <c r="AN1641" s="83" t="s">
        <v>311</v>
      </c>
    </row>
    <row r="1642" spans="1:40" x14ac:dyDescent="0.25">
      <c r="A1642" s="81">
        <f t="shared" si="25"/>
        <v>1633</v>
      </c>
      <c r="B1642" s="82" t="str">
        <f>IF(tbl_main[[#This Row],[ТИП]]="","",IF(tbl_main[[#This Row],[Серия и номер]]="","",tbl_main[[#This Row],[ТИП]]&amp;"-"&amp;RIGHT(tbl_main[[#This Row],[Серия и номер]],6)))</f>
        <v/>
      </c>
      <c r="C1642" s="83" t="s">
        <v>311</v>
      </c>
      <c r="D1642" s="83" t="s">
        <v>311</v>
      </c>
      <c r="E1642" s="83" t="s">
        <v>311</v>
      </c>
      <c r="F1642" s="83" t="s">
        <v>311</v>
      </c>
      <c r="G1642" s="83" t="s">
        <v>311</v>
      </c>
      <c r="H1642" s="83" t="s">
        <v>311</v>
      </c>
      <c r="I1642" s="83" t="s">
        <v>311</v>
      </c>
      <c r="J1642" s="83" t="s">
        <v>311</v>
      </c>
      <c r="K1642" s="84" t="s">
        <v>311</v>
      </c>
      <c r="L1642" s="83" t="s">
        <v>311</v>
      </c>
      <c r="M1642" s="85" t="s">
        <v>311</v>
      </c>
      <c r="N1642" s="83" t="s">
        <v>311</v>
      </c>
      <c r="O1642" s="84" t="s">
        <v>311</v>
      </c>
      <c r="P1642" s="83" t="s">
        <v>311</v>
      </c>
      <c r="Q1642" s="83" t="s">
        <v>311</v>
      </c>
      <c r="R1642" s="83" t="s">
        <v>311</v>
      </c>
      <c r="S1642" s="86" t="s">
        <v>311</v>
      </c>
      <c r="T1642" s="83" t="s">
        <v>311</v>
      </c>
      <c r="U1642" s="83" t="s">
        <v>311</v>
      </c>
      <c r="V1642" s="83" t="s">
        <v>311</v>
      </c>
      <c r="W1642" s="86" t="s">
        <v>311</v>
      </c>
      <c r="X1642" s="86" t="s">
        <v>311</v>
      </c>
      <c r="Y1642" s="90" t="str">
        <f>IF(tbl_main[[#This Row],[ИНН организации]]="","",IF(ISERROR(VLOOKUP(tbl_main[[#This Row],[ИНН организации]],tbl_inn[],3,FALSE)),"Проверьте ИНН",VLOOKUP(tbl_main[[#This Row],[ИНН организации]],tbl_inn[],3,FALSE)))</f>
        <v/>
      </c>
      <c r="Z1642" s="90" t="str">
        <f>IF(ISERROR(VLOOKUP(tbl_main[[#This Row],[ИНН организации]],tbl_inn[],4,FALSE)),"",VLOOKUP(tbl_main[[#This Row],[ИНН организации]],tbl_inn[],4,FALSE))</f>
        <v/>
      </c>
      <c r="AA1642" s="90" t="str">
        <f>IF(ISERROR(VLOOKUP(tbl_main[[#This Row],[ИНН организации]],tbl_inn[],8,FALSE)),"",VLOOKUP(tbl_main[[#This Row],[ИНН организации]],tbl_inn[],8,FALSE))</f>
        <v/>
      </c>
      <c r="AB1642" s="83" t="s">
        <v>311</v>
      </c>
      <c r="AC1642" s="83" t="s">
        <v>311</v>
      </c>
      <c r="AD1642" s="83" t="s">
        <v>311</v>
      </c>
      <c r="AE1642" s="83" t="s">
        <v>311</v>
      </c>
      <c r="AF1642" s="83" t="s">
        <v>311</v>
      </c>
      <c r="AG1642" s="83" t="s">
        <v>311</v>
      </c>
      <c r="AH1642" s="83" t="s">
        <v>311</v>
      </c>
      <c r="AI1642" s="83" t="s">
        <v>311</v>
      </c>
      <c r="AJ1642" s="83" t="s">
        <v>311</v>
      </c>
      <c r="AK1642" s="83" t="s">
        <v>311</v>
      </c>
      <c r="AL1642" s="83" t="s">
        <v>311</v>
      </c>
      <c r="AM1642" s="83" t="s">
        <v>311</v>
      </c>
      <c r="AN1642" s="83" t="s">
        <v>311</v>
      </c>
    </row>
    <row r="1643" spans="1:40" x14ac:dyDescent="0.25">
      <c r="A1643" s="81">
        <f t="shared" si="25"/>
        <v>1634</v>
      </c>
      <c r="B1643" s="82" t="str">
        <f>IF(tbl_main[[#This Row],[ТИП]]="","",IF(tbl_main[[#This Row],[Серия и номер]]="","",tbl_main[[#This Row],[ТИП]]&amp;"-"&amp;RIGHT(tbl_main[[#This Row],[Серия и номер]],6)))</f>
        <v/>
      </c>
      <c r="C1643" s="83" t="s">
        <v>311</v>
      </c>
      <c r="D1643" s="83" t="s">
        <v>311</v>
      </c>
      <c r="E1643" s="83" t="s">
        <v>311</v>
      </c>
      <c r="F1643" s="83" t="s">
        <v>311</v>
      </c>
      <c r="G1643" s="83" t="s">
        <v>311</v>
      </c>
      <c r="H1643" s="83" t="s">
        <v>311</v>
      </c>
      <c r="I1643" s="83" t="s">
        <v>311</v>
      </c>
      <c r="J1643" s="83" t="s">
        <v>311</v>
      </c>
      <c r="K1643" s="84" t="s">
        <v>311</v>
      </c>
      <c r="L1643" s="83" t="s">
        <v>311</v>
      </c>
      <c r="M1643" s="85" t="s">
        <v>311</v>
      </c>
      <c r="N1643" s="83" t="s">
        <v>311</v>
      </c>
      <c r="O1643" s="84" t="s">
        <v>311</v>
      </c>
      <c r="P1643" s="83" t="s">
        <v>311</v>
      </c>
      <c r="Q1643" s="83" t="s">
        <v>311</v>
      </c>
      <c r="R1643" s="83" t="s">
        <v>311</v>
      </c>
      <c r="S1643" s="86" t="s">
        <v>311</v>
      </c>
      <c r="T1643" s="83" t="s">
        <v>311</v>
      </c>
      <c r="U1643" s="83" t="s">
        <v>311</v>
      </c>
      <c r="V1643" s="83" t="s">
        <v>311</v>
      </c>
      <c r="W1643" s="86" t="s">
        <v>311</v>
      </c>
      <c r="X1643" s="86" t="s">
        <v>311</v>
      </c>
      <c r="Y1643" s="90" t="str">
        <f>IF(tbl_main[[#This Row],[ИНН организации]]="","",IF(ISERROR(VLOOKUP(tbl_main[[#This Row],[ИНН организации]],tbl_inn[],3,FALSE)),"Проверьте ИНН",VLOOKUP(tbl_main[[#This Row],[ИНН организации]],tbl_inn[],3,FALSE)))</f>
        <v/>
      </c>
      <c r="Z1643" s="90" t="str">
        <f>IF(ISERROR(VLOOKUP(tbl_main[[#This Row],[ИНН организации]],tbl_inn[],4,FALSE)),"",VLOOKUP(tbl_main[[#This Row],[ИНН организации]],tbl_inn[],4,FALSE))</f>
        <v/>
      </c>
      <c r="AA1643" s="90" t="str">
        <f>IF(ISERROR(VLOOKUP(tbl_main[[#This Row],[ИНН организации]],tbl_inn[],8,FALSE)),"",VLOOKUP(tbl_main[[#This Row],[ИНН организации]],tbl_inn[],8,FALSE))</f>
        <v/>
      </c>
      <c r="AB1643" s="83" t="s">
        <v>311</v>
      </c>
      <c r="AC1643" s="83" t="s">
        <v>311</v>
      </c>
      <c r="AD1643" s="83" t="s">
        <v>311</v>
      </c>
      <c r="AE1643" s="83" t="s">
        <v>311</v>
      </c>
      <c r="AF1643" s="83" t="s">
        <v>311</v>
      </c>
      <c r="AG1643" s="83" t="s">
        <v>311</v>
      </c>
      <c r="AH1643" s="83" t="s">
        <v>311</v>
      </c>
      <c r="AI1643" s="83" t="s">
        <v>311</v>
      </c>
      <c r="AJ1643" s="83" t="s">
        <v>311</v>
      </c>
      <c r="AK1643" s="83" t="s">
        <v>311</v>
      </c>
      <c r="AL1643" s="83" t="s">
        <v>311</v>
      </c>
      <c r="AM1643" s="83" t="s">
        <v>311</v>
      </c>
      <c r="AN1643" s="83" t="s">
        <v>311</v>
      </c>
    </row>
    <row r="1644" spans="1:40" x14ac:dyDescent="0.25">
      <c r="A1644" s="81">
        <f t="shared" si="25"/>
        <v>1635</v>
      </c>
      <c r="B1644" s="82" t="str">
        <f>IF(tbl_main[[#This Row],[ТИП]]="","",IF(tbl_main[[#This Row],[Серия и номер]]="","",tbl_main[[#This Row],[ТИП]]&amp;"-"&amp;RIGHT(tbl_main[[#This Row],[Серия и номер]],6)))</f>
        <v/>
      </c>
      <c r="C1644" s="83" t="s">
        <v>311</v>
      </c>
      <c r="D1644" s="83" t="s">
        <v>311</v>
      </c>
      <c r="E1644" s="83" t="s">
        <v>311</v>
      </c>
      <c r="F1644" s="83" t="s">
        <v>311</v>
      </c>
      <c r="G1644" s="83" t="s">
        <v>311</v>
      </c>
      <c r="H1644" s="83" t="s">
        <v>311</v>
      </c>
      <c r="I1644" s="83" t="s">
        <v>311</v>
      </c>
      <c r="J1644" s="83" t="s">
        <v>311</v>
      </c>
      <c r="K1644" s="84" t="s">
        <v>311</v>
      </c>
      <c r="L1644" s="83" t="s">
        <v>311</v>
      </c>
      <c r="M1644" s="85" t="s">
        <v>311</v>
      </c>
      <c r="N1644" s="83" t="s">
        <v>311</v>
      </c>
      <c r="O1644" s="84" t="s">
        <v>311</v>
      </c>
      <c r="P1644" s="83" t="s">
        <v>311</v>
      </c>
      <c r="Q1644" s="83" t="s">
        <v>311</v>
      </c>
      <c r="R1644" s="83" t="s">
        <v>311</v>
      </c>
      <c r="S1644" s="86" t="s">
        <v>311</v>
      </c>
      <c r="T1644" s="83" t="s">
        <v>311</v>
      </c>
      <c r="U1644" s="83" t="s">
        <v>311</v>
      </c>
      <c r="V1644" s="83" t="s">
        <v>311</v>
      </c>
      <c r="W1644" s="86" t="s">
        <v>311</v>
      </c>
      <c r="X1644" s="86" t="s">
        <v>311</v>
      </c>
      <c r="Y1644" s="90" t="str">
        <f>IF(tbl_main[[#This Row],[ИНН организации]]="","",IF(ISERROR(VLOOKUP(tbl_main[[#This Row],[ИНН организации]],tbl_inn[],3,FALSE)),"Проверьте ИНН",VLOOKUP(tbl_main[[#This Row],[ИНН организации]],tbl_inn[],3,FALSE)))</f>
        <v/>
      </c>
      <c r="Z1644" s="90" t="str">
        <f>IF(ISERROR(VLOOKUP(tbl_main[[#This Row],[ИНН организации]],tbl_inn[],4,FALSE)),"",VLOOKUP(tbl_main[[#This Row],[ИНН организации]],tbl_inn[],4,FALSE))</f>
        <v/>
      </c>
      <c r="AA1644" s="90" t="str">
        <f>IF(ISERROR(VLOOKUP(tbl_main[[#This Row],[ИНН организации]],tbl_inn[],8,FALSE)),"",VLOOKUP(tbl_main[[#This Row],[ИНН организации]],tbl_inn[],8,FALSE))</f>
        <v/>
      </c>
      <c r="AB1644" s="83" t="s">
        <v>311</v>
      </c>
      <c r="AC1644" s="83" t="s">
        <v>311</v>
      </c>
      <c r="AD1644" s="83" t="s">
        <v>311</v>
      </c>
      <c r="AE1644" s="83" t="s">
        <v>311</v>
      </c>
      <c r="AF1644" s="83" t="s">
        <v>311</v>
      </c>
      <c r="AG1644" s="83" t="s">
        <v>311</v>
      </c>
      <c r="AH1644" s="83" t="s">
        <v>311</v>
      </c>
      <c r="AI1644" s="83" t="s">
        <v>311</v>
      </c>
      <c r="AJ1644" s="83" t="s">
        <v>311</v>
      </c>
      <c r="AK1644" s="83" t="s">
        <v>311</v>
      </c>
      <c r="AL1644" s="83" t="s">
        <v>311</v>
      </c>
      <c r="AM1644" s="83" t="s">
        <v>311</v>
      </c>
      <c r="AN1644" s="83" t="s">
        <v>311</v>
      </c>
    </row>
    <row r="1645" spans="1:40" x14ac:dyDescent="0.25">
      <c r="A1645" s="81">
        <f t="shared" si="25"/>
        <v>1636</v>
      </c>
      <c r="B1645" s="82" t="str">
        <f>IF(tbl_main[[#This Row],[ТИП]]="","",IF(tbl_main[[#This Row],[Серия и номер]]="","",tbl_main[[#This Row],[ТИП]]&amp;"-"&amp;RIGHT(tbl_main[[#This Row],[Серия и номер]],6)))</f>
        <v/>
      </c>
      <c r="C1645" s="83" t="s">
        <v>311</v>
      </c>
      <c r="D1645" s="83" t="s">
        <v>311</v>
      </c>
      <c r="E1645" s="83" t="s">
        <v>311</v>
      </c>
      <c r="F1645" s="83" t="s">
        <v>311</v>
      </c>
      <c r="G1645" s="83" t="s">
        <v>311</v>
      </c>
      <c r="H1645" s="83" t="s">
        <v>311</v>
      </c>
      <c r="I1645" s="83" t="s">
        <v>311</v>
      </c>
      <c r="J1645" s="83" t="s">
        <v>311</v>
      </c>
      <c r="K1645" s="84" t="s">
        <v>311</v>
      </c>
      <c r="L1645" s="83" t="s">
        <v>311</v>
      </c>
      <c r="M1645" s="85" t="s">
        <v>311</v>
      </c>
      <c r="N1645" s="83" t="s">
        <v>311</v>
      </c>
      <c r="O1645" s="84" t="s">
        <v>311</v>
      </c>
      <c r="P1645" s="83" t="s">
        <v>311</v>
      </c>
      <c r="Q1645" s="83" t="s">
        <v>311</v>
      </c>
      <c r="R1645" s="83" t="s">
        <v>311</v>
      </c>
      <c r="S1645" s="86" t="s">
        <v>311</v>
      </c>
      <c r="T1645" s="83" t="s">
        <v>311</v>
      </c>
      <c r="U1645" s="83" t="s">
        <v>311</v>
      </c>
      <c r="V1645" s="83" t="s">
        <v>311</v>
      </c>
      <c r="W1645" s="86" t="s">
        <v>311</v>
      </c>
      <c r="X1645" s="86" t="s">
        <v>311</v>
      </c>
      <c r="Y1645" s="90" t="str">
        <f>IF(tbl_main[[#This Row],[ИНН организации]]="","",IF(ISERROR(VLOOKUP(tbl_main[[#This Row],[ИНН организации]],tbl_inn[],3,FALSE)),"Проверьте ИНН",VLOOKUP(tbl_main[[#This Row],[ИНН организации]],tbl_inn[],3,FALSE)))</f>
        <v/>
      </c>
      <c r="Z1645" s="90" t="str">
        <f>IF(ISERROR(VLOOKUP(tbl_main[[#This Row],[ИНН организации]],tbl_inn[],4,FALSE)),"",VLOOKUP(tbl_main[[#This Row],[ИНН организации]],tbl_inn[],4,FALSE))</f>
        <v/>
      </c>
      <c r="AA1645" s="90" t="str">
        <f>IF(ISERROR(VLOOKUP(tbl_main[[#This Row],[ИНН организации]],tbl_inn[],8,FALSE)),"",VLOOKUP(tbl_main[[#This Row],[ИНН организации]],tbl_inn[],8,FALSE))</f>
        <v/>
      </c>
      <c r="AB1645" s="83" t="s">
        <v>311</v>
      </c>
      <c r="AC1645" s="83" t="s">
        <v>311</v>
      </c>
      <c r="AD1645" s="83" t="s">
        <v>311</v>
      </c>
      <c r="AE1645" s="83" t="s">
        <v>311</v>
      </c>
      <c r="AF1645" s="83" t="s">
        <v>311</v>
      </c>
      <c r="AG1645" s="83" t="s">
        <v>311</v>
      </c>
      <c r="AH1645" s="83" t="s">
        <v>311</v>
      </c>
      <c r="AI1645" s="83" t="s">
        <v>311</v>
      </c>
      <c r="AJ1645" s="83" t="s">
        <v>311</v>
      </c>
      <c r="AK1645" s="83" t="s">
        <v>311</v>
      </c>
      <c r="AL1645" s="83" t="s">
        <v>311</v>
      </c>
      <c r="AM1645" s="83" t="s">
        <v>311</v>
      </c>
      <c r="AN1645" s="83" t="s">
        <v>311</v>
      </c>
    </row>
    <row r="1646" spans="1:40" x14ac:dyDescent="0.25">
      <c r="A1646" s="81">
        <f t="shared" si="25"/>
        <v>1637</v>
      </c>
      <c r="B1646" s="82" t="str">
        <f>IF(tbl_main[[#This Row],[ТИП]]="","",IF(tbl_main[[#This Row],[Серия и номер]]="","",tbl_main[[#This Row],[ТИП]]&amp;"-"&amp;RIGHT(tbl_main[[#This Row],[Серия и номер]],6)))</f>
        <v/>
      </c>
      <c r="C1646" s="83" t="s">
        <v>311</v>
      </c>
      <c r="D1646" s="83" t="s">
        <v>311</v>
      </c>
      <c r="E1646" s="83" t="s">
        <v>311</v>
      </c>
      <c r="F1646" s="83" t="s">
        <v>311</v>
      </c>
      <c r="G1646" s="83" t="s">
        <v>311</v>
      </c>
      <c r="H1646" s="83" t="s">
        <v>311</v>
      </c>
      <c r="I1646" s="83" t="s">
        <v>311</v>
      </c>
      <c r="J1646" s="83" t="s">
        <v>311</v>
      </c>
      <c r="K1646" s="84" t="s">
        <v>311</v>
      </c>
      <c r="L1646" s="83" t="s">
        <v>311</v>
      </c>
      <c r="M1646" s="85" t="s">
        <v>311</v>
      </c>
      <c r="N1646" s="83" t="s">
        <v>311</v>
      </c>
      <c r="O1646" s="84" t="s">
        <v>311</v>
      </c>
      <c r="P1646" s="83" t="s">
        <v>311</v>
      </c>
      <c r="Q1646" s="83" t="s">
        <v>311</v>
      </c>
      <c r="R1646" s="83" t="s">
        <v>311</v>
      </c>
      <c r="S1646" s="86" t="s">
        <v>311</v>
      </c>
      <c r="T1646" s="83" t="s">
        <v>311</v>
      </c>
      <c r="U1646" s="83" t="s">
        <v>311</v>
      </c>
      <c r="V1646" s="83" t="s">
        <v>311</v>
      </c>
      <c r="W1646" s="86" t="s">
        <v>311</v>
      </c>
      <c r="X1646" s="86" t="s">
        <v>311</v>
      </c>
      <c r="Y1646" s="90" t="str">
        <f>IF(tbl_main[[#This Row],[ИНН организации]]="","",IF(ISERROR(VLOOKUP(tbl_main[[#This Row],[ИНН организации]],tbl_inn[],3,FALSE)),"Проверьте ИНН",VLOOKUP(tbl_main[[#This Row],[ИНН организации]],tbl_inn[],3,FALSE)))</f>
        <v/>
      </c>
      <c r="Z1646" s="90" t="str">
        <f>IF(ISERROR(VLOOKUP(tbl_main[[#This Row],[ИНН организации]],tbl_inn[],4,FALSE)),"",VLOOKUP(tbl_main[[#This Row],[ИНН организации]],tbl_inn[],4,FALSE))</f>
        <v/>
      </c>
      <c r="AA1646" s="90" t="str">
        <f>IF(ISERROR(VLOOKUP(tbl_main[[#This Row],[ИНН организации]],tbl_inn[],8,FALSE)),"",VLOOKUP(tbl_main[[#This Row],[ИНН организации]],tbl_inn[],8,FALSE))</f>
        <v/>
      </c>
      <c r="AB1646" s="83" t="s">
        <v>311</v>
      </c>
      <c r="AC1646" s="83" t="s">
        <v>311</v>
      </c>
      <c r="AD1646" s="83" t="s">
        <v>311</v>
      </c>
      <c r="AE1646" s="83" t="s">
        <v>311</v>
      </c>
      <c r="AF1646" s="83" t="s">
        <v>311</v>
      </c>
      <c r="AG1646" s="83" t="s">
        <v>311</v>
      </c>
      <c r="AH1646" s="83" t="s">
        <v>311</v>
      </c>
      <c r="AI1646" s="83" t="s">
        <v>311</v>
      </c>
      <c r="AJ1646" s="83" t="s">
        <v>311</v>
      </c>
      <c r="AK1646" s="83" t="s">
        <v>311</v>
      </c>
      <c r="AL1646" s="83" t="s">
        <v>311</v>
      </c>
      <c r="AM1646" s="83" t="s">
        <v>311</v>
      </c>
      <c r="AN1646" s="83" t="s">
        <v>311</v>
      </c>
    </row>
    <row r="1647" spans="1:40" x14ac:dyDescent="0.25">
      <c r="A1647" s="81">
        <f t="shared" si="25"/>
        <v>1638</v>
      </c>
      <c r="B1647" s="82" t="str">
        <f>IF(tbl_main[[#This Row],[ТИП]]="","",IF(tbl_main[[#This Row],[Серия и номер]]="","",tbl_main[[#This Row],[ТИП]]&amp;"-"&amp;RIGHT(tbl_main[[#This Row],[Серия и номер]],6)))</f>
        <v/>
      </c>
      <c r="C1647" s="83" t="s">
        <v>311</v>
      </c>
      <c r="D1647" s="83" t="s">
        <v>311</v>
      </c>
      <c r="E1647" s="83" t="s">
        <v>311</v>
      </c>
      <c r="F1647" s="83" t="s">
        <v>311</v>
      </c>
      <c r="G1647" s="83" t="s">
        <v>311</v>
      </c>
      <c r="H1647" s="83" t="s">
        <v>311</v>
      </c>
      <c r="I1647" s="83" t="s">
        <v>311</v>
      </c>
      <c r="J1647" s="83" t="s">
        <v>311</v>
      </c>
      <c r="K1647" s="84" t="s">
        <v>311</v>
      </c>
      <c r="L1647" s="83" t="s">
        <v>311</v>
      </c>
      <c r="M1647" s="85" t="s">
        <v>311</v>
      </c>
      <c r="N1647" s="83" t="s">
        <v>311</v>
      </c>
      <c r="O1647" s="84" t="s">
        <v>311</v>
      </c>
      <c r="P1647" s="83" t="s">
        <v>311</v>
      </c>
      <c r="Q1647" s="83" t="s">
        <v>311</v>
      </c>
      <c r="R1647" s="83" t="s">
        <v>311</v>
      </c>
      <c r="S1647" s="86" t="s">
        <v>311</v>
      </c>
      <c r="T1647" s="83" t="s">
        <v>311</v>
      </c>
      <c r="U1647" s="83" t="s">
        <v>311</v>
      </c>
      <c r="V1647" s="83" t="s">
        <v>311</v>
      </c>
      <c r="W1647" s="86" t="s">
        <v>311</v>
      </c>
      <c r="X1647" s="86" t="s">
        <v>311</v>
      </c>
      <c r="Y1647" s="90" t="str">
        <f>IF(tbl_main[[#This Row],[ИНН организации]]="","",IF(ISERROR(VLOOKUP(tbl_main[[#This Row],[ИНН организации]],tbl_inn[],3,FALSE)),"Проверьте ИНН",VLOOKUP(tbl_main[[#This Row],[ИНН организации]],tbl_inn[],3,FALSE)))</f>
        <v/>
      </c>
      <c r="Z1647" s="90" t="str">
        <f>IF(ISERROR(VLOOKUP(tbl_main[[#This Row],[ИНН организации]],tbl_inn[],4,FALSE)),"",VLOOKUP(tbl_main[[#This Row],[ИНН организации]],tbl_inn[],4,FALSE))</f>
        <v/>
      </c>
      <c r="AA1647" s="90" t="str">
        <f>IF(ISERROR(VLOOKUP(tbl_main[[#This Row],[ИНН организации]],tbl_inn[],8,FALSE)),"",VLOOKUP(tbl_main[[#This Row],[ИНН организации]],tbl_inn[],8,FALSE))</f>
        <v/>
      </c>
      <c r="AB1647" s="83" t="s">
        <v>311</v>
      </c>
      <c r="AC1647" s="83" t="s">
        <v>311</v>
      </c>
      <c r="AD1647" s="83" t="s">
        <v>311</v>
      </c>
      <c r="AE1647" s="83" t="s">
        <v>311</v>
      </c>
      <c r="AF1647" s="83" t="s">
        <v>311</v>
      </c>
      <c r="AG1647" s="83" t="s">
        <v>311</v>
      </c>
      <c r="AH1647" s="83" t="s">
        <v>311</v>
      </c>
      <c r="AI1647" s="83" t="s">
        <v>311</v>
      </c>
      <c r="AJ1647" s="83" t="s">
        <v>311</v>
      </c>
      <c r="AK1647" s="83" t="s">
        <v>311</v>
      </c>
      <c r="AL1647" s="83" t="s">
        <v>311</v>
      </c>
      <c r="AM1647" s="83" t="s">
        <v>311</v>
      </c>
      <c r="AN1647" s="83" t="s">
        <v>311</v>
      </c>
    </row>
    <row r="1648" spans="1:40" x14ac:dyDescent="0.25">
      <c r="A1648" s="81">
        <f t="shared" si="25"/>
        <v>1639</v>
      </c>
      <c r="B1648" s="82" t="str">
        <f>IF(tbl_main[[#This Row],[ТИП]]="","",IF(tbl_main[[#This Row],[Серия и номер]]="","",tbl_main[[#This Row],[ТИП]]&amp;"-"&amp;RIGHT(tbl_main[[#This Row],[Серия и номер]],6)))</f>
        <v/>
      </c>
      <c r="C1648" s="83" t="s">
        <v>311</v>
      </c>
      <c r="D1648" s="83" t="s">
        <v>311</v>
      </c>
      <c r="E1648" s="83" t="s">
        <v>311</v>
      </c>
      <c r="F1648" s="83" t="s">
        <v>311</v>
      </c>
      <c r="G1648" s="83" t="s">
        <v>311</v>
      </c>
      <c r="H1648" s="83" t="s">
        <v>311</v>
      </c>
      <c r="I1648" s="83" t="s">
        <v>311</v>
      </c>
      <c r="J1648" s="83" t="s">
        <v>311</v>
      </c>
      <c r="K1648" s="84" t="s">
        <v>311</v>
      </c>
      <c r="L1648" s="83" t="s">
        <v>311</v>
      </c>
      <c r="M1648" s="85" t="s">
        <v>311</v>
      </c>
      <c r="N1648" s="83" t="s">
        <v>311</v>
      </c>
      <c r="O1648" s="84" t="s">
        <v>311</v>
      </c>
      <c r="P1648" s="83" t="s">
        <v>311</v>
      </c>
      <c r="Q1648" s="83" t="s">
        <v>311</v>
      </c>
      <c r="R1648" s="83" t="s">
        <v>311</v>
      </c>
      <c r="S1648" s="86" t="s">
        <v>311</v>
      </c>
      <c r="T1648" s="83" t="s">
        <v>311</v>
      </c>
      <c r="U1648" s="83" t="s">
        <v>311</v>
      </c>
      <c r="V1648" s="83" t="s">
        <v>311</v>
      </c>
      <c r="W1648" s="86" t="s">
        <v>311</v>
      </c>
      <c r="X1648" s="86" t="s">
        <v>311</v>
      </c>
      <c r="Y1648" s="90" t="str">
        <f>IF(tbl_main[[#This Row],[ИНН организации]]="","",IF(ISERROR(VLOOKUP(tbl_main[[#This Row],[ИНН организации]],tbl_inn[],3,FALSE)),"Проверьте ИНН",VLOOKUP(tbl_main[[#This Row],[ИНН организации]],tbl_inn[],3,FALSE)))</f>
        <v/>
      </c>
      <c r="Z1648" s="90" t="str">
        <f>IF(ISERROR(VLOOKUP(tbl_main[[#This Row],[ИНН организации]],tbl_inn[],4,FALSE)),"",VLOOKUP(tbl_main[[#This Row],[ИНН организации]],tbl_inn[],4,FALSE))</f>
        <v/>
      </c>
      <c r="AA1648" s="90" t="str">
        <f>IF(ISERROR(VLOOKUP(tbl_main[[#This Row],[ИНН организации]],tbl_inn[],8,FALSE)),"",VLOOKUP(tbl_main[[#This Row],[ИНН организации]],tbl_inn[],8,FALSE))</f>
        <v/>
      </c>
      <c r="AB1648" s="83" t="s">
        <v>311</v>
      </c>
      <c r="AC1648" s="83" t="s">
        <v>311</v>
      </c>
      <c r="AD1648" s="83" t="s">
        <v>311</v>
      </c>
      <c r="AE1648" s="83" t="s">
        <v>311</v>
      </c>
      <c r="AF1648" s="83" t="s">
        <v>311</v>
      </c>
      <c r="AG1648" s="83" t="s">
        <v>311</v>
      </c>
      <c r="AH1648" s="83" t="s">
        <v>311</v>
      </c>
      <c r="AI1648" s="83" t="s">
        <v>311</v>
      </c>
      <c r="AJ1648" s="83" t="s">
        <v>311</v>
      </c>
      <c r="AK1648" s="83" t="s">
        <v>311</v>
      </c>
      <c r="AL1648" s="83" t="s">
        <v>311</v>
      </c>
      <c r="AM1648" s="83" t="s">
        <v>311</v>
      </c>
      <c r="AN1648" s="83" t="s">
        <v>311</v>
      </c>
    </row>
    <row r="1649" spans="1:40" x14ac:dyDescent="0.25">
      <c r="A1649" s="81">
        <f t="shared" si="25"/>
        <v>1640</v>
      </c>
      <c r="B1649" s="82" t="str">
        <f>IF(tbl_main[[#This Row],[ТИП]]="","",IF(tbl_main[[#This Row],[Серия и номер]]="","",tbl_main[[#This Row],[ТИП]]&amp;"-"&amp;RIGHT(tbl_main[[#This Row],[Серия и номер]],6)))</f>
        <v/>
      </c>
      <c r="C1649" s="83" t="s">
        <v>311</v>
      </c>
      <c r="D1649" s="83" t="s">
        <v>311</v>
      </c>
      <c r="E1649" s="83" t="s">
        <v>311</v>
      </c>
      <c r="F1649" s="83" t="s">
        <v>311</v>
      </c>
      <c r="G1649" s="83" t="s">
        <v>311</v>
      </c>
      <c r="H1649" s="83" t="s">
        <v>311</v>
      </c>
      <c r="I1649" s="83" t="s">
        <v>311</v>
      </c>
      <c r="J1649" s="83" t="s">
        <v>311</v>
      </c>
      <c r="K1649" s="84" t="s">
        <v>311</v>
      </c>
      <c r="L1649" s="83" t="s">
        <v>311</v>
      </c>
      <c r="M1649" s="85" t="s">
        <v>311</v>
      </c>
      <c r="N1649" s="83" t="s">
        <v>311</v>
      </c>
      <c r="O1649" s="84" t="s">
        <v>311</v>
      </c>
      <c r="P1649" s="83" t="s">
        <v>311</v>
      </c>
      <c r="Q1649" s="83" t="s">
        <v>311</v>
      </c>
      <c r="R1649" s="83" t="s">
        <v>311</v>
      </c>
      <c r="S1649" s="86" t="s">
        <v>311</v>
      </c>
      <c r="T1649" s="83" t="s">
        <v>311</v>
      </c>
      <c r="U1649" s="83" t="s">
        <v>311</v>
      </c>
      <c r="V1649" s="83" t="s">
        <v>311</v>
      </c>
      <c r="W1649" s="86" t="s">
        <v>311</v>
      </c>
      <c r="X1649" s="86" t="s">
        <v>311</v>
      </c>
      <c r="Y1649" s="90" t="str">
        <f>IF(tbl_main[[#This Row],[ИНН организации]]="","",IF(ISERROR(VLOOKUP(tbl_main[[#This Row],[ИНН организации]],tbl_inn[],3,FALSE)),"Проверьте ИНН",VLOOKUP(tbl_main[[#This Row],[ИНН организации]],tbl_inn[],3,FALSE)))</f>
        <v/>
      </c>
      <c r="Z1649" s="90" t="str">
        <f>IF(ISERROR(VLOOKUP(tbl_main[[#This Row],[ИНН организации]],tbl_inn[],4,FALSE)),"",VLOOKUP(tbl_main[[#This Row],[ИНН организации]],tbl_inn[],4,FALSE))</f>
        <v/>
      </c>
      <c r="AA1649" s="90" t="str">
        <f>IF(ISERROR(VLOOKUP(tbl_main[[#This Row],[ИНН организации]],tbl_inn[],8,FALSE)),"",VLOOKUP(tbl_main[[#This Row],[ИНН организации]],tbl_inn[],8,FALSE))</f>
        <v/>
      </c>
      <c r="AB1649" s="83" t="s">
        <v>311</v>
      </c>
      <c r="AC1649" s="83" t="s">
        <v>311</v>
      </c>
      <c r="AD1649" s="83" t="s">
        <v>311</v>
      </c>
      <c r="AE1649" s="83" t="s">
        <v>311</v>
      </c>
      <c r="AF1649" s="83" t="s">
        <v>311</v>
      </c>
      <c r="AG1649" s="83" t="s">
        <v>311</v>
      </c>
      <c r="AH1649" s="83" t="s">
        <v>311</v>
      </c>
      <c r="AI1649" s="83" t="s">
        <v>311</v>
      </c>
      <c r="AJ1649" s="83" t="s">
        <v>311</v>
      </c>
      <c r="AK1649" s="83" t="s">
        <v>311</v>
      </c>
      <c r="AL1649" s="83" t="s">
        <v>311</v>
      </c>
      <c r="AM1649" s="83" t="s">
        <v>311</v>
      </c>
      <c r="AN1649" s="83" t="s">
        <v>311</v>
      </c>
    </row>
    <row r="1650" spans="1:40" x14ac:dyDescent="0.25">
      <c r="A1650" s="81">
        <f t="shared" si="25"/>
        <v>1641</v>
      </c>
      <c r="B1650" s="82" t="str">
        <f>IF(tbl_main[[#This Row],[ТИП]]="","",IF(tbl_main[[#This Row],[Серия и номер]]="","",tbl_main[[#This Row],[ТИП]]&amp;"-"&amp;RIGHT(tbl_main[[#This Row],[Серия и номер]],6)))</f>
        <v/>
      </c>
      <c r="C1650" s="83" t="s">
        <v>311</v>
      </c>
      <c r="D1650" s="83" t="s">
        <v>311</v>
      </c>
      <c r="E1650" s="83" t="s">
        <v>311</v>
      </c>
      <c r="F1650" s="83" t="s">
        <v>311</v>
      </c>
      <c r="G1650" s="83" t="s">
        <v>311</v>
      </c>
      <c r="H1650" s="83" t="s">
        <v>311</v>
      </c>
      <c r="I1650" s="83" t="s">
        <v>311</v>
      </c>
      <c r="J1650" s="83" t="s">
        <v>311</v>
      </c>
      <c r="K1650" s="84" t="s">
        <v>311</v>
      </c>
      <c r="L1650" s="83" t="s">
        <v>311</v>
      </c>
      <c r="M1650" s="85" t="s">
        <v>311</v>
      </c>
      <c r="N1650" s="83" t="s">
        <v>311</v>
      </c>
      <c r="O1650" s="84" t="s">
        <v>311</v>
      </c>
      <c r="P1650" s="83" t="s">
        <v>311</v>
      </c>
      <c r="Q1650" s="83" t="s">
        <v>311</v>
      </c>
      <c r="R1650" s="83" t="s">
        <v>311</v>
      </c>
      <c r="S1650" s="86" t="s">
        <v>311</v>
      </c>
      <c r="T1650" s="83" t="s">
        <v>311</v>
      </c>
      <c r="U1650" s="83" t="s">
        <v>311</v>
      </c>
      <c r="V1650" s="83" t="s">
        <v>311</v>
      </c>
      <c r="W1650" s="86" t="s">
        <v>311</v>
      </c>
      <c r="X1650" s="86" t="s">
        <v>311</v>
      </c>
      <c r="Y1650" s="90" t="str">
        <f>IF(tbl_main[[#This Row],[ИНН организации]]="","",IF(ISERROR(VLOOKUP(tbl_main[[#This Row],[ИНН организации]],tbl_inn[],3,FALSE)),"Проверьте ИНН",VLOOKUP(tbl_main[[#This Row],[ИНН организации]],tbl_inn[],3,FALSE)))</f>
        <v/>
      </c>
      <c r="Z1650" s="90" t="str">
        <f>IF(ISERROR(VLOOKUP(tbl_main[[#This Row],[ИНН организации]],tbl_inn[],4,FALSE)),"",VLOOKUP(tbl_main[[#This Row],[ИНН организации]],tbl_inn[],4,FALSE))</f>
        <v/>
      </c>
      <c r="AA1650" s="90" t="str">
        <f>IF(ISERROR(VLOOKUP(tbl_main[[#This Row],[ИНН организации]],tbl_inn[],8,FALSE)),"",VLOOKUP(tbl_main[[#This Row],[ИНН организации]],tbl_inn[],8,FALSE))</f>
        <v/>
      </c>
      <c r="AB1650" s="83" t="s">
        <v>311</v>
      </c>
      <c r="AC1650" s="83" t="s">
        <v>311</v>
      </c>
      <c r="AD1650" s="83" t="s">
        <v>311</v>
      </c>
      <c r="AE1650" s="83" t="s">
        <v>311</v>
      </c>
      <c r="AF1650" s="83" t="s">
        <v>311</v>
      </c>
      <c r="AG1650" s="83" t="s">
        <v>311</v>
      </c>
      <c r="AH1650" s="83" t="s">
        <v>311</v>
      </c>
      <c r="AI1650" s="83" t="s">
        <v>311</v>
      </c>
      <c r="AJ1650" s="83" t="s">
        <v>311</v>
      </c>
      <c r="AK1650" s="83" t="s">
        <v>311</v>
      </c>
      <c r="AL1650" s="83" t="s">
        <v>311</v>
      </c>
      <c r="AM1650" s="83" t="s">
        <v>311</v>
      </c>
      <c r="AN1650" s="83" t="s">
        <v>311</v>
      </c>
    </row>
    <row r="1651" spans="1:40" x14ac:dyDescent="0.25">
      <c r="A1651" s="81">
        <f t="shared" si="25"/>
        <v>1642</v>
      </c>
      <c r="B1651" s="82" t="str">
        <f>IF(tbl_main[[#This Row],[ТИП]]="","",IF(tbl_main[[#This Row],[Серия и номер]]="","",tbl_main[[#This Row],[ТИП]]&amp;"-"&amp;RIGHT(tbl_main[[#This Row],[Серия и номер]],6)))</f>
        <v/>
      </c>
      <c r="C1651" s="83" t="s">
        <v>311</v>
      </c>
      <c r="D1651" s="83" t="s">
        <v>311</v>
      </c>
      <c r="E1651" s="83" t="s">
        <v>311</v>
      </c>
      <c r="F1651" s="83" t="s">
        <v>311</v>
      </c>
      <c r="G1651" s="83" t="s">
        <v>311</v>
      </c>
      <c r="H1651" s="83" t="s">
        <v>311</v>
      </c>
      <c r="I1651" s="83" t="s">
        <v>311</v>
      </c>
      <c r="J1651" s="83" t="s">
        <v>311</v>
      </c>
      <c r="K1651" s="84" t="s">
        <v>311</v>
      </c>
      <c r="L1651" s="83" t="s">
        <v>311</v>
      </c>
      <c r="M1651" s="85" t="s">
        <v>311</v>
      </c>
      <c r="N1651" s="83" t="s">
        <v>311</v>
      </c>
      <c r="O1651" s="84" t="s">
        <v>311</v>
      </c>
      <c r="P1651" s="83" t="s">
        <v>311</v>
      </c>
      <c r="Q1651" s="83" t="s">
        <v>311</v>
      </c>
      <c r="R1651" s="83" t="s">
        <v>311</v>
      </c>
      <c r="S1651" s="86" t="s">
        <v>311</v>
      </c>
      <c r="T1651" s="83" t="s">
        <v>311</v>
      </c>
      <c r="U1651" s="83" t="s">
        <v>311</v>
      </c>
      <c r="V1651" s="83" t="s">
        <v>311</v>
      </c>
      <c r="W1651" s="86" t="s">
        <v>311</v>
      </c>
      <c r="X1651" s="86" t="s">
        <v>311</v>
      </c>
      <c r="Y1651" s="90" t="str">
        <f>IF(tbl_main[[#This Row],[ИНН организации]]="","",IF(ISERROR(VLOOKUP(tbl_main[[#This Row],[ИНН организации]],tbl_inn[],3,FALSE)),"Проверьте ИНН",VLOOKUP(tbl_main[[#This Row],[ИНН организации]],tbl_inn[],3,FALSE)))</f>
        <v/>
      </c>
      <c r="Z1651" s="90" t="str">
        <f>IF(ISERROR(VLOOKUP(tbl_main[[#This Row],[ИНН организации]],tbl_inn[],4,FALSE)),"",VLOOKUP(tbl_main[[#This Row],[ИНН организации]],tbl_inn[],4,FALSE))</f>
        <v/>
      </c>
      <c r="AA1651" s="90" t="str">
        <f>IF(ISERROR(VLOOKUP(tbl_main[[#This Row],[ИНН организации]],tbl_inn[],8,FALSE)),"",VLOOKUP(tbl_main[[#This Row],[ИНН организации]],tbl_inn[],8,FALSE))</f>
        <v/>
      </c>
      <c r="AB1651" s="83" t="s">
        <v>311</v>
      </c>
      <c r="AC1651" s="83" t="s">
        <v>311</v>
      </c>
      <c r="AD1651" s="83" t="s">
        <v>311</v>
      </c>
      <c r="AE1651" s="83" t="s">
        <v>311</v>
      </c>
      <c r="AF1651" s="83" t="s">
        <v>311</v>
      </c>
      <c r="AG1651" s="83" t="s">
        <v>311</v>
      </c>
      <c r="AH1651" s="83" t="s">
        <v>311</v>
      </c>
      <c r="AI1651" s="83" t="s">
        <v>311</v>
      </c>
      <c r="AJ1651" s="83" t="s">
        <v>311</v>
      </c>
      <c r="AK1651" s="83" t="s">
        <v>311</v>
      </c>
      <c r="AL1651" s="83" t="s">
        <v>311</v>
      </c>
      <c r="AM1651" s="83" t="s">
        <v>311</v>
      </c>
      <c r="AN1651" s="83" t="s">
        <v>311</v>
      </c>
    </row>
    <row r="1652" spans="1:40" x14ac:dyDescent="0.25">
      <c r="A1652" s="81">
        <f t="shared" si="25"/>
        <v>1643</v>
      </c>
      <c r="B1652" s="82" t="str">
        <f>IF(tbl_main[[#This Row],[ТИП]]="","",IF(tbl_main[[#This Row],[Серия и номер]]="","",tbl_main[[#This Row],[ТИП]]&amp;"-"&amp;RIGHT(tbl_main[[#This Row],[Серия и номер]],6)))</f>
        <v/>
      </c>
      <c r="C1652" s="83" t="s">
        <v>311</v>
      </c>
      <c r="D1652" s="83" t="s">
        <v>311</v>
      </c>
      <c r="E1652" s="83" t="s">
        <v>311</v>
      </c>
      <c r="F1652" s="83" t="s">
        <v>311</v>
      </c>
      <c r="G1652" s="83" t="s">
        <v>311</v>
      </c>
      <c r="H1652" s="83" t="s">
        <v>311</v>
      </c>
      <c r="I1652" s="83" t="s">
        <v>311</v>
      </c>
      <c r="J1652" s="83" t="s">
        <v>311</v>
      </c>
      <c r="K1652" s="84" t="s">
        <v>311</v>
      </c>
      <c r="L1652" s="83" t="s">
        <v>311</v>
      </c>
      <c r="M1652" s="85" t="s">
        <v>311</v>
      </c>
      <c r="N1652" s="83" t="s">
        <v>311</v>
      </c>
      <c r="O1652" s="84" t="s">
        <v>311</v>
      </c>
      <c r="P1652" s="83" t="s">
        <v>311</v>
      </c>
      <c r="Q1652" s="83" t="s">
        <v>311</v>
      </c>
      <c r="R1652" s="83" t="s">
        <v>311</v>
      </c>
      <c r="S1652" s="86" t="s">
        <v>311</v>
      </c>
      <c r="T1652" s="83" t="s">
        <v>311</v>
      </c>
      <c r="U1652" s="83" t="s">
        <v>311</v>
      </c>
      <c r="V1652" s="83" t="s">
        <v>311</v>
      </c>
      <c r="W1652" s="86" t="s">
        <v>311</v>
      </c>
      <c r="X1652" s="86" t="s">
        <v>311</v>
      </c>
      <c r="Y1652" s="90" t="str">
        <f>IF(tbl_main[[#This Row],[ИНН организации]]="","",IF(ISERROR(VLOOKUP(tbl_main[[#This Row],[ИНН организации]],tbl_inn[],3,FALSE)),"Проверьте ИНН",VLOOKUP(tbl_main[[#This Row],[ИНН организации]],tbl_inn[],3,FALSE)))</f>
        <v/>
      </c>
      <c r="Z1652" s="90" t="str">
        <f>IF(ISERROR(VLOOKUP(tbl_main[[#This Row],[ИНН организации]],tbl_inn[],4,FALSE)),"",VLOOKUP(tbl_main[[#This Row],[ИНН организации]],tbl_inn[],4,FALSE))</f>
        <v/>
      </c>
      <c r="AA1652" s="90" t="str">
        <f>IF(ISERROR(VLOOKUP(tbl_main[[#This Row],[ИНН организации]],tbl_inn[],8,FALSE)),"",VLOOKUP(tbl_main[[#This Row],[ИНН организации]],tbl_inn[],8,FALSE))</f>
        <v/>
      </c>
      <c r="AB1652" s="83" t="s">
        <v>311</v>
      </c>
      <c r="AC1652" s="83" t="s">
        <v>311</v>
      </c>
      <c r="AD1652" s="83" t="s">
        <v>311</v>
      </c>
      <c r="AE1652" s="83" t="s">
        <v>311</v>
      </c>
      <c r="AF1652" s="83" t="s">
        <v>311</v>
      </c>
      <c r="AG1652" s="83" t="s">
        <v>311</v>
      </c>
      <c r="AH1652" s="83" t="s">
        <v>311</v>
      </c>
      <c r="AI1652" s="83" t="s">
        <v>311</v>
      </c>
      <c r="AJ1652" s="83" t="s">
        <v>311</v>
      </c>
      <c r="AK1652" s="83" t="s">
        <v>311</v>
      </c>
      <c r="AL1652" s="83" t="s">
        <v>311</v>
      </c>
      <c r="AM1652" s="83" t="s">
        <v>311</v>
      </c>
      <c r="AN1652" s="83" t="s">
        <v>311</v>
      </c>
    </row>
    <row r="1653" spans="1:40" x14ac:dyDescent="0.25">
      <c r="A1653" s="81">
        <f t="shared" si="25"/>
        <v>1644</v>
      </c>
      <c r="B1653" s="82" t="str">
        <f>IF(tbl_main[[#This Row],[ТИП]]="","",IF(tbl_main[[#This Row],[Серия и номер]]="","",tbl_main[[#This Row],[ТИП]]&amp;"-"&amp;RIGHT(tbl_main[[#This Row],[Серия и номер]],6)))</f>
        <v/>
      </c>
      <c r="C1653" s="83" t="s">
        <v>311</v>
      </c>
      <c r="D1653" s="83" t="s">
        <v>311</v>
      </c>
      <c r="E1653" s="83" t="s">
        <v>311</v>
      </c>
      <c r="F1653" s="83" t="s">
        <v>311</v>
      </c>
      <c r="G1653" s="83" t="s">
        <v>311</v>
      </c>
      <c r="H1653" s="83" t="s">
        <v>311</v>
      </c>
      <c r="I1653" s="83" t="s">
        <v>311</v>
      </c>
      <c r="J1653" s="83" t="s">
        <v>311</v>
      </c>
      <c r="K1653" s="84" t="s">
        <v>311</v>
      </c>
      <c r="L1653" s="83" t="s">
        <v>311</v>
      </c>
      <c r="M1653" s="85" t="s">
        <v>311</v>
      </c>
      <c r="N1653" s="83" t="s">
        <v>311</v>
      </c>
      <c r="O1653" s="84" t="s">
        <v>311</v>
      </c>
      <c r="P1653" s="83" t="s">
        <v>311</v>
      </c>
      <c r="Q1653" s="83" t="s">
        <v>311</v>
      </c>
      <c r="R1653" s="83" t="s">
        <v>311</v>
      </c>
      <c r="S1653" s="86" t="s">
        <v>311</v>
      </c>
      <c r="T1653" s="83" t="s">
        <v>311</v>
      </c>
      <c r="U1653" s="83" t="s">
        <v>311</v>
      </c>
      <c r="V1653" s="83" t="s">
        <v>311</v>
      </c>
      <c r="W1653" s="86" t="s">
        <v>311</v>
      </c>
      <c r="X1653" s="86" t="s">
        <v>311</v>
      </c>
      <c r="Y1653" s="90" t="str">
        <f>IF(tbl_main[[#This Row],[ИНН организации]]="","",IF(ISERROR(VLOOKUP(tbl_main[[#This Row],[ИНН организации]],tbl_inn[],3,FALSE)),"Проверьте ИНН",VLOOKUP(tbl_main[[#This Row],[ИНН организации]],tbl_inn[],3,FALSE)))</f>
        <v/>
      </c>
      <c r="Z1653" s="90" t="str">
        <f>IF(ISERROR(VLOOKUP(tbl_main[[#This Row],[ИНН организации]],tbl_inn[],4,FALSE)),"",VLOOKUP(tbl_main[[#This Row],[ИНН организации]],tbl_inn[],4,FALSE))</f>
        <v/>
      </c>
      <c r="AA1653" s="90" t="str">
        <f>IF(ISERROR(VLOOKUP(tbl_main[[#This Row],[ИНН организации]],tbl_inn[],8,FALSE)),"",VLOOKUP(tbl_main[[#This Row],[ИНН организации]],tbl_inn[],8,FALSE))</f>
        <v/>
      </c>
      <c r="AB1653" s="83" t="s">
        <v>311</v>
      </c>
      <c r="AC1653" s="83" t="s">
        <v>311</v>
      </c>
      <c r="AD1653" s="83" t="s">
        <v>311</v>
      </c>
      <c r="AE1653" s="83" t="s">
        <v>311</v>
      </c>
      <c r="AF1653" s="83" t="s">
        <v>311</v>
      </c>
      <c r="AG1653" s="83" t="s">
        <v>311</v>
      </c>
      <c r="AH1653" s="83" t="s">
        <v>311</v>
      </c>
      <c r="AI1653" s="83" t="s">
        <v>311</v>
      </c>
      <c r="AJ1653" s="83" t="s">
        <v>311</v>
      </c>
      <c r="AK1653" s="83" t="s">
        <v>311</v>
      </c>
      <c r="AL1653" s="83" t="s">
        <v>311</v>
      </c>
      <c r="AM1653" s="83" t="s">
        <v>311</v>
      </c>
      <c r="AN1653" s="83" t="s">
        <v>311</v>
      </c>
    </row>
    <row r="1654" spans="1:40" x14ac:dyDescent="0.25">
      <c r="A1654" s="81">
        <f t="shared" si="25"/>
        <v>1645</v>
      </c>
      <c r="B1654" s="82" t="str">
        <f>IF(tbl_main[[#This Row],[ТИП]]="","",IF(tbl_main[[#This Row],[Серия и номер]]="","",tbl_main[[#This Row],[ТИП]]&amp;"-"&amp;RIGHT(tbl_main[[#This Row],[Серия и номер]],6)))</f>
        <v/>
      </c>
      <c r="C1654" s="83" t="s">
        <v>311</v>
      </c>
      <c r="D1654" s="83" t="s">
        <v>311</v>
      </c>
      <c r="E1654" s="83" t="s">
        <v>311</v>
      </c>
      <c r="F1654" s="83" t="s">
        <v>311</v>
      </c>
      <c r="G1654" s="83" t="s">
        <v>311</v>
      </c>
      <c r="H1654" s="83" t="s">
        <v>311</v>
      </c>
      <c r="I1654" s="83" t="s">
        <v>311</v>
      </c>
      <c r="J1654" s="83" t="s">
        <v>311</v>
      </c>
      <c r="K1654" s="84" t="s">
        <v>311</v>
      </c>
      <c r="L1654" s="83" t="s">
        <v>311</v>
      </c>
      <c r="M1654" s="85" t="s">
        <v>311</v>
      </c>
      <c r="N1654" s="83" t="s">
        <v>311</v>
      </c>
      <c r="O1654" s="84" t="s">
        <v>311</v>
      </c>
      <c r="P1654" s="83" t="s">
        <v>311</v>
      </c>
      <c r="Q1654" s="83" t="s">
        <v>311</v>
      </c>
      <c r="R1654" s="83" t="s">
        <v>311</v>
      </c>
      <c r="S1654" s="86" t="s">
        <v>311</v>
      </c>
      <c r="T1654" s="83" t="s">
        <v>311</v>
      </c>
      <c r="U1654" s="83" t="s">
        <v>311</v>
      </c>
      <c r="V1654" s="83" t="s">
        <v>311</v>
      </c>
      <c r="W1654" s="86" t="s">
        <v>311</v>
      </c>
      <c r="X1654" s="86" t="s">
        <v>311</v>
      </c>
      <c r="Y1654" s="90" t="str">
        <f>IF(tbl_main[[#This Row],[ИНН организации]]="","",IF(ISERROR(VLOOKUP(tbl_main[[#This Row],[ИНН организации]],tbl_inn[],3,FALSE)),"Проверьте ИНН",VLOOKUP(tbl_main[[#This Row],[ИНН организации]],tbl_inn[],3,FALSE)))</f>
        <v/>
      </c>
      <c r="Z1654" s="90" t="str">
        <f>IF(ISERROR(VLOOKUP(tbl_main[[#This Row],[ИНН организации]],tbl_inn[],4,FALSE)),"",VLOOKUP(tbl_main[[#This Row],[ИНН организации]],tbl_inn[],4,FALSE))</f>
        <v/>
      </c>
      <c r="AA1654" s="90" t="str">
        <f>IF(ISERROR(VLOOKUP(tbl_main[[#This Row],[ИНН организации]],tbl_inn[],8,FALSE)),"",VLOOKUP(tbl_main[[#This Row],[ИНН организации]],tbl_inn[],8,FALSE))</f>
        <v/>
      </c>
      <c r="AB1654" s="83" t="s">
        <v>311</v>
      </c>
      <c r="AC1654" s="83" t="s">
        <v>311</v>
      </c>
      <c r="AD1654" s="83" t="s">
        <v>311</v>
      </c>
      <c r="AE1654" s="83" t="s">
        <v>311</v>
      </c>
      <c r="AF1654" s="83" t="s">
        <v>311</v>
      </c>
      <c r="AG1654" s="83" t="s">
        <v>311</v>
      </c>
      <c r="AH1654" s="83" t="s">
        <v>311</v>
      </c>
      <c r="AI1654" s="83" t="s">
        <v>311</v>
      </c>
      <c r="AJ1654" s="83" t="s">
        <v>311</v>
      </c>
      <c r="AK1654" s="83" t="s">
        <v>311</v>
      </c>
      <c r="AL1654" s="83" t="s">
        <v>311</v>
      </c>
      <c r="AM1654" s="83" t="s">
        <v>311</v>
      </c>
      <c r="AN1654" s="83" t="s">
        <v>311</v>
      </c>
    </row>
    <row r="1655" spans="1:40" x14ac:dyDescent="0.25">
      <c r="A1655" s="81">
        <f t="shared" si="25"/>
        <v>1646</v>
      </c>
      <c r="B1655" s="82" t="str">
        <f>IF(tbl_main[[#This Row],[ТИП]]="","",IF(tbl_main[[#This Row],[Серия и номер]]="","",tbl_main[[#This Row],[ТИП]]&amp;"-"&amp;RIGHT(tbl_main[[#This Row],[Серия и номер]],6)))</f>
        <v/>
      </c>
      <c r="C1655" s="83" t="s">
        <v>311</v>
      </c>
      <c r="D1655" s="83" t="s">
        <v>311</v>
      </c>
      <c r="E1655" s="83" t="s">
        <v>311</v>
      </c>
      <c r="F1655" s="83" t="s">
        <v>311</v>
      </c>
      <c r="G1655" s="83" t="s">
        <v>311</v>
      </c>
      <c r="H1655" s="83" t="s">
        <v>311</v>
      </c>
      <c r="I1655" s="83" t="s">
        <v>311</v>
      </c>
      <c r="J1655" s="83" t="s">
        <v>311</v>
      </c>
      <c r="K1655" s="84" t="s">
        <v>311</v>
      </c>
      <c r="L1655" s="83" t="s">
        <v>311</v>
      </c>
      <c r="M1655" s="85" t="s">
        <v>311</v>
      </c>
      <c r="N1655" s="83" t="s">
        <v>311</v>
      </c>
      <c r="O1655" s="84" t="s">
        <v>311</v>
      </c>
      <c r="P1655" s="83" t="s">
        <v>311</v>
      </c>
      <c r="Q1655" s="83" t="s">
        <v>311</v>
      </c>
      <c r="R1655" s="83" t="s">
        <v>311</v>
      </c>
      <c r="S1655" s="86" t="s">
        <v>311</v>
      </c>
      <c r="T1655" s="83" t="s">
        <v>311</v>
      </c>
      <c r="U1655" s="83" t="s">
        <v>311</v>
      </c>
      <c r="V1655" s="83" t="s">
        <v>311</v>
      </c>
      <c r="W1655" s="86" t="s">
        <v>311</v>
      </c>
      <c r="X1655" s="86" t="s">
        <v>311</v>
      </c>
      <c r="Y1655" s="90" t="str">
        <f>IF(tbl_main[[#This Row],[ИНН организации]]="","",IF(ISERROR(VLOOKUP(tbl_main[[#This Row],[ИНН организации]],tbl_inn[],3,FALSE)),"Проверьте ИНН",VLOOKUP(tbl_main[[#This Row],[ИНН организации]],tbl_inn[],3,FALSE)))</f>
        <v/>
      </c>
      <c r="Z1655" s="90" t="str">
        <f>IF(ISERROR(VLOOKUP(tbl_main[[#This Row],[ИНН организации]],tbl_inn[],4,FALSE)),"",VLOOKUP(tbl_main[[#This Row],[ИНН организации]],tbl_inn[],4,FALSE))</f>
        <v/>
      </c>
      <c r="AA1655" s="90" t="str">
        <f>IF(ISERROR(VLOOKUP(tbl_main[[#This Row],[ИНН организации]],tbl_inn[],8,FALSE)),"",VLOOKUP(tbl_main[[#This Row],[ИНН организации]],tbl_inn[],8,FALSE))</f>
        <v/>
      </c>
      <c r="AB1655" s="83" t="s">
        <v>311</v>
      </c>
      <c r="AC1655" s="83" t="s">
        <v>311</v>
      </c>
      <c r="AD1655" s="83" t="s">
        <v>311</v>
      </c>
      <c r="AE1655" s="83" t="s">
        <v>311</v>
      </c>
      <c r="AF1655" s="83" t="s">
        <v>311</v>
      </c>
      <c r="AG1655" s="83" t="s">
        <v>311</v>
      </c>
      <c r="AH1655" s="83" t="s">
        <v>311</v>
      </c>
      <c r="AI1655" s="83" t="s">
        <v>311</v>
      </c>
      <c r="AJ1655" s="83" t="s">
        <v>311</v>
      </c>
      <c r="AK1655" s="83" t="s">
        <v>311</v>
      </c>
      <c r="AL1655" s="83" t="s">
        <v>311</v>
      </c>
      <c r="AM1655" s="83" t="s">
        <v>311</v>
      </c>
      <c r="AN1655" s="83" t="s">
        <v>311</v>
      </c>
    </row>
    <row r="1656" spans="1:40" x14ac:dyDescent="0.25">
      <c r="A1656" s="81">
        <f t="shared" si="25"/>
        <v>1647</v>
      </c>
      <c r="B1656" s="82" t="str">
        <f>IF(tbl_main[[#This Row],[ТИП]]="","",IF(tbl_main[[#This Row],[Серия и номер]]="","",tbl_main[[#This Row],[ТИП]]&amp;"-"&amp;RIGHT(tbl_main[[#This Row],[Серия и номер]],6)))</f>
        <v/>
      </c>
      <c r="C1656" s="83" t="s">
        <v>311</v>
      </c>
      <c r="D1656" s="83" t="s">
        <v>311</v>
      </c>
      <c r="E1656" s="83" t="s">
        <v>311</v>
      </c>
      <c r="F1656" s="83" t="s">
        <v>311</v>
      </c>
      <c r="G1656" s="83" t="s">
        <v>311</v>
      </c>
      <c r="H1656" s="83" t="s">
        <v>311</v>
      </c>
      <c r="I1656" s="83" t="s">
        <v>311</v>
      </c>
      <c r="J1656" s="83" t="s">
        <v>311</v>
      </c>
      <c r="K1656" s="84" t="s">
        <v>311</v>
      </c>
      <c r="L1656" s="83" t="s">
        <v>311</v>
      </c>
      <c r="M1656" s="85" t="s">
        <v>311</v>
      </c>
      <c r="N1656" s="83" t="s">
        <v>311</v>
      </c>
      <c r="O1656" s="84" t="s">
        <v>311</v>
      </c>
      <c r="P1656" s="83" t="s">
        <v>311</v>
      </c>
      <c r="Q1656" s="83" t="s">
        <v>311</v>
      </c>
      <c r="R1656" s="83" t="s">
        <v>311</v>
      </c>
      <c r="S1656" s="86" t="s">
        <v>311</v>
      </c>
      <c r="T1656" s="83" t="s">
        <v>311</v>
      </c>
      <c r="U1656" s="83" t="s">
        <v>311</v>
      </c>
      <c r="V1656" s="83" t="s">
        <v>311</v>
      </c>
      <c r="W1656" s="86" t="s">
        <v>311</v>
      </c>
      <c r="X1656" s="86" t="s">
        <v>311</v>
      </c>
      <c r="Y1656" s="90" t="str">
        <f>IF(tbl_main[[#This Row],[ИНН организации]]="","",IF(ISERROR(VLOOKUP(tbl_main[[#This Row],[ИНН организации]],tbl_inn[],3,FALSE)),"Проверьте ИНН",VLOOKUP(tbl_main[[#This Row],[ИНН организации]],tbl_inn[],3,FALSE)))</f>
        <v/>
      </c>
      <c r="Z1656" s="90" t="str">
        <f>IF(ISERROR(VLOOKUP(tbl_main[[#This Row],[ИНН организации]],tbl_inn[],4,FALSE)),"",VLOOKUP(tbl_main[[#This Row],[ИНН организации]],tbl_inn[],4,FALSE))</f>
        <v/>
      </c>
      <c r="AA1656" s="90" t="str">
        <f>IF(ISERROR(VLOOKUP(tbl_main[[#This Row],[ИНН организации]],tbl_inn[],8,FALSE)),"",VLOOKUP(tbl_main[[#This Row],[ИНН организации]],tbl_inn[],8,FALSE))</f>
        <v/>
      </c>
      <c r="AB1656" s="83" t="s">
        <v>311</v>
      </c>
      <c r="AC1656" s="83" t="s">
        <v>311</v>
      </c>
      <c r="AD1656" s="83" t="s">
        <v>311</v>
      </c>
      <c r="AE1656" s="83" t="s">
        <v>311</v>
      </c>
      <c r="AF1656" s="83" t="s">
        <v>311</v>
      </c>
      <c r="AG1656" s="83" t="s">
        <v>311</v>
      </c>
      <c r="AH1656" s="83" t="s">
        <v>311</v>
      </c>
      <c r="AI1656" s="83" t="s">
        <v>311</v>
      </c>
      <c r="AJ1656" s="83" t="s">
        <v>311</v>
      </c>
      <c r="AK1656" s="83" t="s">
        <v>311</v>
      </c>
      <c r="AL1656" s="83" t="s">
        <v>311</v>
      </c>
      <c r="AM1656" s="83" t="s">
        <v>311</v>
      </c>
      <c r="AN1656" s="83" t="s">
        <v>311</v>
      </c>
    </row>
    <row r="1657" spans="1:40" x14ac:dyDescent="0.25">
      <c r="A1657" s="81">
        <f t="shared" si="25"/>
        <v>1648</v>
      </c>
      <c r="B1657" s="82" t="str">
        <f>IF(tbl_main[[#This Row],[ТИП]]="","",IF(tbl_main[[#This Row],[Серия и номер]]="","",tbl_main[[#This Row],[ТИП]]&amp;"-"&amp;RIGHT(tbl_main[[#This Row],[Серия и номер]],6)))</f>
        <v/>
      </c>
      <c r="C1657" s="83" t="s">
        <v>311</v>
      </c>
      <c r="D1657" s="83" t="s">
        <v>311</v>
      </c>
      <c r="E1657" s="83" t="s">
        <v>311</v>
      </c>
      <c r="F1657" s="83" t="s">
        <v>311</v>
      </c>
      <c r="G1657" s="83" t="s">
        <v>311</v>
      </c>
      <c r="H1657" s="83" t="s">
        <v>311</v>
      </c>
      <c r="I1657" s="83" t="s">
        <v>311</v>
      </c>
      <c r="J1657" s="83" t="s">
        <v>311</v>
      </c>
      <c r="K1657" s="84" t="s">
        <v>311</v>
      </c>
      <c r="L1657" s="83" t="s">
        <v>311</v>
      </c>
      <c r="M1657" s="85" t="s">
        <v>311</v>
      </c>
      <c r="N1657" s="83" t="s">
        <v>311</v>
      </c>
      <c r="O1657" s="84" t="s">
        <v>311</v>
      </c>
      <c r="P1657" s="83" t="s">
        <v>311</v>
      </c>
      <c r="Q1657" s="83" t="s">
        <v>311</v>
      </c>
      <c r="R1657" s="83" t="s">
        <v>311</v>
      </c>
      <c r="S1657" s="86" t="s">
        <v>311</v>
      </c>
      <c r="T1657" s="83" t="s">
        <v>311</v>
      </c>
      <c r="U1657" s="83" t="s">
        <v>311</v>
      </c>
      <c r="V1657" s="83" t="s">
        <v>311</v>
      </c>
      <c r="W1657" s="86" t="s">
        <v>311</v>
      </c>
      <c r="X1657" s="86" t="s">
        <v>311</v>
      </c>
      <c r="Y1657" s="90" t="str">
        <f>IF(tbl_main[[#This Row],[ИНН организации]]="","",IF(ISERROR(VLOOKUP(tbl_main[[#This Row],[ИНН организации]],tbl_inn[],3,FALSE)),"Проверьте ИНН",VLOOKUP(tbl_main[[#This Row],[ИНН организации]],tbl_inn[],3,FALSE)))</f>
        <v/>
      </c>
      <c r="Z1657" s="90" t="str">
        <f>IF(ISERROR(VLOOKUP(tbl_main[[#This Row],[ИНН организации]],tbl_inn[],4,FALSE)),"",VLOOKUP(tbl_main[[#This Row],[ИНН организации]],tbl_inn[],4,FALSE))</f>
        <v/>
      </c>
      <c r="AA1657" s="90" t="str">
        <f>IF(ISERROR(VLOOKUP(tbl_main[[#This Row],[ИНН организации]],tbl_inn[],8,FALSE)),"",VLOOKUP(tbl_main[[#This Row],[ИНН организации]],tbl_inn[],8,FALSE))</f>
        <v/>
      </c>
      <c r="AB1657" s="83" t="s">
        <v>311</v>
      </c>
      <c r="AC1657" s="83" t="s">
        <v>311</v>
      </c>
      <c r="AD1657" s="83" t="s">
        <v>311</v>
      </c>
      <c r="AE1657" s="83" t="s">
        <v>311</v>
      </c>
      <c r="AF1657" s="83" t="s">
        <v>311</v>
      </c>
      <c r="AG1657" s="83" t="s">
        <v>311</v>
      </c>
      <c r="AH1657" s="83" t="s">
        <v>311</v>
      </c>
      <c r="AI1657" s="83" t="s">
        <v>311</v>
      </c>
      <c r="AJ1657" s="83" t="s">
        <v>311</v>
      </c>
      <c r="AK1657" s="83" t="s">
        <v>311</v>
      </c>
      <c r="AL1657" s="83" t="s">
        <v>311</v>
      </c>
      <c r="AM1657" s="83" t="s">
        <v>311</v>
      </c>
      <c r="AN1657" s="83" t="s">
        <v>311</v>
      </c>
    </row>
    <row r="1658" spans="1:40" x14ac:dyDescent="0.25">
      <c r="A1658" s="81">
        <f t="shared" si="25"/>
        <v>1649</v>
      </c>
      <c r="B1658" s="82" t="str">
        <f>IF(tbl_main[[#This Row],[ТИП]]="","",IF(tbl_main[[#This Row],[Серия и номер]]="","",tbl_main[[#This Row],[ТИП]]&amp;"-"&amp;RIGHT(tbl_main[[#This Row],[Серия и номер]],6)))</f>
        <v/>
      </c>
      <c r="C1658" s="83" t="s">
        <v>311</v>
      </c>
      <c r="D1658" s="83" t="s">
        <v>311</v>
      </c>
      <c r="E1658" s="83" t="s">
        <v>311</v>
      </c>
      <c r="F1658" s="83" t="s">
        <v>311</v>
      </c>
      <c r="G1658" s="83" t="s">
        <v>311</v>
      </c>
      <c r="H1658" s="83" t="s">
        <v>311</v>
      </c>
      <c r="I1658" s="83" t="s">
        <v>311</v>
      </c>
      <c r="J1658" s="83" t="s">
        <v>311</v>
      </c>
      <c r="K1658" s="84" t="s">
        <v>311</v>
      </c>
      <c r="L1658" s="83" t="s">
        <v>311</v>
      </c>
      <c r="M1658" s="85" t="s">
        <v>311</v>
      </c>
      <c r="N1658" s="83" t="s">
        <v>311</v>
      </c>
      <c r="O1658" s="84" t="s">
        <v>311</v>
      </c>
      <c r="P1658" s="83" t="s">
        <v>311</v>
      </c>
      <c r="Q1658" s="83" t="s">
        <v>311</v>
      </c>
      <c r="R1658" s="83" t="s">
        <v>311</v>
      </c>
      <c r="S1658" s="86" t="s">
        <v>311</v>
      </c>
      <c r="T1658" s="83" t="s">
        <v>311</v>
      </c>
      <c r="U1658" s="83" t="s">
        <v>311</v>
      </c>
      <c r="V1658" s="83" t="s">
        <v>311</v>
      </c>
      <c r="W1658" s="86" t="s">
        <v>311</v>
      </c>
      <c r="X1658" s="86" t="s">
        <v>311</v>
      </c>
      <c r="Y1658" s="90" t="str">
        <f>IF(tbl_main[[#This Row],[ИНН организации]]="","",IF(ISERROR(VLOOKUP(tbl_main[[#This Row],[ИНН организации]],tbl_inn[],3,FALSE)),"Проверьте ИНН",VLOOKUP(tbl_main[[#This Row],[ИНН организации]],tbl_inn[],3,FALSE)))</f>
        <v/>
      </c>
      <c r="Z1658" s="90" t="str">
        <f>IF(ISERROR(VLOOKUP(tbl_main[[#This Row],[ИНН организации]],tbl_inn[],4,FALSE)),"",VLOOKUP(tbl_main[[#This Row],[ИНН организации]],tbl_inn[],4,FALSE))</f>
        <v/>
      </c>
      <c r="AA1658" s="90" t="str">
        <f>IF(ISERROR(VLOOKUP(tbl_main[[#This Row],[ИНН организации]],tbl_inn[],8,FALSE)),"",VLOOKUP(tbl_main[[#This Row],[ИНН организации]],tbl_inn[],8,FALSE))</f>
        <v/>
      </c>
      <c r="AB1658" s="83" t="s">
        <v>311</v>
      </c>
      <c r="AC1658" s="83" t="s">
        <v>311</v>
      </c>
      <c r="AD1658" s="83" t="s">
        <v>311</v>
      </c>
      <c r="AE1658" s="83" t="s">
        <v>311</v>
      </c>
      <c r="AF1658" s="83" t="s">
        <v>311</v>
      </c>
      <c r="AG1658" s="83" t="s">
        <v>311</v>
      </c>
      <c r="AH1658" s="83" t="s">
        <v>311</v>
      </c>
      <c r="AI1658" s="83" t="s">
        <v>311</v>
      </c>
      <c r="AJ1658" s="83" t="s">
        <v>311</v>
      </c>
      <c r="AK1658" s="83" t="s">
        <v>311</v>
      </c>
      <c r="AL1658" s="83" t="s">
        <v>311</v>
      </c>
      <c r="AM1658" s="83" t="s">
        <v>311</v>
      </c>
      <c r="AN1658" s="83" t="s">
        <v>311</v>
      </c>
    </row>
    <row r="1659" spans="1:40" x14ac:dyDescent="0.25">
      <c r="A1659" s="81">
        <f t="shared" si="25"/>
        <v>1650</v>
      </c>
      <c r="B1659" s="82" t="str">
        <f>IF(tbl_main[[#This Row],[ТИП]]="","",IF(tbl_main[[#This Row],[Серия и номер]]="","",tbl_main[[#This Row],[ТИП]]&amp;"-"&amp;RIGHT(tbl_main[[#This Row],[Серия и номер]],6)))</f>
        <v/>
      </c>
      <c r="C1659" s="83" t="s">
        <v>311</v>
      </c>
      <c r="D1659" s="83" t="s">
        <v>311</v>
      </c>
      <c r="E1659" s="83" t="s">
        <v>311</v>
      </c>
      <c r="F1659" s="83" t="s">
        <v>311</v>
      </c>
      <c r="G1659" s="83" t="s">
        <v>311</v>
      </c>
      <c r="H1659" s="83" t="s">
        <v>311</v>
      </c>
      <c r="I1659" s="83" t="s">
        <v>311</v>
      </c>
      <c r="J1659" s="83" t="s">
        <v>311</v>
      </c>
      <c r="K1659" s="84" t="s">
        <v>311</v>
      </c>
      <c r="L1659" s="83" t="s">
        <v>311</v>
      </c>
      <c r="M1659" s="85" t="s">
        <v>311</v>
      </c>
      <c r="N1659" s="83" t="s">
        <v>311</v>
      </c>
      <c r="O1659" s="84" t="s">
        <v>311</v>
      </c>
      <c r="P1659" s="83" t="s">
        <v>311</v>
      </c>
      <c r="Q1659" s="83" t="s">
        <v>311</v>
      </c>
      <c r="R1659" s="83" t="s">
        <v>311</v>
      </c>
      <c r="S1659" s="86" t="s">
        <v>311</v>
      </c>
      <c r="T1659" s="83" t="s">
        <v>311</v>
      </c>
      <c r="U1659" s="83" t="s">
        <v>311</v>
      </c>
      <c r="V1659" s="83" t="s">
        <v>311</v>
      </c>
      <c r="W1659" s="86" t="s">
        <v>311</v>
      </c>
      <c r="X1659" s="86" t="s">
        <v>311</v>
      </c>
      <c r="Y1659" s="90" t="str">
        <f>IF(tbl_main[[#This Row],[ИНН организации]]="","",IF(ISERROR(VLOOKUP(tbl_main[[#This Row],[ИНН организации]],tbl_inn[],3,FALSE)),"Проверьте ИНН",VLOOKUP(tbl_main[[#This Row],[ИНН организации]],tbl_inn[],3,FALSE)))</f>
        <v/>
      </c>
      <c r="Z1659" s="90" t="str">
        <f>IF(ISERROR(VLOOKUP(tbl_main[[#This Row],[ИНН организации]],tbl_inn[],4,FALSE)),"",VLOOKUP(tbl_main[[#This Row],[ИНН организации]],tbl_inn[],4,FALSE))</f>
        <v/>
      </c>
      <c r="AA1659" s="90" t="str">
        <f>IF(ISERROR(VLOOKUP(tbl_main[[#This Row],[ИНН организации]],tbl_inn[],8,FALSE)),"",VLOOKUP(tbl_main[[#This Row],[ИНН организации]],tbl_inn[],8,FALSE))</f>
        <v/>
      </c>
      <c r="AB1659" s="83" t="s">
        <v>311</v>
      </c>
      <c r="AC1659" s="83" t="s">
        <v>311</v>
      </c>
      <c r="AD1659" s="83" t="s">
        <v>311</v>
      </c>
      <c r="AE1659" s="83" t="s">
        <v>311</v>
      </c>
      <c r="AF1659" s="83" t="s">
        <v>311</v>
      </c>
      <c r="AG1659" s="83" t="s">
        <v>311</v>
      </c>
      <c r="AH1659" s="83" t="s">
        <v>311</v>
      </c>
      <c r="AI1659" s="83" t="s">
        <v>311</v>
      </c>
      <c r="AJ1659" s="83" t="s">
        <v>311</v>
      </c>
      <c r="AK1659" s="83" t="s">
        <v>311</v>
      </c>
      <c r="AL1659" s="83" t="s">
        <v>311</v>
      </c>
      <c r="AM1659" s="83" t="s">
        <v>311</v>
      </c>
      <c r="AN1659" s="83" t="s">
        <v>311</v>
      </c>
    </row>
    <row r="1660" spans="1:40" x14ac:dyDescent="0.25">
      <c r="A1660" s="81">
        <f t="shared" si="25"/>
        <v>1651</v>
      </c>
      <c r="B1660" s="82" t="str">
        <f>IF(tbl_main[[#This Row],[ТИП]]="","",IF(tbl_main[[#This Row],[Серия и номер]]="","",tbl_main[[#This Row],[ТИП]]&amp;"-"&amp;RIGHT(tbl_main[[#This Row],[Серия и номер]],6)))</f>
        <v/>
      </c>
      <c r="C1660" s="83" t="s">
        <v>311</v>
      </c>
      <c r="D1660" s="83" t="s">
        <v>311</v>
      </c>
      <c r="E1660" s="83" t="s">
        <v>311</v>
      </c>
      <c r="F1660" s="83" t="s">
        <v>311</v>
      </c>
      <c r="G1660" s="83" t="s">
        <v>311</v>
      </c>
      <c r="H1660" s="83" t="s">
        <v>311</v>
      </c>
      <c r="I1660" s="83" t="s">
        <v>311</v>
      </c>
      <c r="J1660" s="83" t="s">
        <v>311</v>
      </c>
      <c r="K1660" s="84" t="s">
        <v>311</v>
      </c>
      <c r="L1660" s="83" t="s">
        <v>311</v>
      </c>
      <c r="M1660" s="85" t="s">
        <v>311</v>
      </c>
      <c r="N1660" s="83" t="s">
        <v>311</v>
      </c>
      <c r="O1660" s="84" t="s">
        <v>311</v>
      </c>
      <c r="P1660" s="83" t="s">
        <v>311</v>
      </c>
      <c r="Q1660" s="83" t="s">
        <v>311</v>
      </c>
      <c r="R1660" s="83" t="s">
        <v>311</v>
      </c>
      <c r="S1660" s="86" t="s">
        <v>311</v>
      </c>
      <c r="T1660" s="83" t="s">
        <v>311</v>
      </c>
      <c r="U1660" s="83" t="s">
        <v>311</v>
      </c>
      <c r="V1660" s="83" t="s">
        <v>311</v>
      </c>
      <c r="W1660" s="86" t="s">
        <v>311</v>
      </c>
      <c r="X1660" s="86" t="s">
        <v>311</v>
      </c>
      <c r="Y1660" s="90" t="str">
        <f>IF(tbl_main[[#This Row],[ИНН организации]]="","",IF(ISERROR(VLOOKUP(tbl_main[[#This Row],[ИНН организации]],tbl_inn[],3,FALSE)),"Проверьте ИНН",VLOOKUP(tbl_main[[#This Row],[ИНН организации]],tbl_inn[],3,FALSE)))</f>
        <v/>
      </c>
      <c r="Z1660" s="90" t="str">
        <f>IF(ISERROR(VLOOKUP(tbl_main[[#This Row],[ИНН организации]],tbl_inn[],4,FALSE)),"",VLOOKUP(tbl_main[[#This Row],[ИНН организации]],tbl_inn[],4,FALSE))</f>
        <v/>
      </c>
      <c r="AA1660" s="90" t="str">
        <f>IF(ISERROR(VLOOKUP(tbl_main[[#This Row],[ИНН организации]],tbl_inn[],8,FALSE)),"",VLOOKUP(tbl_main[[#This Row],[ИНН организации]],tbl_inn[],8,FALSE))</f>
        <v/>
      </c>
      <c r="AB1660" s="83" t="s">
        <v>311</v>
      </c>
      <c r="AC1660" s="83" t="s">
        <v>311</v>
      </c>
      <c r="AD1660" s="83" t="s">
        <v>311</v>
      </c>
      <c r="AE1660" s="83" t="s">
        <v>311</v>
      </c>
      <c r="AF1660" s="83" t="s">
        <v>311</v>
      </c>
      <c r="AG1660" s="83" t="s">
        <v>311</v>
      </c>
      <c r="AH1660" s="83" t="s">
        <v>311</v>
      </c>
      <c r="AI1660" s="83" t="s">
        <v>311</v>
      </c>
      <c r="AJ1660" s="83" t="s">
        <v>311</v>
      </c>
      <c r="AK1660" s="83" t="s">
        <v>311</v>
      </c>
      <c r="AL1660" s="83" t="s">
        <v>311</v>
      </c>
      <c r="AM1660" s="83" t="s">
        <v>311</v>
      </c>
      <c r="AN1660" s="83" t="s">
        <v>311</v>
      </c>
    </row>
    <row r="1661" spans="1:40" x14ac:dyDescent="0.25">
      <c r="A1661" s="81">
        <f t="shared" si="25"/>
        <v>1652</v>
      </c>
      <c r="B1661" s="82" t="str">
        <f>IF(tbl_main[[#This Row],[ТИП]]="","",IF(tbl_main[[#This Row],[Серия и номер]]="","",tbl_main[[#This Row],[ТИП]]&amp;"-"&amp;RIGHT(tbl_main[[#This Row],[Серия и номер]],6)))</f>
        <v/>
      </c>
      <c r="C1661" s="83" t="s">
        <v>311</v>
      </c>
      <c r="D1661" s="83" t="s">
        <v>311</v>
      </c>
      <c r="E1661" s="83" t="s">
        <v>311</v>
      </c>
      <c r="F1661" s="83" t="s">
        <v>311</v>
      </c>
      <c r="G1661" s="83" t="s">
        <v>311</v>
      </c>
      <c r="H1661" s="83" t="s">
        <v>311</v>
      </c>
      <c r="I1661" s="83" t="s">
        <v>311</v>
      </c>
      <c r="J1661" s="83" t="s">
        <v>311</v>
      </c>
      <c r="K1661" s="84" t="s">
        <v>311</v>
      </c>
      <c r="L1661" s="83" t="s">
        <v>311</v>
      </c>
      <c r="M1661" s="85" t="s">
        <v>311</v>
      </c>
      <c r="N1661" s="83" t="s">
        <v>311</v>
      </c>
      <c r="O1661" s="84" t="s">
        <v>311</v>
      </c>
      <c r="P1661" s="83" t="s">
        <v>311</v>
      </c>
      <c r="Q1661" s="83" t="s">
        <v>311</v>
      </c>
      <c r="R1661" s="83" t="s">
        <v>311</v>
      </c>
      <c r="S1661" s="86" t="s">
        <v>311</v>
      </c>
      <c r="T1661" s="83" t="s">
        <v>311</v>
      </c>
      <c r="U1661" s="83" t="s">
        <v>311</v>
      </c>
      <c r="V1661" s="83" t="s">
        <v>311</v>
      </c>
      <c r="W1661" s="86" t="s">
        <v>311</v>
      </c>
      <c r="X1661" s="86" t="s">
        <v>311</v>
      </c>
      <c r="Y1661" s="90" t="str">
        <f>IF(tbl_main[[#This Row],[ИНН организации]]="","",IF(ISERROR(VLOOKUP(tbl_main[[#This Row],[ИНН организации]],tbl_inn[],3,FALSE)),"Проверьте ИНН",VLOOKUP(tbl_main[[#This Row],[ИНН организации]],tbl_inn[],3,FALSE)))</f>
        <v/>
      </c>
      <c r="Z1661" s="90" t="str">
        <f>IF(ISERROR(VLOOKUP(tbl_main[[#This Row],[ИНН организации]],tbl_inn[],4,FALSE)),"",VLOOKUP(tbl_main[[#This Row],[ИНН организации]],tbl_inn[],4,FALSE))</f>
        <v/>
      </c>
      <c r="AA1661" s="90" t="str">
        <f>IF(ISERROR(VLOOKUP(tbl_main[[#This Row],[ИНН организации]],tbl_inn[],8,FALSE)),"",VLOOKUP(tbl_main[[#This Row],[ИНН организации]],tbl_inn[],8,FALSE))</f>
        <v/>
      </c>
      <c r="AB1661" s="83" t="s">
        <v>311</v>
      </c>
      <c r="AC1661" s="83" t="s">
        <v>311</v>
      </c>
      <c r="AD1661" s="83" t="s">
        <v>311</v>
      </c>
      <c r="AE1661" s="83" t="s">
        <v>311</v>
      </c>
      <c r="AF1661" s="83" t="s">
        <v>311</v>
      </c>
      <c r="AG1661" s="83" t="s">
        <v>311</v>
      </c>
      <c r="AH1661" s="83" t="s">
        <v>311</v>
      </c>
      <c r="AI1661" s="83" t="s">
        <v>311</v>
      </c>
      <c r="AJ1661" s="83" t="s">
        <v>311</v>
      </c>
      <c r="AK1661" s="83" t="s">
        <v>311</v>
      </c>
      <c r="AL1661" s="83" t="s">
        <v>311</v>
      </c>
      <c r="AM1661" s="83" t="s">
        <v>311</v>
      </c>
      <c r="AN1661" s="83" t="s">
        <v>311</v>
      </c>
    </row>
    <row r="1662" spans="1:40" x14ac:dyDescent="0.25">
      <c r="A1662" s="81">
        <f t="shared" si="25"/>
        <v>1653</v>
      </c>
      <c r="B1662" s="82" t="str">
        <f>IF(tbl_main[[#This Row],[ТИП]]="","",IF(tbl_main[[#This Row],[Серия и номер]]="","",tbl_main[[#This Row],[ТИП]]&amp;"-"&amp;RIGHT(tbl_main[[#This Row],[Серия и номер]],6)))</f>
        <v/>
      </c>
      <c r="C1662" s="83" t="s">
        <v>311</v>
      </c>
      <c r="D1662" s="83" t="s">
        <v>311</v>
      </c>
      <c r="E1662" s="83" t="s">
        <v>311</v>
      </c>
      <c r="F1662" s="83" t="s">
        <v>311</v>
      </c>
      <c r="G1662" s="83" t="s">
        <v>311</v>
      </c>
      <c r="H1662" s="83" t="s">
        <v>311</v>
      </c>
      <c r="I1662" s="83" t="s">
        <v>311</v>
      </c>
      <c r="J1662" s="83" t="s">
        <v>311</v>
      </c>
      <c r="K1662" s="84" t="s">
        <v>311</v>
      </c>
      <c r="L1662" s="83" t="s">
        <v>311</v>
      </c>
      <c r="M1662" s="85" t="s">
        <v>311</v>
      </c>
      <c r="N1662" s="83" t="s">
        <v>311</v>
      </c>
      <c r="O1662" s="84" t="s">
        <v>311</v>
      </c>
      <c r="P1662" s="83" t="s">
        <v>311</v>
      </c>
      <c r="Q1662" s="83" t="s">
        <v>311</v>
      </c>
      <c r="R1662" s="83" t="s">
        <v>311</v>
      </c>
      <c r="S1662" s="86" t="s">
        <v>311</v>
      </c>
      <c r="T1662" s="83" t="s">
        <v>311</v>
      </c>
      <c r="U1662" s="83" t="s">
        <v>311</v>
      </c>
      <c r="V1662" s="83" t="s">
        <v>311</v>
      </c>
      <c r="W1662" s="86" t="s">
        <v>311</v>
      </c>
      <c r="X1662" s="86" t="s">
        <v>311</v>
      </c>
      <c r="Y1662" s="90" t="str">
        <f>IF(tbl_main[[#This Row],[ИНН организации]]="","",IF(ISERROR(VLOOKUP(tbl_main[[#This Row],[ИНН организации]],tbl_inn[],3,FALSE)),"Проверьте ИНН",VLOOKUP(tbl_main[[#This Row],[ИНН организации]],tbl_inn[],3,FALSE)))</f>
        <v/>
      </c>
      <c r="Z1662" s="90" t="str">
        <f>IF(ISERROR(VLOOKUP(tbl_main[[#This Row],[ИНН организации]],tbl_inn[],4,FALSE)),"",VLOOKUP(tbl_main[[#This Row],[ИНН организации]],tbl_inn[],4,FALSE))</f>
        <v/>
      </c>
      <c r="AA1662" s="90" t="str">
        <f>IF(ISERROR(VLOOKUP(tbl_main[[#This Row],[ИНН организации]],tbl_inn[],8,FALSE)),"",VLOOKUP(tbl_main[[#This Row],[ИНН организации]],tbl_inn[],8,FALSE))</f>
        <v/>
      </c>
      <c r="AB1662" s="83" t="s">
        <v>311</v>
      </c>
      <c r="AC1662" s="83" t="s">
        <v>311</v>
      </c>
      <c r="AD1662" s="83" t="s">
        <v>311</v>
      </c>
      <c r="AE1662" s="83" t="s">
        <v>311</v>
      </c>
      <c r="AF1662" s="83" t="s">
        <v>311</v>
      </c>
      <c r="AG1662" s="83" t="s">
        <v>311</v>
      </c>
      <c r="AH1662" s="83" t="s">
        <v>311</v>
      </c>
      <c r="AI1662" s="83" t="s">
        <v>311</v>
      </c>
      <c r="AJ1662" s="83" t="s">
        <v>311</v>
      </c>
      <c r="AK1662" s="83" t="s">
        <v>311</v>
      </c>
      <c r="AL1662" s="83" t="s">
        <v>311</v>
      </c>
      <c r="AM1662" s="83" t="s">
        <v>311</v>
      </c>
      <c r="AN1662" s="83" t="s">
        <v>311</v>
      </c>
    </row>
    <row r="1663" spans="1:40" x14ac:dyDescent="0.25">
      <c r="A1663" s="81">
        <f t="shared" si="25"/>
        <v>1654</v>
      </c>
      <c r="B1663" s="82" t="str">
        <f>IF(tbl_main[[#This Row],[ТИП]]="","",IF(tbl_main[[#This Row],[Серия и номер]]="","",tbl_main[[#This Row],[ТИП]]&amp;"-"&amp;RIGHT(tbl_main[[#This Row],[Серия и номер]],6)))</f>
        <v/>
      </c>
      <c r="C1663" s="83" t="s">
        <v>311</v>
      </c>
      <c r="D1663" s="83" t="s">
        <v>311</v>
      </c>
      <c r="E1663" s="83" t="s">
        <v>311</v>
      </c>
      <c r="F1663" s="83" t="s">
        <v>311</v>
      </c>
      <c r="G1663" s="83" t="s">
        <v>311</v>
      </c>
      <c r="H1663" s="83" t="s">
        <v>311</v>
      </c>
      <c r="I1663" s="83" t="s">
        <v>311</v>
      </c>
      <c r="J1663" s="83" t="s">
        <v>311</v>
      </c>
      <c r="K1663" s="84" t="s">
        <v>311</v>
      </c>
      <c r="L1663" s="83" t="s">
        <v>311</v>
      </c>
      <c r="M1663" s="85" t="s">
        <v>311</v>
      </c>
      <c r="N1663" s="83" t="s">
        <v>311</v>
      </c>
      <c r="O1663" s="84" t="s">
        <v>311</v>
      </c>
      <c r="P1663" s="83" t="s">
        <v>311</v>
      </c>
      <c r="Q1663" s="83" t="s">
        <v>311</v>
      </c>
      <c r="R1663" s="83" t="s">
        <v>311</v>
      </c>
      <c r="S1663" s="86" t="s">
        <v>311</v>
      </c>
      <c r="T1663" s="83" t="s">
        <v>311</v>
      </c>
      <c r="U1663" s="83" t="s">
        <v>311</v>
      </c>
      <c r="V1663" s="83" t="s">
        <v>311</v>
      </c>
      <c r="W1663" s="86" t="s">
        <v>311</v>
      </c>
      <c r="X1663" s="86" t="s">
        <v>311</v>
      </c>
      <c r="Y1663" s="90" t="str">
        <f>IF(tbl_main[[#This Row],[ИНН организации]]="","",IF(ISERROR(VLOOKUP(tbl_main[[#This Row],[ИНН организации]],tbl_inn[],3,FALSE)),"Проверьте ИНН",VLOOKUP(tbl_main[[#This Row],[ИНН организации]],tbl_inn[],3,FALSE)))</f>
        <v/>
      </c>
      <c r="Z1663" s="90" t="str">
        <f>IF(ISERROR(VLOOKUP(tbl_main[[#This Row],[ИНН организации]],tbl_inn[],4,FALSE)),"",VLOOKUP(tbl_main[[#This Row],[ИНН организации]],tbl_inn[],4,FALSE))</f>
        <v/>
      </c>
      <c r="AA1663" s="90" t="str">
        <f>IF(ISERROR(VLOOKUP(tbl_main[[#This Row],[ИНН организации]],tbl_inn[],8,FALSE)),"",VLOOKUP(tbl_main[[#This Row],[ИНН организации]],tbl_inn[],8,FALSE))</f>
        <v/>
      </c>
      <c r="AB1663" s="83" t="s">
        <v>311</v>
      </c>
      <c r="AC1663" s="83" t="s">
        <v>311</v>
      </c>
      <c r="AD1663" s="83" t="s">
        <v>311</v>
      </c>
      <c r="AE1663" s="83" t="s">
        <v>311</v>
      </c>
      <c r="AF1663" s="83" t="s">
        <v>311</v>
      </c>
      <c r="AG1663" s="83" t="s">
        <v>311</v>
      </c>
      <c r="AH1663" s="83" t="s">
        <v>311</v>
      </c>
      <c r="AI1663" s="83" t="s">
        <v>311</v>
      </c>
      <c r="AJ1663" s="83" t="s">
        <v>311</v>
      </c>
      <c r="AK1663" s="83" t="s">
        <v>311</v>
      </c>
      <c r="AL1663" s="83" t="s">
        <v>311</v>
      </c>
      <c r="AM1663" s="83" t="s">
        <v>311</v>
      </c>
      <c r="AN1663" s="83" t="s">
        <v>311</v>
      </c>
    </row>
    <row r="1664" spans="1:40" x14ac:dyDescent="0.25">
      <c r="A1664" s="81">
        <f t="shared" si="25"/>
        <v>1655</v>
      </c>
      <c r="B1664" s="82" t="str">
        <f>IF(tbl_main[[#This Row],[ТИП]]="","",IF(tbl_main[[#This Row],[Серия и номер]]="","",tbl_main[[#This Row],[ТИП]]&amp;"-"&amp;RIGHT(tbl_main[[#This Row],[Серия и номер]],6)))</f>
        <v/>
      </c>
      <c r="C1664" s="83" t="s">
        <v>311</v>
      </c>
      <c r="D1664" s="83" t="s">
        <v>311</v>
      </c>
      <c r="E1664" s="83" t="s">
        <v>311</v>
      </c>
      <c r="F1664" s="83" t="s">
        <v>311</v>
      </c>
      <c r="G1664" s="83" t="s">
        <v>311</v>
      </c>
      <c r="H1664" s="83" t="s">
        <v>311</v>
      </c>
      <c r="I1664" s="83" t="s">
        <v>311</v>
      </c>
      <c r="J1664" s="83" t="s">
        <v>311</v>
      </c>
      <c r="K1664" s="84" t="s">
        <v>311</v>
      </c>
      <c r="L1664" s="83" t="s">
        <v>311</v>
      </c>
      <c r="M1664" s="85" t="s">
        <v>311</v>
      </c>
      <c r="N1664" s="83" t="s">
        <v>311</v>
      </c>
      <c r="O1664" s="84" t="s">
        <v>311</v>
      </c>
      <c r="P1664" s="83" t="s">
        <v>311</v>
      </c>
      <c r="Q1664" s="83" t="s">
        <v>311</v>
      </c>
      <c r="R1664" s="83" t="s">
        <v>311</v>
      </c>
      <c r="S1664" s="86" t="s">
        <v>311</v>
      </c>
      <c r="T1664" s="83" t="s">
        <v>311</v>
      </c>
      <c r="U1664" s="83" t="s">
        <v>311</v>
      </c>
      <c r="V1664" s="83" t="s">
        <v>311</v>
      </c>
      <c r="W1664" s="86" t="s">
        <v>311</v>
      </c>
      <c r="X1664" s="86" t="s">
        <v>311</v>
      </c>
      <c r="Y1664" s="90" t="str">
        <f>IF(tbl_main[[#This Row],[ИНН организации]]="","",IF(ISERROR(VLOOKUP(tbl_main[[#This Row],[ИНН организации]],tbl_inn[],3,FALSE)),"Проверьте ИНН",VLOOKUP(tbl_main[[#This Row],[ИНН организации]],tbl_inn[],3,FALSE)))</f>
        <v/>
      </c>
      <c r="Z1664" s="90" t="str">
        <f>IF(ISERROR(VLOOKUP(tbl_main[[#This Row],[ИНН организации]],tbl_inn[],4,FALSE)),"",VLOOKUP(tbl_main[[#This Row],[ИНН организации]],tbl_inn[],4,FALSE))</f>
        <v/>
      </c>
      <c r="AA1664" s="90" t="str">
        <f>IF(ISERROR(VLOOKUP(tbl_main[[#This Row],[ИНН организации]],tbl_inn[],8,FALSE)),"",VLOOKUP(tbl_main[[#This Row],[ИНН организации]],tbl_inn[],8,FALSE))</f>
        <v/>
      </c>
      <c r="AB1664" s="83" t="s">
        <v>311</v>
      </c>
      <c r="AC1664" s="83" t="s">
        <v>311</v>
      </c>
      <c r="AD1664" s="83" t="s">
        <v>311</v>
      </c>
      <c r="AE1664" s="83" t="s">
        <v>311</v>
      </c>
      <c r="AF1664" s="83" t="s">
        <v>311</v>
      </c>
      <c r="AG1664" s="83" t="s">
        <v>311</v>
      </c>
      <c r="AH1664" s="83" t="s">
        <v>311</v>
      </c>
      <c r="AI1664" s="83" t="s">
        <v>311</v>
      </c>
      <c r="AJ1664" s="83" t="s">
        <v>311</v>
      </c>
      <c r="AK1664" s="83" t="s">
        <v>311</v>
      </c>
      <c r="AL1664" s="83" t="s">
        <v>311</v>
      </c>
      <c r="AM1664" s="83" t="s">
        <v>311</v>
      </c>
      <c r="AN1664" s="83" t="s">
        <v>311</v>
      </c>
    </row>
    <row r="1665" spans="1:40" x14ac:dyDescent="0.25">
      <c r="A1665" s="81">
        <f t="shared" si="25"/>
        <v>1656</v>
      </c>
      <c r="B1665" s="82" t="str">
        <f>IF(tbl_main[[#This Row],[ТИП]]="","",IF(tbl_main[[#This Row],[Серия и номер]]="","",tbl_main[[#This Row],[ТИП]]&amp;"-"&amp;RIGHT(tbl_main[[#This Row],[Серия и номер]],6)))</f>
        <v/>
      </c>
      <c r="C1665" s="83" t="s">
        <v>311</v>
      </c>
      <c r="D1665" s="83" t="s">
        <v>311</v>
      </c>
      <c r="E1665" s="83" t="s">
        <v>311</v>
      </c>
      <c r="F1665" s="83" t="s">
        <v>311</v>
      </c>
      <c r="G1665" s="83" t="s">
        <v>311</v>
      </c>
      <c r="H1665" s="83" t="s">
        <v>311</v>
      </c>
      <c r="I1665" s="83" t="s">
        <v>311</v>
      </c>
      <c r="J1665" s="83" t="s">
        <v>311</v>
      </c>
      <c r="K1665" s="84" t="s">
        <v>311</v>
      </c>
      <c r="L1665" s="83" t="s">
        <v>311</v>
      </c>
      <c r="M1665" s="85" t="s">
        <v>311</v>
      </c>
      <c r="N1665" s="83" t="s">
        <v>311</v>
      </c>
      <c r="O1665" s="84" t="s">
        <v>311</v>
      </c>
      <c r="P1665" s="83" t="s">
        <v>311</v>
      </c>
      <c r="Q1665" s="83" t="s">
        <v>311</v>
      </c>
      <c r="R1665" s="83" t="s">
        <v>311</v>
      </c>
      <c r="S1665" s="86" t="s">
        <v>311</v>
      </c>
      <c r="T1665" s="83" t="s">
        <v>311</v>
      </c>
      <c r="U1665" s="83" t="s">
        <v>311</v>
      </c>
      <c r="V1665" s="83" t="s">
        <v>311</v>
      </c>
      <c r="W1665" s="86" t="s">
        <v>311</v>
      </c>
      <c r="X1665" s="86" t="s">
        <v>311</v>
      </c>
      <c r="Y1665" s="90" t="str">
        <f>IF(tbl_main[[#This Row],[ИНН организации]]="","",IF(ISERROR(VLOOKUP(tbl_main[[#This Row],[ИНН организации]],tbl_inn[],3,FALSE)),"Проверьте ИНН",VLOOKUP(tbl_main[[#This Row],[ИНН организации]],tbl_inn[],3,FALSE)))</f>
        <v/>
      </c>
      <c r="Z1665" s="90" t="str">
        <f>IF(ISERROR(VLOOKUP(tbl_main[[#This Row],[ИНН организации]],tbl_inn[],4,FALSE)),"",VLOOKUP(tbl_main[[#This Row],[ИНН организации]],tbl_inn[],4,FALSE))</f>
        <v/>
      </c>
      <c r="AA1665" s="90" t="str">
        <f>IF(ISERROR(VLOOKUP(tbl_main[[#This Row],[ИНН организации]],tbl_inn[],8,FALSE)),"",VLOOKUP(tbl_main[[#This Row],[ИНН организации]],tbl_inn[],8,FALSE))</f>
        <v/>
      </c>
      <c r="AB1665" s="83" t="s">
        <v>311</v>
      </c>
      <c r="AC1665" s="83" t="s">
        <v>311</v>
      </c>
      <c r="AD1665" s="83" t="s">
        <v>311</v>
      </c>
      <c r="AE1665" s="83" t="s">
        <v>311</v>
      </c>
      <c r="AF1665" s="83" t="s">
        <v>311</v>
      </c>
      <c r="AG1665" s="83" t="s">
        <v>311</v>
      </c>
      <c r="AH1665" s="83" t="s">
        <v>311</v>
      </c>
      <c r="AI1665" s="83" t="s">
        <v>311</v>
      </c>
      <c r="AJ1665" s="83" t="s">
        <v>311</v>
      </c>
      <c r="AK1665" s="83" t="s">
        <v>311</v>
      </c>
      <c r="AL1665" s="83" t="s">
        <v>311</v>
      </c>
      <c r="AM1665" s="83" t="s">
        <v>311</v>
      </c>
      <c r="AN1665" s="83" t="s">
        <v>311</v>
      </c>
    </row>
    <row r="1666" spans="1:40" x14ac:dyDescent="0.25">
      <c r="A1666" s="81">
        <f t="shared" si="25"/>
        <v>1657</v>
      </c>
      <c r="B1666" s="82" t="str">
        <f>IF(tbl_main[[#This Row],[ТИП]]="","",IF(tbl_main[[#This Row],[Серия и номер]]="","",tbl_main[[#This Row],[ТИП]]&amp;"-"&amp;RIGHT(tbl_main[[#This Row],[Серия и номер]],6)))</f>
        <v/>
      </c>
      <c r="C1666" s="83" t="s">
        <v>311</v>
      </c>
      <c r="D1666" s="83" t="s">
        <v>311</v>
      </c>
      <c r="E1666" s="83" t="s">
        <v>311</v>
      </c>
      <c r="F1666" s="83" t="s">
        <v>311</v>
      </c>
      <c r="G1666" s="83" t="s">
        <v>311</v>
      </c>
      <c r="H1666" s="83" t="s">
        <v>311</v>
      </c>
      <c r="I1666" s="83" t="s">
        <v>311</v>
      </c>
      <c r="J1666" s="83" t="s">
        <v>311</v>
      </c>
      <c r="K1666" s="84" t="s">
        <v>311</v>
      </c>
      <c r="L1666" s="83" t="s">
        <v>311</v>
      </c>
      <c r="M1666" s="85" t="s">
        <v>311</v>
      </c>
      <c r="N1666" s="83" t="s">
        <v>311</v>
      </c>
      <c r="O1666" s="84" t="s">
        <v>311</v>
      </c>
      <c r="P1666" s="83" t="s">
        <v>311</v>
      </c>
      <c r="Q1666" s="83" t="s">
        <v>311</v>
      </c>
      <c r="R1666" s="83" t="s">
        <v>311</v>
      </c>
      <c r="S1666" s="86" t="s">
        <v>311</v>
      </c>
      <c r="T1666" s="83" t="s">
        <v>311</v>
      </c>
      <c r="U1666" s="83" t="s">
        <v>311</v>
      </c>
      <c r="V1666" s="83" t="s">
        <v>311</v>
      </c>
      <c r="W1666" s="86" t="s">
        <v>311</v>
      </c>
      <c r="X1666" s="86" t="s">
        <v>311</v>
      </c>
      <c r="Y1666" s="90" t="str">
        <f>IF(tbl_main[[#This Row],[ИНН организации]]="","",IF(ISERROR(VLOOKUP(tbl_main[[#This Row],[ИНН организации]],tbl_inn[],3,FALSE)),"Проверьте ИНН",VLOOKUP(tbl_main[[#This Row],[ИНН организации]],tbl_inn[],3,FALSE)))</f>
        <v/>
      </c>
      <c r="Z1666" s="90" t="str">
        <f>IF(ISERROR(VLOOKUP(tbl_main[[#This Row],[ИНН организации]],tbl_inn[],4,FALSE)),"",VLOOKUP(tbl_main[[#This Row],[ИНН организации]],tbl_inn[],4,FALSE))</f>
        <v/>
      </c>
      <c r="AA1666" s="90" t="str">
        <f>IF(ISERROR(VLOOKUP(tbl_main[[#This Row],[ИНН организации]],tbl_inn[],8,FALSE)),"",VLOOKUP(tbl_main[[#This Row],[ИНН организации]],tbl_inn[],8,FALSE))</f>
        <v/>
      </c>
      <c r="AB1666" s="83" t="s">
        <v>311</v>
      </c>
      <c r="AC1666" s="83" t="s">
        <v>311</v>
      </c>
      <c r="AD1666" s="83" t="s">
        <v>311</v>
      </c>
      <c r="AE1666" s="83" t="s">
        <v>311</v>
      </c>
      <c r="AF1666" s="83" t="s">
        <v>311</v>
      </c>
      <c r="AG1666" s="83" t="s">
        <v>311</v>
      </c>
      <c r="AH1666" s="83" t="s">
        <v>311</v>
      </c>
      <c r="AI1666" s="83" t="s">
        <v>311</v>
      </c>
      <c r="AJ1666" s="83" t="s">
        <v>311</v>
      </c>
      <c r="AK1666" s="83" t="s">
        <v>311</v>
      </c>
      <c r="AL1666" s="83" t="s">
        <v>311</v>
      </c>
      <c r="AM1666" s="83" t="s">
        <v>311</v>
      </c>
      <c r="AN1666" s="83" t="s">
        <v>311</v>
      </c>
    </row>
    <row r="1667" spans="1:40" x14ac:dyDescent="0.25">
      <c r="A1667" s="81">
        <f t="shared" si="25"/>
        <v>1658</v>
      </c>
      <c r="B1667" s="82" t="str">
        <f>IF(tbl_main[[#This Row],[ТИП]]="","",IF(tbl_main[[#This Row],[Серия и номер]]="","",tbl_main[[#This Row],[ТИП]]&amp;"-"&amp;RIGHT(tbl_main[[#This Row],[Серия и номер]],6)))</f>
        <v/>
      </c>
      <c r="C1667" s="83" t="s">
        <v>311</v>
      </c>
      <c r="D1667" s="83" t="s">
        <v>311</v>
      </c>
      <c r="E1667" s="83" t="s">
        <v>311</v>
      </c>
      <c r="F1667" s="83" t="s">
        <v>311</v>
      </c>
      <c r="G1667" s="83" t="s">
        <v>311</v>
      </c>
      <c r="H1667" s="83" t="s">
        <v>311</v>
      </c>
      <c r="I1667" s="83" t="s">
        <v>311</v>
      </c>
      <c r="J1667" s="83" t="s">
        <v>311</v>
      </c>
      <c r="K1667" s="84" t="s">
        <v>311</v>
      </c>
      <c r="L1667" s="83" t="s">
        <v>311</v>
      </c>
      <c r="M1667" s="85" t="s">
        <v>311</v>
      </c>
      <c r="N1667" s="83" t="s">
        <v>311</v>
      </c>
      <c r="O1667" s="84" t="s">
        <v>311</v>
      </c>
      <c r="P1667" s="83" t="s">
        <v>311</v>
      </c>
      <c r="Q1667" s="83" t="s">
        <v>311</v>
      </c>
      <c r="R1667" s="83" t="s">
        <v>311</v>
      </c>
      <c r="S1667" s="86" t="s">
        <v>311</v>
      </c>
      <c r="T1667" s="83" t="s">
        <v>311</v>
      </c>
      <c r="U1667" s="83" t="s">
        <v>311</v>
      </c>
      <c r="V1667" s="83" t="s">
        <v>311</v>
      </c>
      <c r="W1667" s="86" t="s">
        <v>311</v>
      </c>
      <c r="X1667" s="86" t="s">
        <v>311</v>
      </c>
      <c r="Y1667" s="90" t="str">
        <f>IF(tbl_main[[#This Row],[ИНН организации]]="","",IF(ISERROR(VLOOKUP(tbl_main[[#This Row],[ИНН организации]],tbl_inn[],3,FALSE)),"Проверьте ИНН",VLOOKUP(tbl_main[[#This Row],[ИНН организации]],tbl_inn[],3,FALSE)))</f>
        <v/>
      </c>
      <c r="Z1667" s="90" t="str">
        <f>IF(ISERROR(VLOOKUP(tbl_main[[#This Row],[ИНН организации]],tbl_inn[],4,FALSE)),"",VLOOKUP(tbl_main[[#This Row],[ИНН организации]],tbl_inn[],4,FALSE))</f>
        <v/>
      </c>
      <c r="AA1667" s="90" t="str">
        <f>IF(ISERROR(VLOOKUP(tbl_main[[#This Row],[ИНН организации]],tbl_inn[],8,FALSE)),"",VLOOKUP(tbl_main[[#This Row],[ИНН организации]],tbl_inn[],8,FALSE))</f>
        <v/>
      </c>
      <c r="AB1667" s="83" t="s">
        <v>311</v>
      </c>
      <c r="AC1667" s="83" t="s">
        <v>311</v>
      </c>
      <c r="AD1667" s="83" t="s">
        <v>311</v>
      </c>
      <c r="AE1667" s="83" t="s">
        <v>311</v>
      </c>
      <c r="AF1667" s="83" t="s">
        <v>311</v>
      </c>
      <c r="AG1667" s="83" t="s">
        <v>311</v>
      </c>
      <c r="AH1667" s="83" t="s">
        <v>311</v>
      </c>
      <c r="AI1667" s="83" t="s">
        <v>311</v>
      </c>
      <c r="AJ1667" s="83" t="s">
        <v>311</v>
      </c>
      <c r="AK1667" s="83" t="s">
        <v>311</v>
      </c>
      <c r="AL1667" s="83" t="s">
        <v>311</v>
      </c>
      <c r="AM1667" s="83" t="s">
        <v>311</v>
      </c>
      <c r="AN1667" s="83" t="s">
        <v>311</v>
      </c>
    </row>
    <row r="1668" spans="1:40" x14ac:dyDescent="0.25">
      <c r="A1668" s="81">
        <f t="shared" si="25"/>
        <v>1659</v>
      </c>
      <c r="B1668" s="82" t="str">
        <f>IF(tbl_main[[#This Row],[ТИП]]="","",IF(tbl_main[[#This Row],[Серия и номер]]="","",tbl_main[[#This Row],[ТИП]]&amp;"-"&amp;RIGHT(tbl_main[[#This Row],[Серия и номер]],6)))</f>
        <v/>
      </c>
      <c r="C1668" s="83" t="s">
        <v>311</v>
      </c>
      <c r="D1668" s="83" t="s">
        <v>311</v>
      </c>
      <c r="E1668" s="83" t="s">
        <v>311</v>
      </c>
      <c r="F1668" s="83" t="s">
        <v>311</v>
      </c>
      <c r="G1668" s="83" t="s">
        <v>311</v>
      </c>
      <c r="H1668" s="83" t="s">
        <v>311</v>
      </c>
      <c r="I1668" s="83" t="s">
        <v>311</v>
      </c>
      <c r="J1668" s="83" t="s">
        <v>311</v>
      </c>
      <c r="K1668" s="84" t="s">
        <v>311</v>
      </c>
      <c r="L1668" s="83" t="s">
        <v>311</v>
      </c>
      <c r="M1668" s="85" t="s">
        <v>311</v>
      </c>
      <c r="N1668" s="83" t="s">
        <v>311</v>
      </c>
      <c r="O1668" s="84" t="s">
        <v>311</v>
      </c>
      <c r="P1668" s="83" t="s">
        <v>311</v>
      </c>
      <c r="Q1668" s="83" t="s">
        <v>311</v>
      </c>
      <c r="R1668" s="83" t="s">
        <v>311</v>
      </c>
      <c r="S1668" s="86" t="s">
        <v>311</v>
      </c>
      <c r="T1668" s="83" t="s">
        <v>311</v>
      </c>
      <c r="U1668" s="83" t="s">
        <v>311</v>
      </c>
      <c r="V1668" s="83" t="s">
        <v>311</v>
      </c>
      <c r="W1668" s="86" t="s">
        <v>311</v>
      </c>
      <c r="X1668" s="86" t="s">
        <v>311</v>
      </c>
      <c r="Y1668" s="90" t="str">
        <f>IF(tbl_main[[#This Row],[ИНН организации]]="","",IF(ISERROR(VLOOKUP(tbl_main[[#This Row],[ИНН организации]],tbl_inn[],3,FALSE)),"Проверьте ИНН",VLOOKUP(tbl_main[[#This Row],[ИНН организации]],tbl_inn[],3,FALSE)))</f>
        <v/>
      </c>
      <c r="Z1668" s="90" t="str">
        <f>IF(ISERROR(VLOOKUP(tbl_main[[#This Row],[ИНН организации]],tbl_inn[],4,FALSE)),"",VLOOKUP(tbl_main[[#This Row],[ИНН организации]],tbl_inn[],4,FALSE))</f>
        <v/>
      </c>
      <c r="AA1668" s="90" t="str">
        <f>IF(ISERROR(VLOOKUP(tbl_main[[#This Row],[ИНН организации]],tbl_inn[],8,FALSE)),"",VLOOKUP(tbl_main[[#This Row],[ИНН организации]],tbl_inn[],8,FALSE))</f>
        <v/>
      </c>
      <c r="AB1668" s="83" t="s">
        <v>311</v>
      </c>
      <c r="AC1668" s="83" t="s">
        <v>311</v>
      </c>
      <c r="AD1668" s="83" t="s">
        <v>311</v>
      </c>
      <c r="AE1668" s="83" t="s">
        <v>311</v>
      </c>
      <c r="AF1668" s="83" t="s">
        <v>311</v>
      </c>
      <c r="AG1668" s="83" t="s">
        <v>311</v>
      </c>
      <c r="AH1668" s="83" t="s">
        <v>311</v>
      </c>
      <c r="AI1668" s="83" t="s">
        <v>311</v>
      </c>
      <c r="AJ1668" s="83" t="s">
        <v>311</v>
      </c>
      <c r="AK1668" s="83" t="s">
        <v>311</v>
      </c>
      <c r="AL1668" s="83" t="s">
        <v>311</v>
      </c>
      <c r="AM1668" s="83" t="s">
        <v>311</v>
      </c>
      <c r="AN1668" s="83" t="s">
        <v>311</v>
      </c>
    </row>
    <row r="1669" spans="1:40" x14ac:dyDescent="0.25">
      <c r="A1669" s="81">
        <f t="shared" si="25"/>
        <v>1660</v>
      </c>
      <c r="B1669" s="82" t="str">
        <f>IF(tbl_main[[#This Row],[ТИП]]="","",IF(tbl_main[[#This Row],[Серия и номер]]="","",tbl_main[[#This Row],[ТИП]]&amp;"-"&amp;RIGHT(tbl_main[[#This Row],[Серия и номер]],6)))</f>
        <v/>
      </c>
      <c r="C1669" s="83" t="s">
        <v>311</v>
      </c>
      <c r="D1669" s="83" t="s">
        <v>311</v>
      </c>
      <c r="E1669" s="83" t="s">
        <v>311</v>
      </c>
      <c r="F1669" s="83" t="s">
        <v>311</v>
      </c>
      <c r="G1669" s="83" t="s">
        <v>311</v>
      </c>
      <c r="H1669" s="83" t="s">
        <v>311</v>
      </c>
      <c r="I1669" s="83" t="s">
        <v>311</v>
      </c>
      <c r="J1669" s="83" t="s">
        <v>311</v>
      </c>
      <c r="K1669" s="84" t="s">
        <v>311</v>
      </c>
      <c r="L1669" s="83" t="s">
        <v>311</v>
      </c>
      <c r="M1669" s="85" t="s">
        <v>311</v>
      </c>
      <c r="N1669" s="83" t="s">
        <v>311</v>
      </c>
      <c r="O1669" s="84" t="s">
        <v>311</v>
      </c>
      <c r="P1669" s="83" t="s">
        <v>311</v>
      </c>
      <c r="Q1669" s="83" t="s">
        <v>311</v>
      </c>
      <c r="R1669" s="83" t="s">
        <v>311</v>
      </c>
      <c r="S1669" s="86" t="s">
        <v>311</v>
      </c>
      <c r="T1669" s="83" t="s">
        <v>311</v>
      </c>
      <c r="U1669" s="83" t="s">
        <v>311</v>
      </c>
      <c r="V1669" s="83" t="s">
        <v>311</v>
      </c>
      <c r="W1669" s="86" t="s">
        <v>311</v>
      </c>
      <c r="X1669" s="86" t="s">
        <v>311</v>
      </c>
      <c r="Y1669" s="90" t="str">
        <f>IF(tbl_main[[#This Row],[ИНН организации]]="","",IF(ISERROR(VLOOKUP(tbl_main[[#This Row],[ИНН организации]],tbl_inn[],3,FALSE)),"Проверьте ИНН",VLOOKUP(tbl_main[[#This Row],[ИНН организации]],tbl_inn[],3,FALSE)))</f>
        <v/>
      </c>
      <c r="Z1669" s="90" t="str">
        <f>IF(ISERROR(VLOOKUP(tbl_main[[#This Row],[ИНН организации]],tbl_inn[],4,FALSE)),"",VLOOKUP(tbl_main[[#This Row],[ИНН организации]],tbl_inn[],4,FALSE))</f>
        <v/>
      </c>
      <c r="AA1669" s="90" t="str">
        <f>IF(ISERROR(VLOOKUP(tbl_main[[#This Row],[ИНН организации]],tbl_inn[],8,FALSE)),"",VLOOKUP(tbl_main[[#This Row],[ИНН организации]],tbl_inn[],8,FALSE))</f>
        <v/>
      </c>
      <c r="AB1669" s="83" t="s">
        <v>311</v>
      </c>
      <c r="AC1669" s="83" t="s">
        <v>311</v>
      </c>
      <c r="AD1669" s="83" t="s">
        <v>311</v>
      </c>
      <c r="AE1669" s="83" t="s">
        <v>311</v>
      </c>
      <c r="AF1669" s="83" t="s">
        <v>311</v>
      </c>
      <c r="AG1669" s="83" t="s">
        <v>311</v>
      </c>
      <c r="AH1669" s="83" t="s">
        <v>311</v>
      </c>
      <c r="AI1669" s="83" t="s">
        <v>311</v>
      </c>
      <c r="AJ1669" s="83" t="s">
        <v>311</v>
      </c>
      <c r="AK1669" s="83" t="s">
        <v>311</v>
      </c>
      <c r="AL1669" s="83" t="s">
        <v>311</v>
      </c>
      <c r="AM1669" s="83" t="s">
        <v>311</v>
      </c>
      <c r="AN1669" s="83" t="s">
        <v>311</v>
      </c>
    </row>
    <row r="1670" spans="1:40" x14ac:dyDescent="0.25">
      <c r="A1670" s="81">
        <f t="shared" si="25"/>
        <v>1661</v>
      </c>
      <c r="B1670" s="82" t="str">
        <f>IF(tbl_main[[#This Row],[ТИП]]="","",IF(tbl_main[[#This Row],[Серия и номер]]="","",tbl_main[[#This Row],[ТИП]]&amp;"-"&amp;RIGHT(tbl_main[[#This Row],[Серия и номер]],6)))</f>
        <v/>
      </c>
      <c r="C1670" s="83" t="s">
        <v>311</v>
      </c>
      <c r="D1670" s="83" t="s">
        <v>311</v>
      </c>
      <c r="E1670" s="83" t="s">
        <v>311</v>
      </c>
      <c r="F1670" s="83" t="s">
        <v>311</v>
      </c>
      <c r="G1670" s="83" t="s">
        <v>311</v>
      </c>
      <c r="H1670" s="83" t="s">
        <v>311</v>
      </c>
      <c r="I1670" s="83" t="s">
        <v>311</v>
      </c>
      <c r="J1670" s="83" t="s">
        <v>311</v>
      </c>
      <c r="K1670" s="84" t="s">
        <v>311</v>
      </c>
      <c r="L1670" s="83" t="s">
        <v>311</v>
      </c>
      <c r="M1670" s="85" t="s">
        <v>311</v>
      </c>
      <c r="N1670" s="83" t="s">
        <v>311</v>
      </c>
      <c r="O1670" s="84" t="s">
        <v>311</v>
      </c>
      <c r="P1670" s="83" t="s">
        <v>311</v>
      </c>
      <c r="Q1670" s="83" t="s">
        <v>311</v>
      </c>
      <c r="R1670" s="83" t="s">
        <v>311</v>
      </c>
      <c r="S1670" s="86" t="s">
        <v>311</v>
      </c>
      <c r="T1670" s="83" t="s">
        <v>311</v>
      </c>
      <c r="U1670" s="83" t="s">
        <v>311</v>
      </c>
      <c r="V1670" s="83" t="s">
        <v>311</v>
      </c>
      <c r="W1670" s="86" t="s">
        <v>311</v>
      </c>
      <c r="X1670" s="86" t="s">
        <v>311</v>
      </c>
      <c r="Y1670" s="90" t="str">
        <f>IF(tbl_main[[#This Row],[ИНН организации]]="","",IF(ISERROR(VLOOKUP(tbl_main[[#This Row],[ИНН организации]],tbl_inn[],3,FALSE)),"Проверьте ИНН",VLOOKUP(tbl_main[[#This Row],[ИНН организации]],tbl_inn[],3,FALSE)))</f>
        <v/>
      </c>
      <c r="Z1670" s="90" t="str">
        <f>IF(ISERROR(VLOOKUP(tbl_main[[#This Row],[ИНН организации]],tbl_inn[],4,FALSE)),"",VLOOKUP(tbl_main[[#This Row],[ИНН организации]],tbl_inn[],4,FALSE))</f>
        <v/>
      </c>
      <c r="AA1670" s="90" t="str">
        <f>IF(ISERROR(VLOOKUP(tbl_main[[#This Row],[ИНН организации]],tbl_inn[],8,FALSE)),"",VLOOKUP(tbl_main[[#This Row],[ИНН организации]],tbl_inn[],8,FALSE))</f>
        <v/>
      </c>
      <c r="AB1670" s="83" t="s">
        <v>311</v>
      </c>
      <c r="AC1670" s="83" t="s">
        <v>311</v>
      </c>
      <c r="AD1670" s="83" t="s">
        <v>311</v>
      </c>
      <c r="AE1670" s="83" t="s">
        <v>311</v>
      </c>
      <c r="AF1670" s="83" t="s">
        <v>311</v>
      </c>
      <c r="AG1670" s="83" t="s">
        <v>311</v>
      </c>
      <c r="AH1670" s="83" t="s">
        <v>311</v>
      </c>
      <c r="AI1670" s="83" t="s">
        <v>311</v>
      </c>
      <c r="AJ1670" s="83" t="s">
        <v>311</v>
      </c>
      <c r="AK1670" s="83" t="s">
        <v>311</v>
      </c>
      <c r="AL1670" s="83" t="s">
        <v>311</v>
      </c>
      <c r="AM1670" s="83" t="s">
        <v>311</v>
      </c>
      <c r="AN1670" s="83" t="s">
        <v>311</v>
      </c>
    </row>
    <row r="1671" spans="1:40" x14ac:dyDescent="0.25">
      <c r="A1671" s="81">
        <f t="shared" si="25"/>
        <v>1662</v>
      </c>
      <c r="B1671" s="82" t="str">
        <f>IF(tbl_main[[#This Row],[ТИП]]="","",IF(tbl_main[[#This Row],[Серия и номер]]="","",tbl_main[[#This Row],[ТИП]]&amp;"-"&amp;RIGHT(tbl_main[[#This Row],[Серия и номер]],6)))</f>
        <v/>
      </c>
      <c r="C1671" s="83" t="s">
        <v>311</v>
      </c>
      <c r="D1671" s="83" t="s">
        <v>311</v>
      </c>
      <c r="E1671" s="83" t="s">
        <v>311</v>
      </c>
      <c r="F1671" s="83" t="s">
        <v>311</v>
      </c>
      <c r="G1671" s="83" t="s">
        <v>311</v>
      </c>
      <c r="H1671" s="83" t="s">
        <v>311</v>
      </c>
      <c r="I1671" s="83" t="s">
        <v>311</v>
      </c>
      <c r="J1671" s="83" t="s">
        <v>311</v>
      </c>
      <c r="K1671" s="84" t="s">
        <v>311</v>
      </c>
      <c r="L1671" s="83" t="s">
        <v>311</v>
      </c>
      <c r="M1671" s="85" t="s">
        <v>311</v>
      </c>
      <c r="N1671" s="83" t="s">
        <v>311</v>
      </c>
      <c r="O1671" s="84" t="s">
        <v>311</v>
      </c>
      <c r="P1671" s="83" t="s">
        <v>311</v>
      </c>
      <c r="Q1671" s="83" t="s">
        <v>311</v>
      </c>
      <c r="R1671" s="83" t="s">
        <v>311</v>
      </c>
      <c r="S1671" s="86" t="s">
        <v>311</v>
      </c>
      <c r="T1671" s="83" t="s">
        <v>311</v>
      </c>
      <c r="U1671" s="83" t="s">
        <v>311</v>
      </c>
      <c r="V1671" s="83" t="s">
        <v>311</v>
      </c>
      <c r="W1671" s="86" t="s">
        <v>311</v>
      </c>
      <c r="X1671" s="86" t="s">
        <v>311</v>
      </c>
      <c r="Y1671" s="90" t="str">
        <f>IF(tbl_main[[#This Row],[ИНН организации]]="","",IF(ISERROR(VLOOKUP(tbl_main[[#This Row],[ИНН организации]],tbl_inn[],3,FALSE)),"Проверьте ИНН",VLOOKUP(tbl_main[[#This Row],[ИНН организации]],tbl_inn[],3,FALSE)))</f>
        <v/>
      </c>
      <c r="Z1671" s="90" t="str">
        <f>IF(ISERROR(VLOOKUP(tbl_main[[#This Row],[ИНН организации]],tbl_inn[],4,FALSE)),"",VLOOKUP(tbl_main[[#This Row],[ИНН организации]],tbl_inn[],4,FALSE))</f>
        <v/>
      </c>
      <c r="AA1671" s="90" t="str">
        <f>IF(ISERROR(VLOOKUP(tbl_main[[#This Row],[ИНН организации]],tbl_inn[],8,FALSE)),"",VLOOKUP(tbl_main[[#This Row],[ИНН организации]],tbl_inn[],8,FALSE))</f>
        <v/>
      </c>
      <c r="AB1671" s="83" t="s">
        <v>311</v>
      </c>
      <c r="AC1671" s="83" t="s">
        <v>311</v>
      </c>
      <c r="AD1671" s="83" t="s">
        <v>311</v>
      </c>
      <c r="AE1671" s="83" t="s">
        <v>311</v>
      </c>
      <c r="AF1671" s="83" t="s">
        <v>311</v>
      </c>
      <c r="AG1671" s="83" t="s">
        <v>311</v>
      </c>
      <c r="AH1671" s="83" t="s">
        <v>311</v>
      </c>
      <c r="AI1671" s="83" t="s">
        <v>311</v>
      </c>
      <c r="AJ1671" s="83" t="s">
        <v>311</v>
      </c>
      <c r="AK1671" s="83" t="s">
        <v>311</v>
      </c>
      <c r="AL1671" s="83" t="s">
        <v>311</v>
      </c>
      <c r="AM1671" s="83" t="s">
        <v>311</v>
      </c>
      <c r="AN1671" s="83" t="s">
        <v>311</v>
      </c>
    </row>
    <row r="1672" spans="1:40" x14ac:dyDescent="0.25">
      <c r="A1672" s="81">
        <f t="shared" si="25"/>
        <v>1663</v>
      </c>
      <c r="B1672" s="82" t="str">
        <f>IF(tbl_main[[#This Row],[ТИП]]="","",IF(tbl_main[[#This Row],[Серия и номер]]="","",tbl_main[[#This Row],[ТИП]]&amp;"-"&amp;RIGHT(tbl_main[[#This Row],[Серия и номер]],6)))</f>
        <v/>
      </c>
      <c r="C1672" s="83" t="s">
        <v>311</v>
      </c>
      <c r="D1672" s="83" t="s">
        <v>311</v>
      </c>
      <c r="E1672" s="83" t="s">
        <v>311</v>
      </c>
      <c r="F1672" s="83" t="s">
        <v>311</v>
      </c>
      <c r="G1672" s="83" t="s">
        <v>311</v>
      </c>
      <c r="H1672" s="83" t="s">
        <v>311</v>
      </c>
      <c r="I1672" s="83" t="s">
        <v>311</v>
      </c>
      <c r="J1672" s="83" t="s">
        <v>311</v>
      </c>
      <c r="K1672" s="84" t="s">
        <v>311</v>
      </c>
      <c r="L1672" s="83" t="s">
        <v>311</v>
      </c>
      <c r="M1672" s="85" t="s">
        <v>311</v>
      </c>
      <c r="N1672" s="83" t="s">
        <v>311</v>
      </c>
      <c r="O1672" s="84" t="s">
        <v>311</v>
      </c>
      <c r="P1672" s="83" t="s">
        <v>311</v>
      </c>
      <c r="Q1672" s="83" t="s">
        <v>311</v>
      </c>
      <c r="R1672" s="83" t="s">
        <v>311</v>
      </c>
      <c r="S1672" s="86" t="s">
        <v>311</v>
      </c>
      <c r="T1672" s="83" t="s">
        <v>311</v>
      </c>
      <c r="U1672" s="83" t="s">
        <v>311</v>
      </c>
      <c r="V1672" s="83" t="s">
        <v>311</v>
      </c>
      <c r="W1672" s="86" t="s">
        <v>311</v>
      </c>
      <c r="X1672" s="86" t="s">
        <v>311</v>
      </c>
      <c r="Y1672" s="90" t="str">
        <f>IF(tbl_main[[#This Row],[ИНН организации]]="","",IF(ISERROR(VLOOKUP(tbl_main[[#This Row],[ИНН организации]],tbl_inn[],3,FALSE)),"Проверьте ИНН",VLOOKUP(tbl_main[[#This Row],[ИНН организации]],tbl_inn[],3,FALSE)))</f>
        <v/>
      </c>
      <c r="Z1672" s="90" t="str">
        <f>IF(ISERROR(VLOOKUP(tbl_main[[#This Row],[ИНН организации]],tbl_inn[],4,FALSE)),"",VLOOKUP(tbl_main[[#This Row],[ИНН организации]],tbl_inn[],4,FALSE))</f>
        <v/>
      </c>
      <c r="AA1672" s="90" t="str">
        <f>IF(ISERROR(VLOOKUP(tbl_main[[#This Row],[ИНН организации]],tbl_inn[],8,FALSE)),"",VLOOKUP(tbl_main[[#This Row],[ИНН организации]],tbl_inn[],8,FALSE))</f>
        <v/>
      </c>
      <c r="AB1672" s="83" t="s">
        <v>311</v>
      </c>
      <c r="AC1672" s="83" t="s">
        <v>311</v>
      </c>
      <c r="AD1672" s="83" t="s">
        <v>311</v>
      </c>
      <c r="AE1672" s="83" t="s">
        <v>311</v>
      </c>
      <c r="AF1672" s="83" t="s">
        <v>311</v>
      </c>
      <c r="AG1672" s="83" t="s">
        <v>311</v>
      </c>
      <c r="AH1672" s="83" t="s">
        <v>311</v>
      </c>
      <c r="AI1672" s="83" t="s">
        <v>311</v>
      </c>
      <c r="AJ1672" s="83" t="s">
        <v>311</v>
      </c>
      <c r="AK1672" s="83" t="s">
        <v>311</v>
      </c>
      <c r="AL1672" s="83" t="s">
        <v>311</v>
      </c>
      <c r="AM1672" s="83" t="s">
        <v>311</v>
      </c>
      <c r="AN1672" s="83" t="s">
        <v>311</v>
      </c>
    </row>
    <row r="1673" spans="1:40" x14ac:dyDescent="0.25">
      <c r="A1673" s="81">
        <f t="shared" si="25"/>
        <v>1664</v>
      </c>
      <c r="B1673" s="82" t="str">
        <f>IF(tbl_main[[#This Row],[ТИП]]="","",IF(tbl_main[[#This Row],[Серия и номер]]="","",tbl_main[[#This Row],[ТИП]]&amp;"-"&amp;RIGHT(tbl_main[[#This Row],[Серия и номер]],6)))</f>
        <v/>
      </c>
      <c r="C1673" s="83" t="s">
        <v>311</v>
      </c>
      <c r="D1673" s="83" t="s">
        <v>311</v>
      </c>
      <c r="E1673" s="83" t="s">
        <v>311</v>
      </c>
      <c r="F1673" s="83" t="s">
        <v>311</v>
      </c>
      <c r="G1673" s="83" t="s">
        <v>311</v>
      </c>
      <c r="H1673" s="83" t="s">
        <v>311</v>
      </c>
      <c r="I1673" s="83" t="s">
        <v>311</v>
      </c>
      <c r="J1673" s="83" t="s">
        <v>311</v>
      </c>
      <c r="K1673" s="84" t="s">
        <v>311</v>
      </c>
      <c r="L1673" s="83" t="s">
        <v>311</v>
      </c>
      <c r="M1673" s="85" t="s">
        <v>311</v>
      </c>
      <c r="N1673" s="83" t="s">
        <v>311</v>
      </c>
      <c r="O1673" s="84" t="s">
        <v>311</v>
      </c>
      <c r="P1673" s="83" t="s">
        <v>311</v>
      </c>
      <c r="Q1673" s="83" t="s">
        <v>311</v>
      </c>
      <c r="R1673" s="83" t="s">
        <v>311</v>
      </c>
      <c r="S1673" s="86" t="s">
        <v>311</v>
      </c>
      <c r="T1673" s="83" t="s">
        <v>311</v>
      </c>
      <c r="U1673" s="83" t="s">
        <v>311</v>
      </c>
      <c r="V1673" s="83" t="s">
        <v>311</v>
      </c>
      <c r="W1673" s="86" t="s">
        <v>311</v>
      </c>
      <c r="X1673" s="86" t="s">
        <v>311</v>
      </c>
      <c r="Y1673" s="90" t="str">
        <f>IF(tbl_main[[#This Row],[ИНН организации]]="","",IF(ISERROR(VLOOKUP(tbl_main[[#This Row],[ИНН организации]],tbl_inn[],3,FALSE)),"Проверьте ИНН",VLOOKUP(tbl_main[[#This Row],[ИНН организации]],tbl_inn[],3,FALSE)))</f>
        <v/>
      </c>
      <c r="Z1673" s="90" t="str">
        <f>IF(ISERROR(VLOOKUP(tbl_main[[#This Row],[ИНН организации]],tbl_inn[],4,FALSE)),"",VLOOKUP(tbl_main[[#This Row],[ИНН организации]],tbl_inn[],4,FALSE))</f>
        <v/>
      </c>
      <c r="AA1673" s="90" t="str">
        <f>IF(ISERROR(VLOOKUP(tbl_main[[#This Row],[ИНН организации]],tbl_inn[],8,FALSE)),"",VLOOKUP(tbl_main[[#This Row],[ИНН организации]],tbl_inn[],8,FALSE))</f>
        <v/>
      </c>
      <c r="AB1673" s="83" t="s">
        <v>311</v>
      </c>
      <c r="AC1673" s="83" t="s">
        <v>311</v>
      </c>
      <c r="AD1673" s="83" t="s">
        <v>311</v>
      </c>
      <c r="AE1673" s="83" t="s">
        <v>311</v>
      </c>
      <c r="AF1673" s="83" t="s">
        <v>311</v>
      </c>
      <c r="AG1673" s="83" t="s">
        <v>311</v>
      </c>
      <c r="AH1673" s="83" t="s">
        <v>311</v>
      </c>
      <c r="AI1673" s="83" t="s">
        <v>311</v>
      </c>
      <c r="AJ1673" s="83" t="s">
        <v>311</v>
      </c>
      <c r="AK1673" s="83" t="s">
        <v>311</v>
      </c>
      <c r="AL1673" s="83" t="s">
        <v>311</v>
      </c>
      <c r="AM1673" s="83" t="s">
        <v>311</v>
      </c>
      <c r="AN1673" s="83" t="s">
        <v>311</v>
      </c>
    </row>
    <row r="1674" spans="1:40" x14ac:dyDescent="0.25">
      <c r="A1674" s="81">
        <f t="shared" si="25"/>
        <v>1665</v>
      </c>
      <c r="B1674" s="82" t="str">
        <f>IF(tbl_main[[#This Row],[ТИП]]="","",IF(tbl_main[[#This Row],[Серия и номер]]="","",tbl_main[[#This Row],[ТИП]]&amp;"-"&amp;RIGHT(tbl_main[[#This Row],[Серия и номер]],6)))</f>
        <v/>
      </c>
      <c r="C1674" s="83" t="s">
        <v>311</v>
      </c>
      <c r="D1674" s="83" t="s">
        <v>311</v>
      </c>
      <c r="E1674" s="83" t="s">
        <v>311</v>
      </c>
      <c r="F1674" s="83" t="s">
        <v>311</v>
      </c>
      <c r="G1674" s="83" t="s">
        <v>311</v>
      </c>
      <c r="H1674" s="83" t="s">
        <v>311</v>
      </c>
      <c r="I1674" s="83" t="s">
        <v>311</v>
      </c>
      <c r="J1674" s="83" t="s">
        <v>311</v>
      </c>
      <c r="K1674" s="84" t="s">
        <v>311</v>
      </c>
      <c r="L1674" s="83" t="s">
        <v>311</v>
      </c>
      <c r="M1674" s="85" t="s">
        <v>311</v>
      </c>
      <c r="N1674" s="83" t="s">
        <v>311</v>
      </c>
      <c r="O1674" s="84" t="s">
        <v>311</v>
      </c>
      <c r="P1674" s="83" t="s">
        <v>311</v>
      </c>
      <c r="Q1674" s="83" t="s">
        <v>311</v>
      </c>
      <c r="R1674" s="83" t="s">
        <v>311</v>
      </c>
      <c r="S1674" s="86" t="s">
        <v>311</v>
      </c>
      <c r="T1674" s="83" t="s">
        <v>311</v>
      </c>
      <c r="U1674" s="83" t="s">
        <v>311</v>
      </c>
      <c r="V1674" s="83" t="s">
        <v>311</v>
      </c>
      <c r="W1674" s="86" t="s">
        <v>311</v>
      </c>
      <c r="X1674" s="86" t="s">
        <v>311</v>
      </c>
      <c r="Y1674" s="90" t="str">
        <f>IF(tbl_main[[#This Row],[ИНН организации]]="","",IF(ISERROR(VLOOKUP(tbl_main[[#This Row],[ИНН организации]],tbl_inn[],3,FALSE)),"Проверьте ИНН",VLOOKUP(tbl_main[[#This Row],[ИНН организации]],tbl_inn[],3,FALSE)))</f>
        <v/>
      </c>
      <c r="Z1674" s="90" t="str">
        <f>IF(ISERROR(VLOOKUP(tbl_main[[#This Row],[ИНН организации]],tbl_inn[],4,FALSE)),"",VLOOKUP(tbl_main[[#This Row],[ИНН организации]],tbl_inn[],4,FALSE))</f>
        <v/>
      </c>
      <c r="AA1674" s="90" t="str">
        <f>IF(ISERROR(VLOOKUP(tbl_main[[#This Row],[ИНН организации]],tbl_inn[],8,FALSE)),"",VLOOKUP(tbl_main[[#This Row],[ИНН организации]],tbl_inn[],8,FALSE))</f>
        <v/>
      </c>
      <c r="AB1674" s="83" t="s">
        <v>311</v>
      </c>
      <c r="AC1674" s="83" t="s">
        <v>311</v>
      </c>
      <c r="AD1674" s="83" t="s">
        <v>311</v>
      </c>
      <c r="AE1674" s="83" t="s">
        <v>311</v>
      </c>
      <c r="AF1674" s="83" t="s">
        <v>311</v>
      </c>
      <c r="AG1674" s="83" t="s">
        <v>311</v>
      </c>
      <c r="AH1674" s="83" t="s">
        <v>311</v>
      </c>
      <c r="AI1674" s="83" t="s">
        <v>311</v>
      </c>
      <c r="AJ1674" s="83" t="s">
        <v>311</v>
      </c>
      <c r="AK1674" s="83" t="s">
        <v>311</v>
      </c>
      <c r="AL1674" s="83" t="s">
        <v>311</v>
      </c>
      <c r="AM1674" s="83" t="s">
        <v>311</v>
      </c>
      <c r="AN1674" s="83" t="s">
        <v>311</v>
      </c>
    </row>
    <row r="1675" spans="1:40" x14ac:dyDescent="0.25">
      <c r="A1675" s="81">
        <f t="shared" ref="A1675:A1738" si="26">ROW()-9</f>
        <v>1666</v>
      </c>
      <c r="B1675" s="82" t="str">
        <f>IF(tbl_main[[#This Row],[ТИП]]="","",IF(tbl_main[[#This Row],[Серия и номер]]="","",tbl_main[[#This Row],[ТИП]]&amp;"-"&amp;RIGHT(tbl_main[[#This Row],[Серия и номер]],6)))</f>
        <v/>
      </c>
      <c r="C1675" s="83" t="s">
        <v>311</v>
      </c>
      <c r="D1675" s="83" t="s">
        <v>311</v>
      </c>
      <c r="E1675" s="83" t="s">
        <v>311</v>
      </c>
      <c r="F1675" s="83" t="s">
        <v>311</v>
      </c>
      <c r="G1675" s="83" t="s">
        <v>311</v>
      </c>
      <c r="H1675" s="83" t="s">
        <v>311</v>
      </c>
      <c r="I1675" s="83" t="s">
        <v>311</v>
      </c>
      <c r="J1675" s="83" t="s">
        <v>311</v>
      </c>
      <c r="K1675" s="84" t="s">
        <v>311</v>
      </c>
      <c r="L1675" s="83" t="s">
        <v>311</v>
      </c>
      <c r="M1675" s="85" t="s">
        <v>311</v>
      </c>
      <c r="N1675" s="83" t="s">
        <v>311</v>
      </c>
      <c r="O1675" s="84" t="s">
        <v>311</v>
      </c>
      <c r="P1675" s="83" t="s">
        <v>311</v>
      </c>
      <c r="Q1675" s="83" t="s">
        <v>311</v>
      </c>
      <c r="R1675" s="83" t="s">
        <v>311</v>
      </c>
      <c r="S1675" s="86" t="s">
        <v>311</v>
      </c>
      <c r="T1675" s="83" t="s">
        <v>311</v>
      </c>
      <c r="U1675" s="83" t="s">
        <v>311</v>
      </c>
      <c r="V1675" s="83" t="s">
        <v>311</v>
      </c>
      <c r="W1675" s="86" t="s">
        <v>311</v>
      </c>
      <c r="X1675" s="86" t="s">
        <v>311</v>
      </c>
      <c r="Y1675" s="90" t="str">
        <f>IF(tbl_main[[#This Row],[ИНН организации]]="","",IF(ISERROR(VLOOKUP(tbl_main[[#This Row],[ИНН организации]],tbl_inn[],3,FALSE)),"Проверьте ИНН",VLOOKUP(tbl_main[[#This Row],[ИНН организации]],tbl_inn[],3,FALSE)))</f>
        <v/>
      </c>
      <c r="Z1675" s="90" t="str">
        <f>IF(ISERROR(VLOOKUP(tbl_main[[#This Row],[ИНН организации]],tbl_inn[],4,FALSE)),"",VLOOKUP(tbl_main[[#This Row],[ИНН организации]],tbl_inn[],4,FALSE))</f>
        <v/>
      </c>
      <c r="AA1675" s="90" t="str">
        <f>IF(ISERROR(VLOOKUP(tbl_main[[#This Row],[ИНН организации]],tbl_inn[],8,FALSE)),"",VLOOKUP(tbl_main[[#This Row],[ИНН организации]],tbl_inn[],8,FALSE))</f>
        <v/>
      </c>
      <c r="AB1675" s="83" t="s">
        <v>311</v>
      </c>
      <c r="AC1675" s="83" t="s">
        <v>311</v>
      </c>
      <c r="AD1675" s="83" t="s">
        <v>311</v>
      </c>
      <c r="AE1675" s="83" t="s">
        <v>311</v>
      </c>
      <c r="AF1675" s="83" t="s">
        <v>311</v>
      </c>
      <c r="AG1675" s="83" t="s">
        <v>311</v>
      </c>
      <c r="AH1675" s="83" t="s">
        <v>311</v>
      </c>
      <c r="AI1675" s="83" t="s">
        <v>311</v>
      </c>
      <c r="AJ1675" s="83" t="s">
        <v>311</v>
      </c>
      <c r="AK1675" s="83" t="s">
        <v>311</v>
      </c>
      <c r="AL1675" s="83" t="s">
        <v>311</v>
      </c>
      <c r="AM1675" s="83" t="s">
        <v>311</v>
      </c>
      <c r="AN1675" s="83" t="s">
        <v>311</v>
      </c>
    </row>
    <row r="1676" spans="1:40" x14ac:dyDescent="0.25">
      <c r="A1676" s="81">
        <f t="shared" si="26"/>
        <v>1667</v>
      </c>
      <c r="B1676" s="82" t="str">
        <f>IF(tbl_main[[#This Row],[ТИП]]="","",IF(tbl_main[[#This Row],[Серия и номер]]="","",tbl_main[[#This Row],[ТИП]]&amp;"-"&amp;RIGHT(tbl_main[[#This Row],[Серия и номер]],6)))</f>
        <v/>
      </c>
      <c r="C1676" s="83" t="s">
        <v>311</v>
      </c>
      <c r="D1676" s="83" t="s">
        <v>311</v>
      </c>
      <c r="E1676" s="83" t="s">
        <v>311</v>
      </c>
      <c r="F1676" s="83" t="s">
        <v>311</v>
      </c>
      <c r="G1676" s="83" t="s">
        <v>311</v>
      </c>
      <c r="H1676" s="83" t="s">
        <v>311</v>
      </c>
      <c r="I1676" s="83" t="s">
        <v>311</v>
      </c>
      <c r="J1676" s="83" t="s">
        <v>311</v>
      </c>
      <c r="K1676" s="84" t="s">
        <v>311</v>
      </c>
      <c r="L1676" s="83" t="s">
        <v>311</v>
      </c>
      <c r="M1676" s="85" t="s">
        <v>311</v>
      </c>
      <c r="N1676" s="83" t="s">
        <v>311</v>
      </c>
      <c r="O1676" s="84" t="s">
        <v>311</v>
      </c>
      <c r="P1676" s="83" t="s">
        <v>311</v>
      </c>
      <c r="Q1676" s="83" t="s">
        <v>311</v>
      </c>
      <c r="R1676" s="83" t="s">
        <v>311</v>
      </c>
      <c r="S1676" s="86" t="s">
        <v>311</v>
      </c>
      <c r="T1676" s="83" t="s">
        <v>311</v>
      </c>
      <c r="U1676" s="83" t="s">
        <v>311</v>
      </c>
      <c r="V1676" s="83" t="s">
        <v>311</v>
      </c>
      <c r="W1676" s="86" t="s">
        <v>311</v>
      </c>
      <c r="X1676" s="86" t="s">
        <v>311</v>
      </c>
      <c r="Y1676" s="90" t="str">
        <f>IF(tbl_main[[#This Row],[ИНН организации]]="","",IF(ISERROR(VLOOKUP(tbl_main[[#This Row],[ИНН организации]],tbl_inn[],3,FALSE)),"Проверьте ИНН",VLOOKUP(tbl_main[[#This Row],[ИНН организации]],tbl_inn[],3,FALSE)))</f>
        <v/>
      </c>
      <c r="Z1676" s="90" t="str">
        <f>IF(ISERROR(VLOOKUP(tbl_main[[#This Row],[ИНН организации]],tbl_inn[],4,FALSE)),"",VLOOKUP(tbl_main[[#This Row],[ИНН организации]],tbl_inn[],4,FALSE))</f>
        <v/>
      </c>
      <c r="AA1676" s="90" t="str">
        <f>IF(ISERROR(VLOOKUP(tbl_main[[#This Row],[ИНН организации]],tbl_inn[],8,FALSE)),"",VLOOKUP(tbl_main[[#This Row],[ИНН организации]],tbl_inn[],8,FALSE))</f>
        <v/>
      </c>
      <c r="AB1676" s="83" t="s">
        <v>311</v>
      </c>
      <c r="AC1676" s="83" t="s">
        <v>311</v>
      </c>
      <c r="AD1676" s="83" t="s">
        <v>311</v>
      </c>
      <c r="AE1676" s="83" t="s">
        <v>311</v>
      </c>
      <c r="AF1676" s="83" t="s">
        <v>311</v>
      </c>
      <c r="AG1676" s="83" t="s">
        <v>311</v>
      </c>
      <c r="AH1676" s="83" t="s">
        <v>311</v>
      </c>
      <c r="AI1676" s="83" t="s">
        <v>311</v>
      </c>
      <c r="AJ1676" s="83" t="s">
        <v>311</v>
      </c>
      <c r="AK1676" s="83" t="s">
        <v>311</v>
      </c>
      <c r="AL1676" s="83" t="s">
        <v>311</v>
      </c>
      <c r="AM1676" s="83" t="s">
        <v>311</v>
      </c>
      <c r="AN1676" s="83" t="s">
        <v>311</v>
      </c>
    </row>
    <row r="1677" spans="1:40" x14ac:dyDescent="0.25">
      <c r="A1677" s="81">
        <f t="shared" si="26"/>
        <v>1668</v>
      </c>
      <c r="B1677" s="82" t="str">
        <f>IF(tbl_main[[#This Row],[ТИП]]="","",IF(tbl_main[[#This Row],[Серия и номер]]="","",tbl_main[[#This Row],[ТИП]]&amp;"-"&amp;RIGHT(tbl_main[[#This Row],[Серия и номер]],6)))</f>
        <v/>
      </c>
      <c r="C1677" s="83" t="s">
        <v>311</v>
      </c>
      <c r="D1677" s="83" t="s">
        <v>311</v>
      </c>
      <c r="E1677" s="83" t="s">
        <v>311</v>
      </c>
      <c r="F1677" s="83" t="s">
        <v>311</v>
      </c>
      <c r="G1677" s="83" t="s">
        <v>311</v>
      </c>
      <c r="H1677" s="83" t="s">
        <v>311</v>
      </c>
      <c r="I1677" s="83" t="s">
        <v>311</v>
      </c>
      <c r="J1677" s="83" t="s">
        <v>311</v>
      </c>
      <c r="K1677" s="84" t="s">
        <v>311</v>
      </c>
      <c r="L1677" s="83" t="s">
        <v>311</v>
      </c>
      <c r="M1677" s="85" t="s">
        <v>311</v>
      </c>
      <c r="N1677" s="83" t="s">
        <v>311</v>
      </c>
      <c r="O1677" s="84" t="s">
        <v>311</v>
      </c>
      <c r="P1677" s="83" t="s">
        <v>311</v>
      </c>
      <c r="Q1677" s="83" t="s">
        <v>311</v>
      </c>
      <c r="R1677" s="83" t="s">
        <v>311</v>
      </c>
      <c r="S1677" s="86" t="s">
        <v>311</v>
      </c>
      <c r="T1677" s="83" t="s">
        <v>311</v>
      </c>
      <c r="U1677" s="83" t="s">
        <v>311</v>
      </c>
      <c r="V1677" s="83" t="s">
        <v>311</v>
      </c>
      <c r="W1677" s="86" t="s">
        <v>311</v>
      </c>
      <c r="X1677" s="86" t="s">
        <v>311</v>
      </c>
      <c r="Y1677" s="90" t="str">
        <f>IF(tbl_main[[#This Row],[ИНН организации]]="","",IF(ISERROR(VLOOKUP(tbl_main[[#This Row],[ИНН организации]],tbl_inn[],3,FALSE)),"Проверьте ИНН",VLOOKUP(tbl_main[[#This Row],[ИНН организации]],tbl_inn[],3,FALSE)))</f>
        <v/>
      </c>
      <c r="Z1677" s="90" t="str">
        <f>IF(ISERROR(VLOOKUP(tbl_main[[#This Row],[ИНН организации]],tbl_inn[],4,FALSE)),"",VLOOKUP(tbl_main[[#This Row],[ИНН организации]],tbl_inn[],4,FALSE))</f>
        <v/>
      </c>
      <c r="AA1677" s="90" t="str">
        <f>IF(ISERROR(VLOOKUP(tbl_main[[#This Row],[ИНН организации]],tbl_inn[],8,FALSE)),"",VLOOKUP(tbl_main[[#This Row],[ИНН организации]],tbl_inn[],8,FALSE))</f>
        <v/>
      </c>
      <c r="AB1677" s="83" t="s">
        <v>311</v>
      </c>
      <c r="AC1677" s="83" t="s">
        <v>311</v>
      </c>
      <c r="AD1677" s="83" t="s">
        <v>311</v>
      </c>
      <c r="AE1677" s="83" t="s">
        <v>311</v>
      </c>
      <c r="AF1677" s="83" t="s">
        <v>311</v>
      </c>
      <c r="AG1677" s="83" t="s">
        <v>311</v>
      </c>
      <c r="AH1677" s="83" t="s">
        <v>311</v>
      </c>
      <c r="AI1677" s="83" t="s">
        <v>311</v>
      </c>
      <c r="AJ1677" s="83" t="s">
        <v>311</v>
      </c>
      <c r="AK1677" s="83" t="s">
        <v>311</v>
      </c>
      <c r="AL1677" s="83" t="s">
        <v>311</v>
      </c>
      <c r="AM1677" s="83" t="s">
        <v>311</v>
      </c>
      <c r="AN1677" s="83" t="s">
        <v>311</v>
      </c>
    </row>
    <row r="1678" spans="1:40" x14ac:dyDescent="0.25">
      <c r="A1678" s="81">
        <f t="shared" si="26"/>
        <v>1669</v>
      </c>
      <c r="B1678" s="82" t="str">
        <f>IF(tbl_main[[#This Row],[ТИП]]="","",IF(tbl_main[[#This Row],[Серия и номер]]="","",tbl_main[[#This Row],[ТИП]]&amp;"-"&amp;RIGHT(tbl_main[[#This Row],[Серия и номер]],6)))</f>
        <v/>
      </c>
      <c r="C1678" s="83" t="s">
        <v>311</v>
      </c>
      <c r="D1678" s="83" t="s">
        <v>311</v>
      </c>
      <c r="E1678" s="83" t="s">
        <v>311</v>
      </c>
      <c r="F1678" s="83" t="s">
        <v>311</v>
      </c>
      <c r="G1678" s="83" t="s">
        <v>311</v>
      </c>
      <c r="H1678" s="83" t="s">
        <v>311</v>
      </c>
      <c r="I1678" s="83" t="s">
        <v>311</v>
      </c>
      <c r="J1678" s="83" t="s">
        <v>311</v>
      </c>
      <c r="K1678" s="84" t="s">
        <v>311</v>
      </c>
      <c r="L1678" s="83" t="s">
        <v>311</v>
      </c>
      <c r="M1678" s="85" t="s">
        <v>311</v>
      </c>
      <c r="N1678" s="83" t="s">
        <v>311</v>
      </c>
      <c r="O1678" s="84" t="s">
        <v>311</v>
      </c>
      <c r="P1678" s="83" t="s">
        <v>311</v>
      </c>
      <c r="Q1678" s="83" t="s">
        <v>311</v>
      </c>
      <c r="R1678" s="83" t="s">
        <v>311</v>
      </c>
      <c r="S1678" s="86" t="s">
        <v>311</v>
      </c>
      <c r="T1678" s="83" t="s">
        <v>311</v>
      </c>
      <c r="U1678" s="83" t="s">
        <v>311</v>
      </c>
      <c r="V1678" s="83" t="s">
        <v>311</v>
      </c>
      <c r="W1678" s="86" t="s">
        <v>311</v>
      </c>
      <c r="X1678" s="86" t="s">
        <v>311</v>
      </c>
      <c r="Y1678" s="90" t="str">
        <f>IF(tbl_main[[#This Row],[ИНН организации]]="","",IF(ISERROR(VLOOKUP(tbl_main[[#This Row],[ИНН организации]],tbl_inn[],3,FALSE)),"Проверьте ИНН",VLOOKUP(tbl_main[[#This Row],[ИНН организации]],tbl_inn[],3,FALSE)))</f>
        <v/>
      </c>
      <c r="Z1678" s="90" t="str">
        <f>IF(ISERROR(VLOOKUP(tbl_main[[#This Row],[ИНН организации]],tbl_inn[],4,FALSE)),"",VLOOKUP(tbl_main[[#This Row],[ИНН организации]],tbl_inn[],4,FALSE))</f>
        <v/>
      </c>
      <c r="AA1678" s="90" t="str">
        <f>IF(ISERROR(VLOOKUP(tbl_main[[#This Row],[ИНН организации]],tbl_inn[],8,FALSE)),"",VLOOKUP(tbl_main[[#This Row],[ИНН организации]],tbl_inn[],8,FALSE))</f>
        <v/>
      </c>
      <c r="AB1678" s="83" t="s">
        <v>311</v>
      </c>
      <c r="AC1678" s="83" t="s">
        <v>311</v>
      </c>
      <c r="AD1678" s="83" t="s">
        <v>311</v>
      </c>
      <c r="AE1678" s="83" t="s">
        <v>311</v>
      </c>
      <c r="AF1678" s="83" t="s">
        <v>311</v>
      </c>
      <c r="AG1678" s="83" t="s">
        <v>311</v>
      </c>
      <c r="AH1678" s="83" t="s">
        <v>311</v>
      </c>
      <c r="AI1678" s="83" t="s">
        <v>311</v>
      </c>
      <c r="AJ1678" s="83" t="s">
        <v>311</v>
      </c>
      <c r="AK1678" s="83" t="s">
        <v>311</v>
      </c>
      <c r="AL1678" s="83" t="s">
        <v>311</v>
      </c>
      <c r="AM1678" s="83" t="s">
        <v>311</v>
      </c>
      <c r="AN1678" s="83" t="s">
        <v>311</v>
      </c>
    </row>
    <row r="1679" spans="1:40" x14ac:dyDescent="0.25">
      <c r="A1679" s="81">
        <f t="shared" si="26"/>
        <v>1670</v>
      </c>
      <c r="B1679" s="82" t="str">
        <f>IF(tbl_main[[#This Row],[ТИП]]="","",IF(tbl_main[[#This Row],[Серия и номер]]="","",tbl_main[[#This Row],[ТИП]]&amp;"-"&amp;RIGHT(tbl_main[[#This Row],[Серия и номер]],6)))</f>
        <v/>
      </c>
      <c r="C1679" s="83" t="s">
        <v>311</v>
      </c>
      <c r="D1679" s="83" t="s">
        <v>311</v>
      </c>
      <c r="E1679" s="83" t="s">
        <v>311</v>
      </c>
      <c r="F1679" s="83" t="s">
        <v>311</v>
      </c>
      <c r="G1679" s="83" t="s">
        <v>311</v>
      </c>
      <c r="H1679" s="83" t="s">
        <v>311</v>
      </c>
      <c r="I1679" s="83" t="s">
        <v>311</v>
      </c>
      <c r="J1679" s="83" t="s">
        <v>311</v>
      </c>
      <c r="K1679" s="84" t="s">
        <v>311</v>
      </c>
      <c r="L1679" s="83" t="s">
        <v>311</v>
      </c>
      <c r="M1679" s="85" t="s">
        <v>311</v>
      </c>
      <c r="N1679" s="83" t="s">
        <v>311</v>
      </c>
      <c r="O1679" s="84" t="s">
        <v>311</v>
      </c>
      <c r="P1679" s="83" t="s">
        <v>311</v>
      </c>
      <c r="Q1679" s="83" t="s">
        <v>311</v>
      </c>
      <c r="R1679" s="83" t="s">
        <v>311</v>
      </c>
      <c r="S1679" s="86" t="s">
        <v>311</v>
      </c>
      <c r="T1679" s="83" t="s">
        <v>311</v>
      </c>
      <c r="U1679" s="83" t="s">
        <v>311</v>
      </c>
      <c r="V1679" s="83" t="s">
        <v>311</v>
      </c>
      <c r="W1679" s="86" t="s">
        <v>311</v>
      </c>
      <c r="X1679" s="86" t="s">
        <v>311</v>
      </c>
      <c r="Y1679" s="90" t="str">
        <f>IF(tbl_main[[#This Row],[ИНН организации]]="","",IF(ISERROR(VLOOKUP(tbl_main[[#This Row],[ИНН организации]],tbl_inn[],3,FALSE)),"Проверьте ИНН",VLOOKUP(tbl_main[[#This Row],[ИНН организации]],tbl_inn[],3,FALSE)))</f>
        <v/>
      </c>
      <c r="Z1679" s="90" t="str">
        <f>IF(ISERROR(VLOOKUP(tbl_main[[#This Row],[ИНН организации]],tbl_inn[],4,FALSE)),"",VLOOKUP(tbl_main[[#This Row],[ИНН организации]],tbl_inn[],4,FALSE))</f>
        <v/>
      </c>
      <c r="AA1679" s="90" t="str">
        <f>IF(ISERROR(VLOOKUP(tbl_main[[#This Row],[ИНН организации]],tbl_inn[],8,FALSE)),"",VLOOKUP(tbl_main[[#This Row],[ИНН организации]],tbl_inn[],8,FALSE))</f>
        <v/>
      </c>
      <c r="AB1679" s="83" t="s">
        <v>311</v>
      </c>
      <c r="AC1679" s="83" t="s">
        <v>311</v>
      </c>
      <c r="AD1679" s="83" t="s">
        <v>311</v>
      </c>
      <c r="AE1679" s="83" t="s">
        <v>311</v>
      </c>
      <c r="AF1679" s="83" t="s">
        <v>311</v>
      </c>
      <c r="AG1679" s="83" t="s">
        <v>311</v>
      </c>
      <c r="AH1679" s="83" t="s">
        <v>311</v>
      </c>
      <c r="AI1679" s="83" t="s">
        <v>311</v>
      </c>
      <c r="AJ1679" s="83" t="s">
        <v>311</v>
      </c>
      <c r="AK1679" s="83" t="s">
        <v>311</v>
      </c>
      <c r="AL1679" s="83" t="s">
        <v>311</v>
      </c>
      <c r="AM1679" s="83" t="s">
        <v>311</v>
      </c>
      <c r="AN1679" s="83" t="s">
        <v>311</v>
      </c>
    </row>
    <row r="1680" spans="1:40" x14ac:dyDescent="0.25">
      <c r="A1680" s="81">
        <f t="shared" si="26"/>
        <v>1671</v>
      </c>
      <c r="B1680" s="82" t="str">
        <f>IF(tbl_main[[#This Row],[ТИП]]="","",IF(tbl_main[[#This Row],[Серия и номер]]="","",tbl_main[[#This Row],[ТИП]]&amp;"-"&amp;RIGHT(tbl_main[[#This Row],[Серия и номер]],6)))</f>
        <v/>
      </c>
      <c r="C1680" s="83" t="s">
        <v>311</v>
      </c>
      <c r="D1680" s="83" t="s">
        <v>311</v>
      </c>
      <c r="E1680" s="83" t="s">
        <v>311</v>
      </c>
      <c r="F1680" s="83" t="s">
        <v>311</v>
      </c>
      <c r="G1680" s="83" t="s">
        <v>311</v>
      </c>
      <c r="H1680" s="83" t="s">
        <v>311</v>
      </c>
      <c r="I1680" s="83" t="s">
        <v>311</v>
      </c>
      <c r="J1680" s="83" t="s">
        <v>311</v>
      </c>
      <c r="K1680" s="84" t="s">
        <v>311</v>
      </c>
      <c r="L1680" s="83" t="s">
        <v>311</v>
      </c>
      <c r="M1680" s="85" t="s">
        <v>311</v>
      </c>
      <c r="N1680" s="83" t="s">
        <v>311</v>
      </c>
      <c r="O1680" s="84" t="s">
        <v>311</v>
      </c>
      <c r="P1680" s="83" t="s">
        <v>311</v>
      </c>
      <c r="Q1680" s="83" t="s">
        <v>311</v>
      </c>
      <c r="R1680" s="83" t="s">
        <v>311</v>
      </c>
      <c r="S1680" s="86" t="s">
        <v>311</v>
      </c>
      <c r="T1680" s="83" t="s">
        <v>311</v>
      </c>
      <c r="U1680" s="83" t="s">
        <v>311</v>
      </c>
      <c r="V1680" s="83" t="s">
        <v>311</v>
      </c>
      <c r="W1680" s="86" t="s">
        <v>311</v>
      </c>
      <c r="X1680" s="86" t="s">
        <v>311</v>
      </c>
      <c r="Y1680" s="90" t="str">
        <f>IF(tbl_main[[#This Row],[ИНН организации]]="","",IF(ISERROR(VLOOKUP(tbl_main[[#This Row],[ИНН организации]],tbl_inn[],3,FALSE)),"Проверьте ИНН",VLOOKUP(tbl_main[[#This Row],[ИНН организации]],tbl_inn[],3,FALSE)))</f>
        <v/>
      </c>
      <c r="Z1680" s="90" t="str">
        <f>IF(ISERROR(VLOOKUP(tbl_main[[#This Row],[ИНН организации]],tbl_inn[],4,FALSE)),"",VLOOKUP(tbl_main[[#This Row],[ИНН организации]],tbl_inn[],4,FALSE))</f>
        <v/>
      </c>
      <c r="AA1680" s="90" t="str">
        <f>IF(ISERROR(VLOOKUP(tbl_main[[#This Row],[ИНН организации]],tbl_inn[],8,FALSE)),"",VLOOKUP(tbl_main[[#This Row],[ИНН организации]],tbl_inn[],8,FALSE))</f>
        <v/>
      </c>
      <c r="AB1680" s="83" t="s">
        <v>311</v>
      </c>
      <c r="AC1680" s="83" t="s">
        <v>311</v>
      </c>
      <c r="AD1680" s="83" t="s">
        <v>311</v>
      </c>
      <c r="AE1680" s="83" t="s">
        <v>311</v>
      </c>
      <c r="AF1680" s="83" t="s">
        <v>311</v>
      </c>
      <c r="AG1680" s="83" t="s">
        <v>311</v>
      </c>
      <c r="AH1680" s="83" t="s">
        <v>311</v>
      </c>
      <c r="AI1680" s="83" t="s">
        <v>311</v>
      </c>
      <c r="AJ1680" s="83" t="s">
        <v>311</v>
      </c>
      <c r="AK1680" s="83" t="s">
        <v>311</v>
      </c>
      <c r="AL1680" s="83" t="s">
        <v>311</v>
      </c>
      <c r="AM1680" s="83" t="s">
        <v>311</v>
      </c>
      <c r="AN1680" s="83" t="s">
        <v>311</v>
      </c>
    </row>
    <row r="1681" spans="1:40" x14ac:dyDescent="0.25">
      <c r="A1681" s="81">
        <f t="shared" si="26"/>
        <v>1672</v>
      </c>
      <c r="B1681" s="82" t="str">
        <f>IF(tbl_main[[#This Row],[ТИП]]="","",IF(tbl_main[[#This Row],[Серия и номер]]="","",tbl_main[[#This Row],[ТИП]]&amp;"-"&amp;RIGHT(tbl_main[[#This Row],[Серия и номер]],6)))</f>
        <v/>
      </c>
      <c r="C1681" s="83" t="s">
        <v>311</v>
      </c>
      <c r="D1681" s="83" t="s">
        <v>311</v>
      </c>
      <c r="E1681" s="83" t="s">
        <v>311</v>
      </c>
      <c r="F1681" s="83" t="s">
        <v>311</v>
      </c>
      <c r="G1681" s="83" t="s">
        <v>311</v>
      </c>
      <c r="H1681" s="83" t="s">
        <v>311</v>
      </c>
      <c r="I1681" s="83" t="s">
        <v>311</v>
      </c>
      <c r="J1681" s="83" t="s">
        <v>311</v>
      </c>
      <c r="K1681" s="84" t="s">
        <v>311</v>
      </c>
      <c r="L1681" s="83" t="s">
        <v>311</v>
      </c>
      <c r="M1681" s="85" t="s">
        <v>311</v>
      </c>
      <c r="N1681" s="83" t="s">
        <v>311</v>
      </c>
      <c r="O1681" s="84" t="s">
        <v>311</v>
      </c>
      <c r="P1681" s="83" t="s">
        <v>311</v>
      </c>
      <c r="Q1681" s="83" t="s">
        <v>311</v>
      </c>
      <c r="R1681" s="83" t="s">
        <v>311</v>
      </c>
      <c r="S1681" s="86" t="s">
        <v>311</v>
      </c>
      <c r="T1681" s="83" t="s">
        <v>311</v>
      </c>
      <c r="U1681" s="83" t="s">
        <v>311</v>
      </c>
      <c r="V1681" s="83" t="s">
        <v>311</v>
      </c>
      <c r="W1681" s="86" t="s">
        <v>311</v>
      </c>
      <c r="X1681" s="86" t="s">
        <v>311</v>
      </c>
      <c r="Y1681" s="90" t="str">
        <f>IF(tbl_main[[#This Row],[ИНН организации]]="","",IF(ISERROR(VLOOKUP(tbl_main[[#This Row],[ИНН организации]],tbl_inn[],3,FALSE)),"Проверьте ИНН",VLOOKUP(tbl_main[[#This Row],[ИНН организации]],tbl_inn[],3,FALSE)))</f>
        <v/>
      </c>
      <c r="Z1681" s="90" t="str">
        <f>IF(ISERROR(VLOOKUP(tbl_main[[#This Row],[ИНН организации]],tbl_inn[],4,FALSE)),"",VLOOKUP(tbl_main[[#This Row],[ИНН организации]],tbl_inn[],4,FALSE))</f>
        <v/>
      </c>
      <c r="AA1681" s="90" t="str">
        <f>IF(ISERROR(VLOOKUP(tbl_main[[#This Row],[ИНН организации]],tbl_inn[],8,FALSE)),"",VLOOKUP(tbl_main[[#This Row],[ИНН организации]],tbl_inn[],8,FALSE))</f>
        <v/>
      </c>
      <c r="AB1681" s="83" t="s">
        <v>311</v>
      </c>
      <c r="AC1681" s="83" t="s">
        <v>311</v>
      </c>
      <c r="AD1681" s="83" t="s">
        <v>311</v>
      </c>
      <c r="AE1681" s="83" t="s">
        <v>311</v>
      </c>
      <c r="AF1681" s="83" t="s">
        <v>311</v>
      </c>
      <c r="AG1681" s="83" t="s">
        <v>311</v>
      </c>
      <c r="AH1681" s="83" t="s">
        <v>311</v>
      </c>
      <c r="AI1681" s="83" t="s">
        <v>311</v>
      </c>
      <c r="AJ1681" s="83" t="s">
        <v>311</v>
      </c>
      <c r="AK1681" s="83" t="s">
        <v>311</v>
      </c>
      <c r="AL1681" s="83" t="s">
        <v>311</v>
      </c>
      <c r="AM1681" s="83" t="s">
        <v>311</v>
      </c>
      <c r="AN1681" s="83" t="s">
        <v>311</v>
      </c>
    </row>
    <row r="1682" spans="1:40" x14ac:dyDescent="0.25">
      <c r="A1682" s="81">
        <f t="shared" si="26"/>
        <v>1673</v>
      </c>
      <c r="B1682" s="82" t="str">
        <f>IF(tbl_main[[#This Row],[ТИП]]="","",IF(tbl_main[[#This Row],[Серия и номер]]="","",tbl_main[[#This Row],[ТИП]]&amp;"-"&amp;RIGHT(tbl_main[[#This Row],[Серия и номер]],6)))</f>
        <v/>
      </c>
      <c r="C1682" s="83" t="s">
        <v>311</v>
      </c>
      <c r="D1682" s="83" t="s">
        <v>311</v>
      </c>
      <c r="E1682" s="83" t="s">
        <v>311</v>
      </c>
      <c r="F1682" s="83" t="s">
        <v>311</v>
      </c>
      <c r="G1682" s="83" t="s">
        <v>311</v>
      </c>
      <c r="H1682" s="83" t="s">
        <v>311</v>
      </c>
      <c r="I1682" s="83" t="s">
        <v>311</v>
      </c>
      <c r="J1682" s="83" t="s">
        <v>311</v>
      </c>
      <c r="K1682" s="84" t="s">
        <v>311</v>
      </c>
      <c r="L1682" s="83" t="s">
        <v>311</v>
      </c>
      <c r="M1682" s="85" t="s">
        <v>311</v>
      </c>
      <c r="N1682" s="83" t="s">
        <v>311</v>
      </c>
      <c r="O1682" s="84" t="s">
        <v>311</v>
      </c>
      <c r="P1682" s="83" t="s">
        <v>311</v>
      </c>
      <c r="Q1682" s="83" t="s">
        <v>311</v>
      </c>
      <c r="R1682" s="83" t="s">
        <v>311</v>
      </c>
      <c r="S1682" s="86" t="s">
        <v>311</v>
      </c>
      <c r="T1682" s="83" t="s">
        <v>311</v>
      </c>
      <c r="U1682" s="83" t="s">
        <v>311</v>
      </c>
      <c r="V1682" s="83" t="s">
        <v>311</v>
      </c>
      <c r="W1682" s="86" t="s">
        <v>311</v>
      </c>
      <c r="X1682" s="86" t="s">
        <v>311</v>
      </c>
      <c r="Y1682" s="90" t="str">
        <f>IF(tbl_main[[#This Row],[ИНН организации]]="","",IF(ISERROR(VLOOKUP(tbl_main[[#This Row],[ИНН организации]],tbl_inn[],3,FALSE)),"Проверьте ИНН",VLOOKUP(tbl_main[[#This Row],[ИНН организации]],tbl_inn[],3,FALSE)))</f>
        <v/>
      </c>
      <c r="Z1682" s="90" t="str">
        <f>IF(ISERROR(VLOOKUP(tbl_main[[#This Row],[ИНН организации]],tbl_inn[],4,FALSE)),"",VLOOKUP(tbl_main[[#This Row],[ИНН организации]],tbl_inn[],4,FALSE))</f>
        <v/>
      </c>
      <c r="AA1682" s="90" t="str">
        <f>IF(ISERROR(VLOOKUP(tbl_main[[#This Row],[ИНН организации]],tbl_inn[],8,FALSE)),"",VLOOKUP(tbl_main[[#This Row],[ИНН организации]],tbl_inn[],8,FALSE))</f>
        <v/>
      </c>
      <c r="AB1682" s="83" t="s">
        <v>311</v>
      </c>
      <c r="AC1682" s="83" t="s">
        <v>311</v>
      </c>
      <c r="AD1682" s="83" t="s">
        <v>311</v>
      </c>
      <c r="AE1682" s="83" t="s">
        <v>311</v>
      </c>
      <c r="AF1682" s="83" t="s">
        <v>311</v>
      </c>
      <c r="AG1682" s="83" t="s">
        <v>311</v>
      </c>
      <c r="AH1682" s="83" t="s">
        <v>311</v>
      </c>
      <c r="AI1682" s="83" t="s">
        <v>311</v>
      </c>
      <c r="AJ1682" s="83" t="s">
        <v>311</v>
      </c>
      <c r="AK1682" s="83" t="s">
        <v>311</v>
      </c>
      <c r="AL1682" s="83" t="s">
        <v>311</v>
      </c>
      <c r="AM1682" s="83" t="s">
        <v>311</v>
      </c>
      <c r="AN1682" s="83" t="s">
        <v>311</v>
      </c>
    </row>
    <row r="1683" spans="1:40" x14ac:dyDescent="0.25">
      <c r="A1683" s="81">
        <f t="shared" si="26"/>
        <v>1674</v>
      </c>
      <c r="B1683" s="82" t="str">
        <f>IF(tbl_main[[#This Row],[ТИП]]="","",IF(tbl_main[[#This Row],[Серия и номер]]="","",tbl_main[[#This Row],[ТИП]]&amp;"-"&amp;RIGHT(tbl_main[[#This Row],[Серия и номер]],6)))</f>
        <v/>
      </c>
      <c r="C1683" s="83" t="s">
        <v>311</v>
      </c>
      <c r="D1683" s="83" t="s">
        <v>311</v>
      </c>
      <c r="E1683" s="83" t="s">
        <v>311</v>
      </c>
      <c r="F1683" s="83" t="s">
        <v>311</v>
      </c>
      <c r="G1683" s="83" t="s">
        <v>311</v>
      </c>
      <c r="H1683" s="83" t="s">
        <v>311</v>
      </c>
      <c r="I1683" s="83" t="s">
        <v>311</v>
      </c>
      <c r="J1683" s="83" t="s">
        <v>311</v>
      </c>
      <c r="K1683" s="84" t="s">
        <v>311</v>
      </c>
      <c r="L1683" s="83" t="s">
        <v>311</v>
      </c>
      <c r="M1683" s="85" t="s">
        <v>311</v>
      </c>
      <c r="N1683" s="83" t="s">
        <v>311</v>
      </c>
      <c r="O1683" s="84" t="s">
        <v>311</v>
      </c>
      <c r="P1683" s="83" t="s">
        <v>311</v>
      </c>
      <c r="Q1683" s="83" t="s">
        <v>311</v>
      </c>
      <c r="R1683" s="83" t="s">
        <v>311</v>
      </c>
      <c r="S1683" s="86" t="s">
        <v>311</v>
      </c>
      <c r="T1683" s="83" t="s">
        <v>311</v>
      </c>
      <c r="U1683" s="83" t="s">
        <v>311</v>
      </c>
      <c r="V1683" s="83" t="s">
        <v>311</v>
      </c>
      <c r="W1683" s="86" t="s">
        <v>311</v>
      </c>
      <c r="X1683" s="86" t="s">
        <v>311</v>
      </c>
      <c r="Y1683" s="90" t="str">
        <f>IF(tbl_main[[#This Row],[ИНН организации]]="","",IF(ISERROR(VLOOKUP(tbl_main[[#This Row],[ИНН организации]],tbl_inn[],3,FALSE)),"Проверьте ИНН",VLOOKUP(tbl_main[[#This Row],[ИНН организации]],tbl_inn[],3,FALSE)))</f>
        <v/>
      </c>
      <c r="Z1683" s="90" t="str">
        <f>IF(ISERROR(VLOOKUP(tbl_main[[#This Row],[ИНН организации]],tbl_inn[],4,FALSE)),"",VLOOKUP(tbl_main[[#This Row],[ИНН организации]],tbl_inn[],4,FALSE))</f>
        <v/>
      </c>
      <c r="AA1683" s="90" t="str">
        <f>IF(ISERROR(VLOOKUP(tbl_main[[#This Row],[ИНН организации]],tbl_inn[],8,FALSE)),"",VLOOKUP(tbl_main[[#This Row],[ИНН организации]],tbl_inn[],8,FALSE))</f>
        <v/>
      </c>
      <c r="AB1683" s="83" t="s">
        <v>311</v>
      </c>
      <c r="AC1683" s="83" t="s">
        <v>311</v>
      </c>
      <c r="AD1683" s="83" t="s">
        <v>311</v>
      </c>
      <c r="AE1683" s="83" t="s">
        <v>311</v>
      </c>
      <c r="AF1683" s="83" t="s">
        <v>311</v>
      </c>
      <c r="AG1683" s="83" t="s">
        <v>311</v>
      </c>
      <c r="AH1683" s="83" t="s">
        <v>311</v>
      </c>
      <c r="AI1683" s="83" t="s">
        <v>311</v>
      </c>
      <c r="AJ1683" s="83" t="s">
        <v>311</v>
      </c>
      <c r="AK1683" s="83" t="s">
        <v>311</v>
      </c>
      <c r="AL1683" s="83" t="s">
        <v>311</v>
      </c>
      <c r="AM1683" s="83" t="s">
        <v>311</v>
      </c>
      <c r="AN1683" s="83" t="s">
        <v>311</v>
      </c>
    </row>
    <row r="1684" spans="1:40" x14ac:dyDescent="0.25">
      <c r="A1684" s="81">
        <f t="shared" si="26"/>
        <v>1675</v>
      </c>
      <c r="B1684" s="82" t="str">
        <f>IF(tbl_main[[#This Row],[ТИП]]="","",IF(tbl_main[[#This Row],[Серия и номер]]="","",tbl_main[[#This Row],[ТИП]]&amp;"-"&amp;RIGHT(tbl_main[[#This Row],[Серия и номер]],6)))</f>
        <v/>
      </c>
      <c r="C1684" s="83" t="s">
        <v>311</v>
      </c>
      <c r="D1684" s="83" t="s">
        <v>311</v>
      </c>
      <c r="E1684" s="83" t="s">
        <v>311</v>
      </c>
      <c r="F1684" s="83" t="s">
        <v>311</v>
      </c>
      <c r="G1684" s="83" t="s">
        <v>311</v>
      </c>
      <c r="H1684" s="83" t="s">
        <v>311</v>
      </c>
      <c r="I1684" s="83" t="s">
        <v>311</v>
      </c>
      <c r="J1684" s="83" t="s">
        <v>311</v>
      </c>
      <c r="K1684" s="84" t="s">
        <v>311</v>
      </c>
      <c r="L1684" s="83" t="s">
        <v>311</v>
      </c>
      <c r="M1684" s="85" t="s">
        <v>311</v>
      </c>
      <c r="N1684" s="83" t="s">
        <v>311</v>
      </c>
      <c r="O1684" s="84" t="s">
        <v>311</v>
      </c>
      <c r="P1684" s="83" t="s">
        <v>311</v>
      </c>
      <c r="Q1684" s="83" t="s">
        <v>311</v>
      </c>
      <c r="R1684" s="83" t="s">
        <v>311</v>
      </c>
      <c r="S1684" s="86" t="s">
        <v>311</v>
      </c>
      <c r="T1684" s="83" t="s">
        <v>311</v>
      </c>
      <c r="U1684" s="83" t="s">
        <v>311</v>
      </c>
      <c r="V1684" s="83" t="s">
        <v>311</v>
      </c>
      <c r="W1684" s="86" t="s">
        <v>311</v>
      </c>
      <c r="X1684" s="86" t="s">
        <v>311</v>
      </c>
      <c r="Y1684" s="90" t="str">
        <f>IF(tbl_main[[#This Row],[ИНН организации]]="","",IF(ISERROR(VLOOKUP(tbl_main[[#This Row],[ИНН организации]],tbl_inn[],3,FALSE)),"Проверьте ИНН",VLOOKUP(tbl_main[[#This Row],[ИНН организации]],tbl_inn[],3,FALSE)))</f>
        <v/>
      </c>
      <c r="Z1684" s="90" t="str">
        <f>IF(ISERROR(VLOOKUP(tbl_main[[#This Row],[ИНН организации]],tbl_inn[],4,FALSE)),"",VLOOKUP(tbl_main[[#This Row],[ИНН организации]],tbl_inn[],4,FALSE))</f>
        <v/>
      </c>
      <c r="AA1684" s="90" t="str">
        <f>IF(ISERROR(VLOOKUP(tbl_main[[#This Row],[ИНН организации]],tbl_inn[],8,FALSE)),"",VLOOKUP(tbl_main[[#This Row],[ИНН организации]],tbl_inn[],8,FALSE))</f>
        <v/>
      </c>
      <c r="AB1684" s="83" t="s">
        <v>311</v>
      </c>
      <c r="AC1684" s="83" t="s">
        <v>311</v>
      </c>
      <c r="AD1684" s="83" t="s">
        <v>311</v>
      </c>
      <c r="AE1684" s="83" t="s">
        <v>311</v>
      </c>
      <c r="AF1684" s="83" t="s">
        <v>311</v>
      </c>
      <c r="AG1684" s="83" t="s">
        <v>311</v>
      </c>
      <c r="AH1684" s="83" t="s">
        <v>311</v>
      </c>
      <c r="AI1684" s="83" t="s">
        <v>311</v>
      </c>
      <c r="AJ1684" s="83" t="s">
        <v>311</v>
      </c>
      <c r="AK1684" s="83" t="s">
        <v>311</v>
      </c>
      <c r="AL1684" s="83" t="s">
        <v>311</v>
      </c>
      <c r="AM1684" s="83" t="s">
        <v>311</v>
      </c>
      <c r="AN1684" s="83" t="s">
        <v>311</v>
      </c>
    </row>
    <row r="1685" spans="1:40" x14ac:dyDescent="0.25">
      <c r="A1685" s="81">
        <f t="shared" si="26"/>
        <v>1676</v>
      </c>
      <c r="B1685" s="82" t="str">
        <f>IF(tbl_main[[#This Row],[ТИП]]="","",IF(tbl_main[[#This Row],[Серия и номер]]="","",tbl_main[[#This Row],[ТИП]]&amp;"-"&amp;RIGHT(tbl_main[[#This Row],[Серия и номер]],6)))</f>
        <v/>
      </c>
      <c r="C1685" s="83" t="s">
        <v>311</v>
      </c>
      <c r="D1685" s="83" t="s">
        <v>311</v>
      </c>
      <c r="E1685" s="83" t="s">
        <v>311</v>
      </c>
      <c r="F1685" s="83" t="s">
        <v>311</v>
      </c>
      <c r="G1685" s="83" t="s">
        <v>311</v>
      </c>
      <c r="H1685" s="83" t="s">
        <v>311</v>
      </c>
      <c r="I1685" s="83" t="s">
        <v>311</v>
      </c>
      <c r="J1685" s="83" t="s">
        <v>311</v>
      </c>
      <c r="K1685" s="84" t="s">
        <v>311</v>
      </c>
      <c r="L1685" s="83" t="s">
        <v>311</v>
      </c>
      <c r="M1685" s="85" t="s">
        <v>311</v>
      </c>
      <c r="N1685" s="83" t="s">
        <v>311</v>
      </c>
      <c r="O1685" s="84" t="s">
        <v>311</v>
      </c>
      <c r="P1685" s="83" t="s">
        <v>311</v>
      </c>
      <c r="Q1685" s="83" t="s">
        <v>311</v>
      </c>
      <c r="R1685" s="83" t="s">
        <v>311</v>
      </c>
      <c r="S1685" s="86" t="s">
        <v>311</v>
      </c>
      <c r="T1685" s="83" t="s">
        <v>311</v>
      </c>
      <c r="U1685" s="83" t="s">
        <v>311</v>
      </c>
      <c r="V1685" s="83" t="s">
        <v>311</v>
      </c>
      <c r="W1685" s="86" t="s">
        <v>311</v>
      </c>
      <c r="X1685" s="86" t="s">
        <v>311</v>
      </c>
      <c r="Y1685" s="90" t="str">
        <f>IF(tbl_main[[#This Row],[ИНН организации]]="","",IF(ISERROR(VLOOKUP(tbl_main[[#This Row],[ИНН организации]],tbl_inn[],3,FALSE)),"Проверьте ИНН",VLOOKUP(tbl_main[[#This Row],[ИНН организации]],tbl_inn[],3,FALSE)))</f>
        <v/>
      </c>
      <c r="Z1685" s="90" t="str">
        <f>IF(ISERROR(VLOOKUP(tbl_main[[#This Row],[ИНН организации]],tbl_inn[],4,FALSE)),"",VLOOKUP(tbl_main[[#This Row],[ИНН организации]],tbl_inn[],4,FALSE))</f>
        <v/>
      </c>
      <c r="AA1685" s="90" t="str">
        <f>IF(ISERROR(VLOOKUP(tbl_main[[#This Row],[ИНН организации]],tbl_inn[],8,FALSE)),"",VLOOKUP(tbl_main[[#This Row],[ИНН организации]],tbl_inn[],8,FALSE))</f>
        <v/>
      </c>
      <c r="AB1685" s="83" t="s">
        <v>311</v>
      </c>
      <c r="AC1685" s="83" t="s">
        <v>311</v>
      </c>
      <c r="AD1685" s="83" t="s">
        <v>311</v>
      </c>
      <c r="AE1685" s="83" t="s">
        <v>311</v>
      </c>
      <c r="AF1685" s="83" t="s">
        <v>311</v>
      </c>
      <c r="AG1685" s="83" t="s">
        <v>311</v>
      </c>
      <c r="AH1685" s="83" t="s">
        <v>311</v>
      </c>
      <c r="AI1685" s="83" t="s">
        <v>311</v>
      </c>
      <c r="AJ1685" s="83" t="s">
        <v>311</v>
      </c>
      <c r="AK1685" s="83" t="s">
        <v>311</v>
      </c>
      <c r="AL1685" s="83" t="s">
        <v>311</v>
      </c>
      <c r="AM1685" s="83" t="s">
        <v>311</v>
      </c>
      <c r="AN1685" s="83" t="s">
        <v>311</v>
      </c>
    </row>
    <row r="1686" spans="1:40" x14ac:dyDescent="0.25">
      <c r="A1686" s="81">
        <f t="shared" si="26"/>
        <v>1677</v>
      </c>
      <c r="B1686" s="82" t="str">
        <f>IF(tbl_main[[#This Row],[ТИП]]="","",IF(tbl_main[[#This Row],[Серия и номер]]="","",tbl_main[[#This Row],[ТИП]]&amp;"-"&amp;RIGHT(tbl_main[[#This Row],[Серия и номер]],6)))</f>
        <v/>
      </c>
      <c r="C1686" s="83" t="s">
        <v>311</v>
      </c>
      <c r="D1686" s="83" t="s">
        <v>311</v>
      </c>
      <c r="E1686" s="83" t="s">
        <v>311</v>
      </c>
      <c r="F1686" s="83" t="s">
        <v>311</v>
      </c>
      <c r="G1686" s="83" t="s">
        <v>311</v>
      </c>
      <c r="H1686" s="83" t="s">
        <v>311</v>
      </c>
      <c r="I1686" s="83" t="s">
        <v>311</v>
      </c>
      <c r="J1686" s="83" t="s">
        <v>311</v>
      </c>
      <c r="K1686" s="84" t="s">
        <v>311</v>
      </c>
      <c r="L1686" s="83" t="s">
        <v>311</v>
      </c>
      <c r="M1686" s="85" t="s">
        <v>311</v>
      </c>
      <c r="N1686" s="83" t="s">
        <v>311</v>
      </c>
      <c r="O1686" s="84" t="s">
        <v>311</v>
      </c>
      <c r="P1686" s="83" t="s">
        <v>311</v>
      </c>
      <c r="Q1686" s="83" t="s">
        <v>311</v>
      </c>
      <c r="R1686" s="83" t="s">
        <v>311</v>
      </c>
      <c r="S1686" s="86" t="s">
        <v>311</v>
      </c>
      <c r="T1686" s="83" t="s">
        <v>311</v>
      </c>
      <c r="U1686" s="83" t="s">
        <v>311</v>
      </c>
      <c r="V1686" s="83" t="s">
        <v>311</v>
      </c>
      <c r="W1686" s="86" t="s">
        <v>311</v>
      </c>
      <c r="X1686" s="86" t="s">
        <v>311</v>
      </c>
      <c r="Y1686" s="90" t="str">
        <f>IF(tbl_main[[#This Row],[ИНН организации]]="","",IF(ISERROR(VLOOKUP(tbl_main[[#This Row],[ИНН организации]],tbl_inn[],3,FALSE)),"Проверьте ИНН",VLOOKUP(tbl_main[[#This Row],[ИНН организации]],tbl_inn[],3,FALSE)))</f>
        <v/>
      </c>
      <c r="Z1686" s="90" t="str">
        <f>IF(ISERROR(VLOOKUP(tbl_main[[#This Row],[ИНН организации]],tbl_inn[],4,FALSE)),"",VLOOKUP(tbl_main[[#This Row],[ИНН организации]],tbl_inn[],4,FALSE))</f>
        <v/>
      </c>
      <c r="AA1686" s="90" t="str">
        <f>IF(ISERROR(VLOOKUP(tbl_main[[#This Row],[ИНН организации]],tbl_inn[],8,FALSE)),"",VLOOKUP(tbl_main[[#This Row],[ИНН организации]],tbl_inn[],8,FALSE))</f>
        <v/>
      </c>
      <c r="AB1686" s="83" t="s">
        <v>311</v>
      </c>
      <c r="AC1686" s="83" t="s">
        <v>311</v>
      </c>
      <c r="AD1686" s="83" t="s">
        <v>311</v>
      </c>
      <c r="AE1686" s="83" t="s">
        <v>311</v>
      </c>
      <c r="AF1686" s="83" t="s">
        <v>311</v>
      </c>
      <c r="AG1686" s="83" t="s">
        <v>311</v>
      </c>
      <c r="AH1686" s="83" t="s">
        <v>311</v>
      </c>
      <c r="AI1686" s="83" t="s">
        <v>311</v>
      </c>
      <c r="AJ1686" s="83" t="s">
        <v>311</v>
      </c>
      <c r="AK1686" s="83" t="s">
        <v>311</v>
      </c>
      <c r="AL1686" s="83" t="s">
        <v>311</v>
      </c>
      <c r="AM1686" s="83" t="s">
        <v>311</v>
      </c>
      <c r="AN1686" s="83" t="s">
        <v>311</v>
      </c>
    </row>
    <row r="1687" spans="1:40" x14ac:dyDescent="0.25">
      <c r="A1687" s="81">
        <f t="shared" si="26"/>
        <v>1678</v>
      </c>
      <c r="B1687" s="82" t="str">
        <f>IF(tbl_main[[#This Row],[ТИП]]="","",IF(tbl_main[[#This Row],[Серия и номер]]="","",tbl_main[[#This Row],[ТИП]]&amp;"-"&amp;RIGHT(tbl_main[[#This Row],[Серия и номер]],6)))</f>
        <v/>
      </c>
      <c r="C1687" s="83" t="s">
        <v>311</v>
      </c>
      <c r="D1687" s="83" t="s">
        <v>311</v>
      </c>
      <c r="E1687" s="83" t="s">
        <v>311</v>
      </c>
      <c r="F1687" s="83" t="s">
        <v>311</v>
      </c>
      <c r="G1687" s="83" t="s">
        <v>311</v>
      </c>
      <c r="H1687" s="83" t="s">
        <v>311</v>
      </c>
      <c r="I1687" s="83" t="s">
        <v>311</v>
      </c>
      <c r="J1687" s="83" t="s">
        <v>311</v>
      </c>
      <c r="K1687" s="84" t="s">
        <v>311</v>
      </c>
      <c r="L1687" s="83" t="s">
        <v>311</v>
      </c>
      <c r="M1687" s="85" t="s">
        <v>311</v>
      </c>
      <c r="N1687" s="83" t="s">
        <v>311</v>
      </c>
      <c r="O1687" s="84" t="s">
        <v>311</v>
      </c>
      <c r="P1687" s="83" t="s">
        <v>311</v>
      </c>
      <c r="Q1687" s="83" t="s">
        <v>311</v>
      </c>
      <c r="R1687" s="83" t="s">
        <v>311</v>
      </c>
      <c r="S1687" s="86" t="s">
        <v>311</v>
      </c>
      <c r="T1687" s="83" t="s">
        <v>311</v>
      </c>
      <c r="U1687" s="83" t="s">
        <v>311</v>
      </c>
      <c r="V1687" s="83" t="s">
        <v>311</v>
      </c>
      <c r="W1687" s="86" t="s">
        <v>311</v>
      </c>
      <c r="X1687" s="86" t="s">
        <v>311</v>
      </c>
      <c r="Y1687" s="90" t="str">
        <f>IF(tbl_main[[#This Row],[ИНН организации]]="","",IF(ISERROR(VLOOKUP(tbl_main[[#This Row],[ИНН организации]],tbl_inn[],3,FALSE)),"Проверьте ИНН",VLOOKUP(tbl_main[[#This Row],[ИНН организации]],tbl_inn[],3,FALSE)))</f>
        <v/>
      </c>
      <c r="Z1687" s="90" t="str">
        <f>IF(ISERROR(VLOOKUP(tbl_main[[#This Row],[ИНН организации]],tbl_inn[],4,FALSE)),"",VLOOKUP(tbl_main[[#This Row],[ИНН организации]],tbl_inn[],4,FALSE))</f>
        <v/>
      </c>
      <c r="AA1687" s="90" t="str">
        <f>IF(ISERROR(VLOOKUP(tbl_main[[#This Row],[ИНН организации]],tbl_inn[],8,FALSE)),"",VLOOKUP(tbl_main[[#This Row],[ИНН организации]],tbl_inn[],8,FALSE))</f>
        <v/>
      </c>
      <c r="AB1687" s="83" t="s">
        <v>311</v>
      </c>
      <c r="AC1687" s="83" t="s">
        <v>311</v>
      </c>
      <c r="AD1687" s="83" t="s">
        <v>311</v>
      </c>
      <c r="AE1687" s="83" t="s">
        <v>311</v>
      </c>
      <c r="AF1687" s="83" t="s">
        <v>311</v>
      </c>
      <c r="AG1687" s="83" t="s">
        <v>311</v>
      </c>
      <c r="AH1687" s="83" t="s">
        <v>311</v>
      </c>
      <c r="AI1687" s="83" t="s">
        <v>311</v>
      </c>
      <c r="AJ1687" s="83" t="s">
        <v>311</v>
      </c>
      <c r="AK1687" s="83" t="s">
        <v>311</v>
      </c>
      <c r="AL1687" s="83" t="s">
        <v>311</v>
      </c>
      <c r="AM1687" s="83" t="s">
        <v>311</v>
      </c>
      <c r="AN1687" s="83" t="s">
        <v>311</v>
      </c>
    </row>
    <row r="1688" spans="1:40" x14ac:dyDescent="0.25">
      <c r="A1688" s="81">
        <f t="shared" si="26"/>
        <v>1679</v>
      </c>
      <c r="B1688" s="82" t="str">
        <f>IF(tbl_main[[#This Row],[ТИП]]="","",IF(tbl_main[[#This Row],[Серия и номер]]="","",tbl_main[[#This Row],[ТИП]]&amp;"-"&amp;RIGHT(tbl_main[[#This Row],[Серия и номер]],6)))</f>
        <v/>
      </c>
      <c r="C1688" s="83" t="s">
        <v>311</v>
      </c>
      <c r="D1688" s="83" t="s">
        <v>311</v>
      </c>
      <c r="E1688" s="83" t="s">
        <v>311</v>
      </c>
      <c r="F1688" s="83" t="s">
        <v>311</v>
      </c>
      <c r="G1688" s="83" t="s">
        <v>311</v>
      </c>
      <c r="H1688" s="83" t="s">
        <v>311</v>
      </c>
      <c r="I1688" s="83" t="s">
        <v>311</v>
      </c>
      <c r="J1688" s="83" t="s">
        <v>311</v>
      </c>
      <c r="K1688" s="84" t="s">
        <v>311</v>
      </c>
      <c r="L1688" s="83" t="s">
        <v>311</v>
      </c>
      <c r="M1688" s="85" t="s">
        <v>311</v>
      </c>
      <c r="N1688" s="83" t="s">
        <v>311</v>
      </c>
      <c r="O1688" s="84" t="s">
        <v>311</v>
      </c>
      <c r="P1688" s="83" t="s">
        <v>311</v>
      </c>
      <c r="Q1688" s="83" t="s">
        <v>311</v>
      </c>
      <c r="R1688" s="83" t="s">
        <v>311</v>
      </c>
      <c r="S1688" s="86" t="s">
        <v>311</v>
      </c>
      <c r="T1688" s="83" t="s">
        <v>311</v>
      </c>
      <c r="U1688" s="83" t="s">
        <v>311</v>
      </c>
      <c r="V1688" s="83" t="s">
        <v>311</v>
      </c>
      <c r="W1688" s="86" t="s">
        <v>311</v>
      </c>
      <c r="X1688" s="86" t="s">
        <v>311</v>
      </c>
      <c r="Y1688" s="90" t="str">
        <f>IF(tbl_main[[#This Row],[ИНН организации]]="","",IF(ISERROR(VLOOKUP(tbl_main[[#This Row],[ИНН организации]],tbl_inn[],3,FALSE)),"Проверьте ИНН",VLOOKUP(tbl_main[[#This Row],[ИНН организации]],tbl_inn[],3,FALSE)))</f>
        <v/>
      </c>
      <c r="Z1688" s="90" t="str">
        <f>IF(ISERROR(VLOOKUP(tbl_main[[#This Row],[ИНН организации]],tbl_inn[],4,FALSE)),"",VLOOKUP(tbl_main[[#This Row],[ИНН организации]],tbl_inn[],4,FALSE))</f>
        <v/>
      </c>
      <c r="AA1688" s="90" t="str">
        <f>IF(ISERROR(VLOOKUP(tbl_main[[#This Row],[ИНН организации]],tbl_inn[],8,FALSE)),"",VLOOKUP(tbl_main[[#This Row],[ИНН организации]],tbl_inn[],8,FALSE))</f>
        <v/>
      </c>
      <c r="AB1688" s="83" t="s">
        <v>311</v>
      </c>
      <c r="AC1688" s="83" t="s">
        <v>311</v>
      </c>
      <c r="AD1688" s="83" t="s">
        <v>311</v>
      </c>
      <c r="AE1688" s="83" t="s">
        <v>311</v>
      </c>
      <c r="AF1688" s="83" t="s">
        <v>311</v>
      </c>
      <c r="AG1688" s="83" t="s">
        <v>311</v>
      </c>
      <c r="AH1688" s="83" t="s">
        <v>311</v>
      </c>
      <c r="AI1688" s="83" t="s">
        <v>311</v>
      </c>
      <c r="AJ1688" s="83" t="s">
        <v>311</v>
      </c>
      <c r="AK1688" s="83" t="s">
        <v>311</v>
      </c>
      <c r="AL1688" s="83" t="s">
        <v>311</v>
      </c>
      <c r="AM1688" s="83" t="s">
        <v>311</v>
      </c>
      <c r="AN1688" s="83" t="s">
        <v>311</v>
      </c>
    </row>
    <row r="1689" spans="1:40" x14ac:dyDescent="0.25">
      <c r="A1689" s="81">
        <f t="shared" si="26"/>
        <v>1680</v>
      </c>
      <c r="B1689" s="82" t="str">
        <f>IF(tbl_main[[#This Row],[ТИП]]="","",IF(tbl_main[[#This Row],[Серия и номер]]="","",tbl_main[[#This Row],[ТИП]]&amp;"-"&amp;RIGHT(tbl_main[[#This Row],[Серия и номер]],6)))</f>
        <v/>
      </c>
      <c r="C1689" s="83" t="s">
        <v>311</v>
      </c>
      <c r="D1689" s="83" t="s">
        <v>311</v>
      </c>
      <c r="E1689" s="83" t="s">
        <v>311</v>
      </c>
      <c r="F1689" s="83" t="s">
        <v>311</v>
      </c>
      <c r="G1689" s="83" t="s">
        <v>311</v>
      </c>
      <c r="H1689" s="83" t="s">
        <v>311</v>
      </c>
      <c r="I1689" s="83" t="s">
        <v>311</v>
      </c>
      <c r="J1689" s="83" t="s">
        <v>311</v>
      </c>
      <c r="K1689" s="84" t="s">
        <v>311</v>
      </c>
      <c r="L1689" s="83" t="s">
        <v>311</v>
      </c>
      <c r="M1689" s="85" t="s">
        <v>311</v>
      </c>
      <c r="N1689" s="83" t="s">
        <v>311</v>
      </c>
      <c r="O1689" s="84" t="s">
        <v>311</v>
      </c>
      <c r="P1689" s="83" t="s">
        <v>311</v>
      </c>
      <c r="Q1689" s="83" t="s">
        <v>311</v>
      </c>
      <c r="R1689" s="83" t="s">
        <v>311</v>
      </c>
      <c r="S1689" s="86" t="s">
        <v>311</v>
      </c>
      <c r="T1689" s="83" t="s">
        <v>311</v>
      </c>
      <c r="U1689" s="83" t="s">
        <v>311</v>
      </c>
      <c r="V1689" s="83" t="s">
        <v>311</v>
      </c>
      <c r="W1689" s="86" t="s">
        <v>311</v>
      </c>
      <c r="X1689" s="86" t="s">
        <v>311</v>
      </c>
      <c r="Y1689" s="90" t="str">
        <f>IF(tbl_main[[#This Row],[ИНН организации]]="","",IF(ISERROR(VLOOKUP(tbl_main[[#This Row],[ИНН организации]],tbl_inn[],3,FALSE)),"Проверьте ИНН",VLOOKUP(tbl_main[[#This Row],[ИНН организации]],tbl_inn[],3,FALSE)))</f>
        <v/>
      </c>
      <c r="Z1689" s="90" t="str">
        <f>IF(ISERROR(VLOOKUP(tbl_main[[#This Row],[ИНН организации]],tbl_inn[],4,FALSE)),"",VLOOKUP(tbl_main[[#This Row],[ИНН организации]],tbl_inn[],4,FALSE))</f>
        <v/>
      </c>
      <c r="AA1689" s="90" t="str">
        <f>IF(ISERROR(VLOOKUP(tbl_main[[#This Row],[ИНН организации]],tbl_inn[],8,FALSE)),"",VLOOKUP(tbl_main[[#This Row],[ИНН организации]],tbl_inn[],8,FALSE))</f>
        <v/>
      </c>
      <c r="AB1689" s="83" t="s">
        <v>311</v>
      </c>
      <c r="AC1689" s="83" t="s">
        <v>311</v>
      </c>
      <c r="AD1689" s="83" t="s">
        <v>311</v>
      </c>
      <c r="AE1689" s="83" t="s">
        <v>311</v>
      </c>
      <c r="AF1689" s="83" t="s">
        <v>311</v>
      </c>
      <c r="AG1689" s="83" t="s">
        <v>311</v>
      </c>
      <c r="AH1689" s="83" t="s">
        <v>311</v>
      </c>
      <c r="AI1689" s="83" t="s">
        <v>311</v>
      </c>
      <c r="AJ1689" s="83" t="s">
        <v>311</v>
      </c>
      <c r="AK1689" s="83" t="s">
        <v>311</v>
      </c>
      <c r="AL1689" s="83" t="s">
        <v>311</v>
      </c>
      <c r="AM1689" s="83" t="s">
        <v>311</v>
      </c>
      <c r="AN1689" s="83" t="s">
        <v>311</v>
      </c>
    </row>
    <row r="1690" spans="1:40" x14ac:dyDescent="0.25">
      <c r="A1690" s="81">
        <f t="shared" si="26"/>
        <v>1681</v>
      </c>
      <c r="B1690" s="82" t="str">
        <f>IF(tbl_main[[#This Row],[ТИП]]="","",IF(tbl_main[[#This Row],[Серия и номер]]="","",tbl_main[[#This Row],[ТИП]]&amp;"-"&amp;RIGHT(tbl_main[[#This Row],[Серия и номер]],6)))</f>
        <v/>
      </c>
      <c r="C1690" s="83" t="s">
        <v>311</v>
      </c>
      <c r="D1690" s="83" t="s">
        <v>311</v>
      </c>
      <c r="E1690" s="83" t="s">
        <v>311</v>
      </c>
      <c r="F1690" s="83" t="s">
        <v>311</v>
      </c>
      <c r="G1690" s="83" t="s">
        <v>311</v>
      </c>
      <c r="H1690" s="83" t="s">
        <v>311</v>
      </c>
      <c r="I1690" s="83" t="s">
        <v>311</v>
      </c>
      <c r="J1690" s="83" t="s">
        <v>311</v>
      </c>
      <c r="K1690" s="84" t="s">
        <v>311</v>
      </c>
      <c r="L1690" s="83" t="s">
        <v>311</v>
      </c>
      <c r="M1690" s="85" t="s">
        <v>311</v>
      </c>
      <c r="N1690" s="83" t="s">
        <v>311</v>
      </c>
      <c r="O1690" s="84" t="s">
        <v>311</v>
      </c>
      <c r="P1690" s="83" t="s">
        <v>311</v>
      </c>
      <c r="Q1690" s="83" t="s">
        <v>311</v>
      </c>
      <c r="R1690" s="83" t="s">
        <v>311</v>
      </c>
      <c r="S1690" s="86" t="s">
        <v>311</v>
      </c>
      <c r="T1690" s="83" t="s">
        <v>311</v>
      </c>
      <c r="U1690" s="83" t="s">
        <v>311</v>
      </c>
      <c r="V1690" s="83" t="s">
        <v>311</v>
      </c>
      <c r="W1690" s="86" t="s">
        <v>311</v>
      </c>
      <c r="X1690" s="86" t="s">
        <v>311</v>
      </c>
      <c r="Y1690" s="90" t="str">
        <f>IF(tbl_main[[#This Row],[ИНН организации]]="","",IF(ISERROR(VLOOKUP(tbl_main[[#This Row],[ИНН организации]],tbl_inn[],3,FALSE)),"Проверьте ИНН",VLOOKUP(tbl_main[[#This Row],[ИНН организации]],tbl_inn[],3,FALSE)))</f>
        <v/>
      </c>
      <c r="Z1690" s="90" t="str">
        <f>IF(ISERROR(VLOOKUP(tbl_main[[#This Row],[ИНН организации]],tbl_inn[],4,FALSE)),"",VLOOKUP(tbl_main[[#This Row],[ИНН организации]],tbl_inn[],4,FALSE))</f>
        <v/>
      </c>
      <c r="AA1690" s="90" t="str">
        <f>IF(ISERROR(VLOOKUP(tbl_main[[#This Row],[ИНН организации]],tbl_inn[],8,FALSE)),"",VLOOKUP(tbl_main[[#This Row],[ИНН организации]],tbl_inn[],8,FALSE))</f>
        <v/>
      </c>
      <c r="AB1690" s="83" t="s">
        <v>311</v>
      </c>
      <c r="AC1690" s="83" t="s">
        <v>311</v>
      </c>
      <c r="AD1690" s="83" t="s">
        <v>311</v>
      </c>
      <c r="AE1690" s="83" t="s">
        <v>311</v>
      </c>
      <c r="AF1690" s="83" t="s">
        <v>311</v>
      </c>
      <c r="AG1690" s="83" t="s">
        <v>311</v>
      </c>
      <c r="AH1690" s="83" t="s">
        <v>311</v>
      </c>
      <c r="AI1690" s="83" t="s">
        <v>311</v>
      </c>
      <c r="AJ1690" s="83" t="s">
        <v>311</v>
      </c>
      <c r="AK1690" s="83" t="s">
        <v>311</v>
      </c>
      <c r="AL1690" s="83" t="s">
        <v>311</v>
      </c>
      <c r="AM1690" s="83" t="s">
        <v>311</v>
      </c>
      <c r="AN1690" s="83" t="s">
        <v>311</v>
      </c>
    </row>
    <row r="1691" spans="1:40" x14ac:dyDescent="0.25">
      <c r="A1691" s="81">
        <f t="shared" si="26"/>
        <v>1682</v>
      </c>
      <c r="B1691" s="82" t="str">
        <f>IF(tbl_main[[#This Row],[ТИП]]="","",IF(tbl_main[[#This Row],[Серия и номер]]="","",tbl_main[[#This Row],[ТИП]]&amp;"-"&amp;RIGHT(tbl_main[[#This Row],[Серия и номер]],6)))</f>
        <v/>
      </c>
      <c r="C1691" s="83" t="s">
        <v>311</v>
      </c>
      <c r="D1691" s="83" t="s">
        <v>311</v>
      </c>
      <c r="E1691" s="83" t="s">
        <v>311</v>
      </c>
      <c r="F1691" s="83" t="s">
        <v>311</v>
      </c>
      <c r="G1691" s="83" t="s">
        <v>311</v>
      </c>
      <c r="H1691" s="83" t="s">
        <v>311</v>
      </c>
      <c r="I1691" s="83" t="s">
        <v>311</v>
      </c>
      <c r="J1691" s="83" t="s">
        <v>311</v>
      </c>
      <c r="K1691" s="84" t="s">
        <v>311</v>
      </c>
      <c r="L1691" s="83" t="s">
        <v>311</v>
      </c>
      <c r="M1691" s="85" t="s">
        <v>311</v>
      </c>
      <c r="N1691" s="83" t="s">
        <v>311</v>
      </c>
      <c r="O1691" s="84" t="s">
        <v>311</v>
      </c>
      <c r="P1691" s="83" t="s">
        <v>311</v>
      </c>
      <c r="Q1691" s="83" t="s">
        <v>311</v>
      </c>
      <c r="R1691" s="83" t="s">
        <v>311</v>
      </c>
      <c r="S1691" s="86" t="s">
        <v>311</v>
      </c>
      <c r="T1691" s="83" t="s">
        <v>311</v>
      </c>
      <c r="U1691" s="83" t="s">
        <v>311</v>
      </c>
      <c r="V1691" s="83" t="s">
        <v>311</v>
      </c>
      <c r="W1691" s="86" t="s">
        <v>311</v>
      </c>
      <c r="X1691" s="86" t="s">
        <v>311</v>
      </c>
      <c r="Y1691" s="90" t="str">
        <f>IF(tbl_main[[#This Row],[ИНН организации]]="","",IF(ISERROR(VLOOKUP(tbl_main[[#This Row],[ИНН организации]],tbl_inn[],3,FALSE)),"Проверьте ИНН",VLOOKUP(tbl_main[[#This Row],[ИНН организации]],tbl_inn[],3,FALSE)))</f>
        <v/>
      </c>
      <c r="Z1691" s="90" t="str">
        <f>IF(ISERROR(VLOOKUP(tbl_main[[#This Row],[ИНН организации]],tbl_inn[],4,FALSE)),"",VLOOKUP(tbl_main[[#This Row],[ИНН организации]],tbl_inn[],4,FALSE))</f>
        <v/>
      </c>
      <c r="AA1691" s="90" t="str">
        <f>IF(ISERROR(VLOOKUP(tbl_main[[#This Row],[ИНН организации]],tbl_inn[],8,FALSE)),"",VLOOKUP(tbl_main[[#This Row],[ИНН организации]],tbl_inn[],8,FALSE))</f>
        <v/>
      </c>
      <c r="AB1691" s="83" t="s">
        <v>311</v>
      </c>
      <c r="AC1691" s="83" t="s">
        <v>311</v>
      </c>
      <c r="AD1691" s="83" t="s">
        <v>311</v>
      </c>
      <c r="AE1691" s="83" t="s">
        <v>311</v>
      </c>
      <c r="AF1691" s="83" t="s">
        <v>311</v>
      </c>
      <c r="AG1691" s="83" t="s">
        <v>311</v>
      </c>
      <c r="AH1691" s="83" t="s">
        <v>311</v>
      </c>
      <c r="AI1691" s="83" t="s">
        <v>311</v>
      </c>
      <c r="AJ1691" s="83" t="s">
        <v>311</v>
      </c>
      <c r="AK1691" s="83" t="s">
        <v>311</v>
      </c>
      <c r="AL1691" s="83" t="s">
        <v>311</v>
      </c>
      <c r="AM1691" s="83" t="s">
        <v>311</v>
      </c>
      <c r="AN1691" s="83" t="s">
        <v>311</v>
      </c>
    </row>
    <row r="1692" spans="1:40" x14ac:dyDescent="0.25">
      <c r="A1692" s="81">
        <f t="shared" si="26"/>
        <v>1683</v>
      </c>
      <c r="B1692" s="82" t="str">
        <f>IF(tbl_main[[#This Row],[ТИП]]="","",IF(tbl_main[[#This Row],[Серия и номер]]="","",tbl_main[[#This Row],[ТИП]]&amp;"-"&amp;RIGHT(tbl_main[[#This Row],[Серия и номер]],6)))</f>
        <v/>
      </c>
      <c r="C1692" s="83" t="s">
        <v>311</v>
      </c>
      <c r="D1692" s="83" t="s">
        <v>311</v>
      </c>
      <c r="E1692" s="83" t="s">
        <v>311</v>
      </c>
      <c r="F1692" s="83" t="s">
        <v>311</v>
      </c>
      <c r="G1692" s="83" t="s">
        <v>311</v>
      </c>
      <c r="H1692" s="83" t="s">
        <v>311</v>
      </c>
      <c r="I1692" s="83" t="s">
        <v>311</v>
      </c>
      <c r="J1692" s="83" t="s">
        <v>311</v>
      </c>
      <c r="K1692" s="84" t="s">
        <v>311</v>
      </c>
      <c r="L1692" s="83" t="s">
        <v>311</v>
      </c>
      <c r="M1692" s="85" t="s">
        <v>311</v>
      </c>
      <c r="N1692" s="83" t="s">
        <v>311</v>
      </c>
      <c r="O1692" s="84" t="s">
        <v>311</v>
      </c>
      <c r="P1692" s="83" t="s">
        <v>311</v>
      </c>
      <c r="Q1692" s="83" t="s">
        <v>311</v>
      </c>
      <c r="R1692" s="83" t="s">
        <v>311</v>
      </c>
      <c r="S1692" s="86" t="s">
        <v>311</v>
      </c>
      <c r="T1692" s="83" t="s">
        <v>311</v>
      </c>
      <c r="U1692" s="83" t="s">
        <v>311</v>
      </c>
      <c r="V1692" s="83" t="s">
        <v>311</v>
      </c>
      <c r="W1692" s="86" t="s">
        <v>311</v>
      </c>
      <c r="X1692" s="86" t="s">
        <v>311</v>
      </c>
      <c r="Y1692" s="90" t="str">
        <f>IF(tbl_main[[#This Row],[ИНН организации]]="","",IF(ISERROR(VLOOKUP(tbl_main[[#This Row],[ИНН организации]],tbl_inn[],3,FALSE)),"Проверьте ИНН",VLOOKUP(tbl_main[[#This Row],[ИНН организации]],tbl_inn[],3,FALSE)))</f>
        <v/>
      </c>
      <c r="Z1692" s="90" t="str">
        <f>IF(ISERROR(VLOOKUP(tbl_main[[#This Row],[ИНН организации]],tbl_inn[],4,FALSE)),"",VLOOKUP(tbl_main[[#This Row],[ИНН организации]],tbl_inn[],4,FALSE))</f>
        <v/>
      </c>
      <c r="AA1692" s="90" t="str">
        <f>IF(ISERROR(VLOOKUP(tbl_main[[#This Row],[ИНН организации]],tbl_inn[],8,FALSE)),"",VLOOKUP(tbl_main[[#This Row],[ИНН организации]],tbl_inn[],8,FALSE))</f>
        <v/>
      </c>
      <c r="AB1692" s="83" t="s">
        <v>311</v>
      </c>
      <c r="AC1692" s="83" t="s">
        <v>311</v>
      </c>
      <c r="AD1692" s="83" t="s">
        <v>311</v>
      </c>
      <c r="AE1692" s="83" t="s">
        <v>311</v>
      </c>
      <c r="AF1692" s="83" t="s">
        <v>311</v>
      </c>
      <c r="AG1692" s="83" t="s">
        <v>311</v>
      </c>
      <c r="AH1692" s="83" t="s">
        <v>311</v>
      </c>
      <c r="AI1692" s="83" t="s">
        <v>311</v>
      </c>
      <c r="AJ1692" s="83" t="s">
        <v>311</v>
      </c>
      <c r="AK1692" s="83" t="s">
        <v>311</v>
      </c>
      <c r="AL1692" s="83" t="s">
        <v>311</v>
      </c>
      <c r="AM1692" s="83" t="s">
        <v>311</v>
      </c>
      <c r="AN1692" s="83" t="s">
        <v>311</v>
      </c>
    </row>
    <row r="1693" spans="1:40" x14ac:dyDescent="0.25">
      <c r="A1693" s="81">
        <f t="shared" si="26"/>
        <v>1684</v>
      </c>
      <c r="B1693" s="82" t="str">
        <f>IF(tbl_main[[#This Row],[ТИП]]="","",IF(tbl_main[[#This Row],[Серия и номер]]="","",tbl_main[[#This Row],[ТИП]]&amp;"-"&amp;RIGHT(tbl_main[[#This Row],[Серия и номер]],6)))</f>
        <v/>
      </c>
      <c r="C1693" s="83" t="s">
        <v>311</v>
      </c>
      <c r="D1693" s="83" t="s">
        <v>311</v>
      </c>
      <c r="E1693" s="83" t="s">
        <v>311</v>
      </c>
      <c r="F1693" s="83" t="s">
        <v>311</v>
      </c>
      <c r="G1693" s="83" t="s">
        <v>311</v>
      </c>
      <c r="H1693" s="83" t="s">
        <v>311</v>
      </c>
      <c r="I1693" s="83" t="s">
        <v>311</v>
      </c>
      <c r="J1693" s="83" t="s">
        <v>311</v>
      </c>
      <c r="K1693" s="84" t="s">
        <v>311</v>
      </c>
      <c r="L1693" s="83" t="s">
        <v>311</v>
      </c>
      <c r="M1693" s="85" t="s">
        <v>311</v>
      </c>
      <c r="N1693" s="83" t="s">
        <v>311</v>
      </c>
      <c r="O1693" s="84" t="s">
        <v>311</v>
      </c>
      <c r="P1693" s="83" t="s">
        <v>311</v>
      </c>
      <c r="Q1693" s="83" t="s">
        <v>311</v>
      </c>
      <c r="R1693" s="83" t="s">
        <v>311</v>
      </c>
      <c r="S1693" s="86" t="s">
        <v>311</v>
      </c>
      <c r="T1693" s="83" t="s">
        <v>311</v>
      </c>
      <c r="U1693" s="83" t="s">
        <v>311</v>
      </c>
      <c r="V1693" s="83" t="s">
        <v>311</v>
      </c>
      <c r="W1693" s="86" t="s">
        <v>311</v>
      </c>
      <c r="X1693" s="86" t="s">
        <v>311</v>
      </c>
      <c r="Y1693" s="90" t="str">
        <f>IF(tbl_main[[#This Row],[ИНН организации]]="","",IF(ISERROR(VLOOKUP(tbl_main[[#This Row],[ИНН организации]],tbl_inn[],3,FALSE)),"Проверьте ИНН",VLOOKUP(tbl_main[[#This Row],[ИНН организации]],tbl_inn[],3,FALSE)))</f>
        <v/>
      </c>
      <c r="Z1693" s="90" t="str">
        <f>IF(ISERROR(VLOOKUP(tbl_main[[#This Row],[ИНН организации]],tbl_inn[],4,FALSE)),"",VLOOKUP(tbl_main[[#This Row],[ИНН организации]],tbl_inn[],4,FALSE))</f>
        <v/>
      </c>
      <c r="AA1693" s="90" t="str">
        <f>IF(ISERROR(VLOOKUP(tbl_main[[#This Row],[ИНН организации]],tbl_inn[],8,FALSE)),"",VLOOKUP(tbl_main[[#This Row],[ИНН организации]],tbl_inn[],8,FALSE))</f>
        <v/>
      </c>
      <c r="AB1693" s="83" t="s">
        <v>311</v>
      </c>
      <c r="AC1693" s="83" t="s">
        <v>311</v>
      </c>
      <c r="AD1693" s="83" t="s">
        <v>311</v>
      </c>
      <c r="AE1693" s="83" t="s">
        <v>311</v>
      </c>
      <c r="AF1693" s="83" t="s">
        <v>311</v>
      </c>
      <c r="AG1693" s="83" t="s">
        <v>311</v>
      </c>
      <c r="AH1693" s="83" t="s">
        <v>311</v>
      </c>
      <c r="AI1693" s="83" t="s">
        <v>311</v>
      </c>
      <c r="AJ1693" s="83" t="s">
        <v>311</v>
      </c>
      <c r="AK1693" s="83" t="s">
        <v>311</v>
      </c>
      <c r="AL1693" s="83" t="s">
        <v>311</v>
      </c>
      <c r="AM1693" s="83" t="s">
        <v>311</v>
      </c>
      <c r="AN1693" s="83" t="s">
        <v>311</v>
      </c>
    </row>
    <row r="1694" spans="1:40" x14ac:dyDescent="0.25">
      <c r="A1694" s="81">
        <f t="shared" si="26"/>
        <v>1685</v>
      </c>
      <c r="B1694" s="82" t="str">
        <f>IF(tbl_main[[#This Row],[ТИП]]="","",IF(tbl_main[[#This Row],[Серия и номер]]="","",tbl_main[[#This Row],[ТИП]]&amp;"-"&amp;RIGHT(tbl_main[[#This Row],[Серия и номер]],6)))</f>
        <v/>
      </c>
      <c r="C1694" s="83" t="s">
        <v>311</v>
      </c>
      <c r="D1694" s="83" t="s">
        <v>311</v>
      </c>
      <c r="E1694" s="83" t="s">
        <v>311</v>
      </c>
      <c r="F1694" s="83" t="s">
        <v>311</v>
      </c>
      <c r="G1694" s="83" t="s">
        <v>311</v>
      </c>
      <c r="H1694" s="83" t="s">
        <v>311</v>
      </c>
      <c r="I1694" s="83" t="s">
        <v>311</v>
      </c>
      <c r="J1694" s="83" t="s">
        <v>311</v>
      </c>
      <c r="K1694" s="84" t="s">
        <v>311</v>
      </c>
      <c r="L1694" s="83" t="s">
        <v>311</v>
      </c>
      <c r="M1694" s="85" t="s">
        <v>311</v>
      </c>
      <c r="N1694" s="83" t="s">
        <v>311</v>
      </c>
      <c r="O1694" s="84" t="s">
        <v>311</v>
      </c>
      <c r="P1694" s="83" t="s">
        <v>311</v>
      </c>
      <c r="Q1694" s="83" t="s">
        <v>311</v>
      </c>
      <c r="R1694" s="83" t="s">
        <v>311</v>
      </c>
      <c r="S1694" s="86" t="s">
        <v>311</v>
      </c>
      <c r="T1694" s="83" t="s">
        <v>311</v>
      </c>
      <c r="U1694" s="83" t="s">
        <v>311</v>
      </c>
      <c r="V1694" s="83" t="s">
        <v>311</v>
      </c>
      <c r="W1694" s="86" t="s">
        <v>311</v>
      </c>
      <c r="X1694" s="86" t="s">
        <v>311</v>
      </c>
      <c r="Y1694" s="90" t="str">
        <f>IF(tbl_main[[#This Row],[ИНН организации]]="","",IF(ISERROR(VLOOKUP(tbl_main[[#This Row],[ИНН организации]],tbl_inn[],3,FALSE)),"Проверьте ИНН",VLOOKUP(tbl_main[[#This Row],[ИНН организации]],tbl_inn[],3,FALSE)))</f>
        <v/>
      </c>
      <c r="Z1694" s="90" t="str">
        <f>IF(ISERROR(VLOOKUP(tbl_main[[#This Row],[ИНН организации]],tbl_inn[],4,FALSE)),"",VLOOKUP(tbl_main[[#This Row],[ИНН организации]],tbl_inn[],4,FALSE))</f>
        <v/>
      </c>
      <c r="AA1694" s="90" t="str">
        <f>IF(ISERROR(VLOOKUP(tbl_main[[#This Row],[ИНН организации]],tbl_inn[],8,FALSE)),"",VLOOKUP(tbl_main[[#This Row],[ИНН организации]],tbl_inn[],8,FALSE))</f>
        <v/>
      </c>
      <c r="AB1694" s="83" t="s">
        <v>311</v>
      </c>
      <c r="AC1694" s="83" t="s">
        <v>311</v>
      </c>
      <c r="AD1694" s="83" t="s">
        <v>311</v>
      </c>
      <c r="AE1694" s="83" t="s">
        <v>311</v>
      </c>
      <c r="AF1694" s="83" t="s">
        <v>311</v>
      </c>
      <c r="AG1694" s="83" t="s">
        <v>311</v>
      </c>
      <c r="AH1694" s="83" t="s">
        <v>311</v>
      </c>
      <c r="AI1694" s="83" t="s">
        <v>311</v>
      </c>
      <c r="AJ1694" s="83" t="s">
        <v>311</v>
      </c>
      <c r="AK1694" s="83" t="s">
        <v>311</v>
      </c>
      <c r="AL1694" s="83" t="s">
        <v>311</v>
      </c>
      <c r="AM1694" s="83" t="s">
        <v>311</v>
      </c>
      <c r="AN1694" s="83" t="s">
        <v>311</v>
      </c>
    </row>
    <row r="1695" spans="1:40" x14ac:dyDescent="0.25">
      <c r="A1695" s="81">
        <f t="shared" si="26"/>
        <v>1686</v>
      </c>
      <c r="B1695" s="82" t="str">
        <f>IF(tbl_main[[#This Row],[ТИП]]="","",IF(tbl_main[[#This Row],[Серия и номер]]="","",tbl_main[[#This Row],[ТИП]]&amp;"-"&amp;RIGHT(tbl_main[[#This Row],[Серия и номер]],6)))</f>
        <v/>
      </c>
      <c r="C1695" s="83" t="s">
        <v>311</v>
      </c>
      <c r="D1695" s="83" t="s">
        <v>311</v>
      </c>
      <c r="E1695" s="83" t="s">
        <v>311</v>
      </c>
      <c r="F1695" s="83" t="s">
        <v>311</v>
      </c>
      <c r="G1695" s="83" t="s">
        <v>311</v>
      </c>
      <c r="H1695" s="83" t="s">
        <v>311</v>
      </c>
      <c r="I1695" s="83" t="s">
        <v>311</v>
      </c>
      <c r="J1695" s="83" t="s">
        <v>311</v>
      </c>
      <c r="K1695" s="84" t="s">
        <v>311</v>
      </c>
      <c r="L1695" s="83" t="s">
        <v>311</v>
      </c>
      <c r="M1695" s="85" t="s">
        <v>311</v>
      </c>
      <c r="N1695" s="83" t="s">
        <v>311</v>
      </c>
      <c r="O1695" s="84" t="s">
        <v>311</v>
      </c>
      <c r="P1695" s="83" t="s">
        <v>311</v>
      </c>
      <c r="Q1695" s="83" t="s">
        <v>311</v>
      </c>
      <c r="R1695" s="83" t="s">
        <v>311</v>
      </c>
      <c r="S1695" s="86" t="s">
        <v>311</v>
      </c>
      <c r="T1695" s="83" t="s">
        <v>311</v>
      </c>
      <c r="U1695" s="83" t="s">
        <v>311</v>
      </c>
      <c r="V1695" s="83" t="s">
        <v>311</v>
      </c>
      <c r="W1695" s="86" t="s">
        <v>311</v>
      </c>
      <c r="X1695" s="86" t="s">
        <v>311</v>
      </c>
      <c r="Y1695" s="90" t="str">
        <f>IF(tbl_main[[#This Row],[ИНН организации]]="","",IF(ISERROR(VLOOKUP(tbl_main[[#This Row],[ИНН организации]],tbl_inn[],3,FALSE)),"Проверьте ИНН",VLOOKUP(tbl_main[[#This Row],[ИНН организации]],tbl_inn[],3,FALSE)))</f>
        <v/>
      </c>
      <c r="Z1695" s="90" t="str">
        <f>IF(ISERROR(VLOOKUP(tbl_main[[#This Row],[ИНН организации]],tbl_inn[],4,FALSE)),"",VLOOKUP(tbl_main[[#This Row],[ИНН организации]],tbl_inn[],4,FALSE))</f>
        <v/>
      </c>
      <c r="AA1695" s="90" t="str">
        <f>IF(ISERROR(VLOOKUP(tbl_main[[#This Row],[ИНН организации]],tbl_inn[],8,FALSE)),"",VLOOKUP(tbl_main[[#This Row],[ИНН организации]],tbl_inn[],8,FALSE))</f>
        <v/>
      </c>
      <c r="AB1695" s="83" t="s">
        <v>311</v>
      </c>
      <c r="AC1695" s="83" t="s">
        <v>311</v>
      </c>
      <c r="AD1695" s="83" t="s">
        <v>311</v>
      </c>
      <c r="AE1695" s="83" t="s">
        <v>311</v>
      </c>
      <c r="AF1695" s="83" t="s">
        <v>311</v>
      </c>
      <c r="AG1695" s="83" t="s">
        <v>311</v>
      </c>
      <c r="AH1695" s="83" t="s">
        <v>311</v>
      </c>
      <c r="AI1695" s="83" t="s">
        <v>311</v>
      </c>
      <c r="AJ1695" s="83" t="s">
        <v>311</v>
      </c>
      <c r="AK1695" s="83" t="s">
        <v>311</v>
      </c>
      <c r="AL1695" s="83" t="s">
        <v>311</v>
      </c>
      <c r="AM1695" s="83" t="s">
        <v>311</v>
      </c>
      <c r="AN1695" s="83" t="s">
        <v>311</v>
      </c>
    </row>
    <row r="1696" spans="1:40" x14ac:dyDescent="0.25">
      <c r="A1696" s="81">
        <f t="shared" si="26"/>
        <v>1687</v>
      </c>
      <c r="B1696" s="82" t="str">
        <f>IF(tbl_main[[#This Row],[ТИП]]="","",IF(tbl_main[[#This Row],[Серия и номер]]="","",tbl_main[[#This Row],[ТИП]]&amp;"-"&amp;RIGHT(tbl_main[[#This Row],[Серия и номер]],6)))</f>
        <v/>
      </c>
      <c r="C1696" s="83" t="s">
        <v>311</v>
      </c>
      <c r="D1696" s="83" t="s">
        <v>311</v>
      </c>
      <c r="E1696" s="83" t="s">
        <v>311</v>
      </c>
      <c r="F1696" s="83" t="s">
        <v>311</v>
      </c>
      <c r="G1696" s="83" t="s">
        <v>311</v>
      </c>
      <c r="H1696" s="83" t="s">
        <v>311</v>
      </c>
      <c r="I1696" s="83" t="s">
        <v>311</v>
      </c>
      <c r="J1696" s="83" t="s">
        <v>311</v>
      </c>
      <c r="K1696" s="84" t="s">
        <v>311</v>
      </c>
      <c r="L1696" s="83" t="s">
        <v>311</v>
      </c>
      <c r="M1696" s="85" t="s">
        <v>311</v>
      </c>
      <c r="N1696" s="83" t="s">
        <v>311</v>
      </c>
      <c r="O1696" s="84" t="s">
        <v>311</v>
      </c>
      <c r="P1696" s="83" t="s">
        <v>311</v>
      </c>
      <c r="Q1696" s="83" t="s">
        <v>311</v>
      </c>
      <c r="R1696" s="83" t="s">
        <v>311</v>
      </c>
      <c r="S1696" s="86" t="s">
        <v>311</v>
      </c>
      <c r="T1696" s="83" t="s">
        <v>311</v>
      </c>
      <c r="U1696" s="83" t="s">
        <v>311</v>
      </c>
      <c r="V1696" s="83" t="s">
        <v>311</v>
      </c>
      <c r="W1696" s="86" t="s">
        <v>311</v>
      </c>
      <c r="X1696" s="86" t="s">
        <v>311</v>
      </c>
      <c r="Y1696" s="90" t="str">
        <f>IF(tbl_main[[#This Row],[ИНН организации]]="","",IF(ISERROR(VLOOKUP(tbl_main[[#This Row],[ИНН организации]],tbl_inn[],3,FALSE)),"Проверьте ИНН",VLOOKUP(tbl_main[[#This Row],[ИНН организации]],tbl_inn[],3,FALSE)))</f>
        <v/>
      </c>
      <c r="Z1696" s="90" t="str">
        <f>IF(ISERROR(VLOOKUP(tbl_main[[#This Row],[ИНН организации]],tbl_inn[],4,FALSE)),"",VLOOKUP(tbl_main[[#This Row],[ИНН организации]],tbl_inn[],4,FALSE))</f>
        <v/>
      </c>
      <c r="AA1696" s="90" t="str">
        <f>IF(ISERROR(VLOOKUP(tbl_main[[#This Row],[ИНН организации]],tbl_inn[],8,FALSE)),"",VLOOKUP(tbl_main[[#This Row],[ИНН организации]],tbl_inn[],8,FALSE))</f>
        <v/>
      </c>
      <c r="AB1696" s="83" t="s">
        <v>311</v>
      </c>
      <c r="AC1696" s="83" t="s">
        <v>311</v>
      </c>
      <c r="AD1696" s="83" t="s">
        <v>311</v>
      </c>
      <c r="AE1696" s="83" t="s">
        <v>311</v>
      </c>
      <c r="AF1696" s="83" t="s">
        <v>311</v>
      </c>
      <c r="AG1696" s="83" t="s">
        <v>311</v>
      </c>
      <c r="AH1696" s="83" t="s">
        <v>311</v>
      </c>
      <c r="AI1696" s="83" t="s">
        <v>311</v>
      </c>
      <c r="AJ1696" s="83" t="s">
        <v>311</v>
      </c>
      <c r="AK1696" s="83" t="s">
        <v>311</v>
      </c>
      <c r="AL1696" s="83" t="s">
        <v>311</v>
      </c>
      <c r="AM1696" s="83" t="s">
        <v>311</v>
      </c>
      <c r="AN1696" s="83" t="s">
        <v>311</v>
      </c>
    </row>
    <row r="1697" spans="1:40" x14ac:dyDescent="0.25">
      <c r="A1697" s="81">
        <f t="shared" si="26"/>
        <v>1688</v>
      </c>
      <c r="B1697" s="82" t="str">
        <f>IF(tbl_main[[#This Row],[ТИП]]="","",IF(tbl_main[[#This Row],[Серия и номер]]="","",tbl_main[[#This Row],[ТИП]]&amp;"-"&amp;RIGHT(tbl_main[[#This Row],[Серия и номер]],6)))</f>
        <v/>
      </c>
      <c r="C1697" s="83" t="s">
        <v>311</v>
      </c>
      <c r="D1697" s="83" t="s">
        <v>311</v>
      </c>
      <c r="E1697" s="83" t="s">
        <v>311</v>
      </c>
      <c r="F1697" s="83" t="s">
        <v>311</v>
      </c>
      <c r="G1697" s="83" t="s">
        <v>311</v>
      </c>
      <c r="H1697" s="83" t="s">
        <v>311</v>
      </c>
      <c r="I1697" s="83" t="s">
        <v>311</v>
      </c>
      <c r="J1697" s="83" t="s">
        <v>311</v>
      </c>
      <c r="K1697" s="84" t="s">
        <v>311</v>
      </c>
      <c r="L1697" s="83" t="s">
        <v>311</v>
      </c>
      <c r="M1697" s="85" t="s">
        <v>311</v>
      </c>
      <c r="N1697" s="83" t="s">
        <v>311</v>
      </c>
      <c r="O1697" s="84" t="s">
        <v>311</v>
      </c>
      <c r="P1697" s="83" t="s">
        <v>311</v>
      </c>
      <c r="Q1697" s="83" t="s">
        <v>311</v>
      </c>
      <c r="R1697" s="83" t="s">
        <v>311</v>
      </c>
      <c r="S1697" s="86" t="s">
        <v>311</v>
      </c>
      <c r="T1697" s="83" t="s">
        <v>311</v>
      </c>
      <c r="U1697" s="83" t="s">
        <v>311</v>
      </c>
      <c r="V1697" s="83" t="s">
        <v>311</v>
      </c>
      <c r="W1697" s="86" t="s">
        <v>311</v>
      </c>
      <c r="X1697" s="86" t="s">
        <v>311</v>
      </c>
      <c r="Y1697" s="90" t="str">
        <f>IF(tbl_main[[#This Row],[ИНН организации]]="","",IF(ISERROR(VLOOKUP(tbl_main[[#This Row],[ИНН организации]],tbl_inn[],3,FALSE)),"Проверьте ИНН",VLOOKUP(tbl_main[[#This Row],[ИНН организации]],tbl_inn[],3,FALSE)))</f>
        <v/>
      </c>
      <c r="Z1697" s="90" t="str">
        <f>IF(ISERROR(VLOOKUP(tbl_main[[#This Row],[ИНН организации]],tbl_inn[],4,FALSE)),"",VLOOKUP(tbl_main[[#This Row],[ИНН организации]],tbl_inn[],4,FALSE))</f>
        <v/>
      </c>
      <c r="AA1697" s="90" t="str">
        <f>IF(ISERROR(VLOOKUP(tbl_main[[#This Row],[ИНН организации]],tbl_inn[],8,FALSE)),"",VLOOKUP(tbl_main[[#This Row],[ИНН организации]],tbl_inn[],8,FALSE))</f>
        <v/>
      </c>
      <c r="AB1697" s="83" t="s">
        <v>311</v>
      </c>
      <c r="AC1697" s="83" t="s">
        <v>311</v>
      </c>
      <c r="AD1697" s="83" t="s">
        <v>311</v>
      </c>
      <c r="AE1697" s="83" t="s">
        <v>311</v>
      </c>
      <c r="AF1697" s="83" t="s">
        <v>311</v>
      </c>
      <c r="AG1697" s="83" t="s">
        <v>311</v>
      </c>
      <c r="AH1697" s="83" t="s">
        <v>311</v>
      </c>
      <c r="AI1697" s="83" t="s">
        <v>311</v>
      </c>
      <c r="AJ1697" s="83" t="s">
        <v>311</v>
      </c>
      <c r="AK1697" s="83" t="s">
        <v>311</v>
      </c>
      <c r="AL1697" s="83" t="s">
        <v>311</v>
      </c>
      <c r="AM1697" s="83" t="s">
        <v>311</v>
      </c>
      <c r="AN1697" s="83" t="s">
        <v>311</v>
      </c>
    </row>
    <row r="1698" spans="1:40" x14ac:dyDescent="0.25">
      <c r="A1698" s="81">
        <f t="shared" si="26"/>
        <v>1689</v>
      </c>
      <c r="B1698" s="82" t="str">
        <f>IF(tbl_main[[#This Row],[ТИП]]="","",IF(tbl_main[[#This Row],[Серия и номер]]="","",tbl_main[[#This Row],[ТИП]]&amp;"-"&amp;RIGHT(tbl_main[[#This Row],[Серия и номер]],6)))</f>
        <v/>
      </c>
      <c r="C1698" s="83" t="s">
        <v>311</v>
      </c>
      <c r="D1698" s="83" t="s">
        <v>311</v>
      </c>
      <c r="E1698" s="83" t="s">
        <v>311</v>
      </c>
      <c r="F1698" s="83" t="s">
        <v>311</v>
      </c>
      <c r="G1698" s="83" t="s">
        <v>311</v>
      </c>
      <c r="H1698" s="83" t="s">
        <v>311</v>
      </c>
      <c r="I1698" s="83" t="s">
        <v>311</v>
      </c>
      <c r="J1698" s="83" t="s">
        <v>311</v>
      </c>
      <c r="K1698" s="84" t="s">
        <v>311</v>
      </c>
      <c r="L1698" s="83" t="s">
        <v>311</v>
      </c>
      <c r="M1698" s="85" t="s">
        <v>311</v>
      </c>
      <c r="N1698" s="83" t="s">
        <v>311</v>
      </c>
      <c r="O1698" s="84" t="s">
        <v>311</v>
      </c>
      <c r="P1698" s="83" t="s">
        <v>311</v>
      </c>
      <c r="Q1698" s="83" t="s">
        <v>311</v>
      </c>
      <c r="R1698" s="83" t="s">
        <v>311</v>
      </c>
      <c r="S1698" s="86" t="s">
        <v>311</v>
      </c>
      <c r="T1698" s="83" t="s">
        <v>311</v>
      </c>
      <c r="U1698" s="83" t="s">
        <v>311</v>
      </c>
      <c r="V1698" s="83" t="s">
        <v>311</v>
      </c>
      <c r="W1698" s="86" t="s">
        <v>311</v>
      </c>
      <c r="X1698" s="86" t="s">
        <v>311</v>
      </c>
      <c r="Y1698" s="90" t="str">
        <f>IF(tbl_main[[#This Row],[ИНН организации]]="","",IF(ISERROR(VLOOKUP(tbl_main[[#This Row],[ИНН организации]],tbl_inn[],3,FALSE)),"Проверьте ИНН",VLOOKUP(tbl_main[[#This Row],[ИНН организации]],tbl_inn[],3,FALSE)))</f>
        <v/>
      </c>
      <c r="Z1698" s="90" t="str">
        <f>IF(ISERROR(VLOOKUP(tbl_main[[#This Row],[ИНН организации]],tbl_inn[],4,FALSE)),"",VLOOKUP(tbl_main[[#This Row],[ИНН организации]],tbl_inn[],4,FALSE))</f>
        <v/>
      </c>
      <c r="AA1698" s="90" t="str">
        <f>IF(ISERROR(VLOOKUP(tbl_main[[#This Row],[ИНН организации]],tbl_inn[],8,FALSE)),"",VLOOKUP(tbl_main[[#This Row],[ИНН организации]],tbl_inn[],8,FALSE))</f>
        <v/>
      </c>
      <c r="AB1698" s="83" t="s">
        <v>311</v>
      </c>
      <c r="AC1698" s="83" t="s">
        <v>311</v>
      </c>
      <c r="AD1698" s="83" t="s">
        <v>311</v>
      </c>
      <c r="AE1698" s="83" t="s">
        <v>311</v>
      </c>
      <c r="AF1698" s="83" t="s">
        <v>311</v>
      </c>
      <c r="AG1698" s="83" t="s">
        <v>311</v>
      </c>
      <c r="AH1698" s="83" t="s">
        <v>311</v>
      </c>
      <c r="AI1698" s="83" t="s">
        <v>311</v>
      </c>
      <c r="AJ1698" s="83" t="s">
        <v>311</v>
      </c>
      <c r="AK1698" s="83" t="s">
        <v>311</v>
      </c>
      <c r="AL1698" s="83" t="s">
        <v>311</v>
      </c>
      <c r="AM1698" s="83" t="s">
        <v>311</v>
      </c>
      <c r="AN1698" s="83" t="s">
        <v>311</v>
      </c>
    </row>
    <row r="1699" spans="1:40" x14ac:dyDescent="0.25">
      <c r="A1699" s="81">
        <f t="shared" si="26"/>
        <v>1690</v>
      </c>
      <c r="B1699" s="82" t="str">
        <f>IF(tbl_main[[#This Row],[ТИП]]="","",IF(tbl_main[[#This Row],[Серия и номер]]="","",tbl_main[[#This Row],[ТИП]]&amp;"-"&amp;RIGHT(tbl_main[[#This Row],[Серия и номер]],6)))</f>
        <v/>
      </c>
      <c r="C1699" s="83" t="s">
        <v>311</v>
      </c>
      <c r="D1699" s="83" t="s">
        <v>311</v>
      </c>
      <c r="E1699" s="83" t="s">
        <v>311</v>
      </c>
      <c r="F1699" s="83" t="s">
        <v>311</v>
      </c>
      <c r="G1699" s="83" t="s">
        <v>311</v>
      </c>
      <c r="H1699" s="83" t="s">
        <v>311</v>
      </c>
      <c r="I1699" s="83" t="s">
        <v>311</v>
      </c>
      <c r="J1699" s="83" t="s">
        <v>311</v>
      </c>
      <c r="K1699" s="84" t="s">
        <v>311</v>
      </c>
      <c r="L1699" s="83" t="s">
        <v>311</v>
      </c>
      <c r="M1699" s="85" t="s">
        <v>311</v>
      </c>
      <c r="N1699" s="83" t="s">
        <v>311</v>
      </c>
      <c r="O1699" s="84" t="s">
        <v>311</v>
      </c>
      <c r="P1699" s="83" t="s">
        <v>311</v>
      </c>
      <c r="Q1699" s="83" t="s">
        <v>311</v>
      </c>
      <c r="R1699" s="83" t="s">
        <v>311</v>
      </c>
      <c r="S1699" s="86" t="s">
        <v>311</v>
      </c>
      <c r="T1699" s="83" t="s">
        <v>311</v>
      </c>
      <c r="U1699" s="83" t="s">
        <v>311</v>
      </c>
      <c r="V1699" s="83" t="s">
        <v>311</v>
      </c>
      <c r="W1699" s="86" t="s">
        <v>311</v>
      </c>
      <c r="X1699" s="86" t="s">
        <v>311</v>
      </c>
      <c r="Y1699" s="90" t="str">
        <f>IF(tbl_main[[#This Row],[ИНН организации]]="","",IF(ISERROR(VLOOKUP(tbl_main[[#This Row],[ИНН организации]],tbl_inn[],3,FALSE)),"Проверьте ИНН",VLOOKUP(tbl_main[[#This Row],[ИНН организации]],tbl_inn[],3,FALSE)))</f>
        <v/>
      </c>
      <c r="Z1699" s="90" t="str">
        <f>IF(ISERROR(VLOOKUP(tbl_main[[#This Row],[ИНН организации]],tbl_inn[],4,FALSE)),"",VLOOKUP(tbl_main[[#This Row],[ИНН организации]],tbl_inn[],4,FALSE))</f>
        <v/>
      </c>
      <c r="AA1699" s="90" t="str">
        <f>IF(ISERROR(VLOOKUP(tbl_main[[#This Row],[ИНН организации]],tbl_inn[],8,FALSE)),"",VLOOKUP(tbl_main[[#This Row],[ИНН организации]],tbl_inn[],8,FALSE))</f>
        <v/>
      </c>
      <c r="AB1699" s="83" t="s">
        <v>311</v>
      </c>
      <c r="AC1699" s="83" t="s">
        <v>311</v>
      </c>
      <c r="AD1699" s="83" t="s">
        <v>311</v>
      </c>
      <c r="AE1699" s="83" t="s">
        <v>311</v>
      </c>
      <c r="AF1699" s="83" t="s">
        <v>311</v>
      </c>
      <c r="AG1699" s="83" t="s">
        <v>311</v>
      </c>
      <c r="AH1699" s="83" t="s">
        <v>311</v>
      </c>
      <c r="AI1699" s="83" t="s">
        <v>311</v>
      </c>
      <c r="AJ1699" s="83" t="s">
        <v>311</v>
      </c>
      <c r="AK1699" s="83" t="s">
        <v>311</v>
      </c>
      <c r="AL1699" s="83" t="s">
        <v>311</v>
      </c>
      <c r="AM1699" s="83" t="s">
        <v>311</v>
      </c>
      <c r="AN1699" s="83" t="s">
        <v>311</v>
      </c>
    </row>
    <row r="1700" spans="1:40" x14ac:dyDescent="0.25">
      <c r="A1700" s="81">
        <f t="shared" si="26"/>
        <v>1691</v>
      </c>
      <c r="B1700" s="82" t="str">
        <f>IF(tbl_main[[#This Row],[ТИП]]="","",IF(tbl_main[[#This Row],[Серия и номер]]="","",tbl_main[[#This Row],[ТИП]]&amp;"-"&amp;RIGHT(tbl_main[[#This Row],[Серия и номер]],6)))</f>
        <v/>
      </c>
      <c r="C1700" s="83" t="s">
        <v>311</v>
      </c>
      <c r="D1700" s="83" t="s">
        <v>311</v>
      </c>
      <c r="E1700" s="83" t="s">
        <v>311</v>
      </c>
      <c r="F1700" s="83" t="s">
        <v>311</v>
      </c>
      <c r="G1700" s="83" t="s">
        <v>311</v>
      </c>
      <c r="H1700" s="83" t="s">
        <v>311</v>
      </c>
      <c r="I1700" s="83" t="s">
        <v>311</v>
      </c>
      <c r="J1700" s="83" t="s">
        <v>311</v>
      </c>
      <c r="K1700" s="84" t="s">
        <v>311</v>
      </c>
      <c r="L1700" s="83" t="s">
        <v>311</v>
      </c>
      <c r="M1700" s="85" t="s">
        <v>311</v>
      </c>
      <c r="N1700" s="83" t="s">
        <v>311</v>
      </c>
      <c r="O1700" s="84" t="s">
        <v>311</v>
      </c>
      <c r="P1700" s="83" t="s">
        <v>311</v>
      </c>
      <c r="Q1700" s="83" t="s">
        <v>311</v>
      </c>
      <c r="R1700" s="83" t="s">
        <v>311</v>
      </c>
      <c r="S1700" s="86" t="s">
        <v>311</v>
      </c>
      <c r="T1700" s="83" t="s">
        <v>311</v>
      </c>
      <c r="U1700" s="83" t="s">
        <v>311</v>
      </c>
      <c r="V1700" s="83" t="s">
        <v>311</v>
      </c>
      <c r="W1700" s="86" t="s">
        <v>311</v>
      </c>
      <c r="X1700" s="86" t="s">
        <v>311</v>
      </c>
      <c r="Y1700" s="90" t="str">
        <f>IF(tbl_main[[#This Row],[ИНН организации]]="","",IF(ISERROR(VLOOKUP(tbl_main[[#This Row],[ИНН организации]],tbl_inn[],3,FALSE)),"Проверьте ИНН",VLOOKUP(tbl_main[[#This Row],[ИНН организации]],tbl_inn[],3,FALSE)))</f>
        <v/>
      </c>
      <c r="Z1700" s="90" t="str">
        <f>IF(ISERROR(VLOOKUP(tbl_main[[#This Row],[ИНН организации]],tbl_inn[],4,FALSE)),"",VLOOKUP(tbl_main[[#This Row],[ИНН организации]],tbl_inn[],4,FALSE))</f>
        <v/>
      </c>
      <c r="AA1700" s="90" t="str">
        <f>IF(ISERROR(VLOOKUP(tbl_main[[#This Row],[ИНН организации]],tbl_inn[],8,FALSE)),"",VLOOKUP(tbl_main[[#This Row],[ИНН организации]],tbl_inn[],8,FALSE))</f>
        <v/>
      </c>
      <c r="AB1700" s="83" t="s">
        <v>311</v>
      </c>
      <c r="AC1700" s="83" t="s">
        <v>311</v>
      </c>
      <c r="AD1700" s="83" t="s">
        <v>311</v>
      </c>
      <c r="AE1700" s="83" t="s">
        <v>311</v>
      </c>
      <c r="AF1700" s="83" t="s">
        <v>311</v>
      </c>
      <c r="AG1700" s="83" t="s">
        <v>311</v>
      </c>
      <c r="AH1700" s="83" t="s">
        <v>311</v>
      </c>
      <c r="AI1700" s="83" t="s">
        <v>311</v>
      </c>
      <c r="AJ1700" s="83" t="s">
        <v>311</v>
      </c>
      <c r="AK1700" s="83" t="s">
        <v>311</v>
      </c>
      <c r="AL1700" s="83" t="s">
        <v>311</v>
      </c>
      <c r="AM1700" s="83" t="s">
        <v>311</v>
      </c>
      <c r="AN1700" s="83" t="s">
        <v>311</v>
      </c>
    </row>
    <row r="1701" spans="1:40" x14ac:dyDescent="0.25">
      <c r="A1701" s="81">
        <f t="shared" si="26"/>
        <v>1692</v>
      </c>
      <c r="B1701" s="82" t="str">
        <f>IF(tbl_main[[#This Row],[ТИП]]="","",IF(tbl_main[[#This Row],[Серия и номер]]="","",tbl_main[[#This Row],[ТИП]]&amp;"-"&amp;RIGHT(tbl_main[[#This Row],[Серия и номер]],6)))</f>
        <v/>
      </c>
      <c r="C1701" s="83" t="s">
        <v>311</v>
      </c>
      <c r="D1701" s="83" t="s">
        <v>311</v>
      </c>
      <c r="E1701" s="83" t="s">
        <v>311</v>
      </c>
      <c r="F1701" s="83" t="s">
        <v>311</v>
      </c>
      <c r="G1701" s="83" t="s">
        <v>311</v>
      </c>
      <c r="H1701" s="83" t="s">
        <v>311</v>
      </c>
      <c r="I1701" s="83" t="s">
        <v>311</v>
      </c>
      <c r="J1701" s="83" t="s">
        <v>311</v>
      </c>
      <c r="K1701" s="84" t="s">
        <v>311</v>
      </c>
      <c r="L1701" s="83" t="s">
        <v>311</v>
      </c>
      <c r="M1701" s="85" t="s">
        <v>311</v>
      </c>
      <c r="N1701" s="83" t="s">
        <v>311</v>
      </c>
      <c r="O1701" s="84" t="s">
        <v>311</v>
      </c>
      <c r="P1701" s="83" t="s">
        <v>311</v>
      </c>
      <c r="Q1701" s="83" t="s">
        <v>311</v>
      </c>
      <c r="R1701" s="83" t="s">
        <v>311</v>
      </c>
      <c r="S1701" s="86" t="s">
        <v>311</v>
      </c>
      <c r="T1701" s="83" t="s">
        <v>311</v>
      </c>
      <c r="U1701" s="83" t="s">
        <v>311</v>
      </c>
      <c r="V1701" s="83" t="s">
        <v>311</v>
      </c>
      <c r="W1701" s="86" t="s">
        <v>311</v>
      </c>
      <c r="X1701" s="86" t="s">
        <v>311</v>
      </c>
      <c r="Y1701" s="90" t="str">
        <f>IF(tbl_main[[#This Row],[ИНН организации]]="","",IF(ISERROR(VLOOKUP(tbl_main[[#This Row],[ИНН организации]],tbl_inn[],3,FALSE)),"Проверьте ИНН",VLOOKUP(tbl_main[[#This Row],[ИНН организации]],tbl_inn[],3,FALSE)))</f>
        <v/>
      </c>
      <c r="Z1701" s="90" t="str">
        <f>IF(ISERROR(VLOOKUP(tbl_main[[#This Row],[ИНН организации]],tbl_inn[],4,FALSE)),"",VLOOKUP(tbl_main[[#This Row],[ИНН организации]],tbl_inn[],4,FALSE))</f>
        <v/>
      </c>
      <c r="AA1701" s="90" t="str">
        <f>IF(ISERROR(VLOOKUP(tbl_main[[#This Row],[ИНН организации]],tbl_inn[],8,FALSE)),"",VLOOKUP(tbl_main[[#This Row],[ИНН организации]],tbl_inn[],8,FALSE))</f>
        <v/>
      </c>
      <c r="AB1701" s="83" t="s">
        <v>311</v>
      </c>
      <c r="AC1701" s="83" t="s">
        <v>311</v>
      </c>
      <c r="AD1701" s="83" t="s">
        <v>311</v>
      </c>
      <c r="AE1701" s="83" t="s">
        <v>311</v>
      </c>
      <c r="AF1701" s="83" t="s">
        <v>311</v>
      </c>
      <c r="AG1701" s="83" t="s">
        <v>311</v>
      </c>
      <c r="AH1701" s="83" t="s">
        <v>311</v>
      </c>
      <c r="AI1701" s="83" t="s">
        <v>311</v>
      </c>
      <c r="AJ1701" s="83" t="s">
        <v>311</v>
      </c>
      <c r="AK1701" s="83" t="s">
        <v>311</v>
      </c>
      <c r="AL1701" s="83" t="s">
        <v>311</v>
      </c>
      <c r="AM1701" s="83" t="s">
        <v>311</v>
      </c>
      <c r="AN1701" s="83" t="s">
        <v>311</v>
      </c>
    </row>
    <row r="1702" spans="1:40" x14ac:dyDescent="0.25">
      <c r="A1702" s="81">
        <f t="shared" si="26"/>
        <v>1693</v>
      </c>
      <c r="B1702" s="82" t="str">
        <f>IF(tbl_main[[#This Row],[ТИП]]="","",IF(tbl_main[[#This Row],[Серия и номер]]="","",tbl_main[[#This Row],[ТИП]]&amp;"-"&amp;RIGHT(tbl_main[[#This Row],[Серия и номер]],6)))</f>
        <v/>
      </c>
      <c r="C1702" s="83" t="s">
        <v>311</v>
      </c>
      <c r="D1702" s="83" t="s">
        <v>311</v>
      </c>
      <c r="E1702" s="83" t="s">
        <v>311</v>
      </c>
      <c r="F1702" s="83" t="s">
        <v>311</v>
      </c>
      <c r="G1702" s="83" t="s">
        <v>311</v>
      </c>
      <c r="H1702" s="83" t="s">
        <v>311</v>
      </c>
      <c r="I1702" s="83" t="s">
        <v>311</v>
      </c>
      <c r="J1702" s="83" t="s">
        <v>311</v>
      </c>
      <c r="K1702" s="84" t="s">
        <v>311</v>
      </c>
      <c r="L1702" s="83" t="s">
        <v>311</v>
      </c>
      <c r="M1702" s="85" t="s">
        <v>311</v>
      </c>
      <c r="N1702" s="83" t="s">
        <v>311</v>
      </c>
      <c r="O1702" s="84" t="s">
        <v>311</v>
      </c>
      <c r="P1702" s="83" t="s">
        <v>311</v>
      </c>
      <c r="Q1702" s="83" t="s">
        <v>311</v>
      </c>
      <c r="R1702" s="83" t="s">
        <v>311</v>
      </c>
      <c r="S1702" s="86" t="s">
        <v>311</v>
      </c>
      <c r="T1702" s="83" t="s">
        <v>311</v>
      </c>
      <c r="U1702" s="83" t="s">
        <v>311</v>
      </c>
      <c r="V1702" s="83" t="s">
        <v>311</v>
      </c>
      <c r="W1702" s="86" t="s">
        <v>311</v>
      </c>
      <c r="X1702" s="86" t="s">
        <v>311</v>
      </c>
      <c r="Y1702" s="90" t="str">
        <f>IF(tbl_main[[#This Row],[ИНН организации]]="","",IF(ISERROR(VLOOKUP(tbl_main[[#This Row],[ИНН организации]],tbl_inn[],3,FALSE)),"Проверьте ИНН",VLOOKUP(tbl_main[[#This Row],[ИНН организации]],tbl_inn[],3,FALSE)))</f>
        <v/>
      </c>
      <c r="Z1702" s="90" t="str">
        <f>IF(ISERROR(VLOOKUP(tbl_main[[#This Row],[ИНН организации]],tbl_inn[],4,FALSE)),"",VLOOKUP(tbl_main[[#This Row],[ИНН организации]],tbl_inn[],4,FALSE))</f>
        <v/>
      </c>
      <c r="AA1702" s="90" t="str">
        <f>IF(ISERROR(VLOOKUP(tbl_main[[#This Row],[ИНН организации]],tbl_inn[],8,FALSE)),"",VLOOKUP(tbl_main[[#This Row],[ИНН организации]],tbl_inn[],8,FALSE))</f>
        <v/>
      </c>
      <c r="AB1702" s="83" t="s">
        <v>311</v>
      </c>
      <c r="AC1702" s="83" t="s">
        <v>311</v>
      </c>
      <c r="AD1702" s="83" t="s">
        <v>311</v>
      </c>
      <c r="AE1702" s="83" t="s">
        <v>311</v>
      </c>
      <c r="AF1702" s="83" t="s">
        <v>311</v>
      </c>
      <c r="AG1702" s="83" t="s">
        <v>311</v>
      </c>
      <c r="AH1702" s="83" t="s">
        <v>311</v>
      </c>
      <c r="AI1702" s="83" t="s">
        <v>311</v>
      </c>
      <c r="AJ1702" s="83" t="s">
        <v>311</v>
      </c>
      <c r="AK1702" s="83" t="s">
        <v>311</v>
      </c>
      <c r="AL1702" s="83" t="s">
        <v>311</v>
      </c>
      <c r="AM1702" s="83" t="s">
        <v>311</v>
      </c>
      <c r="AN1702" s="83" t="s">
        <v>311</v>
      </c>
    </row>
    <row r="1703" spans="1:40" x14ac:dyDescent="0.25">
      <c r="A1703" s="81">
        <f t="shared" si="26"/>
        <v>1694</v>
      </c>
      <c r="B1703" s="82" t="str">
        <f>IF(tbl_main[[#This Row],[ТИП]]="","",IF(tbl_main[[#This Row],[Серия и номер]]="","",tbl_main[[#This Row],[ТИП]]&amp;"-"&amp;RIGHT(tbl_main[[#This Row],[Серия и номер]],6)))</f>
        <v/>
      </c>
      <c r="C1703" s="83" t="s">
        <v>311</v>
      </c>
      <c r="D1703" s="83" t="s">
        <v>311</v>
      </c>
      <c r="E1703" s="83" t="s">
        <v>311</v>
      </c>
      <c r="F1703" s="83" t="s">
        <v>311</v>
      </c>
      <c r="G1703" s="83" t="s">
        <v>311</v>
      </c>
      <c r="H1703" s="83" t="s">
        <v>311</v>
      </c>
      <c r="I1703" s="83" t="s">
        <v>311</v>
      </c>
      <c r="J1703" s="83" t="s">
        <v>311</v>
      </c>
      <c r="K1703" s="84" t="s">
        <v>311</v>
      </c>
      <c r="L1703" s="83" t="s">
        <v>311</v>
      </c>
      <c r="M1703" s="85" t="s">
        <v>311</v>
      </c>
      <c r="N1703" s="83" t="s">
        <v>311</v>
      </c>
      <c r="O1703" s="84" t="s">
        <v>311</v>
      </c>
      <c r="P1703" s="83" t="s">
        <v>311</v>
      </c>
      <c r="Q1703" s="83" t="s">
        <v>311</v>
      </c>
      <c r="R1703" s="83" t="s">
        <v>311</v>
      </c>
      <c r="S1703" s="86" t="s">
        <v>311</v>
      </c>
      <c r="T1703" s="83" t="s">
        <v>311</v>
      </c>
      <c r="U1703" s="83" t="s">
        <v>311</v>
      </c>
      <c r="V1703" s="83" t="s">
        <v>311</v>
      </c>
      <c r="W1703" s="86" t="s">
        <v>311</v>
      </c>
      <c r="X1703" s="86" t="s">
        <v>311</v>
      </c>
      <c r="Y1703" s="90" t="str">
        <f>IF(tbl_main[[#This Row],[ИНН организации]]="","",IF(ISERROR(VLOOKUP(tbl_main[[#This Row],[ИНН организации]],tbl_inn[],3,FALSE)),"Проверьте ИНН",VLOOKUP(tbl_main[[#This Row],[ИНН организации]],tbl_inn[],3,FALSE)))</f>
        <v/>
      </c>
      <c r="Z1703" s="90" t="str">
        <f>IF(ISERROR(VLOOKUP(tbl_main[[#This Row],[ИНН организации]],tbl_inn[],4,FALSE)),"",VLOOKUP(tbl_main[[#This Row],[ИНН организации]],tbl_inn[],4,FALSE))</f>
        <v/>
      </c>
      <c r="AA1703" s="90" t="str">
        <f>IF(ISERROR(VLOOKUP(tbl_main[[#This Row],[ИНН организации]],tbl_inn[],8,FALSE)),"",VLOOKUP(tbl_main[[#This Row],[ИНН организации]],tbl_inn[],8,FALSE))</f>
        <v/>
      </c>
      <c r="AB1703" s="83" t="s">
        <v>311</v>
      </c>
      <c r="AC1703" s="83" t="s">
        <v>311</v>
      </c>
      <c r="AD1703" s="83" t="s">
        <v>311</v>
      </c>
      <c r="AE1703" s="83" t="s">
        <v>311</v>
      </c>
      <c r="AF1703" s="83" t="s">
        <v>311</v>
      </c>
      <c r="AG1703" s="83" t="s">
        <v>311</v>
      </c>
      <c r="AH1703" s="83" t="s">
        <v>311</v>
      </c>
      <c r="AI1703" s="83" t="s">
        <v>311</v>
      </c>
      <c r="AJ1703" s="83" t="s">
        <v>311</v>
      </c>
      <c r="AK1703" s="83" t="s">
        <v>311</v>
      </c>
      <c r="AL1703" s="83" t="s">
        <v>311</v>
      </c>
      <c r="AM1703" s="83" t="s">
        <v>311</v>
      </c>
      <c r="AN1703" s="83" t="s">
        <v>311</v>
      </c>
    </row>
    <row r="1704" spans="1:40" x14ac:dyDescent="0.25">
      <c r="A1704" s="81">
        <f t="shared" si="26"/>
        <v>1695</v>
      </c>
      <c r="B1704" s="82" t="str">
        <f>IF(tbl_main[[#This Row],[ТИП]]="","",IF(tbl_main[[#This Row],[Серия и номер]]="","",tbl_main[[#This Row],[ТИП]]&amp;"-"&amp;RIGHT(tbl_main[[#This Row],[Серия и номер]],6)))</f>
        <v/>
      </c>
      <c r="C1704" s="83" t="s">
        <v>311</v>
      </c>
      <c r="D1704" s="83" t="s">
        <v>311</v>
      </c>
      <c r="E1704" s="83" t="s">
        <v>311</v>
      </c>
      <c r="F1704" s="83" t="s">
        <v>311</v>
      </c>
      <c r="G1704" s="83" t="s">
        <v>311</v>
      </c>
      <c r="H1704" s="83" t="s">
        <v>311</v>
      </c>
      <c r="I1704" s="83" t="s">
        <v>311</v>
      </c>
      <c r="J1704" s="83" t="s">
        <v>311</v>
      </c>
      <c r="K1704" s="84" t="s">
        <v>311</v>
      </c>
      <c r="L1704" s="83" t="s">
        <v>311</v>
      </c>
      <c r="M1704" s="85" t="s">
        <v>311</v>
      </c>
      <c r="N1704" s="83" t="s">
        <v>311</v>
      </c>
      <c r="O1704" s="84" t="s">
        <v>311</v>
      </c>
      <c r="P1704" s="83" t="s">
        <v>311</v>
      </c>
      <c r="Q1704" s="83" t="s">
        <v>311</v>
      </c>
      <c r="R1704" s="83" t="s">
        <v>311</v>
      </c>
      <c r="S1704" s="86" t="s">
        <v>311</v>
      </c>
      <c r="T1704" s="83" t="s">
        <v>311</v>
      </c>
      <c r="U1704" s="83" t="s">
        <v>311</v>
      </c>
      <c r="V1704" s="83" t="s">
        <v>311</v>
      </c>
      <c r="W1704" s="86" t="s">
        <v>311</v>
      </c>
      <c r="X1704" s="86" t="s">
        <v>311</v>
      </c>
      <c r="Y1704" s="90" t="str">
        <f>IF(tbl_main[[#This Row],[ИНН организации]]="","",IF(ISERROR(VLOOKUP(tbl_main[[#This Row],[ИНН организации]],tbl_inn[],3,FALSE)),"Проверьте ИНН",VLOOKUP(tbl_main[[#This Row],[ИНН организации]],tbl_inn[],3,FALSE)))</f>
        <v/>
      </c>
      <c r="Z1704" s="90" t="str">
        <f>IF(ISERROR(VLOOKUP(tbl_main[[#This Row],[ИНН организации]],tbl_inn[],4,FALSE)),"",VLOOKUP(tbl_main[[#This Row],[ИНН организации]],tbl_inn[],4,FALSE))</f>
        <v/>
      </c>
      <c r="AA1704" s="90" t="str">
        <f>IF(ISERROR(VLOOKUP(tbl_main[[#This Row],[ИНН организации]],tbl_inn[],8,FALSE)),"",VLOOKUP(tbl_main[[#This Row],[ИНН организации]],tbl_inn[],8,FALSE))</f>
        <v/>
      </c>
      <c r="AB1704" s="83" t="s">
        <v>311</v>
      </c>
      <c r="AC1704" s="83" t="s">
        <v>311</v>
      </c>
      <c r="AD1704" s="83" t="s">
        <v>311</v>
      </c>
      <c r="AE1704" s="83" t="s">
        <v>311</v>
      </c>
      <c r="AF1704" s="83" t="s">
        <v>311</v>
      </c>
      <c r="AG1704" s="83" t="s">
        <v>311</v>
      </c>
      <c r="AH1704" s="83" t="s">
        <v>311</v>
      </c>
      <c r="AI1704" s="83" t="s">
        <v>311</v>
      </c>
      <c r="AJ1704" s="83" t="s">
        <v>311</v>
      </c>
      <c r="AK1704" s="83" t="s">
        <v>311</v>
      </c>
      <c r="AL1704" s="83" t="s">
        <v>311</v>
      </c>
      <c r="AM1704" s="83" t="s">
        <v>311</v>
      </c>
      <c r="AN1704" s="83" t="s">
        <v>311</v>
      </c>
    </row>
    <row r="1705" spans="1:40" x14ac:dyDescent="0.25">
      <c r="A1705" s="81">
        <f t="shared" si="26"/>
        <v>1696</v>
      </c>
      <c r="B1705" s="82" t="str">
        <f>IF(tbl_main[[#This Row],[ТИП]]="","",IF(tbl_main[[#This Row],[Серия и номер]]="","",tbl_main[[#This Row],[ТИП]]&amp;"-"&amp;RIGHT(tbl_main[[#This Row],[Серия и номер]],6)))</f>
        <v/>
      </c>
      <c r="C1705" s="83" t="s">
        <v>311</v>
      </c>
      <c r="D1705" s="83" t="s">
        <v>311</v>
      </c>
      <c r="E1705" s="83" t="s">
        <v>311</v>
      </c>
      <c r="F1705" s="83" t="s">
        <v>311</v>
      </c>
      <c r="G1705" s="83" t="s">
        <v>311</v>
      </c>
      <c r="H1705" s="83" t="s">
        <v>311</v>
      </c>
      <c r="I1705" s="83" t="s">
        <v>311</v>
      </c>
      <c r="J1705" s="83" t="s">
        <v>311</v>
      </c>
      <c r="K1705" s="84" t="s">
        <v>311</v>
      </c>
      <c r="L1705" s="83" t="s">
        <v>311</v>
      </c>
      <c r="M1705" s="85" t="s">
        <v>311</v>
      </c>
      <c r="N1705" s="83" t="s">
        <v>311</v>
      </c>
      <c r="O1705" s="84" t="s">
        <v>311</v>
      </c>
      <c r="P1705" s="83" t="s">
        <v>311</v>
      </c>
      <c r="Q1705" s="83" t="s">
        <v>311</v>
      </c>
      <c r="R1705" s="83" t="s">
        <v>311</v>
      </c>
      <c r="S1705" s="86" t="s">
        <v>311</v>
      </c>
      <c r="T1705" s="83" t="s">
        <v>311</v>
      </c>
      <c r="U1705" s="83" t="s">
        <v>311</v>
      </c>
      <c r="V1705" s="83" t="s">
        <v>311</v>
      </c>
      <c r="W1705" s="86" t="s">
        <v>311</v>
      </c>
      <c r="X1705" s="86" t="s">
        <v>311</v>
      </c>
      <c r="Y1705" s="90" t="str">
        <f>IF(tbl_main[[#This Row],[ИНН организации]]="","",IF(ISERROR(VLOOKUP(tbl_main[[#This Row],[ИНН организации]],tbl_inn[],3,FALSE)),"Проверьте ИНН",VLOOKUP(tbl_main[[#This Row],[ИНН организации]],tbl_inn[],3,FALSE)))</f>
        <v/>
      </c>
      <c r="Z1705" s="90" t="str">
        <f>IF(ISERROR(VLOOKUP(tbl_main[[#This Row],[ИНН организации]],tbl_inn[],4,FALSE)),"",VLOOKUP(tbl_main[[#This Row],[ИНН организации]],tbl_inn[],4,FALSE))</f>
        <v/>
      </c>
      <c r="AA1705" s="90" t="str">
        <f>IF(ISERROR(VLOOKUP(tbl_main[[#This Row],[ИНН организации]],tbl_inn[],8,FALSE)),"",VLOOKUP(tbl_main[[#This Row],[ИНН организации]],tbl_inn[],8,FALSE))</f>
        <v/>
      </c>
      <c r="AB1705" s="83" t="s">
        <v>311</v>
      </c>
      <c r="AC1705" s="83" t="s">
        <v>311</v>
      </c>
      <c r="AD1705" s="83" t="s">
        <v>311</v>
      </c>
      <c r="AE1705" s="83" t="s">
        <v>311</v>
      </c>
      <c r="AF1705" s="83" t="s">
        <v>311</v>
      </c>
      <c r="AG1705" s="83" t="s">
        <v>311</v>
      </c>
      <c r="AH1705" s="83" t="s">
        <v>311</v>
      </c>
      <c r="AI1705" s="83" t="s">
        <v>311</v>
      </c>
      <c r="AJ1705" s="83" t="s">
        <v>311</v>
      </c>
      <c r="AK1705" s="83" t="s">
        <v>311</v>
      </c>
      <c r="AL1705" s="83" t="s">
        <v>311</v>
      </c>
      <c r="AM1705" s="83" t="s">
        <v>311</v>
      </c>
      <c r="AN1705" s="83" t="s">
        <v>311</v>
      </c>
    </row>
    <row r="1706" spans="1:40" x14ac:dyDescent="0.25">
      <c r="A1706" s="81">
        <f t="shared" si="26"/>
        <v>1697</v>
      </c>
      <c r="B1706" s="82" t="str">
        <f>IF(tbl_main[[#This Row],[ТИП]]="","",IF(tbl_main[[#This Row],[Серия и номер]]="","",tbl_main[[#This Row],[ТИП]]&amp;"-"&amp;RIGHT(tbl_main[[#This Row],[Серия и номер]],6)))</f>
        <v/>
      </c>
      <c r="C1706" s="83" t="s">
        <v>311</v>
      </c>
      <c r="D1706" s="83" t="s">
        <v>311</v>
      </c>
      <c r="E1706" s="83" t="s">
        <v>311</v>
      </c>
      <c r="F1706" s="83" t="s">
        <v>311</v>
      </c>
      <c r="G1706" s="83" t="s">
        <v>311</v>
      </c>
      <c r="H1706" s="83" t="s">
        <v>311</v>
      </c>
      <c r="I1706" s="83" t="s">
        <v>311</v>
      </c>
      <c r="J1706" s="83" t="s">
        <v>311</v>
      </c>
      <c r="K1706" s="84" t="s">
        <v>311</v>
      </c>
      <c r="L1706" s="83" t="s">
        <v>311</v>
      </c>
      <c r="M1706" s="85" t="s">
        <v>311</v>
      </c>
      <c r="N1706" s="83" t="s">
        <v>311</v>
      </c>
      <c r="O1706" s="84" t="s">
        <v>311</v>
      </c>
      <c r="P1706" s="83" t="s">
        <v>311</v>
      </c>
      <c r="Q1706" s="83" t="s">
        <v>311</v>
      </c>
      <c r="R1706" s="83" t="s">
        <v>311</v>
      </c>
      <c r="S1706" s="86" t="s">
        <v>311</v>
      </c>
      <c r="T1706" s="83" t="s">
        <v>311</v>
      </c>
      <c r="U1706" s="83" t="s">
        <v>311</v>
      </c>
      <c r="V1706" s="83" t="s">
        <v>311</v>
      </c>
      <c r="W1706" s="86" t="s">
        <v>311</v>
      </c>
      <c r="X1706" s="86" t="s">
        <v>311</v>
      </c>
      <c r="Y1706" s="90" t="str">
        <f>IF(tbl_main[[#This Row],[ИНН организации]]="","",IF(ISERROR(VLOOKUP(tbl_main[[#This Row],[ИНН организации]],tbl_inn[],3,FALSE)),"Проверьте ИНН",VLOOKUP(tbl_main[[#This Row],[ИНН организации]],tbl_inn[],3,FALSE)))</f>
        <v/>
      </c>
      <c r="Z1706" s="90" t="str">
        <f>IF(ISERROR(VLOOKUP(tbl_main[[#This Row],[ИНН организации]],tbl_inn[],4,FALSE)),"",VLOOKUP(tbl_main[[#This Row],[ИНН организации]],tbl_inn[],4,FALSE))</f>
        <v/>
      </c>
      <c r="AA1706" s="90" t="str">
        <f>IF(ISERROR(VLOOKUP(tbl_main[[#This Row],[ИНН организации]],tbl_inn[],8,FALSE)),"",VLOOKUP(tbl_main[[#This Row],[ИНН организации]],tbl_inn[],8,FALSE))</f>
        <v/>
      </c>
      <c r="AB1706" s="83" t="s">
        <v>311</v>
      </c>
      <c r="AC1706" s="83" t="s">
        <v>311</v>
      </c>
      <c r="AD1706" s="83" t="s">
        <v>311</v>
      </c>
      <c r="AE1706" s="83" t="s">
        <v>311</v>
      </c>
      <c r="AF1706" s="83" t="s">
        <v>311</v>
      </c>
      <c r="AG1706" s="83" t="s">
        <v>311</v>
      </c>
      <c r="AH1706" s="83" t="s">
        <v>311</v>
      </c>
      <c r="AI1706" s="83" t="s">
        <v>311</v>
      </c>
      <c r="AJ1706" s="83" t="s">
        <v>311</v>
      </c>
      <c r="AK1706" s="83" t="s">
        <v>311</v>
      </c>
      <c r="AL1706" s="83" t="s">
        <v>311</v>
      </c>
      <c r="AM1706" s="83" t="s">
        <v>311</v>
      </c>
      <c r="AN1706" s="83" t="s">
        <v>311</v>
      </c>
    </row>
    <row r="1707" spans="1:40" x14ac:dyDescent="0.25">
      <c r="A1707" s="81">
        <f t="shared" si="26"/>
        <v>1698</v>
      </c>
      <c r="B1707" s="82" t="str">
        <f>IF(tbl_main[[#This Row],[ТИП]]="","",IF(tbl_main[[#This Row],[Серия и номер]]="","",tbl_main[[#This Row],[ТИП]]&amp;"-"&amp;RIGHT(tbl_main[[#This Row],[Серия и номер]],6)))</f>
        <v/>
      </c>
      <c r="C1707" s="83" t="s">
        <v>311</v>
      </c>
      <c r="D1707" s="83" t="s">
        <v>311</v>
      </c>
      <c r="E1707" s="83" t="s">
        <v>311</v>
      </c>
      <c r="F1707" s="83" t="s">
        <v>311</v>
      </c>
      <c r="G1707" s="83" t="s">
        <v>311</v>
      </c>
      <c r="H1707" s="83" t="s">
        <v>311</v>
      </c>
      <c r="I1707" s="83" t="s">
        <v>311</v>
      </c>
      <c r="J1707" s="83" t="s">
        <v>311</v>
      </c>
      <c r="K1707" s="84" t="s">
        <v>311</v>
      </c>
      <c r="L1707" s="83" t="s">
        <v>311</v>
      </c>
      <c r="M1707" s="85" t="s">
        <v>311</v>
      </c>
      <c r="N1707" s="83" t="s">
        <v>311</v>
      </c>
      <c r="O1707" s="84" t="s">
        <v>311</v>
      </c>
      <c r="P1707" s="83" t="s">
        <v>311</v>
      </c>
      <c r="Q1707" s="83" t="s">
        <v>311</v>
      </c>
      <c r="R1707" s="83" t="s">
        <v>311</v>
      </c>
      <c r="S1707" s="86" t="s">
        <v>311</v>
      </c>
      <c r="T1707" s="83" t="s">
        <v>311</v>
      </c>
      <c r="U1707" s="83" t="s">
        <v>311</v>
      </c>
      <c r="V1707" s="83" t="s">
        <v>311</v>
      </c>
      <c r="W1707" s="86" t="s">
        <v>311</v>
      </c>
      <c r="X1707" s="86" t="s">
        <v>311</v>
      </c>
      <c r="Y1707" s="90" t="str">
        <f>IF(tbl_main[[#This Row],[ИНН организации]]="","",IF(ISERROR(VLOOKUP(tbl_main[[#This Row],[ИНН организации]],tbl_inn[],3,FALSE)),"Проверьте ИНН",VLOOKUP(tbl_main[[#This Row],[ИНН организации]],tbl_inn[],3,FALSE)))</f>
        <v/>
      </c>
      <c r="Z1707" s="90" t="str">
        <f>IF(ISERROR(VLOOKUP(tbl_main[[#This Row],[ИНН организации]],tbl_inn[],4,FALSE)),"",VLOOKUP(tbl_main[[#This Row],[ИНН организации]],tbl_inn[],4,FALSE))</f>
        <v/>
      </c>
      <c r="AA1707" s="90" t="str">
        <f>IF(ISERROR(VLOOKUP(tbl_main[[#This Row],[ИНН организации]],tbl_inn[],8,FALSE)),"",VLOOKUP(tbl_main[[#This Row],[ИНН организации]],tbl_inn[],8,FALSE))</f>
        <v/>
      </c>
      <c r="AB1707" s="83" t="s">
        <v>311</v>
      </c>
      <c r="AC1707" s="83" t="s">
        <v>311</v>
      </c>
      <c r="AD1707" s="83" t="s">
        <v>311</v>
      </c>
      <c r="AE1707" s="83" t="s">
        <v>311</v>
      </c>
      <c r="AF1707" s="83" t="s">
        <v>311</v>
      </c>
      <c r="AG1707" s="83" t="s">
        <v>311</v>
      </c>
      <c r="AH1707" s="83" t="s">
        <v>311</v>
      </c>
      <c r="AI1707" s="83" t="s">
        <v>311</v>
      </c>
      <c r="AJ1707" s="83" t="s">
        <v>311</v>
      </c>
      <c r="AK1707" s="83" t="s">
        <v>311</v>
      </c>
      <c r="AL1707" s="83" t="s">
        <v>311</v>
      </c>
      <c r="AM1707" s="83" t="s">
        <v>311</v>
      </c>
      <c r="AN1707" s="83" t="s">
        <v>311</v>
      </c>
    </row>
    <row r="1708" spans="1:40" x14ac:dyDescent="0.25">
      <c r="A1708" s="81">
        <f t="shared" si="26"/>
        <v>1699</v>
      </c>
      <c r="B1708" s="82" t="str">
        <f>IF(tbl_main[[#This Row],[ТИП]]="","",IF(tbl_main[[#This Row],[Серия и номер]]="","",tbl_main[[#This Row],[ТИП]]&amp;"-"&amp;RIGHT(tbl_main[[#This Row],[Серия и номер]],6)))</f>
        <v/>
      </c>
      <c r="C1708" s="83" t="s">
        <v>311</v>
      </c>
      <c r="D1708" s="83" t="s">
        <v>311</v>
      </c>
      <c r="E1708" s="83" t="s">
        <v>311</v>
      </c>
      <c r="F1708" s="83" t="s">
        <v>311</v>
      </c>
      <c r="G1708" s="83" t="s">
        <v>311</v>
      </c>
      <c r="H1708" s="83" t="s">
        <v>311</v>
      </c>
      <c r="I1708" s="83" t="s">
        <v>311</v>
      </c>
      <c r="J1708" s="83" t="s">
        <v>311</v>
      </c>
      <c r="K1708" s="84" t="s">
        <v>311</v>
      </c>
      <c r="L1708" s="83" t="s">
        <v>311</v>
      </c>
      <c r="M1708" s="85" t="s">
        <v>311</v>
      </c>
      <c r="N1708" s="83" t="s">
        <v>311</v>
      </c>
      <c r="O1708" s="84" t="s">
        <v>311</v>
      </c>
      <c r="P1708" s="83" t="s">
        <v>311</v>
      </c>
      <c r="Q1708" s="83" t="s">
        <v>311</v>
      </c>
      <c r="R1708" s="83" t="s">
        <v>311</v>
      </c>
      <c r="S1708" s="86" t="s">
        <v>311</v>
      </c>
      <c r="T1708" s="83" t="s">
        <v>311</v>
      </c>
      <c r="U1708" s="83" t="s">
        <v>311</v>
      </c>
      <c r="V1708" s="83" t="s">
        <v>311</v>
      </c>
      <c r="W1708" s="86" t="s">
        <v>311</v>
      </c>
      <c r="X1708" s="86" t="s">
        <v>311</v>
      </c>
      <c r="Y1708" s="90" t="str">
        <f>IF(tbl_main[[#This Row],[ИНН организации]]="","",IF(ISERROR(VLOOKUP(tbl_main[[#This Row],[ИНН организации]],tbl_inn[],3,FALSE)),"Проверьте ИНН",VLOOKUP(tbl_main[[#This Row],[ИНН организации]],tbl_inn[],3,FALSE)))</f>
        <v/>
      </c>
      <c r="Z1708" s="90" t="str">
        <f>IF(ISERROR(VLOOKUP(tbl_main[[#This Row],[ИНН организации]],tbl_inn[],4,FALSE)),"",VLOOKUP(tbl_main[[#This Row],[ИНН организации]],tbl_inn[],4,FALSE))</f>
        <v/>
      </c>
      <c r="AA1708" s="90" t="str">
        <f>IF(ISERROR(VLOOKUP(tbl_main[[#This Row],[ИНН организации]],tbl_inn[],8,FALSE)),"",VLOOKUP(tbl_main[[#This Row],[ИНН организации]],tbl_inn[],8,FALSE))</f>
        <v/>
      </c>
      <c r="AB1708" s="83" t="s">
        <v>311</v>
      </c>
      <c r="AC1708" s="83" t="s">
        <v>311</v>
      </c>
      <c r="AD1708" s="83" t="s">
        <v>311</v>
      </c>
      <c r="AE1708" s="83" t="s">
        <v>311</v>
      </c>
      <c r="AF1708" s="83" t="s">
        <v>311</v>
      </c>
      <c r="AG1708" s="83" t="s">
        <v>311</v>
      </c>
      <c r="AH1708" s="83" t="s">
        <v>311</v>
      </c>
      <c r="AI1708" s="83" t="s">
        <v>311</v>
      </c>
      <c r="AJ1708" s="83" t="s">
        <v>311</v>
      </c>
      <c r="AK1708" s="83" t="s">
        <v>311</v>
      </c>
      <c r="AL1708" s="83" t="s">
        <v>311</v>
      </c>
      <c r="AM1708" s="83" t="s">
        <v>311</v>
      </c>
      <c r="AN1708" s="83" t="s">
        <v>311</v>
      </c>
    </row>
    <row r="1709" spans="1:40" x14ac:dyDescent="0.25">
      <c r="A1709" s="81">
        <f t="shared" si="26"/>
        <v>1700</v>
      </c>
      <c r="B1709" s="82" t="str">
        <f>IF(tbl_main[[#This Row],[ТИП]]="","",IF(tbl_main[[#This Row],[Серия и номер]]="","",tbl_main[[#This Row],[ТИП]]&amp;"-"&amp;RIGHT(tbl_main[[#This Row],[Серия и номер]],6)))</f>
        <v/>
      </c>
      <c r="C1709" s="83" t="s">
        <v>311</v>
      </c>
      <c r="D1709" s="83" t="s">
        <v>311</v>
      </c>
      <c r="E1709" s="83" t="s">
        <v>311</v>
      </c>
      <c r="F1709" s="83" t="s">
        <v>311</v>
      </c>
      <c r="G1709" s="83" t="s">
        <v>311</v>
      </c>
      <c r="H1709" s="83" t="s">
        <v>311</v>
      </c>
      <c r="I1709" s="83" t="s">
        <v>311</v>
      </c>
      <c r="J1709" s="83" t="s">
        <v>311</v>
      </c>
      <c r="K1709" s="84" t="s">
        <v>311</v>
      </c>
      <c r="L1709" s="83" t="s">
        <v>311</v>
      </c>
      <c r="M1709" s="85" t="s">
        <v>311</v>
      </c>
      <c r="N1709" s="83" t="s">
        <v>311</v>
      </c>
      <c r="O1709" s="84" t="s">
        <v>311</v>
      </c>
      <c r="P1709" s="83" t="s">
        <v>311</v>
      </c>
      <c r="Q1709" s="83" t="s">
        <v>311</v>
      </c>
      <c r="R1709" s="83" t="s">
        <v>311</v>
      </c>
      <c r="S1709" s="86" t="s">
        <v>311</v>
      </c>
      <c r="T1709" s="83" t="s">
        <v>311</v>
      </c>
      <c r="U1709" s="83" t="s">
        <v>311</v>
      </c>
      <c r="V1709" s="83" t="s">
        <v>311</v>
      </c>
      <c r="W1709" s="86" t="s">
        <v>311</v>
      </c>
      <c r="X1709" s="86" t="s">
        <v>311</v>
      </c>
      <c r="Y1709" s="90" t="str">
        <f>IF(tbl_main[[#This Row],[ИНН организации]]="","",IF(ISERROR(VLOOKUP(tbl_main[[#This Row],[ИНН организации]],tbl_inn[],3,FALSE)),"Проверьте ИНН",VLOOKUP(tbl_main[[#This Row],[ИНН организации]],tbl_inn[],3,FALSE)))</f>
        <v/>
      </c>
      <c r="Z1709" s="90" t="str">
        <f>IF(ISERROR(VLOOKUP(tbl_main[[#This Row],[ИНН организации]],tbl_inn[],4,FALSE)),"",VLOOKUP(tbl_main[[#This Row],[ИНН организации]],tbl_inn[],4,FALSE))</f>
        <v/>
      </c>
      <c r="AA1709" s="90" t="str">
        <f>IF(ISERROR(VLOOKUP(tbl_main[[#This Row],[ИНН организации]],tbl_inn[],8,FALSE)),"",VLOOKUP(tbl_main[[#This Row],[ИНН организации]],tbl_inn[],8,FALSE))</f>
        <v/>
      </c>
      <c r="AB1709" s="83" t="s">
        <v>311</v>
      </c>
      <c r="AC1709" s="83" t="s">
        <v>311</v>
      </c>
      <c r="AD1709" s="83" t="s">
        <v>311</v>
      </c>
      <c r="AE1709" s="83" t="s">
        <v>311</v>
      </c>
      <c r="AF1709" s="83" t="s">
        <v>311</v>
      </c>
      <c r="AG1709" s="83" t="s">
        <v>311</v>
      </c>
      <c r="AH1709" s="83" t="s">
        <v>311</v>
      </c>
      <c r="AI1709" s="83" t="s">
        <v>311</v>
      </c>
      <c r="AJ1709" s="83" t="s">
        <v>311</v>
      </c>
      <c r="AK1709" s="83" t="s">
        <v>311</v>
      </c>
      <c r="AL1709" s="83" t="s">
        <v>311</v>
      </c>
      <c r="AM1709" s="83" t="s">
        <v>311</v>
      </c>
      <c r="AN1709" s="83" t="s">
        <v>311</v>
      </c>
    </row>
    <row r="1710" spans="1:40" x14ac:dyDescent="0.25">
      <c r="A1710" s="81">
        <f t="shared" si="26"/>
        <v>1701</v>
      </c>
      <c r="B1710" s="82" t="str">
        <f>IF(tbl_main[[#This Row],[ТИП]]="","",IF(tbl_main[[#This Row],[Серия и номер]]="","",tbl_main[[#This Row],[ТИП]]&amp;"-"&amp;RIGHT(tbl_main[[#This Row],[Серия и номер]],6)))</f>
        <v/>
      </c>
      <c r="C1710" s="83" t="s">
        <v>311</v>
      </c>
      <c r="D1710" s="83" t="s">
        <v>311</v>
      </c>
      <c r="E1710" s="83" t="s">
        <v>311</v>
      </c>
      <c r="F1710" s="83" t="s">
        <v>311</v>
      </c>
      <c r="G1710" s="83" t="s">
        <v>311</v>
      </c>
      <c r="H1710" s="83" t="s">
        <v>311</v>
      </c>
      <c r="I1710" s="83" t="s">
        <v>311</v>
      </c>
      <c r="J1710" s="83" t="s">
        <v>311</v>
      </c>
      <c r="K1710" s="84" t="s">
        <v>311</v>
      </c>
      <c r="L1710" s="83" t="s">
        <v>311</v>
      </c>
      <c r="M1710" s="85" t="s">
        <v>311</v>
      </c>
      <c r="N1710" s="83" t="s">
        <v>311</v>
      </c>
      <c r="O1710" s="84" t="s">
        <v>311</v>
      </c>
      <c r="P1710" s="83" t="s">
        <v>311</v>
      </c>
      <c r="Q1710" s="83" t="s">
        <v>311</v>
      </c>
      <c r="R1710" s="83" t="s">
        <v>311</v>
      </c>
      <c r="S1710" s="86" t="s">
        <v>311</v>
      </c>
      <c r="T1710" s="83" t="s">
        <v>311</v>
      </c>
      <c r="U1710" s="83" t="s">
        <v>311</v>
      </c>
      <c r="V1710" s="83" t="s">
        <v>311</v>
      </c>
      <c r="W1710" s="86" t="s">
        <v>311</v>
      </c>
      <c r="X1710" s="86" t="s">
        <v>311</v>
      </c>
      <c r="Y1710" s="90" t="str">
        <f>IF(tbl_main[[#This Row],[ИНН организации]]="","",IF(ISERROR(VLOOKUP(tbl_main[[#This Row],[ИНН организации]],tbl_inn[],3,FALSE)),"Проверьте ИНН",VLOOKUP(tbl_main[[#This Row],[ИНН организации]],tbl_inn[],3,FALSE)))</f>
        <v/>
      </c>
      <c r="Z1710" s="90" t="str">
        <f>IF(ISERROR(VLOOKUP(tbl_main[[#This Row],[ИНН организации]],tbl_inn[],4,FALSE)),"",VLOOKUP(tbl_main[[#This Row],[ИНН организации]],tbl_inn[],4,FALSE))</f>
        <v/>
      </c>
      <c r="AA1710" s="90" t="str">
        <f>IF(ISERROR(VLOOKUP(tbl_main[[#This Row],[ИНН организации]],tbl_inn[],8,FALSE)),"",VLOOKUP(tbl_main[[#This Row],[ИНН организации]],tbl_inn[],8,FALSE))</f>
        <v/>
      </c>
      <c r="AB1710" s="83" t="s">
        <v>311</v>
      </c>
      <c r="AC1710" s="83" t="s">
        <v>311</v>
      </c>
      <c r="AD1710" s="83" t="s">
        <v>311</v>
      </c>
      <c r="AE1710" s="83" t="s">
        <v>311</v>
      </c>
      <c r="AF1710" s="83" t="s">
        <v>311</v>
      </c>
      <c r="AG1710" s="83" t="s">
        <v>311</v>
      </c>
      <c r="AH1710" s="83" t="s">
        <v>311</v>
      </c>
      <c r="AI1710" s="83" t="s">
        <v>311</v>
      </c>
      <c r="AJ1710" s="83" t="s">
        <v>311</v>
      </c>
      <c r="AK1710" s="83" t="s">
        <v>311</v>
      </c>
      <c r="AL1710" s="83" t="s">
        <v>311</v>
      </c>
      <c r="AM1710" s="83" t="s">
        <v>311</v>
      </c>
      <c r="AN1710" s="83" t="s">
        <v>311</v>
      </c>
    </row>
    <row r="1711" spans="1:40" x14ac:dyDescent="0.25">
      <c r="A1711" s="81">
        <f t="shared" si="26"/>
        <v>1702</v>
      </c>
      <c r="B1711" s="82" t="str">
        <f>IF(tbl_main[[#This Row],[ТИП]]="","",IF(tbl_main[[#This Row],[Серия и номер]]="","",tbl_main[[#This Row],[ТИП]]&amp;"-"&amp;RIGHT(tbl_main[[#This Row],[Серия и номер]],6)))</f>
        <v/>
      </c>
      <c r="C1711" s="83" t="s">
        <v>311</v>
      </c>
      <c r="D1711" s="83" t="s">
        <v>311</v>
      </c>
      <c r="E1711" s="83" t="s">
        <v>311</v>
      </c>
      <c r="F1711" s="83" t="s">
        <v>311</v>
      </c>
      <c r="G1711" s="83" t="s">
        <v>311</v>
      </c>
      <c r="H1711" s="83" t="s">
        <v>311</v>
      </c>
      <c r="I1711" s="83" t="s">
        <v>311</v>
      </c>
      <c r="J1711" s="83" t="s">
        <v>311</v>
      </c>
      <c r="K1711" s="84" t="s">
        <v>311</v>
      </c>
      <c r="L1711" s="83" t="s">
        <v>311</v>
      </c>
      <c r="M1711" s="85" t="s">
        <v>311</v>
      </c>
      <c r="N1711" s="83" t="s">
        <v>311</v>
      </c>
      <c r="O1711" s="84" t="s">
        <v>311</v>
      </c>
      <c r="P1711" s="83" t="s">
        <v>311</v>
      </c>
      <c r="Q1711" s="83" t="s">
        <v>311</v>
      </c>
      <c r="R1711" s="83" t="s">
        <v>311</v>
      </c>
      <c r="S1711" s="86" t="s">
        <v>311</v>
      </c>
      <c r="T1711" s="83" t="s">
        <v>311</v>
      </c>
      <c r="U1711" s="83" t="s">
        <v>311</v>
      </c>
      <c r="V1711" s="83" t="s">
        <v>311</v>
      </c>
      <c r="W1711" s="86" t="s">
        <v>311</v>
      </c>
      <c r="X1711" s="86" t="s">
        <v>311</v>
      </c>
      <c r="Y1711" s="90" t="str">
        <f>IF(tbl_main[[#This Row],[ИНН организации]]="","",IF(ISERROR(VLOOKUP(tbl_main[[#This Row],[ИНН организации]],tbl_inn[],3,FALSE)),"Проверьте ИНН",VLOOKUP(tbl_main[[#This Row],[ИНН организации]],tbl_inn[],3,FALSE)))</f>
        <v/>
      </c>
      <c r="Z1711" s="90" t="str">
        <f>IF(ISERROR(VLOOKUP(tbl_main[[#This Row],[ИНН организации]],tbl_inn[],4,FALSE)),"",VLOOKUP(tbl_main[[#This Row],[ИНН организации]],tbl_inn[],4,FALSE))</f>
        <v/>
      </c>
      <c r="AA1711" s="90" t="str">
        <f>IF(ISERROR(VLOOKUP(tbl_main[[#This Row],[ИНН организации]],tbl_inn[],8,FALSE)),"",VLOOKUP(tbl_main[[#This Row],[ИНН организации]],tbl_inn[],8,FALSE))</f>
        <v/>
      </c>
      <c r="AB1711" s="83" t="s">
        <v>311</v>
      </c>
      <c r="AC1711" s="83" t="s">
        <v>311</v>
      </c>
      <c r="AD1711" s="83" t="s">
        <v>311</v>
      </c>
      <c r="AE1711" s="83" t="s">
        <v>311</v>
      </c>
      <c r="AF1711" s="83" t="s">
        <v>311</v>
      </c>
      <c r="AG1711" s="83" t="s">
        <v>311</v>
      </c>
      <c r="AH1711" s="83" t="s">
        <v>311</v>
      </c>
      <c r="AI1711" s="83" t="s">
        <v>311</v>
      </c>
      <c r="AJ1711" s="83" t="s">
        <v>311</v>
      </c>
      <c r="AK1711" s="83" t="s">
        <v>311</v>
      </c>
      <c r="AL1711" s="83" t="s">
        <v>311</v>
      </c>
      <c r="AM1711" s="83" t="s">
        <v>311</v>
      </c>
      <c r="AN1711" s="83" t="s">
        <v>311</v>
      </c>
    </row>
    <row r="1712" spans="1:40" x14ac:dyDescent="0.25">
      <c r="A1712" s="81">
        <f t="shared" si="26"/>
        <v>1703</v>
      </c>
      <c r="B1712" s="82" t="str">
        <f>IF(tbl_main[[#This Row],[ТИП]]="","",IF(tbl_main[[#This Row],[Серия и номер]]="","",tbl_main[[#This Row],[ТИП]]&amp;"-"&amp;RIGHT(tbl_main[[#This Row],[Серия и номер]],6)))</f>
        <v/>
      </c>
      <c r="C1712" s="83" t="s">
        <v>311</v>
      </c>
      <c r="D1712" s="83" t="s">
        <v>311</v>
      </c>
      <c r="E1712" s="83" t="s">
        <v>311</v>
      </c>
      <c r="F1712" s="83" t="s">
        <v>311</v>
      </c>
      <c r="G1712" s="83" t="s">
        <v>311</v>
      </c>
      <c r="H1712" s="83" t="s">
        <v>311</v>
      </c>
      <c r="I1712" s="83" t="s">
        <v>311</v>
      </c>
      <c r="J1712" s="83" t="s">
        <v>311</v>
      </c>
      <c r="K1712" s="84" t="s">
        <v>311</v>
      </c>
      <c r="L1712" s="83" t="s">
        <v>311</v>
      </c>
      <c r="M1712" s="85" t="s">
        <v>311</v>
      </c>
      <c r="N1712" s="83" t="s">
        <v>311</v>
      </c>
      <c r="O1712" s="84" t="s">
        <v>311</v>
      </c>
      <c r="P1712" s="83" t="s">
        <v>311</v>
      </c>
      <c r="Q1712" s="83" t="s">
        <v>311</v>
      </c>
      <c r="R1712" s="83" t="s">
        <v>311</v>
      </c>
      <c r="S1712" s="86" t="s">
        <v>311</v>
      </c>
      <c r="T1712" s="83" t="s">
        <v>311</v>
      </c>
      <c r="U1712" s="83" t="s">
        <v>311</v>
      </c>
      <c r="V1712" s="83" t="s">
        <v>311</v>
      </c>
      <c r="W1712" s="86" t="s">
        <v>311</v>
      </c>
      <c r="X1712" s="86" t="s">
        <v>311</v>
      </c>
      <c r="Y1712" s="90" t="str">
        <f>IF(tbl_main[[#This Row],[ИНН организации]]="","",IF(ISERROR(VLOOKUP(tbl_main[[#This Row],[ИНН организации]],tbl_inn[],3,FALSE)),"Проверьте ИНН",VLOOKUP(tbl_main[[#This Row],[ИНН организации]],tbl_inn[],3,FALSE)))</f>
        <v/>
      </c>
      <c r="Z1712" s="90" t="str">
        <f>IF(ISERROR(VLOOKUP(tbl_main[[#This Row],[ИНН организации]],tbl_inn[],4,FALSE)),"",VLOOKUP(tbl_main[[#This Row],[ИНН организации]],tbl_inn[],4,FALSE))</f>
        <v/>
      </c>
      <c r="AA1712" s="90" t="str">
        <f>IF(ISERROR(VLOOKUP(tbl_main[[#This Row],[ИНН организации]],tbl_inn[],8,FALSE)),"",VLOOKUP(tbl_main[[#This Row],[ИНН организации]],tbl_inn[],8,FALSE))</f>
        <v/>
      </c>
      <c r="AB1712" s="83" t="s">
        <v>311</v>
      </c>
      <c r="AC1712" s="83" t="s">
        <v>311</v>
      </c>
      <c r="AD1712" s="83" t="s">
        <v>311</v>
      </c>
      <c r="AE1712" s="83" t="s">
        <v>311</v>
      </c>
      <c r="AF1712" s="83" t="s">
        <v>311</v>
      </c>
      <c r="AG1712" s="83" t="s">
        <v>311</v>
      </c>
      <c r="AH1712" s="83" t="s">
        <v>311</v>
      </c>
      <c r="AI1712" s="83" t="s">
        <v>311</v>
      </c>
      <c r="AJ1712" s="83" t="s">
        <v>311</v>
      </c>
      <c r="AK1712" s="83" t="s">
        <v>311</v>
      </c>
      <c r="AL1712" s="83" t="s">
        <v>311</v>
      </c>
      <c r="AM1712" s="83" t="s">
        <v>311</v>
      </c>
      <c r="AN1712" s="83" t="s">
        <v>311</v>
      </c>
    </row>
    <row r="1713" spans="1:40" x14ac:dyDescent="0.25">
      <c r="A1713" s="81">
        <f t="shared" si="26"/>
        <v>1704</v>
      </c>
      <c r="B1713" s="82" t="str">
        <f>IF(tbl_main[[#This Row],[ТИП]]="","",IF(tbl_main[[#This Row],[Серия и номер]]="","",tbl_main[[#This Row],[ТИП]]&amp;"-"&amp;RIGHT(tbl_main[[#This Row],[Серия и номер]],6)))</f>
        <v/>
      </c>
      <c r="C1713" s="83" t="s">
        <v>311</v>
      </c>
      <c r="D1713" s="83" t="s">
        <v>311</v>
      </c>
      <c r="E1713" s="83" t="s">
        <v>311</v>
      </c>
      <c r="F1713" s="83" t="s">
        <v>311</v>
      </c>
      <c r="G1713" s="83" t="s">
        <v>311</v>
      </c>
      <c r="H1713" s="83" t="s">
        <v>311</v>
      </c>
      <c r="I1713" s="83" t="s">
        <v>311</v>
      </c>
      <c r="J1713" s="83" t="s">
        <v>311</v>
      </c>
      <c r="K1713" s="84" t="s">
        <v>311</v>
      </c>
      <c r="L1713" s="83" t="s">
        <v>311</v>
      </c>
      <c r="M1713" s="85" t="s">
        <v>311</v>
      </c>
      <c r="N1713" s="83" t="s">
        <v>311</v>
      </c>
      <c r="O1713" s="84" t="s">
        <v>311</v>
      </c>
      <c r="P1713" s="83" t="s">
        <v>311</v>
      </c>
      <c r="Q1713" s="83" t="s">
        <v>311</v>
      </c>
      <c r="R1713" s="83" t="s">
        <v>311</v>
      </c>
      <c r="S1713" s="86" t="s">
        <v>311</v>
      </c>
      <c r="T1713" s="83" t="s">
        <v>311</v>
      </c>
      <c r="U1713" s="83" t="s">
        <v>311</v>
      </c>
      <c r="V1713" s="83" t="s">
        <v>311</v>
      </c>
      <c r="W1713" s="86" t="s">
        <v>311</v>
      </c>
      <c r="X1713" s="86" t="s">
        <v>311</v>
      </c>
      <c r="Y1713" s="90" t="str">
        <f>IF(tbl_main[[#This Row],[ИНН организации]]="","",IF(ISERROR(VLOOKUP(tbl_main[[#This Row],[ИНН организации]],tbl_inn[],3,FALSE)),"Проверьте ИНН",VLOOKUP(tbl_main[[#This Row],[ИНН организации]],tbl_inn[],3,FALSE)))</f>
        <v/>
      </c>
      <c r="Z1713" s="90" t="str">
        <f>IF(ISERROR(VLOOKUP(tbl_main[[#This Row],[ИНН организации]],tbl_inn[],4,FALSE)),"",VLOOKUP(tbl_main[[#This Row],[ИНН организации]],tbl_inn[],4,FALSE))</f>
        <v/>
      </c>
      <c r="AA1713" s="90" t="str">
        <f>IF(ISERROR(VLOOKUP(tbl_main[[#This Row],[ИНН организации]],tbl_inn[],8,FALSE)),"",VLOOKUP(tbl_main[[#This Row],[ИНН организации]],tbl_inn[],8,FALSE))</f>
        <v/>
      </c>
      <c r="AB1713" s="83" t="s">
        <v>311</v>
      </c>
      <c r="AC1713" s="83" t="s">
        <v>311</v>
      </c>
      <c r="AD1713" s="83" t="s">
        <v>311</v>
      </c>
      <c r="AE1713" s="83" t="s">
        <v>311</v>
      </c>
      <c r="AF1713" s="83" t="s">
        <v>311</v>
      </c>
      <c r="AG1713" s="83" t="s">
        <v>311</v>
      </c>
      <c r="AH1713" s="83" t="s">
        <v>311</v>
      </c>
      <c r="AI1713" s="83" t="s">
        <v>311</v>
      </c>
      <c r="AJ1713" s="83" t="s">
        <v>311</v>
      </c>
      <c r="AK1713" s="83" t="s">
        <v>311</v>
      </c>
      <c r="AL1713" s="83" t="s">
        <v>311</v>
      </c>
      <c r="AM1713" s="83" t="s">
        <v>311</v>
      </c>
      <c r="AN1713" s="83" t="s">
        <v>311</v>
      </c>
    </row>
    <row r="1714" spans="1:40" x14ac:dyDescent="0.25">
      <c r="A1714" s="81">
        <f t="shared" si="26"/>
        <v>1705</v>
      </c>
      <c r="B1714" s="82" t="str">
        <f>IF(tbl_main[[#This Row],[ТИП]]="","",IF(tbl_main[[#This Row],[Серия и номер]]="","",tbl_main[[#This Row],[ТИП]]&amp;"-"&amp;RIGHT(tbl_main[[#This Row],[Серия и номер]],6)))</f>
        <v/>
      </c>
      <c r="C1714" s="83" t="s">
        <v>311</v>
      </c>
      <c r="D1714" s="83" t="s">
        <v>311</v>
      </c>
      <c r="E1714" s="83" t="s">
        <v>311</v>
      </c>
      <c r="F1714" s="83" t="s">
        <v>311</v>
      </c>
      <c r="G1714" s="83" t="s">
        <v>311</v>
      </c>
      <c r="H1714" s="83" t="s">
        <v>311</v>
      </c>
      <c r="I1714" s="83" t="s">
        <v>311</v>
      </c>
      <c r="J1714" s="83" t="s">
        <v>311</v>
      </c>
      <c r="K1714" s="84" t="s">
        <v>311</v>
      </c>
      <c r="L1714" s="83" t="s">
        <v>311</v>
      </c>
      <c r="M1714" s="85" t="s">
        <v>311</v>
      </c>
      <c r="N1714" s="83" t="s">
        <v>311</v>
      </c>
      <c r="O1714" s="84" t="s">
        <v>311</v>
      </c>
      <c r="P1714" s="83" t="s">
        <v>311</v>
      </c>
      <c r="Q1714" s="83" t="s">
        <v>311</v>
      </c>
      <c r="R1714" s="83" t="s">
        <v>311</v>
      </c>
      <c r="S1714" s="86" t="s">
        <v>311</v>
      </c>
      <c r="T1714" s="83" t="s">
        <v>311</v>
      </c>
      <c r="U1714" s="83" t="s">
        <v>311</v>
      </c>
      <c r="V1714" s="83" t="s">
        <v>311</v>
      </c>
      <c r="W1714" s="86" t="s">
        <v>311</v>
      </c>
      <c r="X1714" s="86" t="s">
        <v>311</v>
      </c>
      <c r="Y1714" s="90" t="str">
        <f>IF(tbl_main[[#This Row],[ИНН организации]]="","",IF(ISERROR(VLOOKUP(tbl_main[[#This Row],[ИНН организации]],tbl_inn[],3,FALSE)),"Проверьте ИНН",VLOOKUP(tbl_main[[#This Row],[ИНН организации]],tbl_inn[],3,FALSE)))</f>
        <v/>
      </c>
      <c r="Z1714" s="90" t="str">
        <f>IF(ISERROR(VLOOKUP(tbl_main[[#This Row],[ИНН организации]],tbl_inn[],4,FALSE)),"",VLOOKUP(tbl_main[[#This Row],[ИНН организации]],tbl_inn[],4,FALSE))</f>
        <v/>
      </c>
      <c r="AA1714" s="90" t="str">
        <f>IF(ISERROR(VLOOKUP(tbl_main[[#This Row],[ИНН организации]],tbl_inn[],8,FALSE)),"",VLOOKUP(tbl_main[[#This Row],[ИНН организации]],tbl_inn[],8,FALSE))</f>
        <v/>
      </c>
      <c r="AB1714" s="83" t="s">
        <v>311</v>
      </c>
      <c r="AC1714" s="83" t="s">
        <v>311</v>
      </c>
      <c r="AD1714" s="83" t="s">
        <v>311</v>
      </c>
      <c r="AE1714" s="83" t="s">
        <v>311</v>
      </c>
      <c r="AF1714" s="83" t="s">
        <v>311</v>
      </c>
      <c r="AG1714" s="83" t="s">
        <v>311</v>
      </c>
      <c r="AH1714" s="83" t="s">
        <v>311</v>
      </c>
      <c r="AI1714" s="83" t="s">
        <v>311</v>
      </c>
      <c r="AJ1714" s="83" t="s">
        <v>311</v>
      </c>
      <c r="AK1714" s="83" t="s">
        <v>311</v>
      </c>
      <c r="AL1714" s="83" t="s">
        <v>311</v>
      </c>
      <c r="AM1714" s="83" t="s">
        <v>311</v>
      </c>
      <c r="AN1714" s="83" t="s">
        <v>311</v>
      </c>
    </row>
    <row r="1715" spans="1:40" x14ac:dyDescent="0.25">
      <c r="A1715" s="81">
        <f t="shared" si="26"/>
        <v>1706</v>
      </c>
      <c r="B1715" s="82" t="str">
        <f>IF(tbl_main[[#This Row],[ТИП]]="","",IF(tbl_main[[#This Row],[Серия и номер]]="","",tbl_main[[#This Row],[ТИП]]&amp;"-"&amp;RIGHT(tbl_main[[#This Row],[Серия и номер]],6)))</f>
        <v/>
      </c>
      <c r="C1715" s="83" t="s">
        <v>311</v>
      </c>
      <c r="D1715" s="83" t="s">
        <v>311</v>
      </c>
      <c r="E1715" s="83" t="s">
        <v>311</v>
      </c>
      <c r="F1715" s="83" t="s">
        <v>311</v>
      </c>
      <c r="G1715" s="83" t="s">
        <v>311</v>
      </c>
      <c r="H1715" s="83" t="s">
        <v>311</v>
      </c>
      <c r="I1715" s="83" t="s">
        <v>311</v>
      </c>
      <c r="J1715" s="83" t="s">
        <v>311</v>
      </c>
      <c r="K1715" s="84" t="s">
        <v>311</v>
      </c>
      <c r="L1715" s="83" t="s">
        <v>311</v>
      </c>
      <c r="M1715" s="85" t="s">
        <v>311</v>
      </c>
      <c r="N1715" s="83" t="s">
        <v>311</v>
      </c>
      <c r="O1715" s="84" t="s">
        <v>311</v>
      </c>
      <c r="P1715" s="83" t="s">
        <v>311</v>
      </c>
      <c r="Q1715" s="83" t="s">
        <v>311</v>
      </c>
      <c r="R1715" s="83" t="s">
        <v>311</v>
      </c>
      <c r="S1715" s="86" t="s">
        <v>311</v>
      </c>
      <c r="T1715" s="83" t="s">
        <v>311</v>
      </c>
      <c r="U1715" s="83" t="s">
        <v>311</v>
      </c>
      <c r="V1715" s="83" t="s">
        <v>311</v>
      </c>
      <c r="W1715" s="86" t="s">
        <v>311</v>
      </c>
      <c r="X1715" s="86" t="s">
        <v>311</v>
      </c>
      <c r="Y1715" s="90" t="str">
        <f>IF(tbl_main[[#This Row],[ИНН организации]]="","",IF(ISERROR(VLOOKUP(tbl_main[[#This Row],[ИНН организации]],tbl_inn[],3,FALSE)),"Проверьте ИНН",VLOOKUP(tbl_main[[#This Row],[ИНН организации]],tbl_inn[],3,FALSE)))</f>
        <v/>
      </c>
      <c r="Z1715" s="90" t="str">
        <f>IF(ISERROR(VLOOKUP(tbl_main[[#This Row],[ИНН организации]],tbl_inn[],4,FALSE)),"",VLOOKUP(tbl_main[[#This Row],[ИНН организации]],tbl_inn[],4,FALSE))</f>
        <v/>
      </c>
      <c r="AA1715" s="90" t="str">
        <f>IF(ISERROR(VLOOKUP(tbl_main[[#This Row],[ИНН организации]],tbl_inn[],8,FALSE)),"",VLOOKUP(tbl_main[[#This Row],[ИНН организации]],tbl_inn[],8,FALSE))</f>
        <v/>
      </c>
      <c r="AB1715" s="83" t="s">
        <v>311</v>
      </c>
      <c r="AC1715" s="83" t="s">
        <v>311</v>
      </c>
      <c r="AD1715" s="83" t="s">
        <v>311</v>
      </c>
      <c r="AE1715" s="83" t="s">
        <v>311</v>
      </c>
      <c r="AF1715" s="83" t="s">
        <v>311</v>
      </c>
      <c r="AG1715" s="83" t="s">
        <v>311</v>
      </c>
      <c r="AH1715" s="83" t="s">
        <v>311</v>
      </c>
      <c r="AI1715" s="83" t="s">
        <v>311</v>
      </c>
      <c r="AJ1715" s="83" t="s">
        <v>311</v>
      </c>
      <c r="AK1715" s="83" t="s">
        <v>311</v>
      </c>
      <c r="AL1715" s="83" t="s">
        <v>311</v>
      </c>
      <c r="AM1715" s="83" t="s">
        <v>311</v>
      </c>
      <c r="AN1715" s="83" t="s">
        <v>311</v>
      </c>
    </row>
    <row r="1716" spans="1:40" x14ac:dyDescent="0.25">
      <c r="A1716" s="81">
        <f t="shared" si="26"/>
        <v>1707</v>
      </c>
      <c r="B1716" s="82" t="str">
        <f>IF(tbl_main[[#This Row],[ТИП]]="","",IF(tbl_main[[#This Row],[Серия и номер]]="","",tbl_main[[#This Row],[ТИП]]&amp;"-"&amp;RIGHT(tbl_main[[#This Row],[Серия и номер]],6)))</f>
        <v/>
      </c>
      <c r="C1716" s="83" t="s">
        <v>311</v>
      </c>
      <c r="D1716" s="83" t="s">
        <v>311</v>
      </c>
      <c r="E1716" s="83" t="s">
        <v>311</v>
      </c>
      <c r="F1716" s="83" t="s">
        <v>311</v>
      </c>
      <c r="G1716" s="83" t="s">
        <v>311</v>
      </c>
      <c r="H1716" s="83" t="s">
        <v>311</v>
      </c>
      <c r="I1716" s="83" t="s">
        <v>311</v>
      </c>
      <c r="J1716" s="83" t="s">
        <v>311</v>
      </c>
      <c r="K1716" s="84" t="s">
        <v>311</v>
      </c>
      <c r="L1716" s="83" t="s">
        <v>311</v>
      </c>
      <c r="M1716" s="85" t="s">
        <v>311</v>
      </c>
      <c r="N1716" s="83" t="s">
        <v>311</v>
      </c>
      <c r="O1716" s="84" t="s">
        <v>311</v>
      </c>
      <c r="P1716" s="83" t="s">
        <v>311</v>
      </c>
      <c r="Q1716" s="83" t="s">
        <v>311</v>
      </c>
      <c r="R1716" s="83" t="s">
        <v>311</v>
      </c>
      <c r="S1716" s="86" t="s">
        <v>311</v>
      </c>
      <c r="T1716" s="83" t="s">
        <v>311</v>
      </c>
      <c r="U1716" s="83" t="s">
        <v>311</v>
      </c>
      <c r="V1716" s="83" t="s">
        <v>311</v>
      </c>
      <c r="W1716" s="86" t="s">
        <v>311</v>
      </c>
      <c r="X1716" s="86" t="s">
        <v>311</v>
      </c>
      <c r="Y1716" s="90" t="str">
        <f>IF(tbl_main[[#This Row],[ИНН организации]]="","",IF(ISERROR(VLOOKUP(tbl_main[[#This Row],[ИНН организации]],tbl_inn[],3,FALSE)),"Проверьте ИНН",VLOOKUP(tbl_main[[#This Row],[ИНН организации]],tbl_inn[],3,FALSE)))</f>
        <v/>
      </c>
      <c r="Z1716" s="90" t="str">
        <f>IF(ISERROR(VLOOKUP(tbl_main[[#This Row],[ИНН организации]],tbl_inn[],4,FALSE)),"",VLOOKUP(tbl_main[[#This Row],[ИНН организации]],tbl_inn[],4,FALSE))</f>
        <v/>
      </c>
      <c r="AA1716" s="90" t="str">
        <f>IF(ISERROR(VLOOKUP(tbl_main[[#This Row],[ИНН организации]],tbl_inn[],8,FALSE)),"",VLOOKUP(tbl_main[[#This Row],[ИНН организации]],tbl_inn[],8,FALSE))</f>
        <v/>
      </c>
      <c r="AB1716" s="83" t="s">
        <v>311</v>
      </c>
      <c r="AC1716" s="83" t="s">
        <v>311</v>
      </c>
      <c r="AD1716" s="83" t="s">
        <v>311</v>
      </c>
      <c r="AE1716" s="83" t="s">
        <v>311</v>
      </c>
      <c r="AF1716" s="83" t="s">
        <v>311</v>
      </c>
      <c r="AG1716" s="83" t="s">
        <v>311</v>
      </c>
      <c r="AH1716" s="83" t="s">
        <v>311</v>
      </c>
      <c r="AI1716" s="83" t="s">
        <v>311</v>
      </c>
      <c r="AJ1716" s="83" t="s">
        <v>311</v>
      </c>
      <c r="AK1716" s="83" t="s">
        <v>311</v>
      </c>
      <c r="AL1716" s="83" t="s">
        <v>311</v>
      </c>
      <c r="AM1716" s="83" t="s">
        <v>311</v>
      </c>
      <c r="AN1716" s="83" t="s">
        <v>311</v>
      </c>
    </row>
    <row r="1717" spans="1:40" x14ac:dyDescent="0.25">
      <c r="A1717" s="81">
        <f t="shared" si="26"/>
        <v>1708</v>
      </c>
      <c r="B1717" s="82" t="str">
        <f>IF(tbl_main[[#This Row],[ТИП]]="","",IF(tbl_main[[#This Row],[Серия и номер]]="","",tbl_main[[#This Row],[ТИП]]&amp;"-"&amp;RIGHT(tbl_main[[#This Row],[Серия и номер]],6)))</f>
        <v/>
      </c>
      <c r="C1717" s="83" t="s">
        <v>311</v>
      </c>
      <c r="D1717" s="83" t="s">
        <v>311</v>
      </c>
      <c r="E1717" s="83" t="s">
        <v>311</v>
      </c>
      <c r="F1717" s="83" t="s">
        <v>311</v>
      </c>
      <c r="G1717" s="83" t="s">
        <v>311</v>
      </c>
      <c r="H1717" s="83" t="s">
        <v>311</v>
      </c>
      <c r="I1717" s="83" t="s">
        <v>311</v>
      </c>
      <c r="J1717" s="83" t="s">
        <v>311</v>
      </c>
      <c r="K1717" s="84" t="s">
        <v>311</v>
      </c>
      <c r="L1717" s="83" t="s">
        <v>311</v>
      </c>
      <c r="M1717" s="85" t="s">
        <v>311</v>
      </c>
      <c r="N1717" s="83" t="s">
        <v>311</v>
      </c>
      <c r="O1717" s="84" t="s">
        <v>311</v>
      </c>
      <c r="P1717" s="83" t="s">
        <v>311</v>
      </c>
      <c r="Q1717" s="83" t="s">
        <v>311</v>
      </c>
      <c r="R1717" s="83" t="s">
        <v>311</v>
      </c>
      <c r="S1717" s="86" t="s">
        <v>311</v>
      </c>
      <c r="T1717" s="83" t="s">
        <v>311</v>
      </c>
      <c r="U1717" s="83" t="s">
        <v>311</v>
      </c>
      <c r="V1717" s="83" t="s">
        <v>311</v>
      </c>
      <c r="W1717" s="86" t="s">
        <v>311</v>
      </c>
      <c r="X1717" s="86" t="s">
        <v>311</v>
      </c>
      <c r="Y1717" s="90" t="str">
        <f>IF(tbl_main[[#This Row],[ИНН организации]]="","",IF(ISERROR(VLOOKUP(tbl_main[[#This Row],[ИНН организации]],tbl_inn[],3,FALSE)),"Проверьте ИНН",VLOOKUP(tbl_main[[#This Row],[ИНН организации]],tbl_inn[],3,FALSE)))</f>
        <v/>
      </c>
      <c r="Z1717" s="90" t="str">
        <f>IF(ISERROR(VLOOKUP(tbl_main[[#This Row],[ИНН организации]],tbl_inn[],4,FALSE)),"",VLOOKUP(tbl_main[[#This Row],[ИНН организации]],tbl_inn[],4,FALSE))</f>
        <v/>
      </c>
      <c r="AA1717" s="90" t="str">
        <f>IF(ISERROR(VLOOKUP(tbl_main[[#This Row],[ИНН организации]],tbl_inn[],8,FALSE)),"",VLOOKUP(tbl_main[[#This Row],[ИНН организации]],tbl_inn[],8,FALSE))</f>
        <v/>
      </c>
      <c r="AB1717" s="83" t="s">
        <v>311</v>
      </c>
      <c r="AC1717" s="83" t="s">
        <v>311</v>
      </c>
      <c r="AD1717" s="83" t="s">
        <v>311</v>
      </c>
      <c r="AE1717" s="83" t="s">
        <v>311</v>
      </c>
      <c r="AF1717" s="83" t="s">
        <v>311</v>
      </c>
      <c r="AG1717" s="83" t="s">
        <v>311</v>
      </c>
      <c r="AH1717" s="83" t="s">
        <v>311</v>
      </c>
      <c r="AI1717" s="83" t="s">
        <v>311</v>
      </c>
      <c r="AJ1717" s="83" t="s">
        <v>311</v>
      </c>
      <c r="AK1717" s="83" t="s">
        <v>311</v>
      </c>
      <c r="AL1717" s="83" t="s">
        <v>311</v>
      </c>
      <c r="AM1717" s="83" t="s">
        <v>311</v>
      </c>
      <c r="AN1717" s="83" t="s">
        <v>311</v>
      </c>
    </row>
    <row r="1718" spans="1:40" x14ac:dyDescent="0.25">
      <c r="A1718" s="81">
        <f t="shared" si="26"/>
        <v>1709</v>
      </c>
      <c r="B1718" s="82" t="str">
        <f>IF(tbl_main[[#This Row],[ТИП]]="","",IF(tbl_main[[#This Row],[Серия и номер]]="","",tbl_main[[#This Row],[ТИП]]&amp;"-"&amp;RIGHT(tbl_main[[#This Row],[Серия и номер]],6)))</f>
        <v/>
      </c>
      <c r="C1718" s="83" t="s">
        <v>311</v>
      </c>
      <c r="D1718" s="83" t="s">
        <v>311</v>
      </c>
      <c r="E1718" s="83" t="s">
        <v>311</v>
      </c>
      <c r="F1718" s="83" t="s">
        <v>311</v>
      </c>
      <c r="G1718" s="83" t="s">
        <v>311</v>
      </c>
      <c r="H1718" s="83" t="s">
        <v>311</v>
      </c>
      <c r="I1718" s="83" t="s">
        <v>311</v>
      </c>
      <c r="J1718" s="83" t="s">
        <v>311</v>
      </c>
      <c r="K1718" s="84" t="s">
        <v>311</v>
      </c>
      <c r="L1718" s="83" t="s">
        <v>311</v>
      </c>
      <c r="M1718" s="85" t="s">
        <v>311</v>
      </c>
      <c r="N1718" s="83" t="s">
        <v>311</v>
      </c>
      <c r="O1718" s="84" t="s">
        <v>311</v>
      </c>
      <c r="P1718" s="83" t="s">
        <v>311</v>
      </c>
      <c r="Q1718" s="83" t="s">
        <v>311</v>
      </c>
      <c r="R1718" s="83" t="s">
        <v>311</v>
      </c>
      <c r="S1718" s="86" t="s">
        <v>311</v>
      </c>
      <c r="T1718" s="83" t="s">
        <v>311</v>
      </c>
      <c r="U1718" s="83" t="s">
        <v>311</v>
      </c>
      <c r="V1718" s="83" t="s">
        <v>311</v>
      </c>
      <c r="W1718" s="86" t="s">
        <v>311</v>
      </c>
      <c r="X1718" s="86" t="s">
        <v>311</v>
      </c>
      <c r="Y1718" s="90" t="str">
        <f>IF(tbl_main[[#This Row],[ИНН организации]]="","",IF(ISERROR(VLOOKUP(tbl_main[[#This Row],[ИНН организации]],tbl_inn[],3,FALSE)),"Проверьте ИНН",VLOOKUP(tbl_main[[#This Row],[ИНН организации]],tbl_inn[],3,FALSE)))</f>
        <v/>
      </c>
      <c r="Z1718" s="90" t="str">
        <f>IF(ISERROR(VLOOKUP(tbl_main[[#This Row],[ИНН организации]],tbl_inn[],4,FALSE)),"",VLOOKUP(tbl_main[[#This Row],[ИНН организации]],tbl_inn[],4,FALSE))</f>
        <v/>
      </c>
      <c r="AA1718" s="90" t="str">
        <f>IF(ISERROR(VLOOKUP(tbl_main[[#This Row],[ИНН организации]],tbl_inn[],8,FALSE)),"",VLOOKUP(tbl_main[[#This Row],[ИНН организации]],tbl_inn[],8,FALSE))</f>
        <v/>
      </c>
      <c r="AB1718" s="83" t="s">
        <v>311</v>
      </c>
      <c r="AC1718" s="83" t="s">
        <v>311</v>
      </c>
      <c r="AD1718" s="83" t="s">
        <v>311</v>
      </c>
      <c r="AE1718" s="83" t="s">
        <v>311</v>
      </c>
      <c r="AF1718" s="83" t="s">
        <v>311</v>
      </c>
      <c r="AG1718" s="83" t="s">
        <v>311</v>
      </c>
      <c r="AH1718" s="83" t="s">
        <v>311</v>
      </c>
      <c r="AI1718" s="83" t="s">
        <v>311</v>
      </c>
      <c r="AJ1718" s="83" t="s">
        <v>311</v>
      </c>
      <c r="AK1718" s="83" t="s">
        <v>311</v>
      </c>
      <c r="AL1718" s="83" t="s">
        <v>311</v>
      </c>
      <c r="AM1718" s="83" t="s">
        <v>311</v>
      </c>
      <c r="AN1718" s="83" t="s">
        <v>311</v>
      </c>
    </row>
    <row r="1719" spans="1:40" x14ac:dyDescent="0.25">
      <c r="A1719" s="81">
        <f t="shared" si="26"/>
        <v>1710</v>
      </c>
      <c r="B1719" s="82" t="str">
        <f>IF(tbl_main[[#This Row],[ТИП]]="","",IF(tbl_main[[#This Row],[Серия и номер]]="","",tbl_main[[#This Row],[ТИП]]&amp;"-"&amp;RIGHT(tbl_main[[#This Row],[Серия и номер]],6)))</f>
        <v/>
      </c>
      <c r="C1719" s="83" t="s">
        <v>311</v>
      </c>
      <c r="D1719" s="83" t="s">
        <v>311</v>
      </c>
      <c r="E1719" s="83" t="s">
        <v>311</v>
      </c>
      <c r="F1719" s="83" t="s">
        <v>311</v>
      </c>
      <c r="G1719" s="83" t="s">
        <v>311</v>
      </c>
      <c r="H1719" s="83" t="s">
        <v>311</v>
      </c>
      <c r="I1719" s="83" t="s">
        <v>311</v>
      </c>
      <c r="J1719" s="83" t="s">
        <v>311</v>
      </c>
      <c r="K1719" s="84" t="s">
        <v>311</v>
      </c>
      <c r="L1719" s="83" t="s">
        <v>311</v>
      </c>
      <c r="M1719" s="85" t="s">
        <v>311</v>
      </c>
      <c r="N1719" s="83" t="s">
        <v>311</v>
      </c>
      <c r="O1719" s="84" t="s">
        <v>311</v>
      </c>
      <c r="P1719" s="83" t="s">
        <v>311</v>
      </c>
      <c r="Q1719" s="83" t="s">
        <v>311</v>
      </c>
      <c r="R1719" s="83" t="s">
        <v>311</v>
      </c>
      <c r="S1719" s="86" t="s">
        <v>311</v>
      </c>
      <c r="T1719" s="83" t="s">
        <v>311</v>
      </c>
      <c r="U1719" s="83" t="s">
        <v>311</v>
      </c>
      <c r="V1719" s="83" t="s">
        <v>311</v>
      </c>
      <c r="W1719" s="86" t="s">
        <v>311</v>
      </c>
      <c r="X1719" s="86" t="s">
        <v>311</v>
      </c>
      <c r="Y1719" s="90" t="str">
        <f>IF(tbl_main[[#This Row],[ИНН организации]]="","",IF(ISERROR(VLOOKUP(tbl_main[[#This Row],[ИНН организации]],tbl_inn[],3,FALSE)),"Проверьте ИНН",VLOOKUP(tbl_main[[#This Row],[ИНН организации]],tbl_inn[],3,FALSE)))</f>
        <v/>
      </c>
      <c r="Z1719" s="90" t="str">
        <f>IF(ISERROR(VLOOKUP(tbl_main[[#This Row],[ИНН организации]],tbl_inn[],4,FALSE)),"",VLOOKUP(tbl_main[[#This Row],[ИНН организации]],tbl_inn[],4,FALSE))</f>
        <v/>
      </c>
      <c r="AA1719" s="90" t="str">
        <f>IF(ISERROR(VLOOKUP(tbl_main[[#This Row],[ИНН организации]],tbl_inn[],8,FALSE)),"",VLOOKUP(tbl_main[[#This Row],[ИНН организации]],tbl_inn[],8,FALSE))</f>
        <v/>
      </c>
      <c r="AB1719" s="83" t="s">
        <v>311</v>
      </c>
      <c r="AC1719" s="83" t="s">
        <v>311</v>
      </c>
      <c r="AD1719" s="83" t="s">
        <v>311</v>
      </c>
      <c r="AE1719" s="83" t="s">
        <v>311</v>
      </c>
      <c r="AF1719" s="83" t="s">
        <v>311</v>
      </c>
      <c r="AG1719" s="83" t="s">
        <v>311</v>
      </c>
      <c r="AH1719" s="83" t="s">
        <v>311</v>
      </c>
      <c r="AI1719" s="83" t="s">
        <v>311</v>
      </c>
      <c r="AJ1719" s="83" t="s">
        <v>311</v>
      </c>
      <c r="AK1719" s="83" t="s">
        <v>311</v>
      </c>
      <c r="AL1719" s="83" t="s">
        <v>311</v>
      </c>
      <c r="AM1719" s="83" t="s">
        <v>311</v>
      </c>
      <c r="AN1719" s="83" t="s">
        <v>311</v>
      </c>
    </row>
    <row r="1720" spans="1:40" x14ac:dyDescent="0.25">
      <c r="A1720" s="81">
        <f t="shared" si="26"/>
        <v>1711</v>
      </c>
      <c r="B1720" s="82" t="str">
        <f>IF(tbl_main[[#This Row],[ТИП]]="","",IF(tbl_main[[#This Row],[Серия и номер]]="","",tbl_main[[#This Row],[ТИП]]&amp;"-"&amp;RIGHT(tbl_main[[#This Row],[Серия и номер]],6)))</f>
        <v/>
      </c>
      <c r="C1720" s="83" t="s">
        <v>311</v>
      </c>
      <c r="D1720" s="83" t="s">
        <v>311</v>
      </c>
      <c r="E1720" s="83" t="s">
        <v>311</v>
      </c>
      <c r="F1720" s="83" t="s">
        <v>311</v>
      </c>
      <c r="G1720" s="83" t="s">
        <v>311</v>
      </c>
      <c r="H1720" s="83" t="s">
        <v>311</v>
      </c>
      <c r="I1720" s="83" t="s">
        <v>311</v>
      </c>
      <c r="J1720" s="83" t="s">
        <v>311</v>
      </c>
      <c r="K1720" s="84" t="s">
        <v>311</v>
      </c>
      <c r="L1720" s="83" t="s">
        <v>311</v>
      </c>
      <c r="M1720" s="85" t="s">
        <v>311</v>
      </c>
      <c r="N1720" s="83" t="s">
        <v>311</v>
      </c>
      <c r="O1720" s="84" t="s">
        <v>311</v>
      </c>
      <c r="P1720" s="83" t="s">
        <v>311</v>
      </c>
      <c r="Q1720" s="83" t="s">
        <v>311</v>
      </c>
      <c r="R1720" s="83" t="s">
        <v>311</v>
      </c>
      <c r="S1720" s="86" t="s">
        <v>311</v>
      </c>
      <c r="T1720" s="83" t="s">
        <v>311</v>
      </c>
      <c r="U1720" s="83" t="s">
        <v>311</v>
      </c>
      <c r="V1720" s="83" t="s">
        <v>311</v>
      </c>
      <c r="W1720" s="86" t="s">
        <v>311</v>
      </c>
      <c r="X1720" s="86" t="s">
        <v>311</v>
      </c>
      <c r="Y1720" s="90" t="str">
        <f>IF(tbl_main[[#This Row],[ИНН организации]]="","",IF(ISERROR(VLOOKUP(tbl_main[[#This Row],[ИНН организации]],tbl_inn[],3,FALSE)),"Проверьте ИНН",VLOOKUP(tbl_main[[#This Row],[ИНН организации]],tbl_inn[],3,FALSE)))</f>
        <v/>
      </c>
      <c r="Z1720" s="90" t="str">
        <f>IF(ISERROR(VLOOKUP(tbl_main[[#This Row],[ИНН организации]],tbl_inn[],4,FALSE)),"",VLOOKUP(tbl_main[[#This Row],[ИНН организации]],tbl_inn[],4,FALSE))</f>
        <v/>
      </c>
      <c r="AA1720" s="90" t="str">
        <f>IF(ISERROR(VLOOKUP(tbl_main[[#This Row],[ИНН организации]],tbl_inn[],8,FALSE)),"",VLOOKUP(tbl_main[[#This Row],[ИНН организации]],tbl_inn[],8,FALSE))</f>
        <v/>
      </c>
      <c r="AB1720" s="83" t="s">
        <v>311</v>
      </c>
      <c r="AC1720" s="83" t="s">
        <v>311</v>
      </c>
      <c r="AD1720" s="83" t="s">
        <v>311</v>
      </c>
      <c r="AE1720" s="83" t="s">
        <v>311</v>
      </c>
      <c r="AF1720" s="83" t="s">
        <v>311</v>
      </c>
      <c r="AG1720" s="83" t="s">
        <v>311</v>
      </c>
      <c r="AH1720" s="83" t="s">
        <v>311</v>
      </c>
      <c r="AI1720" s="83" t="s">
        <v>311</v>
      </c>
      <c r="AJ1720" s="83" t="s">
        <v>311</v>
      </c>
      <c r="AK1720" s="83" t="s">
        <v>311</v>
      </c>
      <c r="AL1720" s="83" t="s">
        <v>311</v>
      </c>
      <c r="AM1720" s="83" t="s">
        <v>311</v>
      </c>
      <c r="AN1720" s="83" t="s">
        <v>311</v>
      </c>
    </row>
    <row r="1721" spans="1:40" x14ac:dyDescent="0.25">
      <c r="A1721" s="81">
        <f t="shared" si="26"/>
        <v>1712</v>
      </c>
      <c r="B1721" s="82" t="str">
        <f>IF(tbl_main[[#This Row],[ТИП]]="","",IF(tbl_main[[#This Row],[Серия и номер]]="","",tbl_main[[#This Row],[ТИП]]&amp;"-"&amp;RIGHT(tbl_main[[#This Row],[Серия и номер]],6)))</f>
        <v/>
      </c>
      <c r="C1721" s="83" t="s">
        <v>311</v>
      </c>
      <c r="D1721" s="83" t="s">
        <v>311</v>
      </c>
      <c r="E1721" s="83" t="s">
        <v>311</v>
      </c>
      <c r="F1721" s="83" t="s">
        <v>311</v>
      </c>
      <c r="G1721" s="83" t="s">
        <v>311</v>
      </c>
      <c r="H1721" s="83" t="s">
        <v>311</v>
      </c>
      <c r="I1721" s="83" t="s">
        <v>311</v>
      </c>
      <c r="J1721" s="83" t="s">
        <v>311</v>
      </c>
      <c r="K1721" s="84" t="s">
        <v>311</v>
      </c>
      <c r="L1721" s="83" t="s">
        <v>311</v>
      </c>
      <c r="M1721" s="85" t="s">
        <v>311</v>
      </c>
      <c r="N1721" s="83" t="s">
        <v>311</v>
      </c>
      <c r="O1721" s="84" t="s">
        <v>311</v>
      </c>
      <c r="P1721" s="83" t="s">
        <v>311</v>
      </c>
      <c r="Q1721" s="83" t="s">
        <v>311</v>
      </c>
      <c r="R1721" s="83" t="s">
        <v>311</v>
      </c>
      <c r="S1721" s="86" t="s">
        <v>311</v>
      </c>
      <c r="T1721" s="83" t="s">
        <v>311</v>
      </c>
      <c r="U1721" s="83" t="s">
        <v>311</v>
      </c>
      <c r="V1721" s="83" t="s">
        <v>311</v>
      </c>
      <c r="W1721" s="86" t="s">
        <v>311</v>
      </c>
      <c r="X1721" s="86" t="s">
        <v>311</v>
      </c>
      <c r="Y1721" s="90" t="str">
        <f>IF(tbl_main[[#This Row],[ИНН организации]]="","",IF(ISERROR(VLOOKUP(tbl_main[[#This Row],[ИНН организации]],tbl_inn[],3,FALSE)),"Проверьте ИНН",VLOOKUP(tbl_main[[#This Row],[ИНН организации]],tbl_inn[],3,FALSE)))</f>
        <v/>
      </c>
      <c r="Z1721" s="90" t="str">
        <f>IF(ISERROR(VLOOKUP(tbl_main[[#This Row],[ИНН организации]],tbl_inn[],4,FALSE)),"",VLOOKUP(tbl_main[[#This Row],[ИНН организации]],tbl_inn[],4,FALSE))</f>
        <v/>
      </c>
      <c r="AA1721" s="90" t="str">
        <f>IF(ISERROR(VLOOKUP(tbl_main[[#This Row],[ИНН организации]],tbl_inn[],8,FALSE)),"",VLOOKUP(tbl_main[[#This Row],[ИНН организации]],tbl_inn[],8,FALSE))</f>
        <v/>
      </c>
      <c r="AB1721" s="83" t="s">
        <v>311</v>
      </c>
      <c r="AC1721" s="83" t="s">
        <v>311</v>
      </c>
      <c r="AD1721" s="83" t="s">
        <v>311</v>
      </c>
      <c r="AE1721" s="83" t="s">
        <v>311</v>
      </c>
      <c r="AF1721" s="83" t="s">
        <v>311</v>
      </c>
      <c r="AG1721" s="83" t="s">
        <v>311</v>
      </c>
      <c r="AH1721" s="83" t="s">
        <v>311</v>
      </c>
      <c r="AI1721" s="83" t="s">
        <v>311</v>
      </c>
      <c r="AJ1721" s="83" t="s">
        <v>311</v>
      </c>
      <c r="AK1721" s="83" t="s">
        <v>311</v>
      </c>
      <c r="AL1721" s="83" t="s">
        <v>311</v>
      </c>
      <c r="AM1721" s="83" t="s">
        <v>311</v>
      </c>
      <c r="AN1721" s="83" t="s">
        <v>311</v>
      </c>
    </row>
    <row r="1722" spans="1:40" x14ac:dyDescent="0.25">
      <c r="A1722" s="81">
        <f t="shared" si="26"/>
        <v>1713</v>
      </c>
      <c r="B1722" s="82" t="str">
        <f>IF(tbl_main[[#This Row],[ТИП]]="","",IF(tbl_main[[#This Row],[Серия и номер]]="","",tbl_main[[#This Row],[ТИП]]&amp;"-"&amp;RIGHT(tbl_main[[#This Row],[Серия и номер]],6)))</f>
        <v/>
      </c>
      <c r="C1722" s="83" t="s">
        <v>311</v>
      </c>
      <c r="D1722" s="83" t="s">
        <v>311</v>
      </c>
      <c r="E1722" s="83" t="s">
        <v>311</v>
      </c>
      <c r="F1722" s="83" t="s">
        <v>311</v>
      </c>
      <c r="G1722" s="83" t="s">
        <v>311</v>
      </c>
      <c r="H1722" s="83" t="s">
        <v>311</v>
      </c>
      <c r="I1722" s="83" t="s">
        <v>311</v>
      </c>
      <c r="J1722" s="83" t="s">
        <v>311</v>
      </c>
      <c r="K1722" s="84" t="s">
        <v>311</v>
      </c>
      <c r="L1722" s="83" t="s">
        <v>311</v>
      </c>
      <c r="M1722" s="85" t="s">
        <v>311</v>
      </c>
      <c r="N1722" s="83" t="s">
        <v>311</v>
      </c>
      <c r="O1722" s="84" t="s">
        <v>311</v>
      </c>
      <c r="P1722" s="83" t="s">
        <v>311</v>
      </c>
      <c r="Q1722" s="83" t="s">
        <v>311</v>
      </c>
      <c r="R1722" s="83" t="s">
        <v>311</v>
      </c>
      <c r="S1722" s="86" t="s">
        <v>311</v>
      </c>
      <c r="T1722" s="83" t="s">
        <v>311</v>
      </c>
      <c r="U1722" s="83" t="s">
        <v>311</v>
      </c>
      <c r="V1722" s="83" t="s">
        <v>311</v>
      </c>
      <c r="W1722" s="86" t="s">
        <v>311</v>
      </c>
      <c r="X1722" s="86" t="s">
        <v>311</v>
      </c>
      <c r="Y1722" s="90" t="str">
        <f>IF(tbl_main[[#This Row],[ИНН организации]]="","",IF(ISERROR(VLOOKUP(tbl_main[[#This Row],[ИНН организации]],tbl_inn[],3,FALSE)),"Проверьте ИНН",VLOOKUP(tbl_main[[#This Row],[ИНН организации]],tbl_inn[],3,FALSE)))</f>
        <v/>
      </c>
      <c r="Z1722" s="90" t="str">
        <f>IF(ISERROR(VLOOKUP(tbl_main[[#This Row],[ИНН организации]],tbl_inn[],4,FALSE)),"",VLOOKUP(tbl_main[[#This Row],[ИНН организации]],tbl_inn[],4,FALSE))</f>
        <v/>
      </c>
      <c r="AA1722" s="90" t="str">
        <f>IF(ISERROR(VLOOKUP(tbl_main[[#This Row],[ИНН организации]],tbl_inn[],8,FALSE)),"",VLOOKUP(tbl_main[[#This Row],[ИНН организации]],tbl_inn[],8,FALSE))</f>
        <v/>
      </c>
      <c r="AB1722" s="83" t="s">
        <v>311</v>
      </c>
      <c r="AC1722" s="83" t="s">
        <v>311</v>
      </c>
      <c r="AD1722" s="83" t="s">
        <v>311</v>
      </c>
      <c r="AE1722" s="83" t="s">
        <v>311</v>
      </c>
      <c r="AF1722" s="83" t="s">
        <v>311</v>
      </c>
      <c r="AG1722" s="83" t="s">
        <v>311</v>
      </c>
      <c r="AH1722" s="83" t="s">
        <v>311</v>
      </c>
      <c r="AI1722" s="83" t="s">
        <v>311</v>
      </c>
      <c r="AJ1722" s="83" t="s">
        <v>311</v>
      </c>
      <c r="AK1722" s="83" t="s">
        <v>311</v>
      </c>
      <c r="AL1722" s="83" t="s">
        <v>311</v>
      </c>
      <c r="AM1722" s="83" t="s">
        <v>311</v>
      </c>
      <c r="AN1722" s="83" t="s">
        <v>311</v>
      </c>
    </row>
    <row r="1723" spans="1:40" x14ac:dyDescent="0.25">
      <c r="A1723" s="81">
        <f t="shared" si="26"/>
        <v>1714</v>
      </c>
      <c r="B1723" s="82" t="str">
        <f>IF(tbl_main[[#This Row],[ТИП]]="","",IF(tbl_main[[#This Row],[Серия и номер]]="","",tbl_main[[#This Row],[ТИП]]&amp;"-"&amp;RIGHT(tbl_main[[#This Row],[Серия и номер]],6)))</f>
        <v/>
      </c>
      <c r="C1723" s="83" t="s">
        <v>311</v>
      </c>
      <c r="D1723" s="83" t="s">
        <v>311</v>
      </c>
      <c r="E1723" s="83" t="s">
        <v>311</v>
      </c>
      <c r="F1723" s="83" t="s">
        <v>311</v>
      </c>
      <c r="G1723" s="83" t="s">
        <v>311</v>
      </c>
      <c r="H1723" s="83" t="s">
        <v>311</v>
      </c>
      <c r="I1723" s="83" t="s">
        <v>311</v>
      </c>
      <c r="J1723" s="83" t="s">
        <v>311</v>
      </c>
      <c r="K1723" s="84" t="s">
        <v>311</v>
      </c>
      <c r="L1723" s="83" t="s">
        <v>311</v>
      </c>
      <c r="M1723" s="85" t="s">
        <v>311</v>
      </c>
      <c r="N1723" s="83" t="s">
        <v>311</v>
      </c>
      <c r="O1723" s="84" t="s">
        <v>311</v>
      </c>
      <c r="P1723" s="83" t="s">
        <v>311</v>
      </c>
      <c r="Q1723" s="83" t="s">
        <v>311</v>
      </c>
      <c r="R1723" s="83" t="s">
        <v>311</v>
      </c>
      <c r="S1723" s="86" t="s">
        <v>311</v>
      </c>
      <c r="T1723" s="83" t="s">
        <v>311</v>
      </c>
      <c r="U1723" s="83" t="s">
        <v>311</v>
      </c>
      <c r="V1723" s="83" t="s">
        <v>311</v>
      </c>
      <c r="W1723" s="86" t="s">
        <v>311</v>
      </c>
      <c r="X1723" s="86" t="s">
        <v>311</v>
      </c>
      <c r="Y1723" s="90" t="str">
        <f>IF(tbl_main[[#This Row],[ИНН организации]]="","",IF(ISERROR(VLOOKUP(tbl_main[[#This Row],[ИНН организации]],tbl_inn[],3,FALSE)),"Проверьте ИНН",VLOOKUP(tbl_main[[#This Row],[ИНН организации]],tbl_inn[],3,FALSE)))</f>
        <v/>
      </c>
      <c r="Z1723" s="90" t="str">
        <f>IF(ISERROR(VLOOKUP(tbl_main[[#This Row],[ИНН организации]],tbl_inn[],4,FALSE)),"",VLOOKUP(tbl_main[[#This Row],[ИНН организации]],tbl_inn[],4,FALSE))</f>
        <v/>
      </c>
      <c r="AA1723" s="90" t="str">
        <f>IF(ISERROR(VLOOKUP(tbl_main[[#This Row],[ИНН организации]],tbl_inn[],8,FALSE)),"",VLOOKUP(tbl_main[[#This Row],[ИНН организации]],tbl_inn[],8,FALSE))</f>
        <v/>
      </c>
      <c r="AB1723" s="83" t="s">
        <v>311</v>
      </c>
      <c r="AC1723" s="83" t="s">
        <v>311</v>
      </c>
      <c r="AD1723" s="83" t="s">
        <v>311</v>
      </c>
      <c r="AE1723" s="83" t="s">
        <v>311</v>
      </c>
      <c r="AF1723" s="83" t="s">
        <v>311</v>
      </c>
      <c r="AG1723" s="83" t="s">
        <v>311</v>
      </c>
      <c r="AH1723" s="83" t="s">
        <v>311</v>
      </c>
      <c r="AI1723" s="83" t="s">
        <v>311</v>
      </c>
      <c r="AJ1723" s="83" t="s">
        <v>311</v>
      </c>
      <c r="AK1723" s="83" t="s">
        <v>311</v>
      </c>
      <c r="AL1723" s="83" t="s">
        <v>311</v>
      </c>
      <c r="AM1723" s="83" t="s">
        <v>311</v>
      </c>
      <c r="AN1723" s="83" t="s">
        <v>311</v>
      </c>
    </row>
    <row r="1724" spans="1:40" x14ac:dyDescent="0.25">
      <c r="A1724" s="81">
        <f t="shared" si="26"/>
        <v>1715</v>
      </c>
      <c r="B1724" s="82" t="str">
        <f>IF(tbl_main[[#This Row],[ТИП]]="","",IF(tbl_main[[#This Row],[Серия и номер]]="","",tbl_main[[#This Row],[ТИП]]&amp;"-"&amp;RIGHT(tbl_main[[#This Row],[Серия и номер]],6)))</f>
        <v/>
      </c>
      <c r="C1724" s="83" t="s">
        <v>311</v>
      </c>
      <c r="D1724" s="83" t="s">
        <v>311</v>
      </c>
      <c r="E1724" s="83" t="s">
        <v>311</v>
      </c>
      <c r="F1724" s="83" t="s">
        <v>311</v>
      </c>
      <c r="G1724" s="83" t="s">
        <v>311</v>
      </c>
      <c r="H1724" s="83" t="s">
        <v>311</v>
      </c>
      <c r="I1724" s="83" t="s">
        <v>311</v>
      </c>
      <c r="J1724" s="83" t="s">
        <v>311</v>
      </c>
      <c r="K1724" s="84" t="s">
        <v>311</v>
      </c>
      <c r="L1724" s="83" t="s">
        <v>311</v>
      </c>
      <c r="M1724" s="85" t="s">
        <v>311</v>
      </c>
      <c r="N1724" s="83" t="s">
        <v>311</v>
      </c>
      <c r="O1724" s="84" t="s">
        <v>311</v>
      </c>
      <c r="P1724" s="83" t="s">
        <v>311</v>
      </c>
      <c r="Q1724" s="83" t="s">
        <v>311</v>
      </c>
      <c r="R1724" s="83" t="s">
        <v>311</v>
      </c>
      <c r="S1724" s="86" t="s">
        <v>311</v>
      </c>
      <c r="T1724" s="83" t="s">
        <v>311</v>
      </c>
      <c r="U1724" s="83" t="s">
        <v>311</v>
      </c>
      <c r="V1724" s="83" t="s">
        <v>311</v>
      </c>
      <c r="W1724" s="86" t="s">
        <v>311</v>
      </c>
      <c r="X1724" s="86" t="s">
        <v>311</v>
      </c>
      <c r="Y1724" s="90" t="str">
        <f>IF(tbl_main[[#This Row],[ИНН организации]]="","",IF(ISERROR(VLOOKUP(tbl_main[[#This Row],[ИНН организации]],tbl_inn[],3,FALSE)),"Проверьте ИНН",VLOOKUP(tbl_main[[#This Row],[ИНН организации]],tbl_inn[],3,FALSE)))</f>
        <v/>
      </c>
      <c r="Z1724" s="90" t="str">
        <f>IF(ISERROR(VLOOKUP(tbl_main[[#This Row],[ИНН организации]],tbl_inn[],4,FALSE)),"",VLOOKUP(tbl_main[[#This Row],[ИНН организации]],tbl_inn[],4,FALSE))</f>
        <v/>
      </c>
      <c r="AA1724" s="90" t="str">
        <f>IF(ISERROR(VLOOKUP(tbl_main[[#This Row],[ИНН организации]],tbl_inn[],8,FALSE)),"",VLOOKUP(tbl_main[[#This Row],[ИНН организации]],tbl_inn[],8,FALSE))</f>
        <v/>
      </c>
      <c r="AB1724" s="83" t="s">
        <v>311</v>
      </c>
      <c r="AC1724" s="83" t="s">
        <v>311</v>
      </c>
      <c r="AD1724" s="83" t="s">
        <v>311</v>
      </c>
      <c r="AE1724" s="83" t="s">
        <v>311</v>
      </c>
      <c r="AF1724" s="83" t="s">
        <v>311</v>
      </c>
      <c r="AG1724" s="83" t="s">
        <v>311</v>
      </c>
      <c r="AH1724" s="83" t="s">
        <v>311</v>
      </c>
      <c r="AI1724" s="83" t="s">
        <v>311</v>
      </c>
      <c r="AJ1724" s="83" t="s">
        <v>311</v>
      </c>
      <c r="AK1724" s="83" t="s">
        <v>311</v>
      </c>
      <c r="AL1724" s="83" t="s">
        <v>311</v>
      </c>
      <c r="AM1724" s="83" t="s">
        <v>311</v>
      </c>
      <c r="AN1724" s="83" t="s">
        <v>311</v>
      </c>
    </row>
    <row r="1725" spans="1:40" x14ac:dyDescent="0.25">
      <c r="A1725" s="81">
        <f t="shared" si="26"/>
        <v>1716</v>
      </c>
      <c r="B1725" s="82" t="str">
        <f>IF(tbl_main[[#This Row],[ТИП]]="","",IF(tbl_main[[#This Row],[Серия и номер]]="","",tbl_main[[#This Row],[ТИП]]&amp;"-"&amp;RIGHT(tbl_main[[#This Row],[Серия и номер]],6)))</f>
        <v/>
      </c>
      <c r="C1725" s="83" t="s">
        <v>311</v>
      </c>
      <c r="D1725" s="83" t="s">
        <v>311</v>
      </c>
      <c r="E1725" s="83" t="s">
        <v>311</v>
      </c>
      <c r="F1725" s="83" t="s">
        <v>311</v>
      </c>
      <c r="G1725" s="83" t="s">
        <v>311</v>
      </c>
      <c r="H1725" s="83" t="s">
        <v>311</v>
      </c>
      <c r="I1725" s="83" t="s">
        <v>311</v>
      </c>
      <c r="J1725" s="83" t="s">
        <v>311</v>
      </c>
      <c r="K1725" s="84" t="s">
        <v>311</v>
      </c>
      <c r="L1725" s="83" t="s">
        <v>311</v>
      </c>
      <c r="M1725" s="85" t="s">
        <v>311</v>
      </c>
      <c r="N1725" s="83" t="s">
        <v>311</v>
      </c>
      <c r="O1725" s="84" t="s">
        <v>311</v>
      </c>
      <c r="P1725" s="83" t="s">
        <v>311</v>
      </c>
      <c r="Q1725" s="83" t="s">
        <v>311</v>
      </c>
      <c r="R1725" s="83" t="s">
        <v>311</v>
      </c>
      <c r="S1725" s="86" t="s">
        <v>311</v>
      </c>
      <c r="T1725" s="83" t="s">
        <v>311</v>
      </c>
      <c r="U1725" s="83" t="s">
        <v>311</v>
      </c>
      <c r="V1725" s="83" t="s">
        <v>311</v>
      </c>
      <c r="W1725" s="86" t="s">
        <v>311</v>
      </c>
      <c r="X1725" s="86" t="s">
        <v>311</v>
      </c>
      <c r="Y1725" s="90" t="str">
        <f>IF(tbl_main[[#This Row],[ИНН организации]]="","",IF(ISERROR(VLOOKUP(tbl_main[[#This Row],[ИНН организации]],tbl_inn[],3,FALSE)),"Проверьте ИНН",VLOOKUP(tbl_main[[#This Row],[ИНН организации]],tbl_inn[],3,FALSE)))</f>
        <v/>
      </c>
      <c r="Z1725" s="90" t="str">
        <f>IF(ISERROR(VLOOKUP(tbl_main[[#This Row],[ИНН организации]],tbl_inn[],4,FALSE)),"",VLOOKUP(tbl_main[[#This Row],[ИНН организации]],tbl_inn[],4,FALSE))</f>
        <v/>
      </c>
      <c r="AA1725" s="90" t="str">
        <f>IF(ISERROR(VLOOKUP(tbl_main[[#This Row],[ИНН организации]],tbl_inn[],8,FALSE)),"",VLOOKUP(tbl_main[[#This Row],[ИНН организации]],tbl_inn[],8,FALSE))</f>
        <v/>
      </c>
      <c r="AB1725" s="83" t="s">
        <v>311</v>
      </c>
      <c r="AC1725" s="83" t="s">
        <v>311</v>
      </c>
      <c r="AD1725" s="83" t="s">
        <v>311</v>
      </c>
      <c r="AE1725" s="83" t="s">
        <v>311</v>
      </c>
      <c r="AF1725" s="83" t="s">
        <v>311</v>
      </c>
      <c r="AG1725" s="83" t="s">
        <v>311</v>
      </c>
      <c r="AH1725" s="83" t="s">
        <v>311</v>
      </c>
      <c r="AI1725" s="83" t="s">
        <v>311</v>
      </c>
      <c r="AJ1725" s="83" t="s">
        <v>311</v>
      </c>
      <c r="AK1725" s="83" t="s">
        <v>311</v>
      </c>
      <c r="AL1725" s="83" t="s">
        <v>311</v>
      </c>
      <c r="AM1725" s="83" t="s">
        <v>311</v>
      </c>
      <c r="AN1725" s="83" t="s">
        <v>311</v>
      </c>
    </row>
    <row r="1726" spans="1:40" x14ac:dyDescent="0.25">
      <c r="A1726" s="81">
        <f t="shared" si="26"/>
        <v>1717</v>
      </c>
      <c r="B1726" s="82" t="str">
        <f>IF(tbl_main[[#This Row],[ТИП]]="","",IF(tbl_main[[#This Row],[Серия и номер]]="","",tbl_main[[#This Row],[ТИП]]&amp;"-"&amp;RIGHT(tbl_main[[#This Row],[Серия и номер]],6)))</f>
        <v/>
      </c>
      <c r="C1726" s="83" t="s">
        <v>311</v>
      </c>
      <c r="D1726" s="83" t="s">
        <v>311</v>
      </c>
      <c r="E1726" s="83" t="s">
        <v>311</v>
      </c>
      <c r="F1726" s="83" t="s">
        <v>311</v>
      </c>
      <c r="G1726" s="83" t="s">
        <v>311</v>
      </c>
      <c r="H1726" s="83" t="s">
        <v>311</v>
      </c>
      <c r="I1726" s="83" t="s">
        <v>311</v>
      </c>
      <c r="J1726" s="83" t="s">
        <v>311</v>
      </c>
      <c r="K1726" s="84" t="s">
        <v>311</v>
      </c>
      <c r="L1726" s="83" t="s">
        <v>311</v>
      </c>
      <c r="M1726" s="85" t="s">
        <v>311</v>
      </c>
      <c r="N1726" s="83" t="s">
        <v>311</v>
      </c>
      <c r="O1726" s="84" t="s">
        <v>311</v>
      </c>
      <c r="P1726" s="83" t="s">
        <v>311</v>
      </c>
      <c r="Q1726" s="83" t="s">
        <v>311</v>
      </c>
      <c r="R1726" s="83" t="s">
        <v>311</v>
      </c>
      <c r="S1726" s="86" t="s">
        <v>311</v>
      </c>
      <c r="T1726" s="83" t="s">
        <v>311</v>
      </c>
      <c r="U1726" s="83" t="s">
        <v>311</v>
      </c>
      <c r="V1726" s="83" t="s">
        <v>311</v>
      </c>
      <c r="W1726" s="86" t="s">
        <v>311</v>
      </c>
      <c r="X1726" s="86" t="s">
        <v>311</v>
      </c>
      <c r="Y1726" s="90" t="str">
        <f>IF(tbl_main[[#This Row],[ИНН организации]]="","",IF(ISERROR(VLOOKUP(tbl_main[[#This Row],[ИНН организации]],tbl_inn[],3,FALSE)),"Проверьте ИНН",VLOOKUP(tbl_main[[#This Row],[ИНН организации]],tbl_inn[],3,FALSE)))</f>
        <v/>
      </c>
      <c r="Z1726" s="90" t="str">
        <f>IF(ISERROR(VLOOKUP(tbl_main[[#This Row],[ИНН организации]],tbl_inn[],4,FALSE)),"",VLOOKUP(tbl_main[[#This Row],[ИНН организации]],tbl_inn[],4,FALSE))</f>
        <v/>
      </c>
      <c r="AA1726" s="90" t="str">
        <f>IF(ISERROR(VLOOKUP(tbl_main[[#This Row],[ИНН организации]],tbl_inn[],8,FALSE)),"",VLOOKUP(tbl_main[[#This Row],[ИНН организации]],tbl_inn[],8,FALSE))</f>
        <v/>
      </c>
      <c r="AB1726" s="83" t="s">
        <v>311</v>
      </c>
      <c r="AC1726" s="83" t="s">
        <v>311</v>
      </c>
      <c r="AD1726" s="83" t="s">
        <v>311</v>
      </c>
      <c r="AE1726" s="83" t="s">
        <v>311</v>
      </c>
      <c r="AF1726" s="83" t="s">
        <v>311</v>
      </c>
      <c r="AG1726" s="83" t="s">
        <v>311</v>
      </c>
      <c r="AH1726" s="83" t="s">
        <v>311</v>
      </c>
      <c r="AI1726" s="83" t="s">
        <v>311</v>
      </c>
      <c r="AJ1726" s="83" t="s">
        <v>311</v>
      </c>
      <c r="AK1726" s="83" t="s">
        <v>311</v>
      </c>
      <c r="AL1726" s="83" t="s">
        <v>311</v>
      </c>
      <c r="AM1726" s="83" t="s">
        <v>311</v>
      </c>
      <c r="AN1726" s="83" t="s">
        <v>311</v>
      </c>
    </row>
    <row r="1727" spans="1:40" x14ac:dyDescent="0.25">
      <c r="A1727" s="81">
        <f t="shared" si="26"/>
        <v>1718</v>
      </c>
      <c r="B1727" s="82" t="str">
        <f>IF(tbl_main[[#This Row],[ТИП]]="","",IF(tbl_main[[#This Row],[Серия и номер]]="","",tbl_main[[#This Row],[ТИП]]&amp;"-"&amp;RIGHT(tbl_main[[#This Row],[Серия и номер]],6)))</f>
        <v/>
      </c>
      <c r="C1727" s="83" t="s">
        <v>311</v>
      </c>
      <c r="D1727" s="83" t="s">
        <v>311</v>
      </c>
      <c r="E1727" s="83" t="s">
        <v>311</v>
      </c>
      <c r="F1727" s="83" t="s">
        <v>311</v>
      </c>
      <c r="G1727" s="83" t="s">
        <v>311</v>
      </c>
      <c r="H1727" s="83" t="s">
        <v>311</v>
      </c>
      <c r="I1727" s="83" t="s">
        <v>311</v>
      </c>
      <c r="J1727" s="83" t="s">
        <v>311</v>
      </c>
      <c r="K1727" s="84" t="s">
        <v>311</v>
      </c>
      <c r="L1727" s="83" t="s">
        <v>311</v>
      </c>
      <c r="M1727" s="85" t="s">
        <v>311</v>
      </c>
      <c r="N1727" s="83" t="s">
        <v>311</v>
      </c>
      <c r="O1727" s="84" t="s">
        <v>311</v>
      </c>
      <c r="P1727" s="83" t="s">
        <v>311</v>
      </c>
      <c r="Q1727" s="83" t="s">
        <v>311</v>
      </c>
      <c r="R1727" s="83" t="s">
        <v>311</v>
      </c>
      <c r="S1727" s="86" t="s">
        <v>311</v>
      </c>
      <c r="T1727" s="83" t="s">
        <v>311</v>
      </c>
      <c r="U1727" s="83" t="s">
        <v>311</v>
      </c>
      <c r="V1727" s="83" t="s">
        <v>311</v>
      </c>
      <c r="W1727" s="86" t="s">
        <v>311</v>
      </c>
      <c r="X1727" s="86" t="s">
        <v>311</v>
      </c>
      <c r="Y1727" s="90" t="str">
        <f>IF(tbl_main[[#This Row],[ИНН организации]]="","",IF(ISERROR(VLOOKUP(tbl_main[[#This Row],[ИНН организации]],tbl_inn[],3,FALSE)),"Проверьте ИНН",VLOOKUP(tbl_main[[#This Row],[ИНН организации]],tbl_inn[],3,FALSE)))</f>
        <v/>
      </c>
      <c r="Z1727" s="90" t="str">
        <f>IF(ISERROR(VLOOKUP(tbl_main[[#This Row],[ИНН организации]],tbl_inn[],4,FALSE)),"",VLOOKUP(tbl_main[[#This Row],[ИНН организации]],tbl_inn[],4,FALSE))</f>
        <v/>
      </c>
      <c r="AA1727" s="90" t="str">
        <f>IF(ISERROR(VLOOKUP(tbl_main[[#This Row],[ИНН организации]],tbl_inn[],8,FALSE)),"",VLOOKUP(tbl_main[[#This Row],[ИНН организации]],tbl_inn[],8,FALSE))</f>
        <v/>
      </c>
      <c r="AB1727" s="83" t="s">
        <v>311</v>
      </c>
      <c r="AC1727" s="83" t="s">
        <v>311</v>
      </c>
      <c r="AD1727" s="83" t="s">
        <v>311</v>
      </c>
      <c r="AE1727" s="83" t="s">
        <v>311</v>
      </c>
      <c r="AF1727" s="83" t="s">
        <v>311</v>
      </c>
      <c r="AG1727" s="83" t="s">
        <v>311</v>
      </c>
      <c r="AH1727" s="83" t="s">
        <v>311</v>
      </c>
      <c r="AI1727" s="83" t="s">
        <v>311</v>
      </c>
      <c r="AJ1727" s="83" t="s">
        <v>311</v>
      </c>
      <c r="AK1727" s="83" t="s">
        <v>311</v>
      </c>
      <c r="AL1727" s="83" t="s">
        <v>311</v>
      </c>
      <c r="AM1727" s="83" t="s">
        <v>311</v>
      </c>
      <c r="AN1727" s="83" t="s">
        <v>311</v>
      </c>
    </row>
    <row r="1728" spans="1:40" x14ac:dyDescent="0.25">
      <c r="A1728" s="81">
        <f t="shared" si="26"/>
        <v>1719</v>
      </c>
      <c r="B1728" s="82" t="str">
        <f>IF(tbl_main[[#This Row],[ТИП]]="","",IF(tbl_main[[#This Row],[Серия и номер]]="","",tbl_main[[#This Row],[ТИП]]&amp;"-"&amp;RIGHT(tbl_main[[#This Row],[Серия и номер]],6)))</f>
        <v/>
      </c>
      <c r="C1728" s="83" t="s">
        <v>311</v>
      </c>
      <c r="D1728" s="83" t="s">
        <v>311</v>
      </c>
      <c r="E1728" s="83" t="s">
        <v>311</v>
      </c>
      <c r="F1728" s="83" t="s">
        <v>311</v>
      </c>
      <c r="G1728" s="83" t="s">
        <v>311</v>
      </c>
      <c r="H1728" s="83" t="s">
        <v>311</v>
      </c>
      <c r="I1728" s="83" t="s">
        <v>311</v>
      </c>
      <c r="J1728" s="83" t="s">
        <v>311</v>
      </c>
      <c r="K1728" s="84" t="s">
        <v>311</v>
      </c>
      <c r="L1728" s="83" t="s">
        <v>311</v>
      </c>
      <c r="M1728" s="85" t="s">
        <v>311</v>
      </c>
      <c r="N1728" s="83" t="s">
        <v>311</v>
      </c>
      <c r="O1728" s="84" t="s">
        <v>311</v>
      </c>
      <c r="P1728" s="83" t="s">
        <v>311</v>
      </c>
      <c r="Q1728" s="83" t="s">
        <v>311</v>
      </c>
      <c r="R1728" s="83" t="s">
        <v>311</v>
      </c>
      <c r="S1728" s="86" t="s">
        <v>311</v>
      </c>
      <c r="T1728" s="83" t="s">
        <v>311</v>
      </c>
      <c r="U1728" s="83" t="s">
        <v>311</v>
      </c>
      <c r="V1728" s="83" t="s">
        <v>311</v>
      </c>
      <c r="W1728" s="86" t="s">
        <v>311</v>
      </c>
      <c r="X1728" s="86" t="s">
        <v>311</v>
      </c>
      <c r="Y1728" s="90" t="str">
        <f>IF(tbl_main[[#This Row],[ИНН организации]]="","",IF(ISERROR(VLOOKUP(tbl_main[[#This Row],[ИНН организации]],tbl_inn[],3,FALSE)),"Проверьте ИНН",VLOOKUP(tbl_main[[#This Row],[ИНН организации]],tbl_inn[],3,FALSE)))</f>
        <v/>
      </c>
      <c r="Z1728" s="90" t="str">
        <f>IF(ISERROR(VLOOKUP(tbl_main[[#This Row],[ИНН организации]],tbl_inn[],4,FALSE)),"",VLOOKUP(tbl_main[[#This Row],[ИНН организации]],tbl_inn[],4,FALSE))</f>
        <v/>
      </c>
      <c r="AA1728" s="90" t="str">
        <f>IF(ISERROR(VLOOKUP(tbl_main[[#This Row],[ИНН организации]],tbl_inn[],8,FALSE)),"",VLOOKUP(tbl_main[[#This Row],[ИНН организации]],tbl_inn[],8,FALSE))</f>
        <v/>
      </c>
      <c r="AB1728" s="83" t="s">
        <v>311</v>
      </c>
      <c r="AC1728" s="83" t="s">
        <v>311</v>
      </c>
      <c r="AD1728" s="83" t="s">
        <v>311</v>
      </c>
      <c r="AE1728" s="83" t="s">
        <v>311</v>
      </c>
      <c r="AF1728" s="83" t="s">
        <v>311</v>
      </c>
      <c r="AG1728" s="83" t="s">
        <v>311</v>
      </c>
      <c r="AH1728" s="83" t="s">
        <v>311</v>
      </c>
      <c r="AI1728" s="83" t="s">
        <v>311</v>
      </c>
      <c r="AJ1728" s="83" t="s">
        <v>311</v>
      </c>
      <c r="AK1728" s="83" t="s">
        <v>311</v>
      </c>
      <c r="AL1728" s="83" t="s">
        <v>311</v>
      </c>
      <c r="AM1728" s="83" t="s">
        <v>311</v>
      </c>
      <c r="AN1728" s="83" t="s">
        <v>311</v>
      </c>
    </row>
    <row r="1729" spans="1:40" x14ac:dyDescent="0.25">
      <c r="A1729" s="81">
        <f t="shared" si="26"/>
        <v>1720</v>
      </c>
      <c r="B1729" s="82" t="str">
        <f>IF(tbl_main[[#This Row],[ТИП]]="","",IF(tbl_main[[#This Row],[Серия и номер]]="","",tbl_main[[#This Row],[ТИП]]&amp;"-"&amp;RIGHT(tbl_main[[#This Row],[Серия и номер]],6)))</f>
        <v/>
      </c>
      <c r="C1729" s="83" t="s">
        <v>311</v>
      </c>
      <c r="D1729" s="83" t="s">
        <v>311</v>
      </c>
      <c r="E1729" s="83" t="s">
        <v>311</v>
      </c>
      <c r="F1729" s="83" t="s">
        <v>311</v>
      </c>
      <c r="G1729" s="83" t="s">
        <v>311</v>
      </c>
      <c r="H1729" s="83" t="s">
        <v>311</v>
      </c>
      <c r="I1729" s="83" t="s">
        <v>311</v>
      </c>
      <c r="J1729" s="83" t="s">
        <v>311</v>
      </c>
      <c r="K1729" s="84" t="s">
        <v>311</v>
      </c>
      <c r="L1729" s="83" t="s">
        <v>311</v>
      </c>
      <c r="M1729" s="85" t="s">
        <v>311</v>
      </c>
      <c r="N1729" s="83" t="s">
        <v>311</v>
      </c>
      <c r="O1729" s="84" t="s">
        <v>311</v>
      </c>
      <c r="P1729" s="83" t="s">
        <v>311</v>
      </c>
      <c r="Q1729" s="83" t="s">
        <v>311</v>
      </c>
      <c r="R1729" s="83" t="s">
        <v>311</v>
      </c>
      <c r="S1729" s="86" t="s">
        <v>311</v>
      </c>
      <c r="T1729" s="83" t="s">
        <v>311</v>
      </c>
      <c r="U1729" s="83" t="s">
        <v>311</v>
      </c>
      <c r="V1729" s="83" t="s">
        <v>311</v>
      </c>
      <c r="W1729" s="86" t="s">
        <v>311</v>
      </c>
      <c r="X1729" s="86" t="s">
        <v>311</v>
      </c>
      <c r="Y1729" s="90" t="str">
        <f>IF(tbl_main[[#This Row],[ИНН организации]]="","",IF(ISERROR(VLOOKUP(tbl_main[[#This Row],[ИНН организации]],tbl_inn[],3,FALSE)),"Проверьте ИНН",VLOOKUP(tbl_main[[#This Row],[ИНН организации]],tbl_inn[],3,FALSE)))</f>
        <v/>
      </c>
      <c r="Z1729" s="90" t="str">
        <f>IF(ISERROR(VLOOKUP(tbl_main[[#This Row],[ИНН организации]],tbl_inn[],4,FALSE)),"",VLOOKUP(tbl_main[[#This Row],[ИНН организации]],tbl_inn[],4,FALSE))</f>
        <v/>
      </c>
      <c r="AA1729" s="90" t="str">
        <f>IF(ISERROR(VLOOKUP(tbl_main[[#This Row],[ИНН организации]],tbl_inn[],8,FALSE)),"",VLOOKUP(tbl_main[[#This Row],[ИНН организации]],tbl_inn[],8,FALSE))</f>
        <v/>
      </c>
      <c r="AB1729" s="83" t="s">
        <v>311</v>
      </c>
      <c r="AC1729" s="83" t="s">
        <v>311</v>
      </c>
      <c r="AD1729" s="83" t="s">
        <v>311</v>
      </c>
      <c r="AE1729" s="83" t="s">
        <v>311</v>
      </c>
      <c r="AF1729" s="83" t="s">
        <v>311</v>
      </c>
      <c r="AG1729" s="83" t="s">
        <v>311</v>
      </c>
      <c r="AH1729" s="83" t="s">
        <v>311</v>
      </c>
      <c r="AI1729" s="83" t="s">
        <v>311</v>
      </c>
      <c r="AJ1729" s="83" t="s">
        <v>311</v>
      </c>
      <c r="AK1729" s="83" t="s">
        <v>311</v>
      </c>
      <c r="AL1729" s="83" t="s">
        <v>311</v>
      </c>
      <c r="AM1729" s="83" t="s">
        <v>311</v>
      </c>
      <c r="AN1729" s="83" t="s">
        <v>311</v>
      </c>
    </row>
    <row r="1730" spans="1:40" x14ac:dyDescent="0.25">
      <c r="A1730" s="81">
        <f t="shared" si="26"/>
        <v>1721</v>
      </c>
      <c r="B1730" s="82" t="str">
        <f>IF(tbl_main[[#This Row],[ТИП]]="","",IF(tbl_main[[#This Row],[Серия и номер]]="","",tbl_main[[#This Row],[ТИП]]&amp;"-"&amp;RIGHT(tbl_main[[#This Row],[Серия и номер]],6)))</f>
        <v/>
      </c>
      <c r="C1730" s="83" t="s">
        <v>311</v>
      </c>
      <c r="D1730" s="83" t="s">
        <v>311</v>
      </c>
      <c r="E1730" s="83" t="s">
        <v>311</v>
      </c>
      <c r="F1730" s="83" t="s">
        <v>311</v>
      </c>
      <c r="G1730" s="83" t="s">
        <v>311</v>
      </c>
      <c r="H1730" s="83" t="s">
        <v>311</v>
      </c>
      <c r="I1730" s="83" t="s">
        <v>311</v>
      </c>
      <c r="J1730" s="83" t="s">
        <v>311</v>
      </c>
      <c r="K1730" s="84" t="s">
        <v>311</v>
      </c>
      <c r="L1730" s="83" t="s">
        <v>311</v>
      </c>
      <c r="M1730" s="85" t="s">
        <v>311</v>
      </c>
      <c r="N1730" s="83" t="s">
        <v>311</v>
      </c>
      <c r="O1730" s="84" t="s">
        <v>311</v>
      </c>
      <c r="P1730" s="83" t="s">
        <v>311</v>
      </c>
      <c r="Q1730" s="83" t="s">
        <v>311</v>
      </c>
      <c r="R1730" s="83" t="s">
        <v>311</v>
      </c>
      <c r="S1730" s="86" t="s">
        <v>311</v>
      </c>
      <c r="T1730" s="83" t="s">
        <v>311</v>
      </c>
      <c r="U1730" s="83" t="s">
        <v>311</v>
      </c>
      <c r="V1730" s="83" t="s">
        <v>311</v>
      </c>
      <c r="W1730" s="86" t="s">
        <v>311</v>
      </c>
      <c r="X1730" s="86" t="s">
        <v>311</v>
      </c>
      <c r="Y1730" s="90" t="str">
        <f>IF(tbl_main[[#This Row],[ИНН организации]]="","",IF(ISERROR(VLOOKUP(tbl_main[[#This Row],[ИНН организации]],tbl_inn[],3,FALSE)),"Проверьте ИНН",VLOOKUP(tbl_main[[#This Row],[ИНН организации]],tbl_inn[],3,FALSE)))</f>
        <v/>
      </c>
      <c r="Z1730" s="90" t="str">
        <f>IF(ISERROR(VLOOKUP(tbl_main[[#This Row],[ИНН организации]],tbl_inn[],4,FALSE)),"",VLOOKUP(tbl_main[[#This Row],[ИНН организации]],tbl_inn[],4,FALSE))</f>
        <v/>
      </c>
      <c r="AA1730" s="90" t="str">
        <f>IF(ISERROR(VLOOKUP(tbl_main[[#This Row],[ИНН организации]],tbl_inn[],8,FALSE)),"",VLOOKUP(tbl_main[[#This Row],[ИНН организации]],tbl_inn[],8,FALSE))</f>
        <v/>
      </c>
      <c r="AB1730" s="83" t="s">
        <v>311</v>
      </c>
      <c r="AC1730" s="83" t="s">
        <v>311</v>
      </c>
      <c r="AD1730" s="83" t="s">
        <v>311</v>
      </c>
      <c r="AE1730" s="83" t="s">
        <v>311</v>
      </c>
      <c r="AF1730" s="83" t="s">
        <v>311</v>
      </c>
      <c r="AG1730" s="83" t="s">
        <v>311</v>
      </c>
      <c r="AH1730" s="83" t="s">
        <v>311</v>
      </c>
      <c r="AI1730" s="83" t="s">
        <v>311</v>
      </c>
      <c r="AJ1730" s="83" t="s">
        <v>311</v>
      </c>
      <c r="AK1730" s="83" t="s">
        <v>311</v>
      </c>
      <c r="AL1730" s="83" t="s">
        <v>311</v>
      </c>
      <c r="AM1730" s="83" t="s">
        <v>311</v>
      </c>
      <c r="AN1730" s="83" t="s">
        <v>311</v>
      </c>
    </row>
    <row r="1731" spans="1:40" x14ac:dyDescent="0.25">
      <c r="A1731" s="81">
        <f t="shared" si="26"/>
        <v>1722</v>
      </c>
      <c r="B1731" s="82" t="str">
        <f>IF(tbl_main[[#This Row],[ТИП]]="","",IF(tbl_main[[#This Row],[Серия и номер]]="","",tbl_main[[#This Row],[ТИП]]&amp;"-"&amp;RIGHT(tbl_main[[#This Row],[Серия и номер]],6)))</f>
        <v/>
      </c>
      <c r="C1731" s="83" t="s">
        <v>311</v>
      </c>
      <c r="D1731" s="83" t="s">
        <v>311</v>
      </c>
      <c r="E1731" s="83" t="s">
        <v>311</v>
      </c>
      <c r="F1731" s="83" t="s">
        <v>311</v>
      </c>
      <c r="G1731" s="83" t="s">
        <v>311</v>
      </c>
      <c r="H1731" s="83" t="s">
        <v>311</v>
      </c>
      <c r="I1731" s="83" t="s">
        <v>311</v>
      </c>
      <c r="J1731" s="83" t="s">
        <v>311</v>
      </c>
      <c r="K1731" s="84" t="s">
        <v>311</v>
      </c>
      <c r="L1731" s="83" t="s">
        <v>311</v>
      </c>
      <c r="M1731" s="85" t="s">
        <v>311</v>
      </c>
      <c r="N1731" s="83" t="s">
        <v>311</v>
      </c>
      <c r="O1731" s="84" t="s">
        <v>311</v>
      </c>
      <c r="P1731" s="83" t="s">
        <v>311</v>
      </c>
      <c r="Q1731" s="83" t="s">
        <v>311</v>
      </c>
      <c r="R1731" s="83" t="s">
        <v>311</v>
      </c>
      <c r="S1731" s="86" t="s">
        <v>311</v>
      </c>
      <c r="T1731" s="83" t="s">
        <v>311</v>
      </c>
      <c r="U1731" s="83" t="s">
        <v>311</v>
      </c>
      <c r="V1731" s="83" t="s">
        <v>311</v>
      </c>
      <c r="W1731" s="86" t="s">
        <v>311</v>
      </c>
      <c r="X1731" s="86" t="s">
        <v>311</v>
      </c>
      <c r="Y1731" s="90" t="str">
        <f>IF(tbl_main[[#This Row],[ИНН организации]]="","",IF(ISERROR(VLOOKUP(tbl_main[[#This Row],[ИНН организации]],tbl_inn[],3,FALSE)),"Проверьте ИНН",VLOOKUP(tbl_main[[#This Row],[ИНН организации]],tbl_inn[],3,FALSE)))</f>
        <v/>
      </c>
      <c r="Z1731" s="90" t="str">
        <f>IF(ISERROR(VLOOKUP(tbl_main[[#This Row],[ИНН организации]],tbl_inn[],4,FALSE)),"",VLOOKUP(tbl_main[[#This Row],[ИНН организации]],tbl_inn[],4,FALSE))</f>
        <v/>
      </c>
      <c r="AA1731" s="90" t="str">
        <f>IF(ISERROR(VLOOKUP(tbl_main[[#This Row],[ИНН организации]],tbl_inn[],8,FALSE)),"",VLOOKUP(tbl_main[[#This Row],[ИНН организации]],tbl_inn[],8,FALSE))</f>
        <v/>
      </c>
      <c r="AB1731" s="83" t="s">
        <v>311</v>
      </c>
      <c r="AC1731" s="83" t="s">
        <v>311</v>
      </c>
      <c r="AD1731" s="83" t="s">
        <v>311</v>
      </c>
      <c r="AE1731" s="83" t="s">
        <v>311</v>
      </c>
      <c r="AF1731" s="83" t="s">
        <v>311</v>
      </c>
      <c r="AG1731" s="83" t="s">
        <v>311</v>
      </c>
      <c r="AH1731" s="83" t="s">
        <v>311</v>
      </c>
      <c r="AI1731" s="83" t="s">
        <v>311</v>
      </c>
      <c r="AJ1731" s="83" t="s">
        <v>311</v>
      </c>
      <c r="AK1731" s="83" t="s">
        <v>311</v>
      </c>
      <c r="AL1731" s="83" t="s">
        <v>311</v>
      </c>
      <c r="AM1731" s="83" t="s">
        <v>311</v>
      </c>
      <c r="AN1731" s="83" t="s">
        <v>311</v>
      </c>
    </row>
    <row r="1732" spans="1:40" x14ac:dyDescent="0.25">
      <c r="A1732" s="81">
        <f t="shared" si="26"/>
        <v>1723</v>
      </c>
      <c r="B1732" s="82" t="str">
        <f>IF(tbl_main[[#This Row],[ТИП]]="","",IF(tbl_main[[#This Row],[Серия и номер]]="","",tbl_main[[#This Row],[ТИП]]&amp;"-"&amp;RIGHT(tbl_main[[#This Row],[Серия и номер]],6)))</f>
        <v/>
      </c>
      <c r="C1732" s="83" t="s">
        <v>311</v>
      </c>
      <c r="D1732" s="83" t="s">
        <v>311</v>
      </c>
      <c r="E1732" s="83" t="s">
        <v>311</v>
      </c>
      <c r="F1732" s="83" t="s">
        <v>311</v>
      </c>
      <c r="G1732" s="83" t="s">
        <v>311</v>
      </c>
      <c r="H1732" s="83" t="s">
        <v>311</v>
      </c>
      <c r="I1732" s="83" t="s">
        <v>311</v>
      </c>
      <c r="J1732" s="83" t="s">
        <v>311</v>
      </c>
      <c r="K1732" s="84" t="s">
        <v>311</v>
      </c>
      <c r="L1732" s="83" t="s">
        <v>311</v>
      </c>
      <c r="M1732" s="85" t="s">
        <v>311</v>
      </c>
      <c r="N1732" s="83" t="s">
        <v>311</v>
      </c>
      <c r="O1732" s="84" t="s">
        <v>311</v>
      </c>
      <c r="P1732" s="83" t="s">
        <v>311</v>
      </c>
      <c r="Q1732" s="83" t="s">
        <v>311</v>
      </c>
      <c r="R1732" s="83" t="s">
        <v>311</v>
      </c>
      <c r="S1732" s="86" t="s">
        <v>311</v>
      </c>
      <c r="T1732" s="83" t="s">
        <v>311</v>
      </c>
      <c r="U1732" s="83" t="s">
        <v>311</v>
      </c>
      <c r="V1732" s="83" t="s">
        <v>311</v>
      </c>
      <c r="W1732" s="86" t="s">
        <v>311</v>
      </c>
      <c r="X1732" s="86" t="s">
        <v>311</v>
      </c>
      <c r="Y1732" s="90" t="str">
        <f>IF(tbl_main[[#This Row],[ИНН организации]]="","",IF(ISERROR(VLOOKUP(tbl_main[[#This Row],[ИНН организации]],tbl_inn[],3,FALSE)),"Проверьте ИНН",VLOOKUP(tbl_main[[#This Row],[ИНН организации]],tbl_inn[],3,FALSE)))</f>
        <v/>
      </c>
      <c r="Z1732" s="90" t="str">
        <f>IF(ISERROR(VLOOKUP(tbl_main[[#This Row],[ИНН организации]],tbl_inn[],4,FALSE)),"",VLOOKUP(tbl_main[[#This Row],[ИНН организации]],tbl_inn[],4,FALSE))</f>
        <v/>
      </c>
      <c r="AA1732" s="90" t="str">
        <f>IF(ISERROR(VLOOKUP(tbl_main[[#This Row],[ИНН организации]],tbl_inn[],8,FALSE)),"",VLOOKUP(tbl_main[[#This Row],[ИНН организации]],tbl_inn[],8,FALSE))</f>
        <v/>
      </c>
      <c r="AB1732" s="83" t="s">
        <v>311</v>
      </c>
      <c r="AC1732" s="83" t="s">
        <v>311</v>
      </c>
      <c r="AD1732" s="83" t="s">
        <v>311</v>
      </c>
      <c r="AE1732" s="83" t="s">
        <v>311</v>
      </c>
      <c r="AF1732" s="83" t="s">
        <v>311</v>
      </c>
      <c r="AG1732" s="83" t="s">
        <v>311</v>
      </c>
      <c r="AH1732" s="83" t="s">
        <v>311</v>
      </c>
      <c r="AI1732" s="83" t="s">
        <v>311</v>
      </c>
      <c r="AJ1732" s="83" t="s">
        <v>311</v>
      </c>
      <c r="AK1732" s="83" t="s">
        <v>311</v>
      </c>
      <c r="AL1732" s="83" t="s">
        <v>311</v>
      </c>
      <c r="AM1732" s="83" t="s">
        <v>311</v>
      </c>
      <c r="AN1732" s="83" t="s">
        <v>311</v>
      </c>
    </row>
    <row r="1733" spans="1:40" x14ac:dyDescent="0.25">
      <c r="A1733" s="81">
        <f t="shared" si="26"/>
        <v>1724</v>
      </c>
      <c r="B1733" s="82" t="str">
        <f>IF(tbl_main[[#This Row],[ТИП]]="","",IF(tbl_main[[#This Row],[Серия и номер]]="","",tbl_main[[#This Row],[ТИП]]&amp;"-"&amp;RIGHT(tbl_main[[#This Row],[Серия и номер]],6)))</f>
        <v/>
      </c>
      <c r="C1733" s="83" t="s">
        <v>311</v>
      </c>
      <c r="D1733" s="83" t="s">
        <v>311</v>
      </c>
      <c r="E1733" s="83" t="s">
        <v>311</v>
      </c>
      <c r="F1733" s="83" t="s">
        <v>311</v>
      </c>
      <c r="G1733" s="83" t="s">
        <v>311</v>
      </c>
      <c r="H1733" s="83" t="s">
        <v>311</v>
      </c>
      <c r="I1733" s="83" t="s">
        <v>311</v>
      </c>
      <c r="J1733" s="83" t="s">
        <v>311</v>
      </c>
      <c r="K1733" s="84" t="s">
        <v>311</v>
      </c>
      <c r="L1733" s="83" t="s">
        <v>311</v>
      </c>
      <c r="M1733" s="85" t="s">
        <v>311</v>
      </c>
      <c r="N1733" s="83" t="s">
        <v>311</v>
      </c>
      <c r="O1733" s="84" t="s">
        <v>311</v>
      </c>
      <c r="P1733" s="83" t="s">
        <v>311</v>
      </c>
      <c r="Q1733" s="83" t="s">
        <v>311</v>
      </c>
      <c r="R1733" s="83" t="s">
        <v>311</v>
      </c>
      <c r="S1733" s="86" t="s">
        <v>311</v>
      </c>
      <c r="T1733" s="83" t="s">
        <v>311</v>
      </c>
      <c r="U1733" s="83" t="s">
        <v>311</v>
      </c>
      <c r="V1733" s="83" t="s">
        <v>311</v>
      </c>
      <c r="W1733" s="86" t="s">
        <v>311</v>
      </c>
      <c r="X1733" s="86" t="s">
        <v>311</v>
      </c>
      <c r="Y1733" s="90" t="str">
        <f>IF(tbl_main[[#This Row],[ИНН организации]]="","",IF(ISERROR(VLOOKUP(tbl_main[[#This Row],[ИНН организации]],tbl_inn[],3,FALSE)),"Проверьте ИНН",VLOOKUP(tbl_main[[#This Row],[ИНН организации]],tbl_inn[],3,FALSE)))</f>
        <v/>
      </c>
      <c r="Z1733" s="90" t="str">
        <f>IF(ISERROR(VLOOKUP(tbl_main[[#This Row],[ИНН организации]],tbl_inn[],4,FALSE)),"",VLOOKUP(tbl_main[[#This Row],[ИНН организации]],tbl_inn[],4,FALSE))</f>
        <v/>
      </c>
      <c r="AA1733" s="90" t="str">
        <f>IF(ISERROR(VLOOKUP(tbl_main[[#This Row],[ИНН организации]],tbl_inn[],8,FALSE)),"",VLOOKUP(tbl_main[[#This Row],[ИНН организации]],tbl_inn[],8,FALSE))</f>
        <v/>
      </c>
      <c r="AB1733" s="83" t="s">
        <v>311</v>
      </c>
      <c r="AC1733" s="83" t="s">
        <v>311</v>
      </c>
      <c r="AD1733" s="83" t="s">
        <v>311</v>
      </c>
      <c r="AE1733" s="83" t="s">
        <v>311</v>
      </c>
      <c r="AF1733" s="83" t="s">
        <v>311</v>
      </c>
      <c r="AG1733" s="83" t="s">
        <v>311</v>
      </c>
      <c r="AH1733" s="83" t="s">
        <v>311</v>
      </c>
      <c r="AI1733" s="83" t="s">
        <v>311</v>
      </c>
      <c r="AJ1733" s="83" t="s">
        <v>311</v>
      </c>
      <c r="AK1733" s="83" t="s">
        <v>311</v>
      </c>
      <c r="AL1733" s="83" t="s">
        <v>311</v>
      </c>
      <c r="AM1733" s="83" t="s">
        <v>311</v>
      </c>
      <c r="AN1733" s="83" t="s">
        <v>311</v>
      </c>
    </row>
    <row r="1734" spans="1:40" x14ac:dyDescent="0.25">
      <c r="A1734" s="81">
        <f t="shared" si="26"/>
        <v>1725</v>
      </c>
      <c r="B1734" s="82" t="str">
        <f>IF(tbl_main[[#This Row],[ТИП]]="","",IF(tbl_main[[#This Row],[Серия и номер]]="","",tbl_main[[#This Row],[ТИП]]&amp;"-"&amp;RIGHT(tbl_main[[#This Row],[Серия и номер]],6)))</f>
        <v/>
      </c>
      <c r="C1734" s="83" t="s">
        <v>311</v>
      </c>
      <c r="D1734" s="83" t="s">
        <v>311</v>
      </c>
      <c r="E1734" s="83" t="s">
        <v>311</v>
      </c>
      <c r="F1734" s="83" t="s">
        <v>311</v>
      </c>
      <c r="G1734" s="83" t="s">
        <v>311</v>
      </c>
      <c r="H1734" s="83" t="s">
        <v>311</v>
      </c>
      <c r="I1734" s="83" t="s">
        <v>311</v>
      </c>
      <c r="J1734" s="83" t="s">
        <v>311</v>
      </c>
      <c r="K1734" s="84" t="s">
        <v>311</v>
      </c>
      <c r="L1734" s="83" t="s">
        <v>311</v>
      </c>
      <c r="M1734" s="85" t="s">
        <v>311</v>
      </c>
      <c r="N1734" s="83" t="s">
        <v>311</v>
      </c>
      <c r="O1734" s="84" t="s">
        <v>311</v>
      </c>
      <c r="P1734" s="83" t="s">
        <v>311</v>
      </c>
      <c r="Q1734" s="83" t="s">
        <v>311</v>
      </c>
      <c r="R1734" s="83" t="s">
        <v>311</v>
      </c>
      <c r="S1734" s="86" t="s">
        <v>311</v>
      </c>
      <c r="T1734" s="83" t="s">
        <v>311</v>
      </c>
      <c r="U1734" s="83" t="s">
        <v>311</v>
      </c>
      <c r="V1734" s="83" t="s">
        <v>311</v>
      </c>
      <c r="W1734" s="86" t="s">
        <v>311</v>
      </c>
      <c r="X1734" s="86" t="s">
        <v>311</v>
      </c>
      <c r="Y1734" s="90" t="str">
        <f>IF(tbl_main[[#This Row],[ИНН организации]]="","",IF(ISERROR(VLOOKUP(tbl_main[[#This Row],[ИНН организации]],tbl_inn[],3,FALSE)),"Проверьте ИНН",VLOOKUP(tbl_main[[#This Row],[ИНН организации]],tbl_inn[],3,FALSE)))</f>
        <v/>
      </c>
      <c r="Z1734" s="90" t="str">
        <f>IF(ISERROR(VLOOKUP(tbl_main[[#This Row],[ИНН организации]],tbl_inn[],4,FALSE)),"",VLOOKUP(tbl_main[[#This Row],[ИНН организации]],tbl_inn[],4,FALSE))</f>
        <v/>
      </c>
      <c r="AA1734" s="90" t="str">
        <f>IF(ISERROR(VLOOKUP(tbl_main[[#This Row],[ИНН организации]],tbl_inn[],8,FALSE)),"",VLOOKUP(tbl_main[[#This Row],[ИНН организации]],tbl_inn[],8,FALSE))</f>
        <v/>
      </c>
      <c r="AB1734" s="83" t="s">
        <v>311</v>
      </c>
      <c r="AC1734" s="83" t="s">
        <v>311</v>
      </c>
      <c r="AD1734" s="83" t="s">
        <v>311</v>
      </c>
      <c r="AE1734" s="83" t="s">
        <v>311</v>
      </c>
      <c r="AF1734" s="83" t="s">
        <v>311</v>
      </c>
      <c r="AG1734" s="83" t="s">
        <v>311</v>
      </c>
      <c r="AH1734" s="83" t="s">
        <v>311</v>
      </c>
      <c r="AI1734" s="83" t="s">
        <v>311</v>
      </c>
      <c r="AJ1734" s="83" t="s">
        <v>311</v>
      </c>
      <c r="AK1734" s="83" t="s">
        <v>311</v>
      </c>
      <c r="AL1734" s="83" t="s">
        <v>311</v>
      </c>
      <c r="AM1734" s="83" t="s">
        <v>311</v>
      </c>
      <c r="AN1734" s="83" t="s">
        <v>311</v>
      </c>
    </row>
    <row r="1735" spans="1:40" x14ac:dyDescent="0.25">
      <c r="A1735" s="81">
        <f t="shared" si="26"/>
        <v>1726</v>
      </c>
      <c r="B1735" s="82" t="str">
        <f>IF(tbl_main[[#This Row],[ТИП]]="","",IF(tbl_main[[#This Row],[Серия и номер]]="","",tbl_main[[#This Row],[ТИП]]&amp;"-"&amp;RIGHT(tbl_main[[#This Row],[Серия и номер]],6)))</f>
        <v/>
      </c>
      <c r="C1735" s="83" t="s">
        <v>311</v>
      </c>
      <c r="D1735" s="83" t="s">
        <v>311</v>
      </c>
      <c r="E1735" s="83" t="s">
        <v>311</v>
      </c>
      <c r="F1735" s="83" t="s">
        <v>311</v>
      </c>
      <c r="G1735" s="83" t="s">
        <v>311</v>
      </c>
      <c r="H1735" s="83" t="s">
        <v>311</v>
      </c>
      <c r="I1735" s="83" t="s">
        <v>311</v>
      </c>
      <c r="J1735" s="83" t="s">
        <v>311</v>
      </c>
      <c r="K1735" s="84" t="s">
        <v>311</v>
      </c>
      <c r="L1735" s="83" t="s">
        <v>311</v>
      </c>
      <c r="M1735" s="85" t="s">
        <v>311</v>
      </c>
      <c r="N1735" s="83" t="s">
        <v>311</v>
      </c>
      <c r="O1735" s="84" t="s">
        <v>311</v>
      </c>
      <c r="P1735" s="83" t="s">
        <v>311</v>
      </c>
      <c r="Q1735" s="83" t="s">
        <v>311</v>
      </c>
      <c r="R1735" s="83" t="s">
        <v>311</v>
      </c>
      <c r="S1735" s="86" t="s">
        <v>311</v>
      </c>
      <c r="T1735" s="83" t="s">
        <v>311</v>
      </c>
      <c r="U1735" s="83" t="s">
        <v>311</v>
      </c>
      <c r="V1735" s="83" t="s">
        <v>311</v>
      </c>
      <c r="W1735" s="86" t="s">
        <v>311</v>
      </c>
      <c r="X1735" s="86" t="s">
        <v>311</v>
      </c>
      <c r="Y1735" s="90" t="str">
        <f>IF(tbl_main[[#This Row],[ИНН организации]]="","",IF(ISERROR(VLOOKUP(tbl_main[[#This Row],[ИНН организации]],tbl_inn[],3,FALSE)),"Проверьте ИНН",VLOOKUP(tbl_main[[#This Row],[ИНН организации]],tbl_inn[],3,FALSE)))</f>
        <v/>
      </c>
      <c r="Z1735" s="90" t="str">
        <f>IF(ISERROR(VLOOKUP(tbl_main[[#This Row],[ИНН организации]],tbl_inn[],4,FALSE)),"",VLOOKUP(tbl_main[[#This Row],[ИНН организации]],tbl_inn[],4,FALSE))</f>
        <v/>
      </c>
      <c r="AA1735" s="90" t="str">
        <f>IF(ISERROR(VLOOKUP(tbl_main[[#This Row],[ИНН организации]],tbl_inn[],8,FALSE)),"",VLOOKUP(tbl_main[[#This Row],[ИНН организации]],tbl_inn[],8,FALSE))</f>
        <v/>
      </c>
      <c r="AB1735" s="83" t="s">
        <v>311</v>
      </c>
      <c r="AC1735" s="83" t="s">
        <v>311</v>
      </c>
      <c r="AD1735" s="83" t="s">
        <v>311</v>
      </c>
      <c r="AE1735" s="83" t="s">
        <v>311</v>
      </c>
      <c r="AF1735" s="83" t="s">
        <v>311</v>
      </c>
      <c r="AG1735" s="83" t="s">
        <v>311</v>
      </c>
      <c r="AH1735" s="83" t="s">
        <v>311</v>
      </c>
      <c r="AI1735" s="83" t="s">
        <v>311</v>
      </c>
      <c r="AJ1735" s="83" t="s">
        <v>311</v>
      </c>
      <c r="AK1735" s="83" t="s">
        <v>311</v>
      </c>
      <c r="AL1735" s="83" t="s">
        <v>311</v>
      </c>
      <c r="AM1735" s="83" t="s">
        <v>311</v>
      </c>
      <c r="AN1735" s="83" t="s">
        <v>311</v>
      </c>
    </row>
    <row r="1736" spans="1:40" x14ac:dyDescent="0.25">
      <c r="A1736" s="81">
        <f t="shared" si="26"/>
        <v>1727</v>
      </c>
      <c r="B1736" s="82" t="str">
        <f>IF(tbl_main[[#This Row],[ТИП]]="","",IF(tbl_main[[#This Row],[Серия и номер]]="","",tbl_main[[#This Row],[ТИП]]&amp;"-"&amp;RIGHT(tbl_main[[#This Row],[Серия и номер]],6)))</f>
        <v/>
      </c>
      <c r="C1736" s="83" t="s">
        <v>311</v>
      </c>
      <c r="D1736" s="83" t="s">
        <v>311</v>
      </c>
      <c r="E1736" s="83" t="s">
        <v>311</v>
      </c>
      <c r="F1736" s="83" t="s">
        <v>311</v>
      </c>
      <c r="G1736" s="83" t="s">
        <v>311</v>
      </c>
      <c r="H1736" s="83" t="s">
        <v>311</v>
      </c>
      <c r="I1736" s="83" t="s">
        <v>311</v>
      </c>
      <c r="J1736" s="83" t="s">
        <v>311</v>
      </c>
      <c r="K1736" s="84" t="s">
        <v>311</v>
      </c>
      <c r="L1736" s="83" t="s">
        <v>311</v>
      </c>
      <c r="M1736" s="85" t="s">
        <v>311</v>
      </c>
      <c r="N1736" s="83" t="s">
        <v>311</v>
      </c>
      <c r="O1736" s="84" t="s">
        <v>311</v>
      </c>
      <c r="P1736" s="83" t="s">
        <v>311</v>
      </c>
      <c r="Q1736" s="83" t="s">
        <v>311</v>
      </c>
      <c r="R1736" s="83" t="s">
        <v>311</v>
      </c>
      <c r="S1736" s="86" t="s">
        <v>311</v>
      </c>
      <c r="T1736" s="83" t="s">
        <v>311</v>
      </c>
      <c r="U1736" s="83" t="s">
        <v>311</v>
      </c>
      <c r="V1736" s="83" t="s">
        <v>311</v>
      </c>
      <c r="W1736" s="86" t="s">
        <v>311</v>
      </c>
      <c r="X1736" s="86" t="s">
        <v>311</v>
      </c>
      <c r="Y1736" s="90" t="str">
        <f>IF(tbl_main[[#This Row],[ИНН организации]]="","",IF(ISERROR(VLOOKUP(tbl_main[[#This Row],[ИНН организации]],tbl_inn[],3,FALSE)),"Проверьте ИНН",VLOOKUP(tbl_main[[#This Row],[ИНН организации]],tbl_inn[],3,FALSE)))</f>
        <v/>
      </c>
      <c r="Z1736" s="90" t="str">
        <f>IF(ISERROR(VLOOKUP(tbl_main[[#This Row],[ИНН организации]],tbl_inn[],4,FALSE)),"",VLOOKUP(tbl_main[[#This Row],[ИНН организации]],tbl_inn[],4,FALSE))</f>
        <v/>
      </c>
      <c r="AA1736" s="90" t="str">
        <f>IF(ISERROR(VLOOKUP(tbl_main[[#This Row],[ИНН организации]],tbl_inn[],8,FALSE)),"",VLOOKUP(tbl_main[[#This Row],[ИНН организации]],tbl_inn[],8,FALSE))</f>
        <v/>
      </c>
      <c r="AB1736" s="83" t="s">
        <v>311</v>
      </c>
      <c r="AC1736" s="83" t="s">
        <v>311</v>
      </c>
      <c r="AD1736" s="83" t="s">
        <v>311</v>
      </c>
      <c r="AE1736" s="83" t="s">
        <v>311</v>
      </c>
      <c r="AF1736" s="83" t="s">
        <v>311</v>
      </c>
      <c r="AG1736" s="83" t="s">
        <v>311</v>
      </c>
      <c r="AH1736" s="83" t="s">
        <v>311</v>
      </c>
      <c r="AI1736" s="83" t="s">
        <v>311</v>
      </c>
      <c r="AJ1736" s="83" t="s">
        <v>311</v>
      </c>
      <c r="AK1736" s="83" t="s">
        <v>311</v>
      </c>
      <c r="AL1736" s="83" t="s">
        <v>311</v>
      </c>
      <c r="AM1736" s="83" t="s">
        <v>311</v>
      </c>
      <c r="AN1736" s="83" t="s">
        <v>311</v>
      </c>
    </row>
    <row r="1737" spans="1:40" x14ac:dyDescent="0.25">
      <c r="A1737" s="81">
        <f t="shared" si="26"/>
        <v>1728</v>
      </c>
      <c r="B1737" s="82" t="str">
        <f>IF(tbl_main[[#This Row],[ТИП]]="","",IF(tbl_main[[#This Row],[Серия и номер]]="","",tbl_main[[#This Row],[ТИП]]&amp;"-"&amp;RIGHT(tbl_main[[#This Row],[Серия и номер]],6)))</f>
        <v/>
      </c>
      <c r="C1737" s="83" t="s">
        <v>311</v>
      </c>
      <c r="D1737" s="83" t="s">
        <v>311</v>
      </c>
      <c r="E1737" s="83" t="s">
        <v>311</v>
      </c>
      <c r="F1737" s="83" t="s">
        <v>311</v>
      </c>
      <c r="G1737" s="83" t="s">
        <v>311</v>
      </c>
      <c r="H1737" s="83" t="s">
        <v>311</v>
      </c>
      <c r="I1737" s="83" t="s">
        <v>311</v>
      </c>
      <c r="J1737" s="83" t="s">
        <v>311</v>
      </c>
      <c r="K1737" s="84" t="s">
        <v>311</v>
      </c>
      <c r="L1737" s="83" t="s">
        <v>311</v>
      </c>
      <c r="M1737" s="85" t="s">
        <v>311</v>
      </c>
      <c r="N1737" s="83" t="s">
        <v>311</v>
      </c>
      <c r="O1737" s="84" t="s">
        <v>311</v>
      </c>
      <c r="P1737" s="83" t="s">
        <v>311</v>
      </c>
      <c r="Q1737" s="83" t="s">
        <v>311</v>
      </c>
      <c r="R1737" s="83" t="s">
        <v>311</v>
      </c>
      <c r="S1737" s="86" t="s">
        <v>311</v>
      </c>
      <c r="T1737" s="83" t="s">
        <v>311</v>
      </c>
      <c r="U1737" s="83" t="s">
        <v>311</v>
      </c>
      <c r="V1737" s="83" t="s">
        <v>311</v>
      </c>
      <c r="W1737" s="86" t="s">
        <v>311</v>
      </c>
      <c r="X1737" s="86" t="s">
        <v>311</v>
      </c>
      <c r="Y1737" s="90" t="str">
        <f>IF(tbl_main[[#This Row],[ИНН организации]]="","",IF(ISERROR(VLOOKUP(tbl_main[[#This Row],[ИНН организации]],tbl_inn[],3,FALSE)),"Проверьте ИНН",VLOOKUP(tbl_main[[#This Row],[ИНН организации]],tbl_inn[],3,FALSE)))</f>
        <v/>
      </c>
      <c r="Z1737" s="90" t="str">
        <f>IF(ISERROR(VLOOKUP(tbl_main[[#This Row],[ИНН организации]],tbl_inn[],4,FALSE)),"",VLOOKUP(tbl_main[[#This Row],[ИНН организации]],tbl_inn[],4,FALSE))</f>
        <v/>
      </c>
      <c r="AA1737" s="90" t="str">
        <f>IF(ISERROR(VLOOKUP(tbl_main[[#This Row],[ИНН организации]],tbl_inn[],8,FALSE)),"",VLOOKUP(tbl_main[[#This Row],[ИНН организации]],tbl_inn[],8,FALSE))</f>
        <v/>
      </c>
      <c r="AB1737" s="83" t="s">
        <v>311</v>
      </c>
      <c r="AC1737" s="83" t="s">
        <v>311</v>
      </c>
      <c r="AD1737" s="83" t="s">
        <v>311</v>
      </c>
      <c r="AE1737" s="83" t="s">
        <v>311</v>
      </c>
      <c r="AF1737" s="83" t="s">
        <v>311</v>
      </c>
      <c r="AG1737" s="83" t="s">
        <v>311</v>
      </c>
      <c r="AH1737" s="83" t="s">
        <v>311</v>
      </c>
      <c r="AI1737" s="83" t="s">
        <v>311</v>
      </c>
      <c r="AJ1737" s="83" t="s">
        <v>311</v>
      </c>
      <c r="AK1737" s="83" t="s">
        <v>311</v>
      </c>
      <c r="AL1737" s="83" t="s">
        <v>311</v>
      </c>
      <c r="AM1737" s="83" t="s">
        <v>311</v>
      </c>
      <c r="AN1737" s="83" t="s">
        <v>311</v>
      </c>
    </row>
    <row r="1738" spans="1:40" x14ac:dyDescent="0.25">
      <c r="A1738" s="81">
        <f t="shared" si="26"/>
        <v>1729</v>
      </c>
      <c r="B1738" s="82" t="str">
        <f>IF(tbl_main[[#This Row],[ТИП]]="","",IF(tbl_main[[#This Row],[Серия и номер]]="","",tbl_main[[#This Row],[ТИП]]&amp;"-"&amp;RIGHT(tbl_main[[#This Row],[Серия и номер]],6)))</f>
        <v/>
      </c>
      <c r="C1738" s="83" t="s">
        <v>311</v>
      </c>
      <c r="D1738" s="83" t="s">
        <v>311</v>
      </c>
      <c r="E1738" s="83" t="s">
        <v>311</v>
      </c>
      <c r="F1738" s="83" t="s">
        <v>311</v>
      </c>
      <c r="G1738" s="83" t="s">
        <v>311</v>
      </c>
      <c r="H1738" s="83" t="s">
        <v>311</v>
      </c>
      <c r="I1738" s="83" t="s">
        <v>311</v>
      </c>
      <c r="J1738" s="83" t="s">
        <v>311</v>
      </c>
      <c r="K1738" s="84" t="s">
        <v>311</v>
      </c>
      <c r="L1738" s="83" t="s">
        <v>311</v>
      </c>
      <c r="M1738" s="85" t="s">
        <v>311</v>
      </c>
      <c r="N1738" s="83" t="s">
        <v>311</v>
      </c>
      <c r="O1738" s="84" t="s">
        <v>311</v>
      </c>
      <c r="P1738" s="83" t="s">
        <v>311</v>
      </c>
      <c r="Q1738" s="83" t="s">
        <v>311</v>
      </c>
      <c r="R1738" s="83" t="s">
        <v>311</v>
      </c>
      <c r="S1738" s="86" t="s">
        <v>311</v>
      </c>
      <c r="T1738" s="83" t="s">
        <v>311</v>
      </c>
      <c r="U1738" s="83" t="s">
        <v>311</v>
      </c>
      <c r="V1738" s="83" t="s">
        <v>311</v>
      </c>
      <c r="W1738" s="86" t="s">
        <v>311</v>
      </c>
      <c r="X1738" s="86" t="s">
        <v>311</v>
      </c>
      <c r="Y1738" s="90" t="str">
        <f>IF(tbl_main[[#This Row],[ИНН организации]]="","",IF(ISERROR(VLOOKUP(tbl_main[[#This Row],[ИНН организации]],tbl_inn[],3,FALSE)),"Проверьте ИНН",VLOOKUP(tbl_main[[#This Row],[ИНН организации]],tbl_inn[],3,FALSE)))</f>
        <v/>
      </c>
      <c r="Z1738" s="90" t="str">
        <f>IF(ISERROR(VLOOKUP(tbl_main[[#This Row],[ИНН организации]],tbl_inn[],4,FALSE)),"",VLOOKUP(tbl_main[[#This Row],[ИНН организации]],tbl_inn[],4,FALSE))</f>
        <v/>
      </c>
      <c r="AA1738" s="90" t="str">
        <f>IF(ISERROR(VLOOKUP(tbl_main[[#This Row],[ИНН организации]],tbl_inn[],8,FALSE)),"",VLOOKUP(tbl_main[[#This Row],[ИНН организации]],tbl_inn[],8,FALSE))</f>
        <v/>
      </c>
      <c r="AB1738" s="83" t="s">
        <v>311</v>
      </c>
      <c r="AC1738" s="83" t="s">
        <v>311</v>
      </c>
      <c r="AD1738" s="83" t="s">
        <v>311</v>
      </c>
      <c r="AE1738" s="83" t="s">
        <v>311</v>
      </c>
      <c r="AF1738" s="83" t="s">
        <v>311</v>
      </c>
      <c r="AG1738" s="83" t="s">
        <v>311</v>
      </c>
      <c r="AH1738" s="83" t="s">
        <v>311</v>
      </c>
      <c r="AI1738" s="83" t="s">
        <v>311</v>
      </c>
      <c r="AJ1738" s="83" t="s">
        <v>311</v>
      </c>
      <c r="AK1738" s="83" t="s">
        <v>311</v>
      </c>
      <c r="AL1738" s="83" t="s">
        <v>311</v>
      </c>
      <c r="AM1738" s="83" t="s">
        <v>311</v>
      </c>
      <c r="AN1738" s="83" t="s">
        <v>311</v>
      </c>
    </row>
    <row r="1739" spans="1:40" x14ac:dyDescent="0.25">
      <c r="A1739" s="81">
        <f t="shared" ref="A1739:A1802" si="27">ROW()-9</f>
        <v>1730</v>
      </c>
      <c r="B1739" s="82" t="str">
        <f>IF(tbl_main[[#This Row],[ТИП]]="","",IF(tbl_main[[#This Row],[Серия и номер]]="","",tbl_main[[#This Row],[ТИП]]&amp;"-"&amp;RIGHT(tbl_main[[#This Row],[Серия и номер]],6)))</f>
        <v/>
      </c>
      <c r="C1739" s="83" t="s">
        <v>311</v>
      </c>
      <c r="D1739" s="83" t="s">
        <v>311</v>
      </c>
      <c r="E1739" s="83" t="s">
        <v>311</v>
      </c>
      <c r="F1739" s="83" t="s">
        <v>311</v>
      </c>
      <c r="G1739" s="83" t="s">
        <v>311</v>
      </c>
      <c r="H1739" s="83" t="s">
        <v>311</v>
      </c>
      <c r="I1739" s="83" t="s">
        <v>311</v>
      </c>
      <c r="J1739" s="83" t="s">
        <v>311</v>
      </c>
      <c r="K1739" s="84" t="s">
        <v>311</v>
      </c>
      <c r="L1739" s="83" t="s">
        <v>311</v>
      </c>
      <c r="M1739" s="85" t="s">
        <v>311</v>
      </c>
      <c r="N1739" s="83" t="s">
        <v>311</v>
      </c>
      <c r="O1739" s="84" t="s">
        <v>311</v>
      </c>
      <c r="P1739" s="83" t="s">
        <v>311</v>
      </c>
      <c r="Q1739" s="83" t="s">
        <v>311</v>
      </c>
      <c r="R1739" s="83" t="s">
        <v>311</v>
      </c>
      <c r="S1739" s="86" t="s">
        <v>311</v>
      </c>
      <c r="T1739" s="83" t="s">
        <v>311</v>
      </c>
      <c r="U1739" s="83" t="s">
        <v>311</v>
      </c>
      <c r="V1739" s="83" t="s">
        <v>311</v>
      </c>
      <c r="W1739" s="86" t="s">
        <v>311</v>
      </c>
      <c r="X1739" s="86" t="s">
        <v>311</v>
      </c>
      <c r="Y1739" s="90" t="str">
        <f>IF(tbl_main[[#This Row],[ИНН организации]]="","",IF(ISERROR(VLOOKUP(tbl_main[[#This Row],[ИНН организации]],tbl_inn[],3,FALSE)),"Проверьте ИНН",VLOOKUP(tbl_main[[#This Row],[ИНН организации]],tbl_inn[],3,FALSE)))</f>
        <v/>
      </c>
      <c r="Z1739" s="90" t="str">
        <f>IF(ISERROR(VLOOKUP(tbl_main[[#This Row],[ИНН организации]],tbl_inn[],4,FALSE)),"",VLOOKUP(tbl_main[[#This Row],[ИНН организации]],tbl_inn[],4,FALSE))</f>
        <v/>
      </c>
      <c r="AA1739" s="90" t="str">
        <f>IF(ISERROR(VLOOKUP(tbl_main[[#This Row],[ИНН организации]],tbl_inn[],8,FALSE)),"",VLOOKUP(tbl_main[[#This Row],[ИНН организации]],tbl_inn[],8,FALSE))</f>
        <v/>
      </c>
      <c r="AB1739" s="83" t="s">
        <v>311</v>
      </c>
      <c r="AC1739" s="83" t="s">
        <v>311</v>
      </c>
      <c r="AD1739" s="83" t="s">
        <v>311</v>
      </c>
      <c r="AE1739" s="83" t="s">
        <v>311</v>
      </c>
      <c r="AF1739" s="83" t="s">
        <v>311</v>
      </c>
      <c r="AG1739" s="83" t="s">
        <v>311</v>
      </c>
      <c r="AH1739" s="83" t="s">
        <v>311</v>
      </c>
      <c r="AI1739" s="83" t="s">
        <v>311</v>
      </c>
      <c r="AJ1739" s="83" t="s">
        <v>311</v>
      </c>
      <c r="AK1739" s="83" t="s">
        <v>311</v>
      </c>
      <c r="AL1739" s="83" t="s">
        <v>311</v>
      </c>
      <c r="AM1739" s="83" t="s">
        <v>311</v>
      </c>
      <c r="AN1739" s="83" t="s">
        <v>311</v>
      </c>
    </row>
    <row r="1740" spans="1:40" x14ac:dyDescent="0.25">
      <c r="A1740" s="81">
        <f t="shared" si="27"/>
        <v>1731</v>
      </c>
      <c r="B1740" s="82" t="str">
        <f>IF(tbl_main[[#This Row],[ТИП]]="","",IF(tbl_main[[#This Row],[Серия и номер]]="","",tbl_main[[#This Row],[ТИП]]&amp;"-"&amp;RIGHT(tbl_main[[#This Row],[Серия и номер]],6)))</f>
        <v/>
      </c>
      <c r="C1740" s="83" t="s">
        <v>311</v>
      </c>
      <c r="D1740" s="83" t="s">
        <v>311</v>
      </c>
      <c r="E1740" s="83" t="s">
        <v>311</v>
      </c>
      <c r="F1740" s="83" t="s">
        <v>311</v>
      </c>
      <c r="G1740" s="83" t="s">
        <v>311</v>
      </c>
      <c r="H1740" s="83" t="s">
        <v>311</v>
      </c>
      <c r="I1740" s="83" t="s">
        <v>311</v>
      </c>
      <c r="J1740" s="83" t="s">
        <v>311</v>
      </c>
      <c r="K1740" s="84" t="s">
        <v>311</v>
      </c>
      <c r="L1740" s="83" t="s">
        <v>311</v>
      </c>
      <c r="M1740" s="85" t="s">
        <v>311</v>
      </c>
      <c r="N1740" s="83" t="s">
        <v>311</v>
      </c>
      <c r="O1740" s="84" t="s">
        <v>311</v>
      </c>
      <c r="P1740" s="83" t="s">
        <v>311</v>
      </c>
      <c r="Q1740" s="83" t="s">
        <v>311</v>
      </c>
      <c r="R1740" s="83" t="s">
        <v>311</v>
      </c>
      <c r="S1740" s="86" t="s">
        <v>311</v>
      </c>
      <c r="T1740" s="83" t="s">
        <v>311</v>
      </c>
      <c r="U1740" s="83" t="s">
        <v>311</v>
      </c>
      <c r="V1740" s="83" t="s">
        <v>311</v>
      </c>
      <c r="W1740" s="86" t="s">
        <v>311</v>
      </c>
      <c r="X1740" s="86" t="s">
        <v>311</v>
      </c>
      <c r="Y1740" s="90" t="str">
        <f>IF(tbl_main[[#This Row],[ИНН организации]]="","",IF(ISERROR(VLOOKUP(tbl_main[[#This Row],[ИНН организации]],tbl_inn[],3,FALSE)),"Проверьте ИНН",VLOOKUP(tbl_main[[#This Row],[ИНН организации]],tbl_inn[],3,FALSE)))</f>
        <v/>
      </c>
      <c r="Z1740" s="90" t="str">
        <f>IF(ISERROR(VLOOKUP(tbl_main[[#This Row],[ИНН организации]],tbl_inn[],4,FALSE)),"",VLOOKUP(tbl_main[[#This Row],[ИНН организации]],tbl_inn[],4,FALSE))</f>
        <v/>
      </c>
      <c r="AA1740" s="90" t="str">
        <f>IF(ISERROR(VLOOKUP(tbl_main[[#This Row],[ИНН организации]],tbl_inn[],8,FALSE)),"",VLOOKUP(tbl_main[[#This Row],[ИНН организации]],tbl_inn[],8,FALSE))</f>
        <v/>
      </c>
      <c r="AB1740" s="83" t="s">
        <v>311</v>
      </c>
      <c r="AC1740" s="83" t="s">
        <v>311</v>
      </c>
      <c r="AD1740" s="83" t="s">
        <v>311</v>
      </c>
      <c r="AE1740" s="83" t="s">
        <v>311</v>
      </c>
      <c r="AF1740" s="83" t="s">
        <v>311</v>
      </c>
      <c r="AG1740" s="83" t="s">
        <v>311</v>
      </c>
      <c r="AH1740" s="83" t="s">
        <v>311</v>
      </c>
      <c r="AI1740" s="83" t="s">
        <v>311</v>
      </c>
      <c r="AJ1740" s="83" t="s">
        <v>311</v>
      </c>
      <c r="AK1740" s="83" t="s">
        <v>311</v>
      </c>
      <c r="AL1740" s="83" t="s">
        <v>311</v>
      </c>
      <c r="AM1740" s="83" t="s">
        <v>311</v>
      </c>
      <c r="AN1740" s="83" t="s">
        <v>311</v>
      </c>
    </row>
    <row r="1741" spans="1:40" x14ac:dyDescent="0.25">
      <c r="A1741" s="81">
        <f t="shared" si="27"/>
        <v>1732</v>
      </c>
      <c r="B1741" s="82" t="str">
        <f>IF(tbl_main[[#This Row],[ТИП]]="","",IF(tbl_main[[#This Row],[Серия и номер]]="","",tbl_main[[#This Row],[ТИП]]&amp;"-"&amp;RIGHT(tbl_main[[#This Row],[Серия и номер]],6)))</f>
        <v/>
      </c>
      <c r="C1741" s="83" t="s">
        <v>311</v>
      </c>
      <c r="D1741" s="83" t="s">
        <v>311</v>
      </c>
      <c r="E1741" s="83" t="s">
        <v>311</v>
      </c>
      <c r="F1741" s="83" t="s">
        <v>311</v>
      </c>
      <c r="G1741" s="83" t="s">
        <v>311</v>
      </c>
      <c r="H1741" s="83" t="s">
        <v>311</v>
      </c>
      <c r="I1741" s="83" t="s">
        <v>311</v>
      </c>
      <c r="J1741" s="83" t="s">
        <v>311</v>
      </c>
      <c r="K1741" s="84" t="s">
        <v>311</v>
      </c>
      <c r="L1741" s="83" t="s">
        <v>311</v>
      </c>
      <c r="M1741" s="85" t="s">
        <v>311</v>
      </c>
      <c r="N1741" s="83" t="s">
        <v>311</v>
      </c>
      <c r="O1741" s="84" t="s">
        <v>311</v>
      </c>
      <c r="P1741" s="83" t="s">
        <v>311</v>
      </c>
      <c r="Q1741" s="83" t="s">
        <v>311</v>
      </c>
      <c r="R1741" s="83" t="s">
        <v>311</v>
      </c>
      <c r="S1741" s="86" t="s">
        <v>311</v>
      </c>
      <c r="T1741" s="83" t="s">
        <v>311</v>
      </c>
      <c r="U1741" s="83" t="s">
        <v>311</v>
      </c>
      <c r="V1741" s="83" t="s">
        <v>311</v>
      </c>
      <c r="W1741" s="86" t="s">
        <v>311</v>
      </c>
      <c r="X1741" s="86" t="s">
        <v>311</v>
      </c>
      <c r="Y1741" s="90" t="str">
        <f>IF(tbl_main[[#This Row],[ИНН организации]]="","",IF(ISERROR(VLOOKUP(tbl_main[[#This Row],[ИНН организации]],tbl_inn[],3,FALSE)),"Проверьте ИНН",VLOOKUP(tbl_main[[#This Row],[ИНН организации]],tbl_inn[],3,FALSE)))</f>
        <v/>
      </c>
      <c r="Z1741" s="90" t="str">
        <f>IF(ISERROR(VLOOKUP(tbl_main[[#This Row],[ИНН организации]],tbl_inn[],4,FALSE)),"",VLOOKUP(tbl_main[[#This Row],[ИНН организации]],tbl_inn[],4,FALSE))</f>
        <v/>
      </c>
      <c r="AA1741" s="90" t="str">
        <f>IF(ISERROR(VLOOKUP(tbl_main[[#This Row],[ИНН организации]],tbl_inn[],8,FALSE)),"",VLOOKUP(tbl_main[[#This Row],[ИНН организации]],tbl_inn[],8,FALSE))</f>
        <v/>
      </c>
      <c r="AB1741" s="83" t="s">
        <v>311</v>
      </c>
      <c r="AC1741" s="83" t="s">
        <v>311</v>
      </c>
      <c r="AD1741" s="83" t="s">
        <v>311</v>
      </c>
      <c r="AE1741" s="83" t="s">
        <v>311</v>
      </c>
      <c r="AF1741" s="83" t="s">
        <v>311</v>
      </c>
      <c r="AG1741" s="83" t="s">
        <v>311</v>
      </c>
      <c r="AH1741" s="83" t="s">
        <v>311</v>
      </c>
      <c r="AI1741" s="83" t="s">
        <v>311</v>
      </c>
      <c r="AJ1741" s="83" t="s">
        <v>311</v>
      </c>
      <c r="AK1741" s="83" t="s">
        <v>311</v>
      </c>
      <c r="AL1741" s="83" t="s">
        <v>311</v>
      </c>
      <c r="AM1741" s="83" t="s">
        <v>311</v>
      </c>
      <c r="AN1741" s="83" t="s">
        <v>311</v>
      </c>
    </row>
    <row r="1742" spans="1:40" x14ac:dyDescent="0.25">
      <c r="A1742" s="81">
        <f t="shared" si="27"/>
        <v>1733</v>
      </c>
      <c r="B1742" s="82" t="str">
        <f>IF(tbl_main[[#This Row],[ТИП]]="","",IF(tbl_main[[#This Row],[Серия и номер]]="","",tbl_main[[#This Row],[ТИП]]&amp;"-"&amp;RIGHT(tbl_main[[#This Row],[Серия и номер]],6)))</f>
        <v/>
      </c>
      <c r="C1742" s="83" t="s">
        <v>311</v>
      </c>
      <c r="D1742" s="83" t="s">
        <v>311</v>
      </c>
      <c r="E1742" s="83" t="s">
        <v>311</v>
      </c>
      <c r="F1742" s="83" t="s">
        <v>311</v>
      </c>
      <c r="G1742" s="83" t="s">
        <v>311</v>
      </c>
      <c r="H1742" s="83" t="s">
        <v>311</v>
      </c>
      <c r="I1742" s="83" t="s">
        <v>311</v>
      </c>
      <c r="J1742" s="83" t="s">
        <v>311</v>
      </c>
      <c r="K1742" s="84" t="s">
        <v>311</v>
      </c>
      <c r="L1742" s="83" t="s">
        <v>311</v>
      </c>
      <c r="M1742" s="85" t="s">
        <v>311</v>
      </c>
      <c r="N1742" s="83" t="s">
        <v>311</v>
      </c>
      <c r="O1742" s="84" t="s">
        <v>311</v>
      </c>
      <c r="P1742" s="83" t="s">
        <v>311</v>
      </c>
      <c r="Q1742" s="83" t="s">
        <v>311</v>
      </c>
      <c r="R1742" s="83" t="s">
        <v>311</v>
      </c>
      <c r="S1742" s="86" t="s">
        <v>311</v>
      </c>
      <c r="T1742" s="83" t="s">
        <v>311</v>
      </c>
      <c r="U1742" s="83" t="s">
        <v>311</v>
      </c>
      <c r="V1742" s="83" t="s">
        <v>311</v>
      </c>
      <c r="W1742" s="86" t="s">
        <v>311</v>
      </c>
      <c r="X1742" s="86" t="s">
        <v>311</v>
      </c>
      <c r="Y1742" s="90" t="str">
        <f>IF(tbl_main[[#This Row],[ИНН организации]]="","",IF(ISERROR(VLOOKUP(tbl_main[[#This Row],[ИНН организации]],tbl_inn[],3,FALSE)),"Проверьте ИНН",VLOOKUP(tbl_main[[#This Row],[ИНН организации]],tbl_inn[],3,FALSE)))</f>
        <v/>
      </c>
      <c r="Z1742" s="90" t="str">
        <f>IF(ISERROR(VLOOKUP(tbl_main[[#This Row],[ИНН организации]],tbl_inn[],4,FALSE)),"",VLOOKUP(tbl_main[[#This Row],[ИНН организации]],tbl_inn[],4,FALSE))</f>
        <v/>
      </c>
      <c r="AA1742" s="90" t="str">
        <f>IF(ISERROR(VLOOKUP(tbl_main[[#This Row],[ИНН организации]],tbl_inn[],8,FALSE)),"",VLOOKUP(tbl_main[[#This Row],[ИНН организации]],tbl_inn[],8,FALSE))</f>
        <v/>
      </c>
      <c r="AB1742" s="83" t="s">
        <v>311</v>
      </c>
      <c r="AC1742" s="83" t="s">
        <v>311</v>
      </c>
      <c r="AD1742" s="83" t="s">
        <v>311</v>
      </c>
      <c r="AE1742" s="83" t="s">
        <v>311</v>
      </c>
      <c r="AF1742" s="83" t="s">
        <v>311</v>
      </c>
      <c r="AG1742" s="83" t="s">
        <v>311</v>
      </c>
      <c r="AH1742" s="83" t="s">
        <v>311</v>
      </c>
      <c r="AI1742" s="83" t="s">
        <v>311</v>
      </c>
      <c r="AJ1742" s="83" t="s">
        <v>311</v>
      </c>
      <c r="AK1742" s="83" t="s">
        <v>311</v>
      </c>
      <c r="AL1742" s="83" t="s">
        <v>311</v>
      </c>
      <c r="AM1742" s="83" t="s">
        <v>311</v>
      </c>
      <c r="AN1742" s="83" t="s">
        <v>311</v>
      </c>
    </row>
    <row r="1743" spans="1:40" x14ac:dyDescent="0.25">
      <c r="A1743" s="81">
        <f t="shared" si="27"/>
        <v>1734</v>
      </c>
      <c r="B1743" s="82" t="str">
        <f>IF(tbl_main[[#This Row],[ТИП]]="","",IF(tbl_main[[#This Row],[Серия и номер]]="","",tbl_main[[#This Row],[ТИП]]&amp;"-"&amp;RIGHT(tbl_main[[#This Row],[Серия и номер]],6)))</f>
        <v/>
      </c>
      <c r="C1743" s="83" t="s">
        <v>311</v>
      </c>
      <c r="D1743" s="83" t="s">
        <v>311</v>
      </c>
      <c r="E1743" s="83" t="s">
        <v>311</v>
      </c>
      <c r="F1743" s="83" t="s">
        <v>311</v>
      </c>
      <c r="G1743" s="83" t="s">
        <v>311</v>
      </c>
      <c r="H1743" s="83" t="s">
        <v>311</v>
      </c>
      <c r="I1743" s="83" t="s">
        <v>311</v>
      </c>
      <c r="J1743" s="83" t="s">
        <v>311</v>
      </c>
      <c r="K1743" s="84" t="s">
        <v>311</v>
      </c>
      <c r="L1743" s="83" t="s">
        <v>311</v>
      </c>
      <c r="M1743" s="85" t="s">
        <v>311</v>
      </c>
      <c r="N1743" s="83" t="s">
        <v>311</v>
      </c>
      <c r="O1743" s="84" t="s">
        <v>311</v>
      </c>
      <c r="P1743" s="83" t="s">
        <v>311</v>
      </c>
      <c r="Q1743" s="83" t="s">
        <v>311</v>
      </c>
      <c r="R1743" s="83" t="s">
        <v>311</v>
      </c>
      <c r="S1743" s="86" t="s">
        <v>311</v>
      </c>
      <c r="T1743" s="83" t="s">
        <v>311</v>
      </c>
      <c r="U1743" s="83" t="s">
        <v>311</v>
      </c>
      <c r="V1743" s="83" t="s">
        <v>311</v>
      </c>
      <c r="W1743" s="86" t="s">
        <v>311</v>
      </c>
      <c r="X1743" s="86" t="s">
        <v>311</v>
      </c>
      <c r="Y1743" s="90" t="str">
        <f>IF(tbl_main[[#This Row],[ИНН организации]]="","",IF(ISERROR(VLOOKUP(tbl_main[[#This Row],[ИНН организации]],tbl_inn[],3,FALSE)),"Проверьте ИНН",VLOOKUP(tbl_main[[#This Row],[ИНН организации]],tbl_inn[],3,FALSE)))</f>
        <v/>
      </c>
      <c r="Z1743" s="90" t="str">
        <f>IF(ISERROR(VLOOKUP(tbl_main[[#This Row],[ИНН организации]],tbl_inn[],4,FALSE)),"",VLOOKUP(tbl_main[[#This Row],[ИНН организации]],tbl_inn[],4,FALSE))</f>
        <v/>
      </c>
      <c r="AA1743" s="90" t="str">
        <f>IF(ISERROR(VLOOKUP(tbl_main[[#This Row],[ИНН организации]],tbl_inn[],8,FALSE)),"",VLOOKUP(tbl_main[[#This Row],[ИНН организации]],tbl_inn[],8,FALSE))</f>
        <v/>
      </c>
      <c r="AB1743" s="83" t="s">
        <v>311</v>
      </c>
      <c r="AC1743" s="83" t="s">
        <v>311</v>
      </c>
      <c r="AD1743" s="83" t="s">
        <v>311</v>
      </c>
      <c r="AE1743" s="83" t="s">
        <v>311</v>
      </c>
      <c r="AF1743" s="83" t="s">
        <v>311</v>
      </c>
      <c r="AG1743" s="83" t="s">
        <v>311</v>
      </c>
      <c r="AH1743" s="83" t="s">
        <v>311</v>
      </c>
      <c r="AI1743" s="83" t="s">
        <v>311</v>
      </c>
      <c r="AJ1743" s="83" t="s">
        <v>311</v>
      </c>
      <c r="AK1743" s="83" t="s">
        <v>311</v>
      </c>
      <c r="AL1743" s="83" t="s">
        <v>311</v>
      </c>
      <c r="AM1743" s="83" t="s">
        <v>311</v>
      </c>
      <c r="AN1743" s="83" t="s">
        <v>311</v>
      </c>
    </row>
    <row r="1744" spans="1:40" x14ac:dyDescent="0.25">
      <c r="A1744" s="81">
        <f t="shared" si="27"/>
        <v>1735</v>
      </c>
      <c r="B1744" s="82" t="str">
        <f>IF(tbl_main[[#This Row],[ТИП]]="","",IF(tbl_main[[#This Row],[Серия и номер]]="","",tbl_main[[#This Row],[ТИП]]&amp;"-"&amp;RIGHT(tbl_main[[#This Row],[Серия и номер]],6)))</f>
        <v/>
      </c>
      <c r="C1744" s="83" t="s">
        <v>311</v>
      </c>
      <c r="D1744" s="83" t="s">
        <v>311</v>
      </c>
      <c r="E1744" s="83" t="s">
        <v>311</v>
      </c>
      <c r="F1744" s="83" t="s">
        <v>311</v>
      </c>
      <c r="G1744" s="83" t="s">
        <v>311</v>
      </c>
      <c r="H1744" s="83" t="s">
        <v>311</v>
      </c>
      <c r="I1744" s="83" t="s">
        <v>311</v>
      </c>
      <c r="J1744" s="83" t="s">
        <v>311</v>
      </c>
      <c r="K1744" s="84" t="s">
        <v>311</v>
      </c>
      <c r="L1744" s="83" t="s">
        <v>311</v>
      </c>
      <c r="M1744" s="85" t="s">
        <v>311</v>
      </c>
      <c r="N1744" s="83" t="s">
        <v>311</v>
      </c>
      <c r="O1744" s="84" t="s">
        <v>311</v>
      </c>
      <c r="P1744" s="83" t="s">
        <v>311</v>
      </c>
      <c r="Q1744" s="83" t="s">
        <v>311</v>
      </c>
      <c r="R1744" s="83" t="s">
        <v>311</v>
      </c>
      <c r="S1744" s="86" t="s">
        <v>311</v>
      </c>
      <c r="T1744" s="83" t="s">
        <v>311</v>
      </c>
      <c r="U1744" s="83" t="s">
        <v>311</v>
      </c>
      <c r="V1744" s="83" t="s">
        <v>311</v>
      </c>
      <c r="W1744" s="86" t="s">
        <v>311</v>
      </c>
      <c r="X1744" s="86" t="s">
        <v>311</v>
      </c>
      <c r="Y1744" s="90" t="str">
        <f>IF(tbl_main[[#This Row],[ИНН организации]]="","",IF(ISERROR(VLOOKUP(tbl_main[[#This Row],[ИНН организации]],tbl_inn[],3,FALSE)),"Проверьте ИНН",VLOOKUP(tbl_main[[#This Row],[ИНН организации]],tbl_inn[],3,FALSE)))</f>
        <v/>
      </c>
      <c r="Z1744" s="90" t="str">
        <f>IF(ISERROR(VLOOKUP(tbl_main[[#This Row],[ИНН организации]],tbl_inn[],4,FALSE)),"",VLOOKUP(tbl_main[[#This Row],[ИНН организации]],tbl_inn[],4,FALSE))</f>
        <v/>
      </c>
      <c r="AA1744" s="90" t="str">
        <f>IF(ISERROR(VLOOKUP(tbl_main[[#This Row],[ИНН организации]],tbl_inn[],8,FALSE)),"",VLOOKUP(tbl_main[[#This Row],[ИНН организации]],tbl_inn[],8,FALSE))</f>
        <v/>
      </c>
      <c r="AB1744" s="83" t="s">
        <v>311</v>
      </c>
      <c r="AC1744" s="83" t="s">
        <v>311</v>
      </c>
      <c r="AD1744" s="83" t="s">
        <v>311</v>
      </c>
      <c r="AE1744" s="83" t="s">
        <v>311</v>
      </c>
      <c r="AF1744" s="83" t="s">
        <v>311</v>
      </c>
      <c r="AG1744" s="83" t="s">
        <v>311</v>
      </c>
      <c r="AH1744" s="83" t="s">
        <v>311</v>
      </c>
      <c r="AI1744" s="83" t="s">
        <v>311</v>
      </c>
      <c r="AJ1744" s="83" t="s">
        <v>311</v>
      </c>
      <c r="AK1744" s="83" t="s">
        <v>311</v>
      </c>
      <c r="AL1744" s="83" t="s">
        <v>311</v>
      </c>
      <c r="AM1744" s="83" t="s">
        <v>311</v>
      </c>
      <c r="AN1744" s="83" t="s">
        <v>311</v>
      </c>
    </row>
    <row r="1745" spans="1:40" x14ac:dyDescent="0.25">
      <c r="A1745" s="81">
        <f t="shared" si="27"/>
        <v>1736</v>
      </c>
      <c r="B1745" s="82" t="str">
        <f>IF(tbl_main[[#This Row],[ТИП]]="","",IF(tbl_main[[#This Row],[Серия и номер]]="","",tbl_main[[#This Row],[ТИП]]&amp;"-"&amp;RIGHT(tbl_main[[#This Row],[Серия и номер]],6)))</f>
        <v/>
      </c>
      <c r="C1745" s="83" t="s">
        <v>311</v>
      </c>
      <c r="D1745" s="83" t="s">
        <v>311</v>
      </c>
      <c r="E1745" s="83" t="s">
        <v>311</v>
      </c>
      <c r="F1745" s="83" t="s">
        <v>311</v>
      </c>
      <c r="G1745" s="83" t="s">
        <v>311</v>
      </c>
      <c r="H1745" s="83" t="s">
        <v>311</v>
      </c>
      <c r="I1745" s="83" t="s">
        <v>311</v>
      </c>
      <c r="J1745" s="83" t="s">
        <v>311</v>
      </c>
      <c r="K1745" s="84" t="s">
        <v>311</v>
      </c>
      <c r="L1745" s="83" t="s">
        <v>311</v>
      </c>
      <c r="M1745" s="85" t="s">
        <v>311</v>
      </c>
      <c r="N1745" s="83" t="s">
        <v>311</v>
      </c>
      <c r="O1745" s="84" t="s">
        <v>311</v>
      </c>
      <c r="P1745" s="83" t="s">
        <v>311</v>
      </c>
      <c r="Q1745" s="83" t="s">
        <v>311</v>
      </c>
      <c r="R1745" s="83" t="s">
        <v>311</v>
      </c>
      <c r="S1745" s="86" t="s">
        <v>311</v>
      </c>
      <c r="T1745" s="83" t="s">
        <v>311</v>
      </c>
      <c r="U1745" s="83" t="s">
        <v>311</v>
      </c>
      <c r="V1745" s="83" t="s">
        <v>311</v>
      </c>
      <c r="W1745" s="86" t="s">
        <v>311</v>
      </c>
      <c r="X1745" s="86" t="s">
        <v>311</v>
      </c>
      <c r="Y1745" s="90" t="str">
        <f>IF(tbl_main[[#This Row],[ИНН организации]]="","",IF(ISERROR(VLOOKUP(tbl_main[[#This Row],[ИНН организации]],tbl_inn[],3,FALSE)),"Проверьте ИНН",VLOOKUP(tbl_main[[#This Row],[ИНН организации]],tbl_inn[],3,FALSE)))</f>
        <v/>
      </c>
      <c r="Z1745" s="90" t="str">
        <f>IF(ISERROR(VLOOKUP(tbl_main[[#This Row],[ИНН организации]],tbl_inn[],4,FALSE)),"",VLOOKUP(tbl_main[[#This Row],[ИНН организации]],tbl_inn[],4,FALSE))</f>
        <v/>
      </c>
      <c r="AA1745" s="90" t="str">
        <f>IF(ISERROR(VLOOKUP(tbl_main[[#This Row],[ИНН организации]],tbl_inn[],8,FALSE)),"",VLOOKUP(tbl_main[[#This Row],[ИНН организации]],tbl_inn[],8,FALSE))</f>
        <v/>
      </c>
      <c r="AB1745" s="83" t="s">
        <v>311</v>
      </c>
      <c r="AC1745" s="83" t="s">
        <v>311</v>
      </c>
      <c r="AD1745" s="83" t="s">
        <v>311</v>
      </c>
      <c r="AE1745" s="83" t="s">
        <v>311</v>
      </c>
      <c r="AF1745" s="83" t="s">
        <v>311</v>
      </c>
      <c r="AG1745" s="83" t="s">
        <v>311</v>
      </c>
      <c r="AH1745" s="83" t="s">
        <v>311</v>
      </c>
      <c r="AI1745" s="83" t="s">
        <v>311</v>
      </c>
      <c r="AJ1745" s="83" t="s">
        <v>311</v>
      </c>
      <c r="AK1745" s="83" t="s">
        <v>311</v>
      </c>
      <c r="AL1745" s="83" t="s">
        <v>311</v>
      </c>
      <c r="AM1745" s="83" t="s">
        <v>311</v>
      </c>
      <c r="AN1745" s="83" t="s">
        <v>311</v>
      </c>
    </row>
    <row r="1746" spans="1:40" x14ac:dyDescent="0.25">
      <c r="A1746" s="81">
        <f t="shared" si="27"/>
        <v>1737</v>
      </c>
      <c r="B1746" s="82" t="str">
        <f>IF(tbl_main[[#This Row],[ТИП]]="","",IF(tbl_main[[#This Row],[Серия и номер]]="","",tbl_main[[#This Row],[ТИП]]&amp;"-"&amp;RIGHT(tbl_main[[#This Row],[Серия и номер]],6)))</f>
        <v/>
      </c>
      <c r="C1746" s="83" t="s">
        <v>311</v>
      </c>
      <c r="D1746" s="83" t="s">
        <v>311</v>
      </c>
      <c r="E1746" s="83" t="s">
        <v>311</v>
      </c>
      <c r="F1746" s="83" t="s">
        <v>311</v>
      </c>
      <c r="G1746" s="83" t="s">
        <v>311</v>
      </c>
      <c r="H1746" s="83" t="s">
        <v>311</v>
      </c>
      <c r="I1746" s="83" t="s">
        <v>311</v>
      </c>
      <c r="J1746" s="83" t="s">
        <v>311</v>
      </c>
      <c r="K1746" s="84" t="s">
        <v>311</v>
      </c>
      <c r="L1746" s="83" t="s">
        <v>311</v>
      </c>
      <c r="M1746" s="85" t="s">
        <v>311</v>
      </c>
      <c r="N1746" s="83" t="s">
        <v>311</v>
      </c>
      <c r="O1746" s="84" t="s">
        <v>311</v>
      </c>
      <c r="P1746" s="83" t="s">
        <v>311</v>
      </c>
      <c r="Q1746" s="83" t="s">
        <v>311</v>
      </c>
      <c r="R1746" s="83" t="s">
        <v>311</v>
      </c>
      <c r="S1746" s="86" t="s">
        <v>311</v>
      </c>
      <c r="T1746" s="83" t="s">
        <v>311</v>
      </c>
      <c r="U1746" s="83" t="s">
        <v>311</v>
      </c>
      <c r="V1746" s="83" t="s">
        <v>311</v>
      </c>
      <c r="W1746" s="86" t="s">
        <v>311</v>
      </c>
      <c r="X1746" s="86" t="s">
        <v>311</v>
      </c>
      <c r="Y1746" s="90" t="str">
        <f>IF(tbl_main[[#This Row],[ИНН организации]]="","",IF(ISERROR(VLOOKUP(tbl_main[[#This Row],[ИНН организации]],tbl_inn[],3,FALSE)),"Проверьте ИНН",VLOOKUP(tbl_main[[#This Row],[ИНН организации]],tbl_inn[],3,FALSE)))</f>
        <v/>
      </c>
      <c r="Z1746" s="90" t="str">
        <f>IF(ISERROR(VLOOKUP(tbl_main[[#This Row],[ИНН организации]],tbl_inn[],4,FALSE)),"",VLOOKUP(tbl_main[[#This Row],[ИНН организации]],tbl_inn[],4,FALSE))</f>
        <v/>
      </c>
      <c r="AA1746" s="90" t="str">
        <f>IF(ISERROR(VLOOKUP(tbl_main[[#This Row],[ИНН организации]],tbl_inn[],8,FALSE)),"",VLOOKUP(tbl_main[[#This Row],[ИНН организации]],tbl_inn[],8,FALSE))</f>
        <v/>
      </c>
      <c r="AB1746" s="83" t="s">
        <v>311</v>
      </c>
      <c r="AC1746" s="83" t="s">
        <v>311</v>
      </c>
      <c r="AD1746" s="83" t="s">
        <v>311</v>
      </c>
      <c r="AE1746" s="83" t="s">
        <v>311</v>
      </c>
      <c r="AF1746" s="83" t="s">
        <v>311</v>
      </c>
      <c r="AG1746" s="83" t="s">
        <v>311</v>
      </c>
      <c r="AH1746" s="83" t="s">
        <v>311</v>
      </c>
      <c r="AI1746" s="83" t="s">
        <v>311</v>
      </c>
      <c r="AJ1746" s="83" t="s">
        <v>311</v>
      </c>
      <c r="AK1746" s="83" t="s">
        <v>311</v>
      </c>
      <c r="AL1746" s="83" t="s">
        <v>311</v>
      </c>
      <c r="AM1746" s="83" t="s">
        <v>311</v>
      </c>
      <c r="AN1746" s="83" t="s">
        <v>311</v>
      </c>
    </row>
    <row r="1747" spans="1:40" x14ac:dyDescent="0.25">
      <c r="A1747" s="81">
        <f t="shared" si="27"/>
        <v>1738</v>
      </c>
      <c r="B1747" s="82" t="str">
        <f>IF(tbl_main[[#This Row],[ТИП]]="","",IF(tbl_main[[#This Row],[Серия и номер]]="","",tbl_main[[#This Row],[ТИП]]&amp;"-"&amp;RIGHT(tbl_main[[#This Row],[Серия и номер]],6)))</f>
        <v/>
      </c>
      <c r="C1747" s="83" t="s">
        <v>311</v>
      </c>
      <c r="D1747" s="83" t="s">
        <v>311</v>
      </c>
      <c r="E1747" s="83" t="s">
        <v>311</v>
      </c>
      <c r="F1747" s="83" t="s">
        <v>311</v>
      </c>
      <c r="G1747" s="83" t="s">
        <v>311</v>
      </c>
      <c r="H1747" s="83" t="s">
        <v>311</v>
      </c>
      <c r="I1747" s="83" t="s">
        <v>311</v>
      </c>
      <c r="J1747" s="83" t="s">
        <v>311</v>
      </c>
      <c r="K1747" s="84" t="s">
        <v>311</v>
      </c>
      <c r="L1747" s="83" t="s">
        <v>311</v>
      </c>
      <c r="M1747" s="85" t="s">
        <v>311</v>
      </c>
      <c r="N1747" s="83" t="s">
        <v>311</v>
      </c>
      <c r="O1747" s="84" t="s">
        <v>311</v>
      </c>
      <c r="P1747" s="83" t="s">
        <v>311</v>
      </c>
      <c r="Q1747" s="83" t="s">
        <v>311</v>
      </c>
      <c r="R1747" s="83" t="s">
        <v>311</v>
      </c>
      <c r="S1747" s="86" t="s">
        <v>311</v>
      </c>
      <c r="T1747" s="83" t="s">
        <v>311</v>
      </c>
      <c r="U1747" s="83" t="s">
        <v>311</v>
      </c>
      <c r="V1747" s="83" t="s">
        <v>311</v>
      </c>
      <c r="W1747" s="86" t="s">
        <v>311</v>
      </c>
      <c r="X1747" s="86" t="s">
        <v>311</v>
      </c>
      <c r="Y1747" s="90" t="str">
        <f>IF(tbl_main[[#This Row],[ИНН организации]]="","",IF(ISERROR(VLOOKUP(tbl_main[[#This Row],[ИНН организации]],tbl_inn[],3,FALSE)),"Проверьте ИНН",VLOOKUP(tbl_main[[#This Row],[ИНН организации]],tbl_inn[],3,FALSE)))</f>
        <v/>
      </c>
      <c r="Z1747" s="90" t="str">
        <f>IF(ISERROR(VLOOKUP(tbl_main[[#This Row],[ИНН организации]],tbl_inn[],4,FALSE)),"",VLOOKUP(tbl_main[[#This Row],[ИНН организации]],tbl_inn[],4,FALSE))</f>
        <v/>
      </c>
      <c r="AA1747" s="90" t="str">
        <f>IF(ISERROR(VLOOKUP(tbl_main[[#This Row],[ИНН организации]],tbl_inn[],8,FALSE)),"",VLOOKUP(tbl_main[[#This Row],[ИНН организации]],tbl_inn[],8,FALSE))</f>
        <v/>
      </c>
      <c r="AB1747" s="83" t="s">
        <v>311</v>
      </c>
      <c r="AC1747" s="83" t="s">
        <v>311</v>
      </c>
      <c r="AD1747" s="83" t="s">
        <v>311</v>
      </c>
      <c r="AE1747" s="83" t="s">
        <v>311</v>
      </c>
      <c r="AF1747" s="83" t="s">
        <v>311</v>
      </c>
      <c r="AG1747" s="83" t="s">
        <v>311</v>
      </c>
      <c r="AH1747" s="83" t="s">
        <v>311</v>
      </c>
      <c r="AI1747" s="83" t="s">
        <v>311</v>
      </c>
      <c r="AJ1747" s="83" t="s">
        <v>311</v>
      </c>
      <c r="AK1747" s="83" t="s">
        <v>311</v>
      </c>
      <c r="AL1747" s="83" t="s">
        <v>311</v>
      </c>
      <c r="AM1747" s="83" t="s">
        <v>311</v>
      </c>
      <c r="AN1747" s="83" t="s">
        <v>311</v>
      </c>
    </row>
    <row r="1748" spans="1:40" x14ac:dyDescent="0.25">
      <c r="A1748" s="81">
        <f t="shared" si="27"/>
        <v>1739</v>
      </c>
      <c r="B1748" s="82" t="str">
        <f>IF(tbl_main[[#This Row],[ТИП]]="","",IF(tbl_main[[#This Row],[Серия и номер]]="","",tbl_main[[#This Row],[ТИП]]&amp;"-"&amp;RIGHT(tbl_main[[#This Row],[Серия и номер]],6)))</f>
        <v/>
      </c>
      <c r="C1748" s="83" t="s">
        <v>311</v>
      </c>
      <c r="D1748" s="83" t="s">
        <v>311</v>
      </c>
      <c r="E1748" s="83" t="s">
        <v>311</v>
      </c>
      <c r="F1748" s="83" t="s">
        <v>311</v>
      </c>
      <c r="G1748" s="83" t="s">
        <v>311</v>
      </c>
      <c r="H1748" s="83" t="s">
        <v>311</v>
      </c>
      <c r="I1748" s="83" t="s">
        <v>311</v>
      </c>
      <c r="J1748" s="83" t="s">
        <v>311</v>
      </c>
      <c r="K1748" s="84" t="s">
        <v>311</v>
      </c>
      <c r="L1748" s="83" t="s">
        <v>311</v>
      </c>
      <c r="M1748" s="85" t="s">
        <v>311</v>
      </c>
      <c r="N1748" s="83" t="s">
        <v>311</v>
      </c>
      <c r="O1748" s="84" t="s">
        <v>311</v>
      </c>
      <c r="P1748" s="83" t="s">
        <v>311</v>
      </c>
      <c r="Q1748" s="83" t="s">
        <v>311</v>
      </c>
      <c r="R1748" s="83" t="s">
        <v>311</v>
      </c>
      <c r="S1748" s="86" t="s">
        <v>311</v>
      </c>
      <c r="T1748" s="83" t="s">
        <v>311</v>
      </c>
      <c r="U1748" s="83" t="s">
        <v>311</v>
      </c>
      <c r="V1748" s="83" t="s">
        <v>311</v>
      </c>
      <c r="W1748" s="86" t="s">
        <v>311</v>
      </c>
      <c r="X1748" s="86" t="s">
        <v>311</v>
      </c>
      <c r="Y1748" s="90" t="str">
        <f>IF(tbl_main[[#This Row],[ИНН организации]]="","",IF(ISERROR(VLOOKUP(tbl_main[[#This Row],[ИНН организации]],tbl_inn[],3,FALSE)),"Проверьте ИНН",VLOOKUP(tbl_main[[#This Row],[ИНН организации]],tbl_inn[],3,FALSE)))</f>
        <v/>
      </c>
      <c r="Z1748" s="90" t="str">
        <f>IF(ISERROR(VLOOKUP(tbl_main[[#This Row],[ИНН организации]],tbl_inn[],4,FALSE)),"",VLOOKUP(tbl_main[[#This Row],[ИНН организации]],tbl_inn[],4,FALSE))</f>
        <v/>
      </c>
      <c r="AA1748" s="90" t="str">
        <f>IF(ISERROR(VLOOKUP(tbl_main[[#This Row],[ИНН организации]],tbl_inn[],8,FALSE)),"",VLOOKUP(tbl_main[[#This Row],[ИНН организации]],tbl_inn[],8,FALSE))</f>
        <v/>
      </c>
      <c r="AB1748" s="83" t="s">
        <v>311</v>
      </c>
      <c r="AC1748" s="83" t="s">
        <v>311</v>
      </c>
      <c r="AD1748" s="83" t="s">
        <v>311</v>
      </c>
      <c r="AE1748" s="83" t="s">
        <v>311</v>
      </c>
      <c r="AF1748" s="83" t="s">
        <v>311</v>
      </c>
      <c r="AG1748" s="83" t="s">
        <v>311</v>
      </c>
      <c r="AH1748" s="83" t="s">
        <v>311</v>
      </c>
      <c r="AI1748" s="83" t="s">
        <v>311</v>
      </c>
      <c r="AJ1748" s="83" t="s">
        <v>311</v>
      </c>
      <c r="AK1748" s="83" t="s">
        <v>311</v>
      </c>
      <c r="AL1748" s="83" t="s">
        <v>311</v>
      </c>
      <c r="AM1748" s="83" t="s">
        <v>311</v>
      </c>
      <c r="AN1748" s="83" t="s">
        <v>311</v>
      </c>
    </row>
    <row r="1749" spans="1:40" x14ac:dyDescent="0.25">
      <c r="A1749" s="81">
        <f t="shared" si="27"/>
        <v>1740</v>
      </c>
      <c r="B1749" s="82" t="str">
        <f>IF(tbl_main[[#This Row],[ТИП]]="","",IF(tbl_main[[#This Row],[Серия и номер]]="","",tbl_main[[#This Row],[ТИП]]&amp;"-"&amp;RIGHT(tbl_main[[#This Row],[Серия и номер]],6)))</f>
        <v/>
      </c>
      <c r="C1749" s="83" t="s">
        <v>311</v>
      </c>
      <c r="D1749" s="83" t="s">
        <v>311</v>
      </c>
      <c r="E1749" s="83" t="s">
        <v>311</v>
      </c>
      <c r="F1749" s="83" t="s">
        <v>311</v>
      </c>
      <c r="G1749" s="83" t="s">
        <v>311</v>
      </c>
      <c r="H1749" s="83" t="s">
        <v>311</v>
      </c>
      <c r="I1749" s="83" t="s">
        <v>311</v>
      </c>
      <c r="J1749" s="83" t="s">
        <v>311</v>
      </c>
      <c r="K1749" s="84" t="s">
        <v>311</v>
      </c>
      <c r="L1749" s="83" t="s">
        <v>311</v>
      </c>
      <c r="M1749" s="85" t="s">
        <v>311</v>
      </c>
      <c r="N1749" s="83" t="s">
        <v>311</v>
      </c>
      <c r="O1749" s="84" t="s">
        <v>311</v>
      </c>
      <c r="P1749" s="83" t="s">
        <v>311</v>
      </c>
      <c r="Q1749" s="83" t="s">
        <v>311</v>
      </c>
      <c r="R1749" s="83" t="s">
        <v>311</v>
      </c>
      <c r="S1749" s="86" t="s">
        <v>311</v>
      </c>
      <c r="T1749" s="83" t="s">
        <v>311</v>
      </c>
      <c r="U1749" s="83" t="s">
        <v>311</v>
      </c>
      <c r="V1749" s="83" t="s">
        <v>311</v>
      </c>
      <c r="W1749" s="86" t="s">
        <v>311</v>
      </c>
      <c r="X1749" s="86" t="s">
        <v>311</v>
      </c>
      <c r="Y1749" s="90" t="str">
        <f>IF(tbl_main[[#This Row],[ИНН организации]]="","",IF(ISERROR(VLOOKUP(tbl_main[[#This Row],[ИНН организации]],tbl_inn[],3,FALSE)),"Проверьте ИНН",VLOOKUP(tbl_main[[#This Row],[ИНН организации]],tbl_inn[],3,FALSE)))</f>
        <v/>
      </c>
      <c r="Z1749" s="90" t="str">
        <f>IF(ISERROR(VLOOKUP(tbl_main[[#This Row],[ИНН организации]],tbl_inn[],4,FALSE)),"",VLOOKUP(tbl_main[[#This Row],[ИНН организации]],tbl_inn[],4,FALSE))</f>
        <v/>
      </c>
      <c r="AA1749" s="90" t="str">
        <f>IF(ISERROR(VLOOKUP(tbl_main[[#This Row],[ИНН организации]],tbl_inn[],8,FALSE)),"",VLOOKUP(tbl_main[[#This Row],[ИНН организации]],tbl_inn[],8,FALSE))</f>
        <v/>
      </c>
      <c r="AB1749" s="83" t="s">
        <v>311</v>
      </c>
      <c r="AC1749" s="83" t="s">
        <v>311</v>
      </c>
      <c r="AD1749" s="83" t="s">
        <v>311</v>
      </c>
      <c r="AE1749" s="83" t="s">
        <v>311</v>
      </c>
      <c r="AF1749" s="83" t="s">
        <v>311</v>
      </c>
      <c r="AG1749" s="83" t="s">
        <v>311</v>
      </c>
      <c r="AH1749" s="83" t="s">
        <v>311</v>
      </c>
      <c r="AI1749" s="83" t="s">
        <v>311</v>
      </c>
      <c r="AJ1749" s="83" t="s">
        <v>311</v>
      </c>
      <c r="AK1749" s="83" t="s">
        <v>311</v>
      </c>
      <c r="AL1749" s="83" t="s">
        <v>311</v>
      </c>
      <c r="AM1749" s="83" t="s">
        <v>311</v>
      </c>
      <c r="AN1749" s="83" t="s">
        <v>311</v>
      </c>
    </row>
    <row r="1750" spans="1:40" x14ac:dyDescent="0.25">
      <c r="A1750" s="81">
        <f t="shared" si="27"/>
        <v>1741</v>
      </c>
      <c r="B1750" s="82" t="str">
        <f>IF(tbl_main[[#This Row],[ТИП]]="","",IF(tbl_main[[#This Row],[Серия и номер]]="","",tbl_main[[#This Row],[ТИП]]&amp;"-"&amp;RIGHT(tbl_main[[#This Row],[Серия и номер]],6)))</f>
        <v/>
      </c>
      <c r="C1750" s="83" t="s">
        <v>311</v>
      </c>
      <c r="D1750" s="83" t="s">
        <v>311</v>
      </c>
      <c r="E1750" s="83" t="s">
        <v>311</v>
      </c>
      <c r="F1750" s="83" t="s">
        <v>311</v>
      </c>
      <c r="G1750" s="83" t="s">
        <v>311</v>
      </c>
      <c r="H1750" s="83" t="s">
        <v>311</v>
      </c>
      <c r="I1750" s="83" t="s">
        <v>311</v>
      </c>
      <c r="J1750" s="83" t="s">
        <v>311</v>
      </c>
      <c r="K1750" s="84" t="s">
        <v>311</v>
      </c>
      <c r="L1750" s="83" t="s">
        <v>311</v>
      </c>
      <c r="M1750" s="85" t="s">
        <v>311</v>
      </c>
      <c r="N1750" s="83" t="s">
        <v>311</v>
      </c>
      <c r="O1750" s="84" t="s">
        <v>311</v>
      </c>
      <c r="P1750" s="83" t="s">
        <v>311</v>
      </c>
      <c r="Q1750" s="83" t="s">
        <v>311</v>
      </c>
      <c r="R1750" s="83" t="s">
        <v>311</v>
      </c>
      <c r="S1750" s="86" t="s">
        <v>311</v>
      </c>
      <c r="T1750" s="83" t="s">
        <v>311</v>
      </c>
      <c r="U1750" s="83" t="s">
        <v>311</v>
      </c>
      <c r="V1750" s="83" t="s">
        <v>311</v>
      </c>
      <c r="W1750" s="86" t="s">
        <v>311</v>
      </c>
      <c r="X1750" s="86" t="s">
        <v>311</v>
      </c>
      <c r="Y1750" s="90" t="str">
        <f>IF(tbl_main[[#This Row],[ИНН организации]]="","",IF(ISERROR(VLOOKUP(tbl_main[[#This Row],[ИНН организации]],tbl_inn[],3,FALSE)),"Проверьте ИНН",VLOOKUP(tbl_main[[#This Row],[ИНН организации]],tbl_inn[],3,FALSE)))</f>
        <v/>
      </c>
      <c r="Z1750" s="90" t="str">
        <f>IF(ISERROR(VLOOKUP(tbl_main[[#This Row],[ИНН организации]],tbl_inn[],4,FALSE)),"",VLOOKUP(tbl_main[[#This Row],[ИНН организации]],tbl_inn[],4,FALSE))</f>
        <v/>
      </c>
      <c r="AA1750" s="90" t="str">
        <f>IF(ISERROR(VLOOKUP(tbl_main[[#This Row],[ИНН организации]],tbl_inn[],8,FALSE)),"",VLOOKUP(tbl_main[[#This Row],[ИНН организации]],tbl_inn[],8,FALSE))</f>
        <v/>
      </c>
      <c r="AB1750" s="83" t="s">
        <v>311</v>
      </c>
      <c r="AC1750" s="83" t="s">
        <v>311</v>
      </c>
      <c r="AD1750" s="83" t="s">
        <v>311</v>
      </c>
      <c r="AE1750" s="83" t="s">
        <v>311</v>
      </c>
      <c r="AF1750" s="83" t="s">
        <v>311</v>
      </c>
      <c r="AG1750" s="83" t="s">
        <v>311</v>
      </c>
      <c r="AH1750" s="83" t="s">
        <v>311</v>
      </c>
      <c r="AI1750" s="83" t="s">
        <v>311</v>
      </c>
      <c r="AJ1750" s="83" t="s">
        <v>311</v>
      </c>
      <c r="AK1750" s="83" t="s">
        <v>311</v>
      </c>
      <c r="AL1750" s="83" t="s">
        <v>311</v>
      </c>
      <c r="AM1750" s="83" t="s">
        <v>311</v>
      </c>
      <c r="AN1750" s="83" t="s">
        <v>311</v>
      </c>
    </row>
    <row r="1751" spans="1:40" x14ac:dyDescent="0.25">
      <c r="A1751" s="81">
        <f t="shared" si="27"/>
        <v>1742</v>
      </c>
      <c r="B1751" s="82" t="str">
        <f>IF(tbl_main[[#This Row],[ТИП]]="","",IF(tbl_main[[#This Row],[Серия и номер]]="","",tbl_main[[#This Row],[ТИП]]&amp;"-"&amp;RIGHT(tbl_main[[#This Row],[Серия и номер]],6)))</f>
        <v/>
      </c>
      <c r="C1751" s="83" t="s">
        <v>311</v>
      </c>
      <c r="D1751" s="83" t="s">
        <v>311</v>
      </c>
      <c r="E1751" s="83" t="s">
        <v>311</v>
      </c>
      <c r="F1751" s="83" t="s">
        <v>311</v>
      </c>
      <c r="G1751" s="83" t="s">
        <v>311</v>
      </c>
      <c r="H1751" s="83" t="s">
        <v>311</v>
      </c>
      <c r="I1751" s="83" t="s">
        <v>311</v>
      </c>
      <c r="J1751" s="83" t="s">
        <v>311</v>
      </c>
      <c r="K1751" s="84" t="s">
        <v>311</v>
      </c>
      <c r="L1751" s="83" t="s">
        <v>311</v>
      </c>
      <c r="M1751" s="85" t="s">
        <v>311</v>
      </c>
      <c r="N1751" s="83" t="s">
        <v>311</v>
      </c>
      <c r="O1751" s="84" t="s">
        <v>311</v>
      </c>
      <c r="P1751" s="83" t="s">
        <v>311</v>
      </c>
      <c r="Q1751" s="83" t="s">
        <v>311</v>
      </c>
      <c r="R1751" s="83" t="s">
        <v>311</v>
      </c>
      <c r="S1751" s="86" t="s">
        <v>311</v>
      </c>
      <c r="T1751" s="83" t="s">
        <v>311</v>
      </c>
      <c r="U1751" s="83" t="s">
        <v>311</v>
      </c>
      <c r="V1751" s="83" t="s">
        <v>311</v>
      </c>
      <c r="W1751" s="86" t="s">
        <v>311</v>
      </c>
      <c r="X1751" s="86" t="s">
        <v>311</v>
      </c>
      <c r="Y1751" s="90" t="str">
        <f>IF(tbl_main[[#This Row],[ИНН организации]]="","",IF(ISERROR(VLOOKUP(tbl_main[[#This Row],[ИНН организации]],tbl_inn[],3,FALSE)),"Проверьте ИНН",VLOOKUP(tbl_main[[#This Row],[ИНН организации]],tbl_inn[],3,FALSE)))</f>
        <v/>
      </c>
      <c r="Z1751" s="90" t="str">
        <f>IF(ISERROR(VLOOKUP(tbl_main[[#This Row],[ИНН организации]],tbl_inn[],4,FALSE)),"",VLOOKUP(tbl_main[[#This Row],[ИНН организации]],tbl_inn[],4,FALSE))</f>
        <v/>
      </c>
      <c r="AA1751" s="90" t="str">
        <f>IF(ISERROR(VLOOKUP(tbl_main[[#This Row],[ИНН организации]],tbl_inn[],8,FALSE)),"",VLOOKUP(tbl_main[[#This Row],[ИНН организации]],tbl_inn[],8,FALSE))</f>
        <v/>
      </c>
      <c r="AB1751" s="83" t="s">
        <v>311</v>
      </c>
      <c r="AC1751" s="83" t="s">
        <v>311</v>
      </c>
      <c r="AD1751" s="83" t="s">
        <v>311</v>
      </c>
      <c r="AE1751" s="83" t="s">
        <v>311</v>
      </c>
      <c r="AF1751" s="83" t="s">
        <v>311</v>
      </c>
      <c r="AG1751" s="83" t="s">
        <v>311</v>
      </c>
      <c r="AH1751" s="83" t="s">
        <v>311</v>
      </c>
      <c r="AI1751" s="83" t="s">
        <v>311</v>
      </c>
      <c r="AJ1751" s="83" t="s">
        <v>311</v>
      </c>
      <c r="AK1751" s="83" t="s">
        <v>311</v>
      </c>
      <c r="AL1751" s="83" t="s">
        <v>311</v>
      </c>
      <c r="AM1751" s="83" t="s">
        <v>311</v>
      </c>
      <c r="AN1751" s="83" t="s">
        <v>311</v>
      </c>
    </row>
    <row r="1752" spans="1:40" x14ac:dyDescent="0.25">
      <c r="A1752" s="81">
        <f t="shared" si="27"/>
        <v>1743</v>
      </c>
      <c r="B1752" s="82" t="str">
        <f>IF(tbl_main[[#This Row],[ТИП]]="","",IF(tbl_main[[#This Row],[Серия и номер]]="","",tbl_main[[#This Row],[ТИП]]&amp;"-"&amp;RIGHT(tbl_main[[#This Row],[Серия и номер]],6)))</f>
        <v/>
      </c>
      <c r="C1752" s="83" t="s">
        <v>311</v>
      </c>
      <c r="D1752" s="83" t="s">
        <v>311</v>
      </c>
      <c r="E1752" s="83" t="s">
        <v>311</v>
      </c>
      <c r="F1752" s="83" t="s">
        <v>311</v>
      </c>
      <c r="G1752" s="83" t="s">
        <v>311</v>
      </c>
      <c r="H1752" s="83" t="s">
        <v>311</v>
      </c>
      <c r="I1752" s="83" t="s">
        <v>311</v>
      </c>
      <c r="J1752" s="83" t="s">
        <v>311</v>
      </c>
      <c r="K1752" s="84" t="s">
        <v>311</v>
      </c>
      <c r="L1752" s="83" t="s">
        <v>311</v>
      </c>
      <c r="M1752" s="85" t="s">
        <v>311</v>
      </c>
      <c r="N1752" s="83" t="s">
        <v>311</v>
      </c>
      <c r="O1752" s="84" t="s">
        <v>311</v>
      </c>
      <c r="P1752" s="83" t="s">
        <v>311</v>
      </c>
      <c r="Q1752" s="83" t="s">
        <v>311</v>
      </c>
      <c r="R1752" s="83" t="s">
        <v>311</v>
      </c>
      <c r="S1752" s="86" t="s">
        <v>311</v>
      </c>
      <c r="T1752" s="83" t="s">
        <v>311</v>
      </c>
      <c r="U1752" s="83" t="s">
        <v>311</v>
      </c>
      <c r="V1752" s="83" t="s">
        <v>311</v>
      </c>
      <c r="W1752" s="86" t="s">
        <v>311</v>
      </c>
      <c r="X1752" s="86" t="s">
        <v>311</v>
      </c>
      <c r="Y1752" s="90" t="str">
        <f>IF(tbl_main[[#This Row],[ИНН организации]]="","",IF(ISERROR(VLOOKUP(tbl_main[[#This Row],[ИНН организации]],tbl_inn[],3,FALSE)),"Проверьте ИНН",VLOOKUP(tbl_main[[#This Row],[ИНН организации]],tbl_inn[],3,FALSE)))</f>
        <v/>
      </c>
      <c r="Z1752" s="90" t="str">
        <f>IF(ISERROR(VLOOKUP(tbl_main[[#This Row],[ИНН организации]],tbl_inn[],4,FALSE)),"",VLOOKUP(tbl_main[[#This Row],[ИНН организации]],tbl_inn[],4,FALSE))</f>
        <v/>
      </c>
      <c r="AA1752" s="90" t="str">
        <f>IF(ISERROR(VLOOKUP(tbl_main[[#This Row],[ИНН организации]],tbl_inn[],8,FALSE)),"",VLOOKUP(tbl_main[[#This Row],[ИНН организации]],tbl_inn[],8,FALSE))</f>
        <v/>
      </c>
      <c r="AB1752" s="83" t="s">
        <v>311</v>
      </c>
      <c r="AC1752" s="83" t="s">
        <v>311</v>
      </c>
      <c r="AD1752" s="83" t="s">
        <v>311</v>
      </c>
      <c r="AE1752" s="83" t="s">
        <v>311</v>
      </c>
      <c r="AF1752" s="83" t="s">
        <v>311</v>
      </c>
      <c r="AG1752" s="83" t="s">
        <v>311</v>
      </c>
      <c r="AH1752" s="83" t="s">
        <v>311</v>
      </c>
      <c r="AI1752" s="83" t="s">
        <v>311</v>
      </c>
      <c r="AJ1752" s="83" t="s">
        <v>311</v>
      </c>
      <c r="AK1752" s="83" t="s">
        <v>311</v>
      </c>
      <c r="AL1752" s="83" t="s">
        <v>311</v>
      </c>
      <c r="AM1752" s="83" t="s">
        <v>311</v>
      </c>
      <c r="AN1752" s="83" t="s">
        <v>311</v>
      </c>
    </row>
    <row r="1753" spans="1:40" x14ac:dyDescent="0.25">
      <c r="A1753" s="81">
        <f t="shared" si="27"/>
        <v>1744</v>
      </c>
      <c r="B1753" s="82" t="str">
        <f>IF(tbl_main[[#This Row],[ТИП]]="","",IF(tbl_main[[#This Row],[Серия и номер]]="","",tbl_main[[#This Row],[ТИП]]&amp;"-"&amp;RIGHT(tbl_main[[#This Row],[Серия и номер]],6)))</f>
        <v/>
      </c>
      <c r="C1753" s="83" t="s">
        <v>311</v>
      </c>
      <c r="D1753" s="83" t="s">
        <v>311</v>
      </c>
      <c r="E1753" s="83" t="s">
        <v>311</v>
      </c>
      <c r="F1753" s="83" t="s">
        <v>311</v>
      </c>
      <c r="G1753" s="83" t="s">
        <v>311</v>
      </c>
      <c r="H1753" s="83" t="s">
        <v>311</v>
      </c>
      <c r="I1753" s="83" t="s">
        <v>311</v>
      </c>
      <c r="J1753" s="83" t="s">
        <v>311</v>
      </c>
      <c r="K1753" s="84" t="s">
        <v>311</v>
      </c>
      <c r="L1753" s="83" t="s">
        <v>311</v>
      </c>
      <c r="M1753" s="85" t="s">
        <v>311</v>
      </c>
      <c r="N1753" s="83" t="s">
        <v>311</v>
      </c>
      <c r="O1753" s="84" t="s">
        <v>311</v>
      </c>
      <c r="P1753" s="83" t="s">
        <v>311</v>
      </c>
      <c r="Q1753" s="83" t="s">
        <v>311</v>
      </c>
      <c r="R1753" s="83" t="s">
        <v>311</v>
      </c>
      <c r="S1753" s="86" t="s">
        <v>311</v>
      </c>
      <c r="T1753" s="83" t="s">
        <v>311</v>
      </c>
      <c r="U1753" s="83" t="s">
        <v>311</v>
      </c>
      <c r="V1753" s="83" t="s">
        <v>311</v>
      </c>
      <c r="W1753" s="86" t="s">
        <v>311</v>
      </c>
      <c r="X1753" s="86" t="s">
        <v>311</v>
      </c>
      <c r="Y1753" s="90" t="str">
        <f>IF(tbl_main[[#This Row],[ИНН организации]]="","",IF(ISERROR(VLOOKUP(tbl_main[[#This Row],[ИНН организации]],tbl_inn[],3,FALSE)),"Проверьте ИНН",VLOOKUP(tbl_main[[#This Row],[ИНН организации]],tbl_inn[],3,FALSE)))</f>
        <v/>
      </c>
      <c r="Z1753" s="90" t="str">
        <f>IF(ISERROR(VLOOKUP(tbl_main[[#This Row],[ИНН организации]],tbl_inn[],4,FALSE)),"",VLOOKUP(tbl_main[[#This Row],[ИНН организации]],tbl_inn[],4,FALSE))</f>
        <v/>
      </c>
      <c r="AA1753" s="90" t="str">
        <f>IF(ISERROR(VLOOKUP(tbl_main[[#This Row],[ИНН организации]],tbl_inn[],8,FALSE)),"",VLOOKUP(tbl_main[[#This Row],[ИНН организации]],tbl_inn[],8,FALSE))</f>
        <v/>
      </c>
      <c r="AB1753" s="83" t="s">
        <v>311</v>
      </c>
      <c r="AC1753" s="83" t="s">
        <v>311</v>
      </c>
      <c r="AD1753" s="83" t="s">
        <v>311</v>
      </c>
      <c r="AE1753" s="83" t="s">
        <v>311</v>
      </c>
      <c r="AF1753" s="83" t="s">
        <v>311</v>
      </c>
      <c r="AG1753" s="83" t="s">
        <v>311</v>
      </c>
      <c r="AH1753" s="83" t="s">
        <v>311</v>
      </c>
      <c r="AI1753" s="83" t="s">
        <v>311</v>
      </c>
      <c r="AJ1753" s="83" t="s">
        <v>311</v>
      </c>
      <c r="AK1753" s="83" t="s">
        <v>311</v>
      </c>
      <c r="AL1753" s="83" t="s">
        <v>311</v>
      </c>
      <c r="AM1753" s="83" t="s">
        <v>311</v>
      </c>
      <c r="AN1753" s="83" t="s">
        <v>311</v>
      </c>
    </row>
    <row r="1754" spans="1:40" x14ac:dyDescent="0.25">
      <c r="A1754" s="81">
        <f t="shared" si="27"/>
        <v>1745</v>
      </c>
      <c r="B1754" s="82" t="str">
        <f>IF(tbl_main[[#This Row],[ТИП]]="","",IF(tbl_main[[#This Row],[Серия и номер]]="","",tbl_main[[#This Row],[ТИП]]&amp;"-"&amp;RIGHT(tbl_main[[#This Row],[Серия и номер]],6)))</f>
        <v/>
      </c>
      <c r="C1754" s="83" t="s">
        <v>311</v>
      </c>
      <c r="D1754" s="83" t="s">
        <v>311</v>
      </c>
      <c r="E1754" s="83" t="s">
        <v>311</v>
      </c>
      <c r="F1754" s="83" t="s">
        <v>311</v>
      </c>
      <c r="G1754" s="83" t="s">
        <v>311</v>
      </c>
      <c r="H1754" s="83" t="s">
        <v>311</v>
      </c>
      <c r="I1754" s="83" t="s">
        <v>311</v>
      </c>
      <c r="J1754" s="83" t="s">
        <v>311</v>
      </c>
      <c r="K1754" s="84" t="s">
        <v>311</v>
      </c>
      <c r="L1754" s="83" t="s">
        <v>311</v>
      </c>
      <c r="M1754" s="85" t="s">
        <v>311</v>
      </c>
      <c r="N1754" s="83" t="s">
        <v>311</v>
      </c>
      <c r="O1754" s="84" t="s">
        <v>311</v>
      </c>
      <c r="P1754" s="83" t="s">
        <v>311</v>
      </c>
      <c r="Q1754" s="83" t="s">
        <v>311</v>
      </c>
      <c r="R1754" s="83" t="s">
        <v>311</v>
      </c>
      <c r="S1754" s="86" t="s">
        <v>311</v>
      </c>
      <c r="T1754" s="83" t="s">
        <v>311</v>
      </c>
      <c r="U1754" s="83" t="s">
        <v>311</v>
      </c>
      <c r="V1754" s="83" t="s">
        <v>311</v>
      </c>
      <c r="W1754" s="86" t="s">
        <v>311</v>
      </c>
      <c r="X1754" s="86" t="s">
        <v>311</v>
      </c>
      <c r="Y1754" s="90" t="str">
        <f>IF(tbl_main[[#This Row],[ИНН организации]]="","",IF(ISERROR(VLOOKUP(tbl_main[[#This Row],[ИНН организации]],tbl_inn[],3,FALSE)),"Проверьте ИНН",VLOOKUP(tbl_main[[#This Row],[ИНН организации]],tbl_inn[],3,FALSE)))</f>
        <v/>
      </c>
      <c r="Z1754" s="90" t="str">
        <f>IF(ISERROR(VLOOKUP(tbl_main[[#This Row],[ИНН организации]],tbl_inn[],4,FALSE)),"",VLOOKUP(tbl_main[[#This Row],[ИНН организации]],tbl_inn[],4,FALSE))</f>
        <v/>
      </c>
      <c r="AA1754" s="90" t="str">
        <f>IF(ISERROR(VLOOKUP(tbl_main[[#This Row],[ИНН организации]],tbl_inn[],8,FALSE)),"",VLOOKUP(tbl_main[[#This Row],[ИНН организации]],tbl_inn[],8,FALSE))</f>
        <v/>
      </c>
      <c r="AB1754" s="83" t="s">
        <v>311</v>
      </c>
      <c r="AC1754" s="83" t="s">
        <v>311</v>
      </c>
      <c r="AD1754" s="83" t="s">
        <v>311</v>
      </c>
      <c r="AE1754" s="83" t="s">
        <v>311</v>
      </c>
      <c r="AF1754" s="83" t="s">
        <v>311</v>
      </c>
      <c r="AG1754" s="83" t="s">
        <v>311</v>
      </c>
      <c r="AH1754" s="83" t="s">
        <v>311</v>
      </c>
      <c r="AI1754" s="83" t="s">
        <v>311</v>
      </c>
      <c r="AJ1754" s="83" t="s">
        <v>311</v>
      </c>
      <c r="AK1754" s="83" t="s">
        <v>311</v>
      </c>
      <c r="AL1754" s="83" t="s">
        <v>311</v>
      </c>
      <c r="AM1754" s="83" t="s">
        <v>311</v>
      </c>
      <c r="AN1754" s="83" t="s">
        <v>311</v>
      </c>
    </row>
    <row r="1755" spans="1:40" x14ac:dyDescent="0.25">
      <c r="A1755" s="81">
        <f t="shared" si="27"/>
        <v>1746</v>
      </c>
      <c r="B1755" s="82" t="str">
        <f>IF(tbl_main[[#This Row],[ТИП]]="","",IF(tbl_main[[#This Row],[Серия и номер]]="","",tbl_main[[#This Row],[ТИП]]&amp;"-"&amp;RIGHT(tbl_main[[#This Row],[Серия и номер]],6)))</f>
        <v/>
      </c>
      <c r="C1755" s="83" t="s">
        <v>311</v>
      </c>
      <c r="D1755" s="83" t="s">
        <v>311</v>
      </c>
      <c r="E1755" s="83" t="s">
        <v>311</v>
      </c>
      <c r="F1755" s="83" t="s">
        <v>311</v>
      </c>
      <c r="G1755" s="83" t="s">
        <v>311</v>
      </c>
      <c r="H1755" s="83" t="s">
        <v>311</v>
      </c>
      <c r="I1755" s="83" t="s">
        <v>311</v>
      </c>
      <c r="J1755" s="83" t="s">
        <v>311</v>
      </c>
      <c r="K1755" s="84" t="s">
        <v>311</v>
      </c>
      <c r="L1755" s="83" t="s">
        <v>311</v>
      </c>
      <c r="M1755" s="85" t="s">
        <v>311</v>
      </c>
      <c r="N1755" s="83" t="s">
        <v>311</v>
      </c>
      <c r="O1755" s="84" t="s">
        <v>311</v>
      </c>
      <c r="P1755" s="83" t="s">
        <v>311</v>
      </c>
      <c r="Q1755" s="83" t="s">
        <v>311</v>
      </c>
      <c r="R1755" s="83" t="s">
        <v>311</v>
      </c>
      <c r="S1755" s="86" t="s">
        <v>311</v>
      </c>
      <c r="T1755" s="83" t="s">
        <v>311</v>
      </c>
      <c r="U1755" s="83" t="s">
        <v>311</v>
      </c>
      <c r="V1755" s="83" t="s">
        <v>311</v>
      </c>
      <c r="W1755" s="86" t="s">
        <v>311</v>
      </c>
      <c r="X1755" s="86" t="s">
        <v>311</v>
      </c>
      <c r="Y1755" s="90" t="str">
        <f>IF(tbl_main[[#This Row],[ИНН организации]]="","",IF(ISERROR(VLOOKUP(tbl_main[[#This Row],[ИНН организации]],tbl_inn[],3,FALSE)),"Проверьте ИНН",VLOOKUP(tbl_main[[#This Row],[ИНН организации]],tbl_inn[],3,FALSE)))</f>
        <v/>
      </c>
      <c r="Z1755" s="90" t="str">
        <f>IF(ISERROR(VLOOKUP(tbl_main[[#This Row],[ИНН организации]],tbl_inn[],4,FALSE)),"",VLOOKUP(tbl_main[[#This Row],[ИНН организации]],tbl_inn[],4,FALSE))</f>
        <v/>
      </c>
      <c r="AA1755" s="90" t="str">
        <f>IF(ISERROR(VLOOKUP(tbl_main[[#This Row],[ИНН организации]],tbl_inn[],8,FALSE)),"",VLOOKUP(tbl_main[[#This Row],[ИНН организации]],tbl_inn[],8,FALSE))</f>
        <v/>
      </c>
      <c r="AB1755" s="83" t="s">
        <v>311</v>
      </c>
      <c r="AC1755" s="83" t="s">
        <v>311</v>
      </c>
      <c r="AD1755" s="83" t="s">
        <v>311</v>
      </c>
      <c r="AE1755" s="83" t="s">
        <v>311</v>
      </c>
      <c r="AF1755" s="83" t="s">
        <v>311</v>
      </c>
      <c r="AG1755" s="83" t="s">
        <v>311</v>
      </c>
      <c r="AH1755" s="83" t="s">
        <v>311</v>
      </c>
      <c r="AI1755" s="83" t="s">
        <v>311</v>
      </c>
      <c r="AJ1755" s="83" t="s">
        <v>311</v>
      </c>
      <c r="AK1755" s="83" t="s">
        <v>311</v>
      </c>
      <c r="AL1755" s="83" t="s">
        <v>311</v>
      </c>
      <c r="AM1755" s="83" t="s">
        <v>311</v>
      </c>
      <c r="AN1755" s="83" t="s">
        <v>311</v>
      </c>
    </row>
    <row r="1756" spans="1:40" x14ac:dyDescent="0.25">
      <c r="A1756" s="81">
        <f t="shared" si="27"/>
        <v>1747</v>
      </c>
      <c r="B1756" s="82" t="str">
        <f>IF(tbl_main[[#This Row],[ТИП]]="","",IF(tbl_main[[#This Row],[Серия и номер]]="","",tbl_main[[#This Row],[ТИП]]&amp;"-"&amp;RIGHT(tbl_main[[#This Row],[Серия и номер]],6)))</f>
        <v/>
      </c>
      <c r="C1756" s="83" t="s">
        <v>311</v>
      </c>
      <c r="D1756" s="83" t="s">
        <v>311</v>
      </c>
      <c r="E1756" s="83" t="s">
        <v>311</v>
      </c>
      <c r="F1756" s="83" t="s">
        <v>311</v>
      </c>
      <c r="G1756" s="83" t="s">
        <v>311</v>
      </c>
      <c r="H1756" s="83" t="s">
        <v>311</v>
      </c>
      <c r="I1756" s="83" t="s">
        <v>311</v>
      </c>
      <c r="J1756" s="83" t="s">
        <v>311</v>
      </c>
      <c r="K1756" s="84" t="s">
        <v>311</v>
      </c>
      <c r="L1756" s="83" t="s">
        <v>311</v>
      </c>
      <c r="M1756" s="85" t="s">
        <v>311</v>
      </c>
      <c r="N1756" s="83" t="s">
        <v>311</v>
      </c>
      <c r="O1756" s="84" t="s">
        <v>311</v>
      </c>
      <c r="P1756" s="83" t="s">
        <v>311</v>
      </c>
      <c r="Q1756" s="83" t="s">
        <v>311</v>
      </c>
      <c r="R1756" s="83" t="s">
        <v>311</v>
      </c>
      <c r="S1756" s="86" t="s">
        <v>311</v>
      </c>
      <c r="T1756" s="83" t="s">
        <v>311</v>
      </c>
      <c r="U1756" s="83" t="s">
        <v>311</v>
      </c>
      <c r="V1756" s="83" t="s">
        <v>311</v>
      </c>
      <c r="W1756" s="86" t="s">
        <v>311</v>
      </c>
      <c r="X1756" s="86" t="s">
        <v>311</v>
      </c>
      <c r="Y1756" s="90" t="str">
        <f>IF(tbl_main[[#This Row],[ИНН организации]]="","",IF(ISERROR(VLOOKUP(tbl_main[[#This Row],[ИНН организации]],tbl_inn[],3,FALSE)),"Проверьте ИНН",VLOOKUP(tbl_main[[#This Row],[ИНН организации]],tbl_inn[],3,FALSE)))</f>
        <v/>
      </c>
      <c r="Z1756" s="90" t="str">
        <f>IF(ISERROR(VLOOKUP(tbl_main[[#This Row],[ИНН организации]],tbl_inn[],4,FALSE)),"",VLOOKUP(tbl_main[[#This Row],[ИНН организации]],tbl_inn[],4,FALSE))</f>
        <v/>
      </c>
      <c r="AA1756" s="90" t="str">
        <f>IF(ISERROR(VLOOKUP(tbl_main[[#This Row],[ИНН организации]],tbl_inn[],8,FALSE)),"",VLOOKUP(tbl_main[[#This Row],[ИНН организации]],tbl_inn[],8,FALSE))</f>
        <v/>
      </c>
      <c r="AB1756" s="83" t="s">
        <v>311</v>
      </c>
      <c r="AC1756" s="83" t="s">
        <v>311</v>
      </c>
      <c r="AD1756" s="83" t="s">
        <v>311</v>
      </c>
      <c r="AE1756" s="83" t="s">
        <v>311</v>
      </c>
      <c r="AF1756" s="83" t="s">
        <v>311</v>
      </c>
      <c r="AG1756" s="83" t="s">
        <v>311</v>
      </c>
      <c r="AH1756" s="83" t="s">
        <v>311</v>
      </c>
      <c r="AI1756" s="83" t="s">
        <v>311</v>
      </c>
      <c r="AJ1756" s="83" t="s">
        <v>311</v>
      </c>
      <c r="AK1756" s="83" t="s">
        <v>311</v>
      </c>
      <c r="AL1756" s="83" t="s">
        <v>311</v>
      </c>
      <c r="AM1756" s="83" t="s">
        <v>311</v>
      </c>
      <c r="AN1756" s="83" t="s">
        <v>311</v>
      </c>
    </row>
    <row r="1757" spans="1:40" x14ac:dyDescent="0.25">
      <c r="A1757" s="81">
        <f t="shared" si="27"/>
        <v>1748</v>
      </c>
      <c r="B1757" s="82" t="str">
        <f>IF(tbl_main[[#This Row],[ТИП]]="","",IF(tbl_main[[#This Row],[Серия и номер]]="","",tbl_main[[#This Row],[ТИП]]&amp;"-"&amp;RIGHT(tbl_main[[#This Row],[Серия и номер]],6)))</f>
        <v/>
      </c>
      <c r="C1757" s="83" t="s">
        <v>311</v>
      </c>
      <c r="D1757" s="83" t="s">
        <v>311</v>
      </c>
      <c r="E1757" s="83" t="s">
        <v>311</v>
      </c>
      <c r="F1757" s="83" t="s">
        <v>311</v>
      </c>
      <c r="G1757" s="83" t="s">
        <v>311</v>
      </c>
      <c r="H1757" s="83" t="s">
        <v>311</v>
      </c>
      <c r="I1757" s="83" t="s">
        <v>311</v>
      </c>
      <c r="J1757" s="83" t="s">
        <v>311</v>
      </c>
      <c r="K1757" s="84" t="s">
        <v>311</v>
      </c>
      <c r="L1757" s="83" t="s">
        <v>311</v>
      </c>
      <c r="M1757" s="85" t="s">
        <v>311</v>
      </c>
      <c r="N1757" s="83" t="s">
        <v>311</v>
      </c>
      <c r="O1757" s="84" t="s">
        <v>311</v>
      </c>
      <c r="P1757" s="83" t="s">
        <v>311</v>
      </c>
      <c r="Q1757" s="83" t="s">
        <v>311</v>
      </c>
      <c r="R1757" s="83" t="s">
        <v>311</v>
      </c>
      <c r="S1757" s="86" t="s">
        <v>311</v>
      </c>
      <c r="T1757" s="83" t="s">
        <v>311</v>
      </c>
      <c r="U1757" s="83" t="s">
        <v>311</v>
      </c>
      <c r="V1757" s="83" t="s">
        <v>311</v>
      </c>
      <c r="W1757" s="86" t="s">
        <v>311</v>
      </c>
      <c r="X1757" s="86" t="s">
        <v>311</v>
      </c>
      <c r="Y1757" s="90" t="str">
        <f>IF(tbl_main[[#This Row],[ИНН организации]]="","",IF(ISERROR(VLOOKUP(tbl_main[[#This Row],[ИНН организации]],tbl_inn[],3,FALSE)),"Проверьте ИНН",VLOOKUP(tbl_main[[#This Row],[ИНН организации]],tbl_inn[],3,FALSE)))</f>
        <v/>
      </c>
      <c r="Z1757" s="90" t="str">
        <f>IF(ISERROR(VLOOKUP(tbl_main[[#This Row],[ИНН организации]],tbl_inn[],4,FALSE)),"",VLOOKUP(tbl_main[[#This Row],[ИНН организации]],tbl_inn[],4,FALSE))</f>
        <v/>
      </c>
      <c r="AA1757" s="90" t="str">
        <f>IF(ISERROR(VLOOKUP(tbl_main[[#This Row],[ИНН организации]],tbl_inn[],8,FALSE)),"",VLOOKUP(tbl_main[[#This Row],[ИНН организации]],tbl_inn[],8,FALSE))</f>
        <v/>
      </c>
      <c r="AB1757" s="83" t="s">
        <v>311</v>
      </c>
      <c r="AC1757" s="83" t="s">
        <v>311</v>
      </c>
      <c r="AD1757" s="83" t="s">
        <v>311</v>
      </c>
      <c r="AE1757" s="83" t="s">
        <v>311</v>
      </c>
      <c r="AF1757" s="83" t="s">
        <v>311</v>
      </c>
      <c r="AG1757" s="83" t="s">
        <v>311</v>
      </c>
      <c r="AH1757" s="83" t="s">
        <v>311</v>
      </c>
      <c r="AI1757" s="83" t="s">
        <v>311</v>
      </c>
      <c r="AJ1757" s="83" t="s">
        <v>311</v>
      </c>
      <c r="AK1757" s="83" t="s">
        <v>311</v>
      </c>
      <c r="AL1757" s="83" t="s">
        <v>311</v>
      </c>
      <c r="AM1757" s="83" t="s">
        <v>311</v>
      </c>
      <c r="AN1757" s="83" t="s">
        <v>311</v>
      </c>
    </row>
    <row r="1758" spans="1:40" x14ac:dyDescent="0.25">
      <c r="A1758" s="81">
        <f t="shared" si="27"/>
        <v>1749</v>
      </c>
      <c r="B1758" s="82" t="str">
        <f>IF(tbl_main[[#This Row],[ТИП]]="","",IF(tbl_main[[#This Row],[Серия и номер]]="","",tbl_main[[#This Row],[ТИП]]&amp;"-"&amp;RIGHT(tbl_main[[#This Row],[Серия и номер]],6)))</f>
        <v/>
      </c>
      <c r="C1758" s="83" t="s">
        <v>311</v>
      </c>
      <c r="D1758" s="83" t="s">
        <v>311</v>
      </c>
      <c r="E1758" s="83" t="s">
        <v>311</v>
      </c>
      <c r="F1758" s="83" t="s">
        <v>311</v>
      </c>
      <c r="G1758" s="83" t="s">
        <v>311</v>
      </c>
      <c r="H1758" s="83" t="s">
        <v>311</v>
      </c>
      <c r="I1758" s="83" t="s">
        <v>311</v>
      </c>
      <c r="J1758" s="83" t="s">
        <v>311</v>
      </c>
      <c r="K1758" s="84" t="s">
        <v>311</v>
      </c>
      <c r="L1758" s="83" t="s">
        <v>311</v>
      </c>
      <c r="M1758" s="85" t="s">
        <v>311</v>
      </c>
      <c r="N1758" s="83" t="s">
        <v>311</v>
      </c>
      <c r="O1758" s="84" t="s">
        <v>311</v>
      </c>
      <c r="P1758" s="83" t="s">
        <v>311</v>
      </c>
      <c r="Q1758" s="83" t="s">
        <v>311</v>
      </c>
      <c r="R1758" s="83" t="s">
        <v>311</v>
      </c>
      <c r="S1758" s="86" t="s">
        <v>311</v>
      </c>
      <c r="T1758" s="83" t="s">
        <v>311</v>
      </c>
      <c r="U1758" s="83" t="s">
        <v>311</v>
      </c>
      <c r="V1758" s="83" t="s">
        <v>311</v>
      </c>
      <c r="W1758" s="86" t="s">
        <v>311</v>
      </c>
      <c r="X1758" s="86" t="s">
        <v>311</v>
      </c>
      <c r="Y1758" s="90" t="str">
        <f>IF(tbl_main[[#This Row],[ИНН организации]]="","",IF(ISERROR(VLOOKUP(tbl_main[[#This Row],[ИНН организации]],tbl_inn[],3,FALSE)),"Проверьте ИНН",VLOOKUP(tbl_main[[#This Row],[ИНН организации]],tbl_inn[],3,FALSE)))</f>
        <v/>
      </c>
      <c r="Z1758" s="90" t="str">
        <f>IF(ISERROR(VLOOKUP(tbl_main[[#This Row],[ИНН организации]],tbl_inn[],4,FALSE)),"",VLOOKUP(tbl_main[[#This Row],[ИНН организации]],tbl_inn[],4,FALSE))</f>
        <v/>
      </c>
      <c r="AA1758" s="90" t="str">
        <f>IF(ISERROR(VLOOKUP(tbl_main[[#This Row],[ИНН организации]],tbl_inn[],8,FALSE)),"",VLOOKUP(tbl_main[[#This Row],[ИНН организации]],tbl_inn[],8,FALSE))</f>
        <v/>
      </c>
      <c r="AB1758" s="83" t="s">
        <v>311</v>
      </c>
      <c r="AC1758" s="83" t="s">
        <v>311</v>
      </c>
      <c r="AD1758" s="83" t="s">
        <v>311</v>
      </c>
      <c r="AE1758" s="83" t="s">
        <v>311</v>
      </c>
      <c r="AF1758" s="83" t="s">
        <v>311</v>
      </c>
      <c r="AG1758" s="83" t="s">
        <v>311</v>
      </c>
      <c r="AH1758" s="83" t="s">
        <v>311</v>
      </c>
      <c r="AI1758" s="83" t="s">
        <v>311</v>
      </c>
      <c r="AJ1758" s="83" t="s">
        <v>311</v>
      </c>
      <c r="AK1758" s="83" t="s">
        <v>311</v>
      </c>
      <c r="AL1758" s="83" t="s">
        <v>311</v>
      </c>
      <c r="AM1758" s="83" t="s">
        <v>311</v>
      </c>
      <c r="AN1758" s="83" t="s">
        <v>311</v>
      </c>
    </row>
    <row r="1759" spans="1:40" x14ac:dyDescent="0.25">
      <c r="A1759" s="81">
        <f t="shared" si="27"/>
        <v>1750</v>
      </c>
      <c r="B1759" s="82" t="str">
        <f>IF(tbl_main[[#This Row],[ТИП]]="","",IF(tbl_main[[#This Row],[Серия и номер]]="","",tbl_main[[#This Row],[ТИП]]&amp;"-"&amp;RIGHT(tbl_main[[#This Row],[Серия и номер]],6)))</f>
        <v/>
      </c>
      <c r="C1759" s="83" t="s">
        <v>311</v>
      </c>
      <c r="D1759" s="83" t="s">
        <v>311</v>
      </c>
      <c r="E1759" s="83" t="s">
        <v>311</v>
      </c>
      <c r="F1759" s="83" t="s">
        <v>311</v>
      </c>
      <c r="G1759" s="83" t="s">
        <v>311</v>
      </c>
      <c r="H1759" s="83" t="s">
        <v>311</v>
      </c>
      <c r="I1759" s="83" t="s">
        <v>311</v>
      </c>
      <c r="J1759" s="83" t="s">
        <v>311</v>
      </c>
      <c r="K1759" s="84" t="s">
        <v>311</v>
      </c>
      <c r="L1759" s="83" t="s">
        <v>311</v>
      </c>
      <c r="M1759" s="85" t="s">
        <v>311</v>
      </c>
      <c r="N1759" s="83" t="s">
        <v>311</v>
      </c>
      <c r="O1759" s="84" t="s">
        <v>311</v>
      </c>
      <c r="P1759" s="83" t="s">
        <v>311</v>
      </c>
      <c r="Q1759" s="83" t="s">
        <v>311</v>
      </c>
      <c r="R1759" s="83" t="s">
        <v>311</v>
      </c>
      <c r="S1759" s="86" t="s">
        <v>311</v>
      </c>
      <c r="T1759" s="83" t="s">
        <v>311</v>
      </c>
      <c r="U1759" s="83" t="s">
        <v>311</v>
      </c>
      <c r="V1759" s="83" t="s">
        <v>311</v>
      </c>
      <c r="W1759" s="86" t="s">
        <v>311</v>
      </c>
      <c r="X1759" s="86" t="s">
        <v>311</v>
      </c>
      <c r="Y1759" s="90" t="str">
        <f>IF(tbl_main[[#This Row],[ИНН организации]]="","",IF(ISERROR(VLOOKUP(tbl_main[[#This Row],[ИНН организации]],tbl_inn[],3,FALSE)),"Проверьте ИНН",VLOOKUP(tbl_main[[#This Row],[ИНН организации]],tbl_inn[],3,FALSE)))</f>
        <v/>
      </c>
      <c r="Z1759" s="90" t="str">
        <f>IF(ISERROR(VLOOKUP(tbl_main[[#This Row],[ИНН организации]],tbl_inn[],4,FALSE)),"",VLOOKUP(tbl_main[[#This Row],[ИНН организации]],tbl_inn[],4,FALSE))</f>
        <v/>
      </c>
      <c r="AA1759" s="90" t="str">
        <f>IF(ISERROR(VLOOKUP(tbl_main[[#This Row],[ИНН организации]],tbl_inn[],8,FALSE)),"",VLOOKUP(tbl_main[[#This Row],[ИНН организации]],tbl_inn[],8,FALSE))</f>
        <v/>
      </c>
      <c r="AB1759" s="83" t="s">
        <v>311</v>
      </c>
      <c r="AC1759" s="83" t="s">
        <v>311</v>
      </c>
      <c r="AD1759" s="83" t="s">
        <v>311</v>
      </c>
      <c r="AE1759" s="83" t="s">
        <v>311</v>
      </c>
      <c r="AF1759" s="83" t="s">
        <v>311</v>
      </c>
      <c r="AG1759" s="83" t="s">
        <v>311</v>
      </c>
      <c r="AH1759" s="83" t="s">
        <v>311</v>
      </c>
      <c r="AI1759" s="83" t="s">
        <v>311</v>
      </c>
      <c r="AJ1759" s="83" t="s">
        <v>311</v>
      </c>
      <c r="AK1759" s="83" t="s">
        <v>311</v>
      </c>
      <c r="AL1759" s="83" t="s">
        <v>311</v>
      </c>
      <c r="AM1759" s="83" t="s">
        <v>311</v>
      </c>
      <c r="AN1759" s="83" t="s">
        <v>311</v>
      </c>
    </row>
    <row r="1760" spans="1:40" x14ac:dyDescent="0.25">
      <c r="A1760" s="81">
        <f t="shared" si="27"/>
        <v>1751</v>
      </c>
      <c r="B1760" s="82" t="str">
        <f>IF(tbl_main[[#This Row],[ТИП]]="","",IF(tbl_main[[#This Row],[Серия и номер]]="","",tbl_main[[#This Row],[ТИП]]&amp;"-"&amp;RIGHT(tbl_main[[#This Row],[Серия и номер]],6)))</f>
        <v/>
      </c>
      <c r="C1760" s="83" t="s">
        <v>311</v>
      </c>
      <c r="D1760" s="83" t="s">
        <v>311</v>
      </c>
      <c r="E1760" s="83" t="s">
        <v>311</v>
      </c>
      <c r="F1760" s="83" t="s">
        <v>311</v>
      </c>
      <c r="G1760" s="83" t="s">
        <v>311</v>
      </c>
      <c r="H1760" s="83" t="s">
        <v>311</v>
      </c>
      <c r="I1760" s="83" t="s">
        <v>311</v>
      </c>
      <c r="J1760" s="83" t="s">
        <v>311</v>
      </c>
      <c r="K1760" s="84" t="s">
        <v>311</v>
      </c>
      <c r="L1760" s="83" t="s">
        <v>311</v>
      </c>
      <c r="M1760" s="85" t="s">
        <v>311</v>
      </c>
      <c r="N1760" s="83" t="s">
        <v>311</v>
      </c>
      <c r="O1760" s="84" t="s">
        <v>311</v>
      </c>
      <c r="P1760" s="83" t="s">
        <v>311</v>
      </c>
      <c r="Q1760" s="83" t="s">
        <v>311</v>
      </c>
      <c r="R1760" s="83" t="s">
        <v>311</v>
      </c>
      <c r="S1760" s="86" t="s">
        <v>311</v>
      </c>
      <c r="T1760" s="83" t="s">
        <v>311</v>
      </c>
      <c r="U1760" s="83" t="s">
        <v>311</v>
      </c>
      <c r="V1760" s="83" t="s">
        <v>311</v>
      </c>
      <c r="W1760" s="86" t="s">
        <v>311</v>
      </c>
      <c r="X1760" s="86" t="s">
        <v>311</v>
      </c>
      <c r="Y1760" s="90" t="str">
        <f>IF(tbl_main[[#This Row],[ИНН организации]]="","",IF(ISERROR(VLOOKUP(tbl_main[[#This Row],[ИНН организации]],tbl_inn[],3,FALSE)),"Проверьте ИНН",VLOOKUP(tbl_main[[#This Row],[ИНН организации]],tbl_inn[],3,FALSE)))</f>
        <v/>
      </c>
      <c r="Z1760" s="90" t="str">
        <f>IF(ISERROR(VLOOKUP(tbl_main[[#This Row],[ИНН организации]],tbl_inn[],4,FALSE)),"",VLOOKUP(tbl_main[[#This Row],[ИНН организации]],tbl_inn[],4,FALSE))</f>
        <v/>
      </c>
      <c r="AA1760" s="90" t="str">
        <f>IF(ISERROR(VLOOKUP(tbl_main[[#This Row],[ИНН организации]],tbl_inn[],8,FALSE)),"",VLOOKUP(tbl_main[[#This Row],[ИНН организации]],tbl_inn[],8,FALSE))</f>
        <v/>
      </c>
      <c r="AB1760" s="83" t="s">
        <v>311</v>
      </c>
      <c r="AC1760" s="83" t="s">
        <v>311</v>
      </c>
      <c r="AD1760" s="83" t="s">
        <v>311</v>
      </c>
      <c r="AE1760" s="83" t="s">
        <v>311</v>
      </c>
      <c r="AF1760" s="83" t="s">
        <v>311</v>
      </c>
      <c r="AG1760" s="83" t="s">
        <v>311</v>
      </c>
      <c r="AH1760" s="83" t="s">
        <v>311</v>
      </c>
      <c r="AI1760" s="83" t="s">
        <v>311</v>
      </c>
      <c r="AJ1760" s="83" t="s">
        <v>311</v>
      </c>
      <c r="AK1760" s="83" t="s">
        <v>311</v>
      </c>
      <c r="AL1760" s="83" t="s">
        <v>311</v>
      </c>
      <c r="AM1760" s="83" t="s">
        <v>311</v>
      </c>
      <c r="AN1760" s="83" t="s">
        <v>311</v>
      </c>
    </row>
    <row r="1761" spans="1:40" x14ac:dyDescent="0.25">
      <c r="A1761" s="81">
        <f t="shared" si="27"/>
        <v>1752</v>
      </c>
      <c r="B1761" s="82" t="str">
        <f>IF(tbl_main[[#This Row],[ТИП]]="","",IF(tbl_main[[#This Row],[Серия и номер]]="","",tbl_main[[#This Row],[ТИП]]&amp;"-"&amp;RIGHT(tbl_main[[#This Row],[Серия и номер]],6)))</f>
        <v/>
      </c>
      <c r="C1761" s="83" t="s">
        <v>311</v>
      </c>
      <c r="D1761" s="83" t="s">
        <v>311</v>
      </c>
      <c r="E1761" s="83" t="s">
        <v>311</v>
      </c>
      <c r="F1761" s="83" t="s">
        <v>311</v>
      </c>
      <c r="G1761" s="83" t="s">
        <v>311</v>
      </c>
      <c r="H1761" s="83" t="s">
        <v>311</v>
      </c>
      <c r="I1761" s="83" t="s">
        <v>311</v>
      </c>
      <c r="J1761" s="83" t="s">
        <v>311</v>
      </c>
      <c r="K1761" s="84" t="s">
        <v>311</v>
      </c>
      <c r="L1761" s="83" t="s">
        <v>311</v>
      </c>
      <c r="M1761" s="85" t="s">
        <v>311</v>
      </c>
      <c r="N1761" s="83" t="s">
        <v>311</v>
      </c>
      <c r="O1761" s="84" t="s">
        <v>311</v>
      </c>
      <c r="P1761" s="83" t="s">
        <v>311</v>
      </c>
      <c r="Q1761" s="83" t="s">
        <v>311</v>
      </c>
      <c r="R1761" s="83" t="s">
        <v>311</v>
      </c>
      <c r="S1761" s="86" t="s">
        <v>311</v>
      </c>
      <c r="T1761" s="83" t="s">
        <v>311</v>
      </c>
      <c r="U1761" s="83" t="s">
        <v>311</v>
      </c>
      <c r="V1761" s="83" t="s">
        <v>311</v>
      </c>
      <c r="W1761" s="86" t="s">
        <v>311</v>
      </c>
      <c r="X1761" s="86" t="s">
        <v>311</v>
      </c>
      <c r="Y1761" s="90" t="str">
        <f>IF(tbl_main[[#This Row],[ИНН организации]]="","",IF(ISERROR(VLOOKUP(tbl_main[[#This Row],[ИНН организации]],tbl_inn[],3,FALSE)),"Проверьте ИНН",VLOOKUP(tbl_main[[#This Row],[ИНН организации]],tbl_inn[],3,FALSE)))</f>
        <v/>
      </c>
      <c r="Z1761" s="90" t="str">
        <f>IF(ISERROR(VLOOKUP(tbl_main[[#This Row],[ИНН организации]],tbl_inn[],4,FALSE)),"",VLOOKUP(tbl_main[[#This Row],[ИНН организации]],tbl_inn[],4,FALSE))</f>
        <v/>
      </c>
      <c r="AA1761" s="90" t="str">
        <f>IF(ISERROR(VLOOKUP(tbl_main[[#This Row],[ИНН организации]],tbl_inn[],8,FALSE)),"",VLOOKUP(tbl_main[[#This Row],[ИНН организации]],tbl_inn[],8,FALSE))</f>
        <v/>
      </c>
      <c r="AB1761" s="83" t="s">
        <v>311</v>
      </c>
      <c r="AC1761" s="83" t="s">
        <v>311</v>
      </c>
      <c r="AD1761" s="83" t="s">
        <v>311</v>
      </c>
      <c r="AE1761" s="83" t="s">
        <v>311</v>
      </c>
      <c r="AF1761" s="83" t="s">
        <v>311</v>
      </c>
      <c r="AG1761" s="83" t="s">
        <v>311</v>
      </c>
      <c r="AH1761" s="83" t="s">
        <v>311</v>
      </c>
      <c r="AI1761" s="83" t="s">
        <v>311</v>
      </c>
      <c r="AJ1761" s="83" t="s">
        <v>311</v>
      </c>
      <c r="AK1761" s="83" t="s">
        <v>311</v>
      </c>
      <c r="AL1761" s="83" t="s">
        <v>311</v>
      </c>
      <c r="AM1761" s="83" t="s">
        <v>311</v>
      </c>
      <c r="AN1761" s="83" t="s">
        <v>311</v>
      </c>
    </row>
    <row r="1762" spans="1:40" x14ac:dyDescent="0.25">
      <c r="A1762" s="81">
        <f t="shared" si="27"/>
        <v>1753</v>
      </c>
      <c r="B1762" s="82" t="str">
        <f>IF(tbl_main[[#This Row],[ТИП]]="","",IF(tbl_main[[#This Row],[Серия и номер]]="","",tbl_main[[#This Row],[ТИП]]&amp;"-"&amp;RIGHT(tbl_main[[#This Row],[Серия и номер]],6)))</f>
        <v/>
      </c>
      <c r="C1762" s="83" t="s">
        <v>311</v>
      </c>
      <c r="D1762" s="83" t="s">
        <v>311</v>
      </c>
      <c r="E1762" s="83" t="s">
        <v>311</v>
      </c>
      <c r="F1762" s="83" t="s">
        <v>311</v>
      </c>
      <c r="G1762" s="83" t="s">
        <v>311</v>
      </c>
      <c r="H1762" s="83" t="s">
        <v>311</v>
      </c>
      <c r="I1762" s="83" t="s">
        <v>311</v>
      </c>
      <c r="J1762" s="83" t="s">
        <v>311</v>
      </c>
      <c r="K1762" s="84" t="s">
        <v>311</v>
      </c>
      <c r="L1762" s="83" t="s">
        <v>311</v>
      </c>
      <c r="M1762" s="85" t="s">
        <v>311</v>
      </c>
      <c r="N1762" s="83" t="s">
        <v>311</v>
      </c>
      <c r="O1762" s="84" t="s">
        <v>311</v>
      </c>
      <c r="P1762" s="83" t="s">
        <v>311</v>
      </c>
      <c r="Q1762" s="83" t="s">
        <v>311</v>
      </c>
      <c r="R1762" s="83" t="s">
        <v>311</v>
      </c>
      <c r="S1762" s="86" t="s">
        <v>311</v>
      </c>
      <c r="T1762" s="83" t="s">
        <v>311</v>
      </c>
      <c r="U1762" s="83" t="s">
        <v>311</v>
      </c>
      <c r="V1762" s="83" t="s">
        <v>311</v>
      </c>
      <c r="W1762" s="86" t="s">
        <v>311</v>
      </c>
      <c r="X1762" s="86" t="s">
        <v>311</v>
      </c>
      <c r="Y1762" s="90" t="str">
        <f>IF(tbl_main[[#This Row],[ИНН организации]]="","",IF(ISERROR(VLOOKUP(tbl_main[[#This Row],[ИНН организации]],tbl_inn[],3,FALSE)),"Проверьте ИНН",VLOOKUP(tbl_main[[#This Row],[ИНН организации]],tbl_inn[],3,FALSE)))</f>
        <v/>
      </c>
      <c r="Z1762" s="90" t="str">
        <f>IF(ISERROR(VLOOKUP(tbl_main[[#This Row],[ИНН организации]],tbl_inn[],4,FALSE)),"",VLOOKUP(tbl_main[[#This Row],[ИНН организации]],tbl_inn[],4,FALSE))</f>
        <v/>
      </c>
      <c r="AA1762" s="90" t="str">
        <f>IF(ISERROR(VLOOKUP(tbl_main[[#This Row],[ИНН организации]],tbl_inn[],8,FALSE)),"",VLOOKUP(tbl_main[[#This Row],[ИНН организации]],tbl_inn[],8,FALSE))</f>
        <v/>
      </c>
      <c r="AB1762" s="83" t="s">
        <v>311</v>
      </c>
      <c r="AC1762" s="83" t="s">
        <v>311</v>
      </c>
      <c r="AD1762" s="83" t="s">
        <v>311</v>
      </c>
      <c r="AE1762" s="83" t="s">
        <v>311</v>
      </c>
      <c r="AF1762" s="83" t="s">
        <v>311</v>
      </c>
      <c r="AG1762" s="83" t="s">
        <v>311</v>
      </c>
      <c r="AH1762" s="83" t="s">
        <v>311</v>
      </c>
      <c r="AI1762" s="83" t="s">
        <v>311</v>
      </c>
      <c r="AJ1762" s="83" t="s">
        <v>311</v>
      </c>
      <c r="AK1762" s="83" t="s">
        <v>311</v>
      </c>
      <c r="AL1762" s="83" t="s">
        <v>311</v>
      </c>
      <c r="AM1762" s="83" t="s">
        <v>311</v>
      </c>
      <c r="AN1762" s="83" t="s">
        <v>311</v>
      </c>
    </row>
    <row r="1763" spans="1:40" x14ac:dyDescent="0.25">
      <c r="A1763" s="81">
        <f t="shared" si="27"/>
        <v>1754</v>
      </c>
      <c r="B1763" s="82" t="str">
        <f>IF(tbl_main[[#This Row],[ТИП]]="","",IF(tbl_main[[#This Row],[Серия и номер]]="","",tbl_main[[#This Row],[ТИП]]&amp;"-"&amp;RIGHT(tbl_main[[#This Row],[Серия и номер]],6)))</f>
        <v/>
      </c>
      <c r="C1763" s="83" t="s">
        <v>311</v>
      </c>
      <c r="D1763" s="83" t="s">
        <v>311</v>
      </c>
      <c r="E1763" s="83" t="s">
        <v>311</v>
      </c>
      <c r="F1763" s="83" t="s">
        <v>311</v>
      </c>
      <c r="G1763" s="83" t="s">
        <v>311</v>
      </c>
      <c r="H1763" s="83" t="s">
        <v>311</v>
      </c>
      <c r="I1763" s="83" t="s">
        <v>311</v>
      </c>
      <c r="J1763" s="83" t="s">
        <v>311</v>
      </c>
      <c r="K1763" s="84" t="s">
        <v>311</v>
      </c>
      <c r="L1763" s="83" t="s">
        <v>311</v>
      </c>
      <c r="M1763" s="85" t="s">
        <v>311</v>
      </c>
      <c r="N1763" s="83" t="s">
        <v>311</v>
      </c>
      <c r="O1763" s="84" t="s">
        <v>311</v>
      </c>
      <c r="P1763" s="83" t="s">
        <v>311</v>
      </c>
      <c r="Q1763" s="83" t="s">
        <v>311</v>
      </c>
      <c r="R1763" s="83" t="s">
        <v>311</v>
      </c>
      <c r="S1763" s="86" t="s">
        <v>311</v>
      </c>
      <c r="T1763" s="83" t="s">
        <v>311</v>
      </c>
      <c r="U1763" s="83" t="s">
        <v>311</v>
      </c>
      <c r="V1763" s="83" t="s">
        <v>311</v>
      </c>
      <c r="W1763" s="86" t="s">
        <v>311</v>
      </c>
      <c r="X1763" s="86" t="s">
        <v>311</v>
      </c>
      <c r="Y1763" s="90" t="str">
        <f>IF(tbl_main[[#This Row],[ИНН организации]]="","",IF(ISERROR(VLOOKUP(tbl_main[[#This Row],[ИНН организации]],tbl_inn[],3,FALSE)),"Проверьте ИНН",VLOOKUP(tbl_main[[#This Row],[ИНН организации]],tbl_inn[],3,FALSE)))</f>
        <v/>
      </c>
      <c r="Z1763" s="90" t="str">
        <f>IF(ISERROR(VLOOKUP(tbl_main[[#This Row],[ИНН организации]],tbl_inn[],4,FALSE)),"",VLOOKUP(tbl_main[[#This Row],[ИНН организации]],tbl_inn[],4,FALSE))</f>
        <v/>
      </c>
      <c r="AA1763" s="90" t="str">
        <f>IF(ISERROR(VLOOKUP(tbl_main[[#This Row],[ИНН организации]],tbl_inn[],8,FALSE)),"",VLOOKUP(tbl_main[[#This Row],[ИНН организации]],tbl_inn[],8,FALSE))</f>
        <v/>
      </c>
      <c r="AB1763" s="83" t="s">
        <v>311</v>
      </c>
      <c r="AC1763" s="83" t="s">
        <v>311</v>
      </c>
      <c r="AD1763" s="83" t="s">
        <v>311</v>
      </c>
      <c r="AE1763" s="83" t="s">
        <v>311</v>
      </c>
      <c r="AF1763" s="83" t="s">
        <v>311</v>
      </c>
      <c r="AG1763" s="83" t="s">
        <v>311</v>
      </c>
      <c r="AH1763" s="83" t="s">
        <v>311</v>
      </c>
      <c r="AI1763" s="83" t="s">
        <v>311</v>
      </c>
      <c r="AJ1763" s="83" t="s">
        <v>311</v>
      </c>
      <c r="AK1763" s="83" t="s">
        <v>311</v>
      </c>
      <c r="AL1763" s="83" t="s">
        <v>311</v>
      </c>
      <c r="AM1763" s="83" t="s">
        <v>311</v>
      </c>
      <c r="AN1763" s="83" t="s">
        <v>311</v>
      </c>
    </row>
    <row r="1764" spans="1:40" x14ac:dyDescent="0.25">
      <c r="A1764" s="81">
        <f t="shared" si="27"/>
        <v>1755</v>
      </c>
      <c r="B1764" s="82" t="str">
        <f>IF(tbl_main[[#This Row],[ТИП]]="","",IF(tbl_main[[#This Row],[Серия и номер]]="","",tbl_main[[#This Row],[ТИП]]&amp;"-"&amp;RIGHT(tbl_main[[#This Row],[Серия и номер]],6)))</f>
        <v/>
      </c>
      <c r="C1764" s="83" t="s">
        <v>311</v>
      </c>
      <c r="D1764" s="83" t="s">
        <v>311</v>
      </c>
      <c r="E1764" s="83" t="s">
        <v>311</v>
      </c>
      <c r="F1764" s="83" t="s">
        <v>311</v>
      </c>
      <c r="G1764" s="83" t="s">
        <v>311</v>
      </c>
      <c r="H1764" s="83" t="s">
        <v>311</v>
      </c>
      <c r="I1764" s="83" t="s">
        <v>311</v>
      </c>
      <c r="J1764" s="83" t="s">
        <v>311</v>
      </c>
      <c r="K1764" s="84" t="s">
        <v>311</v>
      </c>
      <c r="L1764" s="83" t="s">
        <v>311</v>
      </c>
      <c r="M1764" s="85" t="s">
        <v>311</v>
      </c>
      <c r="N1764" s="83" t="s">
        <v>311</v>
      </c>
      <c r="O1764" s="84" t="s">
        <v>311</v>
      </c>
      <c r="P1764" s="83" t="s">
        <v>311</v>
      </c>
      <c r="Q1764" s="83" t="s">
        <v>311</v>
      </c>
      <c r="R1764" s="83" t="s">
        <v>311</v>
      </c>
      <c r="S1764" s="86" t="s">
        <v>311</v>
      </c>
      <c r="T1764" s="83" t="s">
        <v>311</v>
      </c>
      <c r="U1764" s="83" t="s">
        <v>311</v>
      </c>
      <c r="V1764" s="83" t="s">
        <v>311</v>
      </c>
      <c r="W1764" s="86" t="s">
        <v>311</v>
      </c>
      <c r="X1764" s="86" t="s">
        <v>311</v>
      </c>
      <c r="Y1764" s="90" t="str">
        <f>IF(tbl_main[[#This Row],[ИНН организации]]="","",IF(ISERROR(VLOOKUP(tbl_main[[#This Row],[ИНН организации]],tbl_inn[],3,FALSE)),"Проверьте ИНН",VLOOKUP(tbl_main[[#This Row],[ИНН организации]],tbl_inn[],3,FALSE)))</f>
        <v/>
      </c>
      <c r="Z1764" s="90" t="str">
        <f>IF(ISERROR(VLOOKUP(tbl_main[[#This Row],[ИНН организации]],tbl_inn[],4,FALSE)),"",VLOOKUP(tbl_main[[#This Row],[ИНН организации]],tbl_inn[],4,FALSE))</f>
        <v/>
      </c>
      <c r="AA1764" s="90" t="str">
        <f>IF(ISERROR(VLOOKUP(tbl_main[[#This Row],[ИНН организации]],tbl_inn[],8,FALSE)),"",VLOOKUP(tbl_main[[#This Row],[ИНН организации]],tbl_inn[],8,FALSE))</f>
        <v/>
      </c>
      <c r="AB1764" s="83" t="s">
        <v>311</v>
      </c>
      <c r="AC1764" s="83" t="s">
        <v>311</v>
      </c>
      <c r="AD1764" s="83" t="s">
        <v>311</v>
      </c>
      <c r="AE1764" s="83" t="s">
        <v>311</v>
      </c>
      <c r="AF1764" s="83" t="s">
        <v>311</v>
      </c>
      <c r="AG1764" s="83" t="s">
        <v>311</v>
      </c>
      <c r="AH1764" s="83" t="s">
        <v>311</v>
      </c>
      <c r="AI1764" s="83" t="s">
        <v>311</v>
      </c>
      <c r="AJ1764" s="83" t="s">
        <v>311</v>
      </c>
      <c r="AK1764" s="83" t="s">
        <v>311</v>
      </c>
      <c r="AL1764" s="83" t="s">
        <v>311</v>
      </c>
      <c r="AM1764" s="83" t="s">
        <v>311</v>
      </c>
      <c r="AN1764" s="83" t="s">
        <v>311</v>
      </c>
    </row>
    <row r="1765" spans="1:40" x14ac:dyDescent="0.25">
      <c r="A1765" s="81">
        <f t="shared" si="27"/>
        <v>1756</v>
      </c>
      <c r="B1765" s="82" t="str">
        <f>IF(tbl_main[[#This Row],[ТИП]]="","",IF(tbl_main[[#This Row],[Серия и номер]]="","",tbl_main[[#This Row],[ТИП]]&amp;"-"&amp;RIGHT(tbl_main[[#This Row],[Серия и номер]],6)))</f>
        <v/>
      </c>
      <c r="C1765" s="83" t="s">
        <v>311</v>
      </c>
      <c r="D1765" s="83" t="s">
        <v>311</v>
      </c>
      <c r="E1765" s="83" t="s">
        <v>311</v>
      </c>
      <c r="F1765" s="83" t="s">
        <v>311</v>
      </c>
      <c r="G1765" s="83" t="s">
        <v>311</v>
      </c>
      <c r="H1765" s="83" t="s">
        <v>311</v>
      </c>
      <c r="I1765" s="83" t="s">
        <v>311</v>
      </c>
      <c r="J1765" s="83" t="s">
        <v>311</v>
      </c>
      <c r="K1765" s="84" t="s">
        <v>311</v>
      </c>
      <c r="L1765" s="83" t="s">
        <v>311</v>
      </c>
      <c r="M1765" s="85" t="s">
        <v>311</v>
      </c>
      <c r="N1765" s="83" t="s">
        <v>311</v>
      </c>
      <c r="O1765" s="84" t="s">
        <v>311</v>
      </c>
      <c r="P1765" s="83" t="s">
        <v>311</v>
      </c>
      <c r="Q1765" s="83" t="s">
        <v>311</v>
      </c>
      <c r="R1765" s="83" t="s">
        <v>311</v>
      </c>
      <c r="S1765" s="86" t="s">
        <v>311</v>
      </c>
      <c r="T1765" s="83" t="s">
        <v>311</v>
      </c>
      <c r="U1765" s="83" t="s">
        <v>311</v>
      </c>
      <c r="V1765" s="83" t="s">
        <v>311</v>
      </c>
      <c r="W1765" s="86" t="s">
        <v>311</v>
      </c>
      <c r="X1765" s="86" t="s">
        <v>311</v>
      </c>
      <c r="Y1765" s="90" t="str">
        <f>IF(tbl_main[[#This Row],[ИНН организации]]="","",IF(ISERROR(VLOOKUP(tbl_main[[#This Row],[ИНН организации]],tbl_inn[],3,FALSE)),"Проверьте ИНН",VLOOKUP(tbl_main[[#This Row],[ИНН организации]],tbl_inn[],3,FALSE)))</f>
        <v/>
      </c>
      <c r="Z1765" s="90" t="str">
        <f>IF(ISERROR(VLOOKUP(tbl_main[[#This Row],[ИНН организации]],tbl_inn[],4,FALSE)),"",VLOOKUP(tbl_main[[#This Row],[ИНН организации]],tbl_inn[],4,FALSE))</f>
        <v/>
      </c>
      <c r="AA1765" s="90" t="str">
        <f>IF(ISERROR(VLOOKUP(tbl_main[[#This Row],[ИНН организации]],tbl_inn[],8,FALSE)),"",VLOOKUP(tbl_main[[#This Row],[ИНН организации]],tbl_inn[],8,FALSE))</f>
        <v/>
      </c>
      <c r="AB1765" s="83" t="s">
        <v>311</v>
      </c>
      <c r="AC1765" s="83" t="s">
        <v>311</v>
      </c>
      <c r="AD1765" s="83" t="s">
        <v>311</v>
      </c>
      <c r="AE1765" s="83" t="s">
        <v>311</v>
      </c>
      <c r="AF1765" s="83" t="s">
        <v>311</v>
      </c>
      <c r="AG1765" s="83" t="s">
        <v>311</v>
      </c>
      <c r="AH1765" s="83" t="s">
        <v>311</v>
      </c>
      <c r="AI1765" s="83" t="s">
        <v>311</v>
      </c>
      <c r="AJ1765" s="83" t="s">
        <v>311</v>
      </c>
      <c r="AK1765" s="83" t="s">
        <v>311</v>
      </c>
      <c r="AL1765" s="83" t="s">
        <v>311</v>
      </c>
      <c r="AM1765" s="83" t="s">
        <v>311</v>
      </c>
      <c r="AN1765" s="83" t="s">
        <v>311</v>
      </c>
    </row>
    <row r="1766" spans="1:40" x14ac:dyDescent="0.25">
      <c r="A1766" s="81">
        <f t="shared" si="27"/>
        <v>1757</v>
      </c>
      <c r="B1766" s="82" t="str">
        <f>IF(tbl_main[[#This Row],[ТИП]]="","",IF(tbl_main[[#This Row],[Серия и номер]]="","",tbl_main[[#This Row],[ТИП]]&amp;"-"&amp;RIGHT(tbl_main[[#This Row],[Серия и номер]],6)))</f>
        <v/>
      </c>
      <c r="C1766" s="83" t="s">
        <v>311</v>
      </c>
      <c r="D1766" s="83" t="s">
        <v>311</v>
      </c>
      <c r="E1766" s="83" t="s">
        <v>311</v>
      </c>
      <c r="F1766" s="83" t="s">
        <v>311</v>
      </c>
      <c r="G1766" s="83" t="s">
        <v>311</v>
      </c>
      <c r="H1766" s="83" t="s">
        <v>311</v>
      </c>
      <c r="I1766" s="83" t="s">
        <v>311</v>
      </c>
      <c r="J1766" s="83" t="s">
        <v>311</v>
      </c>
      <c r="K1766" s="84" t="s">
        <v>311</v>
      </c>
      <c r="L1766" s="83" t="s">
        <v>311</v>
      </c>
      <c r="M1766" s="85" t="s">
        <v>311</v>
      </c>
      <c r="N1766" s="83" t="s">
        <v>311</v>
      </c>
      <c r="O1766" s="84" t="s">
        <v>311</v>
      </c>
      <c r="P1766" s="83" t="s">
        <v>311</v>
      </c>
      <c r="Q1766" s="83" t="s">
        <v>311</v>
      </c>
      <c r="R1766" s="83" t="s">
        <v>311</v>
      </c>
      <c r="S1766" s="86" t="s">
        <v>311</v>
      </c>
      <c r="T1766" s="83" t="s">
        <v>311</v>
      </c>
      <c r="U1766" s="83" t="s">
        <v>311</v>
      </c>
      <c r="V1766" s="83" t="s">
        <v>311</v>
      </c>
      <c r="W1766" s="86" t="s">
        <v>311</v>
      </c>
      <c r="X1766" s="86" t="s">
        <v>311</v>
      </c>
      <c r="Y1766" s="90" t="str">
        <f>IF(tbl_main[[#This Row],[ИНН организации]]="","",IF(ISERROR(VLOOKUP(tbl_main[[#This Row],[ИНН организации]],tbl_inn[],3,FALSE)),"Проверьте ИНН",VLOOKUP(tbl_main[[#This Row],[ИНН организации]],tbl_inn[],3,FALSE)))</f>
        <v/>
      </c>
      <c r="Z1766" s="90" t="str">
        <f>IF(ISERROR(VLOOKUP(tbl_main[[#This Row],[ИНН организации]],tbl_inn[],4,FALSE)),"",VLOOKUP(tbl_main[[#This Row],[ИНН организации]],tbl_inn[],4,FALSE))</f>
        <v/>
      </c>
      <c r="AA1766" s="90" t="str">
        <f>IF(ISERROR(VLOOKUP(tbl_main[[#This Row],[ИНН организации]],tbl_inn[],8,FALSE)),"",VLOOKUP(tbl_main[[#This Row],[ИНН организации]],tbl_inn[],8,FALSE))</f>
        <v/>
      </c>
      <c r="AB1766" s="83" t="s">
        <v>311</v>
      </c>
      <c r="AC1766" s="83" t="s">
        <v>311</v>
      </c>
      <c r="AD1766" s="83" t="s">
        <v>311</v>
      </c>
      <c r="AE1766" s="83" t="s">
        <v>311</v>
      </c>
      <c r="AF1766" s="83" t="s">
        <v>311</v>
      </c>
      <c r="AG1766" s="83" t="s">
        <v>311</v>
      </c>
      <c r="AH1766" s="83" t="s">
        <v>311</v>
      </c>
      <c r="AI1766" s="83" t="s">
        <v>311</v>
      </c>
      <c r="AJ1766" s="83" t="s">
        <v>311</v>
      </c>
      <c r="AK1766" s="83" t="s">
        <v>311</v>
      </c>
      <c r="AL1766" s="83" t="s">
        <v>311</v>
      </c>
      <c r="AM1766" s="83" t="s">
        <v>311</v>
      </c>
      <c r="AN1766" s="83" t="s">
        <v>311</v>
      </c>
    </row>
    <row r="1767" spans="1:40" x14ac:dyDescent="0.25">
      <c r="A1767" s="81">
        <f t="shared" si="27"/>
        <v>1758</v>
      </c>
      <c r="B1767" s="82" t="str">
        <f>IF(tbl_main[[#This Row],[ТИП]]="","",IF(tbl_main[[#This Row],[Серия и номер]]="","",tbl_main[[#This Row],[ТИП]]&amp;"-"&amp;RIGHT(tbl_main[[#This Row],[Серия и номер]],6)))</f>
        <v/>
      </c>
      <c r="C1767" s="83" t="s">
        <v>311</v>
      </c>
      <c r="D1767" s="83" t="s">
        <v>311</v>
      </c>
      <c r="E1767" s="83" t="s">
        <v>311</v>
      </c>
      <c r="F1767" s="83" t="s">
        <v>311</v>
      </c>
      <c r="G1767" s="83" t="s">
        <v>311</v>
      </c>
      <c r="H1767" s="83" t="s">
        <v>311</v>
      </c>
      <c r="I1767" s="83" t="s">
        <v>311</v>
      </c>
      <c r="J1767" s="83" t="s">
        <v>311</v>
      </c>
      <c r="K1767" s="84" t="s">
        <v>311</v>
      </c>
      <c r="L1767" s="83" t="s">
        <v>311</v>
      </c>
      <c r="M1767" s="85" t="s">
        <v>311</v>
      </c>
      <c r="N1767" s="83" t="s">
        <v>311</v>
      </c>
      <c r="O1767" s="84" t="s">
        <v>311</v>
      </c>
      <c r="P1767" s="83" t="s">
        <v>311</v>
      </c>
      <c r="Q1767" s="83" t="s">
        <v>311</v>
      </c>
      <c r="R1767" s="83" t="s">
        <v>311</v>
      </c>
      <c r="S1767" s="86" t="s">
        <v>311</v>
      </c>
      <c r="T1767" s="83" t="s">
        <v>311</v>
      </c>
      <c r="U1767" s="83" t="s">
        <v>311</v>
      </c>
      <c r="V1767" s="83" t="s">
        <v>311</v>
      </c>
      <c r="W1767" s="86" t="s">
        <v>311</v>
      </c>
      <c r="X1767" s="86" t="s">
        <v>311</v>
      </c>
      <c r="Y1767" s="90" t="str">
        <f>IF(tbl_main[[#This Row],[ИНН организации]]="","",IF(ISERROR(VLOOKUP(tbl_main[[#This Row],[ИНН организации]],tbl_inn[],3,FALSE)),"Проверьте ИНН",VLOOKUP(tbl_main[[#This Row],[ИНН организации]],tbl_inn[],3,FALSE)))</f>
        <v/>
      </c>
      <c r="Z1767" s="90" t="str">
        <f>IF(ISERROR(VLOOKUP(tbl_main[[#This Row],[ИНН организации]],tbl_inn[],4,FALSE)),"",VLOOKUP(tbl_main[[#This Row],[ИНН организации]],tbl_inn[],4,FALSE))</f>
        <v/>
      </c>
      <c r="AA1767" s="90" t="str">
        <f>IF(ISERROR(VLOOKUP(tbl_main[[#This Row],[ИНН организации]],tbl_inn[],8,FALSE)),"",VLOOKUP(tbl_main[[#This Row],[ИНН организации]],tbl_inn[],8,FALSE))</f>
        <v/>
      </c>
      <c r="AB1767" s="83" t="s">
        <v>311</v>
      </c>
      <c r="AC1767" s="83" t="s">
        <v>311</v>
      </c>
      <c r="AD1767" s="83" t="s">
        <v>311</v>
      </c>
      <c r="AE1767" s="83" t="s">
        <v>311</v>
      </c>
      <c r="AF1767" s="83" t="s">
        <v>311</v>
      </c>
      <c r="AG1767" s="83" t="s">
        <v>311</v>
      </c>
      <c r="AH1767" s="83" t="s">
        <v>311</v>
      </c>
      <c r="AI1767" s="83" t="s">
        <v>311</v>
      </c>
      <c r="AJ1767" s="83" t="s">
        <v>311</v>
      </c>
      <c r="AK1767" s="83" t="s">
        <v>311</v>
      </c>
      <c r="AL1767" s="83" t="s">
        <v>311</v>
      </c>
      <c r="AM1767" s="83" t="s">
        <v>311</v>
      </c>
      <c r="AN1767" s="83" t="s">
        <v>311</v>
      </c>
    </row>
    <row r="1768" spans="1:40" x14ac:dyDescent="0.25">
      <c r="A1768" s="81">
        <f t="shared" si="27"/>
        <v>1759</v>
      </c>
      <c r="B1768" s="82" t="str">
        <f>IF(tbl_main[[#This Row],[ТИП]]="","",IF(tbl_main[[#This Row],[Серия и номер]]="","",tbl_main[[#This Row],[ТИП]]&amp;"-"&amp;RIGHT(tbl_main[[#This Row],[Серия и номер]],6)))</f>
        <v/>
      </c>
      <c r="C1768" s="83" t="s">
        <v>311</v>
      </c>
      <c r="D1768" s="83" t="s">
        <v>311</v>
      </c>
      <c r="E1768" s="83" t="s">
        <v>311</v>
      </c>
      <c r="F1768" s="83" t="s">
        <v>311</v>
      </c>
      <c r="G1768" s="83" t="s">
        <v>311</v>
      </c>
      <c r="H1768" s="83" t="s">
        <v>311</v>
      </c>
      <c r="I1768" s="83" t="s">
        <v>311</v>
      </c>
      <c r="J1768" s="83" t="s">
        <v>311</v>
      </c>
      <c r="K1768" s="84" t="s">
        <v>311</v>
      </c>
      <c r="L1768" s="83" t="s">
        <v>311</v>
      </c>
      <c r="M1768" s="85" t="s">
        <v>311</v>
      </c>
      <c r="N1768" s="83" t="s">
        <v>311</v>
      </c>
      <c r="O1768" s="84" t="s">
        <v>311</v>
      </c>
      <c r="P1768" s="83" t="s">
        <v>311</v>
      </c>
      <c r="Q1768" s="83" t="s">
        <v>311</v>
      </c>
      <c r="R1768" s="83" t="s">
        <v>311</v>
      </c>
      <c r="S1768" s="86" t="s">
        <v>311</v>
      </c>
      <c r="T1768" s="83" t="s">
        <v>311</v>
      </c>
      <c r="U1768" s="83" t="s">
        <v>311</v>
      </c>
      <c r="V1768" s="83" t="s">
        <v>311</v>
      </c>
      <c r="W1768" s="86" t="s">
        <v>311</v>
      </c>
      <c r="X1768" s="86" t="s">
        <v>311</v>
      </c>
      <c r="Y1768" s="90" t="str">
        <f>IF(tbl_main[[#This Row],[ИНН организации]]="","",IF(ISERROR(VLOOKUP(tbl_main[[#This Row],[ИНН организации]],tbl_inn[],3,FALSE)),"Проверьте ИНН",VLOOKUP(tbl_main[[#This Row],[ИНН организации]],tbl_inn[],3,FALSE)))</f>
        <v/>
      </c>
      <c r="Z1768" s="90" t="str">
        <f>IF(ISERROR(VLOOKUP(tbl_main[[#This Row],[ИНН организации]],tbl_inn[],4,FALSE)),"",VLOOKUP(tbl_main[[#This Row],[ИНН организации]],tbl_inn[],4,FALSE))</f>
        <v/>
      </c>
      <c r="AA1768" s="90" t="str">
        <f>IF(ISERROR(VLOOKUP(tbl_main[[#This Row],[ИНН организации]],tbl_inn[],8,FALSE)),"",VLOOKUP(tbl_main[[#This Row],[ИНН организации]],tbl_inn[],8,FALSE))</f>
        <v/>
      </c>
      <c r="AB1768" s="83" t="s">
        <v>311</v>
      </c>
      <c r="AC1768" s="83" t="s">
        <v>311</v>
      </c>
      <c r="AD1768" s="83" t="s">
        <v>311</v>
      </c>
      <c r="AE1768" s="83" t="s">
        <v>311</v>
      </c>
      <c r="AF1768" s="83" t="s">
        <v>311</v>
      </c>
      <c r="AG1768" s="83" t="s">
        <v>311</v>
      </c>
      <c r="AH1768" s="83" t="s">
        <v>311</v>
      </c>
      <c r="AI1768" s="83" t="s">
        <v>311</v>
      </c>
      <c r="AJ1768" s="83" t="s">
        <v>311</v>
      </c>
      <c r="AK1768" s="83" t="s">
        <v>311</v>
      </c>
      <c r="AL1768" s="83" t="s">
        <v>311</v>
      </c>
      <c r="AM1768" s="83" t="s">
        <v>311</v>
      </c>
      <c r="AN1768" s="83" t="s">
        <v>311</v>
      </c>
    </row>
    <row r="1769" spans="1:40" x14ac:dyDescent="0.25">
      <c r="A1769" s="81">
        <f t="shared" si="27"/>
        <v>1760</v>
      </c>
      <c r="B1769" s="82" t="str">
        <f>IF(tbl_main[[#This Row],[ТИП]]="","",IF(tbl_main[[#This Row],[Серия и номер]]="","",tbl_main[[#This Row],[ТИП]]&amp;"-"&amp;RIGHT(tbl_main[[#This Row],[Серия и номер]],6)))</f>
        <v/>
      </c>
      <c r="C1769" s="83" t="s">
        <v>311</v>
      </c>
      <c r="D1769" s="83" t="s">
        <v>311</v>
      </c>
      <c r="E1769" s="83" t="s">
        <v>311</v>
      </c>
      <c r="F1769" s="83" t="s">
        <v>311</v>
      </c>
      <c r="G1769" s="83" t="s">
        <v>311</v>
      </c>
      <c r="H1769" s="83" t="s">
        <v>311</v>
      </c>
      <c r="I1769" s="83" t="s">
        <v>311</v>
      </c>
      <c r="J1769" s="83" t="s">
        <v>311</v>
      </c>
      <c r="K1769" s="84" t="s">
        <v>311</v>
      </c>
      <c r="L1769" s="83" t="s">
        <v>311</v>
      </c>
      <c r="M1769" s="85" t="s">
        <v>311</v>
      </c>
      <c r="N1769" s="83" t="s">
        <v>311</v>
      </c>
      <c r="O1769" s="84" t="s">
        <v>311</v>
      </c>
      <c r="P1769" s="83" t="s">
        <v>311</v>
      </c>
      <c r="Q1769" s="83" t="s">
        <v>311</v>
      </c>
      <c r="R1769" s="83" t="s">
        <v>311</v>
      </c>
      <c r="S1769" s="86" t="s">
        <v>311</v>
      </c>
      <c r="T1769" s="83" t="s">
        <v>311</v>
      </c>
      <c r="U1769" s="83" t="s">
        <v>311</v>
      </c>
      <c r="V1769" s="83" t="s">
        <v>311</v>
      </c>
      <c r="W1769" s="86" t="s">
        <v>311</v>
      </c>
      <c r="X1769" s="86" t="s">
        <v>311</v>
      </c>
      <c r="Y1769" s="90" t="str">
        <f>IF(tbl_main[[#This Row],[ИНН организации]]="","",IF(ISERROR(VLOOKUP(tbl_main[[#This Row],[ИНН организации]],tbl_inn[],3,FALSE)),"Проверьте ИНН",VLOOKUP(tbl_main[[#This Row],[ИНН организации]],tbl_inn[],3,FALSE)))</f>
        <v/>
      </c>
      <c r="Z1769" s="90" t="str">
        <f>IF(ISERROR(VLOOKUP(tbl_main[[#This Row],[ИНН организации]],tbl_inn[],4,FALSE)),"",VLOOKUP(tbl_main[[#This Row],[ИНН организации]],tbl_inn[],4,FALSE))</f>
        <v/>
      </c>
      <c r="AA1769" s="90" t="str">
        <f>IF(ISERROR(VLOOKUP(tbl_main[[#This Row],[ИНН организации]],tbl_inn[],8,FALSE)),"",VLOOKUP(tbl_main[[#This Row],[ИНН организации]],tbl_inn[],8,FALSE))</f>
        <v/>
      </c>
      <c r="AB1769" s="83" t="s">
        <v>311</v>
      </c>
      <c r="AC1769" s="83" t="s">
        <v>311</v>
      </c>
      <c r="AD1769" s="83" t="s">
        <v>311</v>
      </c>
      <c r="AE1769" s="83" t="s">
        <v>311</v>
      </c>
      <c r="AF1769" s="83" t="s">
        <v>311</v>
      </c>
      <c r="AG1769" s="83" t="s">
        <v>311</v>
      </c>
      <c r="AH1769" s="83" t="s">
        <v>311</v>
      </c>
      <c r="AI1769" s="83" t="s">
        <v>311</v>
      </c>
      <c r="AJ1769" s="83" t="s">
        <v>311</v>
      </c>
      <c r="AK1769" s="83" t="s">
        <v>311</v>
      </c>
      <c r="AL1769" s="83" t="s">
        <v>311</v>
      </c>
      <c r="AM1769" s="83" t="s">
        <v>311</v>
      </c>
      <c r="AN1769" s="83" t="s">
        <v>311</v>
      </c>
    </row>
    <row r="1770" spans="1:40" x14ac:dyDescent="0.25">
      <c r="A1770" s="81">
        <f t="shared" si="27"/>
        <v>1761</v>
      </c>
      <c r="B1770" s="82" t="str">
        <f>IF(tbl_main[[#This Row],[ТИП]]="","",IF(tbl_main[[#This Row],[Серия и номер]]="","",tbl_main[[#This Row],[ТИП]]&amp;"-"&amp;RIGHT(tbl_main[[#This Row],[Серия и номер]],6)))</f>
        <v/>
      </c>
      <c r="C1770" s="83" t="s">
        <v>311</v>
      </c>
      <c r="D1770" s="83" t="s">
        <v>311</v>
      </c>
      <c r="E1770" s="83" t="s">
        <v>311</v>
      </c>
      <c r="F1770" s="83" t="s">
        <v>311</v>
      </c>
      <c r="G1770" s="83" t="s">
        <v>311</v>
      </c>
      <c r="H1770" s="83" t="s">
        <v>311</v>
      </c>
      <c r="I1770" s="83" t="s">
        <v>311</v>
      </c>
      <c r="J1770" s="83" t="s">
        <v>311</v>
      </c>
      <c r="K1770" s="84" t="s">
        <v>311</v>
      </c>
      <c r="L1770" s="83" t="s">
        <v>311</v>
      </c>
      <c r="M1770" s="85" t="s">
        <v>311</v>
      </c>
      <c r="N1770" s="83" t="s">
        <v>311</v>
      </c>
      <c r="O1770" s="84" t="s">
        <v>311</v>
      </c>
      <c r="P1770" s="83" t="s">
        <v>311</v>
      </c>
      <c r="Q1770" s="83" t="s">
        <v>311</v>
      </c>
      <c r="R1770" s="83" t="s">
        <v>311</v>
      </c>
      <c r="S1770" s="86" t="s">
        <v>311</v>
      </c>
      <c r="T1770" s="83" t="s">
        <v>311</v>
      </c>
      <c r="U1770" s="83" t="s">
        <v>311</v>
      </c>
      <c r="V1770" s="83" t="s">
        <v>311</v>
      </c>
      <c r="W1770" s="86" t="s">
        <v>311</v>
      </c>
      <c r="X1770" s="86" t="s">
        <v>311</v>
      </c>
      <c r="Y1770" s="90" t="str">
        <f>IF(tbl_main[[#This Row],[ИНН организации]]="","",IF(ISERROR(VLOOKUP(tbl_main[[#This Row],[ИНН организации]],tbl_inn[],3,FALSE)),"Проверьте ИНН",VLOOKUP(tbl_main[[#This Row],[ИНН организации]],tbl_inn[],3,FALSE)))</f>
        <v/>
      </c>
      <c r="Z1770" s="90" t="str">
        <f>IF(ISERROR(VLOOKUP(tbl_main[[#This Row],[ИНН организации]],tbl_inn[],4,FALSE)),"",VLOOKUP(tbl_main[[#This Row],[ИНН организации]],tbl_inn[],4,FALSE))</f>
        <v/>
      </c>
      <c r="AA1770" s="90" t="str">
        <f>IF(ISERROR(VLOOKUP(tbl_main[[#This Row],[ИНН организации]],tbl_inn[],8,FALSE)),"",VLOOKUP(tbl_main[[#This Row],[ИНН организации]],tbl_inn[],8,FALSE))</f>
        <v/>
      </c>
      <c r="AB1770" s="83" t="s">
        <v>311</v>
      </c>
      <c r="AC1770" s="83" t="s">
        <v>311</v>
      </c>
      <c r="AD1770" s="83" t="s">
        <v>311</v>
      </c>
      <c r="AE1770" s="83" t="s">
        <v>311</v>
      </c>
      <c r="AF1770" s="83" t="s">
        <v>311</v>
      </c>
      <c r="AG1770" s="83" t="s">
        <v>311</v>
      </c>
      <c r="AH1770" s="83" t="s">
        <v>311</v>
      </c>
      <c r="AI1770" s="83" t="s">
        <v>311</v>
      </c>
      <c r="AJ1770" s="83" t="s">
        <v>311</v>
      </c>
      <c r="AK1770" s="83" t="s">
        <v>311</v>
      </c>
      <c r="AL1770" s="83" t="s">
        <v>311</v>
      </c>
      <c r="AM1770" s="83" t="s">
        <v>311</v>
      </c>
      <c r="AN1770" s="83" t="s">
        <v>311</v>
      </c>
    </row>
    <row r="1771" spans="1:40" x14ac:dyDescent="0.25">
      <c r="A1771" s="81">
        <f t="shared" si="27"/>
        <v>1762</v>
      </c>
      <c r="B1771" s="82" t="str">
        <f>IF(tbl_main[[#This Row],[ТИП]]="","",IF(tbl_main[[#This Row],[Серия и номер]]="","",tbl_main[[#This Row],[ТИП]]&amp;"-"&amp;RIGHT(tbl_main[[#This Row],[Серия и номер]],6)))</f>
        <v/>
      </c>
      <c r="C1771" s="83" t="s">
        <v>311</v>
      </c>
      <c r="D1771" s="83" t="s">
        <v>311</v>
      </c>
      <c r="E1771" s="83" t="s">
        <v>311</v>
      </c>
      <c r="F1771" s="83" t="s">
        <v>311</v>
      </c>
      <c r="G1771" s="83" t="s">
        <v>311</v>
      </c>
      <c r="H1771" s="83" t="s">
        <v>311</v>
      </c>
      <c r="I1771" s="83" t="s">
        <v>311</v>
      </c>
      <c r="J1771" s="83" t="s">
        <v>311</v>
      </c>
      <c r="K1771" s="84" t="s">
        <v>311</v>
      </c>
      <c r="L1771" s="83" t="s">
        <v>311</v>
      </c>
      <c r="M1771" s="85" t="s">
        <v>311</v>
      </c>
      <c r="N1771" s="83" t="s">
        <v>311</v>
      </c>
      <c r="O1771" s="84" t="s">
        <v>311</v>
      </c>
      <c r="P1771" s="83" t="s">
        <v>311</v>
      </c>
      <c r="Q1771" s="83" t="s">
        <v>311</v>
      </c>
      <c r="R1771" s="83" t="s">
        <v>311</v>
      </c>
      <c r="S1771" s="86" t="s">
        <v>311</v>
      </c>
      <c r="T1771" s="83" t="s">
        <v>311</v>
      </c>
      <c r="U1771" s="83" t="s">
        <v>311</v>
      </c>
      <c r="V1771" s="83" t="s">
        <v>311</v>
      </c>
      <c r="W1771" s="86" t="s">
        <v>311</v>
      </c>
      <c r="X1771" s="86" t="s">
        <v>311</v>
      </c>
      <c r="Y1771" s="90" t="str">
        <f>IF(tbl_main[[#This Row],[ИНН организации]]="","",IF(ISERROR(VLOOKUP(tbl_main[[#This Row],[ИНН организации]],tbl_inn[],3,FALSE)),"Проверьте ИНН",VLOOKUP(tbl_main[[#This Row],[ИНН организации]],tbl_inn[],3,FALSE)))</f>
        <v/>
      </c>
      <c r="Z1771" s="90" t="str">
        <f>IF(ISERROR(VLOOKUP(tbl_main[[#This Row],[ИНН организации]],tbl_inn[],4,FALSE)),"",VLOOKUP(tbl_main[[#This Row],[ИНН организации]],tbl_inn[],4,FALSE))</f>
        <v/>
      </c>
      <c r="AA1771" s="90" t="str">
        <f>IF(ISERROR(VLOOKUP(tbl_main[[#This Row],[ИНН организации]],tbl_inn[],8,FALSE)),"",VLOOKUP(tbl_main[[#This Row],[ИНН организации]],tbl_inn[],8,FALSE))</f>
        <v/>
      </c>
      <c r="AB1771" s="83" t="s">
        <v>311</v>
      </c>
      <c r="AC1771" s="83" t="s">
        <v>311</v>
      </c>
      <c r="AD1771" s="83" t="s">
        <v>311</v>
      </c>
      <c r="AE1771" s="83" t="s">
        <v>311</v>
      </c>
      <c r="AF1771" s="83" t="s">
        <v>311</v>
      </c>
      <c r="AG1771" s="83" t="s">
        <v>311</v>
      </c>
      <c r="AH1771" s="83" t="s">
        <v>311</v>
      </c>
      <c r="AI1771" s="83" t="s">
        <v>311</v>
      </c>
      <c r="AJ1771" s="83" t="s">
        <v>311</v>
      </c>
      <c r="AK1771" s="83" t="s">
        <v>311</v>
      </c>
      <c r="AL1771" s="83" t="s">
        <v>311</v>
      </c>
      <c r="AM1771" s="83" t="s">
        <v>311</v>
      </c>
      <c r="AN1771" s="83" t="s">
        <v>311</v>
      </c>
    </row>
    <row r="1772" spans="1:40" x14ac:dyDescent="0.25">
      <c r="A1772" s="81">
        <f t="shared" si="27"/>
        <v>1763</v>
      </c>
      <c r="B1772" s="82" t="str">
        <f>IF(tbl_main[[#This Row],[ТИП]]="","",IF(tbl_main[[#This Row],[Серия и номер]]="","",tbl_main[[#This Row],[ТИП]]&amp;"-"&amp;RIGHT(tbl_main[[#This Row],[Серия и номер]],6)))</f>
        <v/>
      </c>
      <c r="C1772" s="83" t="s">
        <v>311</v>
      </c>
      <c r="D1772" s="83" t="s">
        <v>311</v>
      </c>
      <c r="E1772" s="83" t="s">
        <v>311</v>
      </c>
      <c r="F1772" s="83" t="s">
        <v>311</v>
      </c>
      <c r="G1772" s="83" t="s">
        <v>311</v>
      </c>
      <c r="H1772" s="83" t="s">
        <v>311</v>
      </c>
      <c r="I1772" s="83" t="s">
        <v>311</v>
      </c>
      <c r="J1772" s="83" t="s">
        <v>311</v>
      </c>
      <c r="K1772" s="84" t="s">
        <v>311</v>
      </c>
      <c r="L1772" s="83" t="s">
        <v>311</v>
      </c>
      <c r="M1772" s="85" t="s">
        <v>311</v>
      </c>
      <c r="N1772" s="83" t="s">
        <v>311</v>
      </c>
      <c r="O1772" s="84" t="s">
        <v>311</v>
      </c>
      <c r="P1772" s="83" t="s">
        <v>311</v>
      </c>
      <c r="Q1772" s="83" t="s">
        <v>311</v>
      </c>
      <c r="R1772" s="83" t="s">
        <v>311</v>
      </c>
      <c r="S1772" s="86" t="s">
        <v>311</v>
      </c>
      <c r="T1772" s="83" t="s">
        <v>311</v>
      </c>
      <c r="U1772" s="83" t="s">
        <v>311</v>
      </c>
      <c r="V1772" s="83" t="s">
        <v>311</v>
      </c>
      <c r="W1772" s="86" t="s">
        <v>311</v>
      </c>
      <c r="X1772" s="86" t="s">
        <v>311</v>
      </c>
      <c r="Y1772" s="90" t="str">
        <f>IF(tbl_main[[#This Row],[ИНН организации]]="","",IF(ISERROR(VLOOKUP(tbl_main[[#This Row],[ИНН организации]],tbl_inn[],3,FALSE)),"Проверьте ИНН",VLOOKUP(tbl_main[[#This Row],[ИНН организации]],tbl_inn[],3,FALSE)))</f>
        <v/>
      </c>
      <c r="Z1772" s="90" t="str">
        <f>IF(ISERROR(VLOOKUP(tbl_main[[#This Row],[ИНН организации]],tbl_inn[],4,FALSE)),"",VLOOKUP(tbl_main[[#This Row],[ИНН организации]],tbl_inn[],4,FALSE))</f>
        <v/>
      </c>
      <c r="AA1772" s="90" t="str">
        <f>IF(ISERROR(VLOOKUP(tbl_main[[#This Row],[ИНН организации]],tbl_inn[],8,FALSE)),"",VLOOKUP(tbl_main[[#This Row],[ИНН организации]],tbl_inn[],8,FALSE))</f>
        <v/>
      </c>
      <c r="AB1772" s="83" t="s">
        <v>311</v>
      </c>
      <c r="AC1772" s="83" t="s">
        <v>311</v>
      </c>
      <c r="AD1772" s="83" t="s">
        <v>311</v>
      </c>
      <c r="AE1772" s="83" t="s">
        <v>311</v>
      </c>
      <c r="AF1772" s="83" t="s">
        <v>311</v>
      </c>
      <c r="AG1772" s="83" t="s">
        <v>311</v>
      </c>
      <c r="AH1772" s="83" t="s">
        <v>311</v>
      </c>
      <c r="AI1772" s="83" t="s">
        <v>311</v>
      </c>
      <c r="AJ1772" s="83" t="s">
        <v>311</v>
      </c>
      <c r="AK1772" s="83" t="s">
        <v>311</v>
      </c>
      <c r="AL1772" s="83" t="s">
        <v>311</v>
      </c>
      <c r="AM1772" s="83" t="s">
        <v>311</v>
      </c>
      <c r="AN1772" s="83" t="s">
        <v>311</v>
      </c>
    </row>
    <row r="1773" spans="1:40" x14ac:dyDescent="0.25">
      <c r="A1773" s="81">
        <f t="shared" si="27"/>
        <v>1764</v>
      </c>
      <c r="B1773" s="82" t="str">
        <f>IF(tbl_main[[#This Row],[ТИП]]="","",IF(tbl_main[[#This Row],[Серия и номер]]="","",tbl_main[[#This Row],[ТИП]]&amp;"-"&amp;RIGHT(tbl_main[[#This Row],[Серия и номер]],6)))</f>
        <v/>
      </c>
      <c r="C1773" s="83" t="s">
        <v>311</v>
      </c>
      <c r="D1773" s="83" t="s">
        <v>311</v>
      </c>
      <c r="E1773" s="83" t="s">
        <v>311</v>
      </c>
      <c r="F1773" s="83" t="s">
        <v>311</v>
      </c>
      <c r="G1773" s="83" t="s">
        <v>311</v>
      </c>
      <c r="H1773" s="83" t="s">
        <v>311</v>
      </c>
      <c r="I1773" s="83" t="s">
        <v>311</v>
      </c>
      <c r="J1773" s="83" t="s">
        <v>311</v>
      </c>
      <c r="K1773" s="84" t="s">
        <v>311</v>
      </c>
      <c r="L1773" s="83" t="s">
        <v>311</v>
      </c>
      <c r="M1773" s="85" t="s">
        <v>311</v>
      </c>
      <c r="N1773" s="83" t="s">
        <v>311</v>
      </c>
      <c r="O1773" s="84" t="s">
        <v>311</v>
      </c>
      <c r="P1773" s="83" t="s">
        <v>311</v>
      </c>
      <c r="Q1773" s="83" t="s">
        <v>311</v>
      </c>
      <c r="R1773" s="83" t="s">
        <v>311</v>
      </c>
      <c r="S1773" s="86" t="s">
        <v>311</v>
      </c>
      <c r="T1773" s="83" t="s">
        <v>311</v>
      </c>
      <c r="U1773" s="83" t="s">
        <v>311</v>
      </c>
      <c r="V1773" s="83" t="s">
        <v>311</v>
      </c>
      <c r="W1773" s="86" t="s">
        <v>311</v>
      </c>
      <c r="X1773" s="86" t="s">
        <v>311</v>
      </c>
      <c r="Y1773" s="90" t="str">
        <f>IF(tbl_main[[#This Row],[ИНН организации]]="","",IF(ISERROR(VLOOKUP(tbl_main[[#This Row],[ИНН организации]],tbl_inn[],3,FALSE)),"Проверьте ИНН",VLOOKUP(tbl_main[[#This Row],[ИНН организации]],tbl_inn[],3,FALSE)))</f>
        <v/>
      </c>
      <c r="Z1773" s="90" t="str">
        <f>IF(ISERROR(VLOOKUP(tbl_main[[#This Row],[ИНН организации]],tbl_inn[],4,FALSE)),"",VLOOKUP(tbl_main[[#This Row],[ИНН организации]],tbl_inn[],4,FALSE))</f>
        <v/>
      </c>
      <c r="AA1773" s="90" t="str">
        <f>IF(ISERROR(VLOOKUP(tbl_main[[#This Row],[ИНН организации]],tbl_inn[],8,FALSE)),"",VLOOKUP(tbl_main[[#This Row],[ИНН организации]],tbl_inn[],8,FALSE))</f>
        <v/>
      </c>
      <c r="AB1773" s="83" t="s">
        <v>311</v>
      </c>
      <c r="AC1773" s="83" t="s">
        <v>311</v>
      </c>
      <c r="AD1773" s="83" t="s">
        <v>311</v>
      </c>
      <c r="AE1773" s="83" t="s">
        <v>311</v>
      </c>
      <c r="AF1773" s="83" t="s">
        <v>311</v>
      </c>
      <c r="AG1773" s="83" t="s">
        <v>311</v>
      </c>
      <c r="AH1773" s="83" t="s">
        <v>311</v>
      </c>
      <c r="AI1773" s="83" t="s">
        <v>311</v>
      </c>
      <c r="AJ1773" s="83" t="s">
        <v>311</v>
      </c>
      <c r="AK1773" s="83" t="s">
        <v>311</v>
      </c>
      <c r="AL1773" s="83" t="s">
        <v>311</v>
      </c>
      <c r="AM1773" s="83" t="s">
        <v>311</v>
      </c>
      <c r="AN1773" s="83" t="s">
        <v>311</v>
      </c>
    </row>
    <row r="1774" spans="1:40" x14ac:dyDescent="0.25">
      <c r="A1774" s="81">
        <f t="shared" si="27"/>
        <v>1765</v>
      </c>
      <c r="B1774" s="82" t="str">
        <f>IF(tbl_main[[#This Row],[ТИП]]="","",IF(tbl_main[[#This Row],[Серия и номер]]="","",tbl_main[[#This Row],[ТИП]]&amp;"-"&amp;RIGHT(tbl_main[[#This Row],[Серия и номер]],6)))</f>
        <v/>
      </c>
      <c r="C1774" s="83" t="s">
        <v>311</v>
      </c>
      <c r="D1774" s="83" t="s">
        <v>311</v>
      </c>
      <c r="E1774" s="83" t="s">
        <v>311</v>
      </c>
      <c r="F1774" s="83" t="s">
        <v>311</v>
      </c>
      <c r="G1774" s="83" t="s">
        <v>311</v>
      </c>
      <c r="H1774" s="83" t="s">
        <v>311</v>
      </c>
      <c r="I1774" s="83" t="s">
        <v>311</v>
      </c>
      <c r="J1774" s="83" t="s">
        <v>311</v>
      </c>
      <c r="K1774" s="84" t="s">
        <v>311</v>
      </c>
      <c r="L1774" s="83" t="s">
        <v>311</v>
      </c>
      <c r="M1774" s="85" t="s">
        <v>311</v>
      </c>
      <c r="N1774" s="83" t="s">
        <v>311</v>
      </c>
      <c r="O1774" s="84" t="s">
        <v>311</v>
      </c>
      <c r="P1774" s="83" t="s">
        <v>311</v>
      </c>
      <c r="Q1774" s="83" t="s">
        <v>311</v>
      </c>
      <c r="R1774" s="83" t="s">
        <v>311</v>
      </c>
      <c r="S1774" s="86" t="s">
        <v>311</v>
      </c>
      <c r="T1774" s="83" t="s">
        <v>311</v>
      </c>
      <c r="U1774" s="83" t="s">
        <v>311</v>
      </c>
      <c r="V1774" s="83" t="s">
        <v>311</v>
      </c>
      <c r="W1774" s="86" t="s">
        <v>311</v>
      </c>
      <c r="X1774" s="86" t="s">
        <v>311</v>
      </c>
      <c r="Y1774" s="90" t="str">
        <f>IF(tbl_main[[#This Row],[ИНН организации]]="","",IF(ISERROR(VLOOKUP(tbl_main[[#This Row],[ИНН организации]],tbl_inn[],3,FALSE)),"Проверьте ИНН",VLOOKUP(tbl_main[[#This Row],[ИНН организации]],tbl_inn[],3,FALSE)))</f>
        <v/>
      </c>
      <c r="Z1774" s="90" t="str">
        <f>IF(ISERROR(VLOOKUP(tbl_main[[#This Row],[ИНН организации]],tbl_inn[],4,FALSE)),"",VLOOKUP(tbl_main[[#This Row],[ИНН организации]],tbl_inn[],4,FALSE))</f>
        <v/>
      </c>
      <c r="AA1774" s="90" t="str">
        <f>IF(ISERROR(VLOOKUP(tbl_main[[#This Row],[ИНН организации]],tbl_inn[],8,FALSE)),"",VLOOKUP(tbl_main[[#This Row],[ИНН организации]],tbl_inn[],8,FALSE))</f>
        <v/>
      </c>
      <c r="AB1774" s="83" t="s">
        <v>311</v>
      </c>
      <c r="AC1774" s="83" t="s">
        <v>311</v>
      </c>
      <c r="AD1774" s="83" t="s">
        <v>311</v>
      </c>
      <c r="AE1774" s="83" t="s">
        <v>311</v>
      </c>
      <c r="AF1774" s="83" t="s">
        <v>311</v>
      </c>
      <c r="AG1774" s="83" t="s">
        <v>311</v>
      </c>
      <c r="AH1774" s="83" t="s">
        <v>311</v>
      </c>
      <c r="AI1774" s="83" t="s">
        <v>311</v>
      </c>
      <c r="AJ1774" s="83" t="s">
        <v>311</v>
      </c>
      <c r="AK1774" s="83" t="s">
        <v>311</v>
      </c>
      <c r="AL1774" s="83" t="s">
        <v>311</v>
      </c>
      <c r="AM1774" s="83" t="s">
        <v>311</v>
      </c>
      <c r="AN1774" s="83" t="s">
        <v>311</v>
      </c>
    </row>
    <row r="1775" spans="1:40" x14ac:dyDescent="0.25">
      <c r="A1775" s="81">
        <f t="shared" si="27"/>
        <v>1766</v>
      </c>
      <c r="B1775" s="82" t="str">
        <f>IF(tbl_main[[#This Row],[ТИП]]="","",IF(tbl_main[[#This Row],[Серия и номер]]="","",tbl_main[[#This Row],[ТИП]]&amp;"-"&amp;RIGHT(tbl_main[[#This Row],[Серия и номер]],6)))</f>
        <v/>
      </c>
      <c r="C1775" s="83" t="s">
        <v>311</v>
      </c>
      <c r="D1775" s="83" t="s">
        <v>311</v>
      </c>
      <c r="E1775" s="83" t="s">
        <v>311</v>
      </c>
      <c r="F1775" s="83" t="s">
        <v>311</v>
      </c>
      <c r="G1775" s="83" t="s">
        <v>311</v>
      </c>
      <c r="H1775" s="83" t="s">
        <v>311</v>
      </c>
      <c r="I1775" s="83" t="s">
        <v>311</v>
      </c>
      <c r="J1775" s="83" t="s">
        <v>311</v>
      </c>
      <c r="K1775" s="84" t="s">
        <v>311</v>
      </c>
      <c r="L1775" s="83" t="s">
        <v>311</v>
      </c>
      <c r="M1775" s="85" t="s">
        <v>311</v>
      </c>
      <c r="N1775" s="83" t="s">
        <v>311</v>
      </c>
      <c r="O1775" s="84" t="s">
        <v>311</v>
      </c>
      <c r="P1775" s="83" t="s">
        <v>311</v>
      </c>
      <c r="Q1775" s="83" t="s">
        <v>311</v>
      </c>
      <c r="R1775" s="83" t="s">
        <v>311</v>
      </c>
      <c r="S1775" s="86" t="s">
        <v>311</v>
      </c>
      <c r="T1775" s="83" t="s">
        <v>311</v>
      </c>
      <c r="U1775" s="83" t="s">
        <v>311</v>
      </c>
      <c r="V1775" s="83" t="s">
        <v>311</v>
      </c>
      <c r="W1775" s="86" t="s">
        <v>311</v>
      </c>
      <c r="X1775" s="86" t="s">
        <v>311</v>
      </c>
      <c r="Y1775" s="90" t="str">
        <f>IF(tbl_main[[#This Row],[ИНН организации]]="","",IF(ISERROR(VLOOKUP(tbl_main[[#This Row],[ИНН организации]],tbl_inn[],3,FALSE)),"Проверьте ИНН",VLOOKUP(tbl_main[[#This Row],[ИНН организации]],tbl_inn[],3,FALSE)))</f>
        <v/>
      </c>
      <c r="Z1775" s="90" t="str">
        <f>IF(ISERROR(VLOOKUP(tbl_main[[#This Row],[ИНН организации]],tbl_inn[],4,FALSE)),"",VLOOKUP(tbl_main[[#This Row],[ИНН организации]],tbl_inn[],4,FALSE))</f>
        <v/>
      </c>
      <c r="AA1775" s="90" t="str">
        <f>IF(ISERROR(VLOOKUP(tbl_main[[#This Row],[ИНН организации]],tbl_inn[],8,FALSE)),"",VLOOKUP(tbl_main[[#This Row],[ИНН организации]],tbl_inn[],8,FALSE))</f>
        <v/>
      </c>
      <c r="AB1775" s="83" t="s">
        <v>311</v>
      </c>
      <c r="AC1775" s="83" t="s">
        <v>311</v>
      </c>
      <c r="AD1775" s="83" t="s">
        <v>311</v>
      </c>
      <c r="AE1775" s="83" t="s">
        <v>311</v>
      </c>
      <c r="AF1775" s="83" t="s">
        <v>311</v>
      </c>
      <c r="AG1775" s="83" t="s">
        <v>311</v>
      </c>
      <c r="AH1775" s="83" t="s">
        <v>311</v>
      </c>
      <c r="AI1775" s="83" t="s">
        <v>311</v>
      </c>
      <c r="AJ1775" s="83" t="s">
        <v>311</v>
      </c>
      <c r="AK1775" s="83" t="s">
        <v>311</v>
      </c>
      <c r="AL1775" s="83" t="s">
        <v>311</v>
      </c>
      <c r="AM1775" s="83" t="s">
        <v>311</v>
      </c>
      <c r="AN1775" s="83" t="s">
        <v>311</v>
      </c>
    </row>
    <row r="1776" spans="1:40" x14ac:dyDescent="0.25">
      <c r="A1776" s="81">
        <f t="shared" si="27"/>
        <v>1767</v>
      </c>
      <c r="B1776" s="82" t="str">
        <f>IF(tbl_main[[#This Row],[ТИП]]="","",IF(tbl_main[[#This Row],[Серия и номер]]="","",tbl_main[[#This Row],[ТИП]]&amp;"-"&amp;RIGHT(tbl_main[[#This Row],[Серия и номер]],6)))</f>
        <v/>
      </c>
      <c r="C1776" s="83" t="s">
        <v>311</v>
      </c>
      <c r="D1776" s="83" t="s">
        <v>311</v>
      </c>
      <c r="E1776" s="83" t="s">
        <v>311</v>
      </c>
      <c r="F1776" s="83" t="s">
        <v>311</v>
      </c>
      <c r="G1776" s="83" t="s">
        <v>311</v>
      </c>
      <c r="H1776" s="83" t="s">
        <v>311</v>
      </c>
      <c r="I1776" s="83" t="s">
        <v>311</v>
      </c>
      <c r="J1776" s="83" t="s">
        <v>311</v>
      </c>
      <c r="K1776" s="84" t="s">
        <v>311</v>
      </c>
      <c r="L1776" s="83" t="s">
        <v>311</v>
      </c>
      <c r="M1776" s="85" t="s">
        <v>311</v>
      </c>
      <c r="N1776" s="83" t="s">
        <v>311</v>
      </c>
      <c r="O1776" s="84" t="s">
        <v>311</v>
      </c>
      <c r="P1776" s="83" t="s">
        <v>311</v>
      </c>
      <c r="Q1776" s="83" t="s">
        <v>311</v>
      </c>
      <c r="R1776" s="83" t="s">
        <v>311</v>
      </c>
      <c r="S1776" s="86" t="s">
        <v>311</v>
      </c>
      <c r="T1776" s="83" t="s">
        <v>311</v>
      </c>
      <c r="U1776" s="83" t="s">
        <v>311</v>
      </c>
      <c r="V1776" s="83" t="s">
        <v>311</v>
      </c>
      <c r="W1776" s="86" t="s">
        <v>311</v>
      </c>
      <c r="X1776" s="86" t="s">
        <v>311</v>
      </c>
      <c r="Y1776" s="90" t="str">
        <f>IF(tbl_main[[#This Row],[ИНН организации]]="","",IF(ISERROR(VLOOKUP(tbl_main[[#This Row],[ИНН организации]],tbl_inn[],3,FALSE)),"Проверьте ИНН",VLOOKUP(tbl_main[[#This Row],[ИНН организации]],tbl_inn[],3,FALSE)))</f>
        <v/>
      </c>
      <c r="Z1776" s="90" t="str">
        <f>IF(ISERROR(VLOOKUP(tbl_main[[#This Row],[ИНН организации]],tbl_inn[],4,FALSE)),"",VLOOKUP(tbl_main[[#This Row],[ИНН организации]],tbl_inn[],4,FALSE))</f>
        <v/>
      </c>
      <c r="AA1776" s="90" t="str">
        <f>IF(ISERROR(VLOOKUP(tbl_main[[#This Row],[ИНН организации]],tbl_inn[],8,FALSE)),"",VLOOKUP(tbl_main[[#This Row],[ИНН организации]],tbl_inn[],8,FALSE))</f>
        <v/>
      </c>
      <c r="AB1776" s="83" t="s">
        <v>311</v>
      </c>
      <c r="AC1776" s="83" t="s">
        <v>311</v>
      </c>
      <c r="AD1776" s="83" t="s">
        <v>311</v>
      </c>
      <c r="AE1776" s="83" t="s">
        <v>311</v>
      </c>
      <c r="AF1776" s="83" t="s">
        <v>311</v>
      </c>
      <c r="AG1776" s="83" t="s">
        <v>311</v>
      </c>
      <c r="AH1776" s="83" t="s">
        <v>311</v>
      </c>
      <c r="AI1776" s="83" t="s">
        <v>311</v>
      </c>
      <c r="AJ1776" s="83" t="s">
        <v>311</v>
      </c>
      <c r="AK1776" s="83" t="s">
        <v>311</v>
      </c>
      <c r="AL1776" s="83" t="s">
        <v>311</v>
      </c>
      <c r="AM1776" s="83" t="s">
        <v>311</v>
      </c>
      <c r="AN1776" s="83" t="s">
        <v>311</v>
      </c>
    </row>
    <row r="1777" spans="1:40" x14ac:dyDescent="0.25">
      <c r="A1777" s="81">
        <f t="shared" si="27"/>
        <v>1768</v>
      </c>
      <c r="B1777" s="82" t="str">
        <f>IF(tbl_main[[#This Row],[ТИП]]="","",IF(tbl_main[[#This Row],[Серия и номер]]="","",tbl_main[[#This Row],[ТИП]]&amp;"-"&amp;RIGHT(tbl_main[[#This Row],[Серия и номер]],6)))</f>
        <v/>
      </c>
      <c r="C1777" s="83" t="s">
        <v>311</v>
      </c>
      <c r="D1777" s="83" t="s">
        <v>311</v>
      </c>
      <c r="E1777" s="83" t="s">
        <v>311</v>
      </c>
      <c r="F1777" s="83" t="s">
        <v>311</v>
      </c>
      <c r="G1777" s="83" t="s">
        <v>311</v>
      </c>
      <c r="H1777" s="83" t="s">
        <v>311</v>
      </c>
      <c r="I1777" s="83" t="s">
        <v>311</v>
      </c>
      <c r="J1777" s="83" t="s">
        <v>311</v>
      </c>
      <c r="K1777" s="84" t="s">
        <v>311</v>
      </c>
      <c r="L1777" s="83" t="s">
        <v>311</v>
      </c>
      <c r="M1777" s="85" t="s">
        <v>311</v>
      </c>
      <c r="N1777" s="83" t="s">
        <v>311</v>
      </c>
      <c r="O1777" s="84" t="s">
        <v>311</v>
      </c>
      <c r="P1777" s="83" t="s">
        <v>311</v>
      </c>
      <c r="Q1777" s="83" t="s">
        <v>311</v>
      </c>
      <c r="R1777" s="83" t="s">
        <v>311</v>
      </c>
      <c r="S1777" s="86" t="s">
        <v>311</v>
      </c>
      <c r="T1777" s="83" t="s">
        <v>311</v>
      </c>
      <c r="U1777" s="83" t="s">
        <v>311</v>
      </c>
      <c r="V1777" s="83" t="s">
        <v>311</v>
      </c>
      <c r="W1777" s="86" t="s">
        <v>311</v>
      </c>
      <c r="X1777" s="86" t="s">
        <v>311</v>
      </c>
      <c r="Y1777" s="90" t="str">
        <f>IF(tbl_main[[#This Row],[ИНН организации]]="","",IF(ISERROR(VLOOKUP(tbl_main[[#This Row],[ИНН организации]],tbl_inn[],3,FALSE)),"Проверьте ИНН",VLOOKUP(tbl_main[[#This Row],[ИНН организации]],tbl_inn[],3,FALSE)))</f>
        <v/>
      </c>
      <c r="Z1777" s="90" t="str">
        <f>IF(ISERROR(VLOOKUP(tbl_main[[#This Row],[ИНН организации]],tbl_inn[],4,FALSE)),"",VLOOKUP(tbl_main[[#This Row],[ИНН организации]],tbl_inn[],4,FALSE))</f>
        <v/>
      </c>
      <c r="AA1777" s="90" t="str">
        <f>IF(ISERROR(VLOOKUP(tbl_main[[#This Row],[ИНН организации]],tbl_inn[],8,FALSE)),"",VLOOKUP(tbl_main[[#This Row],[ИНН организации]],tbl_inn[],8,FALSE))</f>
        <v/>
      </c>
      <c r="AB1777" s="83" t="s">
        <v>311</v>
      </c>
      <c r="AC1777" s="83" t="s">
        <v>311</v>
      </c>
      <c r="AD1777" s="83" t="s">
        <v>311</v>
      </c>
      <c r="AE1777" s="83" t="s">
        <v>311</v>
      </c>
      <c r="AF1777" s="83" t="s">
        <v>311</v>
      </c>
      <c r="AG1777" s="83" t="s">
        <v>311</v>
      </c>
      <c r="AH1777" s="83" t="s">
        <v>311</v>
      </c>
      <c r="AI1777" s="83" t="s">
        <v>311</v>
      </c>
      <c r="AJ1777" s="83" t="s">
        <v>311</v>
      </c>
      <c r="AK1777" s="83" t="s">
        <v>311</v>
      </c>
      <c r="AL1777" s="83" t="s">
        <v>311</v>
      </c>
      <c r="AM1777" s="83" t="s">
        <v>311</v>
      </c>
      <c r="AN1777" s="83" t="s">
        <v>311</v>
      </c>
    </row>
    <row r="1778" spans="1:40" x14ac:dyDescent="0.25">
      <c r="A1778" s="81">
        <f t="shared" si="27"/>
        <v>1769</v>
      </c>
      <c r="B1778" s="82" t="str">
        <f>IF(tbl_main[[#This Row],[ТИП]]="","",IF(tbl_main[[#This Row],[Серия и номер]]="","",tbl_main[[#This Row],[ТИП]]&amp;"-"&amp;RIGHT(tbl_main[[#This Row],[Серия и номер]],6)))</f>
        <v/>
      </c>
      <c r="C1778" s="83" t="s">
        <v>311</v>
      </c>
      <c r="D1778" s="83" t="s">
        <v>311</v>
      </c>
      <c r="E1778" s="83" t="s">
        <v>311</v>
      </c>
      <c r="F1778" s="83" t="s">
        <v>311</v>
      </c>
      <c r="G1778" s="83" t="s">
        <v>311</v>
      </c>
      <c r="H1778" s="83" t="s">
        <v>311</v>
      </c>
      <c r="I1778" s="83" t="s">
        <v>311</v>
      </c>
      <c r="J1778" s="83" t="s">
        <v>311</v>
      </c>
      <c r="K1778" s="84" t="s">
        <v>311</v>
      </c>
      <c r="L1778" s="83" t="s">
        <v>311</v>
      </c>
      <c r="M1778" s="85" t="s">
        <v>311</v>
      </c>
      <c r="N1778" s="83" t="s">
        <v>311</v>
      </c>
      <c r="O1778" s="84" t="s">
        <v>311</v>
      </c>
      <c r="P1778" s="83" t="s">
        <v>311</v>
      </c>
      <c r="Q1778" s="83" t="s">
        <v>311</v>
      </c>
      <c r="R1778" s="83" t="s">
        <v>311</v>
      </c>
      <c r="S1778" s="86" t="s">
        <v>311</v>
      </c>
      <c r="T1778" s="83" t="s">
        <v>311</v>
      </c>
      <c r="U1778" s="83" t="s">
        <v>311</v>
      </c>
      <c r="V1778" s="83" t="s">
        <v>311</v>
      </c>
      <c r="W1778" s="86" t="s">
        <v>311</v>
      </c>
      <c r="X1778" s="86" t="s">
        <v>311</v>
      </c>
      <c r="Y1778" s="90" t="str">
        <f>IF(tbl_main[[#This Row],[ИНН организации]]="","",IF(ISERROR(VLOOKUP(tbl_main[[#This Row],[ИНН организации]],tbl_inn[],3,FALSE)),"Проверьте ИНН",VLOOKUP(tbl_main[[#This Row],[ИНН организации]],tbl_inn[],3,FALSE)))</f>
        <v/>
      </c>
      <c r="Z1778" s="90" t="str">
        <f>IF(ISERROR(VLOOKUP(tbl_main[[#This Row],[ИНН организации]],tbl_inn[],4,FALSE)),"",VLOOKUP(tbl_main[[#This Row],[ИНН организации]],tbl_inn[],4,FALSE))</f>
        <v/>
      </c>
      <c r="AA1778" s="90" t="str">
        <f>IF(ISERROR(VLOOKUP(tbl_main[[#This Row],[ИНН организации]],tbl_inn[],8,FALSE)),"",VLOOKUP(tbl_main[[#This Row],[ИНН организации]],tbl_inn[],8,FALSE))</f>
        <v/>
      </c>
      <c r="AB1778" s="83" t="s">
        <v>311</v>
      </c>
      <c r="AC1778" s="83" t="s">
        <v>311</v>
      </c>
      <c r="AD1778" s="83" t="s">
        <v>311</v>
      </c>
      <c r="AE1778" s="83" t="s">
        <v>311</v>
      </c>
      <c r="AF1778" s="83" t="s">
        <v>311</v>
      </c>
      <c r="AG1778" s="83" t="s">
        <v>311</v>
      </c>
      <c r="AH1778" s="83" t="s">
        <v>311</v>
      </c>
      <c r="AI1778" s="83" t="s">
        <v>311</v>
      </c>
      <c r="AJ1778" s="83" t="s">
        <v>311</v>
      </c>
      <c r="AK1778" s="83" t="s">
        <v>311</v>
      </c>
      <c r="AL1778" s="83" t="s">
        <v>311</v>
      </c>
      <c r="AM1778" s="83" t="s">
        <v>311</v>
      </c>
      <c r="AN1778" s="83" t="s">
        <v>311</v>
      </c>
    </row>
    <row r="1779" spans="1:40" x14ac:dyDescent="0.25">
      <c r="A1779" s="81">
        <f t="shared" si="27"/>
        <v>1770</v>
      </c>
      <c r="B1779" s="82" t="str">
        <f>IF(tbl_main[[#This Row],[ТИП]]="","",IF(tbl_main[[#This Row],[Серия и номер]]="","",tbl_main[[#This Row],[ТИП]]&amp;"-"&amp;RIGHT(tbl_main[[#This Row],[Серия и номер]],6)))</f>
        <v/>
      </c>
      <c r="C1779" s="83" t="s">
        <v>311</v>
      </c>
      <c r="D1779" s="83" t="s">
        <v>311</v>
      </c>
      <c r="E1779" s="83" t="s">
        <v>311</v>
      </c>
      <c r="F1779" s="83" t="s">
        <v>311</v>
      </c>
      <c r="G1779" s="83" t="s">
        <v>311</v>
      </c>
      <c r="H1779" s="83" t="s">
        <v>311</v>
      </c>
      <c r="I1779" s="83" t="s">
        <v>311</v>
      </c>
      <c r="J1779" s="83" t="s">
        <v>311</v>
      </c>
      <c r="K1779" s="84" t="s">
        <v>311</v>
      </c>
      <c r="L1779" s="83" t="s">
        <v>311</v>
      </c>
      <c r="M1779" s="85" t="s">
        <v>311</v>
      </c>
      <c r="N1779" s="83" t="s">
        <v>311</v>
      </c>
      <c r="O1779" s="84" t="s">
        <v>311</v>
      </c>
      <c r="P1779" s="83" t="s">
        <v>311</v>
      </c>
      <c r="Q1779" s="83" t="s">
        <v>311</v>
      </c>
      <c r="R1779" s="83" t="s">
        <v>311</v>
      </c>
      <c r="S1779" s="86" t="s">
        <v>311</v>
      </c>
      <c r="T1779" s="83" t="s">
        <v>311</v>
      </c>
      <c r="U1779" s="83" t="s">
        <v>311</v>
      </c>
      <c r="V1779" s="83" t="s">
        <v>311</v>
      </c>
      <c r="W1779" s="86" t="s">
        <v>311</v>
      </c>
      <c r="X1779" s="86" t="s">
        <v>311</v>
      </c>
      <c r="Y1779" s="90" t="str">
        <f>IF(tbl_main[[#This Row],[ИНН организации]]="","",IF(ISERROR(VLOOKUP(tbl_main[[#This Row],[ИНН организации]],tbl_inn[],3,FALSE)),"Проверьте ИНН",VLOOKUP(tbl_main[[#This Row],[ИНН организации]],tbl_inn[],3,FALSE)))</f>
        <v/>
      </c>
      <c r="Z1779" s="90" t="str">
        <f>IF(ISERROR(VLOOKUP(tbl_main[[#This Row],[ИНН организации]],tbl_inn[],4,FALSE)),"",VLOOKUP(tbl_main[[#This Row],[ИНН организации]],tbl_inn[],4,FALSE))</f>
        <v/>
      </c>
      <c r="AA1779" s="90" t="str">
        <f>IF(ISERROR(VLOOKUP(tbl_main[[#This Row],[ИНН организации]],tbl_inn[],8,FALSE)),"",VLOOKUP(tbl_main[[#This Row],[ИНН организации]],tbl_inn[],8,FALSE))</f>
        <v/>
      </c>
      <c r="AB1779" s="83" t="s">
        <v>311</v>
      </c>
      <c r="AC1779" s="83" t="s">
        <v>311</v>
      </c>
      <c r="AD1779" s="83" t="s">
        <v>311</v>
      </c>
      <c r="AE1779" s="83" t="s">
        <v>311</v>
      </c>
      <c r="AF1779" s="83" t="s">
        <v>311</v>
      </c>
      <c r="AG1779" s="83" t="s">
        <v>311</v>
      </c>
      <c r="AH1779" s="83" t="s">
        <v>311</v>
      </c>
      <c r="AI1779" s="83" t="s">
        <v>311</v>
      </c>
      <c r="AJ1779" s="83" t="s">
        <v>311</v>
      </c>
      <c r="AK1779" s="83" t="s">
        <v>311</v>
      </c>
      <c r="AL1779" s="83" t="s">
        <v>311</v>
      </c>
      <c r="AM1779" s="83" t="s">
        <v>311</v>
      </c>
      <c r="AN1779" s="83" t="s">
        <v>311</v>
      </c>
    </row>
    <row r="1780" spans="1:40" x14ac:dyDescent="0.25">
      <c r="A1780" s="81">
        <f t="shared" si="27"/>
        <v>1771</v>
      </c>
      <c r="B1780" s="82" t="str">
        <f>IF(tbl_main[[#This Row],[ТИП]]="","",IF(tbl_main[[#This Row],[Серия и номер]]="","",tbl_main[[#This Row],[ТИП]]&amp;"-"&amp;RIGHT(tbl_main[[#This Row],[Серия и номер]],6)))</f>
        <v/>
      </c>
      <c r="C1780" s="83" t="s">
        <v>311</v>
      </c>
      <c r="D1780" s="83" t="s">
        <v>311</v>
      </c>
      <c r="E1780" s="83" t="s">
        <v>311</v>
      </c>
      <c r="F1780" s="83" t="s">
        <v>311</v>
      </c>
      <c r="G1780" s="83" t="s">
        <v>311</v>
      </c>
      <c r="H1780" s="83" t="s">
        <v>311</v>
      </c>
      <c r="I1780" s="83" t="s">
        <v>311</v>
      </c>
      <c r="J1780" s="83" t="s">
        <v>311</v>
      </c>
      <c r="K1780" s="84" t="s">
        <v>311</v>
      </c>
      <c r="L1780" s="83" t="s">
        <v>311</v>
      </c>
      <c r="M1780" s="85" t="s">
        <v>311</v>
      </c>
      <c r="N1780" s="83" t="s">
        <v>311</v>
      </c>
      <c r="O1780" s="84" t="s">
        <v>311</v>
      </c>
      <c r="P1780" s="83" t="s">
        <v>311</v>
      </c>
      <c r="Q1780" s="83" t="s">
        <v>311</v>
      </c>
      <c r="R1780" s="83" t="s">
        <v>311</v>
      </c>
      <c r="S1780" s="86" t="s">
        <v>311</v>
      </c>
      <c r="T1780" s="83" t="s">
        <v>311</v>
      </c>
      <c r="U1780" s="83" t="s">
        <v>311</v>
      </c>
      <c r="V1780" s="83" t="s">
        <v>311</v>
      </c>
      <c r="W1780" s="86" t="s">
        <v>311</v>
      </c>
      <c r="X1780" s="86" t="s">
        <v>311</v>
      </c>
      <c r="Y1780" s="90" t="str">
        <f>IF(tbl_main[[#This Row],[ИНН организации]]="","",IF(ISERROR(VLOOKUP(tbl_main[[#This Row],[ИНН организации]],tbl_inn[],3,FALSE)),"Проверьте ИНН",VLOOKUP(tbl_main[[#This Row],[ИНН организации]],tbl_inn[],3,FALSE)))</f>
        <v/>
      </c>
      <c r="Z1780" s="90" t="str">
        <f>IF(ISERROR(VLOOKUP(tbl_main[[#This Row],[ИНН организации]],tbl_inn[],4,FALSE)),"",VLOOKUP(tbl_main[[#This Row],[ИНН организации]],tbl_inn[],4,FALSE))</f>
        <v/>
      </c>
      <c r="AA1780" s="90" t="str">
        <f>IF(ISERROR(VLOOKUP(tbl_main[[#This Row],[ИНН организации]],tbl_inn[],8,FALSE)),"",VLOOKUP(tbl_main[[#This Row],[ИНН организации]],tbl_inn[],8,FALSE))</f>
        <v/>
      </c>
      <c r="AB1780" s="83" t="s">
        <v>311</v>
      </c>
      <c r="AC1780" s="83" t="s">
        <v>311</v>
      </c>
      <c r="AD1780" s="83" t="s">
        <v>311</v>
      </c>
      <c r="AE1780" s="83" t="s">
        <v>311</v>
      </c>
      <c r="AF1780" s="83" t="s">
        <v>311</v>
      </c>
      <c r="AG1780" s="83" t="s">
        <v>311</v>
      </c>
      <c r="AH1780" s="83" t="s">
        <v>311</v>
      </c>
      <c r="AI1780" s="83" t="s">
        <v>311</v>
      </c>
      <c r="AJ1780" s="83" t="s">
        <v>311</v>
      </c>
      <c r="AK1780" s="83" t="s">
        <v>311</v>
      </c>
      <c r="AL1780" s="83" t="s">
        <v>311</v>
      </c>
      <c r="AM1780" s="83" t="s">
        <v>311</v>
      </c>
      <c r="AN1780" s="83" t="s">
        <v>311</v>
      </c>
    </row>
    <row r="1781" spans="1:40" x14ac:dyDescent="0.25">
      <c r="A1781" s="81">
        <f t="shared" si="27"/>
        <v>1772</v>
      </c>
      <c r="B1781" s="82" t="str">
        <f>IF(tbl_main[[#This Row],[ТИП]]="","",IF(tbl_main[[#This Row],[Серия и номер]]="","",tbl_main[[#This Row],[ТИП]]&amp;"-"&amp;RIGHT(tbl_main[[#This Row],[Серия и номер]],6)))</f>
        <v/>
      </c>
      <c r="C1781" s="83" t="s">
        <v>311</v>
      </c>
      <c r="D1781" s="83" t="s">
        <v>311</v>
      </c>
      <c r="E1781" s="83" t="s">
        <v>311</v>
      </c>
      <c r="F1781" s="83" t="s">
        <v>311</v>
      </c>
      <c r="G1781" s="83" t="s">
        <v>311</v>
      </c>
      <c r="H1781" s="83" t="s">
        <v>311</v>
      </c>
      <c r="I1781" s="83" t="s">
        <v>311</v>
      </c>
      <c r="J1781" s="83" t="s">
        <v>311</v>
      </c>
      <c r="K1781" s="84" t="s">
        <v>311</v>
      </c>
      <c r="L1781" s="83" t="s">
        <v>311</v>
      </c>
      <c r="M1781" s="85" t="s">
        <v>311</v>
      </c>
      <c r="N1781" s="83" t="s">
        <v>311</v>
      </c>
      <c r="O1781" s="84" t="s">
        <v>311</v>
      </c>
      <c r="P1781" s="83" t="s">
        <v>311</v>
      </c>
      <c r="Q1781" s="83" t="s">
        <v>311</v>
      </c>
      <c r="R1781" s="83" t="s">
        <v>311</v>
      </c>
      <c r="S1781" s="86" t="s">
        <v>311</v>
      </c>
      <c r="T1781" s="83" t="s">
        <v>311</v>
      </c>
      <c r="U1781" s="83" t="s">
        <v>311</v>
      </c>
      <c r="V1781" s="83" t="s">
        <v>311</v>
      </c>
      <c r="W1781" s="86" t="s">
        <v>311</v>
      </c>
      <c r="X1781" s="86" t="s">
        <v>311</v>
      </c>
      <c r="Y1781" s="90" t="str">
        <f>IF(tbl_main[[#This Row],[ИНН организации]]="","",IF(ISERROR(VLOOKUP(tbl_main[[#This Row],[ИНН организации]],tbl_inn[],3,FALSE)),"Проверьте ИНН",VLOOKUP(tbl_main[[#This Row],[ИНН организации]],tbl_inn[],3,FALSE)))</f>
        <v/>
      </c>
      <c r="Z1781" s="90" t="str">
        <f>IF(ISERROR(VLOOKUP(tbl_main[[#This Row],[ИНН организации]],tbl_inn[],4,FALSE)),"",VLOOKUP(tbl_main[[#This Row],[ИНН организации]],tbl_inn[],4,FALSE))</f>
        <v/>
      </c>
      <c r="AA1781" s="90" t="str">
        <f>IF(ISERROR(VLOOKUP(tbl_main[[#This Row],[ИНН организации]],tbl_inn[],8,FALSE)),"",VLOOKUP(tbl_main[[#This Row],[ИНН организации]],tbl_inn[],8,FALSE))</f>
        <v/>
      </c>
      <c r="AB1781" s="83" t="s">
        <v>311</v>
      </c>
      <c r="AC1781" s="83" t="s">
        <v>311</v>
      </c>
      <c r="AD1781" s="83" t="s">
        <v>311</v>
      </c>
      <c r="AE1781" s="83" t="s">
        <v>311</v>
      </c>
      <c r="AF1781" s="83" t="s">
        <v>311</v>
      </c>
      <c r="AG1781" s="83" t="s">
        <v>311</v>
      </c>
      <c r="AH1781" s="83" t="s">
        <v>311</v>
      </c>
      <c r="AI1781" s="83" t="s">
        <v>311</v>
      </c>
      <c r="AJ1781" s="83" t="s">
        <v>311</v>
      </c>
      <c r="AK1781" s="83" t="s">
        <v>311</v>
      </c>
      <c r="AL1781" s="83" t="s">
        <v>311</v>
      </c>
      <c r="AM1781" s="83" t="s">
        <v>311</v>
      </c>
      <c r="AN1781" s="83" t="s">
        <v>311</v>
      </c>
    </row>
    <row r="1782" spans="1:40" x14ac:dyDescent="0.25">
      <c r="A1782" s="81">
        <f t="shared" si="27"/>
        <v>1773</v>
      </c>
      <c r="B1782" s="82" t="str">
        <f>IF(tbl_main[[#This Row],[ТИП]]="","",IF(tbl_main[[#This Row],[Серия и номер]]="","",tbl_main[[#This Row],[ТИП]]&amp;"-"&amp;RIGHT(tbl_main[[#This Row],[Серия и номер]],6)))</f>
        <v/>
      </c>
      <c r="C1782" s="83" t="s">
        <v>311</v>
      </c>
      <c r="D1782" s="83" t="s">
        <v>311</v>
      </c>
      <c r="E1782" s="83" t="s">
        <v>311</v>
      </c>
      <c r="F1782" s="83" t="s">
        <v>311</v>
      </c>
      <c r="G1782" s="83" t="s">
        <v>311</v>
      </c>
      <c r="H1782" s="83" t="s">
        <v>311</v>
      </c>
      <c r="I1782" s="83" t="s">
        <v>311</v>
      </c>
      <c r="J1782" s="83" t="s">
        <v>311</v>
      </c>
      <c r="K1782" s="84" t="s">
        <v>311</v>
      </c>
      <c r="L1782" s="83" t="s">
        <v>311</v>
      </c>
      <c r="M1782" s="85" t="s">
        <v>311</v>
      </c>
      <c r="N1782" s="83" t="s">
        <v>311</v>
      </c>
      <c r="O1782" s="84" t="s">
        <v>311</v>
      </c>
      <c r="P1782" s="83" t="s">
        <v>311</v>
      </c>
      <c r="Q1782" s="83" t="s">
        <v>311</v>
      </c>
      <c r="R1782" s="83" t="s">
        <v>311</v>
      </c>
      <c r="S1782" s="86" t="s">
        <v>311</v>
      </c>
      <c r="T1782" s="83" t="s">
        <v>311</v>
      </c>
      <c r="U1782" s="83" t="s">
        <v>311</v>
      </c>
      <c r="V1782" s="83" t="s">
        <v>311</v>
      </c>
      <c r="W1782" s="86" t="s">
        <v>311</v>
      </c>
      <c r="X1782" s="86" t="s">
        <v>311</v>
      </c>
      <c r="Y1782" s="90" t="str">
        <f>IF(tbl_main[[#This Row],[ИНН организации]]="","",IF(ISERROR(VLOOKUP(tbl_main[[#This Row],[ИНН организации]],tbl_inn[],3,FALSE)),"Проверьте ИНН",VLOOKUP(tbl_main[[#This Row],[ИНН организации]],tbl_inn[],3,FALSE)))</f>
        <v/>
      </c>
      <c r="Z1782" s="90" t="str">
        <f>IF(ISERROR(VLOOKUP(tbl_main[[#This Row],[ИНН организации]],tbl_inn[],4,FALSE)),"",VLOOKUP(tbl_main[[#This Row],[ИНН организации]],tbl_inn[],4,FALSE))</f>
        <v/>
      </c>
      <c r="AA1782" s="90" t="str">
        <f>IF(ISERROR(VLOOKUP(tbl_main[[#This Row],[ИНН организации]],tbl_inn[],8,FALSE)),"",VLOOKUP(tbl_main[[#This Row],[ИНН организации]],tbl_inn[],8,FALSE))</f>
        <v/>
      </c>
      <c r="AB1782" s="83" t="s">
        <v>311</v>
      </c>
      <c r="AC1782" s="83" t="s">
        <v>311</v>
      </c>
      <c r="AD1782" s="83" t="s">
        <v>311</v>
      </c>
      <c r="AE1782" s="83" t="s">
        <v>311</v>
      </c>
      <c r="AF1782" s="83" t="s">
        <v>311</v>
      </c>
      <c r="AG1782" s="83" t="s">
        <v>311</v>
      </c>
      <c r="AH1782" s="83" t="s">
        <v>311</v>
      </c>
      <c r="AI1782" s="83" t="s">
        <v>311</v>
      </c>
      <c r="AJ1782" s="83" t="s">
        <v>311</v>
      </c>
      <c r="AK1782" s="83" t="s">
        <v>311</v>
      </c>
      <c r="AL1782" s="83" t="s">
        <v>311</v>
      </c>
      <c r="AM1782" s="83" t="s">
        <v>311</v>
      </c>
      <c r="AN1782" s="83" t="s">
        <v>311</v>
      </c>
    </row>
    <row r="1783" spans="1:40" x14ac:dyDescent="0.25">
      <c r="A1783" s="81">
        <f t="shared" si="27"/>
        <v>1774</v>
      </c>
      <c r="B1783" s="82" t="str">
        <f>IF(tbl_main[[#This Row],[ТИП]]="","",IF(tbl_main[[#This Row],[Серия и номер]]="","",tbl_main[[#This Row],[ТИП]]&amp;"-"&amp;RIGHT(tbl_main[[#This Row],[Серия и номер]],6)))</f>
        <v/>
      </c>
      <c r="C1783" s="83" t="s">
        <v>311</v>
      </c>
      <c r="D1783" s="83" t="s">
        <v>311</v>
      </c>
      <c r="E1783" s="83" t="s">
        <v>311</v>
      </c>
      <c r="F1783" s="83" t="s">
        <v>311</v>
      </c>
      <c r="G1783" s="83" t="s">
        <v>311</v>
      </c>
      <c r="H1783" s="83" t="s">
        <v>311</v>
      </c>
      <c r="I1783" s="83" t="s">
        <v>311</v>
      </c>
      <c r="J1783" s="83" t="s">
        <v>311</v>
      </c>
      <c r="K1783" s="84" t="s">
        <v>311</v>
      </c>
      <c r="L1783" s="83" t="s">
        <v>311</v>
      </c>
      <c r="M1783" s="85" t="s">
        <v>311</v>
      </c>
      <c r="N1783" s="83" t="s">
        <v>311</v>
      </c>
      <c r="O1783" s="84" t="s">
        <v>311</v>
      </c>
      <c r="P1783" s="83" t="s">
        <v>311</v>
      </c>
      <c r="Q1783" s="83" t="s">
        <v>311</v>
      </c>
      <c r="R1783" s="83" t="s">
        <v>311</v>
      </c>
      <c r="S1783" s="86" t="s">
        <v>311</v>
      </c>
      <c r="T1783" s="83" t="s">
        <v>311</v>
      </c>
      <c r="U1783" s="83" t="s">
        <v>311</v>
      </c>
      <c r="V1783" s="83" t="s">
        <v>311</v>
      </c>
      <c r="W1783" s="86" t="s">
        <v>311</v>
      </c>
      <c r="X1783" s="86" t="s">
        <v>311</v>
      </c>
      <c r="Y1783" s="90" t="str">
        <f>IF(tbl_main[[#This Row],[ИНН организации]]="","",IF(ISERROR(VLOOKUP(tbl_main[[#This Row],[ИНН организации]],tbl_inn[],3,FALSE)),"Проверьте ИНН",VLOOKUP(tbl_main[[#This Row],[ИНН организации]],tbl_inn[],3,FALSE)))</f>
        <v/>
      </c>
      <c r="Z1783" s="90" t="str">
        <f>IF(ISERROR(VLOOKUP(tbl_main[[#This Row],[ИНН организации]],tbl_inn[],4,FALSE)),"",VLOOKUP(tbl_main[[#This Row],[ИНН организации]],tbl_inn[],4,FALSE))</f>
        <v/>
      </c>
      <c r="AA1783" s="90" t="str">
        <f>IF(ISERROR(VLOOKUP(tbl_main[[#This Row],[ИНН организации]],tbl_inn[],8,FALSE)),"",VLOOKUP(tbl_main[[#This Row],[ИНН организации]],tbl_inn[],8,FALSE))</f>
        <v/>
      </c>
      <c r="AB1783" s="83" t="s">
        <v>311</v>
      </c>
      <c r="AC1783" s="83" t="s">
        <v>311</v>
      </c>
      <c r="AD1783" s="83" t="s">
        <v>311</v>
      </c>
      <c r="AE1783" s="83" t="s">
        <v>311</v>
      </c>
      <c r="AF1783" s="83" t="s">
        <v>311</v>
      </c>
      <c r="AG1783" s="83" t="s">
        <v>311</v>
      </c>
      <c r="AH1783" s="83" t="s">
        <v>311</v>
      </c>
      <c r="AI1783" s="83" t="s">
        <v>311</v>
      </c>
      <c r="AJ1783" s="83" t="s">
        <v>311</v>
      </c>
      <c r="AK1783" s="83" t="s">
        <v>311</v>
      </c>
      <c r="AL1783" s="83" t="s">
        <v>311</v>
      </c>
      <c r="AM1783" s="83" t="s">
        <v>311</v>
      </c>
      <c r="AN1783" s="83" t="s">
        <v>311</v>
      </c>
    </row>
    <row r="1784" spans="1:40" x14ac:dyDescent="0.25">
      <c r="A1784" s="81">
        <f t="shared" si="27"/>
        <v>1775</v>
      </c>
      <c r="B1784" s="82" t="str">
        <f>IF(tbl_main[[#This Row],[ТИП]]="","",IF(tbl_main[[#This Row],[Серия и номер]]="","",tbl_main[[#This Row],[ТИП]]&amp;"-"&amp;RIGHT(tbl_main[[#This Row],[Серия и номер]],6)))</f>
        <v/>
      </c>
      <c r="C1784" s="83" t="s">
        <v>311</v>
      </c>
      <c r="D1784" s="83" t="s">
        <v>311</v>
      </c>
      <c r="E1784" s="83" t="s">
        <v>311</v>
      </c>
      <c r="F1784" s="83" t="s">
        <v>311</v>
      </c>
      <c r="G1784" s="83" t="s">
        <v>311</v>
      </c>
      <c r="H1784" s="83" t="s">
        <v>311</v>
      </c>
      <c r="I1784" s="83" t="s">
        <v>311</v>
      </c>
      <c r="J1784" s="83" t="s">
        <v>311</v>
      </c>
      <c r="K1784" s="84" t="s">
        <v>311</v>
      </c>
      <c r="L1784" s="83" t="s">
        <v>311</v>
      </c>
      <c r="M1784" s="85" t="s">
        <v>311</v>
      </c>
      <c r="N1784" s="83" t="s">
        <v>311</v>
      </c>
      <c r="O1784" s="84" t="s">
        <v>311</v>
      </c>
      <c r="P1784" s="83" t="s">
        <v>311</v>
      </c>
      <c r="Q1784" s="83" t="s">
        <v>311</v>
      </c>
      <c r="R1784" s="83" t="s">
        <v>311</v>
      </c>
      <c r="S1784" s="86" t="s">
        <v>311</v>
      </c>
      <c r="T1784" s="83" t="s">
        <v>311</v>
      </c>
      <c r="U1784" s="83" t="s">
        <v>311</v>
      </c>
      <c r="V1784" s="83" t="s">
        <v>311</v>
      </c>
      <c r="W1784" s="86" t="s">
        <v>311</v>
      </c>
      <c r="X1784" s="86" t="s">
        <v>311</v>
      </c>
      <c r="Y1784" s="90" t="str">
        <f>IF(tbl_main[[#This Row],[ИНН организации]]="","",IF(ISERROR(VLOOKUP(tbl_main[[#This Row],[ИНН организации]],tbl_inn[],3,FALSE)),"Проверьте ИНН",VLOOKUP(tbl_main[[#This Row],[ИНН организации]],tbl_inn[],3,FALSE)))</f>
        <v/>
      </c>
      <c r="Z1784" s="90" t="str">
        <f>IF(ISERROR(VLOOKUP(tbl_main[[#This Row],[ИНН организации]],tbl_inn[],4,FALSE)),"",VLOOKUP(tbl_main[[#This Row],[ИНН организации]],tbl_inn[],4,FALSE))</f>
        <v/>
      </c>
      <c r="AA1784" s="90" t="str">
        <f>IF(ISERROR(VLOOKUP(tbl_main[[#This Row],[ИНН организации]],tbl_inn[],8,FALSE)),"",VLOOKUP(tbl_main[[#This Row],[ИНН организации]],tbl_inn[],8,FALSE))</f>
        <v/>
      </c>
      <c r="AB1784" s="83" t="s">
        <v>311</v>
      </c>
      <c r="AC1784" s="83" t="s">
        <v>311</v>
      </c>
      <c r="AD1784" s="83" t="s">
        <v>311</v>
      </c>
      <c r="AE1784" s="83" t="s">
        <v>311</v>
      </c>
      <c r="AF1784" s="83" t="s">
        <v>311</v>
      </c>
      <c r="AG1784" s="83" t="s">
        <v>311</v>
      </c>
      <c r="AH1784" s="83" t="s">
        <v>311</v>
      </c>
      <c r="AI1784" s="83" t="s">
        <v>311</v>
      </c>
      <c r="AJ1784" s="83" t="s">
        <v>311</v>
      </c>
      <c r="AK1784" s="83" t="s">
        <v>311</v>
      </c>
      <c r="AL1784" s="83" t="s">
        <v>311</v>
      </c>
      <c r="AM1784" s="83" t="s">
        <v>311</v>
      </c>
      <c r="AN1784" s="83" t="s">
        <v>311</v>
      </c>
    </row>
    <row r="1785" spans="1:40" x14ac:dyDescent="0.25">
      <c r="A1785" s="81">
        <f t="shared" si="27"/>
        <v>1776</v>
      </c>
      <c r="B1785" s="82" t="str">
        <f>IF(tbl_main[[#This Row],[ТИП]]="","",IF(tbl_main[[#This Row],[Серия и номер]]="","",tbl_main[[#This Row],[ТИП]]&amp;"-"&amp;RIGHT(tbl_main[[#This Row],[Серия и номер]],6)))</f>
        <v/>
      </c>
      <c r="C1785" s="83" t="s">
        <v>311</v>
      </c>
      <c r="D1785" s="83" t="s">
        <v>311</v>
      </c>
      <c r="E1785" s="83" t="s">
        <v>311</v>
      </c>
      <c r="F1785" s="83" t="s">
        <v>311</v>
      </c>
      <c r="G1785" s="83" t="s">
        <v>311</v>
      </c>
      <c r="H1785" s="83" t="s">
        <v>311</v>
      </c>
      <c r="I1785" s="83" t="s">
        <v>311</v>
      </c>
      <c r="J1785" s="83" t="s">
        <v>311</v>
      </c>
      <c r="K1785" s="84" t="s">
        <v>311</v>
      </c>
      <c r="L1785" s="83" t="s">
        <v>311</v>
      </c>
      <c r="M1785" s="85" t="s">
        <v>311</v>
      </c>
      <c r="N1785" s="83" t="s">
        <v>311</v>
      </c>
      <c r="O1785" s="84" t="s">
        <v>311</v>
      </c>
      <c r="P1785" s="83" t="s">
        <v>311</v>
      </c>
      <c r="Q1785" s="83" t="s">
        <v>311</v>
      </c>
      <c r="R1785" s="83" t="s">
        <v>311</v>
      </c>
      <c r="S1785" s="86" t="s">
        <v>311</v>
      </c>
      <c r="T1785" s="83" t="s">
        <v>311</v>
      </c>
      <c r="U1785" s="83" t="s">
        <v>311</v>
      </c>
      <c r="V1785" s="83" t="s">
        <v>311</v>
      </c>
      <c r="W1785" s="86" t="s">
        <v>311</v>
      </c>
      <c r="X1785" s="86" t="s">
        <v>311</v>
      </c>
      <c r="Y1785" s="90" t="str">
        <f>IF(tbl_main[[#This Row],[ИНН организации]]="","",IF(ISERROR(VLOOKUP(tbl_main[[#This Row],[ИНН организации]],tbl_inn[],3,FALSE)),"Проверьте ИНН",VLOOKUP(tbl_main[[#This Row],[ИНН организации]],tbl_inn[],3,FALSE)))</f>
        <v/>
      </c>
      <c r="Z1785" s="90" t="str">
        <f>IF(ISERROR(VLOOKUP(tbl_main[[#This Row],[ИНН организации]],tbl_inn[],4,FALSE)),"",VLOOKUP(tbl_main[[#This Row],[ИНН организации]],tbl_inn[],4,FALSE))</f>
        <v/>
      </c>
      <c r="AA1785" s="90" t="str">
        <f>IF(ISERROR(VLOOKUP(tbl_main[[#This Row],[ИНН организации]],tbl_inn[],8,FALSE)),"",VLOOKUP(tbl_main[[#This Row],[ИНН организации]],tbl_inn[],8,FALSE))</f>
        <v/>
      </c>
      <c r="AB1785" s="83" t="s">
        <v>311</v>
      </c>
      <c r="AC1785" s="83" t="s">
        <v>311</v>
      </c>
      <c r="AD1785" s="83" t="s">
        <v>311</v>
      </c>
      <c r="AE1785" s="83" t="s">
        <v>311</v>
      </c>
      <c r="AF1785" s="83" t="s">
        <v>311</v>
      </c>
      <c r="AG1785" s="83" t="s">
        <v>311</v>
      </c>
      <c r="AH1785" s="83" t="s">
        <v>311</v>
      </c>
      <c r="AI1785" s="83" t="s">
        <v>311</v>
      </c>
      <c r="AJ1785" s="83" t="s">
        <v>311</v>
      </c>
      <c r="AK1785" s="83" t="s">
        <v>311</v>
      </c>
      <c r="AL1785" s="83" t="s">
        <v>311</v>
      </c>
      <c r="AM1785" s="83" t="s">
        <v>311</v>
      </c>
      <c r="AN1785" s="83" t="s">
        <v>311</v>
      </c>
    </row>
    <row r="1786" spans="1:40" x14ac:dyDescent="0.25">
      <c r="A1786" s="81">
        <f t="shared" si="27"/>
        <v>1777</v>
      </c>
      <c r="B1786" s="82" t="str">
        <f>IF(tbl_main[[#This Row],[ТИП]]="","",IF(tbl_main[[#This Row],[Серия и номер]]="","",tbl_main[[#This Row],[ТИП]]&amp;"-"&amp;RIGHT(tbl_main[[#This Row],[Серия и номер]],6)))</f>
        <v/>
      </c>
      <c r="C1786" s="83" t="s">
        <v>311</v>
      </c>
      <c r="D1786" s="83" t="s">
        <v>311</v>
      </c>
      <c r="E1786" s="83" t="s">
        <v>311</v>
      </c>
      <c r="F1786" s="83" t="s">
        <v>311</v>
      </c>
      <c r="G1786" s="83" t="s">
        <v>311</v>
      </c>
      <c r="H1786" s="83" t="s">
        <v>311</v>
      </c>
      <c r="I1786" s="83" t="s">
        <v>311</v>
      </c>
      <c r="J1786" s="83" t="s">
        <v>311</v>
      </c>
      <c r="K1786" s="84" t="s">
        <v>311</v>
      </c>
      <c r="L1786" s="83" t="s">
        <v>311</v>
      </c>
      <c r="M1786" s="85" t="s">
        <v>311</v>
      </c>
      <c r="N1786" s="83" t="s">
        <v>311</v>
      </c>
      <c r="O1786" s="84" t="s">
        <v>311</v>
      </c>
      <c r="P1786" s="83" t="s">
        <v>311</v>
      </c>
      <c r="Q1786" s="83" t="s">
        <v>311</v>
      </c>
      <c r="R1786" s="83" t="s">
        <v>311</v>
      </c>
      <c r="S1786" s="86" t="s">
        <v>311</v>
      </c>
      <c r="T1786" s="83" t="s">
        <v>311</v>
      </c>
      <c r="U1786" s="83" t="s">
        <v>311</v>
      </c>
      <c r="V1786" s="83" t="s">
        <v>311</v>
      </c>
      <c r="W1786" s="86" t="s">
        <v>311</v>
      </c>
      <c r="X1786" s="86" t="s">
        <v>311</v>
      </c>
      <c r="Y1786" s="90" t="str">
        <f>IF(tbl_main[[#This Row],[ИНН организации]]="","",IF(ISERROR(VLOOKUP(tbl_main[[#This Row],[ИНН организации]],tbl_inn[],3,FALSE)),"Проверьте ИНН",VLOOKUP(tbl_main[[#This Row],[ИНН организации]],tbl_inn[],3,FALSE)))</f>
        <v/>
      </c>
      <c r="Z1786" s="90" t="str">
        <f>IF(ISERROR(VLOOKUP(tbl_main[[#This Row],[ИНН организации]],tbl_inn[],4,FALSE)),"",VLOOKUP(tbl_main[[#This Row],[ИНН организации]],tbl_inn[],4,FALSE))</f>
        <v/>
      </c>
      <c r="AA1786" s="90" t="str">
        <f>IF(ISERROR(VLOOKUP(tbl_main[[#This Row],[ИНН организации]],tbl_inn[],8,FALSE)),"",VLOOKUP(tbl_main[[#This Row],[ИНН организации]],tbl_inn[],8,FALSE))</f>
        <v/>
      </c>
      <c r="AB1786" s="83" t="s">
        <v>311</v>
      </c>
      <c r="AC1786" s="83" t="s">
        <v>311</v>
      </c>
      <c r="AD1786" s="83" t="s">
        <v>311</v>
      </c>
      <c r="AE1786" s="83" t="s">
        <v>311</v>
      </c>
      <c r="AF1786" s="83" t="s">
        <v>311</v>
      </c>
      <c r="AG1786" s="83" t="s">
        <v>311</v>
      </c>
      <c r="AH1786" s="83" t="s">
        <v>311</v>
      </c>
      <c r="AI1786" s="83" t="s">
        <v>311</v>
      </c>
      <c r="AJ1786" s="83" t="s">
        <v>311</v>
      </c>
      <c r="AK1786" s="83" t="s">
        <v>311</v>
      </c>
      <c r="AL1786" s="83" t="s">
        <v>311</v>
      </c>
      <c r="AM1786" s="83" t="s">
        <v>311</v>
      </c>
      <c r="AN1786" s="83" t="s">
        <v>311</v>
      </c>
    </row>
    <row r="1787" spans="1:40" x14ac:dyDescent="0.25">
      <c r="A1787" s="81">
        <f t="shared" si="27"/>
        <v>1778</v>
      </c>
      <c r="B1787" s="82" t="str">
        <f>IF(tbl_main[[#This Row],[ТИП]]="","",IF(tbl_main[[#This Row],[Серия и номер]]="","",tbl_main[[#This Row],[ТИП]]&amp;"-"&amp;RIGHT(tbl_main[[#This Row],[Серия и номер]],6)))</f>
        <v/>
      </c>
      <c r="C1787" s="83" t="s">
        <v>311</v>
      </c>
      <c r="D1787" s="83" t="s">
        <v>311</v>
      </c>
      <c r="E1787" s="83" t="s">
        <v>311</v>
      </c>
      <c r="F1787" s="83" t="s">
        <v>311</v>
      </c>
      <c r="G1787" s="83" t="s">
        <v>311</v>
      </c>
      <c r="H1787" s="83" t="s">
        <v>311</v>
      </c>
      <c r="I1787" s="83" t="s">
        <v>311</v>
      </c>
      <c r="J1787" s="83" t="s">
        <v>311</v>
      </c>
      <c r="K1787" s="84" t="s">
        <v>311</v>
      </c>
      <c r="L1787" s="83" t="s">
        <v>311</v>
      </c>
      <c r="M1787" s="85" t="s">
        <v>311</v>
      </c>
      <c r="N1787" s="83" t="s">
        <v>311</v>
      </c>
      <c r="O1787" s="84" t="s">
        <v>311</v>
      </c>
      <c r="P1787" s="83" t="s">
        <v>311</v>
      </c>
      <c r="Q1787" s="83" t="s">
        <v>311</v>
      </c>
      <c r="R1787" s="83" t="s">
        <v>311</v>
      </c>
      <c r="S1787" s="86" t="s">
        <v>311</v>
      </c>
      <c r="T1787" s="83" t="s">
        <v>311</v>
      </c>
      <c r="U1787" s="83" t="s">
        <v>311</v>
      </c>
      <c r="V1787" s="83" t="s">
        <v>311</v>
      </c>
      <c r="W1787" s="86" t="s">
        <v>311</v>
      </c>
      <c r="X1787" s="86" t="s">
        <v>311</v>
      </c>
      <c r="Y1787" s="90" t="str">
        <f>IF(tbl_main[[#This Row],[ИНН организации]]="","",IF(ISERROR(VLOOKUP(tbl_main[[#This Row],[ИНН организации]],tbl_inn[],3,FALSE)),"Проверьте ИНН",VLOOKUP(tbl_main[[#This Row],[ИНН организации]],tbl_inn[],3,FALSE)))</f>
        <v/>
      </c>
      <c r="Z1787" s="90" t="str">
        <f>IF(ISERROR(VLOOKUP(tbl_main[[#This Row],[ИНН организации]],tbl_inn[],4,FALSE)),"",VLOOKUP(tbl_main[[#This Row],[ИНН организации]],tbl_inn[],4,FALSE))</f>
        <v/>
      </c>
      <c r="AA1787" s="90" t="str">
        <f>IF(ISERROR(VLOOKUP(tbl_main[[#This Row],[ИНН организации]],tbl_inn[],8,FALSE)),"",VLOOKUP(tbl_main[[#This Row],[ИНН организации]],tbl_inn[],8,FALSE))</f>
        <v/>
      </c>
      <c r="AB1787" s="83" t="s">
        <v>311</v>
      </c>
      <c r="AC1787" s="83" t="s">
        <v>311</v>
      </c>
      <c r="AD1787" s="83" t="s">
        <v>311</v>
      </c>
      <c r="AE1787" s="83" t="s">
        <v>311</v>
      </c>
      <c r="AF1787" s="83" t="s">
        <v>311</v>
      </c>
      <c r="AG1787" s="83" t="s">
        <v>311</v>
      </c>
      <c r="AH1787" s="83" t="s">
        <v>311</v>
      </c>
      <c r="AI1787" s="83" t="s">
        <v>311</v>
      </c>
      <c r="AJ1787" s="83" t="s">
        <v>311</v>
      </c>
      <c r="AK1787" s="83" t="s">
        <v>311</v>
      </c>
      <c r="AL1787" s="83" t="s">
        <v>311</v>
      </c>
      <c r="AM1787" s="83" t="s">
        <v>311</v>
      </c>
      <c r="AN1787" s="83" t="s">
        <v>311</v>
      </c>
    </row>
    <row r="1788" spans="1:40" x14ac:dyDescent="0.25">
      <c r="A1788" s="81">
        <f t="shared" si="27"/>
        <v>1779</v>
      </c>
      <c r="B1788" s="82" t="str">
        <f>IF(tbl_main[[#This Row],[ТИП]]="","",IF(tbl_main[[#This Row],[Серия и номер]]="","",tbl_main[[#This Row],[ТИП]]&amp;"-"&amp;RIGHT(tbl_main[[#This Row],[Серия и номер]],6)))</f>
        <v/>
      </c>
      <c r="C1788" s="83" t="s">
        <v>311</v>
      </c>
      <c r="D1788" s="83" t="s">
        <v>311</v>
      </c>
      <c r="E1788" s="83" t="s">
        <v>311</v>
      </c>
      <c r="F1788" s="83" t="s">
        <v>311</v>
      </c>
      <c r="G1788" s="83" t="s">
        <v>311</v>
      </c>
      <c r="H1788" s="83" t="s">
        <v>311</v>
      </c>
      <c r="I1788" s="83" t="s">
        <v>311</v>
      </c>
      <c r="J1788" s="83" t="s">
        <v>311</v>
      </c>
      <c r="K1788" s="84" t="s">
        <v>311</v>
      </c>
      <c r="L1788" s="83" t="s">
        <v>311</v>
      </c>
      <c r="M1788" s="85" t="s">
        <v>311</v>
      </c>
      <c r="N1788" s="83" t="s">
        <v>311</v>
      </c>
      <c r="O1788" s="84" t="s">
        <v>311</v>
      </c>
      <c r="P1788" s="83" t="s">
        <v>311</v>
      </c>
      <c r="Q1788" s="83" t="s">
        <v>311</v>
      </c>
      <c r="R1788" s="83" t="s">
        <v>311</v>
      </c>
      <c r="S1788" s="86" t="s">
        <v>311</v>
      </c>
      <c r="T1788" s="83" t="s">
        <v>311</v>
      </c>
      <c r="U1788" s="83" t="s">
        <v>311</v>
      </c>
      <c r="V1788" s="83" t="s">
        <v>311</v>
      </c>
      <c r="W1788" s="86" t="s">
        <v>311</v>
      </c>
      <c r="X1788" s="86" t="s">
        <v>311</v>
      </c>
      <c r="Y1788" s="90" t="str">
        <f>IF(tbl_main[[#This Row],[ИНН организации]]="","",IF(ISERROR(VLOOKUP(tbl_main[[#This Row],[ИНН организации]],tbl_inn[],3,FALSE)),"Проверьте ИНН",VLOOKUP(tbl_main[[#This Row],[ИНН организации]],tbl_inn[],3,FALSE)))</f>
        <v/>
      </c>
      <c r="Z1788" s="90" t="str">
        <f>IF(ISERROR(VLOOKUP(tbl_main[[#This Row],[ИНН организации]],tbl_inn[],4,FALSE)),"",VLOOKUP(tbl_main[[#This Row],[ИНН организации]],tbl_inn[],4,FALSE))</f>
        <v/>
      </c>
      <c r="AA1788" s="90" t="str">
        <f>IF(ISERROR(VLOOKUP(tbl_main[[#This Row],[ИНН организации]],tbl_inn[],8,FALSE)),"",VLOOKUP(tbl_main[[#This Row],[ИНН организации]],tbl_inn[],8,FALSE))</f>
        <v/>
      </c>
      <c r="AB1788" s="83" t="s">
        <v>311</v>
      </c>
      <c r="AC1788" s="83" t="s">
        <v>311</v>
      </c>
      <c r="AD1788" s="83" t="s">
        <v>311</v>
      </c>
      <c r="AE1788" s="83" t="s">
        <v>311</v>
      </c>
      <c r="AF1788" s="83" t="s">
        <v>311</v>
      </c>
      <c r="AG1788" s="83" t="s">
        <v>311</v>
      </c>
      <c r="AH1788" s="83" t="s">
        <v>311</v>
      </c>
      <c r="AI1788" s="83" t="s">
        <v>311</v>
      </c>
      <c r="AJ1788" s="83" t="s">
        <v>311</v>
      </c>
      <c r="AK1788" s="83" t="s">
        <v>311</v>
      </c>
      <c r="AL1788" s="83" t="s">
        <v>311</v>
      </c>
      <c r="AM1788" s="83" t="s">
        <v>311</v>
      </c>
      <c r="AN1788" s="83" t="s">
        <v>311</v>
      </c>
    </row>
    <row r="1789" spans="1:40" x14ac:dyDescent="0.25">
      <c r="A1789" s="81">
        <f t="shared" si="27"/>
        <v>1780</v>
      </c>
      <c r="B1789" s="82" t="str">
        <f>IF(tbl_main[[#This Row],[ТИП]]="","",IF(tbl_main[[#This Row],[Серия и номер]]="","",tbl_main[[#This Row],[ТИП]]&amp;"-"&amp;RIGHT(tbl_main[[#This Row],[Серия и номер]],6)))</f>
        <v/>
      </c>
      <c r="C1789" s="83" t="s">
        <v>311</v>
      </c>
      <c r="D1789" s="83" t="s">
        <v>311</v>
      </c>
      <c r="E1789" s="83" t="s">
        <v>311</v>
      </c>
      <c r="F1789" s="83" t="s">
        <v>311</v>
      </c>
      <c r="G1789" s="83" t="s">
        <v>311</v>
      </c>
      <c r="H1789" s="83" t="s">
        <v>311</v>
      </c>
      <c r="I1789" s="83" t="s">
        <v>311</v>
      </c>
      <c r="J1789" s="83" t="s">
        <v>311</v>
      </c>
      <c r="K1789" s="84" t="s">
        <v>311</v>
      </c>
      <c r="L1789" s="83" t="s">
        <v>311</v>
      </c>
      <c r="M1789" s="85" t="s">
        <v>311</v>
      </c>
      <c r="N1789" s="83" t="s">
        <v>311</v>
      </c>
      <c r="O1789" s="84" t="s">
        <v>311</v>
      </c>
      <c r="P1789" s="83" t="s">
        <v>311</v>
      </c>
      <c r="Q1789" s="83" t="s">
        <v>311</v>
      </c>
      <c r="R1789" s="83" t="s">
        <v>311</v>
      </c>
      <c r="S1789" s="86" t="s">
        <v>311</v>
      </c>
      <c r="T1789" s="83" t="s">
        <v>311</v>
      </c>
      <c r="U1789" s="83" t="s">
        <v>311</v>
      </c>
      <c r="V1789" s="83" t="s">
        <v>311</v>
      </c>
      <c r="W1789" s="86" t="s">
        <v>311</v>
      </c>
      <c r="X1789" s="86" t="s">
        <v>311</v>
      </c>
      <c r="Y1789" s="90" t="str">
        <f>IF(tbl_main[[#This Row],[ИНН организации]]="","",IF(ISERROR(VLOOKUP(tbl_main[[#This Row],[ИНН организации]],tbl_inn[],3,FALSE)),"Проверьте ИНН",VLOOKUP(tbl_main[[#This Row],[ИНН организации]],tbl_inn[],3,FALSE)))</f>
        <v/>
      </c>
      <c r="Z1789" s="90" t="str">
        <f>IF(ISERROR(VLOOKUP(tbl_main[[#This Row],[ИНН организации]],tbl_inn[],4,FALSE)),"",VLOOKUP(tbl_main[[#This Row],[ИНН организации]],tbl_inn[],4,FALSE))</f>
        <v/>
      </c>
      <c r="AA1789" s="90" t="str">
        <f>IF(ISERROR(VLOOKUP(tbl_main[[#This Row],[ИНН организации]],tbl_inn[],8,FALSE)),"",VLOOKUP(tbl_main[[#This Row],[ИНН организации]],tbl_inn[],8,FALSE))</f>
        <v/>
      </c>
      <c r="AB1789" s="83" t="s">
        <v>311</v>
      </c>
      <c r="AC1789" s="83" t="s">
        <v>311</v>
      </c>
      <c r="AD1789" s="83" t="s">
        <v>311</v>
      </c>
      <c r="AE1789" s="83" t="s">
        <v>311</v>
      </c>
      <c r="AF1789" s="83" t="s">
        <v>311</v>
      </c>
      <c r="AG1789" s="83" t="s">
        <v>311</v>
      </c>
      <c r="AH1789" s="83" t="s">
        <v>311</v>
      </c>
      <c r="AI1789" s="83" t="s">
        <v>311</v>
      </c>
      <c r="AJ1789" s="83" t="s">
        <v>311</v>
      </c>
      <c r="AK1789" s="83" t="s">
        <v>311</v>
      </c>
      <c r="AL1789" s="83" t="s">
        <v>311</v>
      </c>
      <c r="AM1789" s="83" t="s">
        <v>311</v>
      </c>
      <c r="AN1789" s="83" t="s">
        <v>311</v>
      </c>
    </row>
    <row r="1790" spans="1:40" x14ac:dyDescent="0.25">
      <c r="A1790" s="81">
        <f t="shared" si="27"/>
        <v>1781</v>
      </c>
      <c r="B1790" s="82" t="str">
        <f>IF(tbl_main[[#This Row],[ТИП]]="","",IF(tbl_main[[#This Row],[Серия и номер]]="","",tbl_main[[#This Row],[ТИП]]&amp;"-"&amp;RIGHT(tbl_main[[#This Row],[Серия и номер]],6)))</f>
        <v/>
      </c>
      <c r="C1790" s="83" t="s">
        <v>311</v>
      </c>
      <c r="D1790" s="83" t="s">
        <v>311</v>
      </c>
      <c r="E1790" s="83" t="s">
        <v>311</v>
      </c>
      <c r="F1790" s="83" t="s">
        <v>311</v>
      </c>
      <c r="G1790" s="83" t="s">
        <v>311</v>
      </c>
      <c r="H1790" s="83" t="s">
        <v>311</v>
      </c>
      <c r="I1790" s="83" t="s">
        <v>311</v>
      </c>
      <c r="J1790" s="83" t="s">
        <v>311</v>
      </c>
      <c r="K1790" s="84" t="s">
        <v>311</v>
      </c>
      <c r="L1790" s="83" t="s">
        <v>311</v>
      </c>
      <c r="M1790" s="85" t="s">
        <v>311</v>
      </c>
      <c r="N1790" s="83" t="s">
        <v>311</v>
      </c>
      <c r="O1790" s="84" t="s">
        <v>311</v>
      </c>
      <c r="P1790" s="83" t="s">
        <v>311</v>
      </c>
      <c r="Q1790" s="83" t="s">
        <v>311</v>
      </c>
      <c r="R1790" s="83" t="s">
        <v>311</v>
      </c>
      <c r="S1790" s="86" t="s">
        <v>311</v>
      </c>
      <c r="T1790" s="83" t="s">
        <v>311</v>
      </c>
      <c r="U1790" s="83" t="s">
        <v>311</v>
      </c>
      <c r="V1790" s="83" t="s">
        <v>311</v>
      </c>
      <c r="W1790" s="86" t="s">
        <v>311</v>
      </c>
      <c r="X1790" s="86" t="s">
        <v>311</v>
      </c>
      <c r="Y1790" s="90" t="str">
        <f>IF(tbl_main[[#This Row],[ИНН организации]]="","",IF(ISERROR(VLOOKUP(tbl_main[[#This Row],[ИНН организации]],tbl_inn[],3,FALSE)),"Проверьте ИНН",VLOOKUP(tbl_main[[#This Row],[ИНН организации]],tbl_inn[],3,FALSE)))</f>
        <v/>
      </c>
      <c r="Z1790" s="90" t="str">
        <f>IF(ISERROR(VLOOKUP(tbl_main[[#This Row],[ИНН организации]],tbl_inn[],4,FALSE)),"",VLOOKUP(tbl_main[[#This Row],[ИНН организации]],tbl_inn[],4,FALSE))</f>
        <v/>
      </c>
      <c r="AA1790" s="90" t="str">
        <f>IF(ISERROR(VLOOKUP(tbl_main[[#This Row],[ИНН организации]],tbl_inn[],8,FALSE)),"",VLOOKUP(tbl_main[[#This Row],[ИНН организации]],tbl_inn[],8,FALSE))</f>
        <v/>
      </c>
      <c r="AB1790" s="83" t="s">
        <v>311</v>
      </c>
      <c r="AC1790" s="83" t="s">
        <v>311</v>
      </c>
      <c r="AD1790" s="83" t="s">
        <v>311</v>
      </c>
      <c r="AE1790" s="83" t="s">
        <v>311</v>
      </c>
      <c r="AF1790" s="83" t="s">
        <v>311</v>
      </c>
      <c r="AG1790" s="83" t="s">
        <v>311</v>
      </c>
      <c r="AH1790" s="83" t="s">
        <v>311</v>
      </c>
      <c r="AI1790" s="83" t="s">
        <v>311</v>
      </c>
      <c r="AJ1790" s="83" t="s">
        <v>311</v>
      </c>
      <c r="AK1790" s="83" t="s">
        <v>311</v>
      </c>
      <c r="AL1790" s="83" t="s">
        <v>311</v>
      </c>
      <c r="AM1790" s="83" t="s">
        <v>311</v>
      </c>
      <c r="AN1790" s="83" t="s">
        <v>311</v>
      </c>
    </row>
    <row r="1791" spans="1:40" x14ac:dyDescent="0.25">
      <c r="A1791" s="81">
        <f t="shared" si="27"/>
        <v>1782</v>
      </c>
      <c r="B1791" s="82" t="str">
        <f>IF(tbl_main[[#This Row],[ТИП]]="","",IF(tbl_main[[#This Row],[Серия и номер]]="","",tbl_main[[#This Row],[ТИП]]&amp;"-"&amp;RIGHT(tbl_main[[#This Row],[Серия и номер]],6)))</f>
        <v/>
      </c>
      <c r="C1791" s="83" t="s">
        <v>311</v>
      </c>
      <c r="D1791" s="83" t="s">
        <v>311</v>
      </c>
      <c r="E1791" s="83" t="s">
        <v>311</v>
      </c>
      <c r="F1791" s="83" t="s">
        <v>311</v>
      </c>
      <c r="G1791" s="83" t="s">
        <v>311</v>
      </c>
      <c r="H1791" s="83" t="s">
        <v>311</v>
      </c>
      <c r="I1791" s="83" t="s">
        <v>311</v>
      </c>
      <c r="J1791" s="83" t="s">
        <v>311</v>
      </c>
      <c r="K1791" s="84" t="s">
        <v>311</v>
      </c>
      <c r="L1791" s="83" t="s">
        <v>311</v>
      </c>
      <c r="M1791" s="85" t="s">
        <v>311</v>
      </c>
      <c r="N1791" s="83" t="s">
        <v>311</v>
      </c>
      <c r="O1791" s="84" t="s">
        <v>311</v>
      </c>
      <c r="P1791" s="83" t="s">
        <v>311</v>
      </c>
      <c r="Q1791" s="83" t="s">
        <v>311</v>
      </c>
      <c r="R1791" s="83" t="s">
        <v>311</v>
      </c>
      <c r="S1791" s="86" t="s">
        <v>311</v>
      </c>
      <c r="T1791" s="83" t="s">
        <v>311</v>
      </c>
      <c r="U1791" s="83" t="s">
        <v>311</v>
      </c>
      <c r="V1791" s="83" t="s">
        <v>311</v>
      </c>
      <c r="W1791" s="86" t="s">
        <v>311</v>
      </c>
      <c r="X1791" s="86" t="s">
        <v>311</v>
      </c>
      <c r="Y1791" s="90" t="str">
        <f>IF(tbl_main[[#This Row],[ИНН организации]]="","",IF(ISERROR(VLOOKUP(tbl_main[[#This Row],[ИНН организации]],tbl_inn[],3,FALSE)),"Проверьте ИНН",VLOOKUP(tbl_main[[#This Row],[ИНН организации]],tbl_inn[],3,FALSE)))</f>
        <v/>
      </c>
      <c r="Z1791" s="90" t="str">
        <f>IF(ISERROR(VLOOKUP(tbl_main[[#This Row],[ИНН организации]],tbl_inn[],4,FALSE)),"",VLOOKUP(tbl_main[[#This Row],[ИНН организации]],tbl_inn[],4,FALSE))</f>
        <v/>
      </c>
      <c r="AA1791" s="90" t="str">
        <f>IF(ISERROR(VLOOKUP(tbl_main[[#This Row],[ИНН организации]],tbl_inn[],8,FALSE)),"",VLOOKUP(tbl_main[[#This Row],[ИНН организации]],tbl_inn[],8,FALSE))</f>
        <v/>
      </c>
      <c r="AB1791" s="83" t="s">
        <v>311</v>
      </c>
      <c r="AC1791" s="83" t="s">
        <v>311</v>
      </c>
      <c r="AD1791" s="83" t="s">
        <v>311</v>
      </c>
      <c r="AE1791" s="83" t="s">
        <v>311</v>
      </c>
      <c r="AF1791" s="83" t="s">
        <v>311</v>
      </c>
      <c r="AG1791" s="83" t="s">
        <v>311</v>
      </c>
      <c r="AH1791" s="83" t="s">
        <v>311</v>
      </c>
      <c r="AI1791" s="83" t="s">
        <v>311</v>
      </c>
      <c r="AJ1791" s="83" t="s">
        <v>311</v>
      </c>
      <c r="AK1791" s="83" t="s">
        <v>311</v>
      </c>
      <c r="AL1791" s="83" t="s">
        <v>311</v>
      </c>
      <c r="AM1791" s="83" t="s">
        <v>311</v>
      </c>
      <c r="AN1791" s="83" t="s">
        <v>311</v>
      </c>
    </row>
    <row r="1792" spans="1:40" x14ac:dyDescent="0.25">
      <c r="A1792" s="81">
        <f t="shared" si="27"/>
        <v>1783</v>
      </c>
      <c r="B1792" s="82" t="str">
        <f>IF(tbl_main[[#This Row],[ТИП]]="","",IF(tbl_main[[#This Row],[Серия и номер]]="","",tbl_main[[#This Row],[ТИП]]&amp;"-"&amp;RIGHT(tbl_main[[#This Row],[Серия и номер]],6)))</f>
        <v/>
      </c>
      <c r="C1792" s="83" t="s">
        <v>311</v>
      </c>
      <c r="D1792" s="83" t="s">
        <v>311</v>
      </c>
      <c r="E1792" s="83" t="s">
        <v>311</v>
      </c>
      <c r="F1792" s="83" t="s">
        <v>311</v>
      </c>
      <c r="G1792" s="83" t="s">
        <v>311</v>
      </c>
      <c r="H1792" s="83" t="s">
        <v>311</v>
      </c>
      <c r="I1792" s="83" t="s">
        <v>311</v>
      </c>
      <c r="J1792" s="83" t="s">
        <v>311</v>
      </c>
      <c r="K1792" s="84" t="s">
        <v>311</v>
      </c>
      <c r="L1792" s="83" t="s">
        <v>311</v>
      </c>
      <c r="M1792" s="85" t="s">
        <v>311</v>
      </c>
      <c r="N1792" s="83" t="s">
        <v>311</v>
      </c>
      <c r="O1792" s="84" t="s">
        <v>311</v>
      </c>
      <c r="P1792" s="83" t="s">
        <v>311</v>
      </c>
      <c r="Q1792" s="83" t="s">
        <v>311</v>
      </c>
      <c r="R1792" s="83" t="s">
        <v>311</v>
      </c>
      <c r="S1792" s="86" t="s">
        <v>311</v>
      </c>
      <c r="T1792" s="83" t="s">
        <v>311</v>
      </c>
      <c r="U1792" s="83" t="s">
        <v>311</v>
      </c>
      <c r="V1792" s="83" t="s">
        <v>311</v>
      </c>
      <c r="W1792" s="86" t="s">
        <v>311</v>
      </c>
      <c r="X1792" s="86" t="s">
        <v>311</v>
      </c>
      <c r="Y1792" s="90" t="str">
        <f>IF(tbl_main[[#This Row],[ИНН организации]]="","",IF(ISERROR(VLOOKUP(tbl_main[[#This Row],[ИНН организации]],tbl_inn[],3,FALSE)),"Проверьте ИНН",VLOOKUP(tbl_main[[#This Row],[ИНН организации]],tbl_inn[],3,FALSE)))</f>
        <v/>
      </c>
      <c r="Z1792" s="90" t="str">
        <f>IF(ISERROR(VLOOKUP(tbl_main[[#This Row],[ИНН организации]],tbl_inn[],4,FALSE)),"",VLOOKUP(tbl_main[[#This Row],[ИНН организации]],tbl_inn[],4,FALSE))</f>
        <v/>
      </c>
      <c r="AA1792" s="90" t="str">
        <f>IF(ISERROR(VLOOKUP(tbl_main[[#This Row],[ИНН организации]],tbl_inn[],8,FALSE)),"",VLOOKUP(tbl_main[[#This Row],[ИНН организации]],tbl_inn[],8,FALSE))</f>
        <v/>
      </c>
      <c r="AB1792" s="83" t="s">
        <v>311</v>
      </c>
      <c r="AC1792" s="83" t="s">
        <v>311</v>
      </c>
      <c r="AD1792" s="83" t="s">
        <v>311</v>
      </c>
      <c r="AE1792" s="83" t="s">
        <v>311</v>
      </c>
      <c r="AF1792" s="83" t="s">
        <v>311</v>
      </c>
      <c r="AG1792" s="83" t="s">
        <v>311</v>
      </c>
      <c r="AH1792" s="83" t="s">
        <v>311</v>
      </c>
      <c r="AI1792" s="83" t="s">
        <v>311</v>
      </c>
      <c r="AJ1792" s="83" t="s">
        <v>311</v>
      </c>
      <c r="AK1792" s="83" t="s">
        <v>311</v>
      </c>
      <c r="AL1792" s="83" t="s">
        <v>311</v>
      </c>
      <c r="AM1792" s="83" t="s">
        <v>311</v>
      </c>
      <c r="AN1792" s="83" t="s">
        <v>311</v>
      </c>
    </row>
    <row r="1793" spans="1:40" x14ac:dyDescent="0.25">
      <c r="A1793" s="81">
        <f t="shared" si="27"/>
        <v>1784</v>
      </c>
      <c r="B1793" s="82" t="str">
        <f>IF(tbl_main[[#This Row],[ТИП]]="","",IF(tbl_main[[#This Row],[Серия и номер]]="","",tbl_main[[#This Row],[ТИП]]&amp;"-"&amp;RIGHT(tbl_main[[#This Row],[Серия и номер]],6)))</f>
        <v/>
      </c>
      <c r="C1793" s="83" t="s">
        <v>311</v>
      </c>
      <c r="D1793" s="83" t="s">
        <v>311</v>
      </c>
      <c r="E1793" s="83" t="s">
        <v>311</v>
      </c>
      <c r="F1793" s="83" t="s">
        <v>311</v>
      </c>
      <c r="G1793" s="83" t="s">
        <v>311</v>
      </c>
      <c r="H1793" s="83" t="s">
        <v>311</v>
      </c>
      <c r="I1793" s="83" t="s">
        <v>311</v>
      </c>
      <c r="J1793" s="83" t="s">
        <v>311</v>
      </c>
      <c r="K1793" s="84" t="s">
        <v>311</v>
      </c>
      <c r="L1793" s="83" t="s">
        <v>311</v>
      </c>
      <c r="M1793" s="85" t="s">
        <v>311</v>
      </c>
      <c r="N1793" s="83" t="s">
        <v>311</v>
      </c>
      <c r="O1793" s="84" t="s">
        <v>311</v>
      </c>
      <c r="P1793" s="83" t="s">
        <v>311</v>
      </c>
      <c r="Q1793" s="83" t="s">
        <v>311</v>
      </c>
      <c r="R1793" s="83" t="s">
        <v>311</v>
      </c>
      <c r="S1793" s="86" t="s">
        <v>311</v>
      </c>
      <c r="T1793" s="83" t="s">
        <v>311</v>
      </c>
      <c r="U1793" s="83" t="s">
        <v>311</v>
      </c>
      <c r="V1793" s="83" t="s">
        <v>311</v>
      </c>
      <c r="W1793" s="86" t="s">
        <v>311</v>
      </c>
      <c r="X1793" s="86" t="s">
        <v>311</v>
      </c>
      <c r="Y1793" s="90" t="str">
        <f>IF(tbl_main[[#This Row],[ИНН организации]]="","",IF(ISERROR(VLOOKUP(tbl_main[[#This Row],[ИНН организации]],tbl_inn[],3,FALSE)),"Проверьте ИНН",VLOOKUP(tbl_main[[#This Row],[ИНН организации]],tbl_inn[],3,FALSE)))</f>
        <v/>
      </c>
      <c r="Z1793" s="90" t="str">
        <f>IF(ISERROR(VLOOKUP(tbl_main[[#This Row],[ИНН организации]],tbl_inn[],4,FALSE)),"",VLOOKUP(tbl_main[[#This Row],[ИНН организации]],tbl_inn[],4,FALSE))</f>
        <v/>
      </c>
      <c r="AA1793" s="90" t="str">
        <f>IF(ISERROR(VLOOKUP(tbl_main[[#This Row],[ИНН организации]],tbl_inn[],8,FALSE)),"",VLOOKUP(tbl_main[[#This Row],[ИНН организации]],tbl_inn[],8,FALSE))</f>
        <v/>
      </c>
      <c r="AB1793" s="83" t="s">
        <v>311</v>
      </c>
      <c r="AC1793" s="83" t="s">
        <v>311</v>
      </c>
      <c r="AD1793" s="83" t="s">
        <v>311</v>
      </c>
      <c r="AE1793" s="83" t="s">
        <v>311</v>
      </c>
      <c r="AF1793" s="83" t="s">
        <v>311</v>
      </c>
      <c r="AG1793" s="83" t="s">
        <v>311</v>
      </c>
      <c r="AH1793" s="83" t="s">
        <v>311</v>
      </c>
      <c r="AI1793" s="83" t="s">
        <v>311</v>
      </c>
      <c r="AJ1793" s="83" t="s">
        <v>311</v>
      </c>
      <c r="AK1793" s="83" t="s">
        <v>311</v>
      </c>
      <c r="AL1793" s="83" t="s">
        <v>311</v>
      </c>
      <c r="AM1793" s="83" t="s">
        <v>311</v>
      </c>
      <c r="AN1793" s="83" t="s">
        <v>311</v>
      </c>
    </row>
    <row r="1794" spans="1:40" x14ac:dyDescent="0.25">
      <c r="A1794" s="81">
        <f t="shared" si="27"/>
        <v>1785</v>
      </c>
      <c r="B1794" s="82" t="str">
        <f>IF(tbl_main[[#This Row],[ТИП]]="","",IF(tbl_main[[#This Row],[Серия и номер]]="","",tbl_main[[#This Row],[ТИП]]&amp;"-"&amp;RIGHT(tbl_main[[#This Row],[Серия и номер]],6)))</f>
        <v/>
      </c>
      <c r="C1794" s="83" t="s">
        <v>311</v>
      </c>
      <c r="D1794" s="83" t="s">
        <v>311</v>
      </c>
      <c r="E1794" s="83" t="s">
        <v>311</v>
      </c>
      <c r="F1794" s="83" t="s">
        <v>311</v>
      </c>
      <c r="G1794" s="83" t="s">
        <v>311</v>
      </c>
      <c r="H1794" s="83" t="s">
        <v>311</v>
      </c>
      <c r="I1794" s="83" t="s">
        <v>311</v>
      </c>
      <c r="J1794" s="83" t="s">
        <v>311</v>
      </c>
      <c r="K1794" s="84" t="s">
        <v>311</v>
      </c>
      <c r="L1794" s="83" t="s">
        <v>311</v>
      </c>
      <c r="M1794" s="85" t="s">
        <v>311</v>
      </c>
      <c r="N1794" s="83" t="s">
        <v>311</v>
      </c>
      <c r="O1794" s="84" t="s">
        <v>311</v>
      </c>
      <c r="P1794" s="83" t="s">
        <v>311</v>
      </c>
      <c r="Q1794" s="83" t="s">
        <v>311</v>
      </c>
      <c r="R1794" s="83" t="s">
        <v>311</v>
      </c>
      <c r="S1794" s="86" t="s">
        <v>311</v>
      </c>
      <c r="T1794" s="83" t="s">
        <v>311</v>
      </c>
      <c r="U1794" s="83" t="s">
        <v>311</v>
      </c>
      <c r="V1794" s="83" t="s">
        <v>311</v>
      </c>
      <c r="W1794" s="86" t="s">
        <v>311</v>
      </c>
      <c r="X1794" s="86" t="s">
        <v>311</v>
      </c>
      <c r="Y1794" s="90" t="str">
        <f>IF(tbl_main[[#This Row],[ИНН организации]]="","",IF(ISERROR(VLOOKUP(tbl_main[[#This Row],[ИНН организации]],tbl_inn[],3,FALSE)),"Проверьте ИНН",VLOOKUP(tbl_main[[#This Row],[ИНН организации]],tbl_inn[],3,FALSE)))</f>
        <v/>
      </c>
      <c r="Z1794" s="90" t="str">
        <f>IF(ISERROR(VLOOKUP(tbl_main[[#This Row],[ИНН организации]],tbl_inn[],4,FALSE)),"",VLOOKUP(tbl_main[[#This Row],[ИНН организации]],tbl_inn[],4,FALSE))</f>
        <v/>
      </c>
      <c r="AA1794" s="90" t="str">
        <f>IF(ISERROR(VLOOKUP(tbl_main[[#This Row],[ИНН организации]],tbl_inn[],8,FALSE)),"",VLOOKUP(tbl_main[[#This Row],[ИНН организации]],tbl_inn[],8,FALSE))</f>
        <v/>
      </c>
      <c r="AB1794" s="83" t="s">
        <v>311</v>
      </c>
      <c r="AC1794" s="83" t="s">
        <v>311</v>
      </c>
      <c r="AD1794" s="83" t="s">
        <v>311</v>
      </c>
      <c r="AE1794" s="83" t="s">
        <v>311</v>
      </c>
      <c r="AF1794" s="83" t="s">
        <v>311</v>
      </c>
      <c r="AG1794" s="83" t="s">
        <v>311</v>
      </c>
      <c r="AH1794" s="83" t="s">
        <v>311</v>
      </c>
      <c r="AI1794" s="83" t="s">
        <v>311</v>
      </c>
      <c r="AJ1794" s="83" t="s">
        <v>311</v>
      </c>
      <c r="AK1794" s="83" t="s">
        <v>311</v>
      </c>
      <c r="AL1794" s="83" t="s">
        <v>311</v>
      </c>
      <c r="AM1794" s="83" t="s">
        <v>311</v>
      </c>
      <c r="AN1794" s="83" t="s">
        <v>311</v>
      </c>
    </row>
    <row r="1795" spans="1:40" x14ac:dyDescent="0.25">
      <c r="A1795" s="81">
        <f t="shared" si="27"/>
        <v>1786</v>
      </c>
      <c r="B1795" s="82" t="str">
        <f>IF(tbl_main[[#This Row],[ТИП]]="","",IF(tbl_main[[#This Row],[Серия и номер]]="","",tbl_main[[#This Row],[ТИП]]&amp;"-"&amp;RIGHT(tbl_main[[#This Row],[Серия и номер]],6)))</f>
        <v/>
      </c>
      <c r="C1795" s="83" t="s">
        <v>311</v>
      </c>
      <c r="D1795" s="83" t="s">
        <v>311</v>
      </c>
      <c r="E1795" s="83" t="s">
        <v>311</v>
      </c>
      <c r="F1795" s="83" t="s">
        <v>311</v>
      </c>
      <c r="G1795" s="83" t="s">
        <v>311</v>
      </c>
      <c r="H1795" s="83" t="s">
        <v>311</v>
      </c>
      <c r="I1795" s="83" t="s">
        <v>311</v>
      </c>
      <c r="J1795" s="83" t="s">
        <v>311</v>
      </c>
      <c r="K1795" s="84" t="s">
        <v>311</v>
      </c>
      <c r="L1795" s="83" t="s">
        <v>311</v>
      </c>
      <c r="M1795" s="85" t="s">
        <v>311</v>
      </c>
      <c r="N1795" s="83" t="s">
        <v>311</v>
      </c>
      <c r="O1795" s="84" t="s">
        <v>311</v>
      </c>
      <c r="P1795" s="83" t="s">
        <v>311</v>
      </c>
      <c r="Q1795" s="83" t="s">
        <v>311</v>
      </c>
      <c r="R1795" s="83" t="s">
        <v>311</v>
      </c>
      <c r="S1795" s="86" t="s">
        <v>311</v>
      </c>
      <c r="T1795" s="83" t="s">
        <v>311</v>
      </c>
      <c r="U1795" s="83" t="s">
        <v>311</v>
      </c>
      <c r="V1795" s="83" t="s">
        <v>311</v>
      </c>
      <c r="W1795" s="86" t="s">
        <v>311</v>
      </c>
      <c r="X1795" s="86" t="s">
        <v>311</v>
      </c>
      <c r="Y1795" s="90" t="str">
        <f>IF(tbl_main[[#This Row],[ИНН организации]]="","",IF(ISERROR(VLOOKUP(tbl_main[[#This Row],[ИНН организации]],tbl_inn[],3,FALSE)),"Проверьте ИНН",VLOOKUP(tbl_main[[#This Row],[ИНН организации]],tbl_inn[],3,FALSE)))</f>
        <v/>
      </c>
      <c r="Z1795" s="90" t="str">
        <f>IF(ISERROR(VLOOKUP(tbl_main[[#This Row],[ИНН организации]],tbl_inn[],4,FALSE)),"",VLOOKUP(tbl_main[[#This Row],[ИНН организации]],tbl_inn[],4,FALSE))</f>
        <v/>
      </c>
      <c r="AA1795" s="90" t="str">
        <f>IF(ISERROR(VLOOKUP(tbl_main[[#This Row],[ИНН организации]],tbl_inn[],8,FALSE)),"",VLOOKUP(tbl_main[[#This Row],[ИНН организации]],tbl_inn[],8,FALSE))</f>
        <v/>
      </c>
      <c r="AB1795" s="83" t="s">
        <v>311</v>
      </c>
      <c r="AC1795" s="83" t="s">
        <v>311</v>
      </c>
      <c r="AD1795" s="83" t="s">
        <v>311</v>
      </c>
      <c r="AE1795" s="83" t="s">
        <v>311</v>
      </c>
      <c r="AF1795" s="83" t="s">
        <v>311</v>
      </c>
      <c r="AG1795" s="83" t="s">
        <v>311</v>
      </c>
      <c r="AH1795" s="83" t="s">
        <v>311</v>
      </c>
      <c r="AI1795" s="83" t="s">
        <v>311</v>
      </c>
      <c r="AJ1795" s="83" t="s">
        <v>311</v>
      </c>
      <c r="AK1795" s="83" t="s">
        <v>311</v>
      </c>
      <c r="AL1795" s="83" t="s">
        <v>311</v>
      </c>
      <c r="AM1795" s="83" t="s">
        <v>311</v>
      </c>
      <c r="AN1795" s="83" t="s">
        <v>311</v>
      </c>
    </row>
    <row r="1796" spans="1:40" x14ac:dyDescent="0.25">
      <c r="A1796" s="81">
        <f t="shared" si="27"/>
        <v>1787</v>
      </c>
      <c r="B1796" s="82" t="str">
        <f>IF(tbl_main[[#This Row],[ТИП]]="","",IF(tbl_main[[#This Row],[Серия и номер]]="","",tbl_main[[#This Row],[ТИП]]&amp;"-"&amp;RIGHT(tbl_main[[#This Row],[Серия и номер]],6)))</f>
        <v/>
      </c>
      <c r="C1796" s="83" t="s">
        <v>311</v>
      </c>
      <c r="D1796" s="83" t="s">
        <v>311</v>
      </c>
      <c r="E1796" s="83" t="s">
        <v>311</v>
      </c>
      <c r="F1796" s="83" t="s">
        <v>311</v>
      </c>
      <c r="G1796" s="83" t="s">
        <v>311</v>
      </c>
      <c r="H1796" s="83" t="s">
        <v>311</v>
      </c>
      <c r="I1796" s="83" t="s">
        <v>311</v>
      </c>
      <c r="J1796" s="83" t="s">
        <v>311</v>
      </c>
      <c r="K1796" s="84" t="s">
        <v>311</v>
      </c>
      <c r="L1796" s="83" t="s">
        <v>311</v>
      </c>
      <c r="M1796" s="85" t="s">
        <v>311</v>
      </c>
      <c r="N1796" s="83" t="s">
        <v>311</v>
      </c>
      <c r="O1796" s="84" t="s">
        <v>311</v>
      </c>
      <c r="P1796" s="83" t="s">
        <v>311</v>
      </c>
      <c r="Q1796" s="83" t="s">
        <v>311</v>
      </c>
      <c r="R1796" s="83" t="s">
        <v>311</v>
      </c>
      <c r="S1796" s="86" t="s">
        <v>311</v>
      </c>
      <c r="T1796" s="83" t="s">
        <v>311</v>
      </c>
      <c r="U1796" s="83" t="s">
        <v>311</v>
      </c>
      <c r="V1796" s="83" t="s">
        <v>311</v>
      </c>
      <c r="W1796" s="86" t="s">
        <v>311</v>
      </c>
      <c r="X1796" s="86" t="s">
        <v>311</v>
      </c>
      <c r="Y1796" s="90" t="str">
        <f>IF(tbl_main[[#This Row],[ИНН организации]]="","",IF(ISERROR(VLOOKUP(tbl_main[[#This Row],[ИНН организации]],tbl_inn[],3,FALSE)),"Проверьте ИНН",VLOOKUP(tbl_main[[#This Row],[ИНН организации]],tbl_inn[],3,FALSE)))</f>
        <v/>
      </c>
      <c r="Z1796" s="90" t="str">
        <f>IF(ISERROR(VLOOKUP(tbl_main[[#This Row],[ИНН организации]],tbl_inn[],4,FALSE)),"",VLOOKUP(tbl_main[[#This Row],[ИНН организации]],tbl_inn[],4,FALSE))</f>
        <v/>
      </c>
      <c r="AA1796" s="90" t="str">
        <f>IF(ISERROR(VLOOKUP(tbl_main[[#This Row],[ИНН организации]],tbl_inn[],8,FALSE)),"",VLOOKUP(tbl_main[[#This Row],[ИНН организации]],tbl_inn[],8,FALSE))</f>
        <v/>
      </c>
      <c r="AB1796" s="83" t="s">
        <v>311</v>
      </c>
      <c r="AC1796" s="83" t="s">
        <v>311</v>
      </c>
      <c r="AD1796" s="83" t="s">
        <v>311</v>
      </c>
      <c r="AE1796" s="83" t="s">
        <v>311</v>
      </c>
      <c r="AF1796" s="83" t="s">
        <v>311</v>
      </c>
      <c r="AG1796" s="83" t="s">
        <v>311</v>
      </c>
      <c r="AH1796" s="83" t="s">
        <v>311</v>
      </c>
      <c r="AI1796" s="83" t="s">
        <v>311</v>
      </c>
      <c r="AJ1796" s="83" t="s">
        <v>311</v>
      </c>
      <c r="AK1796" s="83" t="s">
        <v>311</v>
      </c>
      <c r="AL1796" s="83" t="s">
        <v>311</v>
      </c>
      <c r="AM1796" s="83" t="s">
        <v>311</v>
      </c>
      <c r="AN1796" s="83" t="s">
        <v>311</v>
      </c>
    </row>
    <row r="1797" spans="1:40" x14ac:dyDescent="0.25">
      <c r="A1797" s="81">
        <f t="shared" si="27"/>
        <v>1788</v>
      </c>
      <c r="B1797" s="82" t="str">
        <f>IF(tbl_main[[#This Row],[ТИП]]="","",IF(tbl_main[[#This Row],[Серия и номер]]="","",tbl_main[[#This Row],[ТИП]]&amp;"-"&amp;RIGHT(tbl_main[[#This Row],[Серия и номер]],6)))</f>
        <v/>
      </c>
      <c r="C1797" s="83" t="s">
        <v>311</v>
      </c>
      <c r="D1797" s="83" t="s">
        <v>311</v>
      </c>
      <c r="E1797" s="83" t="s">
        <v>311</v>
      </c>
      <c r="F1797" s="83" t="s">
        <v>311</v>
      </c>
      <c r="G1797" s="83" t="s">
        <v>311</v>
      </c>
      <c r="H1797" s="83" t="s">
        <v>311</v>
      </c>
      <c r="I1797" s="83" t="s">
        <v>311</v>
      </c>
      <c r="J1797" s="83" t="s">
        <v>311</v>
      </c>
      <c r="K1797" s="84" t="s">
        <v>311</v>
      </c>
      <c r="L1797" s="83" t="s">
        <v>311</v>
      </c>
      <c r="M1797" s="85" t="s">
        <v>311</v>
      </c>
      <c r="N1797" s="83" t="s">
        <v>311</v>
      </c>
      <c r="O1797" s="84" t="s">
        <v>311</v>
      </c>
      <c r="P1797" s="83" t="s">
        <v>311</v>
      </c>
      <c r="Q1797" s="83" t="s">
        <v>311</v>
      </c>
      <c r="R1797" s="83" t="s">
        <v>311</v>
      </c>
      <c r="S1797" s="86" t="s">
        <v>311</v>
      </c>
      <c r="T1797" s="83" t="s">
        <v>311</v>
      </c>
      <c r="U1797" s="83" t="s">
        <v>311</v>
      </c>
      <c r="V1797" s="83" t="s">
        <v>311</v>
      </c>
      <c r="W1797" s="86" t="s">
        <v>311</v>
      </c>
      <c r="X1797" s="86" t="s">
        <v>311</v>
      </c>
      <c r="Y1797" s="90" t="str">
        <f>IF(tbl_main[[#This Row],[ИНН организации]]="","",IF(ISERROR(VLOOKUP(tbl_main[[#This Row],[ИНН организации]],tbl_inn[],3,FALSE)),"Проверьте ИНН",VLOOKUP(tbl_main[[#This Row],[ИНН организации]],tbl_inn[],3,FALSE)))</f>
        <v/>
      </c>
      <c r="Z1797" s="90" t="str">
        <f>IF(ISERROR(VLOOKUP(tbl_main[[#This Row],[ИНН организации]],tbl_inn[],4,FALSE)),"",VLOOKUP(tbl_main[[#This Row],[ИНН организации]],tbl_inn[],4,FALSE))</f>
        <v/>
      </c>
      <c r="AA1797" s="90" t="str">
        <f>IF(ISERROR(VLOOKUP(tbl_main[[#This Row],[ИНН организации]],tbl_inn[],8,FALSE)),"",VLOOKUP(tbl_main[[#This Row],[ИНН организации]],tbl_inn[],8,FALSE))</f>
        <v/>
      </c>
      <c r="AB1797" s="83" t="s">
        <v>311</v>
      </c>
      <c r="AC1797" s="83" t="s">
        <v>311</v>
      </c>
      <c r="AD1797" s="83" t="s">
        <v>311</v>
      </c>
      <c r="AE1797" s="83" t="s">
        <v>311</v>
      </c>
      <c r="AF1797" s="83" t="s">
        <v>311</v>
      </c>
      <c r="AG1797" s="83" t="s">
        <v>311</v>
      </c>
      <c r="AH1797" s="83" t="s">
        <v>311</v>
      </c>
      <c r="AI1797" s="83" t="s">
        <v>311</v>
      </c>
      <c r="AJ1797" s="83" t="s">
        <v>311</v>
      </c>
      <c r="AK1797" s="83" t="s">
        <v>311</v>
      </c>
      <c r="AL1797" s="83" t="s">
        <v>311</v>
      </c>
      <c r="AM1797" s="83" t="s">
        <v>311</v>
      </c>
      <c r="AN1797" s="83" t="s">
        <v>311</v>
      </c>
    </row>
    <row r="1798" spans="1:40" x14ac:dyDescent="0.25">
      <c r="A1798" s="81">
        <f t="shared" si="27"/>
        <v>1789</v>
      </c>
      <c r="B1798" s="82" t="str">
        <f>IF(tbl_main[[#This Row],[ТИП]]="","",IF(tbl_main[[#This Row],[Серия и номер]]="","",tbl_main[[#This Row],[ТИП]]&amp;"-"&amp;RIGHT(tbl_main[[#This Row],[Серия и номер]],6)))</f>
        <v/>
      </c>
      <c r="C1798" s="83" t="s">
        <v>311</v>
      </c>
      <c r="D1798" s="83" t="s">
        <v>311</v>
      </c>
      <c r="E1798" s="83" t="s">
        <v>311</v>
      </c>
      <c r="F1798" s="83" t="s">
        <v>311</v>
      </c>
      <c r="G1798" s="83" t="s">
        <v>311</v>
      </c>
      <c r="H1798" s="83" t="s">
        <v>311</v>
      </c>
      <c r="I1798" s="83" t="s">
        <v>311</v>
      </c>
      <c r="J1798" s="83" t="s">
        <v>311</v>
      </c>
      <c r="K1798" s="84" t="s">
        <v>311</v>
      </c>
      <c r="L1798" s="83" t="s">
        <v>311</v>
      </c>
      <c r="M1798" s="85" t="s">
        <v>311</v>
      </c>
      <c r="N1798" s="83" t="s">
        <v>311</v>
      </c>
      <c r="O1798" s="84" t="s">
        <v>311</v>
      </c>
      <c r="P1798" s="83" t="s">
        <v>311</v>
      </c>
      <c r="Q1798" s="83" t="s">
        <v>311</v>
      </c>
      <c r="R1798" s="83" t="s">
        <v>311</v>
      </c>
      <c r="S1798" s="86" t="s">
        <v>311</v>
      </c>
      <c r="T1798" s="83" t="s">
        <v>311</v>
      </c>
      <c r="U1798" s="83" t="s">
        <v>311</v>
      </c>
      <c r="V1798" s="83" t="s">
        <v>311</v>
      </c>
      <c r="W1798" s="86" t="s">
        <v>311</v>
      </c>
      <c r="X1798" s="86" t="s">
        <v>311</v>
      </c>
      <c r="Y1798" s="90" t="str">
        <f>IF(tbl_main[[#This Row],[ИНН организации]]="","",IF(ISERROR(VLOOKUP(tbl_main[[#This Row],[ИНН организации]],tbl_inn[],3,FALSE)),"Проверьте ИНН",VLOOKUP(tbl_main[[#This Row],[ИНН организации]],tbl_inn[],3,FALSE)))</f>
        <v/>
      </c>
      <c r="Z1798" s="90" t="str">
        <f>IF(ISERROR(VLOOKUP(tbl_main[[#This Row],[ИНН организации]],tbl_inn[],4,FALSE)),"",VLOOKUP(tbl_main[[#This Row],[ИНН организации]],tbl_inn[],4,FALSE))</f>
        <v/>
      </c>
      <c r="AA1798" s="90" t="str">
        <f>IF(ISERROR(VLOOKUP(tbl_main[[#This Row],[ИНН организации]],tbl_inn[],8,FALSE)),"",VLOOKUP(tbl_main[[#This Row],[ИНН организации]],tbl_inn[],8,FALSE))</f>
        <v/>
      </c>
      <c r="AB1798" s="83" t="s">
        <v>311</v>
      </c>
      <c r="AC1798" s="83" t="s">
        <v>311</v>
      </c>
      <c r="AD1798" s="83" t="s">
        <v>311</v>
      </c>
      <c r="AE1798" s="83" t="s">
        <v>311</v>
      </c>
      <c r="AF1798" s="83" t="s">
        <v>311</v>
      </c>
      <c r="AG1798" s="83" t="s">
        <v>311</v>
      </c>
      <c r="AH1798" s="83" t="s">
        <v>311</v>
      </c>
      <c r="AI1798" s="83" t="s">
        <v>311</v>
      </c>
      <c r="AJ1798" s="83" t="s">
        <v>311</v>
      </c>
      <c r="AK1798" s="83" t="s">
        <v>311</v>
      </c>
      <c r="AL1798" s="83" t="s">
        <v>311</v>
      </c>
      <c r="AM1798" s="83" t="s">
        <v>311</v>
      </c>
      <c r="AN1798" s="83" t="s">
        <v>311</v>
      </c>
    </row>
    <row r="1799" spans="1:40" x14ac:dyDescent="0.25">
      <c r="A1799" s="81">
        <f t="shared" si="27"/>
        <v>1790</v>
      </c>
      <c r="B1799" s="82" t="str">
        <f>IF(tbl_main[[#This Row],[ТИП]]="","",IF(tbl_main[[#This Row],[Серия и номер]]="","",tbl_main[[#This Row],[ТИП]]&amp;"-"&amp;RIGHT(tbl_main[[#This Row],[Серия и номер]],6)))</f>
        <v/>
      </c>
      <c r="C1799" s="83" t="s">
        <v>311</v>
      </c>
      <c r="D1799" s="83" t="s">
        <v>311</v>
      </c>
      <c r="E1799" s="83" t="s">
        <v>311</v>
      </c>
      <c r="F1799" s="83" t="s">
        <v>311</v>
      </c>
      <c r="G1799" s="83" t="s">
        <v>311</v>
      </c>
      <c r="H1799" s="83" t="s">
        <v>311</v>
      </c>
      <c r="I1799" s="83" t="s">
        <v>311</v>
      </c>
      <c r="J1799" s="83" t="s">
        <v>311</v>
      </c>
      <c r="K1799" s="84" t="s">
        <v>311</v>
      </c>
      <c r="L1799" s="83" t="s">
        <v>311</v>
      </c>
      <c r="M1799" s="85" t="s">
        <v>311</v>
      </c>
      <c r="N1799" s="83" t="s">
        <v>311</v>
      </c>
      <c r="O1799" s="84" t="s">
        <v>311</v>
      </c>
      <c r="P1799" s="83" t="s">
        <v>311</v>
      </c>
      <c r="Q1799" s="83" t="s">
        <v>311</v>
      </c>
      <c r="R1799" s="83" t="s">
        <v>311</v>
      </c>
      <c r="S1799" s="86" t="s">
        <v>311</v>
      </c>
      <c r="T1799" s="83" t="s">
        <v>311</v>
      </c>
      <c r="U1799" s="83" t="s">
        <v>311</v>
      </c>
      <c r="V1799" s="83" t="s">
        <v>311</v>
      </c>
      <c r="W1799" s="86" t="s">
        <v>311</v>
      </c>
      <c r="X1799" s="86" t="s">
        <v>311</v>
      </c>
      <c r="Y1799" s="90" t="str">
        <f>IF(tbl_main[[#This Row],[ИНН организации]]="","",IF(ISERROR(VLOOKUP(tbl_main[[#This Row],[ИНН организации]],tbl_inn[],3,FALSE)),"Проверьте ИНН",VLOOKUP(tbl_main[[#This Row],[ИНН организации]],tbl_inn[],3,FALSE)))</f>
        <v/>
      </c>
      <c r="Z1799" s="90" t="str">
        <f>IF(ISERROR(VLOOKUP(tbl_main[[#This Row],[ИНН организации]],tbl_inn[],4,FALSE)),"",VLOOKUP(tbl_main[[#This Row],[ИНН организации]],tbl_inn[],4,FALSE))</f>
        <v/>
      </c>
      <c r="AA1799" s="90" t="str">
        <f>IF(ISERROR(VLOOKUP(tbl_main[[#This Row],[ИНН организации]],tbl_inn[],8,FALSE)),"",VLOOKUP(tbl_main[[#This Row],[ИНН организации]],tbl_inn[],8,FALSE))</f>
        <v/>
      </c>
      <c r="AB1799" s="83" t="s">
        <v>311</v>
      </c>
      <c r="AC1799" s="83" t="s">
        <v>311</v>
      </c>
      <c r="AD1799" s="83" t="s">
        <v>311</v>
      </c>
      <c r="AE1799" s="83" t="s">
        <v>311</v>
      </c>
      <c r="AF1799" s="83" t="s">
        <v>311</v>
      </c>
      <c r="AG1799" s="83" t="s">
        <v>311</v>
      </c>
      <c r="AH1799" s="83" t="s">
        <v>311</v>
      </c>
      <c r="AI1799" s="83" t="s">
        <v>311</v>
      </c>
      <c r="AJ1799" s="83" t="s">
        <v>311</v>
      </c>
      <c r="AK1799" s="83" t="s">
        <v>311</v>
      </c>
      <c r="AL1799" s="83" t="s">
        <v>311</v>
      </c>
      <c r="AM1799" s="83" t="s">
        <v>311</v>
      </c>
      <c r="AN1799" s="83" t="s">
        <v>311</v>
      </c>
    </row>
    <row r="1800" spans="1:40" x14ac:dyDescent="0.25">
      <c r="A1800" s="81">
        <f t="shared" si="27"/>
        <v>1791</v>
      </c>
      <c r="B1800" s="82" t="str">
        <f>IF(tbl_main[[#This Row],[ТИП]]="","",IF(tbl_main[[#This Row],[Серия и номер]]="","",tbl_main[[#This Row],[ТИП]]&amp;"-"&amp;RIGHT(tbl_main[[#This Row],[Серия и номер]],6)))</f>
        <v/>
      </c>
      <c r="C1800" s="83" t="s">
        <v>311</v>
      </c>
      <c r="D1800" s="83" t="s">
        <v>311</v>
      </c>
      <c r="E1800" s="83" t="s">
        <v>311</v>
      </c>
      <c r="F1800" s="83" t="s">
        <v>311</v>
      </c>
      <c r="G1800" s="83" t="s">
        <v>311</v>
      </c>
      <c r="H1800" s="83" t="s">
        <v>311</v>
      </c>
      <c r="I1800" s="83" t="s">
        <v>311</v>
      </c>
      <c r="J1800" s="83" t="s">
        <v>311</v>
      </c>
      <c r="K1800" s="84" t="s">
        <v>311</v>
      </c>
      <c r="L1800" s="83" t="s">
        <v>311</v>
      </c>
      <c r="M1800" s="85" t="s">
        <v>311</v>
      </c>
      <c r="N1800" s="83" t="s">
        <v>311</v>
      </c>
      <c r="O1800" s="84" t="s">
        <v>311</v>
      </c>
      <c r="P1800" s="83" t="s">
        <v>311</v>
      </c>
      <c r="Q1800" s="83" t="s">
        <v>311</v>
      </c>
      <c r="R1800" s="83" t="s">
        <v>311</v>
      </c>
      <c r="S1800" s="86" t="s">
        <v>311</v>
      </c>
      <c r="T1800" s="83" t="s">
        <v>311</v>
      </c>
      <c r="U1800" s="83" t="s">
        <v>311</v>
      </c>
      <c r="V1800" s="83" t="s">
        <v>311</v>
      </c>
      <c r="W1800" s="86" t="s">
        <v>311</v>
      </c>
      <c r="X1800" s="86" t="s">
        <v>311</v>
      </c>
      <c r="Y1800" s="90" t="str">
        <f>IF(tbl_main[[#This Row],[ИНН организации]]="","",IF(ISERROR(VLOOKUP(tbl_main[[#This Row],[ИНН организации]],tbl_inn[],3,FALSE)),"Проверьте ИНН",VLOOKUP(tbl_main[[#This Row],[ИНН организации]],tbl_inn[],3,FALSE)))</f>
        <v/>
      </c>
      <c r="Z1800" s="90" t="str">
        <f>IF(ISERROR(VLOOKUP(tbl_main[[#This Row],[ИНН организации]],tbl_inn[],4,FALSE)),"",VLOOKUP(tbl_main[[#This Row],[ИНН организации]],tbl_inn[],4,FALSE))</f>
        <v/>
      </c>
      <c r="AA1800" s="90" t="str">
        <f>IF(ISERROR(VLOOKUP(tbl_main[[#This Row],[ИНН организации]],tbl_inn[],8,FALSE)),"",VLOOKUP(tbl_main[[#This Row],[ИНН организации]],tbl_inn[],8,FALSE))</f>
        <v/>
      </c>
      <c r="AB1800" s="83" t="s">
        <v>311</v>
      </c>
      <c r="AC1800" s="83" t="s">
        <v>311</v>
      </c>
      <c r="AD1800" s="83" t="s">
        <v>311</v>
      </c>
      <c r="AE1800" s="83" t="s">
        <v>311</v>
      </c>
      <c r="AF1800" s="83" t="s">
        <v>311</v>
      </c>
      <c r="AG1800" s="83" t="s">
        <v>311</v>
      </c>
      <c r="AH1800" s="83" t="s">
        <v>311</v>
      </c>
      <c r="AI1800" s="83" t="s">
        <v>311</v>
      </c>
      <c r="AJ1800" s="83" t="s">
        <v>311</v>
      </c>
      <c r="AK1800" s="83" t="s">
        <v>311</v>
      </c>
      <c r="AL1800" s="83" t="s">
        <v>311</v>
      </c>
      <c r="AM1800" s="83" t="s">
        <v>311</v>
      </c>
      <c r="AN1800" s="83" t="s">
        <v>311</v>
      </c>
    </row>
    <row r="1801" spans="1:40" x14ac:dyDescent="0.25">
      <c r="A1801" s="81">
        <f t="shared" si="27"/>
        <v>1792</v>
      </c>
      <c r="B1801" s="82" t="str">
        <f>IF(tbl_main[[#This Row],[ТИП]]="","",IF(tbl_main[[#This Row],[Серия и номер]]="","",tbl_main[[#This Row],[ТИП]]&amp;"-"&amp;RIGHT(tbl_main[[#This Row],[Серия и номер]],6)))</f>
        <v/>
      </c>
      <c r="C1801" s="83" t="s">
        <v>311</v>
      </c>
      <c r="D1801" s="83" t="s">
        <v>311</v>
      </c>
      <c r="E1801" s="83" t="s">
        <v>311</v>
      </c>
      <c r="F1801" s="83" t="s">
        <v>311</v>
      </c>
      <c r="G1801" s="83" t="s">
        <v>311</v>
      </c>
      <c r="H1801" s="83" t="s">
        <v>311</v>
      </c>
      <c r="I1801" s="83" t="s">
        <v>311</v>
      </c>
      <c r="J1801" s="83" t="s">
        <v>311</v>
      </c>
      <c r="K1801" s="84" t="s">
        <v>311</v>
      </c>
      <c r="L1801" s="83" t="s">
        <v>311</v>
      </c>
      <c r="M1801" s="85" t="s">
        <v>311</v>
      </c>
      <c r="N1801" s="83" t="s">
        <v>311</v>
      </c>
      <c r="O1801" s="84" t="s">
        <v>311</v>
      </c>
      <c r="P1801" s="83" t="s">
        <v>311</v>
      </c>
      <c r="Q1801" s="83" t="s">
        <v>311</v>
      </c>
      <c r="R1801" s="83" t="s">
        <v>311</v>
      </c>
      <c r="S1801" s="86" t="s">
        <v>311</v>
      </c>
      <c r="T1801" s="83" t="s">
        <v>311</v>
      </c>
      <c r="U1801" s="83" t="s">
        <v>311</v>
      </c>
      <c r="V1801" s="83" t="s">
        <v>311</v>
      </c>
      <c r="W1801" s="86" t="s">
        <v>311</v>
      </c>
      <c r="X1801" s="86" t="s">
        <v>311</v>
      </c>
      <c r="Y1801" s="90" t="str">
        <f>IF(tbl_main[[#This Row],[ИНН организации]]="","",IF(ISERROR(VLOOKUP(tbl_main[[#This Row],[ИНН организации]],tbl_inn[],3,FALSE)),"Проверьте ИНН",VLOOKUP(tbl_main[[#This Row],[ИНН организации]],tbl_inn[],3,FALSE)))</f>
        <v/>
      </c>
      <c r="Z1801" s="90" t="str">
        <f>IF(ISERROR(VLOOKUP(tbl_main[[#This Row],[ИНН организации]],tbl_inn[],4,FALSE)),"",VLOOKUP(tbl_main[[#This Row],[ИНН организации]],tbl_inn[],4,FALSE))</f>
        <v/>
      </c>
      <c r="AA1801" s="90" t="str">
        <f>IF(ISERROR(VLOOKUP(tbl_main[[#This Row],[ИНН организации]],tbl_inn[],8,FALSE)),"",VLOOKUP(tbl_main[[#This Row],[ИНН организации]],tbl_inn[],8,FALSE))</f>
        <v/>
      </c>
      <c r="AB1801" s="83" t="s">
        <v>311</v>
      </c>
      <c r="AC1801" s="83" t="s">
        <v>311</v>
      </c>
      <c r="AD1801" s="83" t="s">
        <v>311</v>
      </c>
      <c r="AE1801" s="83" t="s">
        <v>311</v>
      </c>
      <c r="AF1801" s="83" t="s">
        <v>311</v>
      </c>
      <c r="AG1801" s="83" t="s">
        <v>311</v>
      </c>
      <c r="AH1801" s="83" t="s">
        <v>311</v>
      </c>
      <c r="AI1801" s="83" t="s">
        <v>311</v>
      </c>
      <c r="AJ1801" s="83" t="s">
        <v>311</v>
      </c>
      <c r="AK1801" s="83" t="s">
        <v>311</v>
      </c>
      <c r="AL1801" s="83" t="s">
        <v>311</v>
      </c>
      <c r="AM1801" s="83" t="s">
        <v>311</v>
      </c>
      <c r="AN1801" s="83" t="s">
        <v>311</v>
      </c>
    </row>
    <row r="1802" spans="1:40" x14ac:dyDescent="0.25">
      <c r="A1802" s="81">
        <f t="shared" si="27"/>
        <v>1793</v>
      </c>
      <c r="B1802" s="82" t="str">
        <f>IF(tbl_main[[#This Row],[ТИП]]="","",IF(tbl_main[[#This Row],[Серия и номер]]="","",tbl_main[[#This Row],[ТИП]]&amp;"-"&amp;RIGHT(tbl_main[[#This Row],[Серия и номер]],6)))</f>
        <v/>
      </c>
      <c r="C1802" s="83" t="s">
        <v>311</v>
      </c>
      <c r="D1802" s="83" t="s">
        <v>311</v>
      </c>
      <c r="E1802" s="83" t="s">
        <v>311</v>
      </c>
      <c r="F1802" s="83" t="s">
        <v>311</v>
      </c>
      <c r="G1802" s="83" t="s">
        <v>311</v>
      </c>
      <c r="H1802" s="83" t="s">
        <v>311</v>
      </c>
      <c r="I1802" s="83" t="s">
        <v>311</v>
      </c>
      <c r="J1802" s="83" t="s">
        <v>311</v>
      </c>
      <c r="K1802" s="84" t="s">
        <v>311</v>
      </c>
      <c r="L1802" s="83" t="s">
        <v>311</v>
      </c>
      <c r="M1802" s="85" t="s">
        <v>311</v>
      </c>
      <c r="N1802" s="83" t="s">
        <v>311</v>
      </c>
      <c r="O1802" s="84" t="s">
        <v>311</v>
      </c>
      <c r="P1802" s="83" t="s">
        <v>311</v>
      </c>
      <c r="Q1802" s="83" t="s">
        <v>311</v>
      </c>
      <c r="R1802" s="83" t="s">
        <v>311</v>
      </c>
      <c r="S1802" s="86" t="s">
        <v>311</v>
      </c>
      <c r="T1802" s="83" t="s">
        <v>311</v>
      </c>
      <c r="U1802" s="83" t="s">
        <v>311</v>
      </c>
      <c r="V1802" s="83" t="s">
        <v>311</v>
      </c>
      <c r="W1802" s="86" t="s">
        <v>311</v>
      </c>
      <c r="X1802" s="86" t="s">
        <v>311</v>
      </c>
      <c r="Y1802" s="90" t="str">
        <f>IF(tbl_main[[#This Row],[ИНН организации]]="","",IF(ISERROR(VLOOKUP(tbl_main[[#This Row],[ИНН организации]],tbl_inn[],3,FALSE)),"Проверьте ИНН",VLOOKUP(tbl_main[[#This Row],[ИНН организации]],tbl_inn[],3,FALSE)))</f>
        <v/>
      </c>
      <c r="Z1802" s="90" t="str">
        <f>IF(ISERROR(VLOOKUP(tbl_main[[#This Row],[ИНН организации]],tbl_inn[],4,FALSE)),"",VLOOKUP(tbl_main[[#This Row],[ИНН организации]],tbl_inn[],4,FALSE))</f>
        <v/>
      </c>
      <c r="AA1802" s="90" t="str">
        <f>IF(ISERROR(VLOOKUP(tbl_main[[#This Row],[ИНН организации]],tbl_inn[],8,FALSE)),"",VLOOKUP(tbl_main[[#This Row],[ИНН организации]],tbl_inn[],8,FALSE))</f>
        <v/>
      </c>
      <c r="AB1802" s="83" t="s">
        <v>311</v>
      </c>
      <c r="AC1802" s="83" t="s">
        <v>311</v>
      </c>
      <c r="AD1802" s="83" t="s">
        <v>311</v>
      </c>
      <c r="AE1802" s="83" t="s">
        <v>311</v>
      </c>
      <c r="AF1802" s="83" t="s">
        <v>311</v>
      </c>
      <c r="AG1802" s="83" t="s">
        <v>311</v>
      </c>
      <c r="AH1802" s="83" t="s">
        <v>311</v>
      </c>
      <c r="AI1802" s="83" t="s">
        <v>311</v>
      </c>
      <c r="AJ1802" s="83" t="s">
        <v>311</v>
      </c>
      <c r="AK1802" s="83" t="s">
        <v>311</v>
      </c>
      <c r="AL1802" s="83" t="s">
        <v>311</v>
      </c>
      <c r="AM1802" s="83" t="s">
        <v>311</v>
      </c>
      <c r="AN1802" s="83" t="s">
        <v>311</v>
      </c>
    </row>
    <row r="1803" spans="1:40" x14ac:dyDescent="0.25">
      <c r="A1803" s="81">
        <f t="shared" ref="A1803:A1866" si="28">ROW()-9</f>
        <v>1794</v>
      </c>
      <c r="B1803" s="82" t="str">
        <f>IF(tbl_main[[#This Row],[ТИП]]="","",IF(tbl_main[[#This Row],[Серия и номер]]="","",tbl_main[[#This Row],[ТИП]]&amp;"-"&amp;RIGHT(tbl_main[[#This Row],[Серия и номер]],6)))</f>
        <v/>
      </c>
      <c r="C1803" s="83" t="s">
        <v>311</v>
      </c>
      <c r="D1803" s="83" t="s">
        <v>311</v>
      </c>
      <c r="E1803" s="83" t="s">
        <v>311</v>
      </c>
      <c r="F1803" s="83" t="s">
        <v>311</v>
      </c>
      <c r="G1803" s="83" t="s">
        <v>311</v>
      </c>
      <c r="H1803" s="83" t="s">
        <v>311</v>
      </c>
      <c r="I1803" s="83" t="s">
        <v>311</v>
      </c>
      <c r="J1803" s="83" t="s">
        <v>311</v>
      </c>
      <c r="K1803" s="84" t="s">
        <v>311</v>
      </c>
      <c r="L1803" s="83" t="s">
        <v>311</v>
      </c>
      <c r="M1803" s="85" t="s">
        <v>311</v>
      </c>
      <c r="N1803" s="83" t="s">
        <v>311</v>
      </c>
      <c r="O1803" s="84" t="s">
        <v>311</v>
      </c>
      <c r="P1803" s="83" t="s">
        <v>311</v>
      </c>
      <c r="Q1803" s="83" t="s">
        <v>311</v>
      </c>
      <c r="R1803" s="83" t="s">
        <v>311</v>
      </c>
      <c r="S1803" s="86" t="s">
        <v>311</v>
      </c>
      <c r="T1803" s="83" t="s">
        <v>311</v>
      </c>
      <c r="U1803" s="83" t="s">
        <v>311</v>
      </c>
      <c r="V1803" s="83" t="s">
        <v>311</v>
      </c>
      <c r="W1803" s="86" t="s">
        <v>311</v>
      </c>
      <c r="X1803" s="86" t="s">
        <v>311</v>
      </c>
      <c r="Y1803" s="90" t="str">
        <f>IF(tbl_main[[#This Row],[ИНН организации]]="","",IF(ISERROR(VLOOKUP(tbl_main[[#This Row],[ИНН организации]],tbl_inn[],3,FALSE)),"Проверьте ИНН",VLOOKUP(tbl_main[[#This Row],[ИНН организации]],tbl_inn[],3,FALSE)))</f>
        <v/>
      </c>
      <c r="Z1803" s="90" t="str">
        <f>IF(ISERROR(VLOOKUP(tbl_main[[#This Row],[ИНН организации]],tbl_inn[],4,FALSE)),"",VLOOKUP(tbl_main[[#This Row],[ИНН организации]],tbl_inn[],4,FALSE))</f>
        <v/>
      </c>
      <c r="AA1803" s="90" t="str">
        <f>IF(ISERROR(VLOOKUP(tbl_main[[#This Row],[ИНН организации]],tbl_inn[],8,FALSE)),"",VLOOKUP(tbl_main[[#This Row],[ИНН организации]],tbl_inn[],8,FALSE))</f>
        <v/>
      </c>
      <c r="AB1803" s="83" t="s">
        <v>311</v>
      </c>
      <c r="AC1803" s="83" t="s">
        <v>311</v>
      </c>
      <c r="AD1803" s="83" t="s">
        <v>311</v>
      </c>
      <c r="AE1803" s="83" t="s">
        <v>311</v>
      </c>
      <c r="AF1803" s="83" t="s">
        <v>311</v>
      </c>
      <c r="AG1803" s="83" t="s">
        <v>311</v>
      </c>
      <c r="AH1803" s="83" t="s">
        <v>311</v>
      </c>
      <c r="AI1803" s="83" t="s">
        <v>311</v>
      </c>
      <c r="AJ1803" s="83" t="s">
        <v>311</v>
      </c>
      <c r="AK1803" s="83" t="s">
        <v>311</v>
      </c>
      <c r="AL1803" s="83" t="s">
        <v>311</v>
      </c>
      <c r="AM1803" s="83" t="s">
        <v>311</v>
      </c>
      <c r="AN1803" s="83" t="s">
        <v>311</v>
      </c>
    </row>
    <row r="1804" spans="1:40" x14ac:dyDescent="0.25">
      <c r="A1804" s="81">
        <f t="shared" si="28"/>
        <v>1795</v>
      </c>
      <c r="B1804" s="82" t="str">
        <f>IF(tbl_main[[#This Row],[ТИП]]="","",IF(tbl_main[[#This Row],[Серия и номер]]="","",tbl_main[[#This Row],[ТИП]]&amp;"-"&amp;RIGHT(tbl_main[[#This Row],[Серия и номер]],6)))</f>
        <v/>
      </c>
      <c r="C1804" s="83" t="s">
        <v>311</v>
      </c>
      <c r="D1804" s="83" t="s">
        <v>311</v>
      </c>
      <c r="E1804" s="83" t="s">
        <v>311</v>
      </c>
      <c r="F1804" s="83" t="s">
        <v>311</v>
      </c>
      <c r="G1804" s="83" t="s">
        <v>311</v>
      </c>
      <c r="H1804" s="83" t="s">
        <v>311</v>
      </c>
      <c r="I1804" s="83" t="s">
        <v>311</v>
      </c>
      <c r="J1804" s="83" t="s">
        <v>311</v>
      </c>
      <c r="K1804" s="84" t="s">
        <v>311</v>
      </c>
      <c r="L1804" s="83" t="s">
        <v>311</v>
      </c>
      <c r="M1804" s="85" t="s">
        <v>311</v>
      </c>
      <c r="N1804" s="83" t="s">
        <v>311</v>
      </c>
      <c r="O1804" s="84" t="s">
        <v>311</v>
      </c>
      <c r="P1804" s="83" t="s">
        <v>311</v>
      </c>
      <c r="Q1804" s="83" t="s">
        <v>311</v>
      </c>
      <c r="R1804" s="83" t="s">
        <v>311</v>
      </c>
      <c r="S1804" s="86" t="s">
        <v>311</v>
      </c>
      <c r="T1804" s="83" t="s">
        <v>311</v>
      </c>
      <c r="U1804" s="83" t="s">
        <v>311</v>
      </c>
      <c r="V1804" s="83" t="s">
        <v>311</v>
      </c>
      <c r="W1804" s="86" t="s">
        <v>311</v>
      </c>
      <c r="X1804" s="86" t="s">
        <v>311</v>
      </c>
      <c r="Y1804" s="90" t="str">
        <f>IF(tbl_main[[#This Row],[ИНН организации]]="","",IF(ISERROR(VLOOKUP(tbl_main[[#This Row],[ИНН организации]],tbl_inn[],3,FALSE)),"Проверьте ИНН",VLOOKUP(tbl_main[[#This Row],[ИНН организации]],tbl_inn[],3,FALSE)))</f>
        <v/>
      </c>
      <c r="Z1804" s="90" t="str">
        <f>IF(ISERROR(VLOOKUP(tbl_main[[#This Row],[ИНН организации]],tbl_inn[],4,FALSE)),"",VLOOKUP(tbl_main[[#This Row],[ИНН организации]],tbl_inn[],4,FALSE))</f>
        <v/>
      </c>
      <c r="AA1804" s="90" t="str">
        <f>IF(ISERROR(VLOOKUP(tbl_main[[#This Row],[ИНН организации]],tbl_inn[],8,FALSE)),"",VLOOKUP(tbl_main[[#This Row],[ИНН организации]],tbl_inn[],8,FALSE))</f>
        <v/>
      </c>
      <c r="AB1804" s="83" t="s">
        <v>311</v>
      </c>
      <c r="AC1804" s="83" t="s">
        <v>311</v>
      </c>
      <c r="AD1804" s="83" t="s">
        <v>311</v>
      </c>
      <c r="AE1804" s="83" t="s">
        <v>311</v>
      </c>
      <c r="AF1804" s="83" t="s">
        <v>311</v>
      </c>
      <c r="AG1804" s="83" t="s">
        <v>311</v>
      </c>
      <c r="AH1804" s="83" t="s">
        <v>311</v>
      </c>
      <c r="AI1804" s="83" t="s">
        <v>311</v>
      </c>
      <c r="AJ1804" s="83" t="s">
        <v>311</v>
      </c>
      <c r="AK1804" s="83" t="s">
        <v>311</v>
      </c>
      <c r="AL1804" s="83" t="s">
        <v>311</v>
      </c>
      <c r="AM1804" s="83" t="s">
        <v>311</v>
      </c>
      <c r="AN1804" s="83" t="s">
        <v>311</v>
      </c>
    </row>
    <row r="1805" spans="1:40" x14ac:dyDescent="0.25">
      <c r="A1805" s="81">
        <f t="shared" si="28"/>
        <v>1796</v>
      </c>
      <c r="B1805" s="82" t="str">
        <f>IF(tbl_main[[#This Row],[ТИП]]="","",IF(tbl_main[[#This Row],[Серия и номер]]="","",tbl_main[[#This Row],[ТИП]]&amp;"-"&amp;RIGHT(tbl_main[[#This Row],[Серия и номер]],6)))</f>
        <v/>
      </c>
      <c r="C1805" s="83" t="s">
        <v>311</v>
      </c>
      <c r="D1805" s="83" t="s">
        <v>311</v>
      </c>
      <c r="E1805" s="83" t="s">
        <v>311</v>
      </c>
      <c r="F1805" s="83" t="s">
        <v>311</v>
      </c>
      <c r="G1805" s="83" t="s">
        <v>311</v>
      </c>
      <c r="H1805" s="83" t="s">
        <v>311</v>
      </c>
      <c r="I1805" s="83" t="s">
        <v>311</v>
      </c>
      <c r="J1805" s="83" t="s">
        <v>311</v>
      </c>
      <c r="K1805" s="84" t="s">
        <v>311</v>
      </c>
      <c r="L1805" s="83" t="s">
        <v>311</v>
      </c>
      <c r="M1805" s="85" t="s">
        <v>311</v>
      </c>
      <c r="N1805" s="83" t="s">
        <v>311</v>
      </c>
      <c r="O1805" s="84" t="s">
        <v>311</v>
      </c>
      <c r="P1805" s="83" t="s">
        <v>311</v>
      </c>
      <c r="Q1805" s="83" t="s">
        <v>311</v>
      </c>
      <c r="R1805" s="83" t="s">
        <v>311</v>
      </c>
      <c r="S1805" s="86" t="s">
        <v>311</v>
      </c>
      <c r="T1805" s="83" t="s">
        <v>311</v>
      </c>
      <c r="U1805" s="83" t="s">
        <v>311</v>
      </c>
      <c r="V1805" s="83" t="s">
        <v>311</v>
      </c>
      <c r="W1805" s="86" t="s">
        <v>311</v>
      </c>
      <c r="X1805" s="86" t="s">
        <v>311</v>
      </c>
      <c r="Y1805" s="90" t="str">
        <f>IF(tbl_main[[#This Row],[ИНН организации]]="","",IF(ISERROR(VLOOKUP(tbl_main[[#This Row],[ИНН организации]],tbl_inn[],3,FALSE)),"Проверьте ИНН",VLOOKUP(tbl_main[[#This Row],[ИНН организации]],tbl_inn[],3,FALSE)))</f>
        <v/>
      </c>
      <c r="Z1805" s="90" t="str">
        <f>IF(ISERROR(VLOOKUP(tbl_main[[#This Row],[ИНН организации]],tbl_inn[],4,FALSE)),"",VLOOKUP(tbl_main[[#This Row],[ИНН организации]],tbl_inn[],4,FALSE))</f>
        <v/>
      </c>
      <c r="AA1805" s="90" t="str">
        <f>IF(ISERROR(VLOOKUP(tbl_main[[#This Row],[ИНН организации]],tbl_inn[],8,FALSE)),"",VLOOKUP(tbl_main[[#This Row],[ИНН организации]],tbl_inn[],8,FALSE))</f>
        <v/>
      </c>
      <c r="AB1805" s="83" t="s">
        <v>311</v>
      </c>
      <c r="AC1805" s="83" t="s">
        <v>311</v>
      </c>
      <c r="AD1805" s="83" t="s">
        <v>311</v>
      </c>
      <c r="AE1805" s="83" t="s">
        <v>311</v>
      </c>
      <c r="AF1805" s="83" t="s">
        <v>311</v>
      </c>
      <c r="AG1805" s="83" t="s">
        <v>311</v>
      </c>
      <c r="AH1805" s="83" t="s">
        <v>311</v>
      </c>
      <c r="AI1805" s="83" t="s">
        <v>311</v>
      </c>
      <c r="AJ1805" s="83" t="s">
        <v>311</v>
      </c>
      <c r="AK1805" s="83" t="s">
        <v>311</v>
      </c>
      <c r="AL1805" s="83" t="s">
        <v>311</v>
      </c>
      <c r="AM1805" s="83" t="s">
        <v>311</v>
      </c>
      <c r="AN1805" s="83" t="s">
        <v>311</v>
      </c>
    </row>
    <row r="1806" spans="1:40" x14ac:dyDescent="0.25">
      <c r="A1806" s="81">
        <f t="shared" si="28"/>
        <v>1797</v>
      </c>
      <c r="B1806" s="82" t="str">
        <f>IF(tbl_main[[#This Row],[ТИП]]="","",IF(tbl_main[[#This Row],[Серия и номер]]="","",tbl_main[[#This Row],[ТИП]]&amp;"-"&amp;RIGHT(tbl_main[[#This Row],[Серия и номер]],6)))</f>
        <v/>
      </c>
      <c r="C1806" s="83" t="s">
        <v>311</v>
      </c>
      <c r="D1806" s="83" t="s">
        <v>311</v>
      </c>
      <c r="E1806" s="83" t="s">
        <v>311</v>
      </c>
      <c r="F1806" s="83" t="s">
        <v>311</v>
      </c>
      <c r="G1806" s="83" t="s">
        <v>311</v>
      </c>
      <c r="H1806" s="83" t="s">
        <v>311</v>
      </c>
      <c r="I1806" s="83" t="s">
        <v>311</v>
      </c>
      <c r="J1806" s="83" t="s">
        <v>311</v>
      </c>
      <c r="K1806" s="84" t="s">
        <v>311</v>
      </c>
      <c r="L1806" s="83" t="s">
        <v>311</v>
      </c>
      <c r="M1806" s="85" t="s">
        <v>311</v>
      </c>
      <c r="N1806" s="83" t="s">
        <v>311</v>
      </c>
      <c r="O1806" s="84" t="s">
        <v>311</v>
      </c>
      <c r="P1806" s="83" t="s">
        <v>311</v>
      </c>
      <c r="Q1806" s="83" t="s">
        <v>311</v>
      </c>
      <c r="R1806" s="83" t="s">
        <v>311</v>
      </c>
      <c r="S1806" s="86" t="s">
        <v>311</v>
      </c>
      <c r="T1806" s="83" t="s">
        <v>311</v>
      </c>
      <c r="U1806" s="83" t="s">
        <v>311</v>
      </c>
      <c r="V1806" s="83" t="s">
        <v>311</v>
      </c>
      <c r="W1806" s="86" t="s">
        <v>311</v>
      </c>
      <c r="X1806" s="86" t="s">
        <v>311</v>
      </c>
      <c r="Y1806" s="90" t="str">
        <f>IF(tbl_main[[#This Row],[ИНН организации]]="","",IF(ISERROR(VLOOKUP(tbl_main[[#This Row],[ИНН организации]],tbl_inn[],3,FALSE)),"Проверьте ИНН",VLOOKUP(tbl_main[[#This Row],[ИНН организации]],tbl_inn[],3,FALSE)))</f>
        <v/>
      </c>
      <c r="Z1806" s="90" t="str">
        <f>IF(ISERROR(VLOOKUP(tbl_main[[#This Row],[ИНН организации]],tbl_inn[],4,FALSE)),"",VLOOKUP(tbl_main[[#This Row],[ИНН организации]],tbl_inn[],4,FALSE))</f>
        <v/>
      </c>
      <c r="AA1806" s="90" t="str">
        <f>IF(ISERROR(VLOOKUP(tbl_main[[#This Row],[ИНН организации]],tbl_inn[],8,FALSE)),"",VLOOKUP(tbl_main[[#This Row],[ИНН организации]],tbl_inn[],8,FALSE))</f>
        <v/>
      </c>
      <c r="AB1806" s="83" t="s">
        <v>311</v>
      </c>
      <c r="AC1806" s="83" t="s">
        <v>311</v>
      </c>
      <c r="AD1806" s="83" t="s">
        <v>311</v>
      </c>
      <c r="AE1806" s="83" t="s">
        <v>311</v>
      </c>
      <c r="AF1806" s="83" t="s">
        <v>311</v>
      </c>
      <c r="AG1806" s="83" t="s">
        <v>311</v>
      </c>
      <c r="AH1806" s="83" t="s">
        <v>311</v>
      </c>
      <c r="AI1806" s="83" t="s">
        <v>311</v>
      </c>
      <c r="AJ1806" s="83" t="s">
        <v>311</v>
      </c>
      <c r="AK1806" s="83" t="s">
        <v>311</v>
      </c>
      <c r="AL1806" s="83" t="s">
        <v>311</v>
      </c>
      <c r="AM1806" s="83" t="s">
        <v>311</v>
      </c>
      <c r="AN1806" s="83" t="s">
        <v>311</v>
      </c>
    </row>
    <row r="1807" spans="1:40" x14ac:dyDescent="0.25">
      <c r="A1807" s="81">
        <f t="shared" si="28"/>
        <v>1798</v>
      </c>
      <c r="B1807" s="82" t="str">
        <f>IF(tbl_main[[#This Row],[ТИП]]="","",IF(tbl_main[[#This Row],[Серия и номер]]="","",tbl_main[[#This Row],[ТИП]]&amp;"-"&amp;RIGHT(tbl_main[[#This Row],[Серия и номер]],6)))</f>
        <v/>
      </c>
      <c r="C1807" s="83" t="s">
        <v>311</v>
      </c>
      <c r="D1807" s="83" t="s">
        <v>311</v>
      </c>
      <c r="E1807" s="83" t="s">
        <v>311</v>
      </c>
      <c r="F1807" s="83" t="s">
        <v>311</v>
      </c>
      <c r="G1807" s="83" t="s">
        <v>311</v>
      </c>
      <c r="H1807" s="83" t="s">
        <v>311</v>
      </c>
      <c r="I1807" s="83" t="s">
        <v>311</v>
      </c>
      <c r="J1807" s="83" t="s">
        <v>311</v>
      </c>
      <c r="K1807" s="84" t="s">
        <v>311</v>
      </c>
      <c r="L1807" s="83" t="s">
        <v>311</v>
      </c>
      <c r="M1807" s="85" t="s">
        <v>311</v>
      </c>
      <c r="N1807" s="83" t="s">
        <v>311</v>
      </c>
      <c r="O1807" s="84" t="s">
        <v>311</v>
      </c>
      <c r="P1807" s="83" t="s">
        <v>311</v>
      </c>
      <c r="Q1807" s="83" t="s">
        <v>311</v>
      </c>
      <c r="R1807" s="83" t="s">
        <v>311</v>
      </c>
      <c r="S1807" s="86" t="s">
        <v>311</v>
      </c>
      <c r="T1807" s="83" t="s">
        <v>311</v>
      </c>
      <c r="U1807" s="83" t="s">
        <v>311</v>
      </c>
      <c r="V1807" s="83" t="s">
        <v>311</v>
      </c>
      <c r="W1807" s="86" t="s">
        <v>311</v>
      </c>
      <c r="X1807" s="86" t="s">
        <v>311</v>
      </c>
      <c r="Y1807" s="90" t="str">
        <f>IF(tbl_main[[#This Row],[ИНН организации]]="","",IF(ISERROR(VLOOKUP(tbl_main[[#This Row],[ИНН организации]],tbl_inn[],3,FALSE)),"Проверьте ИНН",VLOOKUP(tbl_main[[#This Row],[ИНН организации]],tbl_inn[],3,FALSE)))</f>
        <v/>
      </c>
      <c r="Z1807" s="90" t="str">
        <f>IF(ISERROR(VLOOKUP(tbl_main[[#This Row],[ИНН организации]],tbl_inn[],4,FALSE)),"",VLOOKUP(tbl_main[[#This Row],[ИНН организации]],tbl_inn[],4,FALSE))</f>
        <v/>
      </c>
      <c r="AA1807" s="90" t="str">
        <f>IF(ISERROR(VLOOKUP(tbl_main[[#This Row],[ИНН организации]],tbl_inn[],8,FALSE)),"",VLOOKUP(tbl_main[[#This Row],[ИНН организации]],tbl_inn[],8,FALSE))</f>
        <v/>
      </c>
      <c r="AB1807" s="83" t="s">
        <v>311</v>
      </c>
      <c r="AC1807" s="83" t="s">
        <v>311</v>
      </c>
      <c r="AD1807" s="83" t="s">
        <v>311</v>
      </c>
      <c r="AE1807" s="83" t="s">
        <v>311</v>
      </c>
      <c r="AF1807" s="83" t="s">
        <v>311</v>
      </c>
      <c r="AG1807" s="83" t="s">
        <v>311</v>
      </c>
      <c r="AH1807" s="83" t="s">
        <v>311</v>
      </c>
      <c r="AI1807" s="83" t="s">
        <v>311</v>
      </c>
      <c r="AJ1807" s="83" t="s">
        <v>311</v>
      </c>
      <c r="AK1807" s="83" t="s">
        <v>311</v>
      </c>
      <c r="AL1807" s="83" t="s">
        <v>311</v>
      </c>
      <c r="AM1807" s="83" t="s">
        <v>311</v>
      </c>
      <c r="AN1807" s="83" t="s">
        <v>311</v>
      </c>
    </row>
    <row r="1808" spans="1:40" x14ac:dyDescent="0.25">
      <c r="A1808" s="81">
        <f t="shared" si="28"/>
        <v>1799</v>
      </c>
      <c r="B1808" s="82" t="str">
        <f>IF(tbl_main[[#This Row],[ТИП]]="","",IF(tbl_main[[#This Row],[Серия и номер]]="","",tbl_main[[#This Row],[ТИП]]&amp;"-"&amp;RIGHT(tbl_main[[#This Row],[Серия и номер]],6)))</f>
        <v/>
      </c>
      <c r="C1808" s="83" t="s">
        <v>311</v>
      </c>
      <c r="D1808" s="83" t="s">
        <v>311</v>
      </c>
      <c r="E1808" s="83" t="s">
        <v>311</v>
      </c>
      <c r="F1808" s="83" t="s">
        <v>311</v>
      </c>
      <c r="G1808" s="83" t="s">
        <v>311</v>
      </c>
      <c r="H1808" s="83" t="s">
        <v>311</v>
      </c>
      <c r="I1808" s="83" t="s">
        <v>311</v>
      </c>
      <c r="J1808" s="83" t="s">
        <v>311</v>
      </c>
      <c r="K1808" s="84" t="s">
        <v>311</v>
      </c>
      <c r="L1808" s="83" t="s">
        <v>311</v>
      </c>
      <c r="M1808" s="85" t="s">
        <v>311</v>
      </c>
      <c r="N1808" s="83" t="s">
        <v>311</v>
      </c>
      <c r="O1808" s="84" t="s">
        <v>311</v>
      </c>
      <c r="P1808" s="83" t="s">
        <v>311</v>
      </c>
      <c r="Q1808" s="83" t="s">
        <v>311</v>
      </c>
      <c r="R1808" s="83" t="s">
        <v>311</v>
      </c>
      <c r="S1808" s="86" t="s">
        <v>311</v>
      </c>
      <c r="T1808" s="83" t="s">
        <v>311</v>
      </c>
      <c r="U1808" s="83" t="s">
        <v>311</v>
      </c>
      <c r="V1808" s="83" t="s">
        <v>311</v>
      </c>
      <c r="W1808" s="86" t="s">
        <v>311</v>
      </c>
      <c r="X1808" s="86" t="s">
        <v>311</v>
      </c>
      <c r="Y1808" s="90" t="str">
        <f>IF(tbl_main[[#This Row],[ИНН организации]]="","",IF(ISERROR(VLOOKUP(tbl_main[[#This Row],[ИНН организации]],tbl_inn[],3,FALSE)),"Проверьте ИНН",VLOOKUP(tbl_main[[#This Row],[ИНН организации]],tbl_inn[],3,FALSE)))</f>
        <v/>
      </c>
      <c r="Z1808" s="90" t="str">
        <f>IF(ISERROR(VLOOKUP(tbl_main[[#This Row],[ИНН организации]],tbl_inn[],4,FALSE)),"",VLOOKUP(tbl_main[[#This Row],[ИНН организации]],tbl_inn[],4,FALSE))</f>
        <v/>
      </c>
      <c r="AA1808" s="90" t="str">
        <f>IF(ISERROR(VLOOKUP(tbl_main[[#This Row],[ИНН организации]],tbl_inn[],8,FALSE)),"",VLOOKUP(tbl_main[[#This Row],[ИНН организации]],tbl_inn[],8,FALSE))</f>
        <v/>
      </c>
      <c r="AB1808" s="83" t="s">
        <v>311</v>
      </c>
      <c r="AC1808" s="83" t="s">
        <v>311</v>
      </c>
      <c r="AD1808" s="83" t="s">
        <v>311</v>
      </c>
      <c r="AE1808" s="83" t="s">
        <v>311</v>
      </c>
      <c r="AF1808" s="83" t="s">
        <v>311</v>
      </c>
      <c r="AG1808" s="83" t="s">
        <v>311</v>
      </c>
      <c r="AH1808" s="83" t="s">
        <v>311</v>
      </c>
      <c r="AI1808" s="83" t="s">
        <v>311</v>
      </c>
      <c r="AJ1808" s="83" t="s">
        <v>311</v>
      </c>
      <c r="AK1808" s="83" t="s">
        <v>311</v>
      </c>
      <c r="AL1808" s="83" t="s">
        <v>311</v>
      </c>
      <c r="AM1808" s="83" t="s">
        <v>311</v>
      </c>
      <c r="AN1808" s="83" t="s">
        <v>311</v>
      </c>
    </row>
    <row r="1809" spans="1:40" x14ac:dyDescent="0.25">
      <c r="A1809" s="81">
        <f t="shared" si="28"/>
        <v>1800</v>
      </c>
      <c r="B1809" s="82" t="str">
        <f>IF(tbl_main[[#This Row],[ТИП]]="","",IF(tbl_main[[#This Row],[Серия и номер]]="","",tbl_main[[#This Row],[ТИП]]&amp;"-"&amp;RIGHT(tbl_main[[#This Row],[Серия и номер]],6)))</f>
        <v/>
      </c>
      <c r="C1809" s="83" t="s">
        <v>311</v>
      </c>
      <c r="D1809" s="83" t="s">
        <v>311</v>
      </c>
      <c r="E1809" s="83" t="s">
        <v>311</v>
      </c>
      <c r="F1809" s="83" t="s">
        <v>311</v>
      </c>
      <c r="G1809" s="83" t="s">
        <v>311</v>
      </c>
      <c r="H1809" s="83" t="s">
        <v>311</v>
      </c>
      <c r="I1809" s="83" t="s">
        <v>311</v>
      </c>
      <c r="J1809" s="83" t="s">
        <v>311</v>
      </c>
      <c r="K1809" s="84" t="s">
        <v>311</v>
      </c>
      <c r="L1809" s="83" t="s">
        <v>311</v>
      </c>
      <c r="M1809" s="85" t="s">
        <v>311</v>
      </c>
      <c r="N1809" s="83" t="s">
        <v>311</v>
      </c>
      <c r="O1809" s="84" t="s">
        <v>311</v>
      </c>
      <c r="P1809" s="83" t="s">
        <v>311</v>
      </c>
      <c r="Q1809" s="83" t="s">
        <v>311</v>
      </c>
      <c r="R1809" s="83" t="s">
        <v>311</v>
      </c>
      <c r="S1809" s="86" t="s">
        <v>311</v>
      </c>
      <c r="T1809" s="83" t="s">
        <v>311</v>
      </c>
      <c r="U1809" s="83" t="s">
        <v>311</v>
      </c>
      <c r="V1809" s="83" t="s">
        <v>311</v>
      </c>
      <c r="W1809" s="86" t="s">
        <v>311</v>
      </c>
      <c r="X1809" s="86" t="s">
        <v>311</v>
      </c>
      <c r="Y1809" s="90" t="str">
        <f>IF(tbl_main[[#This Row],[ИНН организации]]="","",IF(ISERROR(VLOOKUP(tbl_main[[#This Row],[ИНН организации]],tbl_inn[],3,FALSE)),"Проверьте ИНН",VLOOKUP(tbl_main[[#This Row],[ИНН организации]],tbl_inn[],3,FALSE)))</f>
        <v/>
      </c>
      <c r="Z1809" s="90" t="str">
        <f>IF(ISERROR(VLOOKUP(tbl_main[[#This Row],[ИНН организации]],tbl_inn[],4,FALSE)),"",VLOOKUP(tbl_main[[#This Row],[ИНН организации]],tbl_inn[],4,FALSE))</f>
        <v/>
      </c>
      <c r="AA1809" s="90" t="str">
        <f>IF(ISERROR(VLOOKUP(tbl_main[[#This Row],[ИНН организации]],tbl_inn[],8,FALSE)),"",VLOOKUP(tbl_main[[#This Row],[ИНН организации]],tbl_inn[],8,FALSE))</f>
        <v/>
      </c>
      <c r="AB1809" s="83" t="s">
        <v>311</v>
      </c>
      <c r="AC1809" s="83" t="s">
        <v>311</v>
      </c>
      <c r="AD1809" s="83" t="s">
        <v>311</v>
      </c>
      <c r="AE1809" s="83" t="s">
        <v>311</v>
      </c>
      <c r="AF1809" s="83" t="s">
        <v>311</v>
      </c>
      <c r="AG1809" s="83" t="s">
        <v>311</v>
      </c>
      <c r="AH1809" s="83" t="s">
        <v>311</v>
      </c>
      <c r="AI1809" s="83" t="s">
        <v>311</v>
      </c>
      <c r="AJ1809" s="83" t="s">
        <v>311</v>
      </c>
      <c r="AK1809" s="83" t="s">
        <v>311</v>
      </c>
      <c r="AL1809" s="83" t="s">
        <v>311</v>
      </c>
      <c r="AM1809" s="83" t="s">
        <v>311</v>
      </c>
      <c r="AN1809" s="83" t="s">
        <v>311</v>
      </c>
    </row>
    <row r="1810" spans="1:40" x14ac:dyDescent="0.25">
      <c r="A1810" s="81">
        <f t="shared" si="28"/>
        <v>1801</v>
      </c>
      <c r="B1810" s="82" t="str">
        <f>IF(tbl_main[[#This Row],[ТИП]]="","",IF(tbl_main[[#This Row],[Серия и номер]]="","",tbl_main[[#This Row],[ТИП]]&amp;"-"&amp;RIGHT(tbl_main[[#This Row],[Серия и номер]],6)))</f>
        <v/>
      </c>
      <c r="C1810" s="83" t="s">
        <v>311</v>
      </c>
      <c r="D1810" s="83" t="s">
        <v>311</v>
      </c>
      <c r="E1810" s="83" t="s">
        <v>311</v>
      </c>
      <c r="F1810" s="83" t="s">
        <v>311</v>
      </c>
      <c r="G1810" s="83" t="s">
        <v>311</v>
      </c>
      <c r="H1810" s="83" t="s">
        <v>311</v>
      </c>
      <c r="I1810" s="83" t="s">
        <v>311</v>
      </c>
      <c r="J1810" s="83" t="s">
        <v>311</v>
      </c>
      <c r="K1810" s="84" t="s">
        <v>311</v>
      </c>
      <c r="L1810" s="83" t="s">
        <v>311</v>
      </c>
      <c r="M1810" s="85" t="s">
        <v>311</v>
      </c>
      <c r="N1810" s="83" t="s">
        <v>311</v>
      </c>
      <c r="O1810" s="84" t="s">
        <v>311</v>
      </c>
      <c r="P1810" s="83" t="s">
        <v>311</v>
      </c>
      <c r="Q1810" s="83" t="s">
        <v>311</v>
      </c>
      <c r="R1810" s="83" t="s">
        <v>311</v>
      </c>
      <c r="S1810" s="86" t="s">
        <v>311</v>
      </c>
      <c r="T1810" s="83" t="s">
        <v>311</v>
      </c>
      <c r="U1810" s="83" t="s">
        <v>311</v>
      </c>
      <c r="V1810" s="83" t="s">
        <v>311</v>
      </c>
      <c r="W1810" s="86" t="s">
        <v>311</v>
      </c>
      <c r="X1810" s="86" t="s">
        <v>311</v>
      </c>
      <c r="Y1810" s="90" t="str">
        <f>IF(tbl_main[[#This Row],[ИНН организации]]="","",IF(ISERROR(VLOOKUP(tbl_main[[#This Row],[ИНН организации]],tbl_inn[],3,FALSE)),"Проверьте ИНН",VLOOKUP(tbl_main[[#This Row],[ИНН организации]],tbl_inn[],3,FALSE)))</f>
        <v/>
      </c>
      <c r="Z1810" s="90" t="str">
        <f>IF(ISERROR(VLOOKUP(tbl_main[[#This Row],[ИНН организации]],tbl_inn[],4,FALSE)),"",VLOOKUP(tbl_main[[#This Row],[ИНН организации]],tbl_inn[],4,FALSE))</f>
        <v/>
      </c>
      <c r="AA1810" s="90" t="str">
        <f>IF(ISERROR(VLOOKUP(tbl_main[[#This Row],[ИНН организации]],tbl_inn[],8,FALSE)),"",VLOOKUP(tbl_main[[#This Row],[ИНН организации]],tbl_inn[],8,FALSE))</f>
        <v/>
      </c>
      <c r="AB1810" s="83" t="s">
        <v>311</v>
      </c>
      <c r="AC1810" s="83" t="s">
        <v>311</v>
      </c>
      <c r="AD1810" s="83" t="s">
        <v>311</v>
      </c>
      <c r="AE1810" s="83" t="s">
        <v>311</v>
      </c>
      <c r="AF1810" s="83" t="s">
        <v>311</v>
      </c>
      <c r="AG1810" s="83" t="s">
        <v>311</v>
      </c>
      <c r="AH1810" s="83" t="s">
        <v>311</v>
      </c>
      <c r="AI1810" s="83" t="s">
        <v>311</v>
      </c>
      <c r="AJ1810" s="83" t="s">
        <v>311</v>
      </c>
      <c r="AK1810" s="83" t="s">
        <v>311</v>
      </c>
      <c r="AL1810" s="83" t="s">
        <v>311</v>
      </c>
      <c r="AM1810" s="83" t="s">
        <v>311</v>
      </c>
      <c r="AN1810" s="83" t="s">
        <v>311</v>
      </c>
    </row>
    <row r="1811" spans="1:40" x14ac:dyDescent="0.25">
      <c r="A1811" s="81">
        <f t="shared" si="28"/>
        <v>1802</v>
      </c>
      <c r="B1811" s="82" t="str">
        <f>IF(tbl_main[[#This Row],[ТИП]]="","",IF(tbl_main[[#This Row],[Серия и номер]]="","",tbl_main[[#This Row],[ТИП]]&amp;"-"&amp;RIGHT(tbl_main[[#This Row],[Серия и номер]],6)))</f>
        <v/>
      </c>
      <c r="C1811" s="83" t="s">
        <v>311</v>
      </c>
      <c r="D1811" s="83" t="s">
        <v>311</v>
      </c>
      <c r="E1811" s="83" t="s">
        <v>311</v>
      </c>
      <c r="F1811" s="83" t="s">
        <v>311</v>
      </c>
      <c r="G1811" s="83" t="s">
        <v>311</v>
      </c>
      <c r="H1811" s="83" t="s">
        <v>311</v>
      </c>
      <c r="I1811" s="83" t="s">
        <v>311</v>
      </c>
      <c r="J1811" s="83" t="s">
        <v>311</v>
      </c>
      <c r="K1811" s="84" t="s">
        <v>311</v>
      </c>
      <c r="L1811" s="83" t="s">
        <v>311</v>
      </c>
      <c r="M1811" s="85" t="s">
        <v>311</v>
      </c>
      <c r="N1811" s="83" t="s">
        <v>311</v>
      </c>
      <c r="O1811" s="84" t="s">
        <v>311</v>
      </c>
      <c r="P1811" s="83" t="s">
        <v>311</v>
      </c>
      <c r="Q1811" s="83" t="s">
        <v>311</v>
      </c>
      <c r="R1811" s="83" t="s">
        <v>311</v>
      </c>
      <c r="S1811" s="86" t="s">
        <v>311</v>
      </c>
      <c r="T1811" s="83" t="s">
        <v>311</v>
      </c>
      <c r="U1811" s="83" t="s">
        <v>311</v>
      </c>
      <c r="V1811" s="83" t="s">
        <v>311</v>
      </c>
      <c r="W1811" s="86" t="s">
        <v>311</v>
      </c>
      <c r="X1811" s="86" t="s">
        <v>311</v>
      </c>
      <c r="Y1811" s="90" t="str">
        <f>IF(tbl_main[[#This Row],[ИНН организации]]="","",IF(ISERROR(VLOOKUP(tbl_main[[#This Row],[ИНН организации]],tbl_inn[],3,FALSE)),"Проверьте ИНН",VLOOKUP(tbl_main[[#This Row],[ИНН организации]],tbl_inn[],3,FALSE)))</f>
        <v/>
      </c>
      <c r="Z1811" s="90" t="str">
        <f>IF(ISERROR(VLOOKUP(tbl_main[[#This Row],[ИНН организации]],tbl_inn[],4,FALSE)),"",VLOOKUP(tbl_main[[#This Row],[ИНН организации]],tbl_inn[],4,FALSE))</f>
        <v/>
      </c>
      <c r="AA1811" s="90" t="str">
        <f>IF(ISERROR(VLOOKUP(tbl_main[[#This Row],[ИНН организации]],tbl_inn[],8,FALSE)),"",VLOOKUP(tbl_main[[#This Row],[ИНН организации]],tbl_inn[],8,FALSE))</f>
        <v/>
      </c>
      <c r="AB1811" s="83" t="s">
        <v>311</v>
      </c>
      <c r="AC1811" s="83" t="s">
        <v>311</v>
      </c>
      <c r="AD1811" s="83" t="s">
        <v>311</v>
      </c>
      <c r="AE1811" s="83" t="s">
        <v>311</v>
      </c>
      <c r="AF1811" s="83" t="s">
        <v>311</v>
      </c>
      <c r="AG1811" s="83" t="s">
        <v>311</v>
      </c>
      <c r="AH1811" s="83" t="s">
        <v>311</v>
      </c>
      <c r="AI1811" s="83" t="s">
        <v>311</v>
      </c>
      <c r="AJ1811" s="83" t="s">
        <v>311</v>
      </c>
      <c r="AK1811" s="83" t="s">
        <v>311</v>
      </c>
      <c r="AL1811" s="83" t="s">
        <v>311</v>
      </c>
      <c r="AM1811" s="83" t="s">
        <v>311</v>
      </c>
      <c r="AN1811" s="83" t="s">
        <v>311</v>
      </c>
    </row>
    <row r="1812" spans="1:40" x14ac:dyDescent="0.25">
      <c r="A1812" s="81">
        <f t="shared" si="28"/>
        <v>1803</v>
      </c>
      <c r="B1812" s="82" t="str">
        <f>IF(tbl_main[[#This Row],[ТИП]]="","",IF(tbl_main[[#This Row],[Серия и номер]]="","",tbl_main[[#This Row],[ТИП]]&amp;"-"&amp;RIGHT(tbl_main[[#This Row],[Серия и номер]],6)))</f>
        <v/>
      </c>
      <c r="C1812" s="83" t="s">
        <v>311</v>
      </c>
      <c r="D1812" s="83" t="s">
        <v>311</v>
      </c>
      <c r="E1812" s="83" t="s">
        <v>311</v>
      </c>
      <c r="F1812" s="83" t="s">
        <v>311</v>
      </c>
      <c r="G1812" s="83" t="s">
        <v>311</v>
      </c>
      <c r="H1812" s="83" t="s">
        <v>311</v>
      </c>
      <c r="I1812" s="83" t="s">
        <v>311</v>
      </c>
      <c r="J1812" s="83" t="s">
        <v>311</v>
      </c>
      <c r="K1812" s="84" t="s">
        <v>311</v>
      </c>
      <c r="L1812" s="83" t="s">
        <v>311</v>
      </c>
      <c r="M1812" s="85" t="s">
        <v>311</v>
      </c>
      <c r="N1812" s="83" t="s">
        <v>311</v>
      </c>
      <c r="O1812" s="84" t="s">
        <v>311</v>
      </c>
      <c r="P1812" s="83" t="s">
        <v>311</v>
      </c>
      <c r="Q1812" s="83" t="s">
        <v>311</v>
      </c>
      <c r="R1812" s="83" t="s">
        <v>311</v>
      </c>
      <c r="S1812" s="86" t="s">
        <v>311</v>
      </c>
      <c r="T1812" s="83" t="s">
        <v>311</v>
      </c>
      <c r="U1812" s="83" t="s">
        <v>311</v>
      </c>
      <c r="V1812" s="83" t="s">
        <v>311</v>
      </c>
      <c r="W1812" s="86" t="s">
        <v>311</v>
      </c>
      <c r="X1812" s="86" t="s">
        <v>311</v>
      </c>
      <c r="Y1812" s="90" t="str">
        <f>IF(tbl_main[[#This Row],[ИНН организации]]="","",IF(ISERROR(VLOOKUP(tbl_main[[#This Row],[ИНН организации]],tbl_inn[],3,FALSE)),"Проверьте ИНН",VLOOKUP(tbl_main[[#This Row],[ИНН организации]],tbl_inn[],3,FALSE)))</f>
        <v/>
      </c>
      <c r="Z1812" s="90" t="str">
        <f>IF(ISERROR(VLOOKUP(tbl_main[[#This Row],[ИНН организации]],tbl_inn[],4,FALSE)),"",VLOOKUP(tbl_main[[#This Row],[ИНН организации]],tbl_inn[],4,FALSE))</f>
        <v/>
      </c>
      <c r="AA1812" s="90" t="str">
        <f>IF(ISERROR(VLOOKUP(tbl_main[[#This Row],[ИНН организации]],tbl_inn[],8,FALSE)),"",VLOOKUP(tbl_main[[#This Row],[ИНН организации]],tbl_inn[],8,FALSE))</f>
        <v/>
      </c>
      <c r="AB1812" s="83" t="s">
        <v>311</v>
      </c>
      <c r="AC1812" s="83" t="s">
        <v>311</v>
      </c>
      <c r="AD1812" s="83" t="s">
        <v>311</v>
      </c>
      <c r="AE1812" s="83" t="s">
        <v>311</v>
      </c>
      <c r="AF1812" s="83" t="s">
        <v>311</v>
      </c>
      <c r="AG1812" s="83" t="s">
        <v>311</v>
      </c>
      <c r="AH1812" s="83" t="s">
        <v>311</v>
      </c>
      <c r="AI1812" s="83" t="s">
        <v>311</v>
      </c>
      <c r="AJ1812" s="83" t="s">
        <v>311</v>
      </c>
      <c r="AK1812" s="83" t="s">
        <v>311</v>
      </c>
      <c r="AL1812" s="83" t="s">
        <v>311</v>
      </c>
      <c r="AM1812" s="83" t="s">
        <v>311</v>
      </c>
      <c r="AN1812" s="83" t="s">
        <v>311</v>
      </c>
    </row>
    <row r="1813" spans="1:40" x14ac:dyDescent="0.25">
      <c r="A1813" s="81">
        <f t="shared" si="28"/>
        <v>1804</v>
      </c>
      <c r="B1813" s="82" t="str">
        <f>IF(tbl_main[[#This Row],[ТИП]]="","",IF(tbl_main[[#This Row],[Серия и номер]]="","",tbl_main[[#This Row],[ТИП]]&amp;"-"&amp;RIGHT(tbl_main[[#This Row],[Серия и номер]],6)))</f>
        <v/>
      </c>
      <c r="C1813" s="83" t="s">
        <v>311</v>
      </c>
      <c r="D1813" s="83" t="s">
        <v>311</v>
      </c>
      <c r="E1813" s="83" t="s">
        <v>311</v>
      </c>
      <c r="F1813" s="83" t="s">
        <v>311</v>
      </c>
      <c r="G1813" s="83" t="s">
        <v>311</v>
      </c>
      <c r="H1813" s="83" t="s">
        <v>311</v>
      </c>
      <c r="I1813" s="83" t="s">
        <v>311</v>
      </c>
      <c r="J1813" s="83" t="s">
        <v>311</v>
      </c>
      <c r="K1813" s="84" t="s">
        <v>311</v>
      </c>
      <c r="L1813" s="83" t="s">
        <v>311</v>
      </c>
      <c r="M1813" s="85" t="s">
        <v>311</v>
      </c>
      <c r="N1813" s="83" t="s">
        <v>311</v>
      </c>
      <c r="O1813" s="84" t="s">
        <v>311</v>
      </c>
      <c r="P1813" s="83" t="s">
        <v>311</v>
      </c>
      <c r="Q1813" s="83" t="s">
        <v>311</v>
      </c>
      <c r="R1813" s="83" t="s">
        <v>311</v>
      </c>
      <c r="S1813" s="86" t="s">
        <v>311</v>
      </c>
      <c r="T1813" s="83" t="s">
        <v>311</v>
      </c>
      <c r="U1813" s="83" t="s">
        <v>311</v>
      </c>
      <c r="V1813" s="83" t="s">
        <v>311</v>
      </c>
      <c r="W1813" s="86" t="s">
        <v>311</v>
      </c>
      <c r="X1813" s="86" t="s">
        <v>311</v>
      </c>
      <c r="Y1813" s="90" t="str">
        <f>IF(tbl_main[[#This Row],[ИНН организации]]="","",IF(ISERROR(VLOOKUP(tbl_main[[#This Row],[ИНН организации]],tbl_inn[],3,FALSE)),"Проверьте ИНН",VLOOKUP(tbl_main[[#This Row],[ИНН организации]],tbl_inn[],3,FALSE)))</f>
        <v/>
      </c>
      <c r="Z1813" s="90" t="str">
        <f>IF(ISERROR(VLOOKUP(tbl_main[[#This Row],[ИНН организации]],tbl_inn[],4,FALSE)),"",VLOOKUP(tbl_main[[#This Row],[ИНН организации]],tbl_inn[],4,FALSE))</f>
        <v/>
      </c>
      <c r="AA1813" s="90" t="str">
        <f>IF(ISERROR(VLOOKUP(tbl_main[[#This Row],[ИНН организации]],tbl_inn[],8,FALSE)),"",VLOOKUP(tbl_main[[#This Row],[ИНН организации]],tbl_inn[],8,FALSE))</f>
        <v/>
      </c>
      <c r="AB1813" s="83" t="s">
        <v>311</v>
      </c>
      <c r="AC1813" s="83" t="s">
        <v>311</v>
      </c>
      <c r="AD1813" s="83" t="s">
        <v>311</v>
      </c>
      <c r="AE1813" s="83" t="s">
        <v>311</v>
      </c>
      <c r="AF1813" s="83" t="s">
        <v>311</v>
      </c>
      <c r="AG1813" s="83" t="s">
        <v>311</v>
      </c>
      <c r="AH1813" s="83" t="s">
        <v>311</v>
      </c>
      <c r="AI1813" s="83" t="s">
        <v>311</v>
      </c>
      <c r="AJ1813" s="83" t="s">
        <v>311</v>
      </c>
      <c r="AK1813" s="83" t="s">
        <v>311</v>
      </c>
      <c r="AL1813" s="83" t="s">
        <v>311</v>
      </c>
      <c r="AM1813" s="83" t="s">
        <v>311</v>
      </c>
      <c r="AN1813" s="83" t="s">
        <v>311</v>
      </c>
    </row>
    <row r="1814" spans="1:40" x14ac:dyDescent="0.25">
      <c r="A1814" s="81">
        <f t="shared" si="28"/>
        <v>1805</v>
      </c>
      <c r="B1814" s="82" t="str">
        <f>IF(tbl_main[[#This Row],[ТИП]]="","",IF(tbl_main[[#This Row],[Серия и номер]]="","",tbl_main[[#This Row],[ТИП]]&amp;"-"&amp;RIGHT(tbl_main[[#This Row],[Серия и номер]],6)))</f>
        <v/>
      </c>
      <c r="C1814" s="83" t="s">
        <v>311</v>
      </c>
      <c r="D1814" s="83" t="s">
        <v>311</v>
      </c>
      <c r="E1814" s="83" t="s">
        <v>311</v>
      </c>
      <c r="F1814" s="83" t="s">
        <v>311</v>
      </c>
      <c r="G1814" s="83" t="s">
        <v>311</v>
      </c>
      <c r="H1814" s="83" t="s">
        <v>311</v>
      </c>
      <c r="I1814" s="83" t="s">
        <v>311</v>
      </c>
      <c r="J1814" s="83" t="s">
        <v>311</v>
      </c>
      <c r="K1814" s="84" t="s">
        <v>311</v>
      </c>
      <c r="L1814" s="83" t="s">
        <v>311</v>
      </c>
      <c r="M1814" s="85" t="s">
        <v>311</v>
      </c>
      <c r="N1814" s="83" t="s">
        <v>311</v>
      </c>
      <c r="O1814" s="84" t="s">
        <v>311</v>
      </c>
      <c r="P1814" s="83" t="s">
        <v>311</v>
      </c>
      <c r="Q1814" s="83" t="s">
        <v>311</v>
      </c>
      <c r="R1814" s="83" t="s">
        <v>311</v>
      </c>
      <c r="S1814" s="86" t="s">
        <v>311</v>
      </c>
      <c r="T1814" s="83" t="s">
        <v>311</v>
      </c>
      <c r="U1814" s="83" t="s">
        <v>311</v>
      </c>
      <c r="V1814" s="83" t="s">
        <v>311</v>
      </c>
      <c r="W1814" s="86" t="s">
        <v>311</v>
      </c>
      <c r="X1814" s="86" t="s">
        <v>311</v>
      </c>
      <c r="Y1814" s="90" t="str">
        <f>IF(tbl_main[[#This Row],[ИНН организации]]="","",IF(ISERROR(VLOOKUP(tbl_main[[#This Row],[ИНН организации]],tbl_inn[],3,FALSE)),"Проверьте ИНН",VLOOKUP(tbl_main[[#This Row],[ИНН организации]],tbl_inn[],3,FALSE)))</f>
        <v/>
      </c>
      <c r="Z1814" s="90" t="str">
        <f>IF(ISERROR(VLOOKUP(tbl_main[[#This Row],[ИНН организации]],tbl_inn[],4,FALSE)),"",VLOOKUP(tbl_main[[#This Row],[ИНН организации]],tbl_inn[],4,FALSE))</f>
        <v/>
      </c>
      <c r="AA1814" s="90" t="str">
        <f>IF(ISERROR(VLOOKUP(tbl_main[[#This Row],[ИНН организации]],tbl_inn[],8,FALSE)),"",VLOOKUP(tbl_main[[#This Row],[ИНН организации]],tbl_inn[],8,FALSE))</f>
        <v/>
      </c>
      <c r="AB1814" s="83" t="s">
        <v>311</v>
      </c>
      <c r="AC1814" s="83" t="s">
        <v>311</v>
      </c>
      <c r="AD1814" s="83" t="s">
        <v>311</v>
      </c>
      <c r="AE1814" s="83" t="s">
        <v>311</v>
      </c>
      <c r="AF1814" s="83" t="s">
        <v>311</v>
      </c>
      <c r="AG1814" s="83" t="s">
        <v>311</v>
      </c>
      <c r="AH1814" s="83" t="s">
        <v>311</v>
      </c>
      <c r="AI1814" s="83" t="s">
        <v>311</v>
      </c>
      <c r="AJ1814" s="83" t="s">
        <v>311</v>
      </c>
      <c r="AK1814" s="83" t="s">
        <v>311</v>
      </c>
      <c r="AL1814" s="83" t="s">
        <v>311</v>
      </c>
      <c r="AM1814" s="83" t="s">
        <v>311</v>
      </c>
      <c r="AN1814" s="83" t="s">
        <v>311</v>
      </c>
    </row>
    <row r="1815" spans="1:40" x14ac:dyDescent="0.25">
      <c r="A1815" s="81">
        <f t="shared" si="28"/>
        <v>1806</v>
      </c>
      <c r="B1815" s="82" t="str">
        <f>IF(tbl_main[[#This Row],[ТИП]]="","",IF(tbl_main[[#This Row],[Серия и номер]]="","",tbl_main[[#This Row],[ТИП]]&amp;"-"&amp;RIGHT(tbl_main[[#This Row],[Серия и номер]],6)))</f>
        <v/>
      </c>
      <c r="C1815" s="83" t="s">
        <v>311</v>
      </c>
      <c r="D1815" s="83" t="s">
        <v>311</v>
      </c>
      <c r="E1815" s="83" t="s">
        <v>311</v>
      </c>
      <c r="F1815" s="83" t="s">
        <v>311</v>
      </c>
      <c r="G1815" s="83" t="s">
        <v>311</v>
      </c>
      <c r="H1815" s="83" t="s">
        <v>311</v>
      </c>
      <c r="I1815" s="83" t="s">
        <v>311</v>
      </c>
      <c r="J1815" s="83" t="s">
        <v>311</v>
      </c>
      <c r="K1815" s="84" t="s">
        <v>311</v>
      </c>
      <c r="L1815" s="83" t="s">
        <v>311</v>
      </c>
      <c r="M1815" s="85" t="s">
        <v>311</v>
      </c>
      <c r="N1815" s="83" t="s">
        <v>311</v>
      </c>
      <c r="O1815" s="84" t="s">
        <v>311</v>
      </c>
      <c r="P1815" s="83" t="s">
        <v>311</v>
      </c>
      <c r="Q1815" s="83" t="s">
        <v>311</v>
      </c>
      <c r="R1815" s="83" t="s">
        <v>311</v>
      </c>
      <c r="S1815" s="86" t="s">
        <v>311</v>
      </c>
      <c r="T1815" s="83" t="s">
        <v>311</v>
      </c>
      <c r="U1815" s="83" t="s">
        <v>311</v>
      </c>
      <c r="V1815" s="83" t="s">
        <v>311</v>
      </c>
      <c r="W1815" s="86" t="s">
        <v>311</v>
      </c>
      <c r="X1815" s="86" t="s">
        <v>311</v>
      </c>
      <c r="Y1815" s="90" t="str">
        <f>IF(tbl_main[[#This Row],[ИНН организации]]="","",IF(ISERROR(VLOOKUP(tbl_main[[#This Row],[ИНН организации]],tbl_inn[],3,FALSE)),"Проверьте ИНН",VLOOKUP(tbl_main[[#This Row],[ИНН организации]],tbl_inn[],3,FALSE)))</f>
        <v/>
      </c>
      <c r="Z1815" s="90" t="str">
        <f>IF(ISERROR(VLOOKUP(tbl_main[[#This Row],[ИНН организации]],tbl_inn[],4,FALSE)),"",VLOOKUP(tbl_main[[#This Row],[ИНН организации]],tbl_inn[],4,FALSE))</f>
        <v/>
      </c>
      <c r="AA1815" s="90" t="str">
        <f>IF(ISERROR(VLOOKUP(tbl_main[[#This Row],[ИНН организации]],tbl_inn[],8,FALSE)),"",VLOOKUP(tbl_main[[#This Row],[ИНН организации]],tbl_inn[],8,FALSE))</f>
        <v/>
      </c>
      <c r="AB1815" s="83" t="s">
        <v>311</v>
      </c>
      <c r="AC1815" s="83" t="s">
        <v>311</v>
      </c>
      <c r="AD1815" s="83" t="s">
        <v>311</v>
      </c>
      <c r="AE1815" s="83" t="s">
        <v>311</v>
      </c>
      <c r="AF1815" s="83" t="s">
        <v>311</v>
      </c>
      <c r="AG1815" s="83" t="s">
        <v>311</v>
      </c>
      <c r="AH1815" s="83" t="s">
        <v>311</v>
      </c>
      <c r="AI1815" s="83" t="s">
        <v>311</v>
      </c>
      <c r="AJ1815" s="83" t="s">
        <v>311</v>
      </c>
      <c r="AK1815" s="83" t="s">
        <v>311</v>
      </c>
      <c r="AL1815" s="83" t="s">
        <v>311</v>
      </c>
      <c r="AM1815" s="83" t="s">
        <v>311</v>
      </c>
      <c r="AN1815" s="83" t="s">
        <v>311</v>
      </c>
    </row>
    <row r="1816" spans="1:40" x14ac:dyDescent="0.25">
      <c r="A1816" s="81">
        <f t="shared" si="28"/>
        <v>1807</v>
      </c>
      <c r="B1816" s="82" t="str">
        <f>IF(tbl_main[[#This Row],[ТИП]]="","",IF(tbl_main[[#This Row],[Серия и номер]]="","",tbl_main[[#This Row],[ТИП]]&amp;"-"&amp;RIGHT(tbl_main[[#This Row],[Серия и номер]],6)))</f>
        <v/>
      </c>
      <c r="C1816" s="83" t="s">
        <v>311</v>
      </c>
      <c r="D1816" s="83" t="s">
        <v>311</v>
      </c>
      <c r="E1816" s="83" t="s">
        <v>311</v>
      </c>
      <c r="F1816" s="83" t="s">
        <v>311</v>
      </c>
      <c r="G1816" s="83" t="s">
        <v>311</v>
      </c>
      <c r="H1816" s="83" t="s">
        <v>311</v>
      </c>
      <c r="I1816" s="83" t="s">
        <v>311</v>
      </c>
      <c r="J1816" s="83" t="s">
        <v>311</v>
      </c>
      <c r="K1816" s="84" t="s">
        <v>311</v>
      </c>
      <c r="L1816" s="83" t="s">
        <v>311</v>
      </c>
      <c r="M1816" s="85" t="s">
        <v>311</v>
      </c>
      <c r="N1816" s="83" t="s">
        <v>311</v>
      </c>
      <c r="O1816" s="84" t="s">
        <v>311</v>
      </c>
      <c r="P1816" s="83" t="s">
        <v>311</v>
      </c>
      <c r="Q1816" s="83" t="s">
        <v>311</v>
      </c>
      <c r="R1816" s="83" t="s">
        <v>311</v>
      </c>
      <c r="S1816" s="86" t="s">
        <v>311</v>
      </c>
      <c r="T1816" s="83" t="s">
        <v>311</v>
      </c>
      <c r="U1816" s="83" t="s">
        <v>311</v>
      </c>
      <c r="V1816" s="83" t="s">
        <v>311</v>
      </c>
      <c r="W1816" s="86" t="s">
        <v>311</v>
      </c>
      <c r="X1816" s="86" t="s">
        <v>311</v>
      </c>
      <c r="Y1816" s="90" t="str">
        <f>IF(tbl_main[[#This Row],[ИНН организации]]="","",IF(ISERROR(VLOOKUP(tbl_main[[#This Row],[ИНН организации]],tbl_inn[],3,FALSE)),"Проверьте ИНН",VLOOKUP(tbl_main[[#This Row],[ИНН организации]],tbl_inn[],3,FALSE)))</f>
        <v/>
      </c>
      <c r="Z1816" s="90" t="str">
        <f>IF(ISERROR(VLOOKUP(tbl_main[[#This Row],[ИНН организации]],tbl_inn[],4,FALSE)),"",VLOOKUP(tbl_main[[#This Row],[ИНН организации]],tbl_inn[],4,FALSE))</f>
        <v/>
      </c>
      <c r="AA1816" s="90" t="str">
        <f>IF(ISERROR(VLOOKUP(tbl_main[[#This Row],[ИНН организации]],tbl_inn[],8,FALSE)),"",VLOOKUP(tbl_main[[#This Row],[ИНН организации]],tbl_inn[],8,FALSE))</f>
        <v/>
      </c>
      <c r="AB1816" s="83" t="s">
        <v>311</v>
      </c>
      <c r="AC1816" s="83" t="s">
        <v>311</v>
      </c>
      <c r="AD1816" s="83" t="s">
        <v>311</v>
      </c>
      <c r="AE1816" s="83" t="s">
        <v>311</v>
      </c>
      <c r="AF1816" s="83" t="s">
        <v>311</v>
      </c>
      <c r="AG1816" s="83" t="s">
        <v>311</v>
      </c>
      <c r="AH1816" s="83" t="s">
        <v>311</v>
      </c>
      <c r="AI1816" s="83" t="s">
        <v>311</v>
      </c>
      <c r="AJ1816" s="83" t="s">
        <v>311</v>
      </c>
      <c r="AK1816" s="83" t="s">
        <v>311</v>
      </c>
      <c r="AL1816" s="83" t="s">
        <v>311</v>
      </c>
      <c r="AM1816" s="83" t="s">
        <v>311</v>
      </c>
      <c r="AN1816" s="83" t="s">
        <v>311</v>
      </c>
    </row>
    <row r="1817" spans="1:40" x14ac:dyDescent="0.25">
      <c r="A1817" s="81">
        <f t="shared" si="28"/>
        <v>1808</v>
      </c>
      <c r="B1817" s="82" t="str">
        <f>IF(tbl_main[[#This Row],[ТИП]]="","",IF(tbl_main[[#This Row],[Серия и номер]]="","",tbl_main[[#This Row],[ТИП]]&amp;"-"&amp;RIGHT(tbl_main[[#This Row],[Серия и номер]],6)))</f>
        <v/>
      </c>
      <c r="C1817" s="83" t="s">
        <v>311</v>
      </c>
      <c r="D1817" s="83" t="s">
        <v>311</v>
      </c>
      <c r="E1817" s="83" t="s">
        <v>311</v>
      </c>
      <c r="F1817" s="83" t="s">
        <v>311</v>
      </c>
      <c r="G1817" s="83" t="s">
        <v>311</v>
      </c>
      <c r="H1817" s="83" t="s">
        <v>311</v>
      </c>
      <c r="I1817" s="83" t="s">
        <v>311</v>
      </c>
      <c r="J1817" s="83" t="s">
        <v>311</v>
      </c>
      <c r="K1817" s="84" t="s">
        <v>311</v>
      </c>
      <c r="L1817" s="83" t="s">
        <v>311</v>
      </c>
      <c r="M1817" s="85" t="s">
        <v>311</v>
      </c>
      <c r="N1817" s="83" t="s">
        <v>311</v>
      </c>
      <c r="O1817" s="84" t="s">
        <v>311</v>
      </c>
      <c r="P1817" s="83" t="s">
        <v>311</v>
      </c>
      <c r="Q1817" s="83" t="s">
        <v>311</v>
      </c>
      <c r="R1817" s="83" t="s">
        <v>311</v>
      </c>
      <c r="S1817" s="86" t="s">
        <v>311</v>
      </c>
      <c r="T1817" s="83" t="s">
        <v>311</v>
      </c>
      <c r="U1817" s="83" t="s">
        <v>311</v>
      </c>
      <c r="V1817" s="83" t="s">
        <v>311</v>
      </c>
      <c r="W1817" s="86" t="s">
        <v>311</v>
      </c>
      <c r="X1817" s="86" t="s">
        <v>311</v>
      </c>
      <c r="Y1817" s="90" t="str">
        <f>IF(tbl_main[[#This Row],[ИНН организации]]="","",IF(ISERROR(VLOOKUP(tbl_main[[#This Row],[ИНН организации]],tbl_inn[],3,FALSE)),"Проверьте ИНН",VLOOKUP(tbl_main[[#This Row],[ИНН организации]],tbl_inn[],3,FALSE)))</f>
        <v/>
      </c>
      <c r="Z1817" s="90" t="str">
        <f>IF(ISERROR(VLOOKUP(tbl_main[[#This Row],[ИНН организации]],tbl_inn[],4,FALSE)),"",VLOOKUP(tbl_main[[#This Row],[ИНН организации]],tbl_inn[],4,FALSE))</f>
        <v/>
      </c>
      <c r="AA1817" s="90" t="str">
        <f>IF(ISERROR(VLOOKUP(tbl_main[[#This Row],[ИНН организации]],tbl_inn[],8,FALSE)),"",VLOOKUP(tbl_main[[#This Row],[ИНН организации]],tbl_inn[],8,FALSE))</f>
        <v/>
      </c>
      <c r="AB1817" s="83" t="s">
        <v>311</v>
      </c>
      <c r="AC1817" s="83" t="s">
        <v>311</v>
      </c>
      <c r="AD1817" s="83" t="s">
        <v>311</v>
      </c>
      <c r="AE1817" s="83" t="s">
        <v>311</v>
      </c>
      <c r="AF1817" s="83" t="s">
        <v>311</v>
      </c>
      <c r="AG1817" s="83" t="s">
        <v>311</v>
      </c>
      <c r="AH1817" s="83" t="s">
        <v>311</v>
      </c>
      <c r="AI1817" s="83" t="s">
        <v>311</v>
      </c>
      <c r="AJ1817" s="83" t="s">
        <v>311</v>
      </c>
      <c r="AK1817" s="83" t="s">
        <v>311</v>
      </c>
      <c r="AL1817" s="83" t="s">
        <v>311</v>
      </c>
      <c r="AM1817" s="83" t="s">
        <v>311</v>
      </c>
      <c r="AN1817" s="83" t="s">
        <v>311</v>
      </c>
    </row>
    <row r="1818" spans="1:40" x14ac:dyDescent="0.25">
      <c r="A1818" s="81">
        <f t="shared" si="28"/>
        <v>1809</v>
      </c>
      <c r="B1818" s="82" t="str">
        <f>IF(tbl_main[[#This Row],[ТИП]]="","",IF(tbl_main[[#This Row],[Серия и номер]]="","",tbl_main[[#This Row],[ТИП]]&amp;"-"&amp;RIGHT(tbl_main[[#This Row],[Серия и номер]],6)))</f>
        <v/>
      </c>
      <c r="C1818" s="83" t="s">
        <v>311</v>
      </c>
      <c r="D1818" s="83" t="s">
        <v>311</v>
      </c>
      <c r="E1818" s="83" t="s">
        <v>311</v>
      </c>
      <c r="F1818" s="83" t="s">
        <v>311</v>
      </c>
      <c r="G1818" s="83" t="s">
        <v>311</v>
      </c>
      <c r="H1818" s="83" t="s">
        <v>311</v>
      </c>
      <c r="I1818" s="83" t="s">
        <v>311</v>
      </c>
      <c r="J1818" s="83" t="s">
        <v>311</v>
      </c>
      <c r="K1818" s="84" t="s">
        <v>311</v>
      </c>
      <c r="L1818" s="83" t="s">
        <v>311</v>
      </c>
      <c r="M1818" s="85" t="s">
        <v>311</v>
      </c>
      <c r="N1818" s="83" t="s">
        <v>311</v>
      </c>
      <c r="O1818" s="84" t="s">
        <v>311</v>
      </c>
      <c r="P1818" s="83" t="s">
        <v>311</v>
      </c>
      <c r="Q1818" s="83" t="s">
        <v>311</v>
      </c>
      <c r="R1818" s="83" t="s">
        <v>311</v>
      </c>
      <c r="S1818" s="86" t="s">
        <v>311</v>
      </c>
      <c r="T1818" s="83" t="s">
        <v>311</v>
      </c>
      <c r="U1818" s="83" t="s">
        <v>311</v>
      </c>
      <c r="V1818" s="83" t="s">
        <v>311</v>
      </c>
      <c r="W1818" s="86" t="s">
        <v>311</v>
      </c>
      <c r="X1818" s="86" t="s">
        <v>311</v>
      </c>
      <c r="Y1818" s="90" t="str">
        <f>IF(tbl_main[[#This Row],[ИНН организации]]="","",IF(ISERROR(VLOOKUP(tbl_main[[#This Row],[ИНН организации]],tbl_inn[],3,FALSE)),"Проверьте ИНН",VLOOKUP(tbl_main[[#This Row],[ИНН организации]],tbl_inn[],3,FALSE)))</f>
        <v/>
      </c>
      <c r="Z1818" s="90" t="str">
        <f>IF(ISERROR(VLOOKUP(tbl_main[[#This Row],[ИНН организации]],tbl_inn[],4,FALSE)),"",VLOOKUP(tbl_main[[#This Row],[ИНН организации]],tbl_inn[],4,FALSE))</f>
        <v/>
      </c>
      <c r="AA1818" s="90" t="str">
        <f>IF(ISERROR(VLOOKUP(tbl_main[[#This Row],[ИНН организации]],tbl_inn[],8,FALSE)),"",VLOOKUP(tbl_main[[#This Row],[ИНН организации]],tbl_inn[],8,FALSE))</f>
        <v/>
      </c>
      <c r="AB1818" s="83" t="s">
        <v>311</v>
      </c>
      <c r="AC1818" s="83" t="s">
        <v>311</v>
      </c>
      <c r="AD1818" s="83" t="s">
        <v>311</v>
      </c>
      <c r="AE1818" s="83" t="s">
        <v>311</v>
      </c>
      <c r="AF1818" s="83" t="s">
        <v>311</v>
      </c>
      <c r="AG1818" s="83" t="s">
        <v>311</v>
      </c>
      <c r="AH1818" s="83" t="s">
        <v>311</v>
      </c>
      <c r="AI1818" s="83" t="s">
        <v>311</v>
      </c>
      <c r="AJ1818" s="83" t="s">
        <v>311</v>
      </c>
      <c r="AK1818" s="83" t="s">
        <v>311</v>
      </c>
      <c r="AL1818" s="83" t="s">
        <v>311</v>
      </c>
      <c r="AM1818" s="83" t="s">
        <v>311</v>
      </c>
      <c r="AN1818" s="83" t="s">
        <v>311</v>
      </c>
    </row>
    <row r="1819" spans="1:40" x14ac:dyDescent="0.25">
      <c r="A1819" s="81">
        <f t="shared" si="28"/>
        <v>1810</v>
      </c>
      <c r="B1819" s="82" t="str">
        <f>IF(tbl_main[[#This Row],[ТИП]]="","",IF(tbl_main[[#This Row],[Серия и номер]]="","",tbl_main[[#This Row],[ТИП]]&amp;"-"&amp;RIGHT(tbl_main[[#This Row],[Серия и номер]],6)))</f>
        <v/>
      </c>
      <c r="C1819" s="83" t="s">
        <v>311</v>
      </c>
      <c r="D1819" s="83" t="s">
        <v>311</v>
      </c>
      <c r="E1819" s="83" t="s">
        <v>311</v>
      </c>
      <c r="F1819" s="83" t="s">
        <v>311</v>
      </c>
      <c r="G1819" s="83" t="s">
        <v>311</v>
      </c>
      <c r="H1819" s="83" t="s">
        <v>311</v>
      </c>
      <c r="I1819" s="83" t="s">
        <v>311</v>
      </c>
      <c r="J1819" s="83" t="s">
        <v>311</v>
      </c>
      <c r="K1819" s="84" t="s">
        <v>311</v>
      </c>
      <c r="L1819" s="83" t="s">
        <v>311</v>
      </c>
      <c r="M1819" s="85" t="s">
        <v>311</v>
      </c>
      <c r="N1819" s="83" t="s">
        <v>311</v>
      </c>
      <c r="O1819" s="84" t="s">
        <v>311</v>
      </c>
      <c r="P1819" s="83" t="s">
        <v>311</v>
      </c>
      <c r="Q1819" s="83" t="s">
        <v>311</v>
      </c>
      <c r="R1819" s="83" t="s">
        <v>311</v>
      </c>
      <c r="S1819" s="86" t="s">
        <v>311</v>
      </c>
      <c r="T1819" s="83" t="s">
        <v>311</v>
      </c>
      <c r="U1819" s="83" t="s">
        <v>311</v>
      </c>
      <c r="V1819" s="83" t="s">
        <v>311</v>
      </c>
      <c r="W1819" s="86" t="s">
        <v>311</v>
      </c>
      <c r="X1819" s="86" t="s">
        <v>311</v>
      </c>
      <c r="Y1819" s="90" t="str">
        <f>IF(tbl_main[[#This Row],[ИНН организации]]="","",IF(ISERROR(VLOOKUP(tbl_main[[#This Row],[ИНН организации]],tbl_inn[],3,FALSE)),"Проверьте ИНН",VLOOKUP(tbl_main[[#This Row],[ИНН организации]],tbl_inn[],3,FALSE)))</f>
        <v/>
      </c>
      <c r="Z1819" s="90" t="str">
        <f>IF(ISERROR(VLOOKUP(tbl_main[[#This Row],[ИНН организации]],tbl_inn[],4,FALSE)),"",VLOOKUP(tbl_main[[#This Row],[ИНН организации]],tbl_inn[],4,FALSE))</f>
        <v/>
      </c>
      <c r="AA1819" s="90" t="str">
        <f>IF(ISERROR(VLOOKUP(tbl_main[[#This Row],[ИНН организации]],tbl_inn[],8,FALSE)),"",VLOOKUP(tbl_main[[#This Row],[ИНН организации]],tbl_inn[],8,FALSE))</f>
        <v/>
      </c>
      <c r="AB1819" s="83" t="s">
        <v>311</v>
      </c>
      <c r="AC1819" s="83" t="s">
        <v>311</v>
      </c>
      <c r="AD1819" s="83" t="s">
        <v>311</v>
      </c>
      <c r="AE1819" s="83" t="s">
        <v>311</v>
      </c>
      <c r="AF1819" s="83" t="s">
        <v>311</v>
      </c>
      <c r="AG1819" s="83" t="s">
        <v>311</v>
      </c>
      <c r="AH1819" s="83" t="s">
        <v>311</v>
      </c>
      <c r="AI1819" s="83" t="s">
        <v>311</v>
      </c>
      <c r="AJ1819" s="83" t="s">
        <v>311</v>
      </c>
      <c r="AK1819" s="83" t="s">
        <v>311</v>
      </c>
      <c r="AL1819" s="83" t="s">
        <v>311</v>
      </c>
      <c r="AM1819" s="83" t="s">
        <v>311</v>
      </c>
      <c r="AN1819" s="83" t="s">
        <v>311</v>
      </c>
    </row>
    <row r="1820" spans="1:40" x14ac:dyDescent="0.25">
      <c r="A1820" s="81">
        <f t="shared" si="28"/>
        <v>1811</v>
      </c>
      <c r="B1820" s="82" t="str">
        <f>IF(tbl_main[[#This Row],[ТИП]]="","",IF(tbl_main[[#This Row],[Серия и номер]]="","",tbl_main[[#This Row],[ТИП]]&amp;"-"&amp;RIGHT(tbl_main[[#This Row],[Серия и номер]],6)))</f>
        <v/>
      </c>
      <c r="C1820" s="83" t="s">
        <v>311</v>
      </c>
      <c r="D1820" s="83" t="s">
        <v>311</v>
      </c>
      <c r="E1820" s="83" t="s">
        <v>311</v>
      </c>
      <c r="F1820" s="83" t="s">
        <v>311</v>
      </c>
      <c r="G1820" s="83" t="s">
        <v>311</v>
      </c>
      <c r="H1820" s="83" t="s">
        <v>311</v>
      </c>
      <c r="I1820" s="83" t="s">
        <v>311</v>
      </c>
      <c r="J1820" s="83" t="s">
        <v>311</v>
      </c>
      <c r="K1820" s="84" t="s">
        <v>311</v>
      </c>
      <c r="L1820" s="83" t="s">
        <v>311</v>
      </c>
      <c r="M1820" s="85" t="s">
        <v>311</v>
      </c>
      <c r="N1820" s="83" t="s">
        <v>311</v>
      </c>
      <c r="O1820" s="84" t="s">
        <v>311</v>
      </c>
      <c r="P1820" s="83" t="s">
        <v>311</v>
      </c>
      <c r="Q1820" s="83" t="s">
        <v>311</v>
      </c>
      <c r="R1820" s="83" t="s">
        <v>311</v>
      </c>
      <c r="S1820" s="86" t="s">
        <v>311</v>
      </c>
      <c r="T1820" s="83" t="s">
        <v>311</v>
      </c>
      <c r="U1820" s="83" t="s">
        <v>311</v>
      </c>
      <c r="V1820" s="83" t="s">
        <v>311</v>
      </c>
      <c r="W1820" s="86" t="s">
        <v>311</v>
      </c>
      <c r="X1820" s="86" t="s">
        <v>311</v>
      </c>
      <c r="Y1820" s="90" t="str">
        <f>IF(tbl_main[[#This Row],[ИНН организации]]="","",IF(ISERROR(VLOOKUP(tbl_main[[#This Row],[ИНН организации]],tbl_inn[],3,FALSE)),"Проверьте ИНН",VLOOKUP(tbl_main[[#This Row],[ИНН организации]],tbl_inn[],3,FALSE)))</f>
        <v/>
      </c>
      <c r="Z1820" s="90" t="str">
        <f>IF(ISERROR(VLOOKUP(tbl_main[[#This Row],[ИНН организации]],tbl_inn[],4,FALSE)),"",VLOOKUP(tbl_main[[#This Row],[ИНН организации]],tbl_inn[],4,FALSE))</f>
        <v/>
      </c>
      <c r="AA1820" s="90" t="str">
        <f>IF(ISERROR(VLOOKUP(tbl_main[[#This Row],[ИНН организации]],tbl_inn[],8,FALSE)),"",VLOOKUP(tbl_main[[#This Row],[ИНН организации]],tbl_inn[],8,FALSE))</f>
        <v/>
      </c>
      <c r="AB1820" s="83" t="s">
        <v>311</v>
      </c>
      <c r="AC1820" s="83" t="s">
        <v>311</v>
      </c>
      <c r="AD1820" s="83" t="s">
        <v>311</v>
      </c>
      <c r="AE1820" s="83" t="s">
        <v>311</v>
      </c>
      <c r="AF1820" s="83" t="s">
        <v>311</v>
      </c>
      <c r="AG1820" s="83" t="s">
        <v>311</v>
      </c>
      <c r="AH1820" s="83" t="s">
        <v>311</v>
      </c>
      <c r="AI1820" s="83" t="s">
        <v>311</v>
      </c>
      <c r="AJ1820" s="83" t="s">
        <v>311</v>
      </c>
      <c r="AK1820" s="83" t="s">
        <v>311</v>
      </c>
      <c r="AL1820" s="83" t="s">
        <v>311</v>
      </c>
      <c r="AM1820" s="83" t="s">
        <v>311</v>
      </c>
      <c r="AN1820" s="83" t="s">
        <v>311</v>
      </c>
    </row>
    <row r="1821" spans="1:40" x14ac:dyDescent="0.25">
      <c r="A1821" s="81">
        <f t="shared" si="28"/>
        <v>1812</v>
      </c>
      <c r="B1821" s="82" t="str">
        <f>IF(tbl_main[[#This Row],[ТИП]]="","",IF(tbl_main[[#This Row],[Серия и номер]]="","",tbl_main[[#This Row],[ТИП]]&amp;"-"&amp;RIGHT(tbl_main[[#This Row],[Серия и номер]],6)))</f>
        <v/>
      </c>
      <c r="C1821" s="83" t="s">
        <v>311</v>
      </c>
      <c r="D1821" s="83" t="s">
        <v>311</v>
      </c>
      <c r="E1821" s="83" t="s">
        <v>311</v>
      </c>
      <c r="F1821" s="83" t="s">
        <v>311</v>
      </c>
      <c r="G1821" s="83" t="s">
        <v>311</v>
      </c>
      <c r="H1821" s="83" t="s">
        <v>311</v>
      </c>
      <c r="I1821" s="83" t="s">
        <v>311</v>
      </c>
      <c r="J1821" s="83" t="s">
        <v>311</v>
      </c>
      <c r="K1821" s="84" t="s">
        <v>311</v>
      </c>
      <c r="L1821" s="83" t="s">
        <v>311</v>
      </c>
      <c r="M1821" s="85" t="s">
        <v>311</v>
      </c>
      <c r="N1821" s="83" t="s">
        <v>311</v>
      </c>
      <c r="O1821" s="84" t="s">
        <v>311</v>
      </c>
      <c r="P1821" s="83" t="s">
        <v>311</v>
      </c>
      <c r="Q1821" s="83" t="s">
        <v>311</v>
      </c>
      <c r="R1821" s="83" t="s">
        <v>311</v>
      </c>
      <c r="S1821" s="86" t="s">
        <v>311</v>
      </c>
      <c r="T1821" s="83" t="s">
        <v>311</v>
      </c>
      <c r="U1821" s="83" t="s">
        <v>311</v>
      </c>
      <c r="V1821" s="83" t="s">
        <v>311</v>
      </c>
      <c r="W1821" s="86" t="s">
        <v>311</v>
      </c>
      <c r="X1821" s="86" t="s">
        <v>311</v>
      </c>
      <c r="Y1821" s="90" t="str">
        <f>IF(tbl_main[[#This Row],[ИНН организации]]="","",IF(ISERROR(VLOOKUP(tbl_main[[#This Row],[ИНН организации]],tbl_inn[],3,FALSE)),"Проверьте ИНН",VLOOKUP(tbl_main[[#This Row],[ИНН организации]],tbl_inn[],3,FALSE)))</f>
        <v/>
      </c>
      <c r="Z1821" s="90" t="str">
        <f>IF(ISERROR(VLOOKUP(tbl_main[[#This Row],[ИНН организации]],tbl_inn[],4,FALSE)),"",VLOOKUP(tbl_main[[#This Row],[ИНН организации]],tbl_inn[],4,FALSE))</f>
        <v/>
      </c>
      <c r="AA1821" s="90" t="str">
        <f>IF(ISERROR(VLOOKUP(tbl_main[[#This Row],[ИНН организации]],tbl_inn[],8,FALSE)),"",VLOOKUP(tbl_main[[#This Row],[ИНН организации]],tbl_inn[],8,FALSE))</f>
        <v/>
      </c>
      <c r="AB1821" s="83" t="s">
        <v>311</v>
      </c>
      <c r="AC1821" s="83" t="s">
        <v>311</v>
      </c>
      <c r="AD1821" s="83" t="s">
        <v>311</v>
      </c>
      <c r="AE1821" s="83" t="s">
        <v>311</v>
      </c>
      <c r="AF1821" s="83" t="s">
        <v>311</v>
      </c>
      <c r="AG1821" s="83" t="s">
        <v>311</v>
      </c>
      <c r="AH1821" s="83" t="s">
        <v>311</v>
      </c>
      <c r="AI1821" s="83" t="s">
        <v>311</v>
      </c>
      <c r="AJ1821" s="83" t="s">
        <v>311</v>
      </c>
      <c r="AK1821" s="83" t="s">
        <v>311</v>
      </c>
      <c r="AL1821" s="83" t="s">
        <v>311</v>
      </c>
      <c r="AM1821" s="83" t="s">
        <v>311</v>
      </c>
      <c r="AN1821" s="83" t="s">
        <v>311</v>
      </c>
    </row>
    <row r="1822" spans="1:40" x14ac:dyDescent="0.25">
      <c r="A1822" s="81">
        <f t="shared" si="28"/>
        <v>1813</v>
      </c>
      <c r="B1822" s="82" t="str">
        <f>IF(tbl_main[[#This Row],[ТИП]]="","",IF(tbl_main[[#This Row],[Серия и номер]]="","",tbl_main[[#This Row],[ТИП]]&amp;"-"&amp;RIGHT(tbl_main[[#This Row],[Серия и номер]],6)))</f>
        <v/>
      </c>
      <c r="C1822" s="83" t="s">
        <v>311</v>
      </c>
      <c r="D1822" s="83" t="s">
        <v>311</v>
      </c>
      <c r="E1822" s="83" t="s">
        <v>311</v>
      </c>
      <c r="F1822" s="83" t="s">
        <v>311</v>
      </c>
      <c r="G1822" s="83" t="s">
        <v>311</v>
      </c>
      <c r="H1822" s="83" t="s">
        <v>311</v>
      </c>
      <c r="I1822" s="83" t="s">
        <v>311</v>
      </c>
      <c r="J1822" s="83" t="s">
        <v>311</v>
      </c>
      <c r="K1822" s="84" t="s">
        <v>311</v>
      </c>
      <c r="L1822" s="83" t="s">
        <v>311</v>
      </c>
      <c r="M1822" s="85" t="s">
        <v>311</v>
      </c>
      <c r="N1822" s="83" t="s">
        <v>311</v>
      </c>
      <c r="O1822" s="84" t="s">
        <v>311</v>
      </c>
      <c r="P1822" s="83" t="s">
        <v>311</v>
      </c>
      <c r="Q1822" s="83" t="s">
        <v>311</v>
      </c>
      <c r="R1822" s="83" t="s">
        <v>311</v>
      </c>
      <c r="S1822" s="86" t="s">
        <v>311</v>
      </c>
      <c r="T1822" s="83" t="s">
        <v>311</v>
      </c>
      <c r="U1822" s="83" t="s">
        <v>311</v>
      </c>
      <c r="V1822" s="83" t="s">
        <v>311</v>
      </c>
      <c r="W1822" s="86" t="s">
        <v>311</v>
      </c>
      <c r="X1822" s="86" t="s">
        <v>311</v>
      </c>
      <c r="Y1822" s="90" t="str">
        <f>IF(tbl_main[[#This Row],[ИНН организации]]="","",IF(ISERROR(VLOOKUP(tbl_main[[#This Row],[ИНН организации]],tbl_inn[],3,FALSE)),"Проверьте ИНН",VLOOKUP(tbl_main[[#This Row],[ИНН организации]],tbl_inn[],3,FALSE)))</f>
        <v/>
      </c>
      <c r="Z1822" s="90" t="str">
        <f>IF(ISERROR(VLOOKUP(tbl_main[[#This Row],[ИНН организации]],tbl_inn[],4,FALSE)),"",VLOOKUP(tbl_main[[#This Row],[ИНН организации]],tbl_inn[],4,FALSE))</f>
        <v/>
      </c>
      <c r="AA1822" s="90" t="str">
        <f>IF(ISERROR(VLOOKUP(tbl_main[[#This Row],[ИНН организации]],tbl_inn[],8,FALSE)),"",VLOOKUP(tbl_main[[#This Row],[ИНН организации]],tbl_inn[],8,FALSE))</f>
        <v/>
      </c>
      <c r="AB1822" s="83" t="s">
        <v>311</v>
      </c>
      <c r="AC1822" s="83" t="s">
        <v>311</v>
      </c>
      <c r="AD1822" s="83" t="s">
        <v>311</v>
      </c>
      <c r="AE1822" s="83" t="s">
        <v>311</v>
      </c>
      <c r="AF1822" s="83" t="s">
        <v>311</v>
      </c>
      <c r="AG1822" s="83" t="s">
        <v>311</v>
      </c>
      <c r="AH1822" s="83" t="s">
        <v>311</v>
      </c>
      <c r="AI1822" s="83" t="s">
        <v>311</v>
      </c>
      <c r="AJ1822" s="83" t="s">
        <v>311</v>
      </c>
      <c r="AK1822" s="83" t="s">
        <v>311</v>
      </c>
      <c r="AL1822" s="83" t="s">
        <v>311</v>
      </c>
      <c r="AM1822" s="83" t="s">
        <v>311</v>
      </c>
      <c r="AN1822" s="83" t="s">
        <v>311</v>
      </c>
    </row>
    <row r="1823" spans="1:40" x14ac:dyDescent="0.25">
      <c r="A1823" s="81">
        <f t="shared" si="28"/>
        <v>1814</v>
      </c>
      <c r="B1823" s="82" t="str">
        <f>IF(tbl_main[[#This Row],[ТИП]]="","",IF(tbl_main[[#This Row],[Серия и номер]]="","",tbl_main[[#This Row],[ТИП]]&amp;"-"&amp;RIGHT(tbl_main[[#This Row],[Серия и номер]],6)))</f>
        <v/>
      </c>
      <c r="C1823" s="83" t="s">
        <v>311</v>
      </c>
      <c r="D1823" s="83" t="s">
        <v>311</v>
      </c>
      <c r="E1823" s="83" t="s">
        <v>311</v>
      </c>
      <c r="F1823" s="83" t="s">
        <v>311</v>
      </c>
      <c r="G1823" s="83" t="s">
        <v>311</v>
      </c>
      <c r="H1823" s="83" t="s">
        <v>311</v>
      </c>
      <c r="I1823" s="83" t="s">
        <v>311</v>
      </c>
      <c r="J1823" s="83" t="s">
        <v>311</v>
      </c>
      <c r="K1823" s="84" t="s">
        <v>311</v>
      </c>
      <c r="L1823" s="83" t="s">
        <v>311</v>
      </c>
      <c r="M1823" s="85" t="s">
        <v>311</v>
      </c>
      <c r="N1823" s="83" t="s">
        <v>311</v>
      </c>
      <c r="O1823" s="84" t="s">
        <v>311</v>
      </c>
      <c r="P1823" s="83" t="s">
        <v>311</v>
      </c>
      <c r="Q1823" s="83" t="s">
        <v>311</v>
      </c>
      <c r="R1823" s="83" t="s">
        <v>311</v>
      </c>
      <c r="S1823" s="86" t="s">
        <v>311</v>
      </c>
      <c r="T1823" s="83" t="s">
        <v>311</v>
      </c>
      <c r="U1823" s="83" t="s">
        <v>311</v>
      </c>
      <c r="V1823" s="83" t="s">
        <v>311</v>
      </c>
      <c r="W1823" s="86" t="s">
        <v>311</v>
      </c>
      <c r="X1823" s="86" t="s">
        <v>311</v>
      </c>
      <c r="Y1823" s="90" t="str">
        <f>IF(tbl_main[[#This Row],[ИНН организации]]="","",IF(ISERROR(VLOOKUP(tbl_main[[#This Row],[ИНН организации]],tbl_inn[],3,FALSE)),"Проверьте ИНН",VLOOKUP(tbl_main[[#This Row],[ИНН организации]],tbl_inn[],3,FALSE)))</f>
        <v/>
      </c>
      <c r="Z1823" s="90" t="str">
        <f>IF(ISERROR(VLOOKUP(tbl_main[[#This Row],[ИНН организации]],tbl_inn[],4,FALSE)),"",VLOOKUP(tbl_main[[#This Row],[ИНН организации]],tbl_inn[],4,FALSE))</f>
        <v/>
      </c>
      <c r="AA1823" s="90" t="str">
        <f>IF(ISERROR(VLOOKUP(tbl_main[[#This Row],[ИНН организации]],tbl_inn[],8,FALSE)),"",VLOOKUP(tbl_main[[#This Row],[ИНН организации]],tbl_inn[],8,FALSE))</f>
        <v/>
      </c>
      <c r="AB1823" s="83" t="s">
        <v>311</v>
      </c>
      <c r="AC1823" s="83" t="s">
        <v>311</v>
      </c>
      <c r="AD1823" s="83" t="s">
        <v>311</v>
      </c>
      <c r="AE1823" s="83" t="s">
        <v>311</v>
      </c>
      <c r="AF1823" s="83" t="s">
        <v>311</v>
      </c>
      <c r="AG1823" s="83" t="s">
        <v>311</v>
      </c>
      <c r="AH1823" s="83" t="s">
        <v>311</v>
      </c>
      <c r="AI1823" s="83" t="s">
        <v>311</v>
      </c>
      <c r="AJ1823" s="83" t="s">
        <v>311</v>
      </c>
      <c r="AK1823" s="83" t="s">
        <v>311</v>
      </c>
      <c r="AL1823" s="83" t="s">
        <v>311</v>
      </c>
      <c r="AM1823" s="83" t="s">
        <v>311</v>
      </c>
      <c r="AN1823" s="83" t="s">
        <v>311</v>
      </c>
    </row>
    <row r="1824" spans="1:40" x14ac:dyDescent="0.25">
      <c r="A1824" s="81">
        <f t="shared" si="28"/>
        <v>1815</v>
      </c>
      <c r="B1824" s="82" t="str">
        <f>IF(tbl_main[[#This Row],[ТИП]]="","",IF(tbl_main[[#This Row],[Серия и номер]]="","",tbl_main[[#This Row],[ТИП]]&amp;"-"&amp;RIGHT(tbl_main[[#This Row],[Серия и номер]],6)))</f>
        <v/>
      </c>
      <c r="C1824" s="83" t="s">
        <v>311</v>
      </c>
      <c r="D1824" s="83" t="s">
        <v>311</v>
      </c>
      <c r="E1824" s="83" t="s">
        <v>311</v>
      </c>
      <c r="F1824" s="83" t="s">
        <v>311</v>
      </c>
      <c r="G1824" s="83" t="s">
        <v>311</v>
      </c>
      <c r="H1824" s="83" t="s">
        <v>311</v>
      </c>
      <c r="I1824" s="83" t="s">
        <v>311</v>
      </c>
      <c r="J1824" s="83" t="s">
        <v>311</v>
      </c>
      <c r="K1824" s="84" t="s">
        <v>311</v>
      </c>
      <c r="L1824" s="83" t="s">
        <v>311</v>
      </c>
      <c r="M1824" s="85" t="s">
        <v>311</v>
      </c>
      <c r="N1824" s="83" t="s">
        <v>311</v>
      </c>
      <c r="O1824" s="84" t="s">
        <v>311</v>
      </c>
      <c r="P1824" s="83" t="s">
        <v>311</v>
      </c>
      <c r="Q1824" s="83" t="s">
        <v>311</v>
      </c>
      <c r="R1824" s="83" t="s">
        <v>311</v>
      </c>
      <c r="S1824" s="86" t="s">
        <v>311</v>
      </c>
      <c r="T1824" s="83" t="s">
        <v>311</v>
      </c>
      <c r="U1824" s="83" t="s">
        <v>311</v>
      </c>
      <c r="V1824" s="83" t="s">
        <v>311</v>
      </c>
      <c r="W1824" s="86" t="s">
        <v>311</v>
      </c>
      <c r="X1824" s="86" t="s">
        <v>311</v>
      </c>
      <c r="Y1824" s="90" t="str">
        <f>IF(tbl_main[[#This Row],[ИНН организации]]="","",IF(ISERROR(VLOOKUP(tbl_main[[#This Row],[ИНН организации]],tbl_inn[],3,FALSE)),"Проверьте ИНН",VLOOKUP(tbl_main[[#This Row],[ИНН организации]],tbl_inn[],3,FALSE)))</f>
        <v/>
      </c>
      <c r="Z1824" s="90" t="str">
        <f>IF(ISERROR(VLOOKUP(tbl_main[[#This Row],[ИНН организации]],tbl_inn[],4,FALSE)),"",VLOOKUP(tbl_main[[#This Row],[ИНН организации]],tbl_inn[],4,FALSE))</f>
        <v/>
      </c>
      <c r="AA1824" s="90" t="str">
        <f>IF(ISERROR(VLOOKUP(tbl_main[[#This Row],[ИНН организации]],tbl_inn[],8,FALSE)),"",VLOOKUP(tbl_main[[#This Row],[ИНН организации]],tbl_inn[],8,FALSE))</f>
        <v/>
      </c>
      <c r="AB1824" s="83" t="s">
        <v>311</v>
      </c>
      <c r="AC1824" s="83" t="s">
        <v>311</v>
      </c>
      <c r="AD1824" s="83" t="s">
        <v>311</v>
      </c>
      <c r="AE1824" s="83" t="s">
        <v>311</v>
      </c>
      <c r="AF1824" s="83" t="s">
        <v>311</v>
      </c>
      <c r="AG1824" s="83" t="s">
        <v>311</v>
      </c>
      <c r="AH1824" s="83" t="s">
        <v>311</v>
      </c>
      <c r="AI1824" s="83" t="s">
        <v>311</v>
      </c>
      <c r="AJ1824" s="83" t="s">
        <v>311</v>
      </c>
      <c r="AK1824" s="83" t="s">
        <v>311</v>
      </c>
      <c r="AL1824" s="83" t="s">
        <v>311</v>
      </c>
      <c r="AM1824" s="83" t="s">
        <v>311</v>
      </c>
      <c r="AN1824" s="83" t="s">
        <v>311</v>
      </c>
    </row>
    <row r="1825" spans="1:40" x14ac:dyDescent="0.25">
      <c r="A1825" s="81">
        <f t="shared" si="28"/>
        <v>1816</v>
      </c>
      <c r="B1825" s="82" t="str">
        <f>IF(tbl_main[[#This Row],[ТИП]]="","",IF(tbl_main[[#This Row],[Серия и номер]]="","",tbl_main[[#This Row],[ТИП]]&amp;"-"&amp;RIGHT(tbl_main[[#This Row],[Серия и номер]],6)))</f>
        <v/>
      </c>
      <c r="C1825" s="83" t="s">
        <v>311</v>
      </c>
      <c r="D1825" s="83" t="s">
        <v>311</v>
      </c>
      <c r="E1825" s="83" t="s">
        <v>311</v>
      </c>
      <c r="F1825" s="83" t="s">
        <v>311</v>
      </c>
      <c r="G1825" s="83" t="s">
        <v>311</v>
      </c>
      <c r="H1825" s="83" t="s">
        <v>311</v>
      </c>
      <c r="I1825" s="83" t="s">
        <v>311</v>
      </c>
      <c r="J1825" s="83" t="s">
        <v>311</v>
      </c>
      <c r="K1825" s="84" t="s">
        <v>311</v>
      </c>
      <c r="L1825" s="83" t="s">
        <v>311</v>
      </c>
      <c r="M1825" s="85" t="s">
        <v>311</v>
      </c>
      <c r="N1825" s="83" t="s">
        <v>311</v>
      </c>
      <c r="O1825" s="84" t="s">
        <v>311</v>
      </c>
      <c r="P1825" s="83" t="s">
        <v>311</v>
      </c>
      <c r="Q1825" s="83" t="s">
        <v>311</v>
      </c>
      <c r="R1825" s="83" t="s">
        <v>311</v>
      </c>
      <c r="S1825" s="86" t="s">
        <v>311</v>
      </c>
      <c r="T1825" s="83" t="s">
        <v>311</v>
      </c>
      <c r="U1825" s="83" t="s">
        <v>311</v>
      </c>
      <c r="V1825" s="83" t="s">
        <v>311</v>
      </c>
      <c r="W1825" s="86" t="s">
        <v>311</v>
      </c>
      <c r="X1825" s="86" t="s">
        <v>311</v>
      </c>
      <c r="Y1825" s="90" t="str">
        <f>IF(tbl_main[[#This Row],[ИНН организации]]="","",IF(ISERROR(VLOOKUP(tbl_main[[#This Row],[ИНН организации]],tbl_inn[],3,FALSE)),"Проверьте ИНН",VLOOKUP(tbl_main[[#This Row],[ИНН организации]],tbl_inn[],3,FALSE)))</f>
        <v/>
      </c>
      <c r="Z1825" s="90" t="str">
        <f>IF(ISERROR(VLOOKUP(tbl_main[[#This Row],[ИНН организации]],tbl_inn[],4,FALSE)),"",VLOOKUP(tbl_main[[#This Row],[ИНН организации]],tbl_inn[],4,FALSE))</f>
        <v/>
      </c>
      <c r="AA1825" s="90" t="str">
        <f>IF(ISERROR(VLOOKUP(tbl_main[[#This Row],[ИНН организации]],tbl_inn[],8,FALSE)),"",VLOOKUP(tbl_main[[#This Row],[ИНН организации]],tbl_inn[],8,FALSE))</f>
        <v/>
      </c>
      <c r="AB1825" s="83" t="s">
        <v>311</v>
      </c>
      <c r="AC1825" s="83" t="s">
        <v>311</v>
      </c>
      <c r="AD1825" s="83" t="s">
        <v>311</v>
      </c>
      <c r="AE1825" s="83" t="s">
        <v>311</v>
      </c>
      <c r="AF1825" s="83" t="s">
        <v>311</v>
      </c>
      <c r="AG1825" s="83" t="s">
        <v>311</v>
      </c>
      <c r="AH1825" s="83" t="s">
        <v>311</v>
      </c>
      <c r="AI1825" s="83" t="s">
        <v>311</v>
      </c>
      <c r="AJ1825" s="83" t="s">
        <v>311</v>
      </c>
      <c r="AK1825" s="83" t="s">
        <v>311</v>
      </c>
      <c r="AL1825" s="83" t="s">
        <v>311</v>
      </c>
      <c r="AM1825" s="83" t="s">
        <v>311</v>
      </c>
      <c r="AN1825" s="83" t="s">
        <v>311</v>
      </c>
    </row>
    <row r="1826" spans="1:40" x14ac:dyDescent="0.25">
      <c r="A1826" s="81">
        <f t="shared" si="28"/>
        <v>1817</v>
      </c>
      <c r="B1826" s="82" t="str">
        <f>IF(tbl_main[[#This Row],[ТИП]]="","",IF(tbl_main[[#This Row],[Серия и номер]]="","",tbl_main[[#This Row],[ТИП]]&amp;"-"&amp;RIGHT(tbl_main[[#This Row],[Серия и номер]],6)))</f>
        <v/>
      </c>
      <c r="C1826" s="83" t="s">
        <v>311</v>
      </c>
      <c r="D1826" s="83" t="s">
        <v>311</v>
      </c>
      <c r="E1826" s="83" t="s">
        <v>311</v>
      </c>
      <c r="F1826" s="83" t="s">
        <v>311</v>
      </c>
      <c r="G1826" s="83" t="s">
        <v>311</v>
      </c>
      <c r="H1826" s="83" t="s">
        <v>311</v>
      </c>
      <c r="I1826" s="83" t="s">
        <v>311</v>
      </c>
      <c r="J1826" s="83" t="s">
        <v>311</v>
      </c>
      <c r="K1826" s="84" t="s">
        <v>311</v>
      </c>
      <c r="L1826" s="83" t="s">
        <v>311</v>
      </c>
      <c r="M1826" s="85" t="s">
        <v>311</v>
      </c>
      <c r="N1826" s="83" t="s">
        <v>311</v>
      </c>
      <c r="O1826" s="84" t="s">
        <v>311</v>
      </c>
      <c r="P1826" s="83" t="s">
        <v>311</v>
      </c>
      <c r="Q1826" s="83" t="s">
        <v>311</v>
      </c>
      <c r="R1826" s="83" t="s">
        <v>311</v>
      </c>
      <c r="S1826" s="86" t="s">
        <v>311</v>
      </c>
      <c r="T1826" s="83" t="s">
        <v>311</v>
      </c>
      <c r="U1826" s="83" t="s">
        <v>311</v>
      </c>
      <c r="V1826" s="83" t="s">
        <v>311</v>
      </c>
      <c r="W1826" s="86" t="s">
        <v>311</v>
      </c>
      <c r="X1826" s="86" t="s">
        <v>311</v>
      </c>
      <c r="Y1826" s="90" t="str">
        <f>IF(tbl_main[[#This Row],[ИНН организации]]="","",IF(ISERROR(VLOOKUP(tbl_main[[#This Row],[ИНН организации]],tbl_inn[],3,FALSE)),"Проверьте ИНН",VLOOKUP(tbl_main[[#This Row],[ИНН организации]],tbl_inn[],3,FALSE)))</f>
        <v/>
      </c>
      <c r="Z1826" s="90" t="str">
        <f>IF(ISERROR(VLOOKUP(tbl_main[[#This Row],[ИНН организации]],tbl_inn[],4,FALSE)),"",VLOOKUP(tbl_main[[#This Row],[ИНН организации]],tbl_inn[],4,FALSE))</f>
        <v/>
      </c>
      <c r="AA1826" s="90" t="str">
        <f>IF(ISERROR(VLOOKUP(tbl_main[[#This Row],[ИНН организации]],tbl_inn[],8,FALSE)),"",VLOOKUP(tbl_main[[#This Row],[ИНН организации]],tbl_inn[],8,FALSE))</f>
        <v/>
      </c>
      <c r="AB1826" s="83" t="s">
        <v>311</v>
      </c>
      <c r="AC1826" s="83" t="s">
        <v>311</v>
      </c>
      <c r="AD1826" s="83" t="s">
        <v>311</v>
      </c>
      <c r="AE1826" s="83" t="s">
        <v>311</v>
      </c>
      <c r="AF1826" s="83" t="s">
        <v>311</v>
      </c>
      <c r="AG1826" s="83" t="s">
        <v>311</v>
      </c>
      <c r="AH1826" s="83" t="s">
        <v>311</v>
      </c>
      <c r="AI1826" s="83" t="s">
        <v>311</v>
      </c>
      <c r="AJ1826" s="83" t="s">
        <v>311</v>
      </c>
      <c r="AK1826" s="83" t="s">
        <v>311</v>
      </c>
      <c r="AL1826" s="83" t="s">
        <v>311</v>
      </c>
      <c r="AM1826" s="83" t="s">
        <v>311</v>
      </c>
      <c r="AN1826" s="83" t="s">
        <v>311</v>
      </c>
    </row>
    <row r="1827" spans="1:40" x14ac:dyDescent="0.25">
      <c r="A1827" s="81">
        <f t="shared" si="28"/>
        <v>1818</v>
      </c>
      <c r="B1827" s="82" t="str">
        <f>IF(tbl_main[[#This Row],[ТИП]]="","",IF(tbl_main[[#This Row],[Серия и номер]]="","",tbl_main[[#This Row],[ТИП]]&amp;"-"&amp;RIGHT(tbl_main[[#This Row],[Серия и номер]],6)))</f>
        <v/>
      </c>
      <c r="C1827" s="83" t="s">
        <v>311</v>
      </c>
      <c r="D1827" s="83" t="s">
        <v>311</v>
      </c>
      <c r="E1827" s="83" t="s">
        <v>311</v>
      </c>
      <c r="F1827" s="83" t="s">
        <v>311</v>
      </c>
      <c r="G1827" s="83" t="s">
        <v>311</v>
      </c>
      <c r="H1827" s="83" t="s">
        <v>311</v>
      </c>
      <c r="I1827" s="83" t="s">
        <v>311</v>
      </c>
      <c r="J1827" s="83" t="s">
        <v>311</v>
      </c>
      <c r="K1827" s="84" t="s">
        <v>311</v>
      </c>
      <c r="L1827" s="83" t="s">
        <v>311</v>
      </c>
      <c r="M1827" s="85" t="s">
        <v>311</v>
      </c>
      <c r="N1827" s="83" t="s">
        <v>311</v>
      </c>
      <c r="O1827" s="84" t="s">
        <v>311</v>
      </c>
      <c r="P1827" s="83" t="s">
        <v>311</v>
      </c>
      <c r="Q1827" s="83" t="s">
        <v>311</v>
      </c>
      <c r="R1827" s="83" t="s">
        <v>311</v>
      </c>
      <c r="S1827" s="86" t="s">
        <v>311</v>
      </c>
      <c r="T1827" s="83" t="s">
        <v>311</v>
      </c>
      <c r="U1827" s="83" t="s">
        <v>311</v>
      </c>
      <c r="V1827" s="83" t="s">
        <v>311</v>
      </c>
      <c r="W1827" s="86" t="s">
        <v>311</v>
      </c>
      <c r="X1827" s="86" t="s">
        <v>311</v>
      </c>
      <c r="Y1827" s="90" t="str">
        <f>IF(tbl_main[[#This Row],[ИНН организации]]="","",IF(ISERROR(VLOOKUP(tbl_main[[#This Row],[ИНН организации]],tbl_inn[],3,FALSE)),"Проверьте ИНН",VLOOKUP(tbl_main[[#This Row],[ИНН организации]],tbl_inn[],3,FALSE)))</f>
        <v/>
      </c>
      <c r="Z1827" s="90" t="str">
        <f>IF(ISERROR(VLOOKUP(tbl_main[[#This Row],[ИНН организации]],tbl_inn[],4,FALSE)),"",VLOOKUP(tbl_main[[#This Row],[ИНН организации]],tbl_inn[],4,FALSE))</f>
        <v/>
      </c>
      <c r="AA1827" s="90" t="str">
        <f>IF(ISERROR(VLOOKUP(tbl_main[[#This Row],[ИНН организации]],tbl_inn[],8,FALSE)),"",VLOOKUP(tbl_main[[#This Row],[ИНН организации]],tbl_inn[],8,FALSE))</f>
        <v/>
      </c>
      <c r="AB1827" s="83" t="s">
        <v>311</v>
      </c>
      <c r="AC1827" s="83" t="s">
        <v>311</v>
      </c>
      <c r="AD1827" s="83" t="s">
        <v>311</v>
      </c>
      <c r="AE1827" s="83" t="s">
        <v>311</v>
      </c>
      <c r="AF1827" s="83" t="s">
        <v>311</v>
      </c>
      <c r="AG1827" s="83" t="s">
        <v>311</v>
      </c>
      <c r="AH1827" s="83" t="s">
        <v>311</v>
      </c>
      <c r="AI1827" s="83" t="s">
        <v>311</v>
      </c>
      <c r="AJ1827" s="83" t="s">
        <v>311</v>
      </c>
      <c r="AK1827" s="83" t="s">
        <v>311</v>
      </c>
      <c r="AL1827" s="83" t="s">
        <v>311</v>
      </c>
      <c r="AM1827" s="83" t="s">
        <v>311</v>
      </c>
      <c r="AN1827" s="83" t="s">
        <v>311</v>
      </c>
    </row>
    <row r="1828" spans="1:40" x14ac:dyDescent="0.25">
      <c r="A1828" s="81">
        <f t="shared" si="28"/>
        <v>1819</v>
      </c>
      <c r="B1828" s="82" t="str">
        <f>IF(tbl_main[[#This Row],[ТИП]]="","",IF(tbl_main[[#This Row],[Серия и номер]]="","",tbl_main[[#This Row],[ТИП]]&amp;"-"&amp;RIGHT(tbl_main[[#This Row],[Серия и номер]],6)))</f>
        <v/>
      </c>
      <c r="C1828" s="83" t="s">
        <v>311</v>
      </c>
      <c r="D1828" s="83" t="s">
        <v>311</v>
      </c>
      <c r="E1828" s="83" t="s">
        <v>311</v>
      </c>
      <c r="F1828" s="83" t="s">
        <v>311</v>
      </c>
      <c r="G1828" s="83" t="s">
        <v>311</v>
      </c>
      <c r="H1828" s="83" t="s">
        <v>311</v>
      </c>
      <c r="I1828" s="83" t="s">
        <v>311</v>
      </c>
      <c r="J1828" s="83" t="s">
        <v>311</v>
      </c>
      <c r="K1828" s="84" t="s">
        <v>311</v>
      </c>
      <c r="L1828" s="83" t="s">
        <v>311</v>
      </c>
      <c r="M1828" s="85" t="s">
        <v>311</v>
      </c>
      <c r="N1828" s="83" t="s">
        <v>311</v>
      </c>
      <c r="O1828" s="84" t="s">
        <v>311</v>
      </c>
      <c r="P1828" s="83" t="s">
        <v>311</v>
      </c>
      <c r="Q1828" s="83" t="s">
        <v>311</v>
      </c>
      <c r="R1828" s="83" t="s">
        <v>311</v>
      </c>
      <c r="S1828" s="86" t="s">
        <v>311</v>
      </c>
      <c r="T1828" s="83" t="s">
        <v>311</v>
      </c>
      <c r="U1828" s="83" t="s">
        <v>311</v>
      </c>
      <c r="V1828" s="83" t="s">
        <v>311</v>
      </c>
      <c r="W1828" s="86" t="s">
        <v>311</v>
      </c>
      <c r="X1828" s="86" t="s">
        <v>311</v>
      </c>
      <c r="Y1828" s="90" t="str">
        <f>IF(tbl_main[[#This Row],[ИНН организации]]="","",IF(ISERROR(VLOOKUP(tbl_main[[#This Row],[ИНН организации]],tbl_inn[],3,FALSE)),"Проверьте ИНН",VLOOKUP(tbl_main[[#This Row],[ИНН организации]],tbl_inn[],3,FALSE)))</f>
        <v/>
      </c>
      <c r="Z1828" s="90" t="str">
        <f>IF(ISERROR(VLOOKUP(tbl_main[[#This Row],[ИНН организации]],tbl_inn[],4,FALSE)),"",VLOOKUP(tbl_main[[#This Row],[ИНН организации]],tbl_inn[],4,FALSE))</f>
        <v/>
      </c>
      <c r="AA1828" s="90" t="str">
        <f>IF(ISERROR(VLOOKUP(tbl_main[[#This Row],[ИНН организации]],tbl_inn[],8,FALSE)),"",VLOOKUP(tbl_main[[#This Row],[ИНН организации]],tbl_inn[],8,FALSE))</f>
        <v/>
      </c>
      <c r="AB1828" s="83" t="s">
        <v>311</v>
      </c>
      <c r="AC1828" s="83" t="s">
        <v>311</v>
      </c>
      <c r="AD1828" s="83" t="s">
        <v>311</v>
      </c>
      <c r="AE1828" s="83" t="s">
        <v>311</v>
      </c>
      <c r="AF1828" s="83" t="s">
        <v>311</v>
      </c>
      <c r="AG1828" s="83" t="s">
        <v>311</v>
      </c>
      <c r="AH1828" s="83" t="s">
        <v>311</v>
      </c>
      <c r="AI1828" s="83" t="s">
        <v>311</v>
      </c>
      <c r="AJ1828" s="83" t="s">
        <v>311</v>
      </c>
      <c r="AK1828" s="83" t="s">
        <v>311</v>
      </c>
      <c r="AL1828" s="83" t="s">
        <v>311</v>
      </c>
      <c r="AM1828" s="83" t="s">
        <v>311</v>
      </c>
      <c r="AN1828" s="83" t="s">
        <v>311</v>
      </c>
    </row>
    <row r="1829" spans="1:40" x14ac:dyDescent="0.25">
      <c r="A1829" s="81">
        <f t="shared" si="28"/>
        <v>1820</v>
      </c>
      <c r="B1829" s="82" t="str">
        <f>IF(tbl_main[[#This Row],[ТИП]]="","",IF(tbl_main[[#This Row],[Серия и номер]]="","",tbl_main[[#This Row],[ТИП]]&amp;"-"&amp;RIGHT(tbl_main[[#This Row],[Серия и номер]],6)))</f>
        <v/>
      </c>
      <c r="C1829" s="83" t="s">
        <v>311</v>
      </c>
      <c r="D1829" s="83" t="s">
        <v>311</v>
      </c>
      <c r="E1829" s="83" t="s">
        <v>311</v>
      </c>
      <c r="F1829" s="83" t="s">
        <v>311</v>
      </c>
      <c r="G1829" s="83" t="s">
        <v>311</v>
      </c>
      <c r="H1829" s="83" t="s">
        <v>311</v>
      </c>
      <c r="I1829" s="83" t="s">
        <v>311</v>
      </c>
      <c r="J1829" s="83" t="s">
        <v>311</v>
      </c>
      <c r="K1829" s="84" t="s">
        <v>311</v>
      </c>
      <c r="L1829" s="83" t="s">
        <v>311</v>
      </c>
      <c r="M1829" s="85" t="s">
        <v>311</v>
      </c>
      <c r="N1829" s="83" t="s">
        <v>311</v>
      </c>
      <c r="O1829" s="84" t="s">
        <v>311</v>
      </c>
      <c r="P1829" s="83" t="s">
        <v>311</v>
      </c>
      <c r="Q1829" s="83" t="s">
        <v>311</v>
      </c>
      <c r="R1829" s="83" t="s">
        <v>311</v>
      </c>
      <c r="S1829" s="86" t="s">
        <v>311</v>
      </c>
      <c r="T1829" s="83" t="s">
        <v>311</v>
      </c>
      <c r="U1829" s="83" t="s">
        <v>311</v>
      </c>
      <c r="V1829" s="83" t="s">
        <v>311</v>
      </c>
      <c r="W1829" s="86" t="s">
        <v>311</v>
      </c>
      <c r="X1829" s="86" t="s">
        <v>311</v>
      </c>
      <c r="Y1829" s="90" t="str">
        <f>IF(tbl_main[[#This Row],[ИНН организации]]="","",IF(ISERROR(VLOOKUP(tbl_main[[#This Row],[ИНН организации]],tbl_inn[],3,FALSE)),"Проверьте ИНН",VLOOKUP(tbl_main[[#This Row],[ИНН организации]],tbl_inn[],3,FALSE)))</f>
        <v/>
      </c>
      <c r="Z1829" s="90" t="str">
        <f>IF(ISERROR(VLOOKUP(tbl_main[[#This Row],[ИНН организации]],tbl_inn[],4,FALSE)),"",VLOOKUP(tbl_main[[#This Row],[ИНН организации]],tbl_inn[],4,FALSE))</f>
        <v/>
      </c>
      <c r="AA1829" s="90" t="str">
        <f>IF(ISERROR(VLOOKUP(tbl_main[[#This Row],[ИНН организации]],tbl_inn[],8,FALSE)),"",VLOOKUP(tbl_main[[#This Row],[ИНН организации]],tbl_inn[],8,FALSE))</f>
        <v/>
      </c>
      <c r="AB1829" s="83" t="s">
        <v>311</v>
      </c>
      <c r="AC1829" s="83" t="s">
        <v>311</v>
      </c>
      <c r="AD1829" s="83" t="s">
        <v>311</v>
      </c>
      <c r="AE1829" s="83" t="s">
        <v>311</v>
      </c>
      <c r="AF1829" s="83" t="s">
        <v>311</v>
      </c>
      <c r="AG1829" s="83" t="s">
        <v>311</v>
      </c>
      <c r="AH1829" s="83" t="s">
        <v>311</v>
      </c>
      <c r="AI1829" s="83" t="s">
        <v>311</v>
      </c>
      <c r="AJ1829" s="83" t="s">
        <v>311</v>
      </c>
      <c r="AK1829" s="83" t="s">
        <v>311</v>
      </c>
      <c r="AL1829" s="83" t="s">
        <v>311</v>
      </c>
      <c r="AM1829" s="83" t="s">
        <v>311</v>
      </c>
      <c r="AN1829" s="83" t="s">
        <v>311</v>
      </c>
    </row>
    <row r="1830" spans="1:40" x14ac:dyDescent="0.25">
      <c r="A1830" s="81">
        <f t="shared" si="28"/>
        <v>1821</v>
      </c>
      <c r="B1830" s="82" t="str">
        <f>IF(tbl_main[[#This Row],[ТИП]]="","",IF(tbl_main[[#This Row],[Серия и номер]]="","",tbl_main[[#This Row],[ТИП]]&amp;"-"&amp;RIGHT(tbl_main[[#This Row],[Серия и номер]],6)))</f>
        <v/>
      </c>
      <c r="C1830" s="83" t="s">
        <v>311</v>
      </c>
      <c r="D1830" s="83" t="s">
        <v>311</v>
      </c>
      <c r="E1830" s="83" t="s">
        <v>311</v>
      </c>
      <c r="F1830" s="83" t="s">
        <v>311</v>
      </c>
      <c r="G1830" s="83" t="s">
        <v>311</v>
      </c>
      <c r="H1830" s="83" t="s">
        <v>311</v>
      </c>
      <c r="I1830" s="83" t="s">
        <v>311</v>
      </c>
      <c r="J1830" s="83" t="s">
        <v>311</v>
      </c>
      <c r="K1830" s="84" t="s">
        <v>311</v>
      </c>
      <c r="L1830" s="83" t="s">
        <v>311</v>
      </c>
      <c r="M1830" s="85" t="s">
        <v>311</v>
      </c>
      <c r="N1830" s="83" t="s">
        <v>311</v>
      </c>
      <c r="O1830" s="84" t="s">
        <v>311</v>
      </c>
      <c r="P1830" s="83" t="s">
        <v>311</v>
      </c>
      <c r="Q1830" s="83" t="s">
        <v>311</v>
      </c>
      <c r="R1830" s="83" t="s">
        <v>311</v>
      </c>
      <c r="S1830" s="86" t="s">
        <v>311</v>
      </c>
      <c r="T1830" s="83" t="s">
        <v>311</v>
      </c>
      <c r="U1830" s="83" t="s">
        <v>311</v>
      </c>
      <c r="V1830" s="83" t="s">
        <v>311</v>
      </c>
      <c r="W1830" s="86" t="s">
        <v>311</v>
      </c>
      <c r="X1830" s="86" t="s">
        <v>311</v>
      </c>
      <c r="Y1830" s="90" t="str">
        <f>IF(tbl_main[[#This Row],[ИНН организации]]="","",IF(ISERROR(VLOOKUP(tbl_main[[#This Row],[ИНН организации]],tbl_inn[],3,FALSE)),"Проверьте ИНН",VLOOKUP(tbl_main[[#This Row],[ИНН организации]],tbl_inn[],3,FALSE)))</f>
        <v/>
      </c>
      <c r="Z1830" s="90" t="str">
        <f>IF(ISERROR(VLOOKUP(tbl_main[[#This Row],[ИНН организации]],tbl_inn[],4,FALSE)),"",VLOOKUP(tbl_main[[#This Row],[ИНН организации]],tbl_inn[],4,FALSE))</f>
        <v/>
      </c>
      <c r="AA1830" s="90" t="str">
        <f>IF(ISERROR(VLOOKUP(tbl_main[[#This Row],[ИНН организации]],tbl_inn[],8,FALSE)),"",VLOOKUP(tbl_main[[#This Row],[ИНН организации]],tbl_inn[],8,FALSE))</f>
        <v/>
      </c>
      <c r="AB1830" s="83" t="s">
        <v>311</v>
      </c>
      <c r="AC1830" s="83" t="s">
        <v>311</v>
      </c>
      <c r="AD1830" s="83" t="s">
        <v>311</v>
      </c>
      <c r="AE1830" s="83" t="s">
        <v>311</v>
      </c>
      <c r="AF1830" s="83" t="s">
        <v>311</v>
      </c>
      <c r="AG1830" s="83" t="s">
        <v>311</v>
      </c>
      <c r="AH1830" s="83" t="s">
        <v>311</v>
      </c>
      <c r="AI1830" s="83" t="s">
        <v>311</v>
      </c>
      <c r="AJ1830" s="83" t="s">
        <v>311</v>
      </c>
      <c r="AK1830" s="83" t="s">
        <v>311</v>
      </c>
      <c r="AL1830" s="83" t="s">
        <v>311</v>
      </c>
      <c r="AM1830" s="83" t="s">
        <v>311</v>
      </c>
      <c r="AN1830" s="83" t="s">
        <v>311</v>
      </c>
    </row>
    <row r="1831" spans="1:40" x14ac:dyDescent="0.25">
      <c r="A1831" s="81">
        <f t="shared" si="28"/>
        <v>1822</v>
      </c>
      <c r="B1831" s="82" t="str">
        <f>IF(tbl_main[[#This Row],[ТИП]]="","",IF(tbl_main[[#This Row],[Серия и номер]]="","",tbl_main[[#This Row],[ТИП]]&amp;"-"&amp;RIGHT(tbl_main[[#This Row],[Серия и номер]],6)))</f>
        <v/>
      </c>
      <c r="C1831" s="83" t="s">
        <v>311</v>
      </c>
      <c r="D1831" s="83" t="s">
        <v>311</v>
      </c>
      <c r="E1831" s="83" t="s">
        <v>311</v>
      </c>
      <c r="F1831" s="83" t="s">
        <v>311</v>
      </c>
      <c r="G1831" s="83" t="s">
        <v>311</v>
      </c>
      <c r="H1831" s="83" t="s">
        <v>311</v>
      </c>
      <c r="I1831" s="83" t="s">
        <v>311</v>
      </c>
      <c r="J1831" s="83" t="s">
        <v>311</v>
      </c>
      <c r="K1831" s="84" t="s">
        <v>311</v>
      </c>
      <c r="L1831" s="83" t="s">
        <v>311</v>
      </c>
      <c r="M1831" s="85" t="s">
        <v>311</v>
      </c>
      <c r="N1831" s="83" t="s">
        <v>311</v>
      </c>
      <c r="O1831" s="84" t="s">
        <v>311</v>
      </c>
      <c r="P1831" s="83" t="s">
        <v>311</v>
      </c>
      <c r="Q1831" s="83" t="s">
        <v>311</v>
      </c>
      <c r="R1831" s="83" t="s">
        <v>311</v>
      </c>
      <c r="S1831" s="86" t="s">
        <v>311</v>
      </c>
      <c r="T1831" s="83" t="s">
        <v>311</v>
      </c>
      <c r="U1831" s="83" t="s">
        <v>311</v>
      </c>
      <c r="V1831" s="83" t="s">
        <v>311</v>
      </c>
      <c r="W1831" s="86" t="s">
        <v>311</v>
      </c>
      <c r="X1831" s="86" t="s">
        <v>311</v>
      </c>
      <c r="Y1831" s="90" t="str">
        <f>IF(tbl_main[[#This Row],[ИНН организации]]="","",IF(ISERROR(VLOOKUP(tbl_main[[#This Row],[ИНН организации]],tbl_inn[],3,FALSE)),"Проверьте ИНН",VLOOKUP(tbl_main[[#This Row],[ИНН организации]],tbl_inn[],3,FALSE)))</f>
        <v/>
      </c>
      <c r="Z1831" s="90" t="str">
        <f>IF(ISERROR(VLOOKUP(tbl_main[[#This Row],[ИНН организации]],tbl_inn[],4,FALSE)),"",VLOOKUP(tbl_main[[#This Row],[ИНН организации]],tbl_inn[],4,FALSE))</f>
        <v/>
      </c>
      <c r="AA1831" s="90" t="str">
        <f>IF(ISERROR(VLOOKUP(tbl_main[[#This Row],[ИНН организации]],tbl_inn[],8,FALSE)),"",VLOOKUP(tbl_main[[#This Row],[ИНН организации]],tbl_inn[],8,FALSE))</f>
        <v/>
      </c>
      <c r="AB1831" s="83" t="s">
        <v>311</v>
      </c>
      <c r="AC1831" s="83" t="s">
        <v>311</v>
      </c>
      <c r="AD1831" s="83" t="s">
        <v>311</v>
      </c>
      <c r="AE1831" s="83" t="s">
        <v>311</v>
      </c>
      <c r="AF1831" s="83" t="s">
        <v>311</v>
      </c>
      <c r="AG1831" s="83" t="s">
        <v>311</v>
      </c>
      <c r="AH1831" s="83" t="s">
        <v>311</v>
      </c>
      <c r="AI1831" s="83" t="s">
        <v>311</v>
      </c>
      <c r="AJ1831" s="83" t="s">
        <v>311</v>
      </c>
      <c r="AK1831" s="83" t="s">
        <v>311</v>
      </c>
      <c r="AL1831" s="83" t="s">
        <v>311</v>
      </c>
      <c r="AM1831" s="83" t="s">
        <v>311</v>
      </c>
      <c r="AN1831" s="83" t="s">
        <v>311</v>
      </c>
    </row>
    <row r="1832" spans="1:40" x14ac:dyDescent="0.25">
      <c r="A1832" s="81">
        <f t="shared" si="28"/>
        <v>1823</v>
      </c>
      <c r="B1832" s="82" t="str">
        <f>IF(tbl_main[[#This Row],[ТИП]]="","",IF(tbl_main[[#This Row],[Серия и номер]]="","",tbl_main[[#This Row],[ТИП]]&amp;"-"&amp;RIGHT(tbl_main[[#This Row],[Серия и номер]],6)))</f>
        <v/>
      </c>
      <c r="C1832" s="83" t="s">
        <v>311</v>
      </c>
      <c r="D1832" s="83" t="s">
        <v>311</v>
      </c>
      <c r="E1832" s="83" t="s">
        <v>311</v>
      </c>
      <c r="F1832" s="83" t="s">
        <v>311</v>
      </c>
      <c r="G1832" s="83" t="s">
        <v>311</v>
      </c>
      <c r="H1832" s="83" t="s">
        <v>311</v>
      </c>
      <c r="I1832" s="83" t="s">
        <v>311</v>
      </c>
      <c r="J1832" s="83" t="s">
        <v>311</v>
      </c>
      <c r="K1832" s="84" t="s">
        <v>311</v>
      </c>
      <c r="L1832" s="83" t="s">
        <v>311</v>
      </c>
      <c r="M1832" s="85" t="s">
        <v>311</v>
      </c>
      <c r="N1832" s="83" t="s">
        <v>311</v>
      </c>
      <c r="O1832" s="84" t="s">
        <v>311</v>
      </c>
      <c r="P1832" s="83" t="s">
        <v>311</v>
      </c>
      <c r="Q1832" s="83" t="s">
        <v>311</v>
      </c>
      <c r="R1832" s="83" t="s">
        <v>311</v>
      </c>
      <c r="S1832" s="86" t="s">
        <v>311</v>
      </c>
      <c r="T1832" s="83" t="s">
        <v>311</v>
      </c>
      <c r="U1832" s="83" t="s">
        <v>311</v>
      </c>
      <c r="V1832" s="83" t="s">
        <v>311</v>
      </c>
      <c r="W1832" s="86" t="s">
        <v>311</v>
      </c>
      <c r="X1832" s="86" t="s">
        <v>311</v>
      </c>
      <c r="Y1832" s="90" t="str">
        <f>IF(tbl_main[[#This Row],[ИНН организации]]="","",IF(ISERROR(VLOOKUP(tbl_main[[#This Row],[ИНН организации]],tbl_inn[],3,FALSE)),"Проверьте ИНН",VLOOKUP(tbl_main[[#This Row],[ИНН организации]],tbl_inn[],3,FALSE)))</f>
        <v/>
      </c>
      <c r="Z1832" s="90" t="str">
        <f>IF(ISERROR(VLOOKUP(tbl_main[[#This Row],[ИНН организации]],tbl_inn[],4,FALSE)),"",VLOOKUP(tbl_main[[#This Row],[ИНН организации]],tbl_inn[],4,FALSE))</f>
        <v/>
      </c>
      <c r="AA1832" s="90" t="str">
        <f>IF(ISERROR(VLOOKUP(tbl_main[[#This Row],[ИНН организации]],tbl_inn[],8,FALSE)),"",VLOOKUP(tbl_main[[#This Row],[ИНН организации]],tbl_inn[],8,FALSE))</f>
        <v/>
      </c>
      <c r="AB1832" s="83" t="s">
        <v>311</v>
      </c>
      <c r="AC1832" s="83" t="s">
        <v>311</v>
      </c>
      <c r="AD1832" s="83" t="s">
        <v>311</v>
      </c>
      <c r="AE1832" s="83" t="s">
        <v>311</v>
      </c>
      <c r="AF1832" s="83" t="s">
        <v>311</v>
      </c>
      <c r="AG1832" s="83" t="s">
        <v>311</v>
      </c>
      <c r="AH1832" s="83" t="s">
        <v>311</v>
      </c>
      <c r="AI1832" s="83" t="s">
        <v>311</v>
      </c>
      <c r="AJ1832" s="83" t="s">
        <v>311</v>
      </c>
      <c r="AK1832" s="83" t="s">
        <v>311</v>
      </c>
      <c r="AL1832" s="83" t="s">
        <v>311</v>
      </c>
      <c r="AM1832" s="83" t="s">
        <v>311</v>
      </c>
      <c r="AN1832" s="83" t="s">
        <v>311</v>
      </c>
    </row>
    <row r="1833" spans="1:40" x14ac:dyDescent="0.25">
      <c r="A1833" s="81">
        <f t="shared" si="28"/>
        <v>1824</v>
      </c>
      <c r="B1833" s="82" t="str">
        <f>IF(tbl_main[[#This Row],[ТИП]]="","",IF(tbl_main[[#This Row],[Серия и номер]]="","",tbl_main[[#This Row],[ТИП]]&amp;"-"&amp;RIGHT(tbl_main[[#This Row],[Серия и номер]],6)))</f>
        <v/>
      </c>
      <c r="C1833" s="83" t="s">
        <v>311</v>
      </c>
      <c r="D1833" s="83" t="s">
        <v>311</v>
      </c>
      <c r="E1833" s="83" t="s">
        <v>311</v>
      </c>
      <c r="F1833" s="83" t="s">
        <v>311</v>
      </c>
      <c r="G1833" s="83" t="s">
        <v>311</v>
      </c>
      <c r="H1833" s="83" t="s">
        <v>311</v>
      </c>
      <c r="I1833" s="83" t="s">
        <v>311</v>
      </c>
      <c r="J1833" s="83" t="s">
        <v>311</v>
      </c>
      <c r="K1833" s="84" t="s">
        <v>311</v>
      </c>
      <c r="L1833" s="83" t="s">
        <v>311</v>
      </c>
      <c r="M1833" s="85" t="s">
        <v>311</v>
      </c>
      <c r="N1833" s="83" t="s">
        <v>311</v>
      </c>
      <c r="O1833" s="84" t="s">
        <v>311</v>
      </c>
      <c r="P1833" s="83" t="s">
        <v>311</v>
      </c>
      <c r="Q1833" s="83" t="s">
        <v>311</v>
      </c>
      <c r="R1833" s="83" t="s">
        <v>311</v>
      </c>
      <c r="S1833" s="86" t="s">
        <v>311</v>
      </c>
      <c r="T1833" s="83" t="s">
        <v>311</v>
      </c>
      <c r="U1833" s="83" t="s">
        <v>311</v>
      </c>
      <c r="V1833" s="83" t="s">
        <v>311</v>
      </c>
      <c r="W1833" s="86" t="s">
        <v>311</v>
      </c>
      <c r="X1833" s="86" t="s">
        <v>311</v>
      </c>
      <c r="Y1833" s="90" t="str">
        <f>IF(tbl_main[[#This Row],[ИНН организации]]="","",IF(ISERROR(VLOOKUP(tbl_main[[#This Row],[ИНН организации]],tbl_inn[],3,FALSE)),"Проверьте ИНН",VLOOKUP(tbl_main[[#This Row],[ИНН организации]],tbl_inn[],3,FALSE)))</f>
        <v/>
      </c>
      <c r="Z1833" s="90" t="str">
        <f>IF(ISERROR(VLOOKUP(tbl_main[[#This Row],[ИНН организации]],tbl_inn[],4,FALSE)),"",VLOOKUP(tbl_main[[#This Row],[ИНН организации]],tbl_inn[],4,FALSE))</f>
        <v/>
      </c>
      <c r="AA1833" s="90" t="str">
        <f>IF(ISERROR(VLOOKUP(tbl_main[[#This Row],[ИНН организации]],tbl_inn[],8,FALSE)),"",VLOOKUP(tbl_main[[#This Row],[ИНН организации]],tbl_inn[],8,FALSE))</f>
        <v/>
      </c>
      <c r="AB1833" s="83" t="s">
        <v>311</v>
      </c>
      <c r="AC1833" s="83" t="s">
        <v>311</v>
      </c>
      <c r="AD1833" s="83" t="s">
        <v>311</v>
      </c>
      <c r="AE1833" s="83" t="s">
        <v>311</v>
      </c>
      <c r="AF1833" s="83" t="s">
        <v>311</v>
      </c>
      <c r="AG1833" s="83" t="s">
        <v>311</v>
      </c>
      <c r="AH1833" s="83" t="s">
        <v>311</v>
      </c>
      <c r="AI1833" s="83" t="s">
        <v>311</v>
      </c>
      <c r="AJ1833" s="83" t="s">
        <v>311</v>
      </c>
      <c r="AK1833" s="83" t="s">
        <v>311</v>
      </c>
      <c r="AL1833" s="83" t="s">
        <v>311</v>
      </c>
      <c r="AM1833" s="83" t="s">
        <v>311</v>
      </c>
      <c r="AN1833" s="83" t="s">
        <v>311</v>
      </c>
    </row>
    <row r="1834" spans="1:40" x14ac:dyDescent="0.25">
      <c r="A1834" s="81">
        <f t="shared" si="28"/>
        <v>1825</v>
      </c>
      <c r="B1834" s="82" t="str">
        <f>IF(tbl_main[[#This Row],[ТИП]]="","",IF(tbl_main[[#This Row],[Серия и номер]]="","",tbl_main[[#This Row],[ТИП]]&amp;"-"&amp;RIGHT(tbl_main[[#This Row],[Серия и номер]],6)))</f>
        <v/>
      </c>
      <c r="C1834" s="83" t="s">
        <v>311</v>
      </c>
      <c r="D1834" s="83" t="s">
        <v>311</v>
      </c>
      <c r="E1834" s="83" t="s">
        <v>311</v>
      </c>
      <c r="F1834" s="83" t="s">
        <v>311</v>
      </c>
      <c r="G1834" s="83" t="s">
        <v>311</v>
      </c>
      <c r="H1834" s="83" t="s">
        <v>311</v>
      </c>
      <c r="I1834" s="83" t="s">
        <v>311</v>
      </c>
      <c r="J1834" s="83" t="s">
        <v>311</v>
      </c>
      <c r="K1834" s="84" t="s">
        <v>311</v>
      </c>
      <c r="L1834" s="83" t="s">
        <v>311</v>
      </c>
      <c r="M1834" s="85" t="s">
        <v>311</v>
      </c>
      <c r="N1834" s="83" t="s">
        <v>311</v>
      </c>
      <c r="O1834" s="84" t="s">
        <v>311</v>
      </c>
      <c r="P1834" s="83" t="s">
        <v>311</v>
      </c>
      <c r="Q1834" s="83" t="s">
        <v>311</v>
      </c>
      <c r="R1834" s="83" t="s">
        <v>311</v>
      </c>
      <c r="S1834" s="86" t="s">
        <v>311</v>
      </c>
      <c r="T1834" s="83" t="s">
        <v>311</v>
      </c>
      <c r="U1834" s="83" t="s">
        <v>311</v>
      </c>
      <c r="V1834" s="83" t="s">
        <v>311</v>
      </c>
      <c r="W1834" s="86" t="s">
        <v>311</v>
      </c>
      <c r="X1834" s="86" t="s">
        <v>311</v>
      </c>
      <c r="Y1834" s="90" t="str">
        <f>IF(tbl_main[[#This Row],[ИНН организации]]="","",IF(ISERROR(VLOOKUP(tbl_main[[#This Row],[ИНН организации]],tbl_inn[],3,FALSE)),"Проверьте ИНН",VLOOKUP(tbl_main[[#This Row],[ИНН организации]],tbl_inn[],3,FALSE)))</f>
        <v/>
      </c>
      <c r="Z1834" s="90" t="str">
        <f>IF(ISERROR(VLOOKUP(tbl_main[[#This Row],[ИНН организации]],tbl_inn[],4,FALSE)),"",VLOOKUP(tbl_main[[#This Row],[ИНН организации]],tbl_inn[],4,FALSE))</f>
        <v/>
      </c>
      <c r="AA1834" s="90" t="str">
        <f>IF(ISERROR(VLOOKUP(tbl_main[[#This Row],[ИНН организации]],tbl_inn[],8,FALSE)),"",VLOOKUP(tbl_main[[#This Row],[ИНН организации]],tbl_inn[],8,FALSE))</f>
        <v/>
      </c>
      <c r="AB1834" s="83" t="s">
        <v>311</v>
      </c>
      <c r="AC1834" s="83" t="s">
        <v>311</v>
      </c>
      <c r="AD1834" s="83" t="s">
        <v>311</v>
      </c>
      <c r="AE1834" s="83" t="s">
        <v>311</v>
      </c>
      <c r="AF1834" s="83" t="s">
        <v>311</v>
      </c>
      <c r="AG1834" s="83" t="s">
        <v>311</v>
      </c>
      <c r="AH1834" s="83" t="s">
        <v>311</v>
      </c>
      <c r="AI1834" s="83" t="s">
        <v>311</v>
      </c>
      <c r="AJ1834" s="83" t="s">
        <v>311</v>
      </c>
      <c r="AK1834" s="83" t="s">
        <v>311</v>
      </c>
      <c r="AL1834" s="83" t="s">
        <v>311</v>
      </c>
      <c r="AM1834" s="83" t="s">
        <v>311</v>
      </c>
      <c r="AN1834" s="83" t="s">
        <v>311</v>
      </c>
    </row>
    <row r="1835" spans="1:40" x14ac:dyDescent="0.25">
      <c r="A1835" s="81">
        <f t="shared" si="28"/>
        <v>1826</v>
      </c>
      <c r="B1835" s="82" t="str">
        <f>IF(tbl_main[[#This Row],[ТИП]]="","",IF(tbl_main[[#This Row],[Серия и номер]]="","",tbl_main[[#This Row],[ТИП]]&amp;"-"&amp;RIGHT(tbl_main[[#This Row],[Серия и номер]],6)))</f>
        <v/>
      </c>
      <c r="C1835" s="83" t="s">
        <v>311</v>
      </c>
      <c r="D1835" s="83" t="s">
        <v>311</v>
      </c>
      <c r="E1835" s="83" t="s">
        <v>311</v>
      </c>
      <c r="F1835" s="83" t="s">
        <v>311</v>
      </c>
      <c r="G1835" s="83" t="s">
        <v>311</v>
      </c>
      <c r="H1835" s="83" t="s">
        <v>311</v>
      </c>
      <c r="I1835" s="83" t="s">
        <v>311</v>
      </c>
      <c r="J1835" s="83" t="s">
        <v>311</v>
      </c>
      <c r="K1835" s="84" t="s">
        <v>311</v>
      </c>
      <c r="L1835" s="83" t="s">
        <v>311</v>
      </c>
      <c r="M1835" s="85" t="s">
        <v>311</v>
      </c>
      <c r="N1835" s="83" t="s">
        <v>311</v>
      </c>
      <c r="O1835" s="84" t="s">
        <v>311</v>
      </c>
      <c r="P1835" s="83" t="s">
        <v>311</v>
      </c>
      <c r="Q1835" s="83" t="s">
        <v>311</v>
      </c>
      <c r="R1835" s="83" t="s">
        <v>311</v>
      </c>
      <c r="S1835" s="86" t="s">
        <v>311</v>
      </c>
      <c r="T1835" s="83" t="s">
        <v>311</v>
      </c>
      <c r="U1835" s="83" t="s">
        <v>311</v>
      </c>
      <c r="V1835" s="83" t="s">
        <v>311</v>
      </c>
      <c r="W1835" s="86" t="s">
        <v>311</v>
      </c>
      <c r="X1835" s="86" t="s">
        <v>311</v>
      </c>
      <c r="Y1835" s="90" t="str">
        <f>IF(tbl_main[[#This Row],[ИНН организации]]="","",IF(ISERROR(VLOOKUP(tbl_main[[#This Row],[ИНН организации]],tbl_inn[],3,FALSE)),"Проверьте ИНН",VLOOKUP(tbl_main[[#This Row],[ИНН организации]],tbl_inn[],3,FALSE)))</f>
        <v/>
      </c>
      <c r="Z1835" s="90" t="str">
        <f>IF(ISERROR(VLOOKUP(tbl_main[[#This Row],[ИНН организации]],tbl_inn[],4,FALSE)),"",VLOOKUP(tbl_main[[#This Row],[ИНН организации]],tbl_inn[],4,FALSE))</f>
        <v/>
      </c>
      <c r="AA1835" s="90" t="str">
        <f>IF(ISERROR(VLOOKUP(tbl_main[[#This Row],[ИНН организации]],tbl_inn[],8,FALSE)),"",VLOOKUP(tbl_main[[#This Row],[ИНН организации]],tbl_inn[],8,FALSE))</f>
        <v/>
      </c>
      <c r="AB1835" s="83" t="s">
        <v>311</v>
      </c>
      <c r="AC1835" s="83" t="s">
        <v>311</v>
      </c>
      <c r="AD1835" s="83" t="s">
        <v>311</v>
      </c>
      <c r="AE1835" s="83" t="s">
        <v>311</v>
      </c>
      <c r="AF1835" s="83" t="s">
        <v>311</v>
      </c>
      <c r="AG1835" s="83" t="s">
        <v>311</v>
      </c>
      <c r="AH1835" s="83" t="s">
        <v>311</v>
      </c>
      <c r="AI1835" s="83" t="s">
        <v>311</v>
      </c>
      <c r="AJ1835" s="83" t="s">
        <v>311</v>
      </c>
      <c r="AK1835" s="83" t="s">
        <v>311</v>
      </c>
      <c r="AL1835" s="83" t="s">
        <v>311</v>
      </c>
      <c r="AM1835" s="83" t="s">
        <v>311</v>
      </c>
      <c r="AN1835" s="83" t="s">
        <v>311</v>
      </c>
    </row>
    <row r="1836" spans="1:40" x14ac:dyDescent="0.25">
      <c r="A1836" s="81">
        <f t="shared" si="28"/>
        <v>1827</v>
      </c>
      <c r="B1836" s="82" t="str">
        <f>IF(tbl_main[[#This Row],[ТИП]]="","",IF(tbl_main[[#This Row],[Серия и номер]]="","",tbl_main[[#This Row],[ТИП]]&amp;"-"&amp;RIGHT(tbl_main[[#This Row],[Серия и номер]],6)))</f>
        <v/>
      </c>
      <c r="C1836" s="83" t="s">
        <v>311</v>
      </c>
      <c r="D1836" s="83" t="s">
        <v>311</v>
      </c>
      <c r="E1836" s="83" t="s">
        <v>311</v>
      </c>
      <c r="F1836" s="83" t="s">
        <v>311</v>
      </c>
      <c r="G1836" s="83" t="s">
        <v>311</v>
      </c>
      <c r="H1836" s="83" t="s">
        <v>311</v>
      </c>
      <c r="I1836" s="83" t="s">
        <v>311</v>
      </c>
      <c r="J1836" s="83" t="s">
        <v>311</v>
      </c>
      <c r="K1836" s="84" t="s">
        <v>311</v>
      </c>
      <c r="L1836" s="83" t="s">
        <v>311</v>
      </c>
      <c r="M1836" s="85" t="s">
        <v>311</v>
      </c>
      <c r="N1836" s="83" t="s">
        <v>311</v>
      </c>
      <c r="O1836" s="84" t="s">
        <v>311</v>
      </c>
      <c r="P1836" s="83" t="s">
        <v>311</v>
      </c>
      <c r="Q1836" s="83" t="s">
        <v>311</v>
      </c>
      <c r="R1836" s="83" t="s">
        <v>311</v>
      </c>
      <c r="S1836" s="86" t="s">
        <v>311</v>
      </c>
      <c r="T1836" s="83" t="s">
        <v>311</v>
      </c>
      <c r="U1836" s="83" t="s">
        <v>311</v>
      </c>
      <c r="V1836" s="83" t="s">
        <v>311</v>
      </c>
      <c r="W1836" s="86" t="s">
        <v>311</v>
      </c>
      <c r="X1836" s="86" t="s">
        <v>311</v>
      </c>
      <c r="Y1836" s="90" t="str">
        <f>IF(tbl_main[[#This Row],[ИНН организации]]="","",IF(ISERROR(VLOOKUP(tbl_main[[#This Row],[ИНН организации]],tbl_inn[],3,FALSE)),"Проверьте ИНН",VLOOKUP(tbl_main[[#This Row],[ИНН организации]],tbl_inn[],3,FALSE)))</f>
        <v/>
      </c>
      <c r="Z1836" s="90" t="str">
        <f>IF(ISERROR(VLOOKUP(tbl_main[[#This Row],[ИНН организации]],tbl_inn[],4,FALSE)),"",VLOOKUP(tbl_main[[#This Row],[ИНН организации]],tbl_inn[],4,FALSE))</f>
        <v/>
      </c>
      <c r="AA1836" s="90" t="str">
        <f>IF(ISERROR(VLOOKUP(tbl_main[[#This Row],[ИНН организации]],tbl_inn[],8,FALSE)),"",VLOOKUP(tbl_main[[#This Row],[ИНН организации]],tbl_inn[],8,FALSE))</f>
        <v/>
      </c>
      <c r="AB1836" s="83" t="s">
        <v>311</v>
      </c>
      <c r="AC1836" s="83" t="s">
        <v>311</v>
      </c>
      <c r="AD1836" s="83" t="s">
        <v>311</v>
      </c>
      <c r="AE1836" s="83" t="s">
        <v>311</v>
      </c>
      <c r="AF1836" s="83" t="s">
        <v>311</v>
      </c>
      <c r="AG1836" s="83" t="s">
        <v>311</v>
      </c>
      <c r="AH1836" s="83" t="s">
        <v>311</v>
      </c>
      <c r="AI1836" s="83" t="s">
        <v>311</v>
      </c>
      <c r="AJ1836" s="83" t="s">
        <v>311</v>
      </c>
      <c r="AK1836" s="83" t="s">
        <v>311</v>
      </c>
      <c r="AL1836" s="83" t="s">
        <v>311</v>
      </c>
      <c r="AM1836" s="83" t="s">
        <v>311</v>
      </c>
      <c r="AN1836" s="83" t="s">
        <v>311</v>
      </c>
    </row>
    <row r="1837" spans="1:40" x14ac:dyDescent="0.25">
      <c r="A1837" s="81">
        <f t="shared" si="28"/>
        <v>1828</v>
      </c>
      <c r="B1837" s="82" t="str">
        <f>IF(tbl_main[[#This Row],[ТИП]]="","",IF(tbl_main[[#This Row],[Серия и номер]]="","",tbl_main[[#This Row],[ТИП]]&amp;"-"&amp;RIGHT(tbl_main[[#This Row],[Серия и номер]],6)))</f>
        <v/>
      </c>
      <c r="C1837" s="83" t="s">
        <v>311</v>
      </c>
      <c r="D1837" s="83" t="s">
        <v>311</v>
      </c>
      <c r="E1837" s="83" t="s">
        <v>311</v>
      </c>
      <c r="F1837" s="83" t="s">
        <v>311</v>
      </c>
      <c r="G1837" s="83" t="s">
        <v>311</v>
      </c>
      <c r="H1837" s="83" t="s">
        <v>311</v>
      </c>
      <c r="I1837" s="83" t="s">
        <v>311</v>
      </c>
      <c r="J1837" s="83" t="s">
        <v>311</v>
      </c>
      <c r="K1837" s="84" t="s">
        <v>311</v>
      </c>
      <c r="L1837" s="83" t="s">
        <v>311</v>
      </c>
      <c r="M1837" s="85" t="s">
        <v>311</v>
      </c>
      <c r="N1837" s="83" t="s">
        <v>311</v>
      </c>
      <c r="O1837" s="84" t="s">
        <v>311</v>
      </c>
      <c r="P1837" s="83" t="s">
        <v>311</v>
      </c>
      <c r="Q1837" s="83" t="s">
        <v>311</v>
      </c>
      <c r="R1837" s="83" t="s">
        <v>311</v>
      </c>
      <c r="S1837" s="86" t="s">
        <v>311</v>
      </c>
      <c r="T1837" s="83" t="s">
        <v>311</v>
      </c>
      <c r="U1837" s="83" t="s">
        <v>311</v>
      </c>
      <c r="V1837" s="83" t="s">
        <v>311</v>
      </c>
      <c r="W1837" s="86" t="s">
        <v>311</v>
      </c>
      <c r="X1837" s="86" t="s">
        <v>311</v>
      </c>
      <c r="Y1837" s="90" t="str">
        <f>IF(tbl_main[[#This Row],[ИНН организации]]="","",IF(ISERROR(VLOOKUP(tbl_main[[#This Row],[ИНН организации]],tbl_inn[],3,FALSE)),"Проверьте ИНН",VLOOKUP(tbl_main[[#This Row],[ИНН организации]],tbl_inn[],3,FALSE)))</f>
        <v/>
      </c>
      <c r="Z1837" s="90" t="str">
        <f>IF(ISERROR(VLOOKUP(tbl_main[[#This Row],[ИНН организации]],tbl_inn[],4,FALSE)),"",VLOOKUP(tbl_main[[#This Row],[ИНН организации]],tbl_inn[],4,FALSE))</f>
        <v/>
      </c>
      <c r="AA1837" s="90" t="str">
        <f>IF(ISERROR(VLOOKUP(tbl_main[[#This Row],[ИНН организации]],tbl_inn[],8,FALSE)),"",VLOOKUP(tbl_main[[#This Row],[ИНН организации]],tbl_inn[],8,FALSE))</f>
        <v/>
      </c>
      <c r="AB1837" s="83" t="s">
        <v>311</v>
      </c>
      <c r="AC1837" s="83" t="s">
        <v>311</v>
      </c>
      <c r="AD1837" s="83" t="s">
        <v>311</v>
      </c>
      <c r="AE1837" s="83" t="s">
        <v>311</v>
      </c>
      <c r="AF1837" s="83" t="s">
        <v>311</v>
      </c>
      <c r="AG1837" s="83" t="s">
        <v>311</v>
      </c>
      <c r="AH1837" s="83" t="s">
        <v>311</v>
      </c>
      <c r="AI1837" s="83" t="s">
        <v>311</v>
      </c>
      <c r="AJ1837" s="83" t="s">
        <v>311</v>
      </c>
      <c r="AK1837" s="83" t="s">
        <v>311</v>
      </c>
      <c r="AL1837" s="83" t="s">
        <v>311</v>
      </c>
      <c r="AM1837" s="83" t="s">
        <v>311</v>
      </c>
      <c r="AN1837" s="83" t="s">
        <v>311</v>
      </c>
    </row>
    <row r="1838" spans="1:40" x14ac:dyDescent="0.25">
      <c r="A1838" s="81">
        <f t="shared" si="28"/>
        <v>1829</v>
      </c>
      <c r="B1838" s="82" t="str">
        <f>IF(tbl_main[[#This Row],[ТИП]]="","",IF(tbl_main[[#This Row],[Серия и номер]]="","",tbl_main[[#This Row],[ТИП]]&amp;"-"&amp;RIGHT(tbl_main[[#This Row],[Серия и номер]],6)))</f>
        <v/>
      </c>
      <c r="C1838" s="83" t="s">
        <v>311</v>
      </c>
      <c r="D1838" s="83" t="s">
        <v>311</v>
      </c>
      <c r="E1838" s="83" t="s">
        <v>311</v>
      </c>
      <c r="F1838" s="83" t="s">
        <v>311</v>
      </c>
      <c r="G1838" s="83" t="s">
        <v>311</v>
      </c>
      <c r="H1838" s="83" t="s">
        <v>311</v>
      </c>
      <c r="I1838" s="83" t="s">
        <v>311</v>
      </c>
      <c r="J1838" s="83" t="s">
        <v>311</v>
      </c>
      <c r="K1838" s="84" t="s">
        <v>311</v>
      </c>
      <c r="L1838" s="83" t="s">
        <v>311</v>
      </c>
      <c r="M1838" s="85" t="s">
        <v>311</v>
      </c>
      <c r="N1838" s="83" t="s">
        <v>311</v>
      </c>
      <c r="O1838" s="84" t="s">
        <v>311</v>
      </c>
      <c r="P1838" s="83" t="s">
        <v>311</v>
      </c>
      <c r="Q1838" s="83" t="s">
        <v>311</v>
      </c>
      <c r="R1838" s="83" t="s">
        <v>311</v>
      </c>
      <c r="S1838" s="86" t="s">
        <v>311</v>
      </c>
      <c r="T1838" s="83" t="s">
        <v>311</v>
      </c>
      <c r="U1838" s="83" t="s">
        <v>311</v>
      </c>
      <c r="V1838" s="83" t="s">
        <v>311</v>
      </c>
      <c r="W1838" s="86" t="s">
        <v>311</v>
      </c>
      <c r="X1838" s="86" t="s">
        <v>311</v>
      </c>
      <c r="Y1838" s="90" t="str">
        <f>IF(tbl_main[[#This Row],[ИНН организации]]="","",IF(ISERROR(VLOOKUP(tbl_main[[#This Row],[ИНН организации]],tbl_inn[],3,FALSE)),"Проверьте ИНН",VLOOKUP(tbl_main[[#This Row],[ИНН организации]],tbl_inn[],3,FALSE)))</f>
        <v/>
      </c>
      <c r="Z1838" s="90" t="str">
        <f>IF(ISERROR(VLOOKUP(tbl_main[[#This Row],[ИНН организации]],tbl_inn[],4,FALSE)),"",VLOOKUP(tbl_main[[#This Row],[ИНН организации]],tbl_inn[],4,FALSE))</f>
        <v/>
      </c>
      <c r="AA1838" s="90" t="str">
        <f>IF(ISERROR(VLOOKUP(tbl_main[[#This Row],[ИНН организации]],tbl_inn[],8,FALSE)),"",VLOOKUP(tbl_main[[#This Row],[ИНН организации]],tbl_inn[],8,FALSE))</f>
        <v/>
      </c>
      <c r="AB1838" s="83" t="s">
        <v>311</v>
      </c>
      <c r="AC1838" s="83" t="s">
        <v>311</v>
      </c>
      <c r="AD1838" s="83" t="s">
        <v>311</v>
      </c>
      <c r="AE1838" s="83" t="s">
        <v>311</v>
      </c>
      <c r="AF1838" s="83" t="s">
        <v>311</v>
      </c>
      <c r="AG1838" s="83" t="s">
        <v>311</v>
      </c>
      <c r="AH1838" s="83" t="s">
        <v>311</v>
      </c>
      <c r="AI1838" s="83" t="s">
        <v>311</v>
      </c>
      <c r="AJ1838" s="83" t="s">
        <v>311</v>
      </c>
      <c r="AK1838" s="83" t="s">
        <v>311</v>
      </c>
      <c r="AL1838" s="83" t="s">
        <v>311</v>
      </c>
      <c r="AM1838" s="83" t="s">
        <v>311</v>
      </c>
      <c r="AN1838" s="83" t="s">
        <v>311</v>
      </c>
    </row>
    <row r="1839" spans="1:40" x14ac:dyDescent="0.25">
      <c r="A1839" s="81">
        <f t="shared" si="28"/>
        <v>1830</v>
      </c>
      <c r="B1839" s="82" t="str">
        <f>IF(tbl_main[[#This Row],[ТИП]]="","",IF(tbl_main[[#This Row],[Серия и номер]]="","",tbl_main[[#This Row],[ТИП]]&amp;"-"&amp;RIGHT(tbl_main[[#This Row],[Серия и номер]],6)))</f>
        <v/>
      </c>
      <c r="C1839" s="83" t="s">
        <v>311</v>
      </c>
      <c r="D1839" s="83" t="s">
        <v>311</v>
      </c>
      <c r="E1839" s="83" t="s">
        <v>311</v>
      </c>
      <c r="F1839" s="83" t="s">
        <v>311</v>
      </c>
      <c r="G1839" s="83" t="s">
        <v>311</v>
      </c>
      <c r="H1839" s="83" t="s">
        <v>311</v>
      </c>
      <c r="I1839" s="83" t="s">
        <v>311</v>
      </c>
      <c r="J1839" s="83" t="s">
        <v>311</v>
      </c>
      <c r="K1839" s="84" t="s">
        <v>311</v>
      </c>
      <c r="L1839" s="83" t="s">
        <v>311</v>
      </c>
      <c r="M1839" s="85" t="s">
        <v>311</v>
      </c>
      <c r="N1839" s="83" t="s">
        <v>311</v>
      </c>
      <c r="O1839" s="84" t="s">
        <v>311</v>
      </c>
      <c r="P1839" s="83" t="s">
        <v>311</v>
      </c>
      <c r="Q1839" s="83" t="s">
        <v>311</v>
      </c>
      <c r="R1839" s="83" t="s">
        <v>311</v>
      </c>
      <c r="S1839" s="86" t="s">
        <v>311</v>
      </c>
      <c r="T1839" s="83" t="s">
        <v>311</v>
      </c>
      <c r="U1839" s="83" t="s">
        <v>311</v>
      </c>
      <c r="V1839" s="83" t="s">
        <v>311</v>
      </c>
      <c r="W1839" s="86" t="s">
        <v>311</v>
      </c>
      <c r="X1839" s="86" t="s">
        <v>311</v>
      </c>
      <c r="Y1839" s="90" t="str">
        <f>IF(tbl_main[[#This Row],[ИНН организации]]="","",IF(ISERROR(VLOOKUP(tbl_main[[#This Row],[ИНН организации]],tbl_inn[],3,FALSE)),"Проверьте ИНН",VLOOKUP(tbl_main[[#This Row],[ИНН организации]],tbl_inn[],3,FALSE)))</f>
        <v/>
      </c>
      <c r="Z1839" s="90" t="str">
        <f>IF(ISERROR(VLOOKUP(tbl_main[[#This Row],[ИНН организации]],tbl_inn[],4,FALSE)),"",VLOOKUP(tbl_main[[#This Row],[ИНН организации]],tbl_inn[],4,FALSE))</f>
        <v/>
      </c>
      <c r="AA1839" s="90" t="str">
        <f>IF(ISERROR(VLOOKUP(tbl_main[[#This Row],[ИНН организации]],tbl_inn[],8,FALSE)),"",VLOOKUP(tbl_main[[#This Row],[ИНН организации]],tbl_inn[],8,FALSE))</f>
        <v/>
      </c>
      <c r="AB1839" s="83" t="s">
        <v>311</v>
      </c>
      <c r="AC1839" s="83" t="s">
        <v>311</v>
      </c>
      <c r="AD1839" s="83" t="s">
        <v>311</v>
      </c>
      <c r="AE1839" s="83" t="s">
        <v>311</v>
      </c>
      <c r="AF1839" s="83" t="s">
        <v>311</v>
      </c>
      <c r="AG1839" s="83" t="s">
        <v>311</v>
      </c>
      <c r="AH1839" s="83" t="s">
        <v>311</v>
      </c>
      <c r="AI1839" s="83" t="s">
        <v>311</v>
      </c>
      <c r="AJ1839" s="83" t="s">
        <v>311</v>
      </c>
      <c r="AK1839" s="83" t="s">
        <v>311</v>
      </c>
      <c r="AL1839" s="83" t="s">
        <v>311</v>
      </c>
      <c r="AM1839" s="83" t="s">
        <v>311</v>
      </c>
      <c r="AN1839" s="83" t="s">
        <v>311</v>
      </c>
    </row>
    <row r="1840" spans="1:40" x14ac:dyDescent="0.25">
      <c r="A1840" s="81">
        <f t="shared" si="28"/>
        <v>1831</v>
      </c>
      <c r="B1840" s="82" t="str">
        <f>IF(tbl_main[[#This Row],[ТИП]]="","",IF(tbl_main[[#This Row],[Серия и номер]]="","",tbl_main[[#This Row],[ТИП]]&amp;"-"&amp;RIGHT(tbl_main[[#This Row],[Серия и номер]],6)))</f>
        <v/>
      </c>
      <c r="C1840" s="83" t="s">
        <v>311</v>
      </c>
      <c r="D1840" s="83" t="s">
        <v>311</v>
      </c>
      <c r="E1840" s="83" t="s">
        <v>311</v>
      </c>
      <c r="F1840" s="83" t="s">
        <v>311</v>
      </c>
      <c r="G1840" s="83" t="s">
        <v>311</v>
      </c>
      <c r="H1840" s="83" t="s">
        <v>311</v>
      </c>
      <c r="I1840" s="83" t="s">
        <v>311</v>
      </c>
      <c r="J1840" s="83" t="s">
        <v>311</v>
      </c>
      <c r="K1840" s="84" t="s">
        <v>311</v>
      </c>
      <c r="L1840" s="83" t="s">
        <v>311</v>
      </c>
      <c r="M1840" s="85" t="s">
        <v>311</v>
      </c>
      <c r="N1840" s="83" t="s">
        <v>311</v>
      </c>
      <c r="O1840" s="84" t="s">
        <v>311</v>
      </c>
      <c r="P1840" s="83" t="s">
        <v>311</v>
      </c>
      <c r="Q1840" s="83" t="s">
        <v>311</v>
      </c>
      <c r="R1840" s="83" t="s">
        <v>311</v>
      </c>
      <c r="S1840" s="86" t="s">
        <v>311</v>
      </c>
      <c r="T1840" s="83" t="s">
        <v>311</v>
      </c>
      <c r="U1840" s="83" t="s">
        <v>311</v>
      </c>
      <c r="V1840" s="83" t="s">
        <v>311</v>
      </c>
      <c r="W1840" s="86" t="s">
        <v>311</v>
      </c>
      <c r="X1840" s="86" t="s">
        <v>311</v>
      </c>
      <c r="Y1840" s="90" t="str">
        <f>IF(tbl_main[[#This Row],[ИНН организации]]="","",IF(ISERROR(VLOOKUP(tbl_main[[#This Row],[ИНН организации]],tbl_inn[],3,FALSE)),"Проверьте ИНН",VLOOKUP(tbl_main[[#This Row],[ИНН организации]],tbl_inn[],3,FALSE)))</f>
        <v/>
      </c>
      <c r="Z1840" s="90" t="str">
        <f>IF(ISERROR(VLOOKUP(tbl_main[[#This Row],[ИНН организации]],tbl_inn[],4,FALSE)),"",VLOOKUP(tbl_main[[#This Row],[ИНН организации]],tbl_inn[],4,FALSE))</f>
        <v/>
      </c>
      <c r="AA1840" s="90" t="str">
        <f>IF(ISERROR(VLOOKUP(tbl_main[[#This Row],[ИНН организации]],tbl_inn[],8,FALSE)),"",VLOOKUP(tbl_main[[#This Row],[ИНН организации]],tbl_inn[],8,FALSE))</f>
        <v/>
      </c>
      <c r="AB1840" s="83" t="s">
        <v>311</v>
      </c>
      <c r="AC1840" s="83" t="s">
        <v>311</v>
      </c>
      <c r="AD1840" s="83" t="s">
        <v>311</v>
      </c>
      <c r="AE1840" s="83" t="s">
        <v>311</v>
      </c>
      <c r="AF1840" s="83" t="s">
        <v>311</v>
      </c>
      <c r="AG1840" s="83" t="s">
        <v>311</v>
      </c>
      <c r="AH1840" s="83" t="s">
        <v>311</v>
      </c>
      <c r="AI1840" s="83" t="s">
        <v>311</v>
      </c>
      <c r="AJ1840" s="83" t="s">
        <v>311</v>
      </c>
      <c r="AK1840" s="83" t="s">
        <v>311</v>
      </c>
      <c r="AL1840" s="83" t="s">
        <v>311</v>
      </c>
      <c r="AM1840" s="83" t="s">
        <v>311</v>
      </c>
      <c r="AN1840" s="83" t="s">
        <v>311</v>
      </c>
    </row>
    <row r="1841" spans="1:40" x14ac:dyDescent="0.25">
      <c r="A1841" s="81">
        <f t="shared" si="28"/>
        <v>1832</v>
      </c>
      <c r="B1841" s="82" t="str">
        <f>IF(tbl_main[[#This Row],[ТИП]]="","",IF(tbl_main[[#This Row],[Серия и номер]]="","",tbl_main[[#This Row],[ТИП]]&amp;"-"&amp;RIGHT(tbl_main[[#This Row],[Серия и номер]],6)))</f>
        <v/>
      </c>
      <c r="C1841" s="83" t="s">
        <v>311</v>
      </c>
      <c r="D1841" s="83" t="s">
        <v>311</v>
      </c>
      <c r="E1841" s="83" t="s">
        <v>311</v>
      </c>
      <c r="F1841" s="83" t="s">
        <v>311</v>
      </c>
      <c r="G1841" s="83" t="s">
        <v>311</v>
      </c>
      <c r="H1841" s="83" t="s">
        <v>311</v>
      </c>
      <c r="I1841" s="83" t="s">
        <v>311</v>
      </c>
      <c r="J1841" s="83" t="s">
        <v>311</v>
      </c>
      <c r="K1841" s="84" t="s">
        <v>311</v>
      </c>
      <c r="L1841" s="83" t="s">
        <v>311</v>
      </c>
      <c r="M1841" s="85" t="s">
        <v>311</v>
      </c>
      <c r="N1841" s="83" t="s">
        <v>311</v>
      </c>
      <c r="O1841" s="84" t="s">
        <v>311</v>
      </c>
      <c r="P1841" s="83" t="s">
        <v>311</v>
      </c>
      <c r="Q1841" s="83" t="s">
        <v>311</v>
      </c>
      <c r="R1841" s="83" t="s">
        <v>311</v>
      </c>
      <c r="S1841" s="86" t="s">
        <v>311</v>
      </c>
      <c r="T1841" s="83" t="s">
        <v>311</v>
      </c>
      <c r="U1841" s="83" t="s">
        <v>311</v>
      </c>
      <c r="V1841" s="83" t="s">
        <v>311</v>
      </c>
      <c r="W1841" s="86" t="s">
        <v>311</v>
      </c>
      <c r="X1841" s="86" t="s">
        <v>311</v>
      </c>
      <c r="Y1841" s="90" t="str">
        <f>IF(tbl_main[[#This Row],[ИНН организации]]="","",IF(ISERROR(VLOOKUP(tbl_main[[#This Row],[ИНН организации]],tbl_inn[],3,FALSE)),"Проверьте ИНН",VLOOKUP(tbl_main[[#This Row],[ИНН организации]],tbl_inn[],3,FALSE)))</f>
        <v/>
      </c>
      <c r="Z1841" s="90" t="str">
        <f>IF(ISERROR(VLOOKUP(tbl_main[[#This Row],[ИНН организации]],tbl_inn[],4,FALSE)),"",VLOOKUP(tbl_main[[#This Row],[ИНН организации]],tbl_inn[],4,FALSE))</f>
        <v/>
      </c>
      <c r="AA1841" s="90" t="str">
        <f>IF(ISERROR(VLOOKUP(tbl_main[[#This Row],[ИНН организации]],tbl_inn[],8,FALSE)),"",VLOOKUP(tbl_main[[#This Row],[ИНН организации]],tbl_inn[],8,FALSE))</f>
        <v/>
      </c>
      <c r="AB1841" s="83" t="s">
        <v>311</v>
      </c>
      <c r="AC1841" s="83" t="s">
        <v>311</v>
      </c>
      <c r="AD1841" s="83" t="s">
        <v>311</v>
      </c>
      <c r="AE1841" s="83" t="s">
        <v>311</v>
      </c>
      <c r="AF1841" s="83" t="s">
        <v>311</v>
      </c>
      <c r="AG1841" s="83" t="s">
        <v>311</v>
      </c>
      <c r="AH1841" s="83" t="s">
        <v>311</v>
      </c>
      <c r="AI1841" s="83" t="s">
        <v>311</v>
      </c>
      <c r="AJ1841" s="83" t="s">
        <v>311</v>
      </c>
      <c r="AK1841" s="83" t="s">
        <v>311</v>
      </c>
      <c r="AL1841" s="83" t="s">
        <v>311</v>
      </c>
      <c r="AM1841" s="83" t="s">
        <v>311</v>
      </c>
      <c r="AN1841" s="83" t="s">
        <v>311</v>
      </c>
    </row>
    <row r="1842" spans="1:40" x14ac:dyDescent="0.25">
      <c r="A1842" s="81">
        <f t="shared" si="28"/>
        <v>1833</v>
      </c>
      <c r="B1842" s="82" t="str">
        <f>IF(tbl_main[[#This Row],[ТИП]]="","",IF(tbl_main[[#This Row],[Серия и номер]]="","",tbl_main[[#This Row],[ТИП]]&amp;"-"&amp;RIGHT(tbl_main[[#This Row],[Серия и номер]],6)))</f>
        <v/>
      </c>
      <c r="C1842" s="83" t="s">
        <v>311</v>
      </c>
      <c r="D1842" s="83" t="s">
        <v>311</v>
      </c>
      <c r="E1842" s="83" t="s">
        <v>311</v>
      </c>
      <c r="F1842" s="83" t="s">
        <v>311</v>
      </c>
      <c r="G1842" s="83" t="s">
        <v>311</v>
      </c>
      <c r="H1842" s="83" t="s">
        <v>311</v>
      </c>
      <c r="I1842" s="83" t="s">
        <v>311</v>
      </c>
      <c r="J1842" s="83" t="s">
        <v>311</v>
      </c>
      <c r="K1842" s="84" t="s">
        <v>311</v>
      </c>
      <c r="L1842" s="83" t="s">
        <v>311</v>
      </c>
      <c r="M1842" s="85" t="s">
        <v>311</v>
      </c>
      <c r="N1842" s="83" t="s">
        <v>311</v>
      </c>
      <c r="O1842" s="84" t="s">
        <v>311</v>
      </c>
      <c r="P1842" s="83" t="s">
        <v>311</v>
      </c>
      <c r="Q1842" s="83" t="s">
        <v>311</v>
      </c>
      <c r="R1842" s="83" t="s">
        <v>311</v>
      </c>
      <c r="S1842" s="86" t="s">
        <v>311</v>
      </c>
      <c r="T1842" s="83" t="s">
        <v>311</v>
      </c>
      <c r="U1842" s="83" t="s">
        <v>311</v>
      </c>
      <c r="V1842" s="83" t="s">
        <v>311</v>
      </c>
      <c r="W1842" s="86" t="s">
        <v>311</v>
      </c>
      <c r="X1842" s="86" t="s">
        <v>311</v>
      </c>
      <c r="Y1842" s="90" t="str">
        <f>IF(tbl_main[[#This Row],[ИНН организации]]="","",IF(ISERROR(VLOOKUP(tbl_main[[#This Row],[ИНН организации]],tbl_inn[],3,FALSE)),"Проверьте ИНН",VLOOKUP(tbl_main[[#This Row],[ИНН организации]],tbl_inn[],3,FALSE)))</f>
        <v/>
      </c>
      <c r="Z1842" s="90" t="str">
        <f>IF(ISERROR(VLOOKUP(tbl_main[[#This Row],[ИНН организации]],tbl_inn[],4,FALSE)),"",VLOOKUP(tbl_main[[#This Row],[ИНН организации]],tbl_inn[],4,FALSE))</f>
        <v/>
      </c>
      <c r="AA1842" s="90" t="str">
        <f>IF(ISERROR(VLOOKUP(tbl_main[[#This Row],[ИНН организации]],tbl_inn[],8,FALSE)),"",VLOOKUP(tbl_main[[#This Row],[ИНН организации]],tbl_inn[],8,FALSE))</f>
        <v/>
      </c>
      <c r="AB1842" s="83" t="s">
        <v>311</v>
      </c>
      <c r="AC1842" s="83" t="s">
        <v>311</v>
      </c>
      <c r="AD1842" s="83" t="s">
        <v>311</v>
      </c>
      <c r="AE1842" s="83" t="s">
        <v>311</v>
      </c>
      <c r="AF1842" s="83" t="s">
        <v>311</v>
      </c>
      <c r="AG1842" s="83" t="s">
        <v>311</v>
      </c>
      <c r="AH1842" s="83" t="s">
        <v>311</v>
      </c>
      <c r="AI1842" s="83" t="s">
        <v>311</v>
      </c>
      <c r="AJ1842" s="83" t="s">
        <v>311</v>
      </c>
      <c r="AK1842" s="83" t="s">
        <v>311</v>
      </c>
      <c r="AL1842" s="83" t="s">
        <v>311</v>
      </c>
      <c r="AM1842" s="83" t="s">
        <v>311</v>
      </c>
      <c r="AN1842" s="83" t="s">
        <v>311</v>
      </c>
    </row>
    <row r="1843" spans="1:40" x14ac:dyDescent="0.25">
      <c r="A1843" s="81">
        <f t="shared" si="28"/>
        <v>1834</v>
      </c>
      <c r="B1843" s="82" t="str">
        <f>IF(tbl_main[[#This Row],[ТИП]]="","",IF(tbl_main[[#This Row],[Серия и номер]]="","",tbl_main[[#This Row],[ТИП]]&amp;"-"&amp;RIGHT(tbl_main[[#This Row],[Серия и номер]],6)))</f>
        <v/>
      </c>
      <c r="C1843" s="83" t="s">
        <v>311</v>
      </c>
      <c r="D1843" s="83" t="s">
        <v>311</v>
      </c>
      <c r="E1843" s="83" t="s">
        <v>311</v>
      </c>
      <c r="F1843" s="83" t="s">
        <v>311</v>
      </c>
      <c r="G1843" s="83" t="s">
        <v>311</v>
      </c>
      <c r="H1843" s="83" t="s">
        <v>311</v>
      </c>
      <c r="I1843" s="83" t="s">
        <v>311</v>
      </c>
      <c r="J1843" s="83" t="s">
        <v>311</v>
      </c>
      <c r="K1843" s="84" t="s">
        <v>311</v>
      </c>
      <c r="L1843" s="83" t="s">
        <v>311</v>
      </c>
      <c r="M1843" s="85" t="s">
        <v>311</v>
      </c>
      <c r="N1843" s="83" t="s">
        <v>311</v>
      </c>
      <c r="O1843" s="84" t="s">
        <v>311</v>
      </c>
      <c r="P1843" s="83" t="s">
        <v>311</v>
      </c>
      <c r="Q1843" s="83" t="s">
        <v>311</v>
      </c>
      <c r="R1843" s="83" t="s">
        <v>311</v>
      </c>
      <c r="S1843" s="86" t="s">
        <v>311</v>
      </c>
      <c r="T1843" s="83" t="s">
        <v>311</v>
      </c>
      <c r="U1843" s="83" t="s">
        <v>311</v>
      </c>
      <c r="V1843" s="83" t="s">
        <v>311</v>
      </c>
      <c r="W1843" s="86" t="s">
        <v>311</v>
      </c>
      <c r="X1843" s="86" t="s">
        <v>311</v>
      </c>
      <c r="Y1843" s="90" t="str">
        <f>IF(tbl_main[[#This Row],[ИНН организации]]="","",IF(ISERROR(VLOOKUP(tbl_main[[#This Row],[ИНН организации]],tbl_inn[],3,FALSE)),"Проверьте ИНН",VLOOKUP(tbl_main[[#This Row],[ИНН организации]],tbl_inn[],3,FALSE)))</f>
        <v/>
      </c>
      <c r="Z1843" s="90" t="str">
        <f>IF(ISERROR(VLOOKUP(tbl_main[[#This Row],[ИНН организации]],tbl_inn[],4,FALSE)),"",VLOOKUP(tbl_main[[#This Row],[ИНН организации]],tbl_inn[],4,FALSE))</f>
        <v/>
      </c>
      <c r="AA1843" s="90" t="str">
        <f>IF(ISERROR(VLOOKUP(tbl_main[[#This Row],[ИНН организации]],tbl_inn[],8,FALSE)),"",VLOOKUP(tbl_main[[#This Row],[ИНН организации]],tbl_inn[],8,FALSE))</f>
        <v/>
      </c>
      <c r="AB1843" s="83" t="s">
        <v>311</v>
      </c>
      <c r="AC1843" s="83" t="s">
        <v>311</v>
      </c>
      <c r="AD1843" s="83" t="s">
        <v>311</v>
      </c>
      <c r="AE1843" s="83" t="s">
        <v>311</v>
      </c>
      <c r="AF1843" s="83" t="s">
        <v>311</v>
      </c>
      <c r="AG1843" s="83" t="s">
        <v>311</v>
      </c>
      <c r="AH1843" s="83" t="s">
        <v>311</v>
      </c>
      <c r="AI1843" s="83" t="s">
        <v>311</v>
      </c>
      <c r="AJ1843" s="83" t="s">
        <v>311</v>
      </c>
      <c r="AK1843" s="83" t="s">
        <v>311</v>
      </c>
      <c r="AL1843" s="83" t="s">
        <v>311</v>
      </c>
      <c r="AM1843" s="83" t="s">
        <v>311</v>
      </c>
      <c r="AN1843" s="83" t="s">
        <v>311</v>
      </c>
    </row>
    <row r="1844" spans="1:40" x14ac:dyDescent="0.25">
      <c r="A1844" s="81">
        <f t="shared" si="28"/>
        <v>1835</v>
      </c>
      <c r="B1844" s="82" t="str">
        <f>IF(tbl_main[[#This Row],[ТИП]]="","",IF(tbl_main[[#This Row],[Серия и номер]]="","",tbl_main[[#This Row],[ТИП]]&amp;"-"&amp;RIGHT(tbl_main[[#This Row],[Серия и номер]],6)))</f>
        <v/>
      </c>
      <c r="C1844" s="83" t="s">
        <v>311</v>
      </c>
      <c r="D1844" s="83" t="s">
        <v>311</v>
      </c>
      <c r="E1844" s="83" t="s">
        <v>311</v>
      </c>
      <c r="F1844" s="83" t="s">
        <v>311</v>
      </c>
      <c r="G1844" s="83" t="s">
        <v>311</v>
      </c>
      <c r="H1844" s="83" t="s">
        <v>311</v>
      </c>
      <c r="I1844" s="83" t="s">
        <v>311</v>
      </c>
      <c r="J1844" s="83" t="s">
        <v>311</v>
      </c>
      <c r="K1844" s="84" t="s">
        <v>311</v>
      </c>
      <c r="L1844" s="83" t="s">
        <v>311</v>
      </c>
      <c r="M1844" s="85" t="s">
        <v>311</v>
      </c>
      <c r="N1844" s="83" t="s">
        <v>311</v>
      </c>
      <c r="O1844" s="84" t="s">
        <v>311</v>
      </c>
      <c r="P1844" s="83" t="s">
        <v>311</v>
      </c>
      <c r="Q1844" s="83" t="s">
        <v>311</v>
      </c>
      <c r="R1844" s="83" t="s">
        <v>311</v>
      </c>
      <c r="S1844" s="86" t="s">
        <v>311</v>
      </c>
      <c r="T1844" s="83" t="s">
        <v>311</v>
      </c>
      <c r="U1844" s="83" t="s">
        <v>311</v>
      </c>
      <c r="V1844" s="83" t="s">
        <v>311</v>
      </c>
      <c r="W1844" s="86" t="s">
        <v>311</v>
      </c>
      <c r="X1844" s="86" t="s">
        <v>311</v>
      </c>
      <c r="Y1844" s="90" t="str">
        <f>IF(tbl_main[[#This Row],[ИНН организации]]="","",IF(ISERROR(VLOOKUP(tbl_main[[#This Row],[ИНН организации]],tbl_inn[],3,FALSE)),"Проверьте ИНН",VLOOKUP(tbl_main[[#This Row],[ИНН организации]],tbl_inn[],3,FALSE)))</f>
        <v/>
      </c>
      <c r="Z1844" s="90" t="str">
        <f>IF(ISERROR(VLOOKUP(tbl_main[[#This Row],[ИНН организации]],tbl_inn[],4,FALSE)),"",VLOOKUP(tbl_main[[#This Row],[ИНН организации]],tbl_inn[],4,FALSE))</f>
        <v/>
      </c>
      <c r="AA1844" s="90" t="str">
        <f>IF(ISERROR(VLOOKUP(tbl_main[[#This Row],[ИНН организации]],tbl_inn[],8,FALSE)),"",VLOOKUP(tbl_main[[#This Row],[ИНН организации]],tbl_inn[],8,FALSE))</f>
        <v/>
      </c>
      <c r="AB1844" s="83" t="s">
        <v>311</v>
      </c>
      <c r="AC1844" s="83" t="s">
        <v>311</v>
      </c>
      <c r="AD1844" s="83" t="s">
        <v>311</v>
      </c>
      <c r="AE1844" s="83" t="s">
        <v>311</v>
      </c>
      <c r="AF1844" s="83" t="s">
        <v>311</v>
      </c>
      <c r="AG1844" s="83" t="s">
        <v>311</v>
      </c>
      <c r="AH1844" s="83" t="s">
        <v>311</v>
      </c>
      <c r="AI1844" s="83" t="s">
        <v>311</v>
      </c>
      <c r="AJ1844" s="83" t="s">
        <v>311</v>
      </c>
      <c r="AK1844" s="83" t="s">
        <v>311</v>
      </c>
      <c r="AL1844" s="83" t="s">
        <v>311</v>
      </c>
      <c r="AM1844" s="83" t="s">
        <v>311</v>
      </c>
      <c r="AN1844" s="83" t="s">
        <v>311</v>
      </c>
    </row>
    <row r="1845" spans="1:40" x14ac:dyDescent="0.25">
      <c r="A1845" s="81">
        <f t="shared" si="28"/>
        <v>1836</v>
      </c>
      <c r="B1845" s="82" t="str">
        <f>IF(tbl_main[[#This Row],[ТИП]]="","",IF(tbl_main[[#This Row],[Серия и номер]]="","",tbl_main[[#This Row],[ТИП]]&amp;"-"&amp;RIGHT(tbl_main[[#This Row],[Серия и номер]],6)))</f>
        <v/>
      </c>
      <c r="C1845" s="83" t="s">
        <v>311</v>
      </c>
      <c r="D1845" s="83" t="s">
        <v>311</v>
      </c>
      <c r="E1845" s="83" t="s">
        <v>311</v>
      </c>
      <c r="F1845" s="83" t="s">
        <v>311</v>
      </c>
      <c r="G1845" s="83" t="s">
        <v>311</v>
      </c>
      <c r="H1845" s="83" t="s">
        <v>311</v>
      </c>
      <c r="I1845" s="83" t="s">
        <v>311</v>
      </c>
      <c r="J1845" s="83" t="s">
        <v>311</v>
      </c>
      <c r="K1845" s="84" t="s">
        <v>311</v>
      </c>
      <c r="L1845" s="83" t="s">
        <v>311</v>
      </c>
      <c r="M1845" s="85" t="s">
        <v>311</v>
      </c>
      <c r="N1845" s="83" t="s">
        <v>311</v>
      </c>
      <c r="O1845" s="84" t="s">
        <v>311</v>
      </c>
      <c r="P1845" s="83" t="s">
        <v>311</v>
      </c>
      <c r="Q1845" s="83" t="s">
        <v>311</v>
      </c>
      <c r="R1845" s="83" t="s">
        <v>311</v>
      </c>
      <c r="S1845" s="86" t="s">
        <v>311</v>
      </c>
      <c r="T1845" s="83" t="s">
        <v>311</v>
      </c>
      <c r="U1845" s="83" t="s">
        <v>311</v>
      </c>
      <c r="V1845" s="83" t="s">
        <v>311</v>
      </c>
      <c r="W1845" s="86" t="s">
        <v>311</v>
      </c>
      <c r="X1845" s="86" t="s">
        <v>311</v>
      </c>
      <c r="Y1845" s="90" t="str">
        <f>IF(tbl_main[[#This Row],[ИНН организации]]="","",IF(ISERROR(VLOOKUP(tbl_main[[#This Row],[ИНН организации]],tbl_inn[],3,FALSE)),"Проверьте ИНН",VLOOKUP(tbl_main[[#This Row],[ИНН организации]],tbl_inn[],3,FALSE)))</f>
        <v/>
      </c>
      <c r="Z1845" s="90" t="str">
        <f>IF(ISERROR(VLOOKUP(tbl_main[[#This Row],[ИНН организации]],tbl_inn[],4,FALSE)),"",VLOOKUP(tbl_main[[#This Row],[ИНН организации]],tbl_inn[],4,FALSE))</f>
        <v/>
      </c>
      <c r="AA1845" s="90" t="str">
        <f>IF(ISERROR(VLOOKUP(tbl_main[[#This Row],[ИНН организации]],tbl_inn[],8,FALSE)),"",VLOOKUP(tbl_main[[#This Row],[ИНН организации]],tbl_inn[],8,FALSE))</f>
        <v/>
      </c>
      <c r="AB1845" s="83" t="s">
        <v>311</v>
      </c>
      <c r="AC1845" s="83" t="s">
        <v>311</v>
      </c>
      <c r="AD1845" s="83" t="s">
        <v>311</v>
      </c>
      <c r="AE1845" s="83" t="s">
        <v>311</v>
      </c>
      <c r="AF1845" s="83" t="s">
        <v>311</v>
      </c>
      <c r="AG1845" s="83" t="s">
        <v>311</v>
      </c>
      <c r="AH1845" s="83" t="s">
        <v>311</v>
      </c>
      <c r="AI1845" s="83" t="s">
        <v>311</v>
      </c>
      <c r="AJ1845" s="83" t="s">
        <v>311</v>
      </c>
      <c r="AK1845" s="83" t="s">
        <v>311</v>
      </c>
      <c r="AL1845" s="83" t="s">
        <v>311</v>
      </c>
      <c r="AM1845" s="83" t="s">
        <v>311</v>
      </c>
      <c r="AN1845" s="83" t="s">
        <v>311</v>
      </c>
    </row>
    <row r="1846" spans="1:40" x14ac:dyDescent="0.25">
      <c r="A1846" s="81">
        <f t="shared" si="28"/>
        <v>1837</v>
      </c>
      <c r="B1846" s="82" t="str">
        <f>IF(tbl_main[[#This Row],[ТИП]]="","",IF(tbl_main[[#This Row],[Серия и номер]]="","",tbl_main[[#This Row],[ТИП]]&amp;"-"&amp;RIGHT(tbl_main[[#This Row],[Серия и номер]],6)))</f>
        <v/>
      </c>
      <c r="C1846" s="83" t="s">
        <v>311</v>
      </c>
      <c r="D1846" s="83" t="s">
        <v>311</v>
      </c>
      <c r="E1846" s="83" t="s">
        <v>311</v>
      </c>
      <c r="F1846" s="83" t="s">
        <v>311</v>
      </c>
      <c r="G1846" s="83" t="s">
        <v>311</v>
      </c>
      <c r="H1846" s="83" t="s">
        <v>311</v>
      </c>
      <c r="I1846" s="83" t="s">
        <v>311</v>
      </c>
      <c r="J1846" s="83" t="s">
        <v>311</v>
      </c>
      <c r="K1846" s="84" t="s">
        <v>311</v>
      </c>
      <c r="L1846" s="83" t="s">
        <v>311</v>
      </c>
      <c r="M1846" s="85" t="s">
        <v>311</v>
      </c>
      <c r="N1846" s="83" t="s">
        <v>311</v>
      </c>
      <c r="O1846" s="84" t="s">
        <v>311</v>
      </c>
      <c r="P1846" s="83" t="s">
        <v>311</v>
      </c>
      <c r="Q1846" s="83" t="s">
        <v>311</v>
      </c>
      <c r="R1846" s="83" t="s">
        <v>311</v>
      </c>
      <c r="S1846" s="86" t="s">
        <v>311</v>
      </c>
      <c r="T1846" s="83" t="s">
        <v>311</v>
      </c>
      <c r="U1846" s="83" t="s">
        <v>311</v>
      </c>
      <c r="V1846" s="83" t="s">
        <v>311</v>
      </c>
      <c r="W1846" s="86" t="s">
        <v>311</v>
      </c>
      <c r="X1846" s="86" t="s">
        <v>311</v>
      </c>
      <c r="Y1846" s="90" t="str">
        <f>IF(tbl_main[[#This Row],[ИНН организации]]="","",IF(ISERROR(VLOOKUP(tbl_main[[#This Row],[ИНН организации]],tbl_inn[],3,FALSE)),"Проверьте ИНН",VLOOKUP(tbl_main[[#This Row],[ИНН организации]],tbl_inn[],3,FALSE)))</f>
        <v/>
      </c>
      <c r="Z1846" s="90" t="str">
        <f>IF(ISERROR(VLOOKUP(tbl_main[[#This Row],[ИНН организации]],tbl_inn[],4,FALSE)),"",VLOOKUP(tbl_main[[#This Row],[ИНН организации]],tbl_inn[],4,FALSE))</f>
        <v/>
      </c>
      <c r="AA1846" s="90" t="str">
        <f>IF(ISERROR(VLOOKUP(tbl_main[[#This Row],[ИНН организации]],tbl_inn[],8,FALSE)),"",VLOOKUP(tbl_main[[#This Row],[ИНН организации]],tbl_inn[],8,FALSE))</f>
        <v/>
      </c>
      <c r="AB1846" s="83" t="s">
        <v>311</v>
      </c>
      <c r="AC1846" s="83" t="s">
        <v>311</v>
      </c>
      <c r="AD1846" s="83" t="s">
        <v>311</v>
      </c>
      <c r="AE1846" s="83" t="s">
        <v>311</v>
      </c>
      <c r="AF1846" s="83" t="s">
        <v>311</v>
      </c>
      <c r="AG1846" s="83" t="s">
        <v>311</v>
      </c>
      <c r="AH1846" s="83" t="s">
        <v>311</v>
      </c>
      <c r="AI1846" s="83" t="s">
        <v>311</v>
      </c>
      <c r="AJ1846" s="83" t="s">
        <v>311</v>
      </c>
      <c r="AK1846" s="83" t="s">
        <v>311</v>
      </c>
      <c r="AL1846" s="83" t="s">
        <v>311</v>
      </c>
      <c r="AM1846" s="83" t="s">
        <v>311</v>
      </c>
      <c r="AN1846" s="83" t="s">
        <v>311</v>
      </c>
    </row>
    <row r="1847" spans="1:40" x14ac:dyDescent="0.25">
      <c r="A1847" s="81">
        <f t="shared" si="28"/>
        <v>1838</v>
      </c>
      <c r="B1847" s="82" t="str">
        <f>IF(tbl_main[[#This Row],[ТИП]]="","",IF(tbl_main[[#This Row],[Серия и номер]]="","",tbl_main[[#This Row],[ТИП]]&amp;"-"&amp;RIGHT(tbl_main[[#This Row],[Серия и номер]],6)))</f>
        <v/>
      </c>
      <c r="C1847" s="83" t="s">
        <v>311</v>
      </c>
      <c r="D1847" s="83" t="s">
        <v>311</v>
      </c>
      <c r="E1847" s="83" t="s">
        <v>311</v>
      </c>
      <c r="F1847" s="83" t="s">
        <v>311</v>
      </c>
      <c r="G1847" s="83" t="s">
        <v>311</v>
      </c>
      <c r="H1847" s="83" t="s">
        <v>311</v>
      </c>
      <c r="I1847" s="83" t="s">
        <v>311</v>
      </c>
      <c r="J1847" s="83" t="s">
        <v>311</v>
      </c>
      <c r="K1847" s="84" t="s">
        <v>311</v>
      </c>
      <c r="L1847" s="83" t="s">
        <v>311</v>
      </c>
      <c r="M1847" s="85" t="s">
        <v>311</v>
      </c>
      <c r="N1847" s="83" t="s">
        <v>311</v>
      </c>
      <c r="O1847" s="84" t="s">
        <v>311</v>
      </c>
      <c r="P1847" s="83" t="s">
        <v>311</v>
      </c>
      <c r="Q1847" s="83" t="s">
        <v>311</v>
      </c>
      <c r="R1847" s="83" t="s">
        <v>311</v>
      </c>
      <c r="S1847" s="86" t="s">
        <v>311</v>
      </c>
      <c r="T1847" s="83" t="s">
        <v>311</v>
      </c>
      <c r="U1847" s="83" t="s">
        <v>311</v>
      </c>
      <c r="V1847" s="83" t="s">
        <v>311</v>
      </c>
      <c r="W1847" s="86" t="s">
        <v>311</v>
      </c>
      <c r="X1847" s="86" t="s">
        <v>311</v>
      </c>
      <c r="Y1847" s="90" t="str">
        <f>IF(tbl_main[[#This Row],[ИНН организации]]="","",IF(ISERROR(VLOOKUP(tbl_main[[#This Row],[ИНН организации]],tbl_inn[],3,FALSE)),"Проверьте ИНН",VLOOKUP(tbl_main[[#This Row],[ИНН организации]],tbl_inn[],3,FALSE)))</f>
        <v/>
      </c>
      <c r="Z1847" s="90" t="str">
        <f>IF(ISERROR(VLOOKUP(tbl_main[[#This Row],[ИНН организации]],tbl_inn[],4,FALSE)),"",VLOOKUP(tbl_main[[#This Row],[ИНН организации]],tbl_inn[],4,FALSE))</f>
        <v/>
      </c>
      <c r="AA1847" s="90" t="str">
        <f>IF(ISERROR(VLOOKUP(tbl_main[[#This Row],[ИНН организации]],tbl_inn[],8,FALSE)),"",VLOOKUP(tbl_main[[#This Row],[ИНН организации]],tbl_inn[],8,FALSE))</f>
        <v/>
      </c>
      <c r="AB1847" s="83" t="s">
        <v>311</v>
      </c>
      <c r="AC1847" s="83" t="s">
        <v>311</v>
      </c>
      <c r="AD1847" s="83" t="s">
        <v>311</v>
      </c>
      <c r="AE1847" s="83" t="s">
        <v>311</v>
      </c>
      <c r="AF1847" s="83" t="s">
        <v>311</v>
      </c>
      <c r="AG1847" s="83" t="s">
        <v>311</v>
      </c>
      <c r="AH1847" s="83" t="s">
        <v>311</v>
      </c>
      <c r="AI1847" s="83" t="s">
        <v>311</v>
      </c>
      <c r="AJ1847" s="83" t="s">
        <v>311</v>
      </c>
      <c r="AK1847" s="83" t="s">
        <v>311</v>
      </c>
      <c r="AL1847" s="83" t="s">
        <v>311</v>
      </c>
      <c r="AM1847" s="83" t="s">
        <v>311</v>
      </c>
      <c r="AN1847" s="83" t="s">
        <v>311</v>
      </c>
    </row>
    <row r="1848" spans="1:40" x14ac:dyDescent="0.25">
      <c r="A1848" s="81">
        <f t="shared" si="28"/>
        <v>1839</v>
      </c>
      <c r="B1848" s="82" t="str">
        <f>IF(tbl_main[[#This Row],[ТИП]]="","",IF(tbl_main[[#This Row],[Серия и номер]]="","",tbl_main[[#This Row],[ТИП]]&amp;"-"&amp;RIGHT(tbl_main[[#This Row],[Серия и номер]],6)))</f>
        <v/>
      </c>
      <c r="C1848" s="83" t="s">
        <v>311</v>
      </c>
      <c r="D1848" s="83" t="s">
        <v>311</v>
      </c>
      <c r="E1848" s="83" t="s">
        <v>311</v>
      </c>
      <c r="F1848" s="83" t="s">
        <v>311</v>
      </c>
      <c r="G1848" s="83" t="s">
        <v>311</v>
      </c>
      <c r="H1848" s="83" t="s">
        <v>311</v>
      </c>
      <c r="I1848" s="83" t="s">
        <v>311</v>
      </c>
      <c r="J1848" s="83" t="s">
        <v>311</v>
      </c>
      <c r="K1848" s="84" t="s">
        <v>311</v>
      </c>
      <c r="L1848" s="83" t="s">
        <v>311</v>
      </c>
      <c r="M1848" s="85" t="s">
        <v>311</v>
      </c>
      <c r="N1848" s="83" t="s">
        <v>311</v>
      </c>
      <c r="O1848" s="84" t="s">
        <v>311</v>
      </c>
      <c r="P1848" s="83" t="s">
        <v>311</v>
      </c>
      <c r="Q1848" s="83" t="s">
        <v>311</v>
      </c>
      <c r="R1848" s="83" t="s">
        <v>311</v>
      </c>
      <c r="S1848" s="86" t="s">
        <v>311</v>
      </c>
      <c r="T1848" s="83" t="s">
        <v>311</v>
      </c>
      <c r="U1848" s="83" t="s">
        <v>311</v>
      </c>
      <c r="V1848" s="83" t="s">
        <v>311</v>
      </c>
      <c r="W1848" s="86" t="s">
        <v>311</v>
      </c>
      <c r="X1848" s="86" t="s">
        <v>311</v>
      </c>
      <c r="Y1848" s="90" t="str">
        <f>IF(tbl_main[[#This Row],[ИНН организации]]="","",IF(ISERROR(VLOOKUP(tbl_main[[#This Row],[ИНН организации]],tbl_inn[],3,FALSE)),"Проверьте ИНН",VLOOKUP(tbl_main[[#This Row],[ИНН организации]],tbl_inn[],3,FALSE)))</f>
        <v/>
      </c>
      <c r="Z1848" s="90" t="str">
        <f>IF(ISERROR(VLOOKUP(tbl_main[[#This Row],[ИНН организации]],tbl_inn[],4,FALSE)),"",VLOOKUP(tbl_main[[#This Row],[ИНН организации]],tbl_inn[],4,FALSE))</f>
        <v/>
      </c>
      <c r="AA1848" s="90" t="str">
        <f>IF(ISERROR(VLOOKUP(tbl_main[[#This Row],[ИНН организации]],tbl_inn[],8,FALSE)),"",VLOOKUP(tbl_main[[#This Row],[ИНН организации]],tbl_inn[],8,FALSE))</f>
        <v/>
      </c>
      <c r="AB1848" s="83" t="s">
        <v>311</v>
      </c>
      <c r="AC1848" s="83" t="s">
        <v>311</v>
      </c>
      <c r="AD1848" s="83" t="s">
        <v>311</v>
      </c>
      <c r="AE1848" s="83" t="s">
        <v>311</v>
      </c>
      <c r="AF1848" s="83" t="s">
        <v>311</v>
      </c>
      <c r="AG1848" s="83" t="s">
        <v>311</v>
      </c>
      <c r="AH1848" s="83" t="s">
        <v>311</v>
      </c>
      <c r="AI1848" s="83" t="s">
        <v>311</v>
      </c>
      <c r="AJ1848" s="83" t="s">
        <v>311</v>
      </c>
      <c r="AK1848" s="83" t="s">
        <v>311</v>
      </c>
      <c r="AL1848" s="83" t="s">
        <v>311</v>
      </c>
      <c r="AM1848" s="83" t="s">
        <v>311</v>
      </c>
      <c r="AN1848" s="83" t="s">
        <v>311</v>
      </c>
    </row>
    <row r="1849" spans="1:40" x14ac:dyDescent="0.25">
      <c r="A1849" s="81">
        <f t="shared" si="28"/>
        <v>1840</v>
      </c>
      <c r="B1849" s="82" t="str">
        <f>IF(tbl_main[[#This Row],[ТИП]]="","",IF(tbl_main[[#This Row],[Серия и номер]]="","",tbl_main[[#This Row],[ТИП]]&amp;"-"&amp;RIGHT(tbl_main[[#This Row],[Серия и номер]],6)))</f>
        <v/>
      </c>
      <c r="C1849" s="83" t="s">
        <v>311</v>
      </c>
      <c r="D1849" s="83" t="s">
        <v>311</v>
      </c>
      <c r="E1849" s="83" t="s">
        <v>311</v>
      </c>
      <c r="F1849" s="83" t="s">
        <v>311</v>
      </c>
      <c r="G1849" s="83" t="s">
        <v>311</v>
      </c>
      <c r="H1849" s="83" t="s">
        <v>311</v>
      </c>
      <c r="I1849" s="83" t="s">
        <v>311</v>
      </c>
      <c r="J1849" s="83" t="s">
        <v>311</v>
      </c>
      <c r="K1849" s="84" t="s">
        <v>311</v>
      </c>
      <c r="L1849" s="83" t="s">
        <v>311</v>
      </c>
      <c r="M1849" s="85" t="s">
        <v>311</v>
      </c>
      <c r="N1849" s="83" t="s">
        <v>311</v>
      </c>
      <c r="O1849" s="84" t="s">
        <v>311</v>
      </c>
      <c r="P1849" s="83" t="s">
        <v>311</v>
      </c>
      <c r="Q1849" s="83" t="s">
        <v>311</v>
      </c>
      <c r="R1849" s="83" t="s">
        <v>311</v>
      </c>
      <c r="S1849" s="86" t="s">
        <v>311</v>
      </c>
      <c r="T1849" s="83" t="s">
        <v>311</v>
      </c>
      <c r="U1849" s="83" t="s">
        <v>311</v>
      </c>
      <c r="V1849" s="83" t="s">
        <v>311</v>
      </c>
      <c r="W1849" s="86" t="s">
        <v>311</v>
      </c>
      <c r="X1849" s="86" t="s">
        <v>311</v>
      </c>
      <c r="Y1849" s="90" t="str">
        <f>IF(tbl_main[[#This Row],[ИНН организации]]="","",IF(ISERROR(VLOOKUP(tbl_main[[#This Row],[ИНН организации]],tbl_inn[],3,FALSE)),"Проверьте ИНН",VLOOKUP(tbl_main[[#This Row],[ИНН организации]],tbl_inn[],3,FALSE)))</f>
        <v/>
      </c>
      <c r="Z1849" s="90" t="str">
        <f>IF(ISERROR(VLOOKUP(tbl_main[[#This Row],[ИНН организации]],tbl_inn[],4,FALSE)),"",VLOOKUP(tbl_main[[#This Row],[ИНН организации]],tbl_inn[],4,FALSE))</f>
        <v/>
      </c>
      <c r="AA1849" s="90" t="str">
        <f>IF(ISERROR(VLOOKUP(tbl_main[[#This Row],[ИНН организации]],tbl_inn[],8,FALSE)),"",VLOOKUP(tbl_main[[#This Row],[ИНН организации]],tbl_inn[],8,FALSE))</f>
        <v/>
      </c>
      <c r="AB1849" s="83" t="s">
        <v>311</v>
      </c>
      <c r="AC1849" s="83" t="s">
        <v>311</v>
      </c>
      <c r="AD1849" s="83" t="s">
        <v>311</v>
      </c>
      <c r="AE1849" s="83" t="s">
        <v>311</v>
      </c>
      <c r="AF1849" s="83" t="s">
        <v>311</v>
      </c>
      <c r="AG1849" s="83" t="s">
        <v>311</v>
      </c>
      <c r="AH1849" s="83" t="s">
        <v>311</v>
      </c>
      <c r="AI1849" s="83" t="s">
        <v>311</v>
      </c>
      <c r="AJ1849" s="83" t="s">
        <v>311</v>
      </c>
      <c r="AK1849" s="83" t="s">
        <v>311</v>
      </c>
      <c r="AL1849" s="83" t="s">
        <v>311</v>
      </c>
      <c r="AM1849" s="83" t="s">
        <v>311</v>
      </c>
      <c r="AN1849" s="83" t="s">
        <v>311</v>
      </c>
    </row>
    <row r="1850" spans="1:40" x14ac:dyDescent="0.25">
      <c r="A1850" s="81">
        <f t="shared" si="28"/>
        <v>1841</v>
      </c>
      <c r="B1850" s="82" t="str">
        <f>IF(tbl_main[[#This Row],[ТИП]]="","",IF(tbl_main[[#This Row],[Серия и номер]]="","",tbl_main[[#This Row],[ТИП]]&amp;"-"&amp;RIGHT(tbl_main[[#This Row],[Серия и номер]],6)))</f>
        <v/>
      </c>
      <c r="C1850" s="83" t="s">
        <v>311</v>
      </c>
      <c r="D1850" s="83" t="s">
        <v>311</v>
      </c>
      <c r="E1850" s="83" t="s">
        <v>311</v>
      </c>
      <c r="F1850" s="83" t="s">
        <v>311</v>
      </c>
      <c r="G1850" s="83" t="s">
        <v>311</v>
      </c>
      <c r="H1850" s="83" t="s">
        <v>311</v>
      </c>
      <c r="I1850" s="83" t="s">
        <v>311</v>
      </c>
      <c r="J1850" s="83" t="s">
        <v>311</v>
      </c>
      <c r="K1850" s="84" t="s">
        <v>311</v>
      </c>
      <c r="L1850" s="83" t="s">
        <v>311</v>
      </c>
      <c r="M1850" s="85" t="s">
        <v>311</v>
      </c>
      <c r="N1850" s="83" t="s">
        <v>311</v>
      </c>
      <c r="O1850" s="84" t="s">
        <v>311</v>
      </c>
      <c r="P1850" s="83" t="s">
        <v>311</v>
      </c>
      <c r="Q1850" s="83" t="s">
        <v>311</v>
      </c>
      <c r="R1850" s="83" t="s">
        <v>311</v>
      </c>
      <c r="S1850" s="86" t="s">
        <v>311</v>
      </c>
      <c r="T1850" s="83" t="s">
        <v>311</v>
      </c>
      <c r="U1850" s="83" t="s">
        <v>311</v>
      </c>
      <c r="V1850" s="83" t="s">
        <v>311</v>
      </c>
      <c r="W1850" s="86" t="s">
        <v>311</v>
      </c>
      <c r="X1850" s="86" t="s">
        <v>311</v>
      </c>
      <c r="Y1850" s="90" t="str">
        <f>IF(tbl_main[[#This Row],[ИНН организации]]="","",IF(ISERROR(VLOOKUP(tbl_main[[#This Row],[ИНН организации]],tbl_inn[],3,FALSE)),"Проверьте ИНН",VLOOKUP(tbl_main[[#This Row],[ИНН организации]],tbl_inn[],3,FALSE)))</f>
        <v/>
      </c>
      <c r="Z1850" s="90" t="str">
        <f>IF(ISERROR(VLOOKUP(tbl_main[[#This Row],[ИНН организации]],tbl_inn[],4,FALSE)),"",VLOOKUP(tbl_main[[#This Row],[ИНН организации]],tbl_inn[],4,FALSE))</f>
        <v/>
      </c>
      <c r="AA1850" s="90" t="str">
        <f>IF(ISERROR(VLOOKUP(tbl_main[[#This Row],[ИНН организации]],tbl_inn[],8,FALSE)),"",VLOOKUP(tbl_main[[#This Row],[ИНН организации]],tbl_inn[],8,FALSE))</f>
        <v/>
      </c>
      <c r="AB1850" s="83" t="s">
        <v>311</v>
      </c>
      <c r="AC1850" s="83" t="s">
        <v>311</v>
      </c>
      <c r="AD1850" s="83" t="s">
        <v>311</v>
      </c>
      <c r="AE1850" s="83" t="s">
        <v>311</v>
      </c>
      <c r="AF1850" s="83" t="s">
        <v>311</v>
      </c>
      <c r="AG1850" s="83" t="s">
        <v>311</v>
      </c>
      <c r="AH1850" s="83" t="s">
        <v>311</v>
      </c>
      <c r="AI1850" s="83" t="s">
        <v>311</v>
      </c>
      <c r="AJ1850" s="83" t="s">
        <v>311</v>
      </c>
      <c r="AK1850" s="83" t="s">
        <v>311</v>
      </c>
      <c r="AL1850" s="83" t="s">
        <v>311</v>
      </c>
      <c r="AM1850" s="83" t="s">
        <v>311</v>
      </c>
      <c r="AN1850" s="83" t="s">
        <v>311</v>
      </c>
    </row>
    <row r="1851" spans="1:40" x14ac:dyDescent="0.25">
      <c r="A1851" s="81">
        <f t="shared" si="28"/>
        <v>1842</v>
      </c>
      <c r="B1851" s="82" t="str">
        <f>IF(tbl_main[[#This Row],[ТИП]]="","",IF(tbl_main[[#This Row],[Серия и номер]]="","",tbl_main[[#This Row],[ТИП]]&amp;"-"&amp;RIGHT(tbl_main[[#This Row],[Серия и номер]],6)))</f>
        <v/>
      </c>
      <c r="C1851" s="83" t="s">
        <v>311</v>
      </c>
      <c r="D1851" s="83" t="s">
        <v>311</v>
      </c>
      <c r="E1851" s="83" t="s">
        <v>311</v>
      </c>
      <c r="F1851" s="83" t="s">
        <v>311</v>
      </c>
      <c r="G1851" s="83" t="s">
        <v>311</v>
      </c>
      <c r="H1851" s="83" t="s">
        <v>311</v>
      </c>
      <c r="I1851" s="83" t="s">
        <v>311</v>
      </c>
      <c r="J1851" s="83" t="s">
        <v>311</v>
      </c>
      <c r="K1851" s="84" t="s">
        <v>311</v>
      </c>
      <c r="L1851" s="83" t="s">
        <v>311</v>
      </c>
      <c r="M1851" s="85" t="s">
        <v>311</v>
      </c>
      <c r="N1851" s="83" t="s">
        <v>311</v>
      </c>
      <c r="O1851" s="84" t="s">
        <v>311</v>
      </c>
      <c r="P1851" s="83" t="s">
        <v>311</v>
      </c>
      <c r="Q1851" s="83" t="s">
        <v>311</v>
      </c>
      <c r="R1851" s="83" t="s">
        <v>311</v>
      </c>
      <c r="S1851" s="86" t="s">
        <v>311</v>
      </c>
      <c r="T1851" s="83" t="s">
        <v>311</v>
      </c>
      <c r="U1851" s="83" t="s">
        <v>311</v>
      </c>
      <c r="V1851" s="83" t="s">
        <v>311</v>
      </c>
      <c r="W1851" s="86" t="s">
        <v>311</v>
      </c>
      <c r="X1851" s="86" t="s">
        <v>311</v>
      </c>
      <c r="Y1851" s="90" t="str">
        <f>IF(tbl_main[[#This Row],[ИНН организации]]="","",IF(ISERROR(VLOOKUP(tbl_main[[#This Row],[ИНН организации]],tbl_inn[],3,FALSE)),"Проверьте ИНН",VLOOKUP(tbl_main[[#This Row],[ИНН организации]],tbl_inn[],3,FALSE)))</f>
        <v/>
      </c>
      <c r="Z1851" s="90" t="str">
        <f>IF(ISERROR(VLOOKUP(tbl_main[[#This Row],[ИНН организации]],tbl_inn[],4,FALSE)),"",VLOOKUP(tbl_main[[#This Row],[ИНН организации]],tbl_inn[],4,FALSE))</f>
        <v/>
      </c>
      <c r="AA1851" s="90" t="str">
        <f>IF(ISERROR(VLOOKUP(tbl_main[[#This Row],[ИНН организации]],tbl_inn[],8,FALSE)),"",VLOOKUP(tbl_main[[#This Row],[ИНН организации]],tbl_inn[],8,FALSE))</f>
        <v/>
      </c>
      <c r="AB1851" s="83" t="s">
        <v>311</v>
      </c>
      <c r="AC1851" s="83" t="s">
        <v>311</v>
      </c>
      <c r="AD1851" s="83" t="s">
        <v>311</v>
      </c>
      <c r="AE1851" s="83" t="s">
        <v>311</v>
      </c>
      <c r="AF1851" s="83" t="s">
        <v>311</v>
      </c>
      <c r="AG1851" s="83" t="s">
        <v>311</v>
      </c>
      <c r="AH1851" s="83" t="s">
        <v>311</v>
      </c>
      <c r="AI1851" s="83" t="s">
        <v>311</v>
      </c>
      <c r="AJ1851" s="83" t="s">
        <v>311</v>
      </c>
      <c r="AK1851" s="83" t="s">
        <v>311</v>
      </c>
      <c r="AL1851" s="83" t="s">
        <v>311</v>
      </c>
      <c r="AM1851" s="83" t="s">
        <v>311</v>
      </c>
      <c r="AN1851" s="83" t="s">
        <v>311</v>
      </c>
    </row>
    <row r="1852" spans="1:40" x14ac:dyDescent="0.25">
      <c r="A1852" s="81">
        <f t="shared" si="28"/>
        <v>1843</v>
      </c>
      <c r="B1852" s="82" t="str">
        <f>IF(tbl_main[[#This Row],[ТИП]]="","",IF(tbl_main[[#This Row],[Серия и номер]]="","",tbl_main[[#This Row],[ТИП]]&amp;"-"&amp;RIGHT(tbl_main[[#This Row],[Серия и номер]],6)))</f>
        <v/>
      </c>
      <c r="C1852" s="83" t="s">
        <v>311</v>
      </c>
      <c r="D1852" s="83" t="s">
        <v>311</v>
      </c>
      <c r="E1852" s="83" t="s">
        <v>311</v>
      </c>
      <c r="F1852" s="83" t="s">
        <v>311</v>
      </c>
      <c r="G1852" s="83" t="s">
        <v>311</v>
      </c>
      <c r="H1852" s="83" t="s">
        <v>311</v>
      </c>
      <c r="I1852" s="83" t="s">
        <v>311</v>
      </c>
      <c r="J1852" s="83" t="s">
        <v>311</v>
      </c>
      <c r="K1852" s="84" t="s">
        <v>311</v>
      </c>
      <c r="L1852" s="83" t="s">
        <v>311</v>
      </c>
      <c r="M1852" s="85" t="s">
        <v>311</v>
      </c>
      <c r="N1852" s="83" t="s">
        <v>311</v>
      </c>
      <c r="O1852" s="84" t="s">
        <v>311</v>
      </c>
      <c r="P1852" s="83" t="s">
        <v>311</v>
      </c>
      <c r="Q1852" s="83" t="s">
        <v>311</v>
      </c>
      <c r="R1852" s="83" t="s">
        <v>311</v>
      </c>
      <c r="S1852" s="86" t="s">
        <v>311</v>
      </c>
      <c r="T1852" s="83" t="s">
        <v>311</v>
      </c>
      <c r="U1852" s="83" t="s">
        <v>311</v>
      </c>
      <c r="V1852" s="83" t="s">
        <v>311</v>
      </c>
      <c r="W1852" s="86" t="s">
        <v>311</v>
      </c>
      <c r="X1852" s="86" t="s">
        <v>311</v>
      </c>
      <c r="Y1852" s="90" t="str">
        <f>IF(tbl_main[[#This Row],[ИНН организации]]="","",IF(ISERROR(VLOOKUP(tbl_main[[#This Row],[ИНН организации]],tbl_inn[],3,FALSE)),"Проверьте ИНН",VLOOKUP(tbl_main[[#This Row],[ИНН организации]],tbl_inn[],3,FALSE)))</f>
        <v/>
      </c>
      <c r="Z1852" s="90" t="str">
        <f>IF(ISERROR(VLOOKUP(tbl_main[[#This Row],[ИНН организации]],tbl_inn[],4,FALSE)),"",VLOOKUP(tbl_main[[#This Row],[ИНН организации]],tbl_inn[],4,FALSE))</f>
        <v/>
      </c>
      <c r="AA1852" s="90" t="str">
        <f>IF(ISERROR(VLOOKUP(tbl_main[[#This Row],[ИНН организации]],tbl_inn[],8,FALSE)),"",VLOOKUP(tbl_main[[#This Row],[ИНН организации]],tbl_inn[],8,FALSE))</f>
        <v/>
      </c>
      <c r="AB1852" s="83" t="s">
        <v>311</v>
      </c>
      <c r="AC1852" s="83" t="s">
        <v>311</v>
      </c>
      <c r="AD1852" s="83" t="s">
        <v>311</v>
      </c>
      <c r="AE1852" s="83" t="s">
        <v>311</v>
      </c>
      <c r="AF1852" s="83" t="s">
        <v>311</v>
      </c>
      <c r="AG1852" s="83" t="s">
        <v>311</v>
      </c>
      <c r="AH1852" s="83" t="s">
        <v>311</v>
      </c>
      <c r="AI1852" s="83" t="s">
        <v>311</v>
      </c>
      <c r="AJ1852" s="83" t="s">
        <v>311</v>
      </c>
      <c r="AK1852" s="83" t="s">
        <v>311</v>
      </c>
      <c r="AL1852" s="83" t="s">
        <v>311</v>
      </c>
      <c r="AM1852" s="83" t="s">
        <v>311</v>
      </c>
      <c r="AN1852" s="83" t="s">
        <v>311</v>
      </c>
    </row>
    <row r="1853" spans="1:40" x14ac:dyDescent="0.25">
      <c r="A1853" s="81">
        <f t="shared" si="28"/>
        <v>1844</v>
      </c>
      <c r="B1853" s="82" t="str">
        <f>IF(tbl_main[[#This Row],[ТИП]]="","",IF(tbl_main[[#This Row],[Серия и номер]]="","",tbl_main[[#This Row],[ТИП]]&amp;"-"&amp;RIGHT(tbl_main[[#This Row],[Серия и номер]],6)))</f>
        <v/>
      </c>
      <c r="C1853" s="83" t="s">
        <v>311</v>
      </c>
      <c r="D1853" s="83" t="s">
        <v>311</v>
      </c>
      <c r="E1853" s="83" t="s">
        <v>311</v>
      </c>
      <c r="F1853" s="83" t="s">
        <v>311</v>
      </c>
      <c r="G1853" s="83" t="s">
        <v>311</v>
      </c>
      <c r="H1853" s="83" t="s">
        <v>311</v>
      </c>
      <c r="I1853" s="83" t="s">
        <v>311</v>
      </c>
      <c r="J1853" s="83" t="s">
        <v>311</v>
      </c>
      <c r="K1853" s="84" t="s">
        <v>311</v>
      </c>
      <c r="L1853" s="83" t="s">
        <v>311</v>
      </c>
      <c r="M1853" s="85" t="s">
        <v>311</v>
      </c>
      <c r="N1853" s="83" t="s">
        <v>311</v>
      </c>
      <c r="O1853" s="84" t="s">
        <v>311</v>
      </c>
      <c r="P1853" s="83" t="s">
        <v>311</v>
      </c>
      <c r="Q1853" s="83" t="s">
        <v>311</v>
      </c>
      <c r="R1853" s="83" t="s">
        <v>311</v>
      </c>
      <c r="S1853" s="86" t="s">
        <v>311</v>
      </c>
      <c r="T1853" s="83" t="s">
        <v>311</v>
      </c>
      <c r="U1853" s="83" t="s">
        <v>311</v>
      </c>
      <c r="V1853" s="83" t="s">
        <v>311</v>
      </c>
      <c r="W1853" s="86" t="s">
        <v>311</v>
      </c>
      <c r="X1853" s="86" t="s">
        <v>311</v>
      </c>
      <c r="Y1853" s="90" t="str">
        <f>IF(tbl_main[[#This Row],[ИНН организации]]="","",IF(ISERROR(VLOOKUP(tbl_main[[#This Row],[ИНН организации]],tbl_inn[],3,FALSE)),"Проверьте ИНН",VLOOKUP(tbl_main[[#This Row],[ИНН организации]],tbl_inn[],3,FALSE)))</f>
        <v/>
      </c>
      <c r="Z1853" s="90" t="str">
        <f>IF(ISERROR(VLOOKUP(tbl_main[[#This Row],[ИНН организации]],tbl_inn[],4,FALSE)),"",VLOOKUP(tbl_main[[#This Row],[ИНН организации]],tbl_inn[],4,FALSE))</f>
        <v/>
      </c>
      <c r="AA1853" s="90" t="str">
        <f>IF(ISERROR(VLOOKUP(tbl_main[[#This Row],[ИНН организации]],tbl_inn[],8,FALSE)),"",VLOOKUP(tbl_main[[#This Row],[ИНН организации]],tbl_inn[],8,FALSE))</f>
        <v/>
      </c>
      <c r="AB1853" s="83" t="s">
        <v>311</v>
      </c>
      <c r="AC1853" s="83" t="s">
        <v>311</v>
      </c>
      <c r="AD1853" s="83" t="s">
        <v>311</v>
      </c>
      <c r="AE1853" s="83" t="s">
        <v>311</v>
      </c>
      <c r="AF1853" s="83" t="s">
        <v>311</v>
      </c>
      <c r="AG1853" s="83" t="s">
        <v>311</v>
      </c>
      <c r="AH1853" s="83" t="s">
        <v>311</v>
      </c>
      <c r="AI1853" s="83" t="s">
        <v>311</v>
      </c>
      <c r="AJ1853" s="83" t="s">
        <v>311</v>
      </c>
      <c r="AK1853" s="83" t="s">
        <v>311</v>
      </c>
      <c r="AL1853" s="83" t="s">
        <v>311</v>
      </c>
      <c r="AM1853" s="83" t="s">
        <v>311</v>
      </c>
      <c r="AN1853" s="83" t="s">
        <v>311</v>
      </c>
    </row>
    <row r="1854" spans="1:40" x14ac:dyDescent="0.25">
      <c r="A1854" s="81">
        <f t="shared" si="28"/>
        <v>1845</v>
      </c>
      <c r="B1854" s="82" t="str">
        <f>IF(tbl_main[[#This Row],[ТИП]]="","",IF(tbl_main[[#This Row],[Серия и номер]]="","",tbl_main[[#This Row],[ТИП]]&amp;"-"&amp;RIGHT(tbl_main[[#This Row],[Серия и номер]],6)))</f>
        <v/>
      </c>
      <c r="C1854" s="83" t="s">
        <v>311</v>
      </c>
      <c r="D1854" s="83" t="s">
        <v>311</v>
      </c>
      <c r="E1854" s="83" t="s">
        <v>311</v>
      </c>
      <c r="F1854" s="83" t="s">
        <v>311</v>
      </c>
      <c r="G1854" s="83" t="s">
        <v>311</v>
      </c>
      <c r="H1854" s="83" t="s">
        <v>311</v>
      </c>
      <c r="I1854" s="83" t="s">
        <v>311</v>
      </c>
      <c r="J1854" s="83" t="s">
        <v>311</v>
      </c>
      <c r="K1854" s="84" t="s">
        <v>311</v>
      </c>
      <c r="L1854" s="83" t="s">
        <v>311</v>
      </c>
      <c r="M1854" s="85" t="s">
        <v>311</v>
      </c>
      <c r="N1854" s="83" t="s">
        <v>311</v>
      </c>
      <c r="O1854" s="84" t="s">
        <v>311</v>
      </c>
      <c r="P1854" s="83" t="s">
        <v>311</v>
      </c>
      <c r="Q1854" s="83" t="s">
        <v>311</v>
      </c>
      <c r="R1854" s="83" t="s">
        <v>311</v>
      </c>
      <c r="S1854" s="86" t="s">
        <v>311</v>
      </c>
      <c r="T1854" s="83" t="s">
        <v>311</v>
      </c>
      <c r="U1854" s="83" t="s">
        <v>311</v>
      </c>
      <c r="V1854" s="83" t="s">
        <v>311</v>
      </c>
      <c r="W1854" s="86" t="s">
        <v>311</v>
      </c>
      <c r="X1854" s="86" t="s">
        <v>311</v>
      </c>
      <c r="Y1854" s="90" t="str">
        <f>IF(tbl_main[[#This Row],[ИНН организации]]="","",IF(ISERROR(VLOOKUP(tbl_main[[#This Row],[ИНН организации]],tbl_inn[],3,FALSE)),"Проверьте ИНН",VLOOKUP(tbl_main[[#This Row],[ИНН организации]],tbl_inn[],3,FALSE)))</f>
        <v/>
      </c>
      <c r="Z1854" s="90" t="str">
        <f>IF(ISERROR(VLOOKUP(tbl_main[[#This Row],[ИНН организации]],tbl_inn[],4,FALSE)),"",VLOOKUP(tbl_main[[#This Row],[ИНН организации]],tbl_inn[],4,FALSE))</f>
        <v/>
      </c>
      <c r="AA1854" s="90" t="str">
        <f>IF(ISERROR(VLOOKUP(tbl_main[[#This Row],[ИНН организации]],tbl_inn[],8,FALSE)),"",VLOOKUP(tbl_main[[#This Row],[ИНН организации]],tbl_inn[],8,FALSE))</f>
        <v/>
      </c>
      <c r="AB1854" s="83" t="s">
        <v>311</v>
      </c>
      <c r="AC1854" s="83" t="s">
        <v>311</v>
      </c>
      <c r="AD1854" s="83" t="s">
        <v>311</v>
      </c>
      <c r="AE1854" s="83" t="s">
        <v>311</v>
      </c>
      <c r="AF1854" s="83" t="s">
        <v>311</v>
      </c>
      <c r="AG1854" s="83" t="s">
        <v>311</v>
      </c>
      <c r="AH1854" s="83" t="s">
        <v>311</v>
      </c>
      <c r="AI1854" s="83" t="s">
        <v>311</v>
      </c>
      <c r="AJ1854" s="83" t="s">
        <v>311</v>
      </c>
      <c r="AK1854" s="83" t="s">
        <v>311</v>
      </c>
      <c r="AL1854" s="83" t="s">
        <v>311</v>
      </c>
      <c r="AM1854" s="83" t="s">
        <v>311</v>
      </c>
      <c r="AN1854" s="83" t="s">
        <v>311</v>
      </c>
    </row>
    <row r="1855" spans="1:40" x14ac:dyDescent="0.25">
      <c r="A1855" s="81">
        <f t="shared" si="28"/>
        <v>1846</v>
      </c>
      <c r="B1855" s="82" t="str">
        <f>IF(tbl_main[[#This Row],[ТИП]]="","",IF(tbl_main[[#This Row],[Серия и номер]]="","",tbl_main[[#This Row],[ТИП]]&amp;"-"&amp;RIGHT(tbl_main[[#This Row],[Серия и номер]],6)))</f>
        <v/>
      </c>
      <c r="C1855" s="83" t="s">
        <v>311</v>
      </c>
      <c r="D1855" s="83" t="s">
        <v>311</v>
      </c>
      <c r="E1855" s="83" t="s">
        <v>311</v>
      </c>
      <c r="F1855" s="83" t="s">
        <v>311</v>
      </c>
      <c r="G1855" s="83" t="s">
        <v>311</v>
      </c>
      <c r="H1855" s="83" t="s">
        <v>311</v>
      </c>
      <c r="I1855" s="83" t="s">
        <v>311</v>
      </c>
      <c r="J1855" s="83" t="s">
        <v>311</v>
      </c>
      <c r="K1855" s="84" t="s">
        <v>311</v>
      </c>
      <c r="L1855" s="83" t="s">
        <v>311</v>
      </c>
      <c r="M1855" s="85" t="s">
        <v>311</v>
      </c>
      <c r="N1855" s="83" t="s">
        <v>311</v>
      </c>
      <c r="O1855" s="84" t="s">
        <v>311</v>
      </c>
      <c r="P1855" s="83" t="s">
        <v>311</v>
      </c>
      <c r="Q1855" s="83" t="s">
        <v>311</v>
      </c>
      <c r="R1855" s="83" t="s">
        <v>311</v>
      </c>
      <c r="S1855" s="86" t="s">
        <v>311</v>
      </c>
      <c r="T1855" s="83" t="s">
        <v>311</v>
      </c>
      <c r="U1855" s="83" t="s">
        <v>311</v>
      </c>
      <c r="V1855" s="83" t="s">
        <v>311</v>
      </c>
      <c r="W1855" s="86" t="s">
        <v>311</v>
      </c>
      <c r="X1855" s="86" t="s">
        <v>311</v>
      </c>
      <c r="Y1855" s="90" t="str">
        <f>IF(tbl_main[[#This Row],[ИНН организации]]="","",IF(ISERROR(VLOOKUP(tbl_main[[#This Row],[ИНН организации]],tbl_inn[],3,FALSE)),"Проверьте ИНН",VLOOKUP(tbl_main[[#This Row],[ИНН организации]],tbl_inn[],3,FALSE)))</f>
        <v/>
      </c>
      <c r="Z1855" s="90" t="str">
        <f>IF(ISERROR(VLOOKUP(tbl_main[[#This Row],[ИНН организации]],tbl_inn[],4,FALSE)),"",VLOOKUP(tbl_main[[#This Row],[ИНН организации]],tbl_inn[],4,FALSE))</f>
        <v/>
      </c>
      <c r="AA1855" s="90" t="str">
        <f>IF(ISERROR(VLOOKUP(tbl_main[[#This Row],[ИНН организации]],tbl_inn[],8,FALSE)),"",VLOOKUP(tbl_main[[#This Row],[ИНН организации]],tbl_inn[],8,FALSE))</f>
        <v/>
      </c>
      <c r="AB1855" s="83" t="s">
        <v>311</v>
      </c>
      <c r="AC1855" s="83" t="s">
        <v>311</v>
      </c>
      <c r="AD1855" s="83" t="s">
        <v>311</v>
      </c>
      <c r="AE1855" s="83" t="s">
        <v>311</v>
      </c>
      <c r="AF1855" s="83" t="s">
        <v>311</v>
      </c>
      <c r="AG1855" s="83" t="s">
        <v>311</v>
      </c>
      <c r="AH1855" s="83" t="s">
        <v>311</v>
      </c>
      <c r="AI1855" s="83" t="s">
        <v>311</v>
      </c>
      <c r="AJ1855" s="83" t="s">
        <v>311</v>
      </c>
      <c r="AK1855" s="83" t="s">
        <v>311</v>
      </c>
      <c r="AL1855" s="83" t="s">
        <v>311</v>
      </c>
      <c r="AM1855" s="83" t="s">
        <v>311</v>
      </c>
      <c r="AN1855" s="83" t="s">
        <v>311</v>
      </c>
    </row>
    <row r="1856" spans="1:40" x14ac:dyDescent="0.25">
      <c r="A1856" s="81">
        <f t="shared" si="28"/>
        <v>1847</v>
      </c>
      <c r="B1856" s="82" t="str">
        <f>IF(tbl_main[[#This Row],[ТИП]]="","",IF(tbl_main[[#This Row],[Серия и номер]]="","",tbl_main[[#This Row],[ТИП]]&amp;"-"&amp;RIGHT(tbl_main[[#This Row],[Серия и номер]],6)))</f>
        <v/>
      </c>
      <c r="C1856" s="83" t="s">
        <v>311</v>
      </c>
      <c r="D1856" s="83" t="s">
        <v>311</v>
      </c>
      <c r="E1856" s="83" t="s">
        <v>311</v>
      </c>
      <c r="F1856" s="83" t="s">
        <v>311</v>
      </c>
      <c r="G1856" s="83" t="s">
        <v>311</v>
      </c>
      <c r="H1856" s="83" t="s">
        <v>311</v>
      </c>
      <c r="I1856" s="83" t="s">
        <v>311</v>
      </c>
      <c r="J1856" s="83" t="s">
        <v>311</v>
      </c>
      <c r="K1856" s="84" t="s">
        <v>311</v>
      </c>
      <c r="L1856" s="83" t="s">
        <v>311</v>
      </c>
      <c r="M1856" s="85" t="s">
        <v>311</v>
      </c>
      <c r="N1856" s="83" t="s">
        <v>311</v>
      </c>
      <c r="O1856" s="84" t="s">
        <v>311</v>
      </c>
      <c r="P1856" s="83" t="s">
        <v>311</v>
      </c>
      <c r="Q1856" s="83" t="s">
        <v>311</v>
      </c>
      <c r="R1856" s="83" t="s">
        <v>311</v>
      </c>
      <c r="S1856" s="86" t="s">
        <v>311</v>
      </c>
      <c r="T1856" s="83" t="s">
        <v>311</v>
      </c>
      <c r="U1856" s="83" t="s">
        <v>311</v>
      </c>
      <c r="V1856" s="83" t="s">
        <v>311</v>
      </c>
      <c r="W1856" s="86" t="s">
        <v>311</v>
      </c>
      <c r="X1856" s="86" t="s">
        <v>311</v>
      </c>
      <c r="Y1856" s="90" t="str">
        <f>IF(tbl_main[[#This Row],[ИНН организации]]="","",IF(ISERROR(VLOOKUP(tbl_main[[#This Row],[ИНН организации]],tbl_inn[],3,FALSE)),"Проверьте ИНН",VLOOKUP(tbl_main[[#This Row],[ИНН организации]],tbl_inn[],3,FALSE)))</f>
        <v/>
      </c>
      <c r="Z1856" s="90" t="str">
        <f>IF(ISERROR(VLOOKUP(tbl_main[[#This Row],[ИНН организации]],tbl_inn[],4,FALSE)),"",VLOOKUP(tbl_main[[#This Row],[ИНН организации]],tbl_inn[],4,FALSE))</f>
        <v/>
      </c>
      <c r="AA1856" s="90" t="str">
        <f>IF(ISERROR(VLOOKUP(tbl_main[[#This Row],[ИНН организации]],tbl_inn[],8,FALSE)),"",VLOOKUP(tbl_main[[#This Row],[ИНН организации]],tbl_inn[],8,FALSE))</f>
        <v/>
      </c>
      <c r="AB1856" s="83" t="s">
        <v>311</v>
      </c>
      <c r="AC1856" s="83" t="s">
        <v>311</v>
      </c>
      <c r="AD1856" s="83" t="s">
        <v>311</v>
      </c>
      <c r="AE1856" s="83" t="s">
        <v>311</v>
      </c>
      <c r="AF1856" s="83" t="s">
        <v>311</v>
      </c>
      <c r="AG1856" s="83" t="s">
        <v>311</v>
      </c>
      <c r="AH1856" s="83" t="s">
        <v>311</v>
      </c>
      <c r="AI1856" s="83" t="s">
        <v>311</v>
      </c>
      <c r="AJ1856" s="83" t="s">
        <v>311</v>
      </c>
      <c r="AK1856" s="83" t="s">
        <v>311</v>
      </c>
      <c r="AL1856" s="83" t="s">
        <v>311</v>
      </c>
      <c r="AM1856" s="83" t="s">
        <v>311</v>
      </c>
      <c r="AN1856" s="83" t="s">
        <v>311</v>
      </c>
    </row>
    <row r="1857" spans="1:40" x14ac:dyDescent="0.25">
      <c r="A1857" s="81">
        <f t="shared" si="28"/>
        <v>1848</v>
      </c>
      <c r="B1857" s="82" t="str">
        <f>IF(tbl_main[[#This Row],[ТИП]]="","",IF(tbl_main[[#This Row],[Серия и номер]]="","",tbl_main[[#This Row],[ТИП]]&amp;"-"&amp;RIGHT(tbl_main[[#This Row],[Серия и номер]],6)))</f>
        <v/>
      </c>
      <c r="C1857" s="83" t="s">
        <v>311</v>
      </c>
      <c r="D1857" s="83" t="s">
        <v>311</v>
      </c>
      <c r="E1857" s="83" t="s">
        <v>311</v>
      </c>
      <c r="F1857" s="83" t="s">
        <v>311</v>
      </c>
      <c r="G1857" s="83" t="s">
        <v>311</v>
      </c>
      <c r="H1857" s="83" t="s">
        <v>311</v>
      </c>
      <c r="I1857" s="83" t="s">
        <v>311</v>
      </c>
      <c r="J1857" s="83" t="s">
        <v>311</v>
      </c>
      <c r="K1857" s="84" t="s">
        <v>311</v>
      </c>
      <c r="L1857" s="83" t="s">
        <v>311</v>
      </c>
      <c r="M1857" s="85" t="s">
        <v>311</v>
      </c>
      <c r="N1857" s="83" t="s">
        <v>311</v>
      </c>
      <c r="O1857" s="84" t="s">
        <v>311</v>
      </c>
      <c r="P1857" s="83" t="s">
        <v>311</v>
      </c>
      <c r="Q1857" s="83" t="s">
        <v>311</v>
      </c>
      <c r="R1857" s="83" t="s">
        <v>311</v>
      </c>
      <c r="S1857" s="86" t="s">
        <v>311</v>
      </c>
      <c r="T1857" s="83" t="s">
        <v>311</v>
      </c>
      <c r="U1857" s="83" t="s">
        <v>311</v>
      </c>
      <c r="V1857" s="83" t="s">
        <v>311</v>
      </c>
      <c r="W1857" s="86" t="s">
        <v>311</v>
      </c>
      <c r="X1857" s="86" t="s">
        <v>311</v>
      </c>
      <c r="Y1857" s="90" t="str">
        <f>IF(tbl_main[[#This Row],[ИНН организации]]="","",IF(ISERROR(VLOOKUP(tbl_main[[#This Row],[ИНН организации]],tbl_inn[],3,FALSE)),"Проверьте ИНН",VLOOKUP(tbl_main[[#This Row],[ИНН организации]],tbl_inn[],3,FALSE)))</f>
        <v/>
      </c>
      <c r="Z1857" s="90" t="str">
        <f>IF(ISERROR(VLOOKUP(tbl_main[[#This Row],[ИНН организации]],tbl_inn[],4,FALSE)),"",VLOOKUP(tbl_main[[#This Row],[ИНН организации]],tbl_inn[],4,FALSE))</f>
        <v/>
      </c>
      <c r="AA1857" s="90" t="str">
        <f>IF(ISERROR(VLOOKUP(tbl_main[[#This Row],[ИНН организации]],tbl_inn[],8,FALSE)),"",VLOOKUP(tbl_main[[#This Row],[ИНН организации]],tbl_inn[],8,FALSE))</f>
        <v/>
      </c>
      <c r="AB1857" s="83" t="s">
        <v>311</v>
      </c>
      <c r="AC1857" s="83" t="s">
        <v>311</v>
      </c>
      <c r="AD1857" s="83" t="s">
        <v>311</v>
      </c>
      <c r="AE1857" s="83" t="s">
        <v>311</v>
      </c>
      <c r="AF1857" s="83" t="s">
        <v>311</v>
      </c>
      <c r="AG1857" s="83" t="s">
        <v>311</v>
      </c>
      <c r="AH1857" s="83" t="s">
        <v>311</v>
      </c>
      <c r="AI1857" s="83" t="s">
        <v>311</v>
      </c>
      <c r="AJ1857" s="83" t="s">
        <v>311</v>
      </c>
      <c r="AK1857" s="83" t="s">
        <v>311</v>
      </c>
      <c r="AL1857" s="83" t="s">
        <v>311</v>
      </c>
      <c r="AM1857" s="83" t="s">
        <v>311</v>
      </c>
      <c r="AN1857" s="83" t="s">
        <v>311</v>
      </c>
    </row>
    <row r="1858" spans="1:40" x14ac:dyDescent="0.25">
      <c r="A1858" s="81">
        <f t="shared" si="28"/>
        <v>1849</v>
      </c>
      <c r="B1858" s="82" t="str">
        <f>IF(tbl_main[[#This Row],[ТИП]]="","",IF(tbl_main[[#This Row],[Серия и номер]]="","",tbl_main[[#This Row],[ТИП]]&amp;"-"&amp;RIGHT(tbl_main[[#This Row],[Серия и номер]],6)))</f>
        <v/>
      </c>
      <c r="C1858" s="83" t="s">
        <v>311</v>
      </c>
      <c r="D1858" s="83" t="s">
        <v>311</v>
      </c>
      <c r="E1858" s="83" t="s">
        <v>311</v>
      </c>
      <c r="F1858" s="83" t="s">
        <v>311</v>
      </c>
      <c r="G1858" s="83" t="s">
        <v>311</v>
      </c>
      <c r="H1858" s="83" t="s">
        <v>311</v>
      </c>
      <c r="I1858" s="83" t="s">
        <v>311</v>
      </c>
      <c r="J1858" s="83" t="s">
        <v>311</v>
      </c>
      <c r="K1858" s="84" t="s">
        <v>311</v>
      </c>
      <c r="L1858" s="83" t="s">
        <v>311</v>
      </c>
      <c r="M1858" s="85" t="s">
        <v>311</v>
      </c>
      <c r="N1858" s="83" t="s">
        <v>311</v>
      </c>
      <c r="O1858" s="84" t="s">
        <v>311</v>
      </c>
      <c r="P1858" s="83" t="s">
        <v>311</v>
      </c>
      <c r="Q1858" s="83" t="s">
        <v>311</v>
      </c>
      <c r="R1858" s="83" t="s">
        <v>311</v>
      </c>
      <c r="S1858" s="86" t="s">
        <v>311</v>
      </c>
      <c r="T1858" s="83" t="s">
        <v>311</v>
      </c>
      <c r="U1858" s="83" t="s">
        <v>311</v>
      </c>
      <c r="V1858" s="83" t="s">
        <v>311</v>
      </c>
      <c r="W1858" s="86" t="s">
        <v>311</v>
      </c>
      <c r="X1858" s="86" t="s">
        <v>311</v>
      </c>
      <c r="Y1858" s="90" t="str">
        <f>IF(tbl_main[[#This Row],[ИНН организации]]="","",IF(ISERROR(VLOOKUP(tbl_main[[#This Row],[ИНН организации]],tbl_inn[],3,FALSE)),"Проверьте ИНН",VLOOKUP(tbl_main[[#This Row],[ИНН организации]],tbl_inn[],3,FALSE)))</f>
        <v/>
      </c>
      <c r="Z1858" s="90" t="str">
        <f>IF(ISERROR(VLOOKUP(tbl_main[[#This Row],[ИНН организации]],tbl_inn[],4,FALSE)),"",VLOOKUP(tbl_main[[#This Row],[ИНН организации]],tbl_inn[],4,FALSE))</f>
        <v/>
      </c>
      <c r="AA1858" s="90" t="str">
        <f>IF(ISERROR(VLOOKUP(tbl_main[[#This Row],[ИНН организации]],tbl_inn[],8,FALSE)),"",VLOOKUP(tbl_main[[#This Row],[ИНН организации]],tbl_inn[],8,FALSE))</f>
        <v/>
      </c>
      <c r="AB1858" s="83" t="s">
        <v>311</v>
      </c>
      <c r="AC1858" s="83" t="s">
        <v>311</v>
      </c>
      <c r="AD1858" s="83" t="s">
        <v>311</v>
      </c>
      <c r="AE1858" s="83" t="s">
        <v>311</v>
      </c>
      <c r="AF1858" s="83" t="s">
        <v>311</v>
      </c>
      <c r="AG1858" s="83" t="s">
        <v>311</v>
      </c>
      <c r="AH1858" s="83" t="s">
        <v>311</v>
      </c>
      <c r="AI1858" s="83" t="s">
        <v>311</v>
      </c>
      <c r="AJ1858" s="83" t="s">
        <v>311</v>
      </c>
      <c r="AK1858" s="83" t="s">
        <v>311</v>
      </c>
      <c r="AL1858" s="83" t="s">
        <v>311</v>
      </c>
      <c r="AM1858" s="83" t="s">
        <v>311</v>
      </c>
      <c r="AN1858" s="83" t="s">
        <v>311</v>
      </c>
    </row>
    <row r="1859" spans="1:40" x14ac:dyDescent="0.25">
      <c r="A1859" s="81">
        <f t="shared" si="28"/>
        <v>1850</v>
      </c>
      <c r="B1859" s="82" t="str">
        <f>IF(tbl_main[[#This Row],[ТИП]]="","",IF(tbl_main[[#This Row],[Серия и номер]]="","",tbl_main[[#This Row],[ТИП]]&amp;"-"&amp;RIGHT(tbl_main[[#This Row],[Серия и номер]],6)))</f>
        <v/>
      </c>
      <c r="C1859" s="83" t="s">
        <v>311</v>
      </c>
      <c r="D1859" s="83" t="s">
        <v>311</v>
      </c>
      <c r="E1859" s="83" t="s">
        <v>311</v>
      </c>
      <c r="F1859" s="83" t="s">
        <v>311</v>
      </c>
      <c r="G1859" s="83" t="s">
        <v>311</v>
      </c>
      <c r="H1859" s="83" t="s">
        <v>311</v>
      </c>
      <c r="I1859" s="83" t="s">
        <v>311</v>
      </c>
      <c r="J1859" s="83" t="s">
        <v>311</v>
      </c>
      <c r="K1859" s="84" t="s">
        <v>311</v>
      </c>
      <c r="L1859" s="83" t="s">
        <v>311</v>
      </c>
      <c r="M1859" s="85" t="s">
        <v>311</v>
      </c>
      <c r="N1859" s="83" t="s">
        <v>311</v>
      </c>
      <c r="O1859" s="84" t="s">
        <v>311</v>
      </c>
      <c r="P1859" s="83" t="s">
        <v>311</v>
      </c>
      <c r="Q1859" s="83" t="s">
        <v>311</v>
      </c>
      <c r="R1859" s="83" t="s">
        <v>311</v>
      </c>
      <c r="S1859" s="86" t="s">
        <v>311</v>
      </c>
      <c r="T1859" s="83" t="s">
        <v>311</v>
      </c>
      <c r="U1859" s="83" t="s">
        <v>311</v>
      </c>
      <c r="V1859" s="83" t="s">
        <v>311</v>
      </c>
      <c r="W1859" s="86" t="s">
        <v>311</v>
      </c>
      <c r="X1859" s="86" t="s">
        <v>311</v>
      </c>
      <c r="Y1859" s="90" t="str">
        <f>IF(tbl_main[[#This Row],[ИНН организации]]="","",IF(ISERROR(VLOOKUP(tbl_main[[#This Row],[ИНН организации]],tbl_inn[],3,FALSE)),"Проверьте ИНН",VLOOKUP(tbl_main[[#This Row],[ИНН организации]],tbl_inn[],3,FALSE)))</f>
        <v/>
      </c>
      <c r="Z1859" s="90" t="str">
        <f>IF(ISERROR(VLOOKUP(tbl_main[[#This Row],[ИНН организации]],tbl_inn[],4,FALSE)),"",VLOOKUP(tbl_main[[#This Row],[ИНН организации]],tbl_inn[],4,FALSE))</f>
        <v/>
      </c>
      <c r="AA1859" s="90" t="str">
        <f>IF(ISERROR(VLOOKUP(tbl_main[[#This Row],[ИНН организации]],tbl_inn[],8,FALSE)),"",VLOOKUP(tbl_main[[#This Row],[ИНН организации]],tbl_inn[],8,FALSE))</f>
        <v/>
      </c>
      <c r="AB1859" s="83" t="s">
        <v>311</v>
      </c>
      <c r="AC1859" s="83" t="s">
        <v>311</v>
      </c>
      <c r="AD1859" s="83" t="s">
        <v>311</v>
      </c>
      <c r="AE1859" s="83" t="s">
        <v>311</v>
      </c>
      <c r="AF1859" s="83" t="s">
        <v>311</v>
      </c>
      <c r="AG1859" s="83" t="s">
        <v>311</v>
      </c>
      <c r="AH1859" s="83" t="s">
        <v>311</v>
      </c>
      <c r="AI1859" s="83" t="s">
        <v>311</v>
      </c>
      <c r="AJ1859" s="83" t="s">
        <v>311</v>
      </c>
      <c r="AK1859" s="83" t="s">
        <v>311</v>
      </c>
      <c r="AL1859" s="83" t="s">
        <v>311</v>
      </c>
      <c r="AM1859" s="83" t="s">
        <v>311</v>
      </c>
      <c r="AN1859" s="83" t="s">
        <v>311</v>
      </c>
    </row>
    <row r="1860" spans="1:40" x14ac:dyDescent="0.25">
      <c r="A1860" s="81">
        <f t="shared" si="28"/>
        <v>1851</v>
      </c>
      <c r="B1860" s="82" t="str">
        <f>IF(tbl_main[[#This Row],[ТИП]]="","",IF(tbl_main[[#This Row],[Серия и номер]]="","",tbl_main[[#This Row],[ТИП]]&amp;"-"&amp;RIGHT(tbl_main[[#This Row],[Серия и номер]],6)))</f>
        <v/>
      </c>
      <c r="C1860" s="83" t="s">
        <v>311</v>
      </c>
      <c r="D1860" s="83" t="s">
        <v>311</v>
      </c>
      <c r="E1860" s="83" t="s">
        <v>311</v>
      </c>
      <c r="F1860" s="83" t="s">
        <v>311</v>
      </c>
      <c r="G1860" s="83" t="s">
        <v>311</v>
      </c>
      <c r="H1860" s="83" t="s">
        <v>311</v>
      </c>
      <c r="I1860" s="83" t="s">
        <v>311</v>
      </c>
      <c r="J1860" s="83" t="s">
        <v>311</v>
      </c>
      <c r="K1860" s="84" t="s">
        <v>311</v>
      </c>
      <c r="L1860" s="83" t="s">
        <v>311</v>
      </c>
      <c r="M1860" s="85" t="s">
        <v>311</v>
      </c>
      <c r="N1860" s="83" t="s">
        <v>311</v>
      </c>
      <c r="O1860" s="84" t="s">
        <v>311</v>
      </c>
      <c r="P1860" s="83" t="s">
        <v>311</v>
      </c>
      <c r="Q1860" s="83" t="s">
        <v>311</v>
      </c>
      <c r="R1860" s="83" t="s">
        <v>311</v>
      </c>
      <c r="S1860" s="86" t="s">
        <v>311</v>
      </c>
      <c r="T1860" s="83" t="s">
        <v>311</v>
      </c>
      <c r="U1860" s="83" t="s">
        <v>311</v>
      </c>
      <c r="V1860" s="83" t="s">
        <v>311</v>
      </c>
      <c r="W1860" s="86" t="s">
        <v>311</v>
      </c>
      <c r="X1860" s="86" t="s">
        <v>311</v>
      </c>
      <c r="Y1860" s="90" t="str">
        <f>IF(tbl_main[[#This Row],[ИНН организации]]="","",IF(ISERROR(VLOOKUP(tbl_main[[#This Row],[ИНН организации]],tbl_inn[],3,FALSE)),"Проверьте ИНН",VLOOKUP(tbl_main[[#This Row],[ИНН организации]],tbl_inn[],3,FALSE)))</f>
        <v/>
      </c>
      <c r="Z1860" s="90" t="str">
        <f>IF(ISERROR(VLOOKUP(tbl_main[[#This Row],[ИНН организации]],tbl_inn[],4,FALSE)),"",VLOOKUP(tbl_main[[#This Row],[ИНН организации]],tbl_inn[],4,FALSE))</f>
        <v/>
      </c>
      <c r="AA1860" s="90" t="str">
        <f>IF(ISERROR(VLOOKUP(tbl_main[[#This Row],[ИНН организации]],tbl_inn[],8,FALSE)),"",VLOOKUP(tbl_main[[#This Row],[ИНН организации]],tbl_inn[],8,FALSE))</f>
        <v/>
      </c>
      <c r="AB1860" s="83" t="s">
        <v>311</v>
      </c>
      <c r="AC1860" s="83" t="s">
        <v>311</v>
      </c>
      <c r="AD1860" s="83" t="s">
        <v>311</v>
      </c>
      <c r="AE1860" s="83" t="s">
        <v>311</v>
      </c>
      <c r="AF1860" s="83" t="s">
        <v>311</v>
      </c>
      <c r="AG1860" s="83" t="s">
        <v>311</v>
      </c>
      <c r="AH1860" s="83" t="s">
        <v>311</v>
      </c>
      <c r="AI1860" s="83" t="s">
        <v>311</v>
      </c>
      <c r="AJ1860" s="83" t="s">
        <v>311</v>
      </c>
      <c r="AK1860" s="83" t="s">
        <v>311</v>
      </c>
      <c r="AL1860" s="83" t="s">
        <v>311</v>
      </c>
      <c r="AM1860" s="83" t="s">
        <v>311</v>
      </c>
      <c r="AN1860" s="83" t="s">
        <v>311</v>
      </c>
    </row>
    <row r="1861" spans="1:40" x14ac:dyDescent="0.25">
      <c r="A1861" s="81">
        <f t="shared" si="28"/>
        <v>1852</v>
      </c>
      <c r="B1861" s="82" t="str">
        <f>IF(tbl_main[[#This Row],[ТИП]]="","",IF(tbl_main[[#This Row],[Серия и номер]]="","",tbl_main[[#This Row],[ТИП]]&amp;"-"&amp;RIGHT(tbl_main[[#This Row],[Серия и номер]],6)))</f>
        <v/>
      </c>
      <c r="C1861" s="83" t="s">
        <v>311</v>
      </c>
      <c r="D1861" s="83" t="s">
        <v>311</v>
      </c>
      <c r="E1861" s="83" t="s">
        <v>311</v>
      </c>
      <c r="F1861" s="83" t="s">
        <v>311</v>
      </c>
      <c r="G1861" s="83" t="s">
        <v>311</v>
      </c>
      <c r="H1861" s="83" t="s">
        <v>311</v>
      </c>
      <c r="I1861" s="83" t="s">
        <v>311</v>
      </c>
      <c r="J1861" s="83" t="s">
        <v>311</v>
      </c>
      <c r="K1861" s="84" t="s">
        <v>311</v>
      </c>
      <c r="L1861" s="83" t="s">
        <v>311</v>
      </c>
      <c r="M1861" s="85" t="s">
        <v>311</v>
      </c>
      <c r="N1861" s="83" t="s">
        <v>311</v>
      </c>
      <c r="O1861" s="84" t="s">
        <v>311</v>
      </c>
      <c r="P1861" s="83" t="s">
        <v>311</v>
      </c>
      <c r="Q1861" s="83" t="s">
        <v>311</v>
      </c>
      <c r="R1861" s="83" t="s">
        <v>311</v>
      </c>
      <c r="S1861" s="86" t="s">
        <v>311</v>
      </c>
      <c r="T1861" s="83" t="s">
        <v>311</v>
      </c>
      <c r="U1861" s="83" t="s">
        <v>311</v>
      </c>
      <c r="V1861" s="83" t="s">
        <v>311</v>
      </c>
      <c r="W1861" s="86" t="s">
        <v>311</v>
      </c>
      <c r="X1861" s="86" t="s">
        <v>311</v>
      </c>
      <c r="Y1861" s="90" t="str">
        <f>IF(tbl_main[[#This Row],[ИНН организации]]="","",IF(ISERROR(VLOOKUP(tbl_main[[#This Row],[ИНН организации]],tbl_inn[],3,FALSE)),"Проверьте ИНН",VLOOKUP(tbl_main[[#This Row],[ИНН организации]],tbl_inn[],3,FALSE)))</f>
        <v/>
      </c>
      <c r="Z1861" s="90" t="str">
        <f>IF(ISERROR(VLOOKUP(tbl_main[[#This Row],[ИНН организации]],tbl_inn[],4,FALSE)),"",VLOOKUP(tbl_main[[#This Row],[ИНН организации]],tbl_inn[],4,FALSE))</f>
        <v/>
      </c>
      <c r="AA1861" s="90" t="str">
        <f>IF(ISERROR(VLOOKUP(tbl_main[[#This Row],[ИНН организации]],tbl_inn[],8,FALSE)),"",VLOOKUP(tbl_main[[#This Row],[ИНН организации]],tbl_inn[],8,FALSE))</f>
        <v/>
      </c>
      <c r="AB1861" s="83" t="s">
        <v>311</v>
      </c>
      <c r="AC1861" s="83" t="s">
        <v>311</v>
      </c>
      <c r="AD1861" s="83" t="s">
        <v>311</v>
      </c>
      <c r="AE1861" s="83" t="s">
        <v>311</v>
      </c>
      <c r="AF1861" s="83" t="s">
        <v>311</v>
      </c>
      <c r="AG1861" s="83" t="s">
        <v>311</v>
      </c>
      <c r="AH1861" s="83" t="s">
        <v>311</v>
      </c>
      <c r="AI1861" s="83" t="s">
        <v>311</v>
      </c>
      <c r="AJ1861" s="83" t="s">
        <v>311</v>
      </c>
      <c r="AK1861" s="83" t="s">
        <v>311</v>
      </c>
      <c r="AL1861" s="83" t="s">
        <v>311</v>
      </c>
      <c r="AM1861" s="83" t="s">
        <v>311</v>
      </c>
      <c r="AN1861" s="83" t="s">
        <v>311</v>
      </c>
    </row>
    <row r="1862" spans="1:40" x14ac:dyDescent="0.25">
      <c r="A1862" s="81">
        <f t="shared" si="28"/>
        <v>1853</v>
      </c>
      <c r="B1862" s="82" t="str">
        <f>IF(tbl_main[[#This Row],[ТИП]]="","",IF(tbl_main[[#This Row],[Серия и номер]]="","",tbl_main[[#This Row],[ТИП]]&amp;"-"&amp;RIGHT(tbl_main[[#This Row],[Серия и номер]],6)))</f>
        <v/>
      </c>
      <c r="C1862" s="83" t="s">
        <v>311</v>
      </c>
      <c r="D1862" s="83" t="s">
        <v>311</v>
      </c>
      <c r="E1862" s="83" t="s">
        <v>311</v>
      </c>
      <c r="F1862" s="83" t="s">
        <v>311</v>
      </c>
      <c r="G1862" s="83" t="s">
        <v>311</v>
      </c>
      <c r="H1862" s="83" t="s">
        <v>311</v>
      </c>
      <c r="I1862" s="83" t="s">
        <v>311</v>
      </c>
      <c r="J1862" s="83" t="s">
        <v>311</v>
      </c>
      <c r="K1862" s="84" t="s">
        <v>311</v>
      </c>
      <c r="L1862" s="83" t="s">
        <v>311</v>
      </c>
      <c r="M1862" s="85" t="s">
        <v>311</v>
      </c>
      <c r="N1862" s="83" t="s">
        <v>311</v>
      </c>
      <c r="O1862" s="84" t="s">
        <v>311</v>
      </c>
      <c r="P1862" s="83" t="s">
        <v>311</v>
      </c>
      <c r="Q1862" s="83" t="s">
        <v>311</v>
      </c>
      <c r="R1862" s="83" t="s">
        <v>311</v>
      </c>
      <c r="S1862" s="86" t="s">
        <v>311</v>
      </c>
      <c r="T1862" s="83" t="s">
        <v>311</v>
      </c>
      <c r="U1862" s="83" t="s">
        <v>311</v>
      </c>
      <c r="V1862" s="83" t="s">
        <v>311</v>
      </c>
      <c r="W1862" s="86" t="s">
        <v>311</v>
      </c>
      <c r="X1862" s="86" t="s">
        <v>311</v>
      </c>
      <c r="Y1862" s="90" t="str">
        <f>IF(tbl_main[[#This Row],[ИНН организации]]="","",IF(ISERROR(VLOOKUP(tbl_main[[#This Row],[ИНН организации]],tbl_inn[],3,FALSE)),"Проверьте ИНН",VLOOKUP(tbl_main[[#This Row],[ИНН организации]],tbl_inn[],3,FALSE)))</f>
        <v/>
      </c>
      <c r="Z1862" s="90" t="str">
        <f>IF(ISERROR(VLOOKUP(tbl_main[[#This Row],[ИНН организации]],tbl_inn[],4,FALSE)),"",VLOOKUP(tbl_main[[#This Row],[ИНН организации]],tbl_inn[],4,FALSE))</f>
        <v/>
      </c>
      <c r="AA1862" s="90" t="str">
        <f>IF(ISERROR(VLOOKUP(tbl_main[[#This Row],[ИНН организации]],tbl_inn[],8,FALSE)),"",VLOOKUP(tbl_main[[#This Row],[ИНН организации]],tbl_inn[],8,FALSE))</f>
        <v/>
      </c>
      <c r="AB1862" s="83" t="s">
        <v>311</v>
      </c>
      <c r="AC1862" s="83" t="s">
        <v>311</v>
      </c>
      <c r="AD1862" s="83" t="s">
        <v>311</v>
      </c>
      <c r="AE1862" s="83" t="s">
        <v>311</v>
      </c>
      <c r="AF1862" s="83" t="s">
        <v>311</v>
      </c>
      <c r="AG1862" s="83" t="s">
        <v>311</v>
      </c>
      <c r="AH1862" s="83" t="s">
        <v>311</v>
      </c>
      <c r="AI1862" s="83" t="s">
        <v>311</v>
      </c>
      <c r="AJ1862" s="83" t="s">
        <v>311</v>
      </c>
      <c r="AK1862" s="83" t="s">
        <v>311</v>
      </c>
      <c r="AL1862" s="83" t="s">
        <v>311</v>
      </c>
      <c r="AM1862" s="83" t="s">
        <v>311</v>
      </c>
      <c r="AN1862" s="83" t="s">
        <v>311</v>
      </c>
    </row>
    <row r="1863" spans="1:40" x14ac:dyDescent="0.25">
      <c r="A1863" s="81">
        <f t="shared" si="28"/>
        <v>1854</v>
      </c>
      <c r="B1863" s="82" t="str">
        <f>IF(tbl_main[[#This Row],[ТИП]]="","",IF(tbl_main[[#This Row],[Серия и номер]]="","",tbl_main[[#This Row],[ТИП]]&amp;"-"&amp;RIGHT(tbl_main[[#This Row],[Серия и номер]],6)))</f>
        <v/>
      </c>
      <c r="C1863" s="83" t="s">
        <v>311</v>
      </c>
      <c r="D1863" s="83" t="s">
        <v>311</v>
      </c>
      <c r="E1863" s="83" t="s">
        <v>311</v>
      </c>
      <c r="F1863" s="83" t="s">
        <v>311</v>
      </c>
      <c r="G1863" s="83" t="s">
        <v>311</v>
      </c>
      <c r="H1863" s="83" t="s">
        <v>311</v>
      </c>
      <c r="I1863" s="83" t="s">
        <v>311</v>
      </c>
      <c r="J1863" s="83" t="s">
        <v>311</v>
      </c>
      <c r="K1863" s="84" t="s">
        <v>311</v>
      </c>
      <c r="L1863" s="83" t="s">
        <v>311</v>
      </c>
      <c r="M1863" s="85" t="s">
        <v>311</v>
      </c>
      <c r="N1863" s="83" t="s">
        <v>311</v>
      </c>
      <c r="O1863" s="84" t="s">
        <v>311</v>
      </c>
      <c r="P1863" s="83" t="s">
        <v>311</v>
      </c>
      <c r="Q1863" s="83" t="s">
        <v>311</v>
      </c>
      <c r="R1863" s="83" t="s">
        <v>311</v>
      </c>
      <c r="S1863" s="86" t="s">
        <v>311</v>
      </c>
      <c r="T1863" s="83" t="s">
        <v>311</v>
      </c>
      <c r="U1863" s="83" t="s">
        <v>311</v>
      </c>
      <c r="V1863" s="83" t="s">
        <v>311</v>
      </c>
      <c r="W1863" s="86" t="s">
        <v>311</v>
      </c>
      <c r="X1863" s="86" t="s">
        <v>311</v>
      </c>
      <c r="Y1863" s="90" t="str">
        <f>IF(tbl_main[[#This Row],[ИНН организации]]="","",IF(ISERROR(VLOOKUP(tbl_main[[#This Row],[ИНН организации]],tbl_inn[],3,FALSE)),"Проверьте ИНН",VLOOKUP(tbl_main[[#This Row],[ИНН организации]],tbl_inn[],3,FALSE)))</f>
        <v/>
      </c>
      <c r="Z1863" s="90" t="str">
        <f>IF(ISERROR(VLOOKUP(tbl_main[[#This Row],[ИНН организации]],tbl_inn[],4,FALSE)),"",VLOOKUP(tbl_main[[#This Row],[ИНН организации]],tbl_inn[],4,FALSE))</f>
        <v/>
      </c>
      <c r="AA1863" s="90" t="str">
        <f>IF(ISERROR(VLOOKUP(tbl_main[[#This Row],[ИНН организации]],tbl_inn[],8,FALSE)),"",VLOOKUP(tbl_main[[#This Row],[ИНН организации]],tbl_inn[],8,FALSE))</f>
        <v/>
      </c>
      <c r="AB1863" s="83" t="s">
        <v>311</v>
      </c>
      <c r="AC1863" s="83" t="s">
        <v>311</v>
      </c>
      <c r="AD1863" s="83" t="s">
        <v>311</v>
      </c>
      <c r="AE1863" s="83" t="s">
        <v>311</v>
      </c>
      <c r="AF1863" s="83" t="s">
        <v>311</v>
      </c>
      <c r="AG1863" s="83" t="s">
        <v>311</v>
      </c>
      <c r="AH1863" s="83" t="s">
        <v>311</v>
      </c>
      <c r="AI1863" s="83" t="s">
        <v>311</v>
      </c>
      <c r="AJ1863" s="83" t="s">
        <v>311</v>
      </c>
      <c r="AK1863" s="83" t="s">
        <v>311</v>
      </c>
      <c r="AL1863" s="83" t="s">
        <v>311</v>
      </c>
      <c r="AM1863" s="83" t="s">
        <v>311</v>
      </c>
      <c r="AN1863" s="83" t="s">
        <v>311</v>
      </c>
    </row>
    <row r="1864" spans="1:40" x14ac:dyDescent="0.25">
      <c r="A1864" s="81">
        <f t="shared" si="28"/>
        <v>1855</v>
      </c>
      <c r="B1864" s="82" t="str">
        <f>IF(tbl_main[[#This Row],[ТИП]]="","",IF(tbl_main[[#This Row],[Серия и номер]]="","",tbl_main[[#This Row],[ТИП]]&amp;"-"&amp;RIGHT(tbl_main[[#This Row],[Серия и номер]],6)))</f>
        <v/>
      </c>
      <c r="C1864" s="83" t="s">
        <v>311</v>
      </c>
      <c r="D1864" s="83" t="s">
        <v>311</v>
      </c>
      <c r="E1864" s="83" t="s">
        <v>311</v>
      </c>
      <c r="F1864" s="83" t="s">
        <v>311</v>
      </c>
      <c r="G1864" s="83" t="s">
        <v>311</v>
      </c>
      <c r="H1864" s="83" t="s">
        <v>311</v>
      </c>
      <c r="I1864" s="83" t="s">
        <v>311</v>
      </c>
      <c r="J1864" s="83" t="s">
        <v>311</v>
      </c>
      <c r="K1864" s="84" t="s">
        <v>311</v>
      </c>
      <c r="L1864" s="83" t="s">
        <v>311</v>
      </c>
      <c r="M1864" s="85" t="s">
        <v>311</v>
      </c>
      <c r="N1864" s="83" t="s">
        <v>311</v>
      </c>
      <c r="O1864" s="84" t="s">
        <v>311</v>
      </c>
      <c r="P1864" s="83" t="s">
        <v>311</v>
      </c>
      <c r="Q1864" s="83" t="s">
        <v>311</v>
      </c>
      <c r="R1864" s="83" t="s">
        <v>311</v>
      </c>
      <c r="S1864" s="86" t="s">
        <v>311</v>
      </c>
      <c r="T1864" s="83" t="s">
        <v>311</v>
      </c>
      <c r="U1864" s="83" t="s">
        <v>311</v>
      </c>
      <c r="V1864" s="83" t="s">
        <v>311</v>
      </c>
      <c r="W1864" s="86" t="s">
        <v>311</v>
      </c>
      <c r="X1864" s="86" t="s">
        <v>311</v>
      </c>
      <c r="Y1864" s="90" t="str">
        <f>IF(tbl_main[[#This Row],[ИНН организации]]="","",IF(ISERROR(VLOOKUP(tbl_main[[#This Row],[ИНН организации]],tbl_inn[],3,FALSE)),"Проверьте ИНН",VLOOKUP(tbl_main[[#This Row],[ИНН организации]],tbl_inn[],3,FALSE)))</f>
        <v/>
      </c>
      <c r="Z1864" s="90" t="str">
        <f>IF(ISERROR(VLOOKUP(tbl_main[[#This Row],[ИНН организации]],tbl_inn[],4,FALSE)),"",VLOOKUP(tbl_main[[#This Row],[ИНН организации]],tbl_inn[],4,FALSE))</f>
        <v/>
      </c>
      <c r="AA1864" s="90" t="str">
        <f>IF(ISERROR(VLOOKUP(tbl_main[[#This Row],[ИНН организации]],tbl_inn[],8,FALSE)),"",VLOOKUP(tbl_main[[#This Row],[ИНН организации]],tbl_inn[],8,FALSE))</f>
        <v/>
      </c>
      <c r="AB1864" s="83" t="s">
        <v>311</v>
      </c>
      <c r="AC1864" s="83" t="s">
        <v>311</v>
      </c>
      <c r="AD1864" s="83" t="s">
        <v>311</v>
      </c>
      <c r="AE1864" s="83" t="s">
        <v>311</v>
      </c>
      <c r="AF1864" s="83" t="s">
        <v>311</v>
      </c>
      <c r="AG1864" s="83" t="s">
        <v>311</v>
      </c>
      <c r="AH1864" s="83" t="s">
        <v>311</v>
      </c>
      <c r="AI1864" s="83" t="s">
        <v>311</v>
      </c>
      <c r="AJ1864" s="83" t="s">
        <v>311</v>
      </c>
      <c r="AK1864" s="83" t="s">
        <v>311</v>
      </c>
      <c r="AL1864" s="83" t="s">
        <v>311</v>
      </c>
      <c r="AM1864" s="83" t="s">
        <v>311</v>
      </c>
      <c r="AN1864" s="83" t="s">
        <v>311</v>
      </c>
    </row>
    <row r="1865" spans="1:40" x14ac:dyDescent="0.25">
      <c r="A1865" s="81">
        <f t="shared" si="28"/>
        <v>1856</v>
      </c>
      <c r="B1865" s="82" t="str">
        <f>IF(tbl_main[[#This Row],[ТИП]]="","",IF(tbl_main[[#This Row],[Серия и номер]]="","",tbl_main[[#This Row],[ТИП]]&amp;"-"&amp;RIGHT(tbl_main[[#This Row],[Серия и номер]],6)))</f>
        <v/>
      </c>
      <c r="C1865" s="83" t="s">
        <v>311</v>
      </c>
      <c r="D1865" s="83" t="s">
        <v>311</v>
      </c>
      <c r="E1865" s="83" t="s">
        <v>311</v>
      </c>
      <c r="F1865" s="83" t="s">
        <v>311</v>
      </c>
      <c r="G1865" s="83" t="s">
        <v>311</v>
      </c>
      <c r="H1865" s="83" t="s">
        <v>311</v>
      </c>
      <c r="I1865" s="83" t="s">
        <v>311</v>
      </c>
      <c r="J1865" s="83" t="s">
        <v>311</v>
      </c>
      <c r="K1865" s="84" t="s">
        <v>311</v>
      </c>
      <c r="L1865" s="83" t="s">
        <v>311</v>
      </c>
      <c r="M1865" s="85" t="s">
        <v>311</v>
      </c>
      <c r="N1865" s="83" t="s">
        <v>311</v>
      </c>
      <c r="O1865" s="84" t="s">
        <v>311</v>
      </c>
      <c r="P1865" s="83" t="s">
        <v>311</v>
      </c>
      <c r="Q1865" s="83" t="s">
        <v>311</v>
      </c>
      <c r="R1865" s="83" t="s">
        <v>311</v>
      </c>
      <c r="S1865" s="86" t="s">
        <v>311</v>
      </c>
      <c r="T1865" s="83" t="s">
        <v>311</v>
      </c>
      <c r="U1865" s="83" t="s">
        <v>311</v>
      </c>
      <c r="V1865" s="83" t="s">
        <v>311</v>
      </c>
      <c r="W1865" s="86" t="s">
        <v>311</v>
      </c>
      <c r="X1865" s="86" t="s">
        <v>311</v>
      </c>
      <c r="Y1865" s="90" t="str">
        <f>IF(tbl_main[[#This Row],[ИНН организации]]="","",IF(ISERROR(VLOOKUP(tbl_main[[#This Row],[ИНН организации]],tbl_inn[],3,FALSE)),"Проверьте ИНН",VLOOKUP(tbl_main[[#This Row],[ИНН организации]],tbl_inn[],3,FALSE)))</f>
        <v/>
      </c>
      <c r="Z1865" s="90" t="str">
        <f>IF(ISERROR(VLOOKUP(tbl_main[[#This Row],[ИНН организации]],tbl_inn[],4,FALSE)),"",VLOOKUP(tbl_main[[#This Row],[ИНН организации]],tbl_inn[],4,FALSE))</f>
        <v/>
      </c>
      <c r="AA1865" s="90" t="str">
        <f>IF(ISERROR(VLOOKUP(tbl_main[[#This Row],[ИНН организации]],tbl_inn[],8,FALSE)),"",VLOOKUP(tbl_main[[#This Row],[ИНН организации]],tbl_inn[],8,FALSE))</f>
        <v/>
      </c>
      <c r="AB1865" s="83" t="s">
        <v>311</v>
      </c>
      <c r="AC1865" s="83" t="s">
        <v>311</v>
      </c>
      <c r="AD1865" s="83" t="s">
        <v>311</v>
      </c>
      <c r="AE1865" s="83" t="s">
        <v>311</v>
      </c>
      <c r="AF1865" s="83" t="s">
        <v>311</v>
      </c>
      <c r="AG1865" s="83" t="s">
        <v>311</v>
      </c>
      <c r="AH1865" s="83" t="s">
        <v>311</v>
      </c>
      <c r="AI1865" s="83" t="s">
        <v>311</v>
      </c>
      <c r="AJ1865" s="83" t="s">
        <v>311</v>
      </c>
      <c r="AK1865" s="83" t="s">
        <v>311</v>
      </c>
      <c r="AL1865" s="83" t="s">
        <v>311</v>
      </c>
      <c r="AM1865" s="83" t="s">
        <v>311</v>
      </c>
      <c r="AN1865" s="83" t="s">
        <v>311</v>
      </c>
    </row>
    <row r="1866" spans="1:40" x14ac:dyDescent="0.25">
      <c r="A1866" s="81">
        <f t="shared" si="28"/>
        <v>1857</v>
      </c>
      <c r="B1866" s="82" t="str">
        <f>IF(tbl_main[[#This Row],[ТИП]]="","",IF(tbl_main[[#This Row],[Серия и номер]]="","",tbl_main[[#This Row],[ТИП]]&amp;"-"&amp;RIGHT(tbl_main[[#This Row],[Серия и номер]],6)))</f>
        <v/>
      </c>
      <c r="C1866" s="83" t="s">
        <v>311</v>
      </c>
      <c r="D1866" s="83" t="s">
        <v>311</v>
      </c>
      <c r="E1866" s="83" t="s">
        <v>311</v>
      </c>
      <c r="F1866" s="83" t="s">
        <v>311</v>
      </c>
      <c r="G1866" s="83" t="s">
        <v>311</v>
      </c>
      <c r="H1866" s="83" t="s">
        <v>311</v>
      </c>
      <c r="I1866" s="83" t="s">
        <v>311</v>
      </c>
      <c r="J1866" s="83" t="s">
        <v>311</v>
      </c>
      <c r="K1866" s="84" t="s">
        <v>311</v>
      </c>
      <c r="L1866" s="83" t="s">
        <v>311</v>
      </c>
      <c r="M1866" s="85" t="s">
        <v>311</v>
      </c>
      <c r="N1866" s="83" t="s">
        <v>311</v>
      </c>
      <c r="O1866" s="84" t="s">
        <v>311</v>
      </c>
      <c r="P1866" s="83" t="s">
        <v>311</v>
      </c>
      <c r="Q1866" s="83" t="s">
        <v>311</v>
      </c>
      <c r="R1866" s="83" t="s">
        <v>311</v>
      </c>
      <c r="S1866" s="86" t="s">
        <v>311</v>
      </c>
      <c r="T1866" s="83" t="s">
        <v>311</v>
      </c>
      <c r="U1866" s="83" t="s">
        <v>311</v>
      </c>
      <c r="V1866" s="83" t="s">
        <v>311</v>
      </c>
      <c r="W1866" s="86" t="s">
        <v>311</v>
      </c>
      <c r="X1866" s="86" t="s">
        <v>311</v>
      </c>
      <c r="Y1866" s="90" t="str">
        <f>IF(tbl_main[[#This Row],[ИНН организации]]="","",IF(ISERROR(VLOOKUP(tbl_main[[#This Row],[ИНН организации]],tbl_inn[],3,FALSE)),"Проверьте ИНН",VLOOKUP(tbl_main[[#This Row],[ИНН организации]],tbl_inn[],3,FALSE)))</f>
        <v/>
      </c>
      <c r="Z1866" s="90" t="str">
        <f>IF(ISERROR(VLOOKUP(tbl_main[[#This Row],[ИНН организации]],tbl_inn[],4,FALSE)),"",VLOOKUP(tbl_main[[#This Row],[ИНН организации]],tbl_inn[],4,FALSE))</f>
        <v/>
      </c>
      <c r="AA1866" s="90" t="str">
        <f>IF(ISERROR(VLOOKUP(tbl_main[[#This Row],[ИНН организации]],tbl_inn[],8,FALSE)),"",VLOOKUP(tbl_main[[#This Row],[ИНН организации]],tbl_inn[],8,FALSE))</f>
        <v/>
      </c>
      <c r="AB1866" s="83" t="s">
        <v>311</v>
      </c>
      <c r="AC1866" s="83" t="s">
        <v>311</v>
      </c>
      <c r="AD1866" s="83" t="s">
        <v>311</v>
      </c>
      <c r="AE1866" s="83" t="s">
        <v>311</v>
      </c>
      <c r="AF1866" s="83" t="s">
        <v>311</v>
      </c>
      <c r="AG1866" s="83" t="s">
        <v>311</v>
      </c>
      <c r="AH1866" s="83" t="s">
        <v>311</v>
      </c>
      <c r="AI1866" s="83" t="s">
        <v>311</v>
      </c>
      <c r="AJ1866" s="83" t="s">
        <v>311</v>
      </c>
      <c r="AK1866" s="83" t="s">
        <v>311</v>
      </c>
      <c r="AL1866" s="83" t="s">
        <v>311</v>
      </c>
      <c r="AM1866" s="83" t="s">
        <v>311</v>
      </c>
      <c r="AN1866" s="83" t="s">
        <v>311</v>
      </c>
    </row>
    <row r="1867" spans="1:40" x14ac:dyDescent="0.25">
      <c r="A1867" s="81">
        <f t="shared" ref="A1867:A1930" si="29">ROW()-9</f>
        <v>1858</v>
      </c>
      <c r="B1867" s="82" t="str">
        <f>IF(tbl_main[[#This Row],[ТИП]]="","",IF(tbl_main[[#This Row],[Серия и номер]]="","",tbl_main[[#This Row],[ТИП]]&amp;"-"&amp;RIGHT(tbl_main[[#This Row],[Серия и номер]],6)))</f>
        <v/>
      </c>
      <c r="C1867" s="83" t="s">
        <v>311</v>
      </c>
      <c r="D1867" s="83" t="s">
        <v>311</v>
      </c>
      <c r="E1867" s="83" t="s">
        <v>311</v>
      </c>
      <c r="F1867" s="83" t="s">
        <v>311</v>
      </c>
      <c r="G1867" s="83" t="s">
        <v>311</v>
      </c>
      <c r="H1867" s="83" t="s">
        <v>311</v>
      </c>
      <c r="I1867" s="83" t="s">
        <v>311</v>
      </c>
      <c r="J1867" s="83" t="s">
        <v>311</v>
      </c>
      <c r="K1867" s="84" t="s">
        <v>311</v>
      </c>
      <c r="L1867" s="83" t="s">
        <v>311</v>
      </c>
      <c r="M1867" s="85" t="s">
        <v>311</v>
      </c>
      <c r="N1867" s="83" t="s">
        <v>311</v>
      </c>
      <c r="O1867" s="84" t="s">
        <v>311</v>
      </c>
      <c r="P1867" s="83" t="s">
        <v>311</v>
      </c>
      <c r="Q1867" s="83" t="s">
        <v>311</v>
      </c>
      <c r="R1867" s="83" t="s">
        <v>311</v>
      </c>
      <c r="S1867" s="86" t="s">
        <v>311</v>
      </c>
      <c r="T1867" s="83" t="s">
        <v>311</v>
      </c>
      <c r="U1867" s="83" t="s">
        <v>311</v>
      </c>
      <c r="V1867" s="83" t="s">
        <v>311</v>
      </c>
      <c r="W1867" s="86" t="s">
        <v>311</v>
      </c>
      <c r="X1867" s="86" t="s">
        <v>311</v>
      </c>
      <c r="Y1867" s="90" t="str">
        <f>IF(tbl_main[[#This Row],[ИНН организации]]="","",IF(ISERROR(VLOOKUP(tbl_main[[#This Row],[ИНН организации]],tbl_inn[],3,FALSE)),"Проверьте ИНН",VLOOKUP(tbl_main[[#This Row],[ИНН организации]],tbl_inn[],3,FALSE)))</f>
        <v/>
      </c>
      <c r="Z1867" s="90" t="str">
        <f>IF(ISERROR(VLOOKUP(tbl_main[[#This Row],[ИНН организации]],tbl_inn[],4,FALSE)),"",VLOOKUP(tbl_main[[#This Row],[ИНН организации]],tbl_inn[],4,FALSE))</f>
        <v/>
      </c>
      <c r="AA1867" s="90" t="str">
        <f>IF(ISERROR(VLOOKUP(tbl_main[[#This Row],[ИНН организации]],tbl_inn[],8,FALSE)),"",VLOOKUP(tbl_main[[#This Row],[ИНН организации]],tbl_inn[],8,FALSE))</f>
        <v/>
      </c>
      <c r="AB1867" s="83" t="s">
        <v>311</v>
      </c>
      <c r="AC1867" s="83" t="s">
        <v>311</v>
      </c>
      <c r="AD1867" s="83" t="s">
        <v>311</v>
      </c>
      <c r="AE1867" s="83" t="s">
        <v>311</v>
      </c>
      <c r="AF1867" s="83" t="s">
        <v>311</v>
      </c>
      <c r="AG1867" s="83" t="s">
        <v>311</v>
      </c>
      <c r="AH1867" s="83" t="s">
        <v>311</v>
      </c>
      <c r="AI1867" s="83" t="s">
        <v>311</v>
      </c>
      <c r="AJ1867" s="83" t="s">
        <v>311</v>
      </c>
      <c r="AK1867" s="83" t="s">
        <v>311</v>
      </c>
      <c r="AL1867" s="83" t="s">
        <v>311</v>
      </c>
      <c r="AM1867" s="83" t="s">
        <v>311</v>
      </c>
      <c r="AN1867" s="83" t="s">
        <v>311</v>
      </c>
    </row>
    <row r="1868" spans="1:40" x14ac:dyDescent="0.25">
      <c r="A1868" s="81">
        <f t="shared" si="29"/>
        <v>1859</v>
      </c>
      <c r="B1868" s="82" t="str">
        <f>IF(tbl_main[[#This Row],[ТИП]]="","",IF(tbl_main[[#This Row],[Серия и номер]]="","",tbl_main[[#This Row],[ТИП]]&amp;"-"&amp;RIGHT(tbl_main[[#This Row],[Серия и номер]],6)))</f>
        <v/>
      </c>
      <c r="C1868" s="83" t="s">
        <v>311</v>
      </c>
      <c r="D1868" s="83" t="s">
        <v>311</v>
      </c>
      <c r="E1868" s="83" t="s">
        <v>311</v>
      </c>
      <c r="F1868" s="83" t="s">
        <v>311</v>
      </c>
      <c r="G1868" s="83" t="s">
        <v>311</v>
      </c>
      <c r="H1868" s="83" t="s">
        <v>311</v>
      </c>
      <c r="I1868" s="83" t="s">
        <v>311</v>
      </c>
      <c r="J1868" s="83" t="s">
        <v>311</v>
      </c>
      <c r="K1868" s="84" t="s">
        <v>311</v>
      </c>
      <c r="L1868" s="83" t="s">
        <v>311</v>
      </c>
      <c r="M1868" s="85" t="s">
        <v>311</v>
      </c>
      <c r="N1868" s="83" t="s">
        <v>311</v>
      </c>
      <c r="O1868" s="84" t="s">
        <v>311</v>
      </c>
      <c r="P1868" s="83" t="s">
        <v>311</v>
      </c>
      <c r="Q1868" s="83" t="s">
        <v>311</v>
      </c>
      <c r="R1868" s="83" t="s">
        <v>311</v>
      </c>
      <c r="S1868" s="86" t="s">
        <v>311</v>
      </c>
      <c r="T1868" s="83" t="s">
        <v>311</v>
      </c>
      <c r="U1868" s="83" t="s">
        <v>311</v>
      </c>
      <c r="V1868" s="83" t="s">
        <v>311</v>
      </c>
      <c r="W1868" s="86" t="s">
        <v>311</v>
      </c>
      <c r="X1868" s="86" t="s">
        <v>311</v>
      </c>
      <c r="Y1868" s="90" t="str">
        <f>IF(tbl_main[[#This Row],[ИНН организации]]="","",IF(ISERROR(VLOOKUP(tbl_main[[#This Row],[ИНН организации]],tbl_inn[],3,FALSE)),"Проверьте ИНН",VLOOKUP(tbl_main[[#This Row],[ИНН организации]],tbl_inn[],3,FALSE)))</f>
        <v/>
      </c>
      <c r="Z1868" s="90" t="str">
        <f>IF(ISERROR(VLOOKUP(tbl_main[[#This Row],[ИНН организации]],tbl_inn[],4,FALSE)),"",VLOOKUP(tbl_main[[#This Row],[ИНН организации]],tbl_inn[],4,FALSE))</f>
        <v/>
      </c>
      <c r="AA1868" s="90" t="str">
        <f>IF(ISERROR(VLOOKUP(tbl_main[[#This Row],[ИНН организации]],tbl_inn[],8,FALSE)),"",VLOOKUP(tbl_main[[#This Row],[ИНН организации]],tbl_inn[],8,FALSE))</f>
        <v/>
      </c>
      <c r="AB1868" s="83" t="s">
        <v>311</v>
      </c>
      <c r="AC1868" s="83" t="s">
        <v>311</v>
      </c>
      <c r="AD1868" s="83" t="s">
        <v>311</v>
      </c>
      <c r="AE1868" s="83" t="s">
        <v>311</v>
      </c>
      <c r="AF1868" s="83" t="s">
        <v>311</v>
      </c>
      <c r="AG1868" s="83" t="s">
        <v>311</v>
      </c>
      <c r="AH1868" s="83" t="s">
        <v>311</v>
      </c>
      <c r="AI1868" s="83" t="s">
        <v>311</v>
      </c>
      <c r="AJ1868" s="83" t="s">
        <v>311</v>
      </c>
      <c r="AK1868" s="83" t="s">
        <v>311</v>
      </c>
      <c r="AL1868" s="83" t="s">
        <v>311</v>
      </c>
      <c r="AM1868" s="83" t="s">
        <v>311</v>
      </c>
      <c r="AN1868" s="83" t="s">
        <v>311</v>
      </c>
    </row>
    <row r="1869" spans="1:40" x14ac:dyDescent="0.25">
      <c r="A1869" s="81">
        <f t="shared" si="29"/>
        <v>1860</v>
      </c>
      <c r="B1869" s="82" t="str">
        <f>IF(tbl_main[[#This Row],[ТИП]]="","",IF(tbl_main[[#This Row],[Серия и номер]]="","",tbl_main[[#This Row],[ТИП]]&amp;"-"&amp;RIGHT(tbl_main[[#This Row],[Серия и номер]],6)))</f>
        <v/>
      </c>
      <c r="C1869" s="83" t="s">
        <v>311</v>
      </c>
      <c r="D1869" s="83" t="s">
        <v>311</v>
      </c>
      <c r="E1869" s="83" t="s">
        <v>311</v>
      </c>
      <c r="F1869" s="83" t="s">
        <v>311</v>
      </c>
      <c r="G1869" s="83" t="s">
        <v>311</v>
      </c>
      <c r="H1869" s="83" t="s">
        <v>311</v>
      </c>
      <c r="I1869" s="83" t="s">
        <v>311</v>
      </c>
      <c r="J1869" s="83" t="s">
        <v>311</v>
      </c>
      <c r="K1869" s="84" t="s">
        <v>311</v>
      </c>
      <c r="L1869" s="83" t="s">
        <v>311</v>
      </c>
      <c r="M1869" s="85" t="s">
        <v>311</v>
      </c>
      <c r="N1869" s="83" t="s">
        <v>311</v>
      </c>
      <c r="O1869" s="84" t="s">
        <v>311</v>
      </c>
      <c r="P1869" s="83" t="s">
        <v>311</v>
      </c>
      <c r="Q1869" s="83" t="s">
        <v>311</v>
      </c>
      <c r="R1869" s="83" t="s">
        <v>311</v>
      </c>
      <c r="S1869" s="86" t="s">
        <v>311</v>
      </c>
      <c r="T1869" s="83" t="s">
        <v>311</v>
      </c>
      <c r="U1869" s="83" t="s">
        <v>311</v>
      </c>
      <c r="V1869" s="83" t="s">
        <v>311</v>
      </c>
      <c r="W1869" s="86" t="s">
        <v>311</v>
      </c>
      <c r="X1869" s="86" t="s">
        <v>311</v>
      </c>
      <c r="Y1869" s="90" t="str">
        <f>IF(tbl_main[[#This Row],[ИНН организации]]="","",IF(ISERROR(VLOOKUP(tbl_main[[#This Row],[ИНН организации]],tbl_inn[],3,FALSE)),"Проверьте ИНН",VLOOKUP(tbl_main[[#This Row],[ИНН организации]],tbl_inn[],3,FALSE)))</f>
        <v/>
      </c>
      <c r="Z1869" s="90" t="str">
        <f>IF(ISERROR(VLOOKUP(tbl_main[[#This Row],[ИНН организации]],tbl_inn[],4,FALSE)),"",VLOOKUP(tbl_main[[#This Row],[ИНН организации]],tbl_inn[],4,FALSE))</f>
        <v/>
      </c>
      <c r="AA1869" s="90" t="str">
        <f>IF(ISERROR(VLOOKUP(tbl_main[[#This Row],[ИНН организации]],tbl_inn[],8,FALSE)),"",VLOOKUP(tbl_main[[#This Row],[ИНН организации]],tbl_inn[],8,FALSE))</f>
        <v/>
      </c>
      <c r="AB1869" s="83" t="s">
        <v>311</v>
      </c>
      <c r="AC1869" s="83" t="s">
        <v>311</v>
      </c>
      <c r="AD1869" s="83" t="s">
        <v>311</v>
      </c>
      <c r="AE1869" s="83" t="s">
        <v>311</v>
      </c>
      <c r="AF1869" s="83" t="s">
        <v>311</v>
      </c>
      <c r="AG1869" s="83" t="s">
        <v>311</v>
      </c>
      <c r="AH1869" s="83" t="s">
        <v>311</v>
      </c>
      <c r="AI1869" s="83" t="s">
        <v>311</v>
      </c>
      <c r="AJ1869" s="83" t="s">
        <v>311</v>
      </c>
      <c r="AK1869" s="83" t="s">
        <v>311</v>
      </c>
      <c r="AL1869" s="83" t="s">
        <v>311</v>
      </c>
      <c r="AM1869" s="83" t="s">
        <v>311</v>
      </c>
      <c r="AN1869" s="83" t="s">
        <v>311</v>
      </c>
    </row>
    <row r="1870" spans="1:40" x14ac:dyDescent="0.25">
      <c r="A1870" s="81">
        <f t="shared" si="29"/>
        <v>1861</v>
      </c>
      <c r="B1870" s="82" t="str">
        <f>IF(tbl_main[[#This Row],[ТИП]]="","",IF(tbl_main[[#This Row],[Серия и номер]]="","",tbl_main[[#This Row],[ТИП]]&amp;"-"&amp;RIGHT(tbl_main[[#This Row],[Серия и номер]],6)))</f>
        <v/>
      </c>
      <c r="C1870" s="83" t="s">
        <v>311</v>
      </c>
      <c r="D1870" s="83" t="s">
        <v>311</v>
      </c>
      <c r="E1870" s="83" t="s">
        <v>311</v>
      </c>
      <c r="F1870" s="83" t="s">
        <v>311</v>
      </c>
      <c r="G1870" s="83" t="s">
        <v>311</v>
      </c>
      <c r="H1870" s="83" t="s">
        <v>311</v>
      </c>
      <c r="I1870" s="83" t="s">
        <v>311</v>
      </c>
      <c r="J1870" s="83" t="s">
        <v>311</v>
      </c>
      <c r="K1870" s="84" t="s">
        <v>311</v>
      </c>
      <c r="L1870" s="83" t="s">
        <v>311</v>
      </c>
      <c r="M1870" s="85" t="s">
        <v>311</v>
      </c>
      <c r="N1870" s="83" t="s">
        <v>311</v>
      </c>
      <c r="O1870" s="84" t="s">
        <v>311</v>
      </c>
      <c r="P1870" s="83" t="s">
        <v>311</v>
      </c>
      <c r="Q1870" s="83" t="s">
        <v>311</v>
      </c>
      <c r="R1870" s="83" t="s">
        <v>311</v>
      </c>
      <c r="S1870" s="86" t="s">
        <v>311</v>
      </c>
      <c r="T1870" s="83" t="s">
        <v>311</v>
      </c>
      <c r="U1870" s="83" t="s">
        <v>311</v>
      </c>
      <c r="V1870" s="83" t="s">
        <v>311</v>
      </c>
      <c r="W1870" s="86" t="s">
        <v>311</v>
      </c>
      <c r="X1870" s="86" t="s">
        <v>311</v>
      </c>
      <c r="Y1870" s="90" t="str">
        <f>IF(tbl_main[[#This Row],[ИНН организации]]="","",IF(ISERROR(VLOOKUP(tbl_main[[#This Row],[ИНН организации]],tbl_inn[],3,FALSE)),"Проверьте ИНН",VLOOKUP(tbl_main[[#This Row],[ИНН организации]],tbl_inn[],3,FALSE)))</f>
        <v/>
      </c>
      <c r="Z1870" s="90" t="str">
        <f>IF(ISERROR(VLOOKUP(tbl_main[[#This Row],[ИНН организации]],tbl_inn[],4,FALSE)),"",VLOOKUP(tbl_main[[#This Row],[ИНН организации]],tbl_inn[],4,FALSE))</f>
        <v/>
      </c>
      <c r="AA1870" s="90" t="str">
        <f>IF(ISERROR(VLOOKUP(tbl_main[[#This Row],[ИНН организации]],tbl_inn[],8,FALSE)),"",VLOOKUP(tbl_main[[#This Row],[ИНН организации]],tbl_inn[],8,FALSE))</f>
        <v/>
      </c>
      <c r="AB1870" s="83" t="s">
        <v>311</v>
      </c>
      <c r="AC1870" s="83" t="s">
        <v>311</v>
      </c>
      <c r="AD1870" s="83" t="s">
        <v>311</v>
      </c>
      <c r="AE1870" s="83" t="s">
        <v>311</v>
      </c>
      <c r="AF1870" s="83" t="s">
        <v>311</v>
      </c>
      <c r="AG1870" s="83" t="s">
        <v>311</v>
      </c>
      <c r="AH1870" s="83" t="s">
        <v>311</v>
      </c>
      <c r="AI1870" s="83" t="s">
        <v>311</v>
      </c>
      <c r="AJ1870" s="83" t="s">
        <v>311</v>
      </c>
      <c r="AK1870" s="83" t="s">
        <v>311</v>
      </c>
      <c r="AL1870" s="83" t="s">
        <v>311</v>
      </c>
      <c r="AM1870" s="83" t="s">
        <v>311</v>
      </c>
      <c r="AN1870" s="83" t="s">
        <v>311</v>
      </c>
    </row>
    <row r="1871" spans="1:40" x14ac:dyDescent="0.25">
      <c r="A1871" s="81">
        <f t="shared" si="29"/>
        <v>1862</v>
      </c>
      <c r="B1871" s="82" t="str">
        <f>IF(tbl_main[[#This Row],[ТИП]]="","",IF(tbl_main[[#This Row],[Серия и номер]]="","",tbl_main[[#This Row],[ТИП]]&amp;"-"&amp;RIGHT(tbl_main[[#This Row],[Серия и номер]],6)))</f>
        <v/>
      </c>
      <c r="C1871" s="83" t="s">
        <v>311</v>
      </c>
      <c r="D1871" s="83" t="s">
        <v>311</v>
      </c>
      <c r="E1871" s="83" t="s">
        <v>311</v>
      </c>
      <c r="F1871" s="83" t="s">
        <v>311</v>
      </c>
      <c r="G1871" s="83" t="s">
        <v>311</v>
      </c>
      <c r="H1871" s="83" t="s">
        <v>311</v>
      </c>
      <c r="I1871" s="83" t="s">
        <v>311</v>
      </c>
      <c r="J1871" s="83" t="s">
        <v>311</v>
      </c>
      <c r="K1871" s="84" t="s">
        <v>311</v>
      </c>
      <c r="L1871" s="83" t="s">
        <v>311</v>
      </c>
      <c r="M1871" s="85" t="s">
        <v>311</v>
      </c>
      <c r="N1871" s="83" t="s">
        <v>311</v>
      </c>
      <c r="O1871" s="84" t="s">
        <v>311</v>
      </c>
      <c r="P1871" s="83" t="s">
        <v>311</v>
      </c>
      <c r="Q1871" s="83" t="s">
        <v>311</v>
      </c>
      <c r="R1871" s="83" t="s">
        <v>311</v>
      </c>
      <c r="S1871" s="86" t="s">
        <v>311</v>
      </c>
      <c r="T1871" s="83" t="s">
        <v>311</v>
      </c>
      <c r="U1871" s="83" t="s">
        <v>311</v>
      </c>
      <c r="V1871" s="83" t="s">
        <v>311</v>
      </c>
      <c r="W1871" s="86" t="s">
        <v>311</v>
      </c>
      <c r="X1871" s="86" t="s">
        <v>311</v>
      </c>
      <c r="Y1871" s="90" t="str">
        <f>IF(tbl_main[[#This Row],[ИНН организации]]="","",IF(ISERROR(VLOOKUP(tbl_main[[#This Row],[ИНН организации]],tbl_inn[],3,FALSE)),"Проверьте ИНН",VLOOKUP(tbl_main[[#This Row],[ИНН организации]],tbl_inn[],3,FALSE)))</f>
        <v/>
      </c>
      <c r="Z1871" s="90" t="str">
        <f>IF(ISERROR(VLOOKUP(tbl_main[[#This Row],[ИНН организации]],tbl_inn[],4,FALSE)),"",VLOOKUP(tbl_main[[#This Row],[ИНН организации]],tbl_inn[],4,FALSE))</f>
        <v/>
      </c>
      <c r="AA1871" s="90" t="str">
        <f>IF(ISERROR(VLOOKUP(tbl_main[[#This Row],[ИНН организации]],tbl_inn[],8,FALSE)),"",VLOOKUP(tbl_main[[#This Row],[ИНН организации]],tbl_inn[],8,FALSE))</f>
        <v/>
      </c>
      <c r="AB1871" s="83" t="s">
        <v>311</v>
      </c>
      <c r="AC1871" s="83" t="s">
        <v>311</v>
      </c>
      <c r="AD1871" s="83" t="s">
        <v>311</v>
      </c>
      <c r="AE1871" s="83" t="s">
        <v>311</v>
      </c>
      <c r="AF1871" s="83" t="s">
        <v>311</v>
      </c>
      <c r="AG1871" s="83" t="s">
        <v>311</v>
      </c>
      <c r="AH1871" s="83" t="s">
        <v>311</v>
      </c>
      <c r="AI1871" s="83" t="s">
        <v>311</v>
      </c>
      <c r="AJ1871" s="83" t="s">
        <v>311</v>
      </c>
      <c r="AK1871" s="83" t="s">
        <v>311</v>
      </c>
      <c r="AL1871" s="83" t="s">
        <v>311</v>
      </c>
      <c r="AM1871" s="83" t="s">
        <v>311</v>
      </c>
      <c r="AN1871" s="83" t="s">
        <v>311</v>
      </c>
    </row>
    <row r="1872" spans="1:40" x14ac:dyDescent="0.25">
      <c r="A1872" s="81">
        <f t="shared" si="29"/>
        <v>1863</v>
      </c>
      <c r="B1872" s="82" t="str">
        <f>IF(tbl_main[[#This Row],[ТИП]]="","",IF(tbl_main[[#This Row],[Серия и номер]]="","",tbl_main[[#This Row],[ТИП]]&amp;"-"&amp;RIGHT(tbl_main[[#This Row],[Серия и номер]],6)))</f>
        <v/>
      </c>
      <c r="C1872" s="83" t="s">
        <v>311</v>
      </c>
      <c r="D1872" s="83" t="s">
        <v>311</v>
      </c>
      <c r="E1872" s="83" t="s">
        <v>311</v>
      </c>
      <c r="F1872" s="83" t="s">
        <v>311</v>
      </c>
      <c r="G1872" s="83" t="s">
        <v>311</v>
      </c>
      <c r="H1872" s="83" t="s">
        <v>311</v>
      </c>
      <c r="I1872" s="83" t="s">
        <v>311</v>
      </c>
      <c r="J1872" s="83" t="s">
        <v>311</v>
      </c>
      <c r="K1872" s="84" t="s">
        <v>311</v>
      </c>
      <c r="L1872" s="83" t="s">
        <v>311</v>
      </c>
      <c r="M1872" s="85" t="s">
        <v>311</v>
      </c>
      <c r="N1872" s="83" t="s">
        <v>311</v>
      </c>
      <c r="O1872" s="84" t="s">
        <v>311</v>
      </c>
      <c r="P1872" s="83" t="s">
        <v>311</v>
      </c>
      <c r="Q1872" s="83" t="s">
        <v>311</v>
      </c>
      <c r="R1872" s="83" t="s">
        <v>311</v>
      </c>
      <c r="S1872" s="86" t="s">
        <v>311</v>
      </c>
      <c r="T1872" s="83" t="s">
        <v>311</v>
      </c>
      <c r="U1872" s="83" t="s">
        <v>311</v>
      </c>
      <c r="V1872" s="83" t="s">
        <v>311</v>
      </c>
      <c r="W1872" s="86" t="s">
        <v>311</v>
      </c>
      <c r="X1872" s="86" t="s">
        <v>311</v>
      </c>
      <c r="Y1872" s="90" t="str">
        <f>IF(tbl_main[[#This Row],[ИНН организации]]="","",IF(ISERROR(VLOOKUP(tbl_main[[#This Row],[ИНН организации]],tbl_inn[],3,FALSE)),"Проверьте ИНН",VLOOKUP(tbl_main[[#This Row],[ИНН организации]],tbl_inn[],3,FALSE)))</f>
        <v/>
      </c>
      <c r="Z1872" s="90" t="str">
        <f>IF(ISERROR(VLOOKUP(tbl_main[[#This Row],[ИНН организации]],tbl_inn[],4,FALSE)),"",VLOOKUP(tbl_main[[#This Row],[ИНН организации]],tbl_inn[],4,FALSE))</f>
        <v/>
      </c>
      <c r="AA1872" s="90" t="str">
        <f>IF(ISERROR(VLOOKUP(tbl_main[[#This Row],[ИНН организации]],tbl_inn[],8,FALSE)),"",VLOOKUP(tbl_main[[#This Row],[ИНН организации]],tbl_inn[],8,FALSE))</f>
        <v/>
      </c>
      <c r="AB1872" s="83" t="s">
        <v>311</v>
      </c>
      <c r="AC1872" s="83" t="s">
        <v>311</v>
      </c>
      <c r="AD1872" s="83" t="s">
        <v>311</v>
      </c>
      <c r="AE1872" s="83" t="s">
        <v>311</v>
      </c>
      <c r="AF1872" s="83" t="s">
        <v>311</v>
      </c>
      <c r="AG1872" s="83" t="s">
        <v>311</v>
      </c>
      <c r="AH1872" s="83" t="s">
        <v>311</v>
      </c>
      <c r="AI1872" s="83" t="s">
        <v>311</v>
      </c>
      <c r="AJ1872" s="83" t="s">
        <v>311</v>
      </c>
      <c r="AK1872" s="83" t="s">
        <v>311</v>
      </c>
      <c r="AL1872" s="83" t="s">
        <v>311</v>
      </c>
      <c r="AM1872" s="83" t="s">
        <v>311</v>
      </c>
      <c r="AN1872" s="83" t="s">
        <v>311</v>
      </c>
    </row>
    <row r="1873" spans="1:40" x14ac:dyDescent="0.25">
      <c r="A1873" s="81">
        <f t="shared" si="29"/>
        <v>1864</v>
      </c>
      <c r="B1873" s="82" t="str">
        <f>IF(tbl_main[[#This Row],[ТИП]]="","",IF(tbl_main[[#This Row],[Серия и номер]]="","",tbl_main[[#This Row],[ТИП]]&amp;"-"&amp;RIGHT(tbl_main[[#This Row],[Серия и номер]],6)))</f>
        <v/>
      </c>
      <c r="C1873" s="83" t="s">
        <v>311</v>
      </c>
      <c r="D1873" s="83" t="s">
        <v>311</v>
      </c>
      <c r="E1873" s="83" t="s">
        <v>311</v>
      </c>
      <c r="F1873" s="83" t="s">
        <v>311</v>
      </c>
      <c r="G1873" s="83" t="s">
        <v>311</v>
      </c>
      <c r="H1873" s="83" t="s">
        <v>311</v>
      </c>
      <c r="I1873" s="83" t="s">
        <v>311</v>
      </c>
      <c r="J1873" s="83" t="s">
        <v>311</v>
      </c>
      <c r="K1873" s="84" t="s">
        <v>311</v>
      </c>
      <c r="L1873" s="83" t="s">
        <v>311</v>
      </c>
      <c r="M1873" s="85" t="s">
        <v>311</v>
      </c>
      <c r="N1873" s="83" t="s">
        <v>311</v>
      </c>
      <c r="O1873" s="84" t="s">
        <v>311</v>
      </c>
      <c r="P1873" s="83" t="s">
        <v>311</v>
      </c>
      <c r="Q1873" s="83" t="s">
        <v>311</v>
      </c>
      <c r="R1873" s="83" t="s">
        <v>311</v>
      </c>
      <c r="S1873" s="86" t="s">
        <v>311</v>
      </c>
      <c r="T1873" s="83" t="s">
        <v>311</v>
      </c>
      <c r="U1873" s="83" t="s">
        <v>311</v>
      </c>
      <c r="V1873" s="83" t="s">
        <v>311</v>
      </c>
      <c r="W1873" s="86" t="s">
        <v>311</v>
      </c>
      <c r="X1873" s="86" t="s">
        <v>311</v>
      </c>
      <c r="Y1873" s="90" t="str">
        <f>IF(tbl_main[[#This Row],[ИНН организации]]="","",IF(ISERROR(VLOOKUP(tbl_main[[#This Row],[ИНН организации]],tbl_inn[],3,FALSE)),"Проверьте ИНН",VLOOKUP(tbl_main[[#This Row],[ИНН организации]],tbl_inn[],3,FALSE)))</f>
        <v/>
      </c>
      <c r="Z1873" s="90" t="str">
        <f>IF(ISERROR(VLOOKUP(tbl_main[[#This Row],[ИНН организации]],tbl_inn[],4,FALSE)),"",VLOOKUP(tbl_main[[#This Row],[ИНН организации]],tbl_inn[],4,FALSE))</f>
        <v/>
      </c>
      <c r="AA1873" s="90" t="str">
        <f>IF(ISERROR(VLOOKUP(tbl_main[[#This Row],[ИНН организации]],tbl_inn[],8,FALSE)),"",VLOOKUP(tbl_main[[#This Row],[ИНН организации]],tbl_inn[],8,FALSE))</f>
        <v/>
      </c>
      <c r="AB1873" s="83" t="s">
        <v>311</v>
      </c>
      <c r="AC1873" s="83" t="s">
        <v>311</v>
      </c>
      <c r="AD1873" s="83" t="s">
        <v>311</v>
      </c>
      <c r="AE1873" s="83" t="s">
        <v>311</v>
      </c>
      <c r="AF1873" s="83" t="s">
        <v>311</v>
      </c>
      <c r="AG1873" s="83" t="s">
        <v>311</v>
      </c>
      <c r="AH1873" s="83" t="s">
        <v>311</v>
      </c>
      <c r="AI1873" s="83" t="s">
        <v>311</v>
      </c>
      <c r="AJ1873" s="83" t="s">
        <v>311</v>
      </c>
      <c r="AK1873" s="83" t="s">
        <v>311</v>
      </c>
      <c r="AL1873" s="83" t="s">
        <v>311</v>
      </c>
      <c r="AM1873" s="83" t="s">
        <v>311</v>
      </c>
      <c r="AN1873" s="83" t="s">
        <v>311</v>
      </c>
    </row>
    <row r="1874" spans="1:40" x14ac:dyDescent="0.25">
      <c r="A1874" s="81">
        <f t="shared" si="29"/>
        <v>1865</v>
      </c>
      <c r="B1874" s="82" t="str">
        <f>IF(tbl_main[[#This Row],[ТИП]]="","",IF(tbl_main[[#This Row],[Серия и номер]]="","",tbl_main[[#This Row],[ТИП]]&amp;"-"&amp;RIGHT(tbl_main[[#This Row],[Серия и номер]],6)))</f>
        <v/>
      </c>
      <c r="C1874" s="83" t="s">
        <v>311</v>
      </c>
      <c r="D1874" s="83" t="s">
        <v>311</v>
      </c>
      <c r="E1874" s="83" t="s">
        <v>311</v>
      </c>
      <c r="F1874" s="83" t="s">
        <v>311</v>
      </c>
      <c r="G1874" s="83" t="s">
        <v>311</v>
      </c>
      <c r="H1874" s="83" t="s">
        <v>311</v>
      </c>
      <c r="I1874" s="83" t="s">
        <v>311</v>
      </c>
      <c r="J1874" s="83" t="s">
        <v>311</v>
      </c>
      <c r="K1874" s="84" t="s">
        <v>311</v>
      </c>
      <c r="L1874" s="83" t="s">
        <v>311</v>
      </c>
      <c r="M1874" s="85" t="s">
        <v>311</v>
      </c>
      <c r="N1874" s="83" t="s">
        <v>311</v>
      </c>
      <c r="O1874" s="84" t="s">
        <v>311</v>
      </c>
      <c r="P1874" s="83" t="s">
        <v>311</v>
      </c>
      <c r="Q1874" s="83" t="s">
        <v>311</v>
      </c>
      <c r="R1874" s="83" t="s">
        <v>311</v>
      </c>
      <c r="S1874" s="86" t="s">
        <v>311</v>
      </c>
      <c r="T1874" s="83" t="s">
        <v>311</v>
      </c>
      <c r="U1874" s="83" t="s">
        <v>311</v>
      </c>
      <c r="V1874" s="83" t="s">
        <v>311</v>
      </c>
      <c r="W1874" s="86" t="s">
        <v>311</v>
      </c>
      <c r="X1874" s="86" t="s">
        <v>311</v>
      </c>
      <c r="Y1874" s="90" t="str">
        <f>IF(tbl_main[[#This Row],[ИНН организации]]="","",IF(ISERROR(VLOOKUP(tbl_main[[#This Row],[ИНН организации]],tbl_inn[],3,FALSE)),"Проверьте ИНН",VLOOKUP(tbl_main[[#This Row],[ИНН организации]],tbl_inn[],3,FALSE)))</f>
        <v/>
      </c>
      <c r="Z1874" s="90" t="str">
        <f>IF(ISERROR(VLOOKUP(tbl_main[[#This Row],[ИНН организации]],tbl_inn[],4,FALSE)),"",VLOOKUP(tbl_main[[#This Row],[ИНН организации]],tbl_inn[],4,FALSE))</f>
        <v/>
      </c>
      <c r="AA1874" s="90" t="str">
        <f>IF(ISERROR(VLOOKUP(tbl_main[[#This Row],[ИНН организации]],tbl_inn[],8,FALSE)),"",VLOOKUP(tbl_main[[#This Row],[ИНН организации]],tbl_inn[],8,FALSE))</f>
        <v/>
      </c>
      <c r="AB1874" s="83" t="s">
        <v>311</v>
      </c>
      <c r="AC1874" s="83" t="s">
        <v>311</v>
      </c>
      <c r="AD1874" s="83" t="s">
        <v>311</v>
      </c>
      <c r="AE1874" s="83" t="s">
        <v>311</v>
      </c>
      <c r="AF1874" s="83" t="s">
        <v>311</v>
      </c>
      <c r="AG1874" s="83" t="s">
        <v>311</v>
      </c>
      <c r="AH1874" s="83" t="s">
        <v>311</v>
      </c>
      <c r="AI1874" s="83" t="s">
        <v>311</v>
      </c>
      <c r="AJ1874" s="83" t="s">
        <v>311</v>
      </c>
      <c r="AK1874" s="83" t="s">
        <v>311</v>
      </c>
      <c r="AL1874" s="83" t="s">
        <v>311</v>
      </c>
      <c r="AM1874" s="83" t="s">
        <v>311</v>
      </c>
      <c r="AN1874" s="83" t="s">
        <v>311</v>
      </c>
    </row>
    <row r="1875" spans="1:40" x14ac:dyDescent="0.25">
      <c r="A1875" s="81">
        <f t="shared" si="29"/>
        <v>1866</v>
      </c>
      <c r="B1875" s="82" t="str">
        <f>IF(tbl_main[[#This Row],[ТИП]]="","",IF(tbl_main[[#This Row],[Серия и номер]]="","",tbl_main[[#This Row],[ТИП]]&amp;"-"&amp;RIGHT(tbl_main[[#This Row],[Серия и номер]],6)))</f>
        <v/>
      </c>
      <c r="C1875" s="83" t="s">
        <v>311</v>
      </c>
      <c r="D1875" s="83" t="s">
        <v>311</v>
      </c>
      <c r="E1875" s="83" t="s">
        <v>311</v>
      </c>
      <c r="F1875" s="83" t="s">
        <v>311</v>
      </c>
      <c r="G1875" s="83" t="s">
        <v>311</v>
      </c>
      <c r="H1875" s="83" t="s">
        <v>311</v>
      </c>
      <c r="I1875" s="83" t="s">
        <v>311</v>
      </c>
      <c r="J1875" s="83" t="s">
        <v>311</v>
      </c>
      <c r="K1875" s="84" t="s">
        <v>311</v>
      </c>
      <c r="L1875" s="83" t="s">
        <v>311</v>
      </c>
      <c r="M1875" s="85" t="s">
        <v>311</v>
      </c>
      <c r="N1875" s="83" t="s">
        <v>311</v>
      </c>
      <c r="O1875" s="84" t="s">
        <v>311</v>
      </c>
      <c r="P1875" s="83" t="s">
        <v>311</v>
      </c>
      <c r="Q1875" s="83" t="s">
        <v>311</v>
      </c>
      <c r="R1875" s="83" t="s">
        <v>311</v>
      </c>
      <c r="S1875" s="86" t="s">
        <v>311</v>
      </c>
      <c r="T1875" s="83" t="s">
        <v>311</v>
      </c>
      <c r="U1875" s="83" t="s">
        <v>311</v>
      </c>
      <c r="V1875" s="83" t="s">
        <v>311</v>
      </c>
      <c r="W1875" s="86" t="s">
        <v>311</v>
      </c>
      <c r="X1875" s="86" t="s">
        <v>311</v>
      </c>
      <c r="Y1875" s="90" t="str">
        <f>IF(tbl_main[[#This Row],[ИНН организации]]="","",IF(ISERROR(VLOOKUP(tbl_main[[#This Row],[ИНН организации]],tbl_inn[],3,FALSE)),"Проверьте ИНН",VLOOKUP(tbl_main[[#This Row],[ИНН организации]],tbl_inn[],3,FALSE)))</f>
        <v/>
      </c>
      <c r="Z1875" s="90" t="str">
        <f>IF(ISERROR(VLOOKUP(tbl_main[[#This Row],[ИНН организации]],tbl_inn[],4,FALSE)),"",VLOOKUP(tbl_main[[#This Row],[ИНН организации]],tbl_inn[],4,FALSE))</f>
        <v/>
      </c>
      <c r="AA1875" s="90" t="str">
        <f>IF(ISERROR(VLOOKUP(tbl_main[[#This Row],[ИНН организации]],tbl_inn[],8,FALSE)),"",VLOOKUP(tbl_main[[#This Row],[ИНН организации]],tbl_inn[],8,FALSE))</f>
        <v/>
      </c>
      <c r="AB1875" s="83" t="s">
        <v>311</v>
      </c>
      <c r="AC1875" s="83" t="s">
        <v>311</v>
      </c>
      <c r="AD1875" s="83" t="s">
        <v>311</v>
      </c>
      <c r="AE1875" s="83" t="s">
        <v>311</v>
      </c>
      <c r="AF1875" s="83" t="s">
        <v>311</v>
      </c>
      <c r="AG1875" s="83" t="s">
        <v>311</v>
      </c>
      <c r="AH1875" s="83" t="s">
        <v>311</v>
      </c>
      <c r="AI1875" s="83" t="s">
        <v>311</v>
      </c>
      <c r="AJ1875" s="83" t="s">
        <v>311</v>
      </c>
      <c r="AK1875" s="83" t="s">
        <v>311</v>
      </c>
      <c r="AL1875" s="83" t="s">
        <v>311</v>
      </c>
      <c r="AM1875" s="83" t="s">
        <v>311</v>
      </c>
      <c r="AN1875" s="83" t="s">
        <v>311</v>
      </c>
    </row>
    <row r="1876" spans="1:40" x14ac:dyDescent="0.25">
      <c r="A1876" s="81">
        <f t="shared" si="29"/>
        <v>1867</v>
      </c>
      <c r="B1876" s="82" t="str">
        <f>IF(tbl_main[[#This Row],[ТИП]]="","",IF(tbl_main[[#This Row],[Серия и номер]]="","",tbl_main[[#This Row],[ТИП]]&amp;"-"&amp;RIGHT(tbl_main[[#This Row],[Серия и номер]],6)))</f>
        <v/>
      </c>
      <c r="C1876" s="83" t="s">
        <v>311</v>
      </c>
      <c r="D1876" s="83" t="s">
        <v>311</v>
      </c>
      <c r="E1876" s="83" t="s">
        <v>311</v>
      </c>
      <c r="F1876" s="83" t="s">
        <v>311</v>
      </c>
      <c r="G1876" s="83" t="s">
        <v>311</v>
      </c>
      <c r="H1876" s="83" t="s">
        <v>311</v>
      </c>
      <c r="I1876" s="83" t="s">
        <v>311</v>
      </c>
      <c r="J1876" s="83" t="s">
        <v>311</v>
      </c>
      <c r="K1876" s="84" t="s">
        <v>311</v>
      </c>
      <c r="L1876" s="83" t="s">
        <v>311</v>
      </c>
      <c r="M1876" s="85" t="s">
        <v>311</v>
      </c>
      <c r="N1876" s="83" t="s">
        <v>311</v>
      </c>
      <c r="O1876" s="84" t="s">
        <v>311</v>
      </c>
      <c r="P1876" s="83" t="s">
        <v>311</v>
      </c>
      <c r="Q1876" s="83" t="s">
        <v>311</v>
      </c>
      <c r="R1876" s="83" t="s">
        <v>311</v>
      </c>
      <c r="S1876" s="86" t="s">
        <v>311</v>
      </c>
      <c r="T1876" s="83" t="s">
        <v>311</v>
      </c>
      <c r="U1876" s="83" t="s">
        <v>311</v>
      </c>
      <c r="V1876" s="83" t="s">
        <v>311</v>
      </c>
      <c r="W1876" s="86" t="s">
        <v>311</v>
      </c>
      <c r="X1876" s="86" t="s">
        <v>311</v>
      </c>
      <c r="Y1876" s="90" t="str">
        <f>IF(tbl_main[[#This Row],[ИНН организации]]="","",IF(ISERROR(VLOOKUP(tbl_main[[#This Row],[ИНН организации]],tbl_inn[],3,FALSE)),"Проверьте ИНН",VLOOKUP(tbl_main[[#This Row],[ИНН организации]],tbl_inn[],3,FALSE)))</f>
        <v/>
      </c>
      <c r="Z1876" s="90" t="str">
        <f>IF(ISERROR(VLOOKUP(tbl_main[[#This Row],[ИНН организации]],tbl_inn[],4,FALSE)),"",VLOOKUP(tbl_main[[#This Row],[ИНН организации]],tbl_inn[],4,FALSE))</f>
        <v/>
      </c>
      <c r="AA1876" s="90" t="str">
        <f>IF(ISERROR(VLOOKUP(tbl_main[[#This Row],[ИНН организации]],tbl_inn[],8,FALSE)),"",VLOOKUP(tbl_main[[#This Row],[ИНН организации]],tbl_inn[],8,FALSE))</f>
        <v/>
      </c>
      <c r="AB1876" s="83" t="s">
        <v>311</v>
      </c>
      <c r="AC1876" s="83" t="s">
        <v>311</v>
      </c>
      <c r="AD1876" s="83" t="s">
        <v>311</v>
      </c>
      <c r="AE1876" s="83" t="s">
        <v>311</v>
      </c>
      <c r="AF1876" s="83" t="s">
        <v>311</v>
      </c>
      <c r="AG1876" s="83" t="s">
        <v>311</v>
      </c>
      <c r="AH1876" s="83" t="s">
        <v>311</v>
      </c>
      <c r="AI1876" s="83" t="s">
        <v>311</v>
      </c>
      <c r="AJ1876" s="83" t="s">
        <v>311</v>
      </c>
      <c r="AK1876" s="83" t="s">
        <v>311</v>
      </c>
      <c r="AL1876" s="83" t="s">
        <v>311</v>
      </c>
      <c r="AM1876" s="83" t="s">
        <v>311</v>
      </c>
      <c r="AN1876" s="83" t="s">
        <v>311</v>
      </c>
    </row>
    <row r="1877" spans="1:40" x14ac:dyDescent="0.25">
      <c r="A1877" s="81">
        <f t="shared" si="29"/>
        <v>1868</v>
      </c>
      <c r="B1877" s="82" t="str">
        <f>IF(tbl_main[[#This Row],[ТИП]]="","",IF(tbl_main[[#This Row],[Серия и номер]]="","",tbl_main[[#This Row],[ТИП]]&amp;"-"&amp;RIGHT(tbl_main[[#This Row],[Серия и номер]],6)))</f>
        <v/>
      </c>
      <c r="C1877" s="83" t="s">
        <v>311</v>
      </c>
      <c r="D1877" s="83" t="s">
        <v>311</v>
      </c>
      <c r="E1877" s="83" t="s">
        <v>311</v>
      </c>
      <c r="F1877" s="83" t="s">
        <v>311</v>
      </c>
      <c r="G1877" s="83" t="s">
        <v>311</v>
      </c>
      <c r="H1877" s="83" t="s">
        <v>311</v>
      </c>
      <c r="I1877" s="83" t="s">
        <v>311</v>
      </c>
      <c r="J1877" s="83" t="s">
        <v>311</v>
      </c>
      <c r="K1877" s="84" t="s">
        <v>311</v>
      </c>
      <c r="L1877" s="83" t="s">
        <v>311</v>
      </c>
      <c r="M1877" s="85" t="s">
        <v>311</v>
      </c>
      <c r="N1877" s="83" t="s">
        <v>311</v>
      </c>
      <c r="O1877" s="84" t="s">
        <v>311</v>
      </c>
      <c r="P1877" s="83" t="s">
        <v>311</v>
      </c>
      <c r="Q1877" s="83" t="s">
        <v>311</v>
      </c>
      <c r="R1877" s="83" t="s">
        <v>311</v>
      </c>
      <c r="S1877" s="86" t="s">
        <v>311</v>
      </c>
      <c r="T1877" s="83" t="s">
        <v>311</v>
      </c>
      <c r="U1877" s="83" t="s">
        <v>311</v>
      </c>
      <c r="V1877" s="83" t="s">
        <v>311</v>
      </c>
      <c r="W1877" s="86" t="s">
        <v>311</v>
      </c>
      <c r="X1877" s="86" t="s">
        <v>311</v>
      </c>
      <c r="Y1877" s="90" t="str">
        <f>IF(tbl_main[[#This Row],[ИНН организации]]="","",IF(ISERROR(VLOOKUP(tbl_main[[#This Row],[ИНН организации]],tbl_inn[],3,FALSE)),"Проверьте ИНН",VLOOKUP(tbl_main[[#This Row],[ИНН организации]],tbl_inn[],3,FALSE)))</f>
        <v/>
      </c>
      <c r="Z1877" s="90" t="str">
        <f>IF(ISERROR(VLOOKUP(tbl_main[[#This Row],[ИНН организации]],tbl_inn[],4,FALSE)),"",VLOOKUP(tbl_main[[#This Row],[ИНН организации]],tbl_inn[],4,FALSE))</f>
        <v/>
      </c>
      <c r="AA1877" s="90" t="str">
        <f>IF(ISERROR(VLOOKUP(tbl_main[[#This Row],[ИНН организации]],tbl_inn[],8,FALSE)),"",VLOOKUP(tbl_main[[#This Row],[ИНН организации]],tbl_inn[],8,FALSE))</f>
        <v/>
      </c>
      <c r="AB1877" s="83" t="s">
        <v>311</v>
      </c>
      <c r="AC1877" s="83" t="s">
        <v>311</v>
      </c>
      <c r="AD1877" s="83" t="s">
        <v>311</v>
      </c>
      <c r="AE1877" s="83" t="s">
        <v>311</v>
      </c>
      <c r="AF1877" s="83" t="s">
        <v>311</v>
      </c>
      <c r="AG1877" s="83" t="s">
        <v>311</v>
      </c>
      <c r="AH1877" s="83" t="s">
        <v>311</v>
      </c>
      <c r="AI1877" s="83" t="s">
        <v>311</v>
      </c>
      <c r="AJ1877" s="83" t="s">
        <v>311</v>
      </c>
      <c r="AK1877" s="83" t="s">
        <v>311</v>
      </c>
      <c r="AL1877" s="83" t="s">
        <v>311</v>
      </c>
      <c r="AM1877" s="83" t="s">
        <v>311</v>
      </c>
      <c r="AN1877" s="83" t="s">
        <v>311</v>
      </c>
    </row>
    <row r="1878" spans="1:40" x14ac:dyDescent="0.25">
      <c r="A1878" s="81">
        <f t="shared" si="29"/>
        <v>1869</v>
      </c>
      <c r="B1878" s="82" t="str">
        <f>IF(tbl_main[[#This Row],[ТИП]]="","",IF(tbl_main[[#This Row],[Серия и номер]]="","",tbl_main[[#This Row],[ТИП]]&amp;"-"&amp;RIGHT(tbl_main[[#This Row],[Серия и номер]],6)))</f>
        <v/>
      </c>
      <c r="C1878" s="83" t="s">
        <v>311</v>
      </c>
      <c r="D1878" s="83" t="s">
        <v>311</v>
      </c>
      <c r="E1878" s="83" t="s">
        <v>311</v>
      </c>
      <c r="F1878" s="83" t="s">
        <v>311</v>
      </c>
      <c r="G1878" s="83" t="s">
        <v>311</v>
      </c>
      <c r="H1878" s="83" t="s">
        <v>311</v>
      </c>
      <c r="I1878" s="83" t="s">
        <v>311</v>
      </c>
      <c r="J1878" s="83" t="s">
        <v>311</v>
      </c>
      <c r="K1878" s="84" t="s">
        <v>311</v>
      </c>
      <c r="L1878" s="83" t="s">
        <v>311</v>
      </c>
      <c r="M1878" s="85" t="s">
        <v>311</v>
      </c>
      <c r="N1878" s="83" t="s">
        <v>311</v>
      </c>
      <c r="O1878" s="84" t="s">
        <v>311</v>
      </c>
      <c r="P1878" s="83" t="s">
        <v>311</v>
      </c>
      <c r="Q1878" s="83" t="s">
        <v>311</v>
      </c>
      <c r="R1878" s="83" t="s">
        <v>311</v>
      </c>
      <c r="S1878" s="86" t="s">
        <v>311</v>
      </c>
      <c r="T1878" s="83" t="s">
        <v>311</v>
      </c>
      <c r="U1878" s="83" t="s">
        <v>311</v>
      </c>
      <c r="V1878" s="83" t="s">
        <v>311</v>
      </c>
      <c r="W1878" s="86" t="s">
        <v>311</v>
      </c>
      <c r="X1878" s="86" t="s">
        <v>311</v>
      </c>
      <c r="Y1878" s="90" t="str">
        <f>IF(tbl_main[[#This Row],[ИНН организации]]="","",IF(ISERROR(VLOOKUP(tbl_main[[#This Row],[ИНН организации]],tbl_inn[],3,FALSE)),"Проверьте ИНН",VLOOKUP(tbl_main[[#This Row],[ИНН организации]],tbl_inn[],3,FALSE)))</f>
        <v/>
      </c>
      <c r="Z1878" s="90" t="str">
        <f>IF(ISERROR(VLOOKUP(tbl_main[[#This Row],[ИНН организации]],tbl_inn[],4,FALSE)),"",VLOOKUP(tbl_main[[#This Row],[ИНН организации]],tbl_inn[],4,FALSE))</f>
        <v/>
      </c>
      <c r="AA1878" s="90" t="str">
        <f>IF(ISERROR(VLOOKUP(tbl_main[[#This Row],[ИНН организации]],tbl_inn[],8,FALSE)),"",VLOOKUP(tbl_main[[#This Row],[ИНН организации]],tbl_inn[],8,FALSE))</f>
        <v/>
      </c>
      <c r="AB1878" s="83" t="s">
        <v>311</v>
      </c>
      <c r="AC1878" s="83" t="s">
        <v>311</v>
      </c>
      <c r="AD1878" s="83" t="s">
        <v>311</v>
      </c>
      <c r="AE1878" s="83" t="s">
        <v>311</v>
      </c>
      <c r="AF1878" s="83" t="s">
        <v>311</v>
      </c>
      <c r="AG1878" s="83" t="s">
        <v>311</v>
      </c>
      <c r="AH1878" s="83" t="s">
        <v>311</v>
      </c>
      <c r="AI1878" s="83" t="s">
        <v>311</v>
      </c>
      <c r="AJ1878" s="83" t="s">
        <v>311</v>
      </c>
      <c r="AK1878" s="83" t="s">
        <v>311</v>
      </c>
      <c r="AL1878" s="83" t="s">
        <v>311</v>
      </c>
      <c r="AM1878" s="83" t="s">
        <v>311</v>
      </c>
      <c r="AN1878" s="83" t="s">
        <v>311</v>
      </c>
    </row>
    <row r="1879" spans="1:40" x14ac:dyDescent="0.25">
      <c r="A1879" s="81">
        <f t="shared" si="29"/>
        <v>1870</v>
      </c>
      <c r="B1879" s="82" t="str">
        <f>IF(tbl_main[[#This Row],[ТИП]]="","",IF(tbl_main[[#This Row],[Серия и номер]]="","",tbl_main[[#This Row],[ТИП]]&amp;"-"&amp;RIGHT(tbl_main[[#This Row],[Серия и номер]],6)))</f>
        <v/>
      </c>
      <c r="C1879" s="83" t="s">
        <v>311</v>
      </c>
      <c r="D1879" s="83" t="s">
        <v>311</v>
      </c>
      <c r="E1879" s="83" t="s">
        <v>311</v>
      </c>
      <c r="F1879" s="83" t="s">
        <v>311</v>
      </c>
      <c r="G1879" s="83" t="s">
        <v>311</v>
      </c>
      <c r="H1879" s="83" t="s">
        <v>311</v>
      </c>
      <c r="I1879" s="83" t="s">
        <v>311</v>
      </c>
      <c r="J1879" s="83" t="s">
        <v>311</v>
      </c>
      <c r="K1879" s="84" t="s">
        <v>311</v>
      </c>
      <c r="L1879" s="83" t="s">
        <v>311</v>
      </c>
      <c r="M1879" s="85" t="s">
        <v>311</v>
      </c>
      <c r="N1879" s="83" t="s">
        <v>311</v>
      </c>
      <c r="O1879" s="84" t="s">
        <v>311</v>
      </c>
      <c r="P1879" s="83" t="s">
        <v>311</v>
      </c>
      <c r="Q1879" s="83" t="s">
        <v>311</v>
      </c>
      <c r="R1879" s="83" t="s">
        <v>311</v>
      </c>
      <c r="S1879" s="86" t="s">
        <v>311</v>
      </c>
      <c r="T1879" s="83" t="s">
        <v>311</v>
      </c>
      <c r="U1879" s="83" t="s">
        <v>311</v>
      </c>
      <c r="V1879" s="83" t="s">
        <v>311</v>
      </c>
      <c r="W1879" s="86" t="s">
        <v>311</v>
      </c>
      <c r="X1879" s="86" t="s">
        <v>311</v>
      </c>
      <c r="Y1879" s="90" t="str">
        <f>IF(tbl_main[[#This Row],[ИНН организации]]="","",IF(ISERROR(VLOOKUP(tbl_main[[#This Row],[ИНН организации]],tbl_inn[],3,FALSE)),"Проверьте ИНН",VLOOKUP(tbl_main[[#This Row],[ИНН организации]],tbl_inn[],3,FALSE)))</f>
        <v/>
      </c>
      <c r="Z1879" s="90" t="str">
        <f>IF(ISERROR(VLOOKUP(tbl_main[[#This Row],[ИНН организации]],tbl_inn[],4,FALSE)),"",VLOOKUP(tbl_main[[#This Row],[ИНН организации]],tbl_inn[],4,FALSE))</f>
        <v/>
      </c>
      <c r="AA1879" s="90" t="str">
        <f>IF(ISERROR(VLOOKUP(tbl_main[[#This Row],[ИНН организации]],tbl_inn[],8,FALSE)),"",VLOOKUP(tbl_main[[#This Row],[ИНН организации]],tbl_inn[],8,FALSE))</f>
        <v/>
      </c>
      <c r="AB1879" s="83" t="s">
        <v>311</v>
      </c>
      <c r="AC1879" s="83" t="s">
        <v>311</v>
      </c>
      <c r="AD1879" s="83" t="s">
        <v>311</v>
      </c>
      <c r="AE1879" s="83" t="s">
        <v>311</v>
      </c>
      <c r="AF1879" s="83" t="s">
        <v>311</v>
      </c>
      <c r="AG1879" s="83" t="s">
        <v>311</v>
      </c>
      <c r="AH1879" s="83" t="s">
        <v>311</v>
      </c>
      <c r="AI1879" s="83" t="s">
        <v>311</v>
      </c>
      <c r="AJ1879" s="83" t="s">
        <v>311</v>
      </c>
      <c r="AK1879" s="83" t="s">
        <v>311</v>
      </c>
      <c r="AL1879" s="83" t="s">
        <v>311</v>
      </c>
      <c r="AM1879" s="83" t="s">
        <v>311</v>
      </c>
      <c r="AN1879" s="83" t="s">
        <v>311</v>
      </c>
    </row>
    <row r="1880" spans="1:40" x14ac:dyDescent="0.25">
      <c r="A1880" s="81">
        <f t="shared" si="29"/>
        <v>1871</v>
      </c>
      <c r="B1880" s="82" t="str">
        <f>IF(tbl_main[[#This Row],[ТИП]]="","",IF(tbl_main[[#This Row],[Серия и номер]]="","",tbl_main[[#This Row],[ТИП]]&amp;"-"&amp;RIGHT(tbl_main[[#This Row],[Серия и номер]],6)))</f>
        <v/>
      </c>
      <c r="C1880" s="83" t="s">
        <v>311</v>
      </c>
      <c r="D1880" s="83" t="s">
        <v>311</v>
      </c>
      <c r="E1880" s="83" t="s">
        <v>311</v>
      </c>
      <c r="F1880" s="83" t="s">
        <v>311</v>
      </c>
      <c r="G1880" s="83" t="s">
        <v>311</v>
      </c>
      <c r="H1880" s="83" t="s">
        <v>311</v>
      </c>
      <c r="I1880" s="83" t="s">
        <v>311</v>
      </c>
      <c r="J1880" s="83" t="s">
        <v>311</v>
      </c>
      <c r="K1880" s="84" t="s">
        <v>311</v>
      </c>
      <c r="L1880" s="83" t="s">
        <v>311</v>
      </c>
      <c r="M1880" s="85" t="s">
        <v>311</v>
      </c>
      <c r="N1880" s="83" t="s">
        <v>311</v>
      </c>
      <c r="O1880" s="84" t="s">
        <v>311</v>
      </c>
      <c r="P1880" s="83" t="s">
        <v>311</v>
      </c>
      <c r="Q1880" s="83" t="s">
        <v>311</v>
      </c>
      <c r="R1880" s="83" t="s">
        <v>311</v>
      </c>
      <c r="S1880" s="86" t="s">
        <v>311</v>
      </c>
      <c r="T1880" s="83" t="s">
        <v>311</v>
      </c>
      <c r="U1880" s="83" t="s">
        <v>311</v>
      </c>
      <c r="V1880" s="83" t="s">
        <v>311</v>
      </c>
      <c r="W1880" s="86" t="s">
        <v>311</v>
      </c>
      <c r="X1880" s="86" t="s">
        <v>311</v>
      </c>
      <c r="Y1880" s="90" t="str">
        <f>IF(tbl_main[[#This Row],[ИНН организации]]="","",IF(ISERROR(VLOOKUP(tbl_main[[#This Row],[ИНН организации]],tbl_inn[],3,FALSE)),"Проверьте ИНН",VLOOKUP(tbl_main[[#This Row],[ИНН организации]],tbl_inn[],3,FALSE)))</f>
        <v/>
      </c>
      <c r="Z1880" s="90" t="str">
        <f>IF(ISERROR(VLOOKUP(tbl_main[[#This Row],[ИНН организации]],tbl_inn[],4,FALSE)),"",VLOOKUP(tbl_main[[#This Row],[ИНН организации]],tbl_inn[],4,FALSE))</f>
        <v/>
      </c>
      <c r="AA1880" s="90" t="str">
        <f>IF(ISERROR(VLOOKUP(tbl_main[[#This Row],[ИНН организации]],tbl_inn[],8,FALSE)),"",VLOOKUP(tbl_main[[#This Row],[ИНН организации]],tbl_inn[],8,FALSE))</f>
        <v/>
      </c>
      <c r="AB1880" s="83" t="s">
        <v>311</v>
      </c>
      <c r="AC1880" s="83" t="s">
        <v>311</v>
      </c>
      <c r="AD1880" s="83" t="s">
        <v>311</v>
      </c>
      <c r="AE1880" s="83" t="s">
        <v>311</v>
      </c>
      <c r="AF1880" s="83" t="s">
        <v>311</v>
      </c>
      <c r="AG1880" s="83" t="s">
        <v>311</v>
      </c>
      <c r="AH1880" s="83" t="s">
        <v>311</v>
      </c>
      <c r="AI1880" s="83" t="s">
        <v>311</v>
      </c>
      <c r="AJ1880" s="83" t="s">
        <v>311</v>
      </c>
      <c r="AK1880" s="83" t="s">
        <v>311</v>
      </c>
      <c r="AL1880" s="83" t="s">
        <v>311</v>
      </c>
      <c r="AM1880" s="83" t="s">
        <v>311</v>
      </c>
      <c r="AN1880" s="83" t="s">
        <v>311</v>
      </c>
    </row>
    <row r="1881" spans="1:40" x14ac:dyDescent="0.25">
      <c r="A1881" s="81">
        <f t="shared" si="29"/>
        <v>1872</v>
      </c>
      <c r="B1881" s="82" t="str">
        <f>IF(tbl_main[[#This Row],[ТИП]]="","",IF(tbl_main[[#This Row],[Серия и номер]]="","",tbl_main[[#This Row],[ТИП]]&amp;"-"&amp;RIGHT(tbl_main[[#This Row],[Серия и номер]],6)))</f>
        <v/>
      </c>
      <c r="C1881" s="83" t="s">
        <v>311</v>
      </c>
      <c r="D1881" s="83" t="s">
        <v>311</v>
      </c>
      <c r="E1881" s="83" t="s">
        <v>311</v>
      </c>
      <c r="F1881" s="83" t="s">
        <v>311</v>
      </c>
      <c r="G1881" s="83" t="s">
        <v>311</v>
      </c>
      <c r="H1881" s="83" t="s">
        <v>311</v>
      </c>
      <c r="I1881" s="83" t="s">
        <v>311</v>
      </c>
      <c r="J1881" s="83" t="s">
        <v>311</v>
      </c>
      <c r="K1881" s="84" t="s">
        <v>311</v>
      </c>
      <c r="L1881" s="83" t="s">
        <v>311</v>
      </c>
      <c r="M1881" s="85" t="s">
        <v>311</v>
      </c>
      <c r="N1881" s="83" t="s">
        <v>311</v>
      </c>
      <c r="O1881" s="84" t="s">
        <v>311</v>
      </c>
      <c r="P1881" s="83" t="s">
        <v>311</v>
      </c>
      <c r="Q1881" s="83" t="s">
        <v>311</v>
      </c>
      <c r="R1881" s="83" t="s">
        <v>311</v>
      </c>
      <c r="S1881" s="86" t="s">
        <v>311</v>
      </c>
      <c r="T1881" s="83" t="s">
        <v>311</v>
      </c>
      <c r="U1881" s="83" t="s">
        <v>311</v>
      </c>
      <c r="V1881" s="83" t="s">
        <v>311</v>
      </c>
      <c r="W1881" s="86" t="s">
        <v>311</v>
      </c>
      <c r="X1881" s="86" t="s">
        <v>311</v>
      </c>
      <c r="Y1881" s="90" t="str">
        <f>IF(tbl_main[[#This Row],[ИНН организации]]="","",IF(ISERROR(VLOOKUP(tbl_main[[#This Row],[ИНН организации]],tbl_inn[],3,FALSE)),"Проверьте ИНН",VLOOKUP(tbl_main[[#This Row],[ИНН организации]],tbl_inn[],3,FALSE)))</f>
        <v/>
      </c>
      <c r="Z1881" s="90" t="str">
        <f>IF(ISERROR(VLOOKUP(tbl_main[[#This Row],[ИНН организации]],tbl_inn[],4,FALSE)),"",VLOOKUP(tbl_main[[#This Row],[ИНН организации]],tbl_inn[],4,FALSE))</f>
        <v/>
      </c>
      <c r="AA1881" s="90" t="str">
        <f>IF(ISERROR(VLOOKUP(tbl_main[[#This Row],[ИНН организации]],tbl_inn[],8,FALSE)),"",VLOOKUP(tbl_main[[#This Row],[ИНН организации]],tbl_inn[],8,FALSE))</f>
        <v/>
      </c>
      <c r="AB1881" s="83" t="s">
        <v>311</v>
      </c>
      <c r="AC1881" s="83" t="s">
        <v>311</v>
      </c>
      <c r="AD1881" s="83" t="s">
        <v>311</v>
      </c>
      <c r="AE1881" s="83" t="s">
        <v>311</v>
      </c>
      <c r="AF1881" s="83" t="s">
        <v>311</v>
      </c>
      <c r="AG1881" s="83" t="s">
        <v>311</v>
      </c>
      <c r="AH1881" s="83" t="s">
        <v>311</v>
      </c>
      <c r="AI1881" s="83" t="s">
        <v>311</v>
      </c>
      <c r="AJ1881" s="83" t="s">
        <v>311</v>
      </c>
      <c r="AK1881" s="83" t="s">
        <v>311</v>
      </c>
      <c r="AL1881" s="83" t="s">
        <v>311</v>
      </c>
      <c r="AM1881" s="83" t="s">
        <v>311</v>
      </c>
      <c r="AN1881" s="83" t="s">
        <v>311</v>
      </c>
    </row>
    <row r="1882" spans="1:40" x14ac:dyDescent="0.25">
      <c r="A1882" s="81">
        <f t="shared" si="29"/>
        <v>1873</v>
      </c>
      <c r="B1882" s="82" t="str">
        <f>IF(tbl_main[[#This Row],[ТИП]]="","",IF(tbl_main[[#This Row],[Серия и номер]]="","",tbl_main[[#This Row],[ТИП]]&amp;"-"&amp;RIGHT(tbl_main[[#This Row],[Серия и номер]],6)))</f>
        <v/>
      </c>
      <c r="C1882" s="83" t="s">
        <v>311</v>
      </c>
      <c r="D1882" s="83" t="s">
        <v>311</v>
      </c>
      <c r="E1882" s="83" t="s">
        <v>311</v>
      </c>
      <c r="F1882" s="83" t="s">
        <v>311</v>
      </c>
      <c r="G1882" s="83" t="s">
        <v>311</v>
      </c>
      <c r="H1882" s="83" t="s">
        <v>311</v>
      </c>
      <c r="I1882" s="83" t="s">
        <v>311</v>
      </c>
      <c r="J1882" s="83" t="s">
        <v>311</v>
      </c>
      <c r="K1882" s="84" t="s">
        <v>311</v>
      </c>
      <c r="L1882" s="83" t="s">
        <v>311</v>
      </c>
      <c r="M1882" s="85" t="s">
        <v>311</v>
      </c>
      <c r="N1882" s="83" t="s">
        <v>311</v>
      </c>
      <c r="O1882" s="84" t="s">
        <v>311</v>
      </c>
      <c r="P1882" s="83" t="s">
        <v>311</v>
      </c>
      <c r="Q1882" s="83" t="s">
        <v>311</v>
      </c>
      <c r="R1882" s="83" t="s">
        <v>311</v>
      </c>
      <c r="S1882" s="86" t="s">
        <v>311</v>
      </c>
      <c r="T1882" s="83" t="s">
        <v>311</v>
      </c>
      <c r="U1882" s="83" t="s">
        <v>311</v>
      </c>
      <c r="V1882" s="83" t="s">
        <v>311</v>
      </c>
      <c r="W1882" s="86" t="s">
        <v>311</v>
      </c>
      <c r="X1882" s="86" t="s">
        <v>311</v>
      </c>
      <c r="Y1882" s="90" t="str">
        <f>IF(tbl_main[[#This Row],[ИНН организации]]="","",IF(ISERROR(VLOOKUP(tbl_main[[#This Row],[ИНН организации]],tbl_inn[],3,FALSE)),"Проверьте ИНН",VLOOKUP(tbl_main[[#This Row],[ИНН организации]],tbl_inn[],3,FALSE)))</f>
        <v/>
      </c>
      <c r="Z1882" s="90" t="str">
        <f>IF(ISERROR(VLOOKUP(tbl_main[[#This Row],[ИНН организации]],tbl_inn[],4,FALSE)),"",VLOOKUP(tbl_main[[#This Row],[ИНН организации]],tbl_inn[],4,FALSE))</f>
        <v/>
      </c>
      <c r="AA1882" s="90" t="str">
        <f>IF(ISERROR(VLOOKUP(tbl_main[[#This Row],[ИНН организации]],tbl_inn[],8,FALSE)),"",VLOOKUP(tbl_main[[#This Row],[ИНН организации]],tbl_inn[],8,FALSE))</f>
        <v/>
      </c>
      <c r="AB1882" s="83" t="s">
        <v>311</v>
      </c>
      <c r="AC1882" s="83" t="s">
        <v>311</v>
      </c>
      <c r="AD1882" s="83" t="s">
        <v>311</v>
      </c>
      <c r="AE1882" s="83" t="s">
        <v>311</v>
      </c>
      <c r="AF1882" s="83" t="s">
        <v>311</v>
      </c>
      <c r="AG1882" s="83" t="s">
        <v>311</v>
      </c>
      <c r="AH1882" s="83" t="s">
        <v>311</v>
      </c>
      <c r="AI1882" s="83" t="s">
        <v>311</v>
      </c>
      <c r="AJ1882" s="83" t="s">
        <v>311</v>
      </c>
      <c r="AK1882" s="83" t="s">
        <v>311</v>
      </c>
      <c r="AL1882" s="83" t="s">
        <v>311</v>
      </c>
      <c r="AM1882" s="83" t="s">
        <v>311</v>
      </c>
      <c r="AN1882" s="83" t="s">
        <v>311</v>
      </c>
    </row>
    <row r="1883" spans="1:40" x14ac:dyDescent="0.25">
      <c r="A1883" s="81">
        <f t="shared" si="29"/>
        <v>1874</v>
      </c>
      <c r="B1883" s="82" t="str">
        <f>IF(tbl_main[[#This Row],[ТИП]]="","",IF(tbl_main[[#This Row],[Серия и номер]]="","",tbl_main[[#This Row],[ТИП]]&amp;"-"&amp;RIGHT(tbl_main[[#This Row],[Серия и номер]],6)))</f>
        <v/>
      </c>
      <c r="C1883" s="83" t="s">
        <v>311</v>
      </c>
      <c r="D1883" s="83" t="s">
        <v>311</v>
      </c>
      <c r="E1883" s="83" t="s">
        <v>311</v>
      </c>
      <c r="F1883" s="83" t="s">
        <v>311</v>
      </c>
      <c r="G1883" s="83" t="s">
        <v>311</v>
      </c>
      <c r="H1883" s="83" t="s">
        <v>311</v>
      </c>
      <c r="I1883" s="83" t="s">
        <v>311</v>
      </c>
      <c r="J1883" s="83" t="s">
        <v>311</v>
      </c>
      <c r="K1883" s="84" t="s">
        <v>311</v>
      </c>
      <c r="L1883" s="83" t="s">
        <v>311</v>
      </c>
      <c r="M1883" s="85" t="s">
        <v>311</v>
      </c>
      <c r="N1883" s="83" t="s">
        <v>311</v>
      </c>
      <c r="O1883" s="84" t="s">
        <v>311</v>
      </c>
      <c r="P1883" s="83" t="s">
        <v>311</v>
      </c>
      <c r="Q1883" s="83" t="s">
        <v>311</v>
      </c>
      <c r="R1883" s="83" t="s">
        <v>311</v>
      </c>
      <c r="S1883" s="86" t="s">
        <v>311</v>
      </c>
      <c r="T1883" s="83" t="s">
        <v>311</v>
      </c>
      <c r="U1883" s="83" t="s">
        <v>311</v>
      </c>
      <c r="V1883" s="83" t="s">
        <v>311</v>
      </c>
      <c r="W1883" s="86" t="s">
        <v>311</v>
      </c>
      <c r="X1883" s="86" t="s">
        <v>311</v>
      </c>
      <c r="Y1883" s="90" t="str">
        <f>IF(tbl_main[[#This Row],[ИНН организации]]="","",IF(ISERROR(VLOOKUP(tbl_main[[#This Row],[ИНН организации]],tbl_inn[],3,FALSE)),"Проверьте ИНН",VLOOKUP(tbl_main[[#This Row],[ИНН организации]],tbl_inn[],3,FALSE)))</f>
        <v/>
      </c>
      <c r="Z1883" s="90" t="str">
        <f>IF(ISERROR(VLOOKUP(tbl_main[[#This Row],[ИНН организации]],tbl_inn[],4,FALSE)),"",VLOOKUP(tbl_main[[#This Row],[ИНН организации]],tbl_inn[],4,FALSE))</f>
        <v/>
      </c>
      <c r="AA1883" s="90" t="str">
        <f>IF(ISERROR(VLOOKUP(tbl_main[[#This Row],[ИНН организации]],tbl_inn[],8,FALSE)),"",VLOOKUP(tbl_main[[#This Row],[ИНН организации]],tbl_inn[],8,FALSE))</f>
        <v/>
      </c>
      <c r="AB1883" s="83" t="s">
        <v>311</v>
      </c>
      <c r="AC1883" s="83" t="s">
        <v>311</v>
      </c>
      <c r="AD1883" s="83" t="s">
        <v>311</v>
      </c>
      <c r="AE1883" s="83" t="s">
        <v>311</v>
      </c>
      <c r="AF1883" s="83" t="s">
        <v>311</v>
      </c>
      <c r="AG1883" s="83" t="s">
        <v>311</v>
      </c>
      <c r="AH1883" s="83" t="s">
        <v>311</v>
      </c>
      <c r="AI1883" s="83" t="s">
        <v>311</v>
      </c>
      <c r="AJ1883" s="83" t="s">
        <v>311</v>
      </c>
      <c r="AK1883" s="83" t="s">
        <v>311</v>
      </c>
      <c r="AL1883" s="83" t="s">
        <v>311</v>
      </c>
      <c r="AM1883" s="83" t="s">
        <v>311</v>
      </c>
      <c r="AN1883" s="83" t="s">
        <v>311</v>
      </c>
    </row>
    <row r="1884" spans="1:40" x14ac:dyDescent="0.25">
      <c r="A1884" s="81">
        <f t="shared" si="29"/>
        <v>1875</v>
      </c>
      <c r="B1884" s="82" t="str">
        <f>IF(tbl_main[[#This Row],[ТИП]]="","",IF(tbl_main[[#This Row],[Серия и номер]]="","",tbl_main[[#This Row],[ТИП]]&amp;"-"&amp;RIGHT(tbl_main[[#This Row],[Серия и номер]],6)))</f>
        <v/>
      </c>
      <c r="C1884" s="83" t="s">
        <v>311</v>
      </c>
      <c r="D1884" s="83" t="s">
        <v>311</v>
      </c>
      <c r="E1884" s="83" t="s">
        <v>311</v>
      </c>
      <c r="F1884" s="83" t="s">
        <v>311</v>
      </c>
      <c r="G1884" s="83" t="s">
        <v>311</v>
      </c>
      <c r="H1884" s="83" t="s">
        <v>311</v>
      </c>
      <c r="I1884" s="83" t="s">
        <v>311</v>
      </c>
      <c r="J1884" s="83" t="s">
        <v>311</v>
      </c>
      <c r="K1884" s="84" t="s">
        <v>311</v>
      </c>
      <c r="L1884" s="83" t="s">
        <v>311</v>
      </c>
      <c r="M1884" s="85" t="s">
        <v>311</v>
      </c>
      <c r="N1884" s="83" t="s">
        <v>311</v>
      </c>
      <c r="O1884" s="84" t="s">
        <v>311</v>
      </c>
      <c r="P1884" s="83" t="s">
        <v>311</v>
      </c>
      <c r="Q1884" s="83" t="s">
        <v>311</v>
      </c>
      <c r="R1884" s="83" t="s">
        <v>311</v>
      </c>
      <c r="S1884" s="86" t="s">
        <v>311</v>
      </c>
      <c r="T1884" s="83" t="s">
        <v>311</v>
      </c>
      <c r="U1884" s="83" t="s">
        <v>311</v>
      </c>
      <c r="V1884" s="83" t="s">
        <v>311</v>
      </c>
      <c r="W1884" s="86" t="s">
        <v>311</v>
      </c>
      <c r="X1884" s="86" t="s">
        <v>311</v>
      </c>
      <c r="Y1884" s="90" t="str">
        <f>IF(tbl_main[[#This Row],[ИНН организации]]="","",IF(ISERROR(VLOOKUP(tbl_main[[#This Row],[ИНН организации]],tbl_inn[],3,FALSE)),"Проверьте ИНН",VLOOKUP(tbl_main[[#This Row],[ИНН организации]],tbl_inn[],3,FALSE)))</f>
        <v/>
      </c>
      <c r="Z1884" s="90" t="str">
        <f>IF(ISERROR(VLOOKUP(tbl_main[[#This Row],[ИНН организации]],tbl_inn[],4,FALSE)),"",VLOOKUP(tbl_main[[#This Row],[ИНН организации]],tbl_inn[],4,FALSE))</f>
        <v/>
      </c>
      <c r="AA1884" s="90" t="str">
        <f>IF(ISERROR(VLOOKUP(tbl_main[[#This Row],[ИНН организации]],tbl_inn[],8,FALSE)),"",VLOOKUP(tbl_main[[#This Row],[ИНН организации]],tbl_inn[],8,FALSE))</f>
        <v/>
      </c>
      <c r="AB1884" s="83" t="s">
        <v>311</v>
      </c>
      <c r="AC1884" s="83" t="s">
        <v>311</v>
      </c>
      <c r="AD1884" s="83" t="s">
        <v>311</v>
      </c>
      <c r="AE1884" s="83" t="s">
        <v>311</v>
      </c>
      <c r="AF1884" s="83" t="s">
        <v>311</v>
      </c>
      <c r="AG1884" s="83" t="s">
        <v>311</v>
      </c>
      <c r="AH1884" s="83" t="s">
        <v>311</v>
      </c>
      <c r="AI1884" s="83" t="s">
        <v>311</v>
      </c>
      <c r="AJ1884" s="83" t="s">
        <v>311</v>
      </c>
      <c r="AK1884" s="83" t="s">
        <v>311</v>
      </c>
      <c r="AL1884" s="83" t="s">
        <v>311</v>
      </c>
      <c r="AM1884" s="83" t="s">
        <v>311</v>
      </c>
      <c r="AN1884" s="83" t="s">
        <v>311</v>
      </c>
    </row>
    <row r="1885" spans="1:40" x14ac:dyDescent="0.25">
      <c r="A1885" s="81">
        <f t="shared" si="29"/>
        <v>1876</v>
      </c>
      <c r="B1885" s="82" t="str">
        <f>IF(tbl_main[[#This Row],[ТИП]]="","",IF(tbl_main[[#This Row],[Серия и номер]]="","",tbl_main[[#This Row],[ТИП]]&amp;"-"&amp;RIGHT(tbl_main[[#This Row],[Серия и номер]],6)))</f>
        <v/>
      </c>
      <c r="C1885" s="83" t="s">
        <v>311</v>
      </c>
      <c r="D1885" s="83" t="s">
        <v>311</v>
      </c>
      <c r="E1885" s="83" t="s">
        <v>311</v>
      </c>
      <c r="F1885" s="83" t="s">
        <v>311</v>
      </c>
      <c r="G1885" s="83" t="s">
        <v>311</v>
      </c>
      <c r="H1885" s="83" t="s">
        <v>311</v>
      </c>
      <c r="I1885" s="83" t="s">
        <v>311</v>
      </c>
      <c r="J1885" s="83" t="s">
        <v>311</v>
      </c>
      <c r="K1885" s="84" t="s">
        <v>311</v>
      </c>
      <c r="L1885" s="83" t="s">
        <v>311</v>
      </c>
      <c r="M1885" s="85" t="s">
        <v>311</v>
      </c>
      <c r="N1885" s="83" t="s">
        <v>311</v>
      </c>
      <c r="O1885" s="84" t="s">
        <v>311</v>
      </c>
      <c r="P1885" s="83" t="s">
        <v>311</v>
      </c>
      <c r="Q1885" s="83" t="s">
        <v>311</v>
      </c>
      <c r="R1885" s="83" t="s">
        <v>311</v>
      </c>
      <c r="S1885" s="86" t="s">
        <v>311</v>
      </c>
      <c r="T1885" s="83" t="s">
        <v>311</v>
      </c>
      <c r="U1885" s="83" t="s">
        <v>311</v>
      </c>
      <c r="V1885" s="83" t="s">
        <v>311</v>
      </c>
      <c r="W1885" s="86" t="s">
        <v>311</v>
      </c>
      <c r="X1885" s="86" t="s">
        <v>311</v>
      </c>
      <c r="Y1885" s="90" t="str">
        <f>IF(tbl_main[[#This Row],[ИНН организации]]="","",IF(ISERROR(VLOOKUP(tbl_main[[#This Row],[ИНН организации]],tbl_inn[],3,FALSE)),"Проверьте ИНН",VLOOKUP(tbl_main[[#This Row],[ИНН организации]],tbl_inn[],3,FALSE)))</f>
        <v/>
      </c>
      <c r="Z1885" s="90" t="str">
        <f>IF(ISERROR(VLOOKUP(tbl_main[[#This Row],[ИНН организации]],tbl_inn[],4,FALSE)),"",VLOOKUP(tbl_main[[#This Row],[ИНН организации]],tbl_inn[],4,FALSE))</f>
        <v/>
      </c>
      <c r="AA1885" s="90" t="str">
        <f>IF(ISERROR(VLOOKUP(tbl_main[[#This Row],[ИНН организации]],tbl_inn[],8,FALSE)),"",VLOOKUP(tbl_main[[#This Row],[ИНН организации]],tbl_inn[],8,FALSE))</f>
        <v/>
      </c>
      <c r="AB1885" s="83" t="s">
        <v>311</v>
      </c>
      <c r="AC1885" s="83" t="s">
        <v>311</v>
      </c>
      <c r="AD1885" s="83" t="s">
        <v>311</v>
      </c>
      <c r="AE1885" s="83" t="s">
        <v>311</v>
      </c>
      <c r="AF1885" s="83" t="s">
        <v>311</v>
      </c>
      <c r="AG1885" s="83" t="s">
        <v>311</v>
      </c>
      <c r="AH1885" s="83" t="s">
        <v>311</v>
      </c>
      <c r="AI1885" s="83" t="s">
        <v>311</v>
      </c>
      <c r="AJ1885" s="83" t="s">
        <v>311</v>
      </c>
      <c r="AK1885" s="83" t="s">
        <v>311</v>
      </c>
      <c r="AL1885" s="83" t="s">
        <v>311</v>
      </c>
      <c r="AM1885" s="83" t="s">
        <v>311</v>
      </c>
      <c r="AN1885" s="83" t="s">
        <v>311</v>
      </c>
    </row>
    <row r="1886" spans="1:40" x14ac:dyDescent="0.25">
      <c r="A1886" s="81">
        <f t="shared" si="29"/>
        <v>1877</v>
      </c>
      <c r="B1886" s="82" t="str">
        <f>IF(tbl_main[[#This Row],[ТИП]]="","",IF(tbl_main[[#This Row],[Серия и номер]]="","",tbl_main[[#This Row],[ТИП]]&amp;"-"&amp;RIGHT(tbl_main[[#This Row],[Серия и номер]],6)))</f>
        <v/>
      </c>
      <c r="C1886" s="83" t="s">
        <v>311</v>
      </c>
      <c r="D1886" s="83" t="s">
        <v>311</v>
      </c>
      <c r="E1886" s="83" t="s">
        <v>311</v>
      </c>
      <c r="F1886" s="83" t="s">
        <v>311</v>
      </c>
      <c r="G1886" s="83" t="s">
        <v>311</v>
      </c>
      <c r="H1886" s="83" t="s">
        <v>311</v>
      </c>
      <c r="I1886" s="83" t="s">
        <v>311</v>
      </c>
      <c r="J1886" s="83" t="s">
        <v>311</v>
      </c>
      <c r="K1886" s="84" t="s">
        <v>311</v>
      </c>
      <c r="L1886" s="83" t="s">
        <v>311</v>
      </c>
      <c r="M1886" s="85" t="s">
        <v>311</v>
      </c>
      <c r="N1886" s="83" t="s">
        <v>311</v>
      </c>
      <c r="O1886" s="84" t="s">
        <v>311</v>
      </c>
      <c r="P1886" s="83" t="s">
        <v>311</v>
      </c>
      <c r="Q1886" s="83" t="s">
        <v>311</v>
      </c>
      <c r="R1886" s="83" t="s">
        <v>311</v>
      </c>
      <c r="S1886" s="86" t="s">
        <v>311</v>
      </c>
      <c r="T1886" s="83" t="s">
        <v>311</v>
      </c>
      <c r="U1886" s="83" t="s">
        <v>311</v>
      </c>
      <c r="V1886" s="83" t="s">
        <v>311</v>
      </c>
      <c r="W1886" s="86" t="s">
        <v>311</v>
      </c>
      <c r="X1886" s="86" t="s">
        <v>311</v>
      </c>
      <c r="Y1886" s="90" t="str">
        <f>IF(tbl_main[[#This Row],[ИНН организации]]="","",IF(ISERROR(VLOOKUP(tbl_main[[#This Row],[ИНН организации]],tbl_inn[],3,FALSE)),"Проверьте ИНН",VLOOKUP(tbl_main[[#This Row],[ИНН организации]],tbl_inn[],3,FALSE)))</f>
        <v/>
      </c>
      <c r="Z1886" s="90" t="str">
        <f>IF(ISERROR(VLOOKUP(tbl_main[[#This Row],[ИНН организации]],tbl_inn[],4,FALSE)),"",VLOOKUP(tbl_main[[#This Row],[ИНН организации]],tbl_inn[],4,FALSE))</f>
        <v/>
      </c>
      <c r="AA1886" s="90" t="str">
        <f>IF(ISERROR(VLOOKUP(tbl_main[[#This Row],[ИНН организации]],tbl_inn[],8,FALSE)),"",VLOOKUP(tbl_main[[#This Row],[ИНН организации]],tbl_inn[],8,FALSE))</f>
        <v/>
      </c>
      <c r="AB1886" s="83" t="s">
        <v>311</v>
      </c>
      <c r="AC1886" s="83" t="s">
        <v>311</v>
      </c>
      <c r="AD1886" s="83" t="s">
        <v>311</v>
      </c>
      <c r="AE1886" s="83" t="s">
        <v>311</v>
      </c>
      <c r="AF1886" s="83" t="s">
        <v>311</v>
      </c>
      <c r="AG1886" s="83" t="s">
        <v>311</v>
      </c>
      <c r="AH1886" s="83" t="s">
        <v>311</v>
      </c>
      <c r="AI1886" s="83" t="s">
        <v>311</v>
      </c>
      <c r="AJ1886" s="83" t="s">
        <v>311</v>
      </c>
      <c r="AK1886" s="83" t="s">
        <v>311</v>
      </c>
      <c r="AL1886" s="83" t="s">
        <v>311</v>
      </c>
      <c r="AM1886" s="83" t="s">
        <v>311</v>
      </c>
      <c r="AN1886" s="83" t="s">
        <v>311</v>
      </c>
    </row>
    <row r="1887" spans="1:40" x14ac:dyDescent="0.25">
      <c r="A1887" s="81">
        <f t="shared" si="29"/>
        <v>1878</v>
      </c>
      <c r="B1887" s="82" t="str">
        <f>IF(tbl_main[[#This Row],[ТИП]]="","",IF(tbl_main[[#This Row],[Серия и номер]]="","",tbl_main[[#This Row],[ТИП]]&amp;"-"&amp;RIGHT(tbl_main[[#This Row],[Серия и номер]],6)))</f>
        <v/>
      </c>
      <c r="C1887" s="83" t="s">
        <v>311</v>
      </c>
      <c r="D1887" s="83" t="s">
        <v>311</v>
      </c>
      <c r="E1887" s="83" t="s">
        <v>311</v>
      </c>
      <c r="F1887" s="83" t="s">
        <v>311</v>
      </c>
      <c r="G1887" s="83" t="s">
        <v>311</v>
      </c>
      <c r="H1887" s="83" t="s">
        <v>311</v>
      </c>
      <c r="I1887" s="83" t="s">
        <v>311</v>
      </c>
      <c r="J1887" s="83" t="s">
        <v>311</v>
      </c>
      <c r="K1887" s="84" t="s">
        <v>311</v>
      </c>
      <c r="L1887" s="83" t="s">
        <v>311</v>
      </c>
      <c r="M1887" s="85" t="s">
        <v>311</v>
      </c>
      <c r="N1887" s="83" t="s">
        <v>311</v>
      </c>
      <c r="O1887" s="84" t="s">
        <v>311</v>
      </c>
      <c r="P1887" s="83" t="s">
        <v>311</v>
      </c>
      <c r="Q1887" s="83" t="s">
        <v>311</v>
      </c>
      <c r="R1887" s="83" t="s">
        <v>311</v>
      </c>
      <c r="S1887" s="86" t="s">
        <v>311</v>
      </c>
      <c r="T1887" s="83" t="s">
        <v>311</v>
      </c>
      <c r="U1887" s="83" t="s">
        <v>311</v>
      </c>
      <c r="V1887" s="83" t="s">
        <v>311</v>
      </c>
      <c r="W1887" s="86" t="s">
        <v>311</v>
      </c>
      <c r="X1887" s="86" t="s">
        <v>311</v>
      </c>
      <c r="Y1887" s="90" t="str">
        <f>IF(tbl_main[[#This Row],[ИНН организации]]="","",IF(ISERROR(VLOOKUP(tbl_main[[#This Row],[ИНН организации]],tbl_inn[],3,FALSE)),"Проверьте ИНН",VLOOKUP(tbl_main[[#This Row],[ИНН организации]],tbl_inn[],3,FALSE)))</f>
        <v/>
      </c>
      <c r="Z1887" s="90" t="str">
        <f>IF(ISERROR(VLOOKUP(tbl_main[[#This Row],[ИНН организации]],tbl_inn[],4,FALSE)),"",VLOOKUP(tbl_main[[#This Row],[ИНН организации]],tbl_inn[],4,FALSE))</f>
        <v/>
      </c>
      <c r="AA1887" s="90" t="str">
        <f>IF(ISERROR(VLOOKUP(tbl_main[[#This Row],[ИНН организации]],tbl_inn[],8,FALSE)),"",VLOOKUP(tbl_main[[#This Row],[ИНН организации]],tbl_inn[],8,FALSE))</f>
        <v/>
      </c>
      <c r="AB1887" s="83" t="s">
        <v>311</v>
      </c>
      <c r="AC1887" s="83" t="s">
        <v>311</v>
      </c>
      <c r="AD1887" s="83" t="s">
        <v>311</v>
      </c>
      <c r="AE1887" s="83" t="s">
        <v>311</v>
      </c>
      <c r="AF1887" s="83" t="s">
        <v>311</v>
      </c>
      <c r="AG1887" s="83" t="s">
        <v>311</v>
      </c>
      <c r="AH1887" s="83" t="s">
        <v>311</v>
      </c>
      <c r="AI1887" s="83" t="s">
        <v>311</v>
      </c>
      <c r="AJ1887" s="83" t="s">
        <v>311</v>
      </c>
      <c r="AK1887" s="83" t="s">
        <v>311</v>
      </c>
      <c r="AL1887" s="83" t="s">
        <v>311</v>
      </c>
      <c r="AM1887" s="83" t="s">
        <v>311</v>
      </c>
      <c r="AN1887" s="83" t="s">
        <v>311</v>
      </c>
    </row>
    <row r="1888" spans="1:40" x14ac:dyDescent="0.25">
      <c r="A1888" s="81">
        <f t="shared" si="29"/>
        <v>1879</v>
      </c>
      <c r="B1888" s="82" t="str">
        <f>IF(tbl_main[[#This Row],[ТИП]]="","",IF(tbl_main[[#This Row],[Серия и номер]]="","",tbl_main[[#This Row],[ТИП]]&amp;"-"&amp;RIGHT(tbl_main[[#This Row],[Серия и номер]],6)))</f>
        <v/>
      </c>
      <c r="C1888" s="83" t="s">
        <v>311</v>
      </c>
      <c r="D1888" s="83" t="s">
        <v>311</v>
      </c>
      <c r="E1888" s="83" t="s">
        <v>311</v>
      </c>
      <c r="F1888" s="83" t="s">
        <v>311</v>
      </c>
      <c r="G1888" s="83" t="s">
        <v>311</v>
      </c>
      <c r="H1888" s="83" t="s">
        <v>311</v>
      </c>
      <c r="I1888" s="83" t="s">
        <v>311</v>
      </c>
      <c r="J1888" s="83" t="s">
        <v>311</v>
      </c>
      <c r="K1888" s="84" t="s">
        <v>311</v>
      </c>
      <c r="L1888" s="83" t="s">
        <v>311</v>
      </c>
      <c r="M1888" s="85" t="s">
        <v>311</v>
      </c>
      <c r="N1888" s="83" t="s">
        <v>311</v>
      </c>
      <c r="O1888" s="84" t="s">
        <v>311</v>
      </c>
      <c r="P1888" s="83" t="s">
        <v>311</v>
      </c>
      <c r="Q1888" s="83" t="s">
        <v>311</v>
      </c>
      <c r="R1888" s="83" t="s">
        <v>311</v>
      </c>
      <c r="S1888" s="86" t="s">
        <v>311</v>
      </c>
      <c r="T1888" s="83" t="s">
        <v>311</v>
      </c>
      <c r="U1888" s="83" t="s">
        <v>311</v>
      </c>
      <c r="V1888" s="83" t="s">
        <v>311</v>
      </c>
      <c r="W1888" s="86" t="s">
        <v>311</v>
      </c>
      <c r="X1888" s="86" t="s">
        <v>311</v>
      </c>
      <c r="Y1888" s="90" t="str">
        <f>IF(tbl_main[[#This Row],[ИНН организации]]="","",IF(ISERROR(VLOOKUP(tbl_main[[#This Row],[ИНН организации]],tbl_inn[],3,FALSE)),"Проверьте ИНН",VLOOKUP(tbl_main[[#This Row],[ИНН организации]],tbl_inn[],3,FALSE)))</f>
        <v/>
      </c>
      <c r="Z1888" s="90" t="str">
        <f>IF(ISERROR(VLOOKUP(tbl_main[[#This Row],[ИНН организации]],tbl_inn[],4,FALSE)),"",VLOOKUP(tbl_main[[#This Row],[ИНН организации]],tbl_inn[],4,FALSE))</f>
        <v/>
      </c>
      <c r="AA1888" s="90" t="str">
        <f>IF(ISERROR(VLOOKUP(tbl_main[[#This Row],[ИНН организации]],tbl_inn[],8,FALSE)),"",VLOOKUP(tbl_main[[#This Row],[ИНН организации]],tbl_inn[],8,FALSE))</f>
        <v/>
      </c>
      <c r="AB1888" s="83" t="s">
        <v>311</v>
      </c>
      <c r="AC1888" s="83" t="s">
        <v>311</v>
      </c>
      <c r="AD1888" s="83" t="s">
        <v>311</v>
      </c>
      <c r="AE1888" s="83" t="s">
        <v>311</v>
      </c>
      <c r="AF1888" s="83" t="s">
        <v>311</v>
      </c>
      <c r="AG1888" s="83" t="s">
        <v>311</v>
      </c>
      <c r="AH1888" s="83" t="s">
        <v>311</v>
      </c>
      <c r="AI1888" s="83" t="s">
        <v>311</v>
      </c>
      <c r="AJ1888" s="83" t="s">
        <v>311</v>
      </c>
      <c r="AK1888" s="83" t="s">
        <v>311</v>
      </c>
      <c r="AL1888" s="83" t="s">
        <v>311</v>
      </c>
      <c r="AM1888" s="83" t="s">
        <v>311</v>
      </c>
      <c r="AN1888" s="83" t="s">
        <v>311</v>
      </c>
    </row>
    <row r="1889" spans="1:40" x14ac:dyDescent="0.25">
      <c r="A1889" s="81">
        <f t="shared" si="29"/>
        <v>1880</v>
      </c>
      <c r="B1889" s="82" t="str">
        <f>IF(tbl_main[[#This Row],[ТИП]]="","",IF(tbl_main[[#This Row],[Серия и номер]]="","",tbl_main[[#This Row],[ТИП]]&amp;"-"&amp;RIGHT(tbl_main[[#This Row],[Серия и номер]],6)))</f>
        <v/>
      </c>
      <c r="C1889" s="83" t="s">
        <v>311</v>
      </c>
      <c r="D1889" s="83" t="s">
        <v>311</v>
      </c>
      <c r="E1889" s="83" t="s">
        <v>311</v>
      </c>
      <c r="F1889" s="83" t="s">
        <v>311</v>
      </c>
      <c r="G1889" s="83" t="s">
        <v>311</v>
      </c>
      <c r="H1889" s="83" t="s">
        <v>311</v>
      </c>
      <c r="I1889" s="83" t="s">
        <v>311</v>
      </c>
      <c r="J1889" s="83" t="s">
        <v>311</v>
      </c>
      <c r="K1889" s="84" t="s">
        <v>311</v>
      </c>
      <c r="L1889" s="83" t="s">
        <v>311</v>
      </c>
      <c r="M1889" s="85" t="s">
        <v>311</v>
      </c>
      <c r="N1889" s="83" t="s">
        <v>311</v>
      </c>
      <c r="O1889" s="84" t="s">
        <v>311</v>
      </c>
      <c r="P1889" s="83" t="s">
        <v>311</v>
      </c>
      <c r="Q1889" s="83" t="s">
        <v>311</v>
      </c>
      <c r="R1889" s="83" t="s">
        <v>311</v>
      </c>
      <c r="S1889" s="86" t="s">
        <v>311</v>
      </c>
      <c r="T1889" s="83" t="s">
        <v>311</v>
      </c>
      <c r="U1889" s="83" t="s">
        <v>311</v>
      </c>
      <c r="V1889" s="83" t="s">
        <v>311</v>
      </c>
      <c r="W1889" s="86" t="s">
        <v>311</v>
      </c>
      <c r="X1889" s="86" t="s">
        <v>311</v>
      </c>
      <c r="Y1889" s="90" t="str">
        <f>IF(tbl_main[[#This Row],[ИНН организации]]="","",IF(ISERROR(VLOOKUP(tbl_main[[#This Row],[ИНН организации]],tbl_inn[],3,FALSE)),"Проверьте ИНН",VLOOKUP(tbl_main[[#This Row],[ИНН организации]],tbl_inn[],3,FALSE)))</f>
        <v/>
      </c>
      <c r="Z1889" s="90" t="str">
        <f>IF(ISERROR(VLOOKUP(tbl_main[[#This Row],[ИНН организации]],tbl_inn[],4,FALSE)),"",VLOOKUP(tbl_main[[#This Row],[ИНН организации]],tbl_inn[],4,FALSE))</f>
        <v/>
      </c>
      <c r="AA1889" s="90" t="str">
        <f>IF(ISERROR(VLOOKUP(tbl_main[[#This Row],[ИНН организации]],tbl_inn[],8,FALSE)),"",VLOOKUP(tbl_main[[#This Row],[ИНН организации]],tbl_inn[],8,FALSE))</f>
        <v/>
      </c>
      <c r="AB1889" s="83" t="s">
        <v>311</v>
      </c>
      <c r="AC1889" s="83" t="s">
        <v>311</v>
      </c>
      <c r="AD1889" s="83" t="s">
        <v>311</v>
      </c>
      <c r="AE1889" s="83" t="s">
        <v>311</v>
      </c>
      <c r="AF1889" s="83" t="s">
        <v>311</v>
      </c>
      <c r="AG1889" s="83" t="s">
        <v>311</v>
      </c>
      <c r="AH1889" s="83" t="s">
        <v>311</v>
      </c>
      <c r="AI1889" s="83" t="s">
        <v>311</v>
      </c>
      <c r="AJ1889" s="83" t="s">
        <v>311</v>
      </c>
      <c r="AK1889" s="83" t="s">
        <v>311</v>
      </c>
      <c r="AL1889" s="83" t="s">
        <v>311</v>
      </c>
      <c r="AM1889" s="83" t="s">
        <v>311</v>
      </c>
      <c r="AN1889" s="83" t="s">
        <v>311</v>
      </c>
    </row>
    <row r="1890" spans="1:40" x14ac:dyDescent="0.25">
      <c r="A1890" s="81">
        <f t="shared" si="29"/>
        <v>1881</v>
      </c>
      <c r="B1890" s="82" t="str">
        <f>IF(tbl_main[[#This Row],[ТИП]]="","",IF(tbl_main[[#This Row],[Серия и номер]]="","",tbl_main[[#This Row],[ТИП]]&amp;"-"&amp;RIGHT(tbl_main[[#This Row],[Серия и номер]],6)))</f>
        <v/>
      </c>
      <c r="C1890" s="83" t="s">
        <v>311</v>
      </c>
      <c r="D1890" s="83" t="s">
        <v>311</v>
      </c>
      <c r="E1890" s="83" t="s">
        <v>311</v>
      </c>
      <c r="F1890" s="83" t="s">
        <v>311</v>
      </c>
      <c r="G1890" s="83" t="s">
        <v>311</v>
      </c>
      <c r="H1890" s="83" t="s">
        <v>311</v>
      </c>
      <c r="I1890" s="83" t="s">
        <v>311</v>
      </c>
      <c r="J1890" s="83" t="s">
        <v>311</v>
      </c>
      <c r="K1890" s="84" t="s">
        <v>311</v>
      </c>
      <c r="L1890" s="83" t="s">
        <v>311</v>
      </c>
      <c r="M1890" s="85" t="s">
        <v>311</v>
      </c>
      <c r="N1890" s="83" t="s">
        <v>311</v>
      </c>
      <c r="O1890" s="84" t="s">
        <v>311</v>
      </c>
      <c r="P1890" s="83" t="s">
        <v>311</v>
      </c>
      <c r="Q1890" s="83" t="s">
        <v>311</v>
      </c>
      <c r="R1890" s="83" t="s">
        <v>311</v>
      </c>
      <c r="S1890" s="86" t="s">
        <v>311</v>
      </c>
      <c r="T1890" s="83" t="s">
        <v>311</v>
      </c>
      <c r="U1890" s="83" t="s">
        <v>311</v>
      </c>
      <c r="V1890" s="83" t="s">
        <v>311</v>
      </c>
      <c r="W1890" s="86" t="s">
        <v>311</v>
      </c>
      <c r="X1890" s="86" t="s">
        <v>311</v>
      </c>
      <c r="Y1890" s="90" t="str">
        <f>IF(tbl_main[[#This Row],[ИНН организации]]="","",IF(ISERROR(VLOOKUP(tbl_main[[#This Row],[ИНН организации]],tbl_inn[],3,FALSE)),"Проверьте ИНН",VLOOKUP(tbl_main[[#This Row],[ИНН организации]],tbl_inn[],3,FALSE)))</f>
        <v/>
      </c>
      <c r="Z1890" s="90" t="str">
        <f>IF(ISERROR(VLOOKUP(tbl_main[[#This Row],[ИНН организации]],tbl_inn[],4,FALSE)),"",VLOOKUP(tbl_main[[#This Row],[ИНН организации]],tbl_inn[],4,FALSE))</f>
        <v/>
      </c>
      <c r="AA1890" s="90" t="str">
        <f>IF(ISERROR(VLOOKUP(tbl_main[[#This Row],[ИНН организации]],tbl_inn[],8,FALSE)),"",VLOOKUP(tbl_main[[#This Row],[ИНН организации]],tbl_inn[],8,FALSE))</f>
        <v/>
      </c>
      <c r="AB1890" s="83" t="s">
        <v>311</v>
      </c>
      <c r="AC1890" s="83" t="s">
        <v>311</v>
      </c>
      <c r="AD1890" s="83" t="s">
        <v>311</v>
      </c>
      <c r="AE1890" s="83" t="s">
        <v>311</v>
      </c>
      <c r="AF1890" s="83" t="s">
        <v>311</v>
      </c>
      <c r="AG1890" s="83" t="s">
        <v>311</v>
      </c>
      <c r="AH1890" s="83" t="s">
        <v>311</v>
      </c>
      <c r="AI1890" s="83" t="s">
        <v>311</v>
      </c>
      <c r="AJ1890" s="83" t="s">
        <v>311</v>
      </c>
      <c r="AK1890" s="83" t="s">
        <v>311</v>
      </c>
      <c r="AL1890" s="83" t="s">
        <v>311</v>
      </c>
      <c r="AM1890" s="83" t="s">
        <v>311</v>
      </c>
      <c r="AN1890" s="83" t="s">
        <v>311</v>
      </c>
    </row>
    <row r="1891" spans="1:40" x14ac:dyDescent="0.25">
      <c r="A1891" s="81">
        <f t="shared" si="29"/>
        <v>1882</v>
      </c>
      <c r="B1891" s="82" t="str">
        <f>IF(tbl_main[[#This Row],[ТИП]]="","",IF(tbl_main[[#This Row],[Серия и номер]]="","",tbl_main[[#This Row],[ТИП]]&amp;"-"&amp;RIGHT(tbl_main[[#This Row],[Серия и номер]],6)))</f>
        <v/>
      </c>
      <c r="C1891" s="83" t="s">
        <v>311</v>
      </c>
      <c r="D1891" s="83" t="s">
        <v>311</v>
      </c>
      <c r="E1891" s="83" t="s">
        <v>311</v>
      </c>
      <c r="F1891" s="83" t="s">
        <v>311</v>
      </c>
      <c r="G1891" s="83" t="s">
        <v>311</v>
      </c>
      <c r="H1891" s="83" t="s">
        <v>311</v>
      </c>
      <c r="I1891" s="83" t="s">
        <v>311</v>
      </c>
      <c r="J1891" s="83" t="s">
        <v>311</v>
      </c>
      <c r="K1891" s="84" t="s">
        <v>311</v>
      </c>
      <c r="L1891" s="83" t="s">
        <v>311</v>
      </c>
      <c r="M1891" s="85" t="s">
        <v>311</v>
      </c>
      <c r="N1891" s="83" t="s">
        <v>311</v>
      </c>
      <c r="O1891" s="84" t="s">
        <v>311</v>
      </c>
      <c r="P1891" s="83" t="s">
        <v>311</v>
      </c>
      <c r="Q1891" s="83" t="s">
        <v>311</v>
      </c>
      <c r="R1891" s="83" t="s">
        <v>311</v>
      </c>
      <c r="S1891" s="86" t="s">
        <v>311</v>
      </c>
      <c r="T1891" s="83" t="s">
        <v>311</v>
      </c>
      <c r="U1891" s="83" t="s">
        <v>311</v>
      </c>
      <c r="V1891" s="83" t="s">
        <v>311</v>
      </c>
      <c r="W1891" s="86" t="s">
        <v>311</v>
      </c>
      <c r="X1891" s="86" t="s">
        <v>311</v>
      </c>
      <c r="Y1891" s="90" t="str">
        <f>IF(tbl_main[[#This Row],[ИНН организации]]="","",IF(ISERROR(VLOOKUP(tbl_main[[#This Row],[ИНН организации]],tbl_inn[],3,FALSE)),"Проверьте ИНН",VLOOKUP(tbl_main[[#This Row],[ИНН организации]],tbl_inn[],3,FALSE)))</f>
        <v/>
      </c>
      <c r="Z1891" s="90" t="str">
        <f>IF(ISERROR(VLOOKUP(tbl_main[[#This Row],[ИНН организации]],tbl_inn[],4,FALSE)),"",VLOOKUP(tbl_main[[#This Row],[ИНН организации]],tbl_inn[],4,FALSE))</f>
        <v/>
      </c>
      <c r="AA1891" s="90" t="str">
        <f>IF(ISERROR(VLOOKUP(tbl_main[[#This Row],[ИНН организации]],tbl_inn[],8,FALSE)),"",VLOOKUP(tbl_main[[#This Row],[ИНН организации]],tbl_inn[],8,FALSE))</f>
        <v/>
      </c>
      <c r="AB1891" s="83" t="s">
        <v>311</v>
      </c>
      <c r="AC1891" s="83" t="s">
        <v>311</v>
      </c>
      <c r="AD1891" s="83" t="s">
        <v>311</v>
      </c>
      <c r="AE1891" s="83" t="s">
        <v>311</v>
      </c>
      <c r="AF1891" s="83" t="s">
        <v>311</v>
      </c>
      <c r="AG1891" s="83" t="s">
        <v>311</v>
      </c>
      <c r="AH1891" s="83" t="s">
        <v>311</v>
      </c>
      <c r="AI1891" s="83" t="s">
        <v>311</v>
      </c>
      <c r="AJ1891" s="83" t="s">
        <v>311</v>
      </c>
      <c r="AK1891" s="83" t="s">
        <v>311</v>
      </c>
      <c r="AL1891" s="83" t="s">
        <v>311</v>
      </c>
      <c r="AM1891" s="83" t="s">
        <v>311</v>
      </c>
      <c r="AN1891" s="83" t="s">
        <v>311</v>
      </c>
    </row>
    <row r="1892" spans="1:40" x14ac:dyDescent="0.25">
      <c r="A1892" s="81">
        <f t="shared" si="29"/>
        <v>1883</v>
      </c>
      <c r="B1892" s="82" t="str">
        <f>IF(tbl_main[[#This Row],[ТИП]]="","",IF(tbl_main[[#This Row],[Серия и номер]]="","",tbl_main[[#This Row],[ТИП]]&amp;"-"&amp;RIGHT(tbl_main[[#This Row],[Серия и номер]],6)))</f>
        <v/>
      </c>
      <c r="C1892" s="83" t="s">
        <v>311</v>
      </c>
      <c r="D1892" s="83" t="s">
        <v>311</v>
      </c>
      <c r="E1892" s="83" t="s">
        <v>311</v>
      </c>
      <c r="F1892" s="83" t="s">
        <v>311</v>
      </c>
      <c r="G1892" s="83" t="s">
        <v>311</v>
      </c>
      <c r="H1892" s="83" t="s">
        <v>311</v>
      </c>
      <c r="I1892" s="83" t="s">
        <v>311</v>
      </c>
      <c r="J1892" s="83" t="s">
        <v>311</v>
      </c>
      <c r="K1892" s="84" t="s">
        <v>311</v>
      </c>
      <c r="L1892" s="83" t="s">
        <v>311</v>
      </c>
      <c r="M1892" s="85" t="s">
        <v>311</v>
      </c>
      <c r="N1892" s="83" t="s">
        <v>311</v>
      </c>
      <c r="O1892" s="84" t="s">
        <v>311</v>
      </c>
      <c r="P1892" s="83" t="s">
        <v>311</v>
      </c>
      <c r="Q1892" s="83" t="s">
        <v>311</v>
      </c>
      <c r="R1892" s="83" t="s">
        <v>311</v>
      </c>
      <c r="S1892" s="86" t="s">
        <v>311</v>
      </c>
      <c r="T1892" s="83" t="s">
        <v>311</v>
      </c>
      <c r="U1892" s="83" t="s">
        <v>311</v>
      </c>
      <c r="V1892" s="83" t="s">
        <v>311</v>
      </c>
      <c r="W1892" s="86" t="s">
        <v>311</v>
      </c>
      <c r="X1892" s="86" t="s">
        <v>311</v>
      </c>
      <c r="Y1892" s="90" t="str">
        <f>IF(tbl_main[[#This Row],[ИНН организации]]="","",IF(ISERROR(VLOOKUP(tbl_main[[#This Row],[ИНН организации]],tbl_inn[],3,FALSE)),"Проверьте ИНН",VLOOKUP(tbl_main[[#This Row],[ИНН организации]],tbl_inn[],3,FALSE)))</f>
        <v/>
      </c>
      <c r="Z1892" s="90" t="str">
        <f>IF(ISERROR(VLOOKUP(tbl_main[[#This Row],[ИНН организации]],tbl_inn[],4,FALSE)),"",VLOOKUP(tbl_main[[#This Row],[ИНН организации]],tbl_inn[],4,FALSE))</f>
        <v/>
      </c>
      <c r="AA1892" s="90" t="str">
        <f>IF(ISERROR(VLOOKUP(tbl_main[[#This Row],[ИНН организации]],tbl_inn[],8,FALSE)),"",VLOOKUP(tbl_main[[#This Row],[ИНН организации]],tbl_inn[],8,FALSE))</f>
        <v/>
      </c>
      <c r="AB1892" s="83" t="s">
        <v>311</v>
      </c>
      <c r="AC1892" s="83" t="s">
        <v>311</v>
      </c>
      <c r="AD1892" s="83" t="s">
        <v>311</v>
      </c>
      <c r="AE1892" s="83" t="s">
        <v>311</v>
      </c>
      <c r="AF1892" s="83" t="s">
        <v>311</v>
      </c>
      <c r="AG1892" s="83" t="s">
        <v>311</v>
      </c>
      <c r="AH1892" s="83" t="s">
        <v>311</v>
      </c>
      <c r="AI1892" s="83" t="s">
        <v>311</v>
      </c>
      <c r="AJ1892" s="83" t="s">
        <v>311</v>
      </c>
      <c r="AK1892" s="83" t="s">
        <v>311</v>
      </c>
      <c r="AL1892" s="83" t="s">
        <v>311</v>
      </c>
      <c r="AM1892" s="83" t="s">
        <v>311</v>
      </c>
      <c r="AN1892" s="83" t="s">
        <v>311</v>
      </c>
    </row>
    <row r="1893" spans="1:40" x14ac:dyDescent="0.25">
      <c r="A1893" s="81">
        <f t="shared" si="29"/>
        <v>1884</v>
      </c>
      <c r="B1893" s="82" t="str">
        <f>IF(tbl_main[[#This Row],[ТИП]]="","",IF(tbl_main[[#This Row],[Серия и номер]]="","",tbl_main[[#This Row],[ТИП]]&amp;"-"&amp;RIGHT(tbl_main[[#This Row],[Серия и номер]],6)))</f>
        <v/>
      </c>
      <c r="C1893" s="83" t="s">
        <v>311</v>
      </c>
      <c r="D1893" s="83" t="s">
        <v>311</v>
      </c>
      <c r="E1893" s="83" t="s">
        <v>311</v>
      </c>
      <c r="F1893" s="83" t="s">
        <v>311</v>
      </c>
      <c r="G1893" s="83" t="s">
        <v>311</v>
      </c>
      <c r="H1893" s="83" t="s">
        <v>311</v>
      </c>
      <c r="I1893" s="83" t="s">
        <v>311</v>
      </c>
      <c r="J1893" s="83" t="s">
        <v>311</v>
      </c>
      <c r="K1893" s="84" t="s">
        <v>311</v>
      </c>
      <c r="L1893" s="83" t="s">
        <v>311</v>
      </c>
      <c r="M1893" s="85" t="s">
        <v>311</v>
      </c>
      <c r="N1893" s="83" t="s">
        <v>311</v>
      </c>
      <c r="O1893" s="84" t="s">
        <v>311</v>
      </c>
      <c r="P1893" s="83" t="s">
        <v>311</v>
      </c>
      <c r="Q1893" s="83" t="s">
        <v>311</v>
      </c>
      <c r="R1893" s="83" t="s">
        <v>311</v>
      </c>
      <c r="S1893" s="86" t="s">
        <v>311</v>
      </c>
      <c r="T1893" s="83" t="s">
        <v>311</v>
      </c>
      <c r="U1893" s="83" t="s">
        <v>311</v>
      </c>
      <c r="V1893" s="83" t="s">
        <v>311</v>
      </c>
      <c r="W1893" s="86" t="s">
        <v>311</v>
      </c>
      <c r="X1893" s="86" t="s">
        <v>311</v>
      </c>
      <c r="Y1893" s="90" t="str">
        <f>IF(tbl_main[[#This Row],[ИНН организации]]="","",IF(ISERROR(VLOOKUP(tbl_main[[#This Row],[ИНН организации]],tbl_inn[],3,FALSE)),"Проверьте ИНН",VLOOKUP(tbl_main[[#This Row],[ИНН организации]],tbl_inn[],3,FALSE)))</f>
        <v/>
      </c>
      <c r="Z1893" s="90" t="str">
        <f>IF(ISERROR(VLOOKUP(tbl_main[[#This Row],[ИНН организации]],tbl_inn[],4,FALSE)),"",VLOOKUP(tbl_main[[#This Row],[ИНН организации]],tbl_inn[],4,FALSE))</f>
        <v/>
      </c>
      <c r="AA1893" s="90" t="str">
        <f>IF(ISERROR(VLOOKUP(tbl_main[[#This Row],[ИНН организации]],tbl_inn[],8,FALSE)),"",VLOOKUP(tbl_main[[#This Row],[ИНН организации]],tbl_inn[],8,FALSE))</f>
        <v/>
      </c>
      <c r="AB1893" s="83" t="s">
        <v>311</v>
      </c>
      <c r="AC1893" s="83" t="s">
        <v>311</v>
      </c>
      <c r="AD1893" s="83" t="s">
        <v>311</v>
      </c>
      <c r="AE1893" s="83" t="s">
        <v>311</v>
      </c>
      <c r="AF1893" s="83" t="s">
        <v>311</v>
      </c>
      <c r="AG1893" s="83" t="s">
        <v>311</v>
      </c>
      <c r="AH1893" s="83" t="s">
        <v>311</v>
      </c>
      <c r="AI1893" s="83" t="s">
        <v>311</v>
      </c>
      <c r="AJ1893" s="83" t="s">
        <v>311</v>
      </c>
      <c r="AK1893" s="83" t="s">
        <v>311</v>
      </c>
      <c r="AL1893" s="83" t="s">
        <v>311</v>
      </c>
      <c r="AM1893" s="83" t="s">
        <v>311</v>
      </c>
      <c r="AN1893" s="83" t="s">
        <v>311</v>
      </c>
    </row>
    <row r="1894" spans="1:40" x14ac:dyDescent="0.25">
      <c r="A1894" s="81">
        <f t="shared" si="29"/>
        <v>1885</v>
      </c>
      <c r="B1894" s="82" t="str">
        <f>IF(tbl_main[[#This Row],[ТИП]]="","",IF(tbl_main[[#This Row],[Серия и номер]]="","",tbl_main[[#This Row],[ТИП]]&amp;"-"&amp;RIGHT(tbl_main[[#This Row],[Серия и номер]],6)))</f>
        <v/>
      </c>
      <c r="C1894" s="83" t="s">
        <v>311</v>
      </c>
      <c r="D1894" s="83" t="s">
        <v>311</v>
      </c>
      <c r="E1894" s="83" t="s">
        <v>311</v>
      </c>
      <c r="F1894" s="83" t="s">
        <v>311</v>
      </c>
      <c r="G1894" s="83" t="s">
        <v>311</v>
      </c>
      <c r="H1894" s="83" t="s">
        <v>311</v>
      </c>
      <c r="I1894" s="83" t="s">
        <v>311</v>
      </c>
      <c r="J1894" s="83" t="s">
        <v>311</v>
      </c>
      <c r="K1894" s="84" t="s">
        <v>311</v>
      </c>
      <c r="L1894" s="83" t="s">
        <v>311</v>
      </c>
      <c r="M1894" s="85" t="s">
        <v>311</v>
      </c>
      <c r="N1894" s="83" t="s">
        <v>311</v>
      </c>
      <c r="O1894" s="84" t="s">
        <v>311</v>
      </c>
      <c r="P1894" s="83" t="s">
        <v>311</v>
      </c>
      <c r="Q1894" s="83" t="s">
        <v>311</v>
      </c>
      <c r="R1894" s="83" t="s">
        <v>311</v>
      </c>
      <c r="S1894" s="86" t="s">
        <v>311</v>
      </c>
      <c r="T1894" s="83" t="s">
        <v>311</v>
      </c>
      <c r="U1894" s="83" t="s">
        <v>311</v>
      </c>
      <c r="V1894" s="83" t="s">
        <v>311</v>
      </c>
      <c r="W1894" s="86" t="s">
        <v>311</v>
      </c>
      <c r="X1894" s="86" t="s">
        <v>311</v>
      </c>
      <c r="Y1894" s="90" t="str">
        <f>IF(tbl_main[[#This Row],[ИНН организации]]="","",IF(ISERROR(VLOOKUP(tbl_main[[#This Row],[ИНН организации]],tbl_inn[],3,FALSE)),"Проверьте ИНН",VLOOKUP(tbl_main[[#This Row],[ИНН организации]],tbl_inn[],3,FALSE)))</f>
        <v/>
      </c>
      <c r="Z1894" s="90" t="str">
        <f>IF(ISERROR(VLOOKUP(tbl_main[[#This Row],[ИНН организации]],tbl_inn[],4,FALSE)),"",VLOOKUP(tbl_main[[#This Row],[ИНН организации]],tbl_inn[],4,FALSE))</f>
        <v/>
      </c>
      <c r="AA1894" s="90" t="str">
        <f>IF(ISERROR(VLOOKUP(tbl_main[[#This Row],[ИНН организации]],tbl_inn[],8,FALSE)),"",VLOOKUP(tbl_main[[#This Row],[ИНН организации]],tbl_inn[],8,FALSE))</f>
        <v/>
      </c>
      <c r="AB1894" s="83" t="s">
        <v>311</v>
      </c>
      <c r="AC1894" s="83" t="s">
        <v>311</v>
      </c>
      <c r="AD1894" s="83" t="s">
        <v>311</v>
      </c>
      <c r="AE1894" s="83" t="s">
        <v>311</v>
      </c>
      <c r="AF1894" s="83" t="s">
        <v>311</v>
      </c>
      <c r="AG1894" s="83" t="s">
        <v>311</v>
      </c>
      <c r="AH1894" s="83" t="s">
        <v>311</v>
      </c>
      <c r="AI1894" s="83" t="s">
        <v>311</v>
      </c>
      <c r="AJ1894" s="83" t="s">
        <v>311</v>
      </c>
      <c r="AK1894" s="83" t="s">
        <v>311</v>
      </c>
      <c r="AL1894" s="83" t="s">
        <v>311</v>
      </c>
      <c r="AM1894" s="83" t="s">
        <v>311</v>
      </c>
      <c r="AN1894" s="83" t="s">
        <v>311</v>
      </c>
    </row>
    <row r="1895" spans="1:40" x14ac:dyDescent="0.25">
      <c r="A1895" s="81">
        <f t="shared" si="29"/>
        <v>1886</v>
      </c>
      <c r="B1895" s="82" t="str">
        <f>IF(tbl_main[[#This Row],[ТИП]]="","",IF(tbl_main[[#This Row],[Серия и номер]]="","",tbl_main[[#This Row],[ТИП]]&amp;"-"&amp;RIGHT(tbl_main[[#This Row],[Серия и номер]],6)))</f>
        <v/>
      </c>
      <c r="C1895" s="83" t="s">
        <v>311</v>
      </c>
      <c r="D1895" s="83" t="s">
        <v>311</v>
      </c>
      <c r="E1895" s="83" t="s">
        <v>311</v>
      </c>
      <c r="F1895" s="83" t="s">
        <v>311</v>
      </c>
      <c r="G1895" s="83" t="s">
        <v>311</v>
      </c>
      <c r="H1895" s="83" t="s">
        <v>311</v>
      </c>
      <c r="I1895" s="83" t="s">
        <v>311</v>
      </c>
      <c r="J1895" s="83" t="s">
        <v>311</v>
      </c>
      <c r="K1895" s="84" t="s">
        <v>311</v>
      </c>
      <c r="L1895" s="83" t="s">
        <v>311</v>
      </c>
      <c r="M1895" s="85" t="s">
        <v>311</v>
      </c>
      <c r="N1895" s="83" t="s">
        <v>311</v>
      </c>
      <c r="O1895" s="84" t="s">
        <v>311</v>
      </c>
      <c r="P1895" s="83" t="s">
        <v>311</v>
      </c>
      <c r="Q1895" s="83" t="s">
        <v>311</v>
      </c>
      <c r="R1895" s="83" t="s">
        <v>311</v>
      </c>
      <c r="S1895" s="86" t="s">
        <v>311</v>
      </c>
      <c r="T1895" s="83" t="s">
        <v>311</v>
      </c>
      <c r="U1895" s="83" t="s">
        <v>311</v>
      </c>
      <c r="V1895" s="83" t="s">
        <v>311</v>
      </c>
      <c r="W1895" s="86" t="s">
        <v>311</v>
      </c>
      <c r="X1895" s="86" t="s">
        <v>311</v>
      </c>
      <c r="Y1895" s="90" t="str">
        <f>IF(tbl_main[[#This Row],[ИНН организации]]="","",IF(ISERROR(VLOOKUP(tbl_main[[#This Row],[ИНН организации]],tbl_inn[],3,FALSE)),"Проверьте ИНН",VLOOKUP(tbl_main[[#This Row],[ИНН организации]],tbl_inn[],3,FALSE)))</f>
        <v/>
      </c>
      <c r="Z1895" s="90" t="str">
        <f>IF(ISERROR(VLOOKUP(tbl_main[[#This Row],[ИНН организации]],tbl_inn[],4,FALSE)),"",VLOOKUP(tbl_main[[#This Row],[ИНН организации]],tbl_inn[],4,FALSE))</f>
        <v/>
      </c>
      <c r="AA1895" s="90" t="str">
        <f>IF(ISERROR(VLOOKUP(tbl_main[[#This Row],[ИНН организации]],tbl_inn[],8,FALSE)),"",VLOOKUP(tbl_main[[#This Row],[ИНН организации]],tbl_inn[],8,FALSE))</f>
        <v/>
      </c>
      <c r="AB1895" s="83" t="s">
        <v>311</v>
      </c>
      <c r="AC1895" s="83" t="s">
        <v>311</v>
      </c>
      <c r="AD1895" s="83" t="s">
        <v>311</v>
      </c>
      <c r="AE1895" s="83" t="s">
        <v>311</v>
      </c>
      <c r="AF1895" s="83" t="s">
        <v>311</v>
      </c>
      <c r="AG1895" s="83" t="s">
        <v>311</v>
      </c>
      <c r="AH1895" s="83" t="s">
        <v>311</v>
      </c>
      <c r="AI1895" s="83" t="s">
        <v>311</v>
      </c>
      <c r="AJ1895" s="83" t="s">
        <v>311</v>
      </c>
      <c r="AK1895" s="83" t="s">
        <v>311</v>
      </c>
      <c r="AL1895" s="83" t="s">
        <v>311</v>
      </c>
      <c r="AM1895" s="83" t="s">
        <v>311</v>
      </c>
      <c r="AN1895" s="83" t="s">
        <v>311</v>
      </c>
    </row>
    <row r="1896" spans="1:40" x14ac:dyDescent="0.25">
      <c r="A1896" s="81">
        <f t="shared" si="29"/>
        <v>1887</v>
      </c>
      <c r="B1896" s="82" t="str">
        <f>IF(tbl_main[[#This Row],[ТИП]]="","",IF(tbl_main[[#This Row],[Серия и номер]]="","",tbl_main[[#This Row],[ТИП]]&amp;"-"&amp;RIGHT(tbl_main[[#This Row],[Серия и номер]],6)))</f>
        <v/>
      </c>
      <c r="C1896" s="83" t="s">
        <v>311</v>
      </c>
      <c r="D1896" s="83" t="s">
        <v>311</v>
      </c>
      <c r="E1896" s="83" t="s">
        <v>311</v>
      </c>
      <c r="F1896" s="83" t="s">
        <v>311</v>
      </c>
      <c r="G1896" s="83" t="s">
        <v>311</v>
      </c>
      <c r="H1896" s="83" t="s">
        <v>311</v>
      </c>
      <c r="I1896" s="83" t="s">
        <v>311</v>
      </c>
      <c r="J1896" s="83" t="s">
        <v>311</v>
      </c>
      <c r="K1896" s="84" t="s">
        <v>311</v>
      </c>
      <c r="L1896" s="83" t="s">
        <v>311</v>
      </c>
      <c r="M1896" s="85" t="s">
        <v>311</v>
      </c>
      <c r="N1896" s="83" t="s">
        <v>311</v>
      </c>
      <c r="O1896" s="84" t="s">
        <v>311</v>
      </c>
      <c r="P1896" s="83" t="s">
        <v>311</v>
      </c>
      <c r="Q1896" s="83" t="s">
        <v>311</v>
      </c>
      <c r="R1896" s="83" t="s">
        <v>311</v>
      </c>
      <c r="S1896" s="86" t="s">
        <v>311</v>
      </c>
      <c r="T1896" s="83" t="s">
        <v>311</v>
      </c>
      <c r="U1896" s="83" t="s">
        <v>311</v>
      </c>
      <c r="V1896" s="83" t="s">
        <v>311</v>
      </c>
      <c r="W1896" s="86" t="s">
        <v>311</v>
      </c>
      <c r="X1896" s="86" t="s">
        <v>311</v>
      </c>
      <c r="Y1896" s="90" t="str">
        <f>IF(tbl_main[[#This Row],[ИНН организации]]="","",IF(ISERROR(VLOOKUP(tbl_main[[#This Row],[ИНН организации]],tbl_inn[],3,FALSE)),"Проверьте ИНН",VLOOKUP(tbl_main[[#This Row],[ИНН организации]],tbl_inn[],3,FALSE)))</f>
        <v/>
      </c>
      <c r="Z1896" s="90" t="str">
        <f>IF(ISERROR(VLOOKUP(tbl_main[[#This Row],[ИНН организации]],tbl_inn[],4,FALSE)),"",VLOOKUP(tbl_main[[#This Row],[ИНН организации]],tbl_inn[],4,FALSE))</f>
        <v/>
      </c>
      <c r="AA1896" s="90" t="str">
        <f>IF(ISERROR(VLOOKUP(tbl_main[[#This Row],[ИНН организации]],tbl_inn[],8,FALSE)),"",VLOOKUP(tbl_main[[#This Row],[ИНН организации]],tbl_inn[],8,FALSE))</f>
        <v/>
      </c>
      <c r="AB1896" s="83" t="s">
        <v>311</v>
      </c>
      <c r="AC1896" s="83" t="s">
        <v>311</v>
      </c>
      <c r="AD1896" s="83" t="s">
        <v>311</v>
      </c>
      <c r="AE1896" s="83" t="s">
        <v>311</v>
      </c>
      <c r="AF1896" s="83" t="s">
        <v>311</v>
      </c>
      <c r="AG1896" s="83" t="s">
        <v>311</v>
      </c>
      <c r="AH1896" s="83" t="s">
        <v>311</v>
      </c>
      <c r="AI1896" s="83" t="s">
        <v>311</v>
      </c>
      <c r="AJ1896" s="83" t="s">
        <v>311</v>
      </c>
      <c r="AK1896" s="83" t="s">
        <v>311</v>
      </c>
      <c r="AL1896" s="83" t="s">
        <v>311</v>
      </c>
      <c r="AM1896" s="83" t="s">
        <v>311</v>
      </c>
      <c r="AN1896" s="83" t="s">
        <v>311</v>
      </c>
    </row>
    <row r="1897" spans="1:40" x14ac:dyDescent="0.25">
      <c r="A1897" s="81">
        <f t="shared" si="29"/>
        <v>1888</v>
      </c>
      <c r="B1897" s="82" t="str">
        <f>IF(tbl_main[[#This Row],[ТИП]]="","",IF(tbl_main[[#This Row],[Серия и номер]]="","",tbl_main[[#This Row],[ТИП]]&amp;"-"&amp;RIGHT(tbl_main[[#This Row],[Серия и номер]],6)))</f>
        <v/>
      </c>
      <c r="C1897" s="83" t="s">
        <v>311</v>
      </c>
      <c r="D1897" s="83" t="s">
        <v>311</v>
      </c>
      <c r="E1897" s="83" t="s">
        <v>311</v>
      </c>
      <c r="F1897" s="83" t="s">
        <v>311</v>
      </c>
      <c r="G1897" s="83" t="s">
        <v>311</v>
      </c>
      <c r="H1897" s="83" t="s">
        <v>311</v>
      </c>
      <c r="I1897" s="83" t="s">
        <v>311</v>
      </c>
      <c r="J1897" s="83" t="s">
        <v>311</v>
      </c>
      <c r="K1897" s="84" t="s">
        <v>311</v>
      </c>
      <c r="L1897" s="83" t="s">
        <v>311</v>
      </c>
      <c r="M1897" s="85" t="s">
        <v>311</v>
      </c>
      <c r="N1897" s="83" t="s">
        <v>311</v>
      </c>
      <c r="O1897" s="84" t="s">
        <v>311</v>
      </c>
      <c r="P1897" s="83" t="s">
        <v>311</v>
      </c>
      <c r="Q1897" s="83" t="s">
        <v>311</v>
      </c>
      <c r="R1897" s="83" t="s">
        <v>311</v>
      </c>
      <c r="S1897" s="86" t="s">
        <v>311</v>
      </c>
      <c r="T1897" s="83" t="s">
        <v>311</v>
      </c>
      <c r="U1897" s="83" t="s">
        <v>311</v>
      </c>
      <c r="V1897" s="83" t="s">
        <v>311</v>
      </c>
      <c r="W1897" s="86" t="s">
        <v>311</v>
      </c>
      <c r="X1897" s="86" t="s">
        <v>311</v>
      </c>
      <c r="Y1897" s="90" t="str">
        <f>IF(tbl_main[[#This Row],[ИНН организации]]="","",IF(ISERROR(VLOOKUP(tbl_main[[#This Row],[ИНН организации]],tbl_inn[],3,FALSE)),"Проверьте ИНН",VLOOKUP(tbl_main[[#This Row],[ИНН организации]],tbl_inn[],3,FALSE)))</f>
        <v/>
      </c>
      <c r="Z1897" s="90" t="str">
        <f>IF(ISERROR(VLOOKUP(tbl_main[[#This Row],[ИНН организации]],tbl_inn[],4,FALSE)),"",VLOOKUP(tbl_main[[#This Row],[ИНН организации]],tbl_inn[],4,FALSE))</f>
        <v/>
      </c>
      <c r="AA1897" s="90" t="str">
        <f>IF(ISERROR(VLOOKUP(tbl_main[[#This Row],[ИНН организации]],tbl_inn[],8,FALSE)),"",VLOOKUP(tbl_main[[#This Row],[ИНН организации]],tbl_inn[],8,FALSE))</f>
        <v/>
      </c>
      <c r="AB1897" s="83" t="s">
        <v>311</v>
      </c>
      <c r="AC1897" s="83" t="s">
        <v>311</v>
      </c>
      <c r="AD1897" s="83" t="s">
        <v>311</v>
      </c>
      <c r="AE1897" s="83" t="s">
        <v>311</v>
      </c>
      <c r="AF1897" s="83" t="s">
        <v>311</v>
      </c>
      <c r="AG1897" s="83" t="s">
        <v>311</v>
      </c>
      <c r="AH1897" s="83" t="s">
        <v>311</v>
      </c>
      <c r="AI1897" s="83" t="s">
        <v>311</v>
      </c>
      <c r="AJ1897" s="83" t="s">
        <v>311</v>
      </c>
      <c r="AK1897" s="83" t="s">
        <v>311</v>
      </c>
      <c r="AL1897" s="83" t="s">
        <v>311</v>
      </c>
      <c r="AM1897" s="83" t="s">
        <v>311</v>
      </c>
      <c r="AN1897" s="83" t="s">
        <v>311</v>
      </c>
    </row>
    <row r="1898" spans="1:40" x14ac:dyDescent="0.25">
      <c r="A1898" s="81">
        <f t="shared" si="29"/>
        <v>1889</v>
      </c>
      <c r="B1898" s="82" t="str">
        <f>IF(tbl_main[[#This Row],[ТИП]]="","",IF(tbl_main[[#This Row],[Серия и номер]]="","",tbl_main[[#This Row],[ТИП]]&amp;"-"&amp;RIGHT(tbl_main[[#This Row],[Серия и номер]],6)))</f>
        <v/>
      </c>
      <c r="C1898" s="83" t="s">
        <v>311</v>
      </c>
      <c r="D1898" s="83" t="s">
        <v>311</v>
      </c>
      <c r="E1898" s="83" t="s">
        <v>311</v>
      </c>
      <c r="F1898" s="83" t="s">
        <v>311</v>
      </c>
      <c r="G1898" s="83" t="s">
        <v>311</v>
      </c>
      <c r="H1898" s="83" t="s">
        <v>311</v>
      </c>
      <c r="I1898" s="83" t="s">
        <v>311</v>
      </c>
      <c r="J1898" s="83" t="s">
        <v>311</v>
      </c>
      <c r="K1898" s="84" t="s">
        <v>311</v>
      </c>
      <c r="L1898" s="83" t="s">
        <v>311</v>
      </c>
      <c r="M1898" s="85" t="s">
        <v>311</v>
      </c>
      <c r="N1898" s="83" t="s">
        <v>311</v>
      </c>
      <c r="O1898" s="84" t="s">
        <v>311</v>
      </c>
      <c r="P1898" s="83" t="s">
        <v>311</v>
      </c>
      <c r="Q1898" s="83" t="s">
        <v>311</v>
      </c>
      <c r="R1898" s="83" t="s">
        <v>311</v>
      </c>
      <c r="S1898" s="86" t="s">
        <v>311</v>
      </c>
      <c r="T1898" s="83" t="s">
        <v>311</v>
      </c>
      <c r="U1898" s="83" t="s">
        <v>311</v>
      </c>
      <c r="V1898" s="83" t="s">
        <v>311</v>
      </c>
      <c r="W1898" s="86" t="s">
        <v>311</v>
      </c>
      <c r="X1898" s="86" t="s">
        <v>311</v>
      </c>
      <c r="Y1898" s="90" t="str">
        <f>IF(tbl_main[[#This Row],[ИНН организации]]="","",IF(ISERROR(VLOOKUP(tbl_main[[#This Row],[ИНН организации]],tbl_inn[],3,FALSE)),"Проверьте ИНН",VLOOKUP(tbl_main[[#This Row],[ИНН организации]],tbl_inn[],3,FALSE)))</f>
        <v/>
      </c>
      <c r="Z1898" s="90" t="str">
        <f>IF(ISERROR(VLOOKUP(tbl_main[[#This Row],[ИНН организации]],tbl_inn[],4,FALSE)),"",VLOOKUP(tbl_main[[#This Row],[ИНН организации]],tbl_inn[],4,FALSE))</f>
        <v/>
      </c>
      <c r="AA1898" s="90" t="str">
        <f>IF(ISERROR(VLOOKUP(tbl_main[[#This Row],[ИНН организации]],tbl_inn[],8,FALSE)),"",VLOOKUP(tbl_main[[#This Row],[ИНН организации]],tbl_inn[],8,FALSE))</f>
        <v/>
      </c>
      <c r="AB1898" s="83" t="s">
        <v>311</v>
      </c>
      <c r="AC1898" s="83" t="s">
        <v>311</v>
      </c>
      <c r="AD1898" s="83" t="s">
        <v>311</v>
      </c>
      <c r="AE1898" s="83" t="s">
        <v>311</v>
      </c>
      <c r="AF1898" s="83" t="s">
        <v>311</v>
      </c>
      <c r="AG1898" s="83" t="s">
        <v>311</v>
      </c>
      <c r="AH1898" s="83" t="s">
        <v>311</v>
      </c>
      <c r="AI1898" s="83" t="s">
        <v>311</v>
      </c>
      <c r="AJ1898" s="83" t="s">
        <v>311</v>
      </c>
      <c r="AK1898" s="83" t="s">
        <v>311</v>
      </c>
      <c r="AL1898" s="83" t="s">
        <v>311</v>
      </c>
      <c r="AM1898" s="83" t="s">
        <v>311</v>
      </c>
      <c r="AN1898" s="83" t="s">
        <v>311</v>
      </c>
    </row>
    <row r="1899" spans="1:40" x14ac:dyDescent="0.25">
      <c r="A1899" s="81">
        <f t="shared" si="29"/>
        <v>1890</v>
      </c>
      <c r="B1899" s="82" t="str">
        <f>IF(tbl_main[[#This Row],[ТИП]]="","",IF(tbl_main[[#This Row],[Серия и номер]]="","",tbl_main[[#This Row],[ТИП]]&amp;"-"&amp;RIGHT(tbl_main[[#This Row],[Серия и номер]],6)))</f>
        <v/>
      </c>
      <c r="C1899" s="83" t="s">
        <v>311</v>
      </c>
      <c r="D1899" s="83" t="s">
        <v>311</v>
      </c>
      <c r="E1899" s="83" t="s">
        <v>311</v>
      </c>
      <c r="F1899" s="83" t="s">
        <v>311</v>
      </c>
      <c r="G1899" s="83" t="s">
        <v>311</v>
      </c>
      <c r="H1899" s="83" t="s">
        <v>311</v>
      </c>
      <c r="I1899" s="83" t="s">
        <v>311</v>
      </c>
      <c r="J1899" s="83" t="s">
        <v>311</v>
      </c>
      <c r="K1899" s="84" t="s">
        <v>311</v>
      </c>
      <c r="L1899" s="83" t="s">
        <v>311</v>
      </c>
      <c r="M1899" s="85" t="s">
        <v>311</v>
      </c>
      <c r="N1899" s="83" t="s">
        <v>311</v>
      </c>
      <c r="O1899" s="84" t="s">
        <v>311</v>
      </c>
      <c r="P1899" s="83" t="s">
        <v>311</v>
      </c>
      <c r="Q1899" s="83" t="s">
        <v>311</v>
      </c>
      <c r="R1899" s="83" t="s">
        <v>311</v>
      </c>
      <c r="S1899" s="86" t="s">
        <v>311</v>
      </c>
      <c r="T1899" s="83" t="s">
        <v>311</v>
      </c>
      <c r="U1899" s="83" t="s">
        <v>311</v>
      </c>
      <c r="V1899" s="83" t="s">
        <v>311</v>
      </c>
      <c r="W1899" s="86" t="s">
        <v>311</v>
      </c>
      <c r="X1899" s="86" t="s">
        <v>311</v>
      </c>
      <c r="Y1899" s="90" t="str">
        <f>IF(tbl_main[[#This Row],[ИНН организации]]="","",IF(ISERROR(VLOOKUP(tbl_main[[#This Row],[ИНН организации]],tbl_inn[],3,FALSE)),"Проверьте ИНН",VLOOKUP(tbl_main[[#This Row],[ИНН организации]],tbl_inn[],3,FALSE)))</f>
        <v/>
      </c>
      <c r="Z1899" s="90" t="str">
        <f>IF(ISERROR(VLOOKUP(tbl_main[[#This Row],[ИНН организации]],tbl_inn[],4,FALSE)),"",VLOOKUP(tbl_main[[#This Row],[ИНН организации]],tbl_inn[],4,FALSE))</f>
        <v/>
      </c>
      <c r="AA1899" s="90" t="str">
        <f>IF(ISERROR(VLOOKUP(tbl_main[[#This Row],[ИНН организации]],tbl_inn[],8,FALSE)),"",VLOOKUP(tbl_main[[#This Row],[ИНН организации]],tbl_inn[],8,FALSE))</f>
        <v/>
      </c>
      <c r="AB1899" s="83" t="s">
        <v>311</v>
      </c>
      <c r="AC1899" s="83" t="s">
        <v>311</v>
      </c>
      <c r="AD1899" s="83" t="s">
        <v>311</v>
      </c>
      <c r="AE1899" s="83" t="s">
        <v>311</v>
      </c>
      <c r="AF1899" s="83" t="s">
        <v>311</v>
      </c>
      <c r="AG1899" s="83" t="s">
        <v>311</v>
      </c>
      <c r="AH1899" s="83" t="s">
        <v>311</v>
      </c>
      <c r="AI1899" s="83" t="s">
        <v>311</v>
      </c>
      <c r="AJ1899" s="83" t="s">
        <v>311</v>
      </c>
      <c r="AK1899" s="83" t="s">
        <v>311</v>
      </c>
      <c r="AL1899" s="83" t="s">
        <v>311</v>
      </c>
      <c r="AM1899" s="83" t="s">
        <v>311</v>
      </c>
      <c r="AN1899" s="83" t="s">
        <v>311</v>
      </c>
    </row>
    <row r="1900" spans="1:40" x14ac:dyDescent="0.25">
      <c r="A1900" s="81">
        <f t="shared" si="29"/>
        <v>1891</v>
      </c>
      <c r="B1900" s="82" t="str">
        <f>IF(tbl_main[[#This Row],[ТИП]]="","",IF(tbl_main[[#This Row],[Серия и номер]]="","",tbl_main[[#This Row],[ТИП]]&amp;"-"&amp;RIGHT(tbl_main[[#This Row],[Серия и номер]],6)))</f>
        <v/>
      </c>
      <c r="C1900" s="83" t="s">
        <v>311</v>
      </c>
      <c r="D1900" s="83" t="s">
        <v>311</v>
      </c>
      <c r="E1900" s="83" t="s">
        <v>311</v>
      </c>
      <c r="F1900" s="83" t="s">
        <v>311</v>
      </c>
      <c r="G1900" s="83" t="s">
        <v>311</v>
      </c>
      <c r="H1900" s="83" t="s">
        <v>311</v>
      </c>
      <c r="I1900" s="83" t="s">
        <v>311</v>
      </c>
      <c r="J1900" s="83" t="s">
        <v>311</v>
      </c>
      <c r="K1900" s="84" t="s">
        <v>311</v>
      </c>
      <c r="L1900" s="83" t="s">
        <v>311</v>
      </c>
      <c r="M1900" s="85" t="s">
        <v>311</v>
      </c>
      <c r="N1900" s="83" t="s">
        <v>311</v>
      </c>
      <c r="O1900" s="84" t="s">
        <v>311</v>
      </c>
      <c r="P1900" s="83" t="s">
        <v>311</v>
      </c>
      <c r="Q1900" s="83" t="s">
        <v>311</v>
      </c>
      <c r="R1900" s="83" t="s">
        <v>311</v>
      </c>
      <c r="S1900" s="86" t="s">
        <v>311</v>
      </c>
      <c r="T1900" s="83" t="s">
        <v>311</v>
      </c>
      <c r="U1900" s="83" t="s">
        <v>311</v>
      </c>
      <c r="V1900" s="83" t="s">
        <v>311</v>
      </c>
      <c r="W1900" s="86" t="s">
        <v>311</v>
      </c>
      <c r="X1900" s="86" t="s">
        <v>311</v>
      </c>
      <c r="Y1900" s="90" t="str">
        <f>IF(tbl_main[[#This Row],[ИНН организации]]="","",IF(ISERROR(VLOOKUP(tbl_main[[#This Row],[ИНН организации]],tbl_inn[],3,FALSE)),"Проверьте ИНН",VLOOKUP(tbl_main[[#This Row],[ИНН организации]],tbl_inn[],3,FALSE)))</f>
        <v/>
      </c>
      <c r="Z1900" s="90" t="str">
        <f>IF(ISERROR(VLOOKUP(tbl_main[[#This Row],[ИНН организации]],tbl_inn[],4,FALSE)),"",VLOOKUP(tbl_main[[#This Row],[ИНН организации]],tbl_inn[],4,FALSE))</f>
        <v/>
      </c>
      <c r="AA1900" s="90" t="str">
        <f>IF(ISERROR(VLOOKUP(tbl_main[[#This Row],[ИНН организации]],tbl_inn[],8,FALSE)),"",VLOOKUP(tbl_main[[#This Row],[ИНН организации]],tbl_inn[],8,FALSE))</f>
        <v/>
      </c>
      <c r="AB1900" s="83" t="s">
        <v>311</v>
      </c>
      <c r="AC1900" s="83" t="s">
        <v>311</v>
      </c>
      <c r="AD1900" s="83" t="s">
        <v>311</v>
      </c>
      <c r="AE1900" s="83" t="s">
        <v>311</v>
      </c>
      <c r="AF1900" s="83" t="s">
        <v>311</v>
      </c>
      <c r="AG1900" s="83" t="s">
        <v>311</v>
      </c>
      <c r="AH1900" s="83" t="s">
        <v>311</v>
      </c>
      <c r="AI1900" s="83" t="s">
        <v>311</v>
      </c>
      <c r="AJ1900" s="83" t="s">
        <v>311</v>
      </c>
      <c r="AK1900" s="83" t="s">
        <v>311</v>
      </c>
      <c r="AL1900" s="83" t="s">
        <v>311</v>
      </c>
      <c r="AM1900" s="83" t="s">
        <v>311</v>
      </c>
      <c r="AN1900" s="83" t="s">
        <v>311</v>
      </c>
    </row>
    <row r="1901" spans="1:40" x14ac:dyDescent="0.25">
      <c r="A1901" s="81">
        <f t="shared" si="29"/>
        <v>1892</v>
      </c>
      <c r="B1901" s="82" t="str">
        <f>IF(tbl_main[[#This Row],[ТИП]]="","",IF(tbl_main[[#This Row],[Серия и номер]]="","",tbl_main[[#This Row],[ТИП]]&amp;"-"&amp;RIGHT(tbl_main[[#This Row],[Серия и номер]],6)))</f>
        <v/>
      </c>
      <c r="C1901" s="83" t="s">
        <v>311</v>
      </c>
      <c r="D1901" s="83" t="s">
        <v>311</v>
      </c>
      <c r="E1901" s="83" t="s">
        <v>311</v>
      </c>
      <c r="F1901" s="83" t="s">
        <v>311</v>
      </c>
      <c r="G1901" s="83" t="s">
        <v>311</v>
      </c>
      <c r="H1901" s="83" t="s">
        <v>311</v>
      </c>
      <c r="I1901" s="83" t="s">
        <v>311</v>
      </c>
      <c r="J1901" s="83" t="s">
        <v>311</v>
      </c>
      <c r="K1901" s="84" t="s">
        <v>311</v>
      </c>
      <c r="L1901" s="83" t="s">
        <v>311</v>
      </c>
      <c r="M1901" s="85" t="s">
        <v>311</v>
      </c>
      <c r="N1901" s="83" t="s">
        <v>311</v>
      </c>
      <c r="O1901" s="84" t="s">
        <v>311</v>
      </c>
      <c r="P1901" s="83" t="s">
        <v>311</v>
      </c>
      <c r="Q1901" s="83" t="s">
        <v>311</v>
      </c>
      <c r="R1901" s="83" t="s">
        <v>311</v>
      </c>
      <c r="S1901" s="86" t="s">
        <v>311</v>
      </c>
      <c r="T1901" s="83" t="s">
        <v>311</v>
      </c>
      <c r="U1901" s="83" t="s">
        <v>311</v>
      </c>
      <c r="V1901" s="83" t="s">
        <v>311</v>
      </c>
      <c r="W1901" s="86" t="s">
        <v>311</v>
      </c>
      <c r="X1901" s="86" t="s">
        <v>311</v>
      </c>
      <c r="Y1901" s="90" t="str">
        <f>IF(tbl_main[[#This Row],[ИНН организации]]="","",IF(ISERROR(VLOOKUP(tbl_main[[#This Row],[ИНН организации]],tbl_inn[],3,FALSE)),"Проверьте ИНН",VLOOKUP(tbl_main[[#This Row],[ИНН организации]],tbl_inn[],3,FALSE)))</f>
        <v/>
      </c>
      <c r="Z1901" s="90" t="str">
        <f>IF(ISERROR(VLOOKUP(tbl_main[[#This Row],[ИНН организации]],tbl_inn[],4,FALSE)),"",VLOOKUP(tbl_main[[#This Row],[ИНН организации]],tbl_inn[],4,FALSE))</f>
        <v/>
      </c>
      <c r="AA1901" s="90" t="str">
        <f>IF(ISERROR(VLOOKUP(tbl_main[[#This Row],[ИНН организации]],tbl_inn[],8,FALSE)),"",VLOOKUP(tbl_main[[#This Row],[ИНН организации]],tbl_inn[],8,FALSE))</f>
        <v/>
      </c>
      <c r="AB1901" s="83" t="s">
        <v>311</v>
      </c>
      <c r="AC1901" s="83" t="s">
        <v>311</v>
      </c>
      <c r="AD1901" s="83" t="s">
        <v>311</v>
      </c>
      <c r="AE1901" s="83" t="s">
        <v>311</v>
      </c>
      <c r="AF1901" s="83" t="s">
        <v>311</v>
      </c>
      <c r="AG1901" s="83" t="s">
        <v>311</v>
      </c>
      <c r="AH1901" s="83" t="s">
        <v>311</v>
      </c>
      <c r="AI1901" s="83" t="s">
        <v>311</v>
      </c>
      <c r="AJ1901" s="83" t="s">
        <v>311</v>
      </c>
      <c r="AK1901" s="83" t="s">
        <v>311</v>
      </c>
      <c r="AL1901" s="83" t="s">
        <v>311</v>
      </c>
      <c r="AM1901" s="83" t="s">
        <v>311</v>
      </c>
      <c r="AN1901" s="83" t="s">
        <v>311</v>
      </c>
    </row>
    <row r="1902" spans="1:40" x14ac:dyDescent="0.25">
      <c r="A1902" s="81">
        <f t="shared" si="29"/>
        <v>1893</v>
      </c>
      <c r="B1902" s="82" t="str">
        <f>IF(tbl_main[[#This Row],[ТИП]]="","",IF(tbl_main[[#This Row],[Серия и номер]]="","",tbl_main[[#This Row],[ТИП]]&amp;"-"&amp;RIGHT(tbl_main[[#This Row],[Серия и номер]],6)))</f>
        <v/>
      </c>
      <c r="C1902" s="83" t="s">
        <v>311</v>
      </c>
      <c r="D1902" s="83" t="s">
        <v>311</v>
      </c>
      <c r="E1902" s="83" t="s">
        <v>311</v>
      </c>
      <c r="F1902" s="83" t="s">
        <v>311</v>
      </c>
      <c r="G1902" s="83" t="s">
        <v>311</v>
      </c>
      <c r="H1902" s="83" t="s">
        <v>311</v>
      </c>
      <c r="I1902" s="83" t="s">
        <v>311</v>
      </c>
      <c r="J1902" s="83" t="s">
        <v>311</v>
      </c>
      <c r="K1902" s="84" t="s">
        <v>311</v>
      </c>
      <c r="L1902" s="83" t="s">
        <v>311</v>
      </c>
      <c r="M1902" s="85" t="s">
        <v>311</v>
      </c>
      <c r="N1902" s="83" t="s">
        <v>311</v>
      </c>
      <c r="O1902" s="84" t="s">
        <v>311</v>
      </c>
      <c r="P1902" s="83" t="s">
        <v>311</v>
      </c>
      <c r="Q1902" s="83" t="s">
        <v>311</v>
      </c>
      <c r="R1902" s="83" t="s">
        <v>311</v>
      </c>
      <c r="S1902" s="86" t="s">
        <v>311</v>
      </c>
      <c r="T1902" s="83" t="s">
        <v>311</v>
      </c>
      <c r="U1902" s="83" t="s">
        <v>311</v>
      </c>
      <c r="V1902" s="83" t="s">
        <v>311</v>
      </c>
      <c r="W1902" s="86" t="s">
        <v>311</v>
      </c>
      <c r="X1902" s="86" t="s">
        <v>311</v>
      </c>
      <c r="Y1902" s="90" t="str">
        <f>IF(tbl_main[[#This Row],[ИНН организации]]="","",IF(ISERROR(VLOOKUP(tbl_main[[#This Row],[ИНН организации]],tbl_inn[],3,FALSE)),"Проверьте ИНН",VLOOKUP(tbl_main[[#This Row],[ИНН организации]],tbl_inn[],3,FALSE)))</f>
        <v/>
      </c>
      <c r="Z1902" s="90" t="str">
        <f>IF(ISERROR(VLOOKUP(tbl_main[[#This Row],[ИНН организации]],tbl_inn[],4,FALSE)),"",VLOOKUP(tbl_main[[#This Row],[ИНН организации]],tbl_inn[],4,FALSE))</f>
        <v/>
      </c>
      <c r="AA1902" s="90" t="str">
        <f>IF(ISERROR(VLOOKUP(tbl_main[[#This Row],[ИНН организации]],tbl_inn[],8,FALSE)),"",VLOOKUP(tbl_main[[#This Row],[ИНН организации]],tbl_inn[],8,FALSE))</f>
        <v/>
      </c>
      <c r="AB1902" s="83" t="s">
        <v>311</v>
      </c>
      <c r="AC1902" s="83" t="s">
        <v>311</v>
      </c>
      <c r="AD1902" s="83" t="s">
        <v>311</v>
      </c>
      <c r="AE1902" s="83" t="s">
        <v>311</v>
      </c>
      <c r="AF1902" s="83" t="s">
        <v>311</v>
      </c>
      <c r="AG1902" s="83" t="s">
        <v>311</v>
      </c>
      <c r="AH1902" s="83" t="s">
        <v>311</v>
      </c>
      <c r="AI1902" s="83" t="s">
        <v>311</v>
      </c>
      <c r="AJ1902" s="83" t="s">
        <v>311</v>
      </c>
      <c r="AK1902" s="83" t="s">
        <v>311</v>
      </c>
      <c r="AL1902" s="83" t="s">
        <v>311</v>
      </c>
      <c r="AM1902" s="83" t="s">
        <v>311</v>
      </c>
      <c r="AN1902" s="83" t="s">
        <v>311</v>
      </c>
    </row>
    <row r="1903" spans="1:40" x14ac:dyDescent="0.25">
      <c r="A1903" s="81">
        <f t="shared" si="29"/>
        <v>1894</v>
      </c>
      <c r="B1903" s="82" t="str">
        <f>IF(tbl_main[[#This Row],[ТИП]]="","",IF(tbl_main[[#This Row],[Серия и номер]]="","",tbl_main[[#This Row],[ТИП]]&amp;"-"&amp;RIGHT(tbl_main[[#This Row],[Серия и номер]],6)))</f>
        <v/>
      </c>
      <c r="C1903" s="83" t="s">
        <v>311</v>
      </c>
      <c r="D1903" s="83" t="s">
        <v>311</v>
      </c>
      <c r="E1903" s="83" t="s">
        <v>311</v>
      </c>
      <c r="F1903" s="83" t="s">
        <v>311</v>
      </c>
      <c r="G1903" s="83" t="s">
        <v>311</v>
      </c>
      <c r="H1903" s="83" t="s">
        <v>311</v>
      </c>
      <c r="I1903" s="83" t="s">
        <v>311</v>
      </c>
      <c r="J1903" s="83" t="s">
        <v>311</v>
      </c>
      <c r="K1903" s="84" t="s">
        <v>311</v>
      </c>
      <c r="L1903" s="83" t="s">
        <v>311</v>
      </c>
      <c r="M1903" s="85" t="s">
        <v>311</v>
      </c>
      <c r="N1903" s="83" t="s">
        <v>311</v>
      </c>
      <c r="O1903" s="84" t="s">
        <v>311</v>
      </c>
      <c r="P1903" s="83" t="s">
        <v>311</v>
      </c>
      <c r="Q1903" s="83" t="s">
        <v>311</v>
      </c>
      <c r="R1903" s="83" t="s">
        <v>311</v>
      </c>
      <c r="S1903" s="86" t="s">
        <v>311</v>
      </c>
      <c r="T1903" s="83" t="s">
        <v>311</v>
      </c>
      <c r="U1903" s="83" t="s">
        <v>311</v>
      </c>
      <c r="V1903" s="83" t="s">
        <v>311</v>
      </c>
      <c r="W1903" s="86" t="s">
        <v>311</v>
      </c>
      <c r="X1903" s="86" t="s">
        <v>311</v>
      </c>
      <c r="Y1903" s="90" t="str">
        <f>IF(tbl_main[[#This Row],[ИНН организации]]="","",IF(ISERROR(VLOOKUP(tbl_main[[#This Row],[ИНН организации]],tbl_inn[],3,FALSE)),"Проверьте ИНН",VLOOKUP(tbl_main[[#This Row],[ИНН организации]],tbl_inn[],3,FALSE)))</f>
        <v/>
      </c>
      <c r="Z1903" s="90" t="str">
        <f>IF(ISERROR(VLOOKUP(tbl_main[[#This Row],[ИНН организации]],tbl_inn[],4,FALSE)),"",VLOOKUP(tbl_main[[#This Row],[ИНН организации]],tbl_inn[],4,FALSE))</f>
        <v/>
      </c>
      <c r="AA1903" s="90" t="str">
        <f>IF(ISERROR(VLOOKUP(tbl_main[[#This Row],[ИНН организации]],tbl_inn[],8,FALSE)),"",VLOOKUP(tbl_main[[#This Row],[ИНН организации]],tbl_inn[],8,FALSE))</f>
        <v/>
      </c>
      <c r="AB1903" s="83" t="s">
        <v>311</v>
      </c>
      <c r="AC1903" s="83" t="s">
        <v>311</v>
      </c>
      <c r="AD1903" s="83" t="s">
        <v>311</v>
      </c>
      <c r="AE1903" s="83" t="s">
        <v>311</v>
      </c>
      <c r="AF1903" s="83" t="s">
        <v>311</v>
      </c>
      <c r="AG1903" s="83" t="s">
        <v>311</v>
      </c>
      <c r="AH1903" s="83" t="s">
        <v>311</v>
      </c>
      <c r="AI1903" s="83" t="s">
        <v>311</v>
      </c>
      <c r="AJ1903" s="83" t="s">
        <v>311</v>
      </c>
      <c r="AK1903" s="83" t="s">
        <v>311</v>
      </c>
      <c r="AL1903" s="83" t="s">
        <v>311</v>
      </c>
      <c r="AM1903" s="83" t="s">
        <v>311</v>
      </c>
      <c r="AN1903" s="83" t="s">
        <v>311</v>
      </c>
    </row>
    <row r="1904" spans="1:40" x14ac:dyDescent="0.25">
      <c r="A1904" s="81">
        <f t="shared" si="29"/>
        <v>1895</v>
      </c>
      <c r="B1904" s="82" t="str">
        <f>IF(tbl_main[[#This Row],[ТИП]]="","",IF(tbl_main[[#This Row],[Серия и номер]]="","",tbl_main[[#This Row],[ТИП]]&amp;"-"&amp;RIGHT(tbl_main[[#This Row],[Серия и номер]],6)))</f>
        <v/>
      </c>
      <c r="C1904" s="83" t="s">
        <v>311</v>
      </c>
      <c r="D1904" s="83" t="s">
        <v>311</v>
      </c>
      <c r="E1904" s="83" t="s">
        <v>311</v>
      </c>
      <c r="F1904" s="83" t="s">
        <v>311</v>
      </c>
      <c r="G1904" s="83" t="s">
        <v>311</v>
      </c>
      <c r="H1904" s="83" t="s">
        <v>311</v>
      </c>
      <c r="I1904" s="83" t="s">
        <v>311</v>
      </c>
      <c r="J1904" s="83" t="s">
        <v>311</v>
      </c>
      <c r="K1904" s="84" t="s">
        <v>311</v>
      </c>
      <c r="L1904" s="83" t="s">
        <v>311</v>
      </c>
      <c r="M1904" s="85" t="s">
        <v>311</v>
      </c>
      <c r="N1904" s="83" t="s">
        <v>311</v>
      </c>
      <c r="O1904" s="84" t="s">
        <v>311</v>
      </c>
      <c r="P1904" s="83" t="s">
        <v>311</v>
      </c>
      <c r="Q1904" s="83" t="s">
        <v>311</v>
      </c>
      <c r="R1904" s="83" t="s">
        <v>311</v>
      </c>
      <c r="S1904" s="86" t="s">
        <v>311</v>
      </c>
      <c r="T1904" s="83" t="s">
        <v>311</v>
      </c>
      <c r="U1904" s="83" t="s">
        <v>311</v>
      </c>
      <c r="V1904" s="83" t="s">
        <v>311</v>
      </c>
      <c r="W1904" s="86" t="s">
        <v>311</v>
      </c>
      <c r="X1904" s="86" t="s">
        <v>311</v>
      </c>
      <c r="Y1904" s="90" t="str">
        <f>IF(tbl_main[[#This Row],[ИНН организации]]="","",IF(ISERROR(VLOOKUP(tbl_main[[#This Row],[ИНН организации]],tbl_inn[],3,FALSE)),"Проверьте ИНН",VLOOKUP(tbl_main[[#This Row],[ИНН организации]],tbl_inn[],3,FALSE)))</f>
        <v/>
      </c>
      <c r="Z1904" s="90" t="str">
        <f>IF(ISERROR(VLOOKUP(tbl_main[[#This Row],[ИНН организации]],tbl_inn[],4,FALSE)),"",VLOOKUP(tbl_main[[#This Row],[ИНН организации]],tbl_inn[],4,FALSE))</f>
        <v/>
      </c>
      <c r="AA1904" s="90" t="str">
        <f>IF(ISERROR(VLOOKUP(tbl_main[[#This Row],[ИНН организации]],tbl_inn[],8,FALSE)),"",VLOOKUP(tbl_main[[#This Row],[ИНН организации]],tbl_inn[],8,FALSE))</f>
        <v/>
      </c>
      <c r="AB1904" s="83" t="s">
        <v>311</v>
      </c>
      <c r="AC1904" s="83" t="s">
        <v>311</v>
      </c>
      <c r="AD1904" s="83" t="s">
        <v>311</v>
      </c>
      <c r="AE1904" s="83" t="s">
        <v>311</v>
      </c>
      <c r="AF1904" s="83" t="s">
        <v>311</v>
      </c>
      <c r="AG1904" s="83" t="s">
        <v>311</v>
      </c>
      <c r="AH1904" s="83" t="s">
        <v>311</v>
      </c>
      <c r="AI1904" s="83" t="s">
        <v>311</v>
      </c>
      <c r="AJ1904" s="83" t="s">
        <v>311</v>
      </c>
      <c r="AK1904" s="83" t="s">
        <v>311</v>
      </c>
      <c r="AL1904" s="83" t="s">
        <v>311</v>
      </c>
      <c r="AM1904" s="83" t="s">
        <v>311</v>
      </c>
      <c r="AN1904" s="83" t="s">
        <v>311</v>
      </c>
    </row>
    <row r="1905" spans="1:40" x14ac:dyDescent="0.25">
      <c r="A1905" s="81">
        <f t="shared" si="29"/>
        <v>1896</v>
      </c>
      <c r="B1905" s="82" t="str">
        <f>IF(tbl_main[[#This Row],[ТИП]]="","",IF(tbl_main[[#This Row],[Серия и номер]]="","",tbl_main[[#This Row],[ТИП]]&amp;"-"&amp;RIGHT(tbl_main[[#This Row],[Серия и номер]],6)))</f>
        <v/>
      </c>
      <c r="C1905" s="83" t="s">
        <v>311</v>
      </c>
      <c r="D1905" s="83" t="s">
        <v>311</v>
      </c>
      <c r="E1905" s="83" t="s">
        <v>311</v>
      </c>
      <c r="F1905" s="83" t="s">
        <v>311</v>
      </c>
      <c r="G1905" s="83" t="s">
        <v>311</v>
      </c>
      <c r="H1905" s="83" t="s">
        <v>311</v>
      </c>
      <c r="I1905" s="83" t="s">
        <v>311</v>
      </c>
      <c r="J1905" s="83" t="s">
        <v>311</v>
      </c>
      <c r="K1905" s="84" t="s">
        <v>311</v>
      </c>
      <c r="L1905" s="83" t="s">
        <v>311</v>
      </c>
      <c r="M1905" s="85" t="s">
        <v>311</v>
      </c>
      <c r="N1905" s="83" t="s">
        <v>311</v>
      </c>
      <c r="O1905" s="84" t="s">
        <v>311</v>
      </c>
      <c r="P1905" s="83" t="s">
        <v>311</v>
      </c>
      <c r="Q1905" s="83" t="s">
        <v>311</v>
      </c>
      <c r="R1905" s="83" t="s">
        <v>311</v>
      </c>
      <c r="S1905" s="86" t="s">
        <v>311</v>
      </c>
      <c r="T1905" s="83" t="s">
        <v>311</v>
      </c>
      <c r="U1905" s="83" t="s">
        <v>311</v>
      </c>
      <c r="V1905" s="83" t="s">
        <v>311</v>
      </c>
      <c r="W1905" s="86" t="s">
        <v>311</v>
      </c>
      <c r="X1905" s="86" t="s">
        <v>311</v>
      </c>
      <c r="Y1905" s="90" t="str">
        <f>IF(tbl_main[[#This Row],[ИНН организации]]="","",IF(ISERROR(VLOOKUP(tbl_main[[#This Row],[ИНН организации]],tbl_inn[],3,FALSE)),"Проверьте ИНН",VLOOKUP(tbl_main[[#This Row],[ИНН организации]],tbl_inn[],3,FALSE)))</f>
        <v/>
      </c>
      <c r="Z1905" s="90" t="str">
        <f>IF(ISERROR(VLOOKUP(tbl_main[[#This Row],[ИНН организации]],tbl_inn[],4,FALSE)),"",VLOOKUP(tbl_main[[#This Row],[ИНН организации]],tbl_inn[],4,FALSE))</f>
        <v/>
      </c>
      <c r="AA1905" s="90" t="str">
        <f>IF(ISERROR(VLOOKUP(tbl_main[[#This Row],[ИНН организации]],tbl_inn[],8,FALSE)),"",VLOOKUP(tbl_main[[#This Row],[ИНН организации]],tbl_inn[],8,FALSE))</f>
        <v/>
      </c>
      <c r="AB1905" s="83" t="s">
        <v>311</v>
      </c>
      <c r="AC1905" s="83" t="s">
        <v>311</v>
      </c>
      <c r="AD1905" s="83" t="s">
        <v>311</v>
      </c>
      <c r="AE1905" s="83" t="s">
        <v>311</v>
      </c>
      <c r="AF1905" s="83" t="s">
        <v>311</v>
      </c>
      <c r="AG1905" s="83" t="s">
        <v>311</v>
      </c>
      <c r="AH1905" s="83" t="s">
        <v>311</v>
      </c>
      <c r="AI1905" s="83" t="s">
        <v>311</v>
      </c>
      <c r="AJ1905" s="83" t="s">
        <v>311</v>
      </c>
      <c r="AK1905" s="83" t="s">
        <v>311</v>
      </c>
      <c r="AL1905" s="83" t="s">
        <v>311</v>
      </c>
      <c r="AM1905" s="83" t="s">
        <v>311</v>
      </c>
      <c r="AN1905" s="83" t="s">
        <v>311</v>
      </c>
    </row>
    <row r="1906" spans="1:40" x14ac:dyDescent="0.25">
      <c r="A1906" s="81">
        <f t="shared" si="29"/>
        <v>1897</v>
      </c>
      <c r="B1906" s="82" t="str">
        <f>IF(tbl_main[[#This Row],[ТИП]]="","",IF(tbl_main[[#This Row],[Серия и номер]]="","",tbl_main[[#This Row],[ТИП]]&amp;"-"&amp;RIGHT(tbl_main[[#This Row],[Серия и номер]],6)))</f>
        <v/>
      </c>
      <c r="C1906" s="83" t="s">
        <v>311</v>
      </c>
      <c r="D1906" s="83" t="s">
        <v>311</v>
      </c>
      <c r="E1906" s="83" t="s">
        <v>311</v>
      </c>
      <c r="F1906" s="83" t="s">
        <v>311</v>
      </c>
      <c r="G1906" s="83" t="s">
        <v>311</v>
      </c>
      <c r="H1906" s="83" t="s">
        <v>311</v>
      </c>
      <c r="I1906" s="83" t="s">
        <v>311</v>
      </c>
      <c r="J1906" s="83" t="s">
        <v>311</v>
      </c>
      <c r="K1906" s="84" t="s">
        <v>311</v>
      </c>
      <c r="L1906" s="83" t="s">
        <v>311</v>
      </c>
      <c r="M1906" s="85" t="s">
        <v>311</v>
      </c>
      <c r="N1906" s="83" t="s">
        <v>311</v>
      </c>
      <c r="O1906" s="84" t="s">
        <v>311</v>
      </c>
      <c r="P1906" s="83" t="s">
        <v>311</v>
      </c>
      <c r="Q1906" s="83" t="s">
        <v>311</v>
      </c>
      <c r="R1906" s="83" t="s">
        <v>311</v>
      </c>
      <c r="S1906" s="86" t="s">
        <v>311</v>
      </c>
      <c r="T1906" s="83" t="s">
        <v>311</v>
      </c>
      <c r="U1906" s="83" t="s">
        <v>311</v>
      </c>
      <c r="V1906" s="83" t="s">
        <v>311</v>
      </c>
      <c r="W1906" s="86" t="s">
        <v>311</v>
      </c>
      <c r="X1906" s="86" t="s">
        <v>311</v>
      </c>
      <c r="Y1906" s="90" t="str">
        <f>IF(tbl_main[[#This Row],[ИНН организации]]="","",IF(ISERROR(VLOOKUP(tbl_main[[#This Row],[ИНН организации]],tbl_inn[],3,FALSE)),"Проверьте ИНН",VLOOKUP(tbl_main[[#This Row],[ИНН организации]],tbl_inn[],3,FALSE)))</f>
        <v/>
      </c>
      <c r="Z1906" s="90" t="str">
        <f>IF(ISERROR(VLOOKUP(tbl_main[[#This Row],[ИНН организации]],tbl_inn[],4,FALSE)),"",VLOOKUP(tbl_main[[#This Row],[ИНН организации]],tbl_inn[],4,FALSE))</f>
        <v/>
      </c>
      <c r="AA1906" s="90" t="str">
        <f>IF(ISERROR(VLOOKUP(tbl_main[[#This Row],[ИНН организации]],tbl_inn[],8,FALSE)),"",VLOOKUP(tbl_main[[#This Row],[ИНН организации]],tbl_inn[],8,FALSE))</f>
        <v/>
      </c>
      <c r="AB1906" s="83" t="s">
        <v>311</v>
      </c>
      <c r="AC1906" s="83" t="s">
        <v>311</v>
      </c>
      <c r="AD1906" s="83" t="s">
        <v>311</v>
      </c>
      <c r="AE1906" s="83" t="s">
        <v>311</v>
      </c>
      <c r="AF1906" s="83" t="s">
        <v>311</v>
      </c>
      <c r="AG1906" s="83" t="s">
        <v>311</v>
      </c>
      <c r="AH1906" s="83" t="s">
        <v>311</v>
      </c>
      <c r="AI1906" s="83" t="s">
        <v>311</v>
      </c>
      <c r="AJ1906" s="83" t="s">
        <v>311</v>
      </c>
      <c r="AK1906" s="83" t="s">
        <v>311</v>
      </c>
      <c r="AL1906" s="83" t="s">
        <v>311</v>
      </c>
      <c r="AM1906" s="83" t="s">
        <v>311</v>
      </c>
      <c r="AN1906" s="83" t="s">
        <v>311</v>
      </c>
    </row>
    <row r="1907" spans="1:40" x14ac:dyDescent="0.25">
      <c r="A1907" s="81">
        <f t="shared" si="29"/>
        <v>1898</v>
      </c>
      <c r="B1907" s="82" t="str">
        <f>IF(tbl_main[[#This Row],[ТИП]]="","",IF(tbl_main[[#This Row],[Серия и номер]]="","",tbl_main[[#This Row],[ТИП]]&amp;"-"&amp;RIGHT(tbl_main[[#This Row],[Серия и номер]],6)))</f>
        <v/>
      </c>
      <c r="C1907" s="83" t="s">
        <v>311</v>
      </c>
      <c r="D1907" s="83" t="s">
        <v>311</v>
      </c>
      <c r="E1907" s="83" t="s">
        <v>311</v>
      </c>
      <c r="F1907" s="83" t="s">
        <v>311</v>
      </c>
      <c r="G1907" s="83" t="s">
        <v>311</v>
      </c>
      <c r="H1907" s="83" t="s">
        <v>311</v>
      </c>
      <c r="I1907" s="83" t="s">
        <v>311</v>
      </c>
      <c r="J1907" s="83" t="s">
        <v>311</v>
      </c>
      <c r="K1907" s="84" t="s">
        <v>311</v>
      </c>
      <c r="L1907" s="83" t="s">
        <v>311</v>
      </c>
      <c r="M1907" s="85" t="s">
        <v>311</v>
      </c>
      <c r="N1907" s="83" t="s">
        <v>311</v>
      </c>
      <c r="O1907" s="84" t="s">
        <v>311</v>
      </c>
      <c r="P1907" s="83" t="s">
        <v>311</v>
      </c>
      <c r="Q1907" s="83" t="s">
        <v>311</v>
      </c>
      <c r="R1907" s="83" t="s">
        <v>311</v>
      </c>
      <c r="S1907" s="86" t="s">
        <v>311</v>
      </c>
      <c r="T1907" s="83" t="s">
        <v>311</v>
      </c>
      <c r="U1907" s="83" t="s">
        <v>311</v>
      </c>
      <c r="V1907" s="83" t="s">
        <v>311</v>
      </c>
      <c r="W1907" s="86" t="s">
        <v>311</v>
      </c>
      <c r="X1907" s="86" t="s">
        <v>311</v>
      </c>
      <c r="Y1907" s="90" t="str">
        <f>IF(tbl_main[[#This Row],[ИНН организации]]="","",IF(ISERROR(VLOOKUP(tbl_main[[#This Row],[ИНН организации]],tbl_inn[],3,FALSE)),"Проверьте ИНН",VLOOKUP(tbl_main[[#This Row],[ИНН организации]],tbl_inn[],3,FALSE)))</f>
        <v/>
      </c>
      <c r="Z1907" s="90" t="str">
        <f>IF(ISERROR(VLOOKUP(tbl_main[[#This Row],[ИНН организации]],tbl_inn[],4,FALSE)),"",VLOOKUP(tbl_main[[#This Row],[ИНН организации]],tbl_inn[],4,FALSE))</f>
        <v/>
      </c>
      <c r="AA1907" s="90" t="str">
        <f>IF(ISERROR(VLOOKUP(tbl_main[[#This Row],[ИНН организации]],tbl_inn[],8,FALSE)),"",VLOOKUP(tbl_main[[#This Row],[ИНН организации]],tbl_inn[],8,FALSE))</f>
        <v/>
      </c>
      <c r="AB1907" s="83" t="s">
        <v>311</v>
      </c>
      <c r="AC1907" s="83" t="s">
        <v>311</v>
      </c>
      <c r="AD1907" s="83" t="s">
        <v>311</v>
      </c>
      <c r="AE1907" s="83" t="s">
        <v>311</v>
      </c>
      <c r="AF1907" s="83" t="s">
        <v>311</v>
      </c>
      <c r="AG1907" s="83" t="s">
        <v>311</v>
      </c>
      <c r="AH1907" s="83" t="s">
        <v>311</v>
      </c>
      <c r="AI1907" s="83" t="s">
        <v>311</v>
      </c>
      <c r="AJ1907" s="83" t="s">
        <v>311</v>
      </c>
      <c r="AK1907" s="83" t="s">
        <v>311</v>
      </c>
      <c r="AL1907" s="83" t="s">
        <v>311</v>
      </c>
      <c r="AM1907" s="83" t="s">
        <v>311</v>
      </c>
      <c r="AN1907" s="83" t="s">
        <v>311</v>
      </c>
    </row>
    <row r="1908" spans="1:40" x14ac:dyDescent="0.25">
      <c r="A1908" s="81">
        <f t="shared" si="29"/>
        <v>1899</v>
      </c>
      <c r="B1908" s="82" t="str">
        <f>IF(tbl_main[[#This Row],[ТИП]]="","",IF(tbl_main[[#This Row],[Серия и номер]]="","",tbl_main[[#This Row],[ТИП]]&amp;"-"&amp;RIGHT(tbl_main[[#This Row],[Серия и номер]],6)))</f>
        <v/>
      </c>
      <c r="C1908" s="83" t="s">
        <v>311</v>
      </c>
      <c r="D1908" s="83" t="s">
        <v>311</v>
      </c>
      <c r="E1908" s="83" t="s">
        <v>311</v>
      </c>
      <c r="F1908" s="83" t="s">
        <v>311</v>
      </c>
      <c r="G1908" s="83" t="s">
        <v>311</v>
      </c>
      <c r="H1908" s="83" t="s">
        <v>311</v>
      </c>
      <c r="I1908" s="83" t="s">
        <v>311</v>
      </c>
      <c r="J1908" s="83" t="s">
        <v>311</v>
      </c>
      <c r="K1908" s="84" t="s">
        <v>311</v>
      </c>
      <c r="L1908" s="83" t="s">
        <v>311</v>
      </c>
      <c r="M1908" s="85" t="s">
        <v>311</v>
      </c>
      <c r="N1908" s="83" t="s">
        <v>311</v>
      </c>
      <c r="O1908" s="84" t="s">
        <v>311</v>
      </c>
      <c r="P1908" s="83" t="s">
        <v>311</v>
      </c>
      <c r="Q1908" s="83" t="s">
        <v>311</v>
      </c>
      <c r="R1908" s="83" t="s">
        <v>311</v>
      </c>
      <c r="S1908" s="86" t="s">
        <v>311</v>
      </c>
      <c r="T1908" s="83" t="s">
        <v>311</v>
      </c>
      <c r="U1908" s="83" t="s">
        <v>311</v>
      </c>
      <c r="V1908" s="83" t="s">
        <v>311</v>
      </c>
      <c r="W1908" s="86" t="s">
        <v>311</v>
      </c>
      <c r="X1908" s="86" t="s">
        <v>311</v>
      </c>
      <c r="Y1908" s="90" t="str">
        <f>IF(tbl_main[[#This Row],[ИНН организации]]="","",IF(ISERROR(VLOOKUP(tbl_main[[#This Row],[ИНН организации]],tbl_inn[],3,FALSE)),"Проверьте ИНН",VLOOKUP(tbl_main[[#This Row],[ИНН организации]],tbl_inn[],3,FALSE)))</f>
        <v/>
      </c>
      <c r="Z1908" s="90" t="str">
        <f>IF(ISERROR(VLOOKUP(tbl_main[[#This Row],[ИНН организации]],tbl_inn[],4,FALSE)),"",VLOOKUP(tbl_main[[#This Row],[ИНН организации]],tbl_inn[],4,FALSE))</f>
        <v/>
      </c>
      <c r="AA1908" s="90" t="str">
        <f>IF(ISERROR(VLOOKUP(tbl_main[[#This Row],[ИНН организации]],tbl_inn[],8,FALSE)),"",VLOOKUP(tbl_main[[#This Row],[ИНН организации]],tbl_inn[],8,FALSE))</f>
        <v/>
      </c>
      <c r="AB1908" s="83" t="s">
        <v>311</v>
      </c>
      <c r="AC1908" s="83" t="s">
        <v>311</v>
      </c>
      <c r="AD1908" s="83" t="s">
        <v>311</v>
      </c>
      <c r="AE1908" s="83" t="s">
        <v>311</v>
      </c>
      <c r="AF1908" s="83" t="s">
        <v>311</v>
      </c>
      <c r="AG1908" s="83" t="s">
        <v>311</v>
      </c>
      <c r="AH1908" s="83" t="s">
        <v>311</v>
      </c>
      <c r="AI1908" s="83" t="s">
        <v>311</v>
      </c>
      <c r="AJ1908" s="83" t="s">
        <v>311</v>
      </c>
      <c r="AK1908" s="83" t="s">
        <v>311</v>
      </c>
      <c r="AL1908" s="83" t="s">
        <v>311</v>
      </c>
      <c r="AM1908" s="83" t="s">
        <v>311</v>
      </c>
      <c r="AN1908" s="83" t="s">
        <v>311</v>
      </c>
    </row>
    <row r="1909" spans="1:40" x14ac:dyDescent="0.25">
      <c r="A1909" s="81">
        <f t="shared" si="29"/>
        <v>1900</v>
      </c>
      <c r="B1909" s="82" t="str">
        <f>IF(tbl_main[[#This Row],[ТИП]]="","",IF(tbl_main[[#This Row],[Серия и номер]]="","",tbl_main[[#This Row],[ТИП]]&amp;"-"&amp;RIGHT(tbl_main[[#This Row],[Серия и номер]],6)))</f>
        <v/>
      </c>
      <c r="C1909" s="83" t="s">
        <v>311</v>
      </c>
      <c r="D1909" s="83" t="s">
        <v>311</v>
      </c>
      <c r="E1909" s="83" t="s">
        <v>311</v>
      </c>
      <c r="F1909" s="83" t="s">
        <v>311</v>
      </c>
      <c r="G1909" s="83" t="s">
        <v>311</v>
      </c>
      <c r="H1909" s="83" t="s">
        <v>311</v>
      </c>
      <c r="I1909" s="83" t="s">
        <v>311</v>
      </c>
      <c r="J1909" s="83" t="s">
        <v>311</v>
      </c>
      <c r="K1909" s="84" t="s">
        <v>311</v>
      </c>
      <c r="L1909" s="83" t="s">
        <v>311</v>
      </c>
      <c r="M1909" s="85" t="s">
        <v>311</v>
      </c>
      <c r="N1909" s="83" t="s">
        <v>311</v>
      </c>
      <c r="O1909" s="84" t="s">
        <v>311</v>
      </c>
      <c r="P1909" s="83" t="s">
        <v>311</v>
      </c>
      <c r="Q1909" s="83" t="s">
        <v>311</v>
      </c>
      <c r="R1909" s="83" t="s">
        <v>311</v>
      </c>
      <c r="S1909" s="86" t="s">
        <v>311</v>
      </c>
      <c r="T1909" s="83" t="s">
        <v>311</v>
      </c>
      <c r="U1909" s="83" t="s">
        <v>311</v>
      </c>
      <c r="V1909" s="83" t="s">
        <v>311</v>
      </c>
      <c r="W1909" s="86" t="s">
        <v>311</v>
      </c>
      <c r="X1909" s="86" t="s">
        <v>311</v>
      </c>
      <c r="Y1909" s="90" t="str">
        <f>IF(tbl_main[[#This Row],[ИНН организации]]="","",IF(ISERROR(VLOOKUP(tbl_main[[#This Row],[ИНН организации]],tbl_inn[],3,FALSE)),"Проверьте ИНН",VLOOKUP(tbl_main[[#This Row],[ИНН организации]],tbl_inn[],3,FALSE)))</f>
        <v/>
      </c>
      <c r="Z1909" s="90" t="str">
        <f>IF(ISERROR(VLOOKUP(tbl_main[[#This Row],[ИНН организации]],tbl_inn[],4,FALSE)),"",VLOOKUP(tbl_main[[#This Row],[ИНН организации]],tbl_inn[],4,FALSE))</f>
        <v/>
      </c>
      <c r="AA1909" s="90" t="str">
        <f>IF(ISERROR(VLOOKUP(tbl_main[[#This Row],[ИНН организации]],tbl_inn[],8,FALSE)),"",VLOOKUP(tbl_main[[#This Row],[ИНН организации]],tbl_inn[],8,FALSE))</f>
        <v/>
      </c>
      <c r="AB1909" s="83" t="s">
        <v>311</v>
      </c>
      <c r="AC1909" s="83" t="s">
        <v>311</v>
      </c>
      <c r="AD1909" s="83" t="s">
        <v>311</v>
      </c>
      <c r="AE1909" s="83" t="s">
        <v>311</v>
      </c>
      <c r="AF1909" s="83" t="s">
        <v>311</v>
      </c>
      <c r="AG1909" s="83" t="s">
        <v>311</v>
      </c>
      <c r="AH1909" s="83" t="s">
        <v>311</v>
      </c>
      <c r="AI1909" s="83" t="s">
        <v>311</v>
      </c>
      <c r="AJ1909" s="83" t="s">
        <v>311</v>
      </c>
      <c r="AK1909" s="83" t="s">
        <v>311</v>
      </c>
      <c r="AL1909" s="83" t="s">
        <v>311</v>
      </c>
      <c r="AM1909" s="83" t="s">
        <v>311</v>
      </c>
      <c r="AN1909" s="83" t="s">
        <v>311</v>
      </c>
    </row>
    <row r="1910" spans="1:40" x14ac:dyDescent="0.25">
      <c r="A1910" s="81">
        <f t="shared" si="29"/>
        <v>1901</v>
      </c>
      <c r="B1910" s="82" t="str">
        <f>IF(tbl_main[[#This Row],[ТИП]]="","",IF(tbl_main[[#This Row],[Серия и номер]]="","",tbl_main[[#This Row],[ТИП]]&amp;"-"&amp;RIGHT(tbl_main[[#This Row],[Серия и номер]],6)))</f>
        <v/>
      </c>
      <c r="C1910" s="83" t="s">
        <v>311</v>
      </c>
      <c r="D1910" s="83" t="s">
        <v>311</v>
      </c>
      <c r="E1910" s="83" t="s">
        <v>311</v>
      </c>
      <c r="F1910" s="83" t="s">
        <v>311</v>
      </c>
      <c r="G1910" s="83" t="s">
        <v>311</v>
      </c>
      <c r="H1910" s="83" t="s">
        <v>311</v>
      </c>
      <c r="I1910" s="83" t="s">
        <v>311</v>
      </c>
      <c r="J1910" s="83" t="s">
        <v>311</v>
      </c>
      <c r="K1910" s="84" t="s">
        <v>311</v>
      </c>
      <c r="L1910" s="83" t="s">
        <v>311</v>
      </c>
      <c r="M1910" s="85" t="s">
        <v>311</v>
      </c>
      <c r="N1910" s="83" t="s">
        <v>311</v>
      </c>
      <c r="O1910" s="84" t="s">
        <v>311</v>
      </c>
      <c r="P1910" s="83" t="s">
        <v>311</v>
      </c>
      <c r="Q1910" s="83" t="s">
        <v>311</v>
      </c>
      <c r="R1910" s="83" t="s">
        <v>311</v>
      </c>
      <c r="S1910" s="86" t="s">
        <v>311</v>
      </c>
      <c r="T1910" s="83" t="s">
        <v>311</v>
      </c>
      <c r="U1910" s="83" t="s">
        <v>311</v>
      </c>
      <c r="V1910" s="83" t="s">
        <v>311</v>
      </c>
      <c r="W1910" s="86" t="s">
        <v>311</v>
      </c>
      <c r="X1910" s="86" t="s">
        <v>311</v>
      </c>
      <c r="Y1910" s="90" t="str">
        <f>IF(tbl_main[[#This Row],[ИНН организации]]="","",IF(ISERROR(VLOOKUP(tbl_main[[#This Row],[ИНН организации]],tbl_inn[],3,FALSE)),"Проверьте ИНН",VLOOKUP(tbl_main[[#This Row],[ИНН организации]],tbl_inn[],3,FALSE)))</f>
        <v/>
      </c>
      <c r="Z1910" s="90" t="str">
        <f>IF(ISERROR(VLOOKUP(tbl_main[[#This Row],[ИНН организации]],tbl_inn[],4,FALSE)),"",VLOOKUP(tbl_main[[#This Row],[ИНН организации]],tbl_inn[],4,FALSE))</f>
        <v/>
      </c>
      <c r="AA1910" s="90" t="str">
        <f>IF(ISERROR(VLOOKUP(tbl_main[[#This Row],[ИНН организации]],tbl_inn[],8,FALSE)),"",VLOOKUP(tbl_main[[#This Row],[ИНН организации]],tbl_inn[],8,FALSE))</f>
        <v/>
      </c>
      <c r="AB1910" s="83" t="s">
        <v>311</v>
      </c>
      <c r="AC1910" s="83" t="s">
        <v>311</v>
      </c>
      <c r="AD1910" s="83" t="s">
        <v>311</v>
      </c>
      <c r="AE1910" s="83" t="s">
        <v>311</v>
      </c>
      <c r="AF1910" s="83" t="s">
        <v>311</v>
      </c>
      <c r="AG1910" s="83" t="s">
        <v>311</v>
      </c>
      <c r="AH1910" s="83" t="s">
        <v>311</v>
      </c>
      <c r="AI1910" s="83" t="s">
        <v>311</v>
      </c>
      <c r="AJ1910" s="83" t="s">
        <v>311</v>
      </c>
      <c r="AK1910" s="83" t="s">
        <v>311</v>
      </c>
      <c r="AL1910" s="83" t="s">
        <v>311</v>
      </c>
      <c r="AM1910" s="83" t="s">
        <v>311</v>
      </c>
      <c r="AN1910" s="83" t="s">
        <v>311</v>
      </c>
    </row>
    <row r="1911" spans="1:40" x14ac:dyDescent="0.25">
      <c r="A1911" s="81">
        <f t="shared" si="29"/>
        <v>1902</v>
      </c>
      <c r="B1911" s="82" t="str">
        <f>IF(tbl_main[[#This Row],[ТИП]]="","",IF(tbl_main[[#This Row],[Серия и номер]]="","",tbl_main[[#This Row],[ТИП]]&amp;"-"&amp;RIGHT(tbl_main[[#This Row],[Серия и номер]],6)))</f>
        <v/>
      </c>
      <c r="C1911" s="83" t="s">
        <v>311</v>
      </c>
      <c r="D1911" s="83" t="s">
        <v>311</v>
      </c>
      <c r="E1911" s="83" t="s">
        <v>311</v>
      </c>
      <c r="F1911" s="83" t="s">
        <v>311</v>
      </c>
      <c r="G1911" s="83" t="s">
        <v>311</v>
      </c>
      <c r="H1911" s="83" t="s">
        <v>311</v>
      </c>
      <c r="I1911" s="83" t="s">
        <v>311</v>
      </c>
      <c r="J1911" s="83" t="s">
        <v>311</v>
      </c>
      <c r="K1911" s="84" t="s">
        <v>311</v>
      </c>
      <c r="L1911" s="83" t="s">
        <v>311</v>
      </c>
      <c r="M1911" s="85" t="s">
        <v>311</v>
      </c>
      <c r="N1911" s="83" t="s">
        <v>311</v>
      </c>
      <c r="O1911" s="84" t="s">
        <v>311</v>
      </c>
      <c r="P1911" s="83" t="s">
        <v>311</v>
      </c>
      <c r="Q1911" s="83" t="s">
        <v>311</v>
      </c>
      <c r="R1911" s="83" t="s">
        <v>311</v>
      </c>
      <c r="S1911" s="86" t="s">
        <v>311</v>
      </c>
      <c r="T1911" s="83" t="s">
        <v>311</v>
      </c>
      <c r="U1911" s="83" t="s">
        <v>311</v>
      </c>
      <c r="V1911" s="83" t="s">
        <v>311</v>
      </c>
      <c r="W1911" s="86" t="s">
        <v>311</v>
      </c>
      <c r="X1911" s="86" t="s">
        <v>311</v>
      </c>
      <c r="Y1911" s="90" t="str">
        <f>IF(tbl_main[[#This Row],[ИНН организации]]="","",IF(ISERROR(VLOOKUP(tbl_main[[#This Row],[ИНН организации]],tbl_inn[],3,FALSE)),"Проверьте ИНН",VLOOKUP(tbl_main[[#This Row],[ИНН организации]],tbl_inn[],3,FALSE)))</f>
        <v/>
      </c>
      <c r="Z1911" s="90" t="str">
        <f>IF(ISERROR(VLOOKUP(tbl_main[[#This Row],[ИНН организации]],tbl_inn[],4,FALSE)),"",VLOOKUP(tbl_main[[#This Row],[ИНН организации]],tbl_inn[],4,FALSE))</f>
        <v/>
      </c>
      <c r="AA1911" s="90" t="str">
        <f>IF(ISERROR(VLOOKUP(tbl_main[[#This Row],[ИНН организации]],tbl_inn[],8,FALSE)),"",VLOOKUP(tbl_main[[#This Row],[ИНН организации]],tbl_inn[],8,FALSE))</f>
        <v/>
      </c>
      <c r="AB1911" s="83" t="s">
        <v>311</v>
      </c>
      <c r="AC1911" s="83" t="s">
        <v>311</v>
      </c>
      <c r="AD1911" s="83" t="s">
        <v>311</v>
      </c>
      <c r="AE1911" s="83" t="s">
        <v>311</v>
      </c>
      <c r="AF1911" s="83" t="s">
        <v>311</v>
      </c>
      <c r="AG1911" s="83" t="s">
        <v>311</v>
      </c>
      <c r="AH1911" s="83" t="s">
        <v>311</v>
      </c>
      <c r="AI1911" s="83" t="s">
        <v>311</v>
      </c>
      <c r="AJ1911" s="83" t="s">
        <v>311</v>
      </c>
      <c r="AK1911" s="83" t="s">
        <v>311</v>
      </c>
      <c r="AL1911" s="83" t="s">
        <v>311</v>
      </c>
      <c r="AM1911" s="83" t="s">
        <v>311</v>
      </c>
      <c r="AN1911" s="83" t="s">
        <v>311</v>
      </c>
    </row>
    <row r="1912" spans="1:40" x14ac:dyDescent="0.25">
      <c r="A1912" s="81">
        <f t="shared" si="29"/>
        <v>1903</v>
      </c>
      <c r="B1912" s="82" t="str">
        <f>IF(tbl_main[[#This Row],[ТИП]]="","",IF(tbl_main[[#This Row],[Серия и номер]]="","",tbl_main[[#This Row],[ТИП]]&amp;"-"&amp;RIGHT(tbl_main[[#This Row],[Серия и номер]],6)))</f>
        <v/>
      </c>
      <c r="C1912" s="83" t="s">
        <v>311</v>
      </c>
      <c r="D1912" s="83" t="s">
        <v>311</v>
      </c>
      <c r="E1912" s="83" t="s">
        <v>311</v>
      </c>
      <c r="F1912" s="83" t="s">
        <v>311</v>
      </c>
      <c r="G1912" s="83" t="s">
        <v>311</v>
      </c>
      <c r="H1912" s="83" t="s">
        <v>311</v>
      </c>
      <c r="I1912" s="83" t="s">
        <v>311</v>
      </c>
      <c r="J1912" s="83" t="s">
        <v>311</v>
      </c>
      <c r="K1912" s="84" t="s">
        <v>311</v>
      </c>
      <c r="L1912" s="83" t="s">
        <v>311</v>
      </c>
      <c r="M1912" s="85" t="s">
        <v>311</v>
      </c>
      <c r="N1912" s="83" t="s">
        <v>311</v>
      </c>
      <c r="O1912" s="84" t="s">
        <v>311</v>
      </c>
      <c r="P1912" s="83" t="s">
        <v>311</v>
      </c>
      <c r="Q1912" s="83" t="s">
        <v>311</v>
      </c>
      <c r="R1912" s="83" t="s">
        <v>311</v>
      </c>
      <c r="S1912" s="86" t="s">
        <v>311</v>
      </c>
      <c r="T1912" s="83" t="s">
        <v>311</v>
      </c>
      <c r="U1912" s="83" t="s">
        <v>311</v>
      </c>
      <c r="V1912" s="83" t="s">
        <v>311</v>
      </c>
      <c r="W1912" s="86" t="s">
        <v>311</v>
      </c>
      <c r="X1912" s="86" t="s">
        <v>311</v>
      </c>
      <c r="Y1912" s="90" t="str">
        <f>IF(tbl_main[[#This Row],[ИНН организации]]="","",IF(ISERROR(VLOOKUP(tbl_main[[#This Row],[ИНН организации]],tbl_inn[],3,FALSE)),"Проверьте ИНН",VLOOKUP(tbl_main[[#This Row],[ИНН организации]],tbl_inn[],3,FALSE)))</f>
        <v/>
      </c>
      <c r="Z1912" s="90" t="str">
        <f>IF(ISERROR(VLOOKUP(tbl_main[[#This Row],[ИНН организации]],tbl_inn[],4,FALSE)),"",VLOOKUP(tbl_main[[#This Row],[ИНН организации]],tbl_inn[],4,FALSE))</f>
        <v/>
      </c>
      <c r="AA1912" s="90" t="str">
        <f>IF(ISERROR(VLOOKUP(tbl_main[[#This Row],[ИНН организации]],tbl_inn[],8,FALSE)),"",VLOOKUP(tbl_main[[#This Row],[ИНН организации]],tbl_inn[],8,FALSE))</f>
        <v/>
      </c>
      <c r="AB1912" s="83" t="s">
        <v>311</v>
      </c>
      <c r="AC1912" s="83" t="s">
        <v>311</v>
      </c>
      <c r="AD1912" s="83" t="s">
        <v>311</v>
      </c>
      <c r="AE1912" s="83" t="s">
        <v>311</v>
      </c>
      <c r="AF1912" s="83" t="s">
        <v>311</v>
      </c>
      <c r="AG1912" s="83" t="s">
        <v>311</v>
      </c>
      <c r="AH1912" s="83" t="s">
        <v>311</v>
      </c>
      <c r="AI1912" s="83" t="s">
        <v>311</v>
      </c>
      <c r="AJ1912" s="83" t="s">
        <v>311</v>
      </c>
      <c r="AK1912" s="83" t="s">
        <v>311</v>
      </c>
      <c r="AL1912" s="83" t="s">
        <v>311</v>
      </c>
      <c r="AM1912" s="83" t="s">
        <v>311</v>
      </c>
      <c r="AN1912" s="83" t="s">
        <v>311</v>
      </c>
    </row>
    <row r="1913" spans="1:40" x14ac:dyDescent="0.25">
      <c r="A1913" s="81">
        <f t="shared" si="29"/>
        <v>1904</v>
      </c>
      <c r="B1913" s="82" t="str">
        <f>IF(tbl_main[[#This Row],[ТИП]]="","",IF(tbl_main[[#This Row],[Серия и номер]]="","",tbl_main[[#This Row],[ТИП]]&amp;"-"&amp;RIGHT(tbl_main[[#This Row],[Серия и номер]],6)))</f>
        <v/>
      </c>
      <c r="C1913" s="83" t="s">
        <v>311</v>
      </c>
      <c r="D1913" s="83" t="s">
        <v>311</v>
      </c>
      <c r="E1913" s="83" t="s">
        <v>311</v>
      </c>
      <c r="F1913" s="83" t="s">
        <v>311</v>
      </c>
      <c r="G1913" s="83" t="s">
        <v>311</v>
      </c>
      <c r="H1913" s="83" t="s">
        <v>311</v>
      </c>
      <c r="I1913" s="83" t="s">
        <v>311</v>
      </c>
      <c r="J1913" s="83" t="s">
        <v>311</v>
      </c>
      <c r="K1913" s="84" t="s">
        <v>311</v>
      </c>
      <c r="L1913" s="83" t="s">
        <v>311</v>
      </c>
      <c r="M1913" s="85" t="s">
        <v>311</v>
      </c>
      <c r="N1913" s="83" t="s">
        <v>311</v>
      </c>
      <c r="O1913" s="84" t="s">
        <v>311</v>
      </c>
      <c r="P1913" s="83" t="s">
        <v>311</v>
      </c>
      <c r="Q1913" s="83" t="s">
        <v>311</v>
      </c>
      <c r="R1913" s="83" t="s">
        <v>311</v>
      </c>
      <c r="S1913" s="86" t="s">
        <v>311</v>
      </c>
      <c r="T1913" s="83" t="s">
        <v>311</v>
      </c>
      <c r="U1913" s="83" t="s">
        <v>311</v>
      </c>
      <c r="V1913" s="83" t="s">
        <v>311</v>
      </c>
      <c r="W1913" s="86" t="s">
        <v>311</v>
      </c>
      <c r="X1913" s="86" t="s">
        <v>311</v>
      </c>
      <c r="Y1913" s="90" t="str">
        <f>IF(tbl_main[[#This Row],[ИНН организации]]="","",IF(ISERROR(VLOOKUP(tbl_main[[#This Row],[ИНН организации]],tbl_inn[],3,FALSE)),"Проверьте ИНН",VLOOKUP(tbl_main[[#This Row],[ИНН организации]],tbl_inn[],3,FALSE)))</f>
        <v/>
      </c>
      <c r="Z1913" s="90" t="str">
        <f>IF(ISERROR(VLOOKUP(tbl_main[[#This Row],[ИНН организации]],tbl_inn[],4,FALSE)),"",VLOOKUP(tbl_main[[#This Row],[ИНН организации]],tbl_inn[],4,FALSE))</f>
        <v/>
      </c>
      <c r="AA1913" s="90" t="str">
        <f>IF(ISERROR(VLOOKUP(tbl_main[[#This Row],[ИНН организации]],tbl_inn[],8,FALSE)),"",VLOOKUP(tbl_main[[#This Row],[ИНН организации]],tbl_inn[],8,FALSE))</f>
        <v/>
      </c>
      <c r="AB1913" s="83" t="s">
        <v>311</v>
      </c>
      <c r="AC1913" s="83" t="s">
        <v>311</v>
      </c>
      <c r="AD1913" s="83" t="s">
        <v>311</v>
      </c>
      <c r="AE1913" s="83" t="s">
        <v>311</v>
      </c>
      <c r="AF1913" s="83" t="s">
        <v>311</v>
      </c>
      <c r="AG1913" s="83" t="s">
        <v>311</v>
      </c>
      <c r="AH1913" s="83" t="s">
        <v>311</v>
      </c>
      <c r="AI1913" s="83" t="s">
        <v>311</v>
      </c>
      <c r="AJ1913" s="83" t="s">
        <v>311</v>
      </c>
      <c r="AK1913" s="83" t="s">
        <v>311</v>
      </c>
      <c r="AL1913" s="83" t="s">
        <v>311</v>
      </c>
      <c r="AM1913" s="83" t="s">
        <v>311</v>
      </c>
      <c r="AN1913" s="83" t="s">
        <v>311</v>
      </c>
    </row>
    <row r="1914" spans="1:40" x14ac:dyDescent="0.25">
      <c r="A1914" s="81">
        <f t="shared" si="29"/>
        <v>1905</v>
      </c>
      <c r="B1914" s="82" t="str">
        <f>IF(tbl_main[[#This Row],[ТИП]]="","",IF(tbl_main[[#This Row],[Серия и номер]]="","",tbl_main[[#This Row],[ТИП]]&amp;"-"&amp;RIGHT(tbl_main[[#This Row],[Серия и номер]],6)))</f>
        <v/>
      </c>
      <c r="C1914" s="83" t="s">
        <v>311</v>
      </c>
      <c r="D1914" s="83" t="s">
        <v>311</v>
      </c>
      <c r="E1914" s="83" t="s">
        <v>311</v>
      </c>
      <c r="F1914" s="83" t="s">
        <v>311</v>
      </c>
      <c r="G1914" s="83" t="s">
        <v>311</v>
      </c>
      <c r="H1914" s="83" t="s">
        <v>311</v>
      </c>
      <c r="I1914" s="83" t="s">
        <v>311</v>
      </c>
      <c r="J1914" s="83" t="s">
        <v>311</v>
      </c>
      <c r="K1914" s="84" t="s">
        <v>311</v>
      </c>
      <c r="L1914" s="83" t="s">
        <v>311</v>
      </c>
      <c r="M1914" s="85" t="s">
        <v>311</v>
      </c>
      <c r="N1914" s="83" t="s">
        <v>311</v>
      </c>
      <c r="O1914" s="84" t="s">
        <v>311</v>
      </c>
      <c r="P1914" s="83" t="s">
        <v>311</v>
      </c>
      <c r="Q1914" s="83" t="s">
        <v>311</v>
      </c>
      <c r="R1914" s="83" t="s">
        <v>311</v>
      </c>
      <c r="S1914" s="86" t="s">
        <v>311</v>
      </c>
      <c r="T1914" s="83" t="s">
        <v>311</v>
      </c>
      <c r="U1914" s="83" t="s">
        <v>311</v>
      </c>
      <c r="V1914" s="83" t="s">
        <v>311</v>
      </c>
      <c r="W1914" s="86" t="s">
        <v>311</v>
      </c>
      <c r="X1914" s="86" t="s">
        <v>311</v>
      </c>
      <c r="Y1914" s="90" t="str">
        <f>IF(tbl_main[[#This Row],[ИНН организации]]="","",IF(ISERROR(VLOOKUP(tbl_main[[#This Row],[ИНН организации]],tbl_inn[],3,FALSE)),"Проверьте ИНН",VLOOKUP(tbl_main[[#This Row],[ИНН организации]],tbl_inn[],3,FALSE)))</f>
        <v/>
      </c>
      <c r="Z1914" s="90" t="str">
        <f>IF(ISERROR(VLOOKUP(tbl_main[[#This Row],[ИНН организации]],tbl_inn[],4,FALSE)),"",VLOOKUP(tbl_main[[#This Row],[ИНН организации]],tbl_inn[],4,FALSE))</f>
        <v/>
      </c>
      <c r="AA1914" s="90" t="str">
        <f>IF(ISERROR(VLOOKUP(tbl_main[[#This Row],[ИНН организации]],tbl_inn[],8,FALSE)),"",VLOOKUP(tbl_main[[#This Row],[ИНН организации]],tbl_inn[],8,FALSE))</f>
        <v/>
      </c>
      <c r="AB1914" s="83" t="s">
        <v>311</v>
      </c>
      <c r="AC1914" s="83" t="s">
        <v>311</v>
      </c>
      <c r="AD1914" s="83" t="s">
        <v>311</v>
      </c>
      <c r="AE1914" s="83" t="s">
        <v>311</v>
      </c>
      <c r="AF1914" s="83" t="s">
        <v>311</v>
      </c>
      <c r="AG1914" s="83" t="s">
        <v>311</v>
      </c>
      <c r="AH1914" s="83" t="s">
        <v>311</v>
      </c>
      <c r="AI1914" s="83" t="s">
        <v>311</v>
      </c>
      <c r="AJ1914" s="83" t="s">
        <v>311</v>
      </c>
      <c r="AK1914" s="83" t="s">
        <v>311</v>
      </c>
      <c r="AL1914" s="83" t="s">
        <v>311</v>
      </c>
      <c r="AM1914" s="83" t="s">
        <v>311</v>
      </c>
      <c r="AN1914" s="83" t="s">
        <v>311</v>
      </c>
    </row>
    <row r="1915" spans="1:40" x14ac:dyDescent="0.25">
      <c r="A1915" s="81">
        <f t="shared" si="29"/>
        <v>1906</v>
      </c>
      <c r="B1915" s="82" t="str">
        <f>IF(tbl_main[[#This Row],[ТИП]]="","",IF(tbl_main[[#This Row],[Серия и номер]]="","",tbl_main[[#This Row],[ТИП]]&amp;"-"&amp;RIGHT(tbl_main[[#This Row],[Серия и номер]],6)))</f>
        <v/>
      </c>
      <c r="C1915" s="83" t="s">
        <v>311</v>
      </c>
      <c r="D1915" s="83" t="s">
        <v>311</v>
      </c>
      <c r="E1915" s="83" t="s">
        <v>311</v>
      </c>
      <c r="F1915" s="83" t="s">
        <v>311</v>
      </c>
      <c r="G1915" s="83" t="s">
        <v>311</v>
      </c>
      <c r="H1915" s="83" t="s">
        <v>311</v>
      </c>
      <c r="I1915" s="83" t="s">
        <v>311</v>
      </c>
      <c r="J1915" s="83" t="s">
        <v>311</v>
      </c>
      <c r="K1915" s="84" t="s">
        <v>311</v>
      </c>
      <c r="L1915" s="83" t="s">
        <v>311</v>
      </c>
      <c r="M1915" s="85" t="s">
        <v>311</v>
      </c>
      <c r="N1915" s="83" t="s">
        <v>311</v>
      </c>
      <c r="O1915" s="84" t="s">
        <v>311</v>
      </c>
      <c r="P1915" s="83" t="s">
        <v>311</v>
      </c>
      <c r="Q1915" s="83" t="s">
        <v>311</v>
      </c>
      <c r="R1915" s="83" t="s">
        <v>311</v>
      </c>
      <c r="S1915" s="86" t="s">
        <v>311</v>
      </c>
      <c r="T1915" s="83" t="s">
        <v>311</v>
      </c>
      <c r="U1915" s="83" t="s">
        <v>311</v>
      </c>
      <c r="V1915" s="83" t="s">
        <v>311</v>
      </c>
      <c r="W1915" s="86" t="s">
        <v>311</v>
      </c>
      <c r="X1915" s="86" t="s">
        <v>311</v>
      </c>
      <c r="Y1915" s="90" t="str">
        <f>IF(tbl_main[[#This Row],[ИНН организации]]="","",IF(ISERROR(VLOOKUP(tbl_main[[#This Row],[ИНН организации]],tbl_inn[],3,FALSE)),"Проверьте ИНН",VLOOKUP(tbl_main[[#This Row],[ИНН организации]],tbl_inn[],3,FALSE)))</f>
        <v/>
      </c>
      <c r="Z1915" s="90" t="str">
        <f>IF(ISERROR(VLOOKUP(tbl_main[[#This Row],[ИНН организации]],tbl_inn[],4,FALSE)),"",VLOOKUP(tbl_main[[#This Row],[ИНН организации]],tbl_inn[],4,FALSE))</f>
        <v/>
      </c>
      <c r="AA1915" s="90" t="str">
        <f>IF(ISERROR(VLOOKUP(tbl_main[[#This Row],[ИНН организации]],tbl_inn[],8,FALSE)),"",VLOOKUP(tbl_main[[#This Row],[ИНН организации]],tbl_inn[],8,FALSE))</f>
        <v/>
      </c>
      <c r="AB1915" s="83" t="s">
        <v>311</v>
      </c>
      <c r="AC1915" s="83" t="s">
        <v>311</v>
      </c>
      <c r="AD1915" s="83" t="s">
        <v>311</v>
      </c>
      <c r="AE1915" s="83" t="s">
        <v>311</v>
      </c>
      <c r="AF1915" s="83" t="s">
        <v>311</v>
      </c>
      <c r="AG1915" s="83" t="s">
        <v>311</v>
      </c>
      <c r="AH1915" s="83" t="s">
        <v>311</v>
      </c>
      <c r="AI1915" s="83" t="s">
        <v>311</v>
      </c>
      <c r="AJ1915" s="83" t="s">
        <v>311</v>
      </c>
      <c r="AK1915" s="83" t="s">
        <v>311</v>
      </c>
      <c r="AL1915" s="83" t="s">
        <v>311</v>
      </c>
      <c r="AM1915" s="83" t="s">
        <v>311</v>
      </c>
      <c r="AN1915" s="83" t="s">
        <v>311</v>
      </c>
    </row>
    <row r="1916" spans="1:40" x14ac:dyDescent="0.25">
      <c r="A1916" s="81">
        <f t="shared" si="29"/>
        <v>1907</v>
      </c>
      <c r="B1916" s="82" t="str">
        <f>IF(tbl_main[[#This Row],[ТИП]]="","",IF(tbl_main[[#This Row],[Серия и номер]]="","",tbl_main[[#This Row],[ТИП]]&amp;"-"&amp;RIGHT(tbl_main[[#This Row],[Серия и номер]],6)))</f>
        <v/>
      </c>
      <c r="C1916" s="83" t="s">
        <v>311</v>
      </c>
      <c r="D1916" s="83" t="s">
        <v>311</v>
      </c>
      <c r="E1916" s="83" t="s">
        <v>311</v>
      </c>
      <c r="F1916" s="83" t="s">
        <v>311</v>
      </c>
      <c r="G1916" s="83" t="s">
        <v>311</v>
      </c>
      <c r="H1916" s="83" t="s">
        <v>311</v>
      </c>
      <c r="I1916" s="83" t="s">
        <v>311</v>
      </c>
      <c r="J1916" s="83" t="s">
        <v>311</v>
      </c>
      <c r="K1916" s="84" t="s">
        <v>311</v>
      </c>
      <c r="L1916" s="83" t="s">
        <v>311</v>
      </c>
      <c r="M1916" s="85" t="s">
        <v>311</v>
      </c>
      <c r="N1916" s="83" t="s">
        <v>311</v>
      </c>
      <c r="O1916" s="84" t="s">
        <v>311</v>
      </c>
      <c r="P1916" s="83" t="s">
        <v>311</v>
      </c>
      <c r="Q1916" s="83" t="s">
        <v>311</v>
      </c>
      <c r="R1916" s="83" t="s">
        <v>311</v>
      </c>
      <c r="S1916" s="86" t="s">
        <v>311</v>
      </c>
      <c r="T1916" s="83" t="s">
        <v>311</v>
      </c>
      <c r="U1916" s="83" t="s">
        <v>311</v>
      </c>
      <c r="V1916" s="83" t="s">
        <v>311</v>
      </c>
      <c r="W1916" s="86" t="s">
        <v>311</v>
      </c>
      <c r="X1916" s="86" t="s">
        <v>311</v>
      </c>
      <c r="Y1916" s="90" t="str">
        <f>IF(tbl_main[[#This Row],[ИНН организации]]="","",IF(ISERROR(VLOOKUP(tbl_main[[#This Row],[ИНН организации]],tbl_inn[],3,FALSE)),"Проверьте ИНН",VLOOKUP(tbl_main[[#This Row],[ИНН организации]],tbl_inn[],3,FALSE)))</f>
        <v/>
      </c>
      <c r="Z1916" s="90" t="str">
        <f>IF(ISERROR(VLOOKUP(tbl_main[[#This Row],[ИНН организации]],tbl_inn[],4,FALSE)),"",VLOOKUP(tbl_main[[#This Row],[ИНН организации]],tbl_inn[],4,FALSE))</f>
        <v/>
      </c>
      <c r="AA1916" s="90" t="str">
        <f>IF(ISERROR(VLOOKUP(tbl_main[[#This Row],[ИНН организации]],tbl_inn[],8,FALSE)),"",VLOOKUP(tbl_main[[#This Row],[ИНН организации]],tbl_inn[],8,FALSE))</f>
        <v/>
      </c>
      <c r="AB1916" s="83" t="s">
        <v>311</v>
      </c>
      <c r="AC1916" s="83" t="s">
        <v>311</v>
      </c>
      <c r="AD1916" s="83" t="s">
        <v>311</v>
      </c>
      <c r="AE1916" s="83" t="s">
        <v>311</v>
      </c>
      <c r="AF1916" s="83" t="s">
        <v>311</v>
      </c>
      <c r="AG1916" s="83" t="s">
        <v>311</v>
      </c>
      <c r="AH1916" s="83" t="s">
        <v>311</v>
      </c>
      <c r="AI1916" s="83" t="s">
        <v>311</v>
      </c>
      <c r="AJ1916" s="83" t="s">
        <v>311</v>
      </c>
      <c r="AK1916" s="83" t="s">
        <v>311</v>
      </c>
      <c r="AL1916" s="83" t="s">
        <v>311</v>
      </c>
      <c r="AM1916" s="83" t="s">
        <v>311</v>
      </c>
      <c r="AN1916" s="83" t="s">
        <v>311</v>
      </c>
    </row>
    <row r="1917" spans="1:40" x14ac:dyDescent="0.25">
      <c r="A1917" s="81">
        <f t="shared" si="29"/>
        <v>1908</v>
      </c>
      <c r="B1917" s="82" t="str">
        <f>IF(tbl_main[[#This Row],[ТИП]]="","",IF(tbl_main[[#This Row],[Серия и номер]]="","",tbl_main[[#This Row],[ТИП]]&amp;"-"&amp;RIGHT(tbl_main[[#This Row],[Серия и номер]],6)))</f>
        <v/>
      </c>
      <c r="C1917" s="83" t="s">
        <v>311</v>
      </c>
      <c r="D1917" s="83" t="s">
        <v>311</v>
      </c>
      <c r="E1917" s="83" t="s">
        <v>311</v>
      </c>
      <c r="F1917" s="83" t="s">
        <v>311</v>
      </c>
      <c r="G1917" s="83" t="s">
        <v>311</v>
      </c>
      <c r="H1917" s="83" t="s">
        <v>311</v>
      </c>
      <c r="I1917" s="83" t="s">
        <v>311</v>
      </c>
      <c r="J1917" s="83" t="s">
        <v>311</v>
      </c>
      <c r="K1917" s="84" t="s">
        <v>311</v>
      </c>
      <c r="L1917" s="83" t="s">
        <v>311</v>
      </c>
      <c r="M1917" s="85" t="s">
        <v>311</v>
      </c>
      <c r="N1917" s="83" t="s">
        <v>311</v>
      </c>
      <c r="O1917" s="84" t="s">
        <v>311</v>
      </c>
      <c r="P1917" s="83" t="s">
        <v>311</v>
      </c>
      <c r="Q1917" s="83" t="s">
        <v>311</v>
      </c>
      <c r="R1917" s="83" t="s">
        <v>311</v>
      </c>
      <c r="S1917" s="86" t="s">
        <v>311</v>
      </c>
      <c r="T1917" s="83" t="s">
        <v>311</v>
      </c>
      <c r="U1917" s="83" t="s">
        <v>311</v>
      </c>
      <c r="V1917" s="83" t="s">
        <v>311</v>
      </c>
      <c r="W1917" s="86" t="s">
        <v>311</v>
      </c>
      <c r="X1917" s="86" t="s">
        <v>311</v>
      </c>
      <c r="Y1917" s="90" t="str">
        <f>IF(tbl_main[[#This Row],[ИНН организации]]="","",IF(ISERROR(VLOOKUP(tbl_main[[#This Row],[ИНН организации]],tbl_inn[],3,FALSE)),"Проверьте ИНН",VLOOKUP(tbl_main[[#This Row],[ИНН организации]],tbl_inn[],3,FALSE)))</f>
        <v/>
      </c>
      <c r="Z1917" s="90" t="str">
        <f>IF(ISERROR(VLOOKUP(tbl_main[[#This Row],[ИНН организации]],tbl_inn[],4,FALSE)),"",VLOOKUP(tbl_main[[#This Row],[ИНН организации]],tbl_inn[],4,FALSE))</f>
        <v/>
      </c>
      <c r="AA1917" s="90" t="str">
        <f>IF(ISERROR(VLOOKUP(tbl_main[[#This Row],[ИНН организации]],tbl_inn[],8,FALSE)),"",VLOOKUP(tbl_main[[#This Row],[ИНН организации]],tbl_inn[],8,FALSE))</f>
        <v/>
      </c>
      <c r="AB1917" s="83" t="s">
        <v>311</v>
      </c>
      <c r="AC1917" s="83" t="s">
        <v>311</v>
      </c>
      <c r="AD1917" s="83" t="s">
        <v>311</v>
      </c>
      <c r="AE1917" s="83" t="s">
        <v>311</v>
      </c>
      <c r="AF1917" s="83" t="s">
        <v>311</v>
      </c>
      <c r="AG1917" s="83" t="s">
        <v>311</v>
      </c>
      <c r="AH1917" s="83" t="s">
        <v>311</v>
      </c>
      <c r="AI1917" s="83" t="s">
        <v>311</v>
      </c>
      <c r="AJ1917" s="83" t="s">
        <v>311</v>
      </c>
      <c r="AK1917" s="83" t="s">
        <v>311</v>
      </c>
      <c r="AL1917" s="83" t="s">
        <v>311</v>
      </c>
      <c r="AM1917" s="83" t="s">
        <v>311</v>
      </c>
      <c r="AN1917" s="83" t="s">
        <v>311</v>
      </c>
    </row>
    <row r="1918" spans="1:40" x14ac:dyDescent="0.25">
      <c r="A1918" s="81">
        <f t="shared" si="29"/>
        <v>1909</v>
      </c>
      <c r="B1918" s="82" t="str">
        <f>IF(tbl_main[[#This Row],[ТИП]]="","",IF(tbl_main[[#This Row],[Серия и номер]]="","",tbl_main[[#This Row],[ТИП]]&amp;"-"&amp;RIGHT(tbl_main[[#This Row],[Серия и номер]],6)))</f>
        <v/>
      </c>
      <c r="C1918" s="83" t="s">
        <v>311</v>
      </c>
      <c r="D1918" s="83" t="s">
        <v>311</v>
      </c>
      <c r="E1918" s="83" t="s">
        <v>311</v>
      </c>
      <c r="F1918" s="83" t="s">
        <v>311</v>
      </c>
      <c r="G1918" s="83" t="s">
        <v>311</v>
      </c>
      <c r="H1918" s="83" t="s">
        <v>311</v>
      </c>
      <c r="I1918" s="83" t="s">
        <v>311</v>
      </c>
      <c r="J1918" s="83" t="s">
        <v>311</v>
      </c>
      <c r="K1918" s="84" t="s">
        <v>311</v>
      </c>
      <c r="L1918" s="83" t="s">
        <v>311</v>
      </c>
      <c r="M1918" s="85" t="s">
        <v>311</v>
      </c>
      <c r="N1918" s="83" t="s">
        <v>311</v>
      </c>
      <c r="O1918" s="84" t="s">
        <v>311</v>
      </c>
      <c r="P1918" s="83" t="s">
        <v>311</v>
      </c>
      <c r="Q1918" s="83" t="s">
        <v>311</v>
      </c>
      <c r="R1918" s="83" t="s">
        <v>311</v>
      </c>
      <c r="S1918" s="86" t="s">
        <v>311</v>
      </c>
      <c r="T1918" s="83" t="s">
        <v>311</v>
      </c>
      <c r="U1918" s="83" t="s">
        <v>311</v>
      </c>
      <c r="V1918" s="83" t="s">
        <v>311</v>
      </c>
      <c r="W1918" s="86" t="s">
        <v>311</v>
      </c>
      <c r="X1918" s="86" t="s">
        <v>311</v>
      </c>
      <c r="Y1918" s="90" t="str">
        <f>IF(tbl_main[[#This Row],[ИНН организации]]="","",IF(ISERROR(VLOOKUP(tbl_main[[#This Row],[ИНН организации]],tbl_inn[],3,FALSE)),"Проверьте ИНН",VLOOKUP(tbl_main[[#This Row],[ИНН организации]],tbl_inn[],3,FALSE)))</f>
        <v/>
      </c>
      <c r="Z1918" s="90" t="str">
        <f>IF(ISERROR(VLOOKUP(tbl_main[[#This Row],[ИНН организации]],tbl_inn[],4,FALSE)),"",VLOOKUP(tbl_main[[#This Row],[ИНН организации]],tbl_inn[],4,FALSE))</f>
        <v/>
      </c>
      <c r="AA1918" s="90" t="str">
        <f>IF(ISERROR(VLOOKUP(tbl_main[[#This Row],[ИНН организации]],tbl_inn[],8,FALSE)),"",VLOOKUP(tbl_main[[#This Row],[ИНН организации]],tbl_inn[],8,FALSE))</f>
        <v/>
      </c>
      <c r="AB1918" s="83" t="s">
        <v>311</v>
      </c>
      <c r="AC1918" s="83" t="s">
        <v>311</v>
      </c>
      <c r="AD1918" s="83" t="s">
        <v>311</v>
      </c>
      <c r="AE1918" s="83" t="s">
        <v>311</v>
      </c>
      <c r="AF1918" s="83" t="s">
        <v>311</v>
      </c>
      <c r="AG1918" s="83" t="s">
        <v>311</v>
      </c>
      <c r="AH1918" s="83" t="s">
        <v>311</v>
      </c>
      <c r="AI1918" s="83" t="s">
        <v>311</v>
      </c>
      <c r="AJ1918" s="83" t="s">
        <v>311</v>
      </c>
      <c r="AK1918" s="83" t="s">
        <v>311</v>
      </c>
      <c r="AL1918" s="83" t="s">
        <v>311</v>
      </c>
      <c r="AM1918" s="83" t="s">
        <v>311</v>
      </c>
      <c r="AN1918" s="83" t="s">
        <v>311</v>
      </c>
    </row>
    <row r="1919" spans="1:40" x14ac:dyDescent="0.25">
      <c r="A1919" s="81">
        <f t="shared" si="29"/>
        <v>1910</v>
      </c>
      <c r="B1919" s="82" t="str">
        <f>IF(tbl_main[[#This Row],[ТИП]]="","",IF(tbl_main[[#This Row],[Серия и номер]]="","",tbl_main[[#This Row],[ТИП]]&amp;"-"&amp;RIGHT(tbl_main[[#This Row],[Серия и номер]],6)))</f>
        <v/>
      </c>
      <c r="C1919" s="83" t="s">
        <v>311</v>
      </c>
      <c r="D1919" s="83" t="s">
        <v>311</v>
      </c>
      <c r="E1919" s="83" t="s">
        <v>311</v>
      </c>
      <c r="F1919" s="83" t="s">
        <v>311</v>
      </c>
      <c r="G1919" s="83" t="s">
        <v>311</v>
      </c>
      <c r="H1919" s="83" t="s">
        <v>311</v>
      </c>
      <c r="I1919" s="83" t="s">
        <v>311</v>
      </c>
      <c r="J1919" s="83" t="s">
        <v>311</v>
      </c>
      <c r="K1919" s="84" t="s">
        <v>311</v>
      </c>
      <c r="L1919" s="83" t="s">
        <v>311</v>
      </c>
      <c r="M1919" s="85" t="s">
        <v>311</v>
      </c>
      <c r="N1919" s="83" t="s">
        <v>311</v>
      </c>
      <c r="O1919" s="84" t="s">
        <v>311</v>
      </c>
      <c r="P1919" s="83" t="s">
        <v>311</v>
      </c>
      <c r="Q1919" s="83" t="s">
        <v>311</v>
      </c>
      <c r="R1919" s="83" t="s">
        <v>311</v>
      </c>
      <c r="S1919" s="86" t="s">
        <v>311</v>
      </c>
      <c r="T1919" s="83" t="s">
        <v>311</v>
      </c>
      <c r="U1919" s="83" t="s">
        <v>311</v>
      </c>
      <c r="V1919" s="83" t="s">
        <v>311</v>
      </c>
      <c r="W1919" s="86" t="s">
        <v>311</v>
      </c>
      <c r="X1919" s="86" t="s">
        <v>311</v>
      </c>
      <c r="Y1919" s="90" t="str">
        <f>IF(tbl_main[[#This Row],[ИНН организации]]="","",IF(ISERROR(VLOOKUP(tbl_main[[#This Row],[ИНН организации]],tbl_inn[],3,FALSE)),"Проверьте ИНН",VLOOKUP(tbl_main[[#This Row],[ИНН организации]],tbl_inn[],3,FALSE)))</f>
        <v/>
      </c>
      <c r="Z1919" s="90" t="str">
        <f>IF(ISERROR(VLOOKUP(tbl_main[[#This Row],[ИНН организации]],tbl_inn[],4,FALSE)),"",VLOOKUP(tbl_main[[#This Row],[ИНН организации]],tbl_inn[],4,FALSE))</f>
        <v/>
      </c>
      <c r="AA1919" s="90" t="str">
        <f>IF(ISERROR(VLOOKUP(tbl_main[[#This Row],[ИНН организации]],tbl_inn[],8,FALSE)),"",VLOOKUP(tbl_main[[#This Row],[ИНН организации]],tbl_inn[],8,FALSE))</f>
        <v/>
      </c>
      <c r="AB1919" s="83" t="s">
        <v>311</v>
      </c>
      <c r="AC1919" s="83" t="s">
        <v>311</v>
      </c>
      <c r="AD1919" s="83" t="s">
        <v>311</v>
      </c>
      <c r="AE1919" s="83" t="s">
        <v>311</v>
      </c>
      <c r="AF1919" s="83" t="s">
        <v>311</v>
      </c>
      <c r="AG1919" s="83" t="s">
        <v>311</v>
      </c>
      <c r="AH1919" s="83" t="s">
        <v>311</v>
      </c>
      <c r="AI1919" s="83" t="s">
        <v>311</v>
      </c>
      <c r="AJ1919" s="83" t="s">
        <v>311</v>
      </c>
      <c r="AK1919" s="83" t="s">
        <v>311</v>
      </c>
      <c r="AL1919" s="83" t="s">
        <v>311</v>
      </c>
      <c r="AM1919" s="83" t="s">
        <v>311</v>
      </c>
      <c r="AN1919" s="83" t="s">
        <v>311</v>
      </c>
    </row>
    <row r="1920" spans="1:40" x14ac:dyDescent="0.25">
      <c r="A1920" s="81">
        <f t="shared" si="29"/>
        <v>1911</v>
      </c>
      <c r="B1920" s="82" t="str">
        <f>IF(tbl_main[[#This Row],[ТИП]]="","",IF(tbl_main[[#This Row],[Серия и номер]]="","",tbl_main[[#This Row],[ТИП]]&amp;"-"&amp;RIGHT(tbl_main[[#This Row],[Серия и номер]],6)))</f>
        <v/>
      </c>
      <c r="C1920" s="83" t="s">
        <v>311</v>
      </c>
      <c r="D1920" s="83" t="s">
        <v>311</v>
      </c>
      <c r="E1920" s="83" t="s">
        <v>311</v>
      </c>
      <c r="F1920" s="83" t="s">
        <v>311</v>
      </c>
      <c r="G1920" s="83" t="s">
        <v>311</v>
      </c>
      <c r="H1920" s="83" t="s">
        <v>311</v>
      </c>
      <c r="I1920" s="83" t="s">
        <v>311</v>
      </c>
      <c r="J1920" s="83" t="s">
        <v>311</v>
      </c>
      <c r="K1920" s="84" t="s">
        <v>311</v>
      </c>
      <c r="L1920" s="83" t="s">
        <v>311</v>
      </c>
      <c r="M1920" s="85" t="s">
        <v>311</v>
      </c>
      <c r="N1920" s="83" t="s">
        <v>311</v>
      </c>
      <c r="O1920" s="84" t="s">
        <v>311</v>
      </c>
      <c r="P1920" s="83" t="s">
        <v>311</v>
      </c>
      <c r="Q1920" s="83" t="s">
        <v>311</v>
      </c>
      <c r="R1920" s="83" t="s">
        <v>311</v>
      </c>
      <c r="S1920" s="86" t="s">
        <v>311</v>
      </c>
      <c r="T1920" s="83" t="s">
        <v>311</v>
      </c>
      <c r="U1920" s="83" t="s">
        <v>311</v>
      </c>
      <c r="V1920" s="83" t="s">
        <v>311</v>
      </c>
      <c r="W1920" s="86" t="s">
        <v>311</v>
      </c>
      <c r="X1920" s="86" t="s">
        <v>311</v>
      </c>
      <c r="Y1920" s="90" t="str">
        <f>IF(tbl_main[[#This Row],[ИНН организации]]="","",IF(ISERROR(VLOOKUP(tbl_main[[#This Row],[ИНН организации]],tbl_inn[],3,FALSE)),"Проверьте ИНН",VLOOKUP(tbl_main[[#This Row],[ИНН организации]],tbl_inn[],3,FALSE)))</f>
        <v/>
      </c>
      <c r="Z1920" s="90" t="str">
        <f>IF(ISERROR(VLOOKUP(tbl_main[[#This Row],[ИНН организации]],tbl_inn[],4,FALSE)),"",VLOOKUP(tbl_main[[#This Row],[ИНН организации]],tbl_inn[],4,FALSE))</f>
        <v/>
      </c>
      <c r="AA1920" s="90" t="str">
        <f>IF(ISERROR(VLOOKUP(tbl_main[[#This Row],[ИНН организации]],tbl_inn[],8,FALSE)),"",VLOOKUP(tbl_main[[#This Row],[ИНН организации]],tbl_inn[],8,FALSE))</f>
        <v/>
      </c>
      <c r="AB1920" s="83" t="s">
        <v>311</v>
      </c>
      <c r="AC1920" s="83" t="s">
        <v>311</v>
      </c>
      <c r="AD1920" s="83" t="s">
        <v>311</v>
      </c>
      <c r="AE1920" s="83" t="s">
        <v>311</v>
      </c>
      <c r="AF1920" s="83" t="s">
        <v>311</v>
      </c>
      <c r="AG1920" s="83" t="s">
        <v>311</v>
      </c>
      <c r="AH1920" s="83" t="s">
        <v>311</v>
      </c>
      <c r="AI1920" s="83" t="s">
        <v>311</v>
      </c>
      <c r="AJ1920" s="83" t="s">
        <v>311</v>
      </c>
      <c r="AK1920" s="83" t="s">
        <v>311</v>
      </c>
      <c r="AL1920" s="83" t="s">
        <v>311</v>
      </c>
      <c r="AM1920" s="83" t="s">
        <v>311</v>
      </c>
      <c r="AN1920" s="83" t="s">
        <v>311</v>
      </c>
    </row>
    <row r="1921" spans="1:40" x14ac:dyDescent="0.25">
      <c r="A1921" s="81">
        <f t="shared" si="29"/>
        <v>1912</v>
      </c>
      <c r="B1921" s="82" t="str">
        <f>IF(tbl_main[[#This Row],[ТИП]]="","",IF(tbl_main[[#This Row],[Серия и номер]]="","",tbl_main[[#This Row],[ТИП]]&amp;"-"&amp;RIGHT(tbl_main[[#This Row],[Серия и номер]],6)))</f>
        <v/>
      </c>
      <c r="C1921" s="83" t="s">
        <v>311</v>
      </c>
      <c r="D1921" s="83" t="s">
        <v>311</v>
      </c>
      <c r="E1921" s="83" t="s">
        <v>311</v>
      </c>
      <c r="F1921" s="83" t="s">
        <v>311</v>
      </c>
      <c r="G1921" s="83" t="s">
        <v>311</v>
      </c>
      <c r="H1921" s="83" t="s">
        <v>311</v>
      </c>
      <c r="I1921" s="83" t="s">
        <v>311</v>
      </c>
      <c r="J1921" s="83" t="s">
        <v>311</v>
      </c>
      <c r="K1921" s="84" t="s">
        <v>311</v>
      </c>
      <c r="L1921" s="83" t="s">
        <v>311</v>
      </c>
      <c r="M1921" s="85" t="s">
        <v>311</v>
      </c>
      <c r="N1921" s="83" t="s">
        <v>311</v>
      </c>
      <c r="O1921" s="84" t="s">
        <v>311</v>
      </c>
      <c r="P1921" s="83" t="s">
        <v>311</v>
      </c>
      <c r="Q1921" s="83" t="s">
        <v>311</v>
      </c>
      <c r="R1921" s="83" t="s">
        <v>311</v>
      </c>
      <c r="S1921" s="86" t="s">
        <v>311</v>
      </c>
      <c r="T1921" s="83" t="s">
        <v>311</v>
      </c>
      <c r="U1921" s="83" t="s">
        <v>311</v>
      </c>
      <c r="V1921" s="83" t="s">
        <v>311</v>
      </c>
      <c r="W1921" s="86" t="s">
        <v>311</v>
      </c>
      <c r="X1921" s="86" t="s">
        <v>311</v>
      </c>
      <c r="Y1921" s="90" t="str">
        <f>IF(tbl_main[[#This Row],[ИНН организации]]="","",IF(ISERROR(VLOOKUP(tbl_main[[#This Row],[ИНН организации]],tbl_inn[],3,FALSE)),"Проверьте ИНН",VLOOKUP(tbl_main[[#This Row],[ИНН организации]],tbl_inn[],3,FALSE)))</f>
        <v/>
      </c>
      <c r="Z1921" s="90" t="str">
        <f>IF(ISERROR(VLOOKUP(tbl_main[[#This Row],[ИНН организации]],tbl_inn[],4,FALSE)),"",VLOOKUP(tbl_main[[#This Row],[ИНН организации]],tbl_inn[],4,FALSE))</f>
        <v/>
      </c>
      <c r="AA1921" s="90" t="str">
        <f>IF(ISERROR(VLOOKUP(tbl_main[[#This Row],[ИНН организации]],tbl_inn[],8,FALSE)),"",VLOOKUP(tbl_main[[#This Row],[ИНН организации]],tbl_inn[],8,FALSE))</f>
        <v/>
      </c>
      <c r="AB1921" s="83" t="s">
        <v>311</v>
      </c>
      <c r="AC1921" s="83" t="s">
        <v>311</v>
      </c>
      <c r="AD1921" s="83" t="s">
        <v>311</v>
      </c>
      <c r="AE1921" s="83" t="s">
        <v>311</v>
      </c>
      <c r="AF1921" s="83" t="s">
        <v>311</v>
      </c>
      <c r="AG1921" s="83" t="s">
        <v>311</v>
      </c>
      <c r="AH1921" s="83" t="s">
        <v>311</v>
      </c>
      <c r="AI1921" s="83" t="s">
        <v>311</v>
      </c>
      <c r="AJ1921" s="83" t="s">
        <v>311</v>
      </c>
      <c r="AK1921" s="83" t="s">
        <v>311</v>
      </c>
      <c r="AL1921" s="83" t="s">
        <v>311</v>
      </c>
      <c r="AM1921" s="83" t="s">
        <v>311</v>
      </c>
      <c r="AN1921" s="83" t="s">
        <v>311</v>
      </c>
    </row>
    <row r="1922" spans="1:40" x14ac:dyDescent="0.25">
      <c r="A1922" s="81">
        <f t="shared" si="29"/>
        <v>1913</v>
      </c>
      <c r="B1922" s="82" t="str">
        <f>IF(tbl_main[[#This Row],[ТИП]]="","",IF(tbl_main[[#This Row],[Серия и номер]]="","",tbl_main[[#This Row],[ТИП]]&amp;"-"&amp;RIGHT(tbl_main[[#This Row],[Серия и номер]],6)))</f>
        <v/>
      </c>
      <c r="C1922" s="83" t="s">
        <v>311</v>
      </c>
      <c r="D1922" s="83" t="s">
        <v>311</v>
      </c>
      <c r="E1922" s="83" t="s">
        <v>311</v>
      </c>
      <c r="F1922" s="83" t="s">
        <v>311</v>
      </c>
      <c r="G1922" s="83" t="s">
        <v>311</v>
      </c>
      <c r="H1922" s="83" t="s">
        <v>311</v>
      </c>
      <c r="I1922" s="83" t="s">
        <v>311</v>
      </c>
      <c r="J1922" s="83" t="s">
        <v>311</v>
      </c>
      <c r="K1922" s="84" t="s">
        <v>311</v>
      </c>
      <c r="L1922" s="83" t="s">
        <v>311</v>
      </c>
      <c r="M1922" s="85" t="s">
        <v>311</v>
      </c>
      <c r="N1922" s="83" t="s">
        <v>311</v>
      </c>
      <c r="O1922" s="84" t="s">
        <v>311</v>
      </c>
      <c r="P1922" s="83" t="s">
        <v>311</v>
      </c>
      <c r="Q1922" s="83" t="s">
        <v>311</v>
      </c>
      <c r="R1922" s="83" t="s">
        <v>311</v>
      </c>
      <c r="S1922" s="86" t="s">
        <v>311</v>
      </c>
      <c r="T1922" s="83" t="s">
        <v>311</v>
      </c>
      <c r="U1922" s="83" t="s">
        <v>311</v>
      </c>
      <c r="V1922" s="83" t="s">
        <v>311</v>
      </c>
      <c r="W1922" s="86" t="s">
        <v>311</v>
      </c>
      <c r="X1922" s="86" t="s">
        <v>311</v>
      </c>
      <c r="Y1922" s="90" t="str">
        <f>IF(tbl_main[[#This Row],[ИНН организации]]="","",IF(ISERROR(VLOOKUP(tbl_main[[#This Row],[ИНН организации]],tbl_inn[],3,FALSE)),"Проверьте ИНН",VLOOKUP(tbl_main[[#This Row],[ИНН организации]],tbl_inn[],3,FALSE)))</f>
        <v/>
      </c>
      <c r="Z1922" s="90" t="str">
        <f>IF(ISERROR(VLOOKUP(tbl_main[[#This Row],[ИНН организации]],tbl_inn[],4,FALSE)),"",VLOOKUP(tbl_main[[#This Row],[ИНН организации]],tbl_inn[],4,FALSE))</f>
        <v/>
      </c>
      <c r="AA1922" s="90" t="str">
        <f>IF(ISERROR(VLOOKUP(tbl_main[[#This Row],[ИНН организации]],tbl_inn[],8,FALSE)),"",VLOOKUP(tbl_main[[#This Row],[ИНН организации]],tbl_inn[],8,FALSE))</f>
        <v/>
      </c>
      <c r="AB1922" s="83" t="s">
        <v>311</v>
      </c>
      <c r="AC1922" s="83" t="s">
        <v>311</v>
      </c>
      <c r="AD1922" s="83" t="s">
        <v>311</v>
      </c>
      <c r="AE1922" s="83" t="s">
        <v>311</v>
      </c>
      <c r="AF1922" s="83" t="s">
        <v>311</v>
      </c>
      <c r="AG1922" s="83" t="s">
        <v>311</v>
      </c>
      <c r="AH1922" s="83" t="s">
        <v>311</v>
      </c>
      <c r="AI1922" s="83" t="s">
        <v>311</v>
      </c>
      <c r="AJ1922" s="83" t="s">
        <v>311</v>
      </c>
      <c r="AK1922" s="83" t="s">
        <v>311</v>
      </c>
      <c r="AL1922" s="83" t="s">
        <v>311</v>
      </c>
      <c r="AM1922" s="83" t="s">
        <v>311</v>
      </c>
      <c r="AN1922" s="83" t="s">
        <v>311</v>
      </c>
    </row>
    <row r="1923" spans="1:40" x14ac:dyDescent="0.25">
      <c r="A1923" s="81">
        <f t="shared" si="29"/>
        <v>1914</v>
      </c>
      <c r="B1923" s="82" t="str">
        <f>IF(tbl_main[[#This Row],[ТИП]]="","",IF(tbl_main[[#This Row],[Серия и номер]]="","",tbl_main[[#This Row],[ТИП]]&amp;"-"&amp;RIGHT(tbl_main[[#This Row],[Серия и номер]],6)))</f>
        <v/>
      </c>
      <c r="C1923" s="83" t="s">
        <v>311</v>
      </c>
      <c r="D1923" s="83" t="s">
        <v>311</v>
      </c>
      <c r="E1923" s="83" t="s">
        <v>311</v>
      </c>
      <c r="F1923" s="83" t="s">
        <v>311</v>
      </c>
      <c r="G1923" s="83" t="s">
        <v>311</v>
      </c>
      <c r="H1923" s="83" t="s">
        <v>311</v>
      </c>
      <c r="I1923" s="83" t="s">
        <v>311</v>
      </c>
      <c r="J1923" s="83" t="s">
        <v>311</v>
      </c>
      <c r="K1923" s="84" t="s">
        <v>311</v>
      </c>
      <c r="L1923" s="83" t="s">
        <v>311</v>
      </c>
      <c r="M1923" s="85" t="s">
        <v>311</v>
      </c>
      <c r="N1923" s="83" t="s">
        <v>311</v>
      </c>
      <c r="O1923" s="84" t="s">
        <v>311</v>
      </c>
      <c r="P1923" s="83" t="s">
        <v>311</v>
      </c>
      <c r="Q1923" s="83" t="s">
        <v>311</v>
      </c>
      <c r="R1923" s="83" t="s">
        <v>311</v>
      </c>
      <c r="S1923" s="86" t="s">
        <v>311</v>
      </c>
      <c r="T1923" s="83" t="s">
        <v>311</v>
      </c>
      <c r="U1923" s="83" t="s">
        <v>311</v>
      </c>
      <c r="V1923" s="83" t="s">
        <v>311</v>
      </c>
      <c r="W1923" s="86" t="s">
        <v>311</v>
      </c>
      <c r="X1923" s="86" t="s">
        <v>311</v>
      </c>
      <c r="Y1923" s="90" t="str">
        <f>IF(tbl_main[[#This Row],[ИНН организации]]="","",IF(ISERROR(VLOOKUP(tbl_main[[#This Row],[ИНН организации]],tbl_inn[],3,FALSE)),"Проверьте ИНН",VLOOKUP(tbl_main[[#This Row],[ИНН организации]],tbl_inn[],3,FALSE)))</f>
        <v/>
      </c>
      <c r="Z1923" s="90" t="str">
        <f>IF(ISERROR(VLOOKUP(tbl_main[[#This Row],[ИНН организации]],tbl_inn[],4,FALSE)),"",VLOOKUP(tbl_main[[#This Row],[ИНН организации]],tbl_inn[],4,FALSE))</f>
        <v/>
      </c>
      <c r="AA1923" s="90" t="str">
        <f>IF(ISERROR(VLOOKUP(tbl_main[[#This Row],[ИНН организации]],tbl_inn[],8,FALSE)),"",VLOOKUP(tbl_main[[#This Row],[ИНН организации]],tbl_inn[],8,FALSE))</f>
        <v/>
      </c>
      <c r="AB1923" s="83" t="s">
        <v>311</v>
      </c>
      <c r="AC1923" s="83" t="s">
        <v>311</v>
      </c>
      <c r="AD1923" s="83" t="s">
        <v>311</v>
      </c>
      <c r="AE1923" s="83" t="s">
        <v>311</v>
      </c>
      <c r="AF1923" s="83" t="s">
        <v>311</v>
      </c>
      <c r="AG1923" s="83" t="s">
        <v>311</v>
      </c>
      <c r="AH1923" s="83" t="s">
        <v>311</v>
      </c>
      <c r="AI1923" s="83" t="s">
        <v>311</v>
      </c>
      <c r="AJ1923" s="83" t="s">
        <v>311</v>
      </c>
      <c r="AK1923" s="83" t="s">
        <v>311</v>
      </c>
      <c r="AL1923" s="83" t="s">
        <v>311</v>
      </c>
      <c r="AM1923" s="83" t="s">
        <v>311</v>
      </c>
      <c r="AN1923" s="83" t="s">
        <v>311</v>
      </c>
    </row>
    <row r="1924" spans="1:40" x14ac:dyDescent="0.25">
      <c r="A1924" s="81">
        <f t="shared" si="29"/>
        <v>1915</v>
      </c>
      <c r="B1924" s="82" t="str">
        <f>IF(tbl_main[[#This Row],[ТИП]]="","",IF(tbl_main[[#This Row],[Серия и номер]]="","",tbl_main[[#This Row],[ТИП]]&amp;"-"&amp;RIGHT(tbl_main[[#This Row],[Серия и номер]],6)))</f>
        <v/>
      </c>
      <c r="C1924" s="83" t="s">
        <v>311</v>
      </c>
      <c r="D1924" s="83" t="s">
        <v>311</v>
      </c>
      <c r="E1924" s="83" t="s">
        <v>311</v>
      </c>
      <c r="F1924" s="83" t="s">
        <v>311</v>
      </c>
      <c r="G1924" s="83" t="s">
        <v>311</v>
      </c>
      <c r="H1924" s="83" t="s">
        <v>311</v>
      </c>
      <c r="I1924" s="83" t="s">
        <v>311</v>
      </c>
      <c r="J1924" s="83" t="s">
        <v>311</v>
      </c>
      <c r="K1924" s="84" t="s">
        <v>311</v>
      </c>
      <c r="L1924" s="83" t="s">
        <v>311</v>
      </c>
      <c r="M1924" s="85" t="s">
        <v>311</v>
      </c>
      <c r="N1924" s="83" t="s">
        <v>311</v>
      </c>
      <c r="O1924" s="84" t="s">
        <v>311</v>
      </c>
      <c r="P1924" s="83" t="s">
        <v>311</v>
      </c>
      <c r="Q1924" s="83" t="s">
        <v>311</v>
      </c>
      <c r="R1924" s="83" t="s">
        <v>311</v>
      </c>
      <c r="S1924" s="86" t="s">
        <v>311</v>
      </c>
      <c r="T1924" s="83" t="s">
        <v>311</v>
      </c>
      <c r="U1924" s="83" t="s">
        <v>311</v>
      </c>
      <c r="V1924" s="83" t="s">
        <v>311</v>
      </c>
      <c r="W1924" s="86" t="s">
        <v>311</v>
      </c>
      <c r="X1924" s="86" t="s">
        <v>311</v>
      </c>
      <c r="Y1924" s="90" t="str">
        <f>IF(tbl_main[[#This Row],[ИНН организации]]="","",IF(ISERROR(VLOOKUP(tbl_main[[#This Row],[ИНН организации]],tbl_inn[],3,FALSE)),"Проверьте ИНН",VLOOKUP(tbl_main[[#This Row],[ИНН организации]],tbl_inn[],3,FALSE)))</f>
        <v/>
      </c>
      <c r="Z1924" s="90" t="str">
        <f>IF(ISERROR(VLOOKUP(tbl_main[[#This Row],[ИНН организации]],tbl_inn[],4,FALSE)),"",VLOOKUP(tbl_main[[#This Row],[ИНН организации]],tbl_inn[],4,FALSE))</f>
        <v/>
      </c>
      <c r="AA1924" s="90" t="str">
        <f>IF(ISERROR(VLOOKUP(tbl_main[[#This Row],[ИНН организации]],tbl_inn[],8,FALSE)),"",VLOOKUP(tbl_main[[#This Row],[ИНН организации]],tbl_inn[],8,FALSE))</f>
        <v/>
      </c>
      <c r="AB1924" s="83" t="s">
        <v>311</v>
      </c>
      <c r="AC1924" s="83" t="s">
        <v>311</v>
      </c>
      <c r="AD1924" s="83" t="s">
        <v>311</v>
      </c>
      <c r="AE1924" s="83" t="s">
        <v>311</v>
      </c>
      <c r="AF1924" s="83" t="s">
        <v>311</v>
      </c>
      <c r="AG1924" s="83" t="s">
        <v>311</v>
      </c>
      <c r="AH1924" s="83" t="s">
        <v>311</v>
      </c>
      <c r="AI1924" s="83" t="s">
        <v>311</v>
      </c>
      <c r="AJ1924" s="83" t="s">
        <v>311</v>
      </c>
      <c r="AK1924" s="83" t="s">
        <v>311</v>
      </c>
      <c r="AL1924" s="83" t="s">
        <v>311</v>
      </c>
      <c r="AM1924" s="83" t="s">
        <v>311</v>
      </c>
      <c r="AN1924" s="83" t="s">
        <v>311</v>
      </c>
    </row>
    <row r="1925" spans="1:40" x14ac:dyDescent="0.25">
      <c r="A1925" s="81">
        <f t="shared" si="29"/>
        <v>1916</v>
      </c>
      <c r="B1925" s="82" t="str">
        <f>IF(tbl_main[[#This Row],[ТИП]]="","",IF(tbl_main[[#This Row],[Серия и номер]]="","",tbl_main[[#This Row],[ТИП]]&amp;"-"&amp;RIGHT(tbl_main[[#This Row],[Серия и номер]],6)))</f>
        <v/>
      </c>
      <c r="C1925" s="83" t="s">
        <v>311</v>
      </c>
      <c r="D1925" s="83" t="s">
        <v>311</v>
      </c>
      <c r="E1925" s="83" t="s">
        <v>311</v>
      </c>
      <c r="F1925" s="83" t="s">
        <v>311</v>
      </c>
      <c r="G1925" s="83" t="s">
        <v>311</v>
      </c>
      <c r="H1925" s="83" t="s">
        <v>311</v>
      </c>
      <c r="I1925" s="83" t="s">
        <v>311</v>
      </c>
      <c r="J1925" s="83" t="s">
        <v>311</v>
      </c>
      <c r="K1925" s="84" t="s">
        <v>311</v>
      </c>
      <c r="L1925" s="83" t="s">
        <v>311</v>
      </c>
      <c r="M1925" s="85" t="s">
        <v>311</v>
      </c>
      <c r="N1925" s="83" t="s">
        <v>311</v>
      </c>
      <c r="O1925" s="84" t="s">
        <v>311</v>
      </c>
      <c r="P1925" s="83" t="s">
        <v>311</v>
      </c>
      <c r="Q1925" s="83" t="s">
        <v>311</v>
      </c>
      <c r="R1925" s="83" t="s">
        <v>311</v>
      </c>
      <c r="S1925" s="86" t="s">
        <v>311</v>
      </c>
      <c r="T1925" s="83" t="s">
        <v>311</v>
      </c>
      <c r="U1925" s="83" t="s">
        <v>311</v>
      </c>
      <c r="V1925" s="83" t="s">
        <v>311</v>
      </c>
      <c r="W1925" s="86" t="s">
        <v>311</v>
      </c>
      <c r="X1925" s="86" t="s">
        <v>311</v>
      </c>
      <c r="Y1925" s="90" t="str">
        <f>IF(tbl_main[[#This Row],[ИНН организации]]="","",IF(ISERROR(VLOOKUP(tbl_main[[#This Row],[ИНН организации]],tbl_inn[],3,FALSE)),"Проверьте ИНН",VLOOKUP(tbl_main[[#This Row],[ИНН организации]],tbl_inn[],3,FALSE)))</f>
        <v/>
      </c>
      <c r="Z1925" s="90" t="str">
        <f>IF(ISERROR(VLOOKUP(tbl_main[[#This Row],[ИНН организации]],tbl_inn[],4,FALSE)),"",VLOOKUP(tbl_main[[#This Row],[ИНН организации]],tbl_inn[],4,FALSE))</f>
        <v/>
      </c>
      <c r="AA1925" s="90" t="str">
        <f>IF(ISERROR(VLOOKUP(tbl_main[[#This Row],[ИНН организации]],tbl_inn[],8,FALSE)),"",VLOOKUP(tbl_main[[#This Row],[ИНН организации]],tbl_inn[],8,FALSE))</f>
        <v/>
      </c>
      <c r="AB1925" s="83" t="s">
        <v>311</v>
      </c>
      <c r="AC1925" s="83" t="s">
        <v>311</v>
      </c>
      <c r="AD1925" s="83" t="s">
        <v>311</v>
      </c>
      <c r="AE1925" s="83" t="s">
        <v>311</v>
      </c>
      <c r="AF1925" s="83" t="s">
        <v>311</v>
      </c>
      <c r="AG1925" s="83" t="s">
        <v>311</v>
      </c>
      <c r="AH1925" s="83" t="s">
        <v>311</v>
      </c>
      <c r="AI1925" s="83" t="s">
        <v>311</v>
      </c>
      <c r="AJ1925" s="83" t="s">
        <v>311</v>
      </c>
      <c r="AK1925" s="83" t="s">
        <v>311</v>
      </c>
      <c r="AL1925" s="83" t="s">
        <v>311</v>
      </c>
      <c r="AM1925" s="83" t="s">
        <v>311</v>
      </c>
      <c r="AN1925" s="83" t="s">
        <v>311</v>
      </c>
    </row>
    <row r="1926" spans="1:40" x14ac:dyDescent="0.25">
      <c r="A1926" s="81">
        <f t="shared" si="29"/>
        <v>1917</v>
      </c>
      <c r="B1926" s="82" t="str">
        <f>IF(tbl_main[[#This Row],[ТИП]]="","",IF(tbl_main[[#This Row],[Серия и номер]]="","",tbl_main[[#This Row],[ТИП]]&amp;"-"&amp;RIGHT(tbl_main[[#This Row],[Серия и номер]],6)))</f>
        <v/>
      </c>
      <c r="C1926" s="83" t="s">
        <v>311</v>
      </c>
      <c r="D1926" s="83" t="s">
        <v>311</v>
      </c>
      <c r="E1926" s="83" t="s">
        <v>311</v>
      </c>
      <c r="F1926" s="83" t="s">
        <v>311</v>
      </c>
      <c r="G1926" s="83" t="s">
        <v>311</v>
      </c>
      <c r="H1926" s="83" t="s">
        <v>311</v>
      </c>
      <c r="I1926" s="83" t="s">
        <v>311</v>
      </c>
      <c r="J1926" s="83" t="s">
        <v>311</v>
      </c>
      <c r="K1926" s="84" t="s">
        <v>311</v>
      </c>
      <c r="L1926" s="83" t="s">
        <v>311</v>
      </c>
      <c r="M1926" s="85" t="s">
        <v>311</v>
      </c>
      <c r="N1926" s="83" t="s">
        <v>311</v>
      </c>
      <c r="O1926" s="84" t="s">
        <v>311</v>
      </c>
      <c r="P1926" s="83" t="s">
        <v>311</v>
      </c>
      <c r="Q1926" s="83" t="s">
        <v>311</v>
      </c>
      <c r="R1926" s="83" t="s">
        <v>311</v>
      </c>
      <c r="S1926" s="86" t="s">
        <v>311</v>
      </c>
      <c r="T1926" s="83" t="s">
        <v>311</v>
      </c>
      <c r="U1926" s="83" t="s">
        <v>311</v>
      </c>
      <c r="V1926" s="83" t="s">
        <v>311</v>
      </c>
      <c r="W1926" s="86" t="s">
        <v>311</v>
      </c>
      <c r="X1926" s="86" t="s">
        <v>311</v>
      </c>
      <c r="Y1926" s="90" t="str">
        <f>IF(tbl_main[[#This Row],[ИНН организации]]="","",IF(ISERROR(VLOOKUP(tbl_main[[#This Row],[ИНН организации]],tbl_inn[],3,FALSE)),"Проверьте ИНН",VLOOKUP(tbl_main[[#This Row],[ИНН организации]],tbl_inn[],3,FALSE)))</f>
        <v/>
      </c>
      <c r="Z1926" s="90" t="str">
        <f>IF(ISERROR(VLOOKUP(tbl_main[[#This Row],[ИНН организации]],tbl_inn[],4,FALSE)),"",VLOOKUP(tbl_main[[#This Row],[ИНН организации]],tbl_inn[],4,FALSE))</f>
        <v/>
      </c>
      <c r="AA1926" s="90" t="str">
        <f>IF(ISERROR(VLOOKUP(tbl_main[[#This Row],[ИНН организации]],tbl_inn[],8,FALSE)),"",VLOOKUP(tbl_main[[#This Row],[ИНН организации]],tbl_inn[],8,FALSE))</f>
        <v/>
      </c>
      <c r="AB1926" s="83" t="s">
        <v>311</v>
      </c>
      <c r="AC1926" s="83" t="s">
        <v>311</v>
      </c>
      <c r="AD1926" s="83" t="s">
        <v>311</v>
      </c>
      <c r="AE1926" s="83" t="s">
        <v>311</v>
      </c>
      <c r="AF1926" s="83" t="s">
        <v>311</v>
      </c>
      <c r="AG1926" s="83" t="s">
        <v>311</v>
      </c>
      <c r="AH1926" s="83" t="s">
        <v>311</v>
      </c>
      <c r="AI1926" s="83" t="s">
        <v>311</v>
      </c>
      <c r="AJ1926" s="83" t="s">
        <v>311</v>
      </c>
      <c r="AK1926" s="83" t="s">
        <v>311</v>
      </c>
      <c r="AL1926" s="83" t="s">
        <v>311</v>
      </c>
      <c r="AM1926" s="83" t="s">
        <v>311</v>
      </c>
      <c r="AN1926" s="83" t="s">
        <v>311</v>
      </c>
    </row>
    <row r="1927" spans="1:40" x14ac:dyDescent="0.25">
      <c r="A1927" s="81">
        <f t="shared" si="29"/>
        <v>1918</v>
      </c>
      <c r="B1927" s="82" t="str">
        <f>IF(tbl_main[[#This Row],[ТИП]]="","",IF(tbl_main[[#This Row],[Серия и номер]]="","",tbl_main[[#This Row],[ТИП]]&amp;"-"&amp;RIGHT(tbl_main[[#This Row],[Серия и номер]],6)))</f>
        <v/>
      </c>
      <c r="C1927" s="83" t="s">
        <v>311</v>
      </c>
      <c r="D1927" s="83" t="s">
        <v>311</v>
      </c>
      <c r="E1927" s="83" t="s">
        <v>311</v>
      </c>
      <c r="F1927" s="83" t="s">
        <v>311</v>
      </c>
      <c r="G1927" s="83" t="s">
        <v>311</v>
      </c>
      <c r="H1927" s="83" t="s">
        <v>311</v>
      </c>
      <c r="I1927" s="83" t="s">
        <v>311</v>
      </c>
      <c r="J1927" s="83" t="s">
        <v>311</v>
      </c>
      <c r="K1927" s="84" t="s">
        <v>311</v>
      </c>
      <c r="L1927" s="83" t="s">
        <v>311</v>
      </c>
      <c r="M1927" s="85" t="s">
        <v>311</v>
      </c>
      <c r="N1927" s="83" t="s">
        <v>311</v>
      </c>
      <c r="O1927" s="84" t="s">
        <v>311</v>
      </c>
      <c r="P1927" s="83" t="s">
        <v>311</v>
      </c>
      <c r="Q1927" s="83" t="s">
        <v>311</v>
      </c>
      <c r="R1927" s="83" t="s">
        <v>311</v>
      </c>
      <c r="S1927" s="86" t="s">
        <v>311</v>
      </c>
      <c r="T1927" s="83" t="s">
        <v>311</v>
      </c>
      <c r="U1927" s="83" t="s">
        <v>311</v>
      </c>
      <c r="V1927" s="83" t="s">
        <v>311</v>
      </c>
      <c r="W1927" s="86" t="s">
        <v>311</v>
      </c>
      <c r="X1927" s="86" t="s">
        <v>311</v>
      </c>
      <c r="Y1927" s="90" t="str">
        <f>IF(tbl_main[[#This Row],[ИНН организации]]="","",IF(ISERROR(VLOOKUP(tbl_main[[#This Row],[ИНН организации]],tbl_inn[],3,FALSE)),"Проверьте ИНН",VLOOKUP(tbl_main[[#This Row],[ИНН организации]],tbl_inn[],3,FALSE)))</f>
        <v/>
      </c>
      <c r="Z1927" s="90" t="str">
        <f>IF(ISERROR(VLOOKUP(tbl_main[[#This Row],[ИНН организации]],tbl_inn[],4,FALSE)),"",VLOOKUP(tbl_main[[#This Row],[ИНН организации]],tbl_inn[],4,FALSE))</f>
        <v/>
      </c>
      <c r="AA1927" s="90" t="str">
        <f>IF(ISERROR(VLOOKUP(tbl_main[[#This Row],[ИНН организации]],tbl_inn[],8,FALSE)),"",VLOOKUP(tbl_main[[#This Row],[ИНН организации]],tbl_inn[],8,FALSE))</f>
        <v/>
      </c>
      <c r="AB1927" s="83" t="s">
        <v>311</v>
      </c>
      <c r="AC1927" s="83" t="s">
        <v>311</v>
      </c>
      <c r="AD1927" s="83" t="s">
        <v>311</v>
      </c>
      <c r="AE1927" s="83" t="s">
        <v>311</v>
      </c>
      <c r="AF1927" s="83" t="s">
        <v>311</v>
      </c>
      <c r="AG1927" s="83" t="s">
        <v>311</v>
      </c>
      <c r="AH1927" s="83" t="s">
        <v>311</v>
      </c>
      <c r="AI1927" s="83" t="s">
        <v>311</v>
      </c>
      <c r="AJ1927" s="83" t="s">
        <v>311</v>
      </c>
      <c r="AK1927" s="83" t="s">
        <v>311</v>
      </c>
      <c r="AL1927" s="83" t="s">
        <v>311</v>
      </c>
      <c r="AM1927" s="83" t="s">
        <v>311</v>
      </c>
      <c r="AN1927" s="83" t="s">
        <v>311</v>
      </c>
    </row>
    <row r="1928" spans="1:40" x14ac:dyDescent="0.25">
      <c r="A1928" s="81">
        <f t="shared" si="29"/>
        <v>1919</v>
      </c>
      <c r="B1928" s="82" t="str">
        <f>IF(tbl_main[[#This Row],[ТИП]]="","",IF(tbl_main[[#This Row],[Серия и номер]]="","",tbl_main[[#This Row],[ТИП]]&amp;"-"&amp;RIGHT(tbl_main[[#This Row],[Серия и номер]],6)))</f>
        <v/>
      </c>
      <c r="C1928" s="83" t="s">
        <v>311</v>
      </c>
      <c r="D1928" s="83" t="s">
        <v>311</v>
      </c>
      <c r="E1928" s="83" t="s">
        <v>311</v>
      </c>
      <c r="F1928" s="83" t="s">
        <v>311</v>
      </c>
      <c r="G1928" s="83" t="s">
        <v>311</v>
      </c>
      <c r="H1928" s="83" t="s">
        <v>311</v>
      </c>
      <c r="I1928" s="83" t="s">
        <v>311</v>
      </c>
      <c r="J1928" s="83" t="s">
        <v>311</v>
      </c>
      <c r="K1928" s="84" t="s">
        <v>311</v>
      </c>
      <c r="L1928" s="83" t="s">
        <v>311</v>
      </c>
      <c r="M1928" s="85" t="s">
        <v>311</v>
      </c>
      <c r="N1928" s="83" t="s">
        <v>311</v>
      </c>
      <c r="O1928" s="84" t="s">
        <v>311</v>
      </c>
      <c r="P1928" s="83" t="s">
        <v>311</v>
      </c>
      <c r="Q1928" s="83" t="s">
        <v>311</v>
      </c>
      <c r="R1928" s="83" t="s">
        <v>311</v>
      </c>
      <c r="S1928" s="86" t="s">
        <v>311</v>
      </c>
      <c r="T1928" s="83" t="s">
        <v>311</v>
      </c>
      <c r="U1928" s="83" t="s">
        <v>311</v>
      </c>
      <c r="V1928" s="83" t="s">
        <v>311</v>
      </c>
      <c r="W1928" s="86" t="s">
        <v>311</v>
      </c>
      <c r="X1928" s="86" t="s">
        <v>311</v>
      </c>
      <c r="Y1928" s="90" t="str">
        <f>IF(tbl_main[[#This Row],[ИНН организации]]="","",IF(ISERROR(VLOOKUP(tbl_main[[#This Row],[ИНН организации]],tbl_inn[],3,FALSE)),"Проверьте ИНН",VLOOKUP(tbl_main[[#This Row],[ИНН организации]],tbl_inn[],3,FALSE)))</f>
        <v/>
      </c>
      <c r="Z1928" s="90" t="str">
        <f>IF(ISERROR(VLOOKUP(tbl_main[[#This Row],[ИНН организации]],tbl_inn[],4,FALSE)),"",VLOOKUP(tbl_main[[#This Row],[ИНН организации]],tbl_inn[],4,FALSE))</f>
        <v/>
      </c>
      <c r="AA1928" s="90" t="str">
        <f>IF(ISERROR(VLOOKUP(tbl_main[[#This Row],[ИНН организации]],tbl_inn[],8,FALSE)),"",VLOOKUP(tbl_main[[#This Row],[ИНН организации]],tbl_inn[],8,FALSE))</f>
        <v/>
      </c>
      <c r="AB1928" s="83" t="s">
        <v>311</v>
      </c>
      <c r="AC1928" s="83" t="s">
        <v>311</v>
      </c>
      <c r="AD1928" s="83" t="s">
        <v>311</v>
      </c>
      <c r="AE1928" s="83" t="s">
        <v>311</v>
      </c>
      <c r="AF1928" s="83" t="s">
        <v>311</v>
      </c>
      <c r="AG1928" s="83" t="s">
        <v>311</v>
      </c>
      <c r="AH1928" s="83" t="s">
        <v>311</v>
      </c>
      <c r="AI1928" s="83" t="s">
        <v>311</v>
      </c>
      <c r="AJ1928" s="83" t="s">
        <v>311</v>
      </c>
      <c r="AK1928" s="83" t="s">
        <v>311</v>
      </c>
      <c r="AL1928" s="83" t="s">
        <v>311</v>
      </c>
      <c r="AM1928" s="83" t="s">
        <v>311</v>
      </c>
      <c r="AN1928" s="83" t="s">
        <v>311</v>
      </c>
    </row>
    <row r="1929" spans="1:40" x14ac:dyDescent="0.25">
      <c r="A1929" s="81">
        <f t="shared" si="29"/>
        <v>1920</v>
      </c>
      <c r="B1929" s="82" t="str">
        <f>IF(tbl_main[[#This Row],[ТИП]]="","",IF(tbl_main[[#This Row],[Серия и номер]]="","",tbl_main[[#This Row],[ТИП]]&amp;"-"&amp;RIGHT(tbl_main[[#This Row],[Серия и номер]],6)))</f>
        <v/>
      </c>
      <c r="C1929" s="83" t="s">
        <v>311</v>
      </c>
      <c r="D1929" s="83" t="s">
        <v>311</v>
      </c>
      <c r="E1929" s="83" t="s">
        <v>311</v>
      </c>
      <c r="F1929" s="83" t="s">
        <v>311</v>
      </c>
      <c r="G1929" s="83" t="s">
        <v>311</v>
      </c>
      <c r="H1929" s="83" t="s">
        <v>311</v>
      </c>
      <c r="I1929" s="83" t="s">
        <v>311</v>
      </c>
      <c r="J1929" s="83" t="s">
        <v>311</v>
      </c>
      <c r="K1929" s="84" t="s">
        <v>311</v>
      </c>
      <c r="L1929" s="83" t="s">
        <v>311</v>
      </c>
      <c r="M1929" s="85" t="s">
        <v>311</v>
      </c>
      <c r="N1929" s="83" t="s">
        <v>311</v>
      </c>
      <c r="O1929" s="84" t="s">
        <v>311</v>
      </c>
      <c r="P1929" s="83" t="s">
        <v>311</v>
      </c>
      <c r="Q1929" s="83" t="s">
        <v>311</v>
      </c>
      <c r="R1929" s="83" t="s">
        <v>311</v>
      </c>
      <c r="S1929" s="86" t="s">
        <v>311</v>
      </c>
      <c r="T1929" s="83" t="s">
        <v>311</v>
      </c>
      <c r="U1929" s="83" t="s">
        <v>311</v>
      </c>
      <c r="V1929" s="83" t="s">
        <v>311</v>
      </c>
      <c r="W1929" s="86" t="s">
        <v>311</v>
      </c>
      <c r="X1929" s="86" t="s">
        <v>311</v>
      </c>
      <c r="Y1929" s="90" t="str">
        <f>IF(tbl_main[[#This Row],[ИНН организации]]="","",IF(ISERROR(VLOOKUP(tbl_main[[#This Row],[ИНН организации]],tbl_inn[],3,FALSE)),"Проверьте ИНН",VLOOKUP(tbl_main[[#This Row],[ИНН организации]],tbl_inn[],3,FALSE)))</f>
        <v/>
      </c>
      <c r="Z1929" s="90" t="str">
        <f>IF(ISERROR(VLOOKUP(tbl_main[[#This Row],[ИНН организации]],tbl_inn[],4,FALSE)),"",VLOOKUP(tbl_main[[#This Row],[ИНН организации]],tbl_inn[],4,FALSE))</f>
        <v/>
      </c>
      <c r="AA1929" s="90" t="str">
        <f>IF(ISERROR(VLOOKUP(tbl_main[[#This Row],[ИНН организации]],tbl_inn[],8,FALSE)),"",VLOOKUP(tbl_main[[#This Row],[ИНН организации]],tbl_inn[],8,FALSE))</f>
        <v/>
      </c>
      <c r="AB1929" s="83" t="s">
        <v>311</v>
      </c>
      <c r="AC1929" s="83" t="s">
        <v>311</v>
      </c>
      <c r="AD1929" s="83" t="s">
        <v>311</v>
      </c>
      <c r="AE1929" s="83" t="s">
        <v>311</v>
      </c>
      <c r="AF1929" s="83" t="s">
        <v>311</v>
      </c>
      <c r="AG1929" s="83" t="s">
        <v>311</v>
      </c>
      <c r="AH1929" s="83" t="s">
        <v>311</v>
      </c>
      <c r="AI1929" s="83" t="s">
        <v>311</v>
      </c>
      <c r="AJ1929" s="83" t="s">
        <v>311</v>
      </c>
      <c r="AK1929" s="83" t="s">
        <v>311</v>
      </c>
      <c r="AL1929" s="83" t="s">
        <v>311</v>
      </c>
      <c r="AM1929" s="83" t="s">
        <v>311</v>
      </c>
      <c r="AN1929" s="83" t="s">
        <v>311</v>
      </c>
    </row>
    <row r="1930" spans="1:40" x14ac:dyDescent="0.25">
      <c r="A1930" s="81">
        <f t="shared" si="29"/>
        <v>1921</v>
      </c>
      <c r="B1930" s="82" t="str">
        <f>IF(tbl_main[[#This Row],[ТИП]]="","",IF(tbl_main[[#This Row],[Серия и номер]]="","",tbl_main[[#This Row],[ТИП]]&amp;"-"&amp;RIGHT(tbl_main[[#This Row],[Серия и номер]],6)))</f>
        <v/>
      </c>
      <c r="C1930" s="83" t="s">
        <v>311</v>
      </c>
      <c r="D1930" s="83" t="s">
        <v>311</v>
      </c>
      <c r="E1930" s="83" t="s">
        <v>311</v>
      </c>
      <c r="F1930" s="83" t="s">
        <v>311</v>
      </c>
      <c r="G1930" s="83" t="s">
        <v>311</v>
      </c>
      <c r="H1930" s="83" t="s">
        <v>311</v>
      </c>
      <c r="I1930" s="83" t="s">
        <v>311</v>
      </c>
      <c r="J1930" s="83" t="s">
        <v>311</v>
      </c>
      <c r="K1930" s="84" t="s">
        <v>311</v>
      </c>
      <c r="L1930" s="83" t="s">
        <v>311</v>
      </c>
      <c r="M1930" s="85" t="s">
        <v>311</v>
      </c>
      <c r="N1930" s="83" t="s">
        <v>311</v>
      </c>
      <c r="O1930" s="84" t="s">
        <v>311</v>
      </c>
      <c r="P1930" s="83" t="s">
        <v>311</v>
      </c>
      <c r="Q1930" s="83" t="s">
        <v>311</v>
      </c>
      <c r="R1930" s="83" t="s">
        <v>311</v>
      </c>
      <c r="S1930" s="86" t="s">
        <v>311</v>
      </c>
      <c r="T1930" s="83" t="s">
        <v>311</v>
      </c>
      <c r="U1930" s="83" t="s">
        <v>311</v>
      </c>
      <c r="V1930" s="83" t="s">
        <v>311</v>
      </c>
      <c r="W1930" s="86" t="s">
        <v>311</v>
      </c>
      <c r="X1930" s="86" t="s">
        <v>311</v>
      </c>
      <c r="Y1930" s="90" t="str">
        <f>IF(tbl_main[[#This Row],[ИНН организации]]="","",IF(ISERROR(VLOOKUP(tbl_main[[#This Row],[ИНН организации]],tbl_inn[],3,FALSE)),"Проверьте ИНН",VLOOKUP(tbl_main[[#This Row],[ИНН организации]],tbl_inn[],3,FALSE)))</f>
        <v/>
      </c>
      <c r="Z1930" s="90" t="str">
        <f>IF(ISERROR(VLOOKUP(tbl_main[[#This Row],[ИНН организации]],tbl_inn[],4,FALSE)),"",VLOOKUP(tbl_main[[#This Row],[ИНН организации]],tbl_inn[],4,FALSE))</f>
        <v/>
      </c>
      <c r="AA1930" s="90" t="str">
        <f>IF(ISERROR(VLOOKUP(tbl_main[[#This Row],[ИНН организации]],tbl_inn[],8,FALSE)),"",VLOOKUP(tbl_main[[#This Row],[ИНН организации]],tbl_inn[],8,FALSE))</f>
        <v/>
      </c>
      <c r="AB1930" s="83" t="s">
        <v>311</v>
      </c>
      <c r="AC1930" s="83" t="s">
        <v>311</v>
      </c>
      <c r="AD1930" s="83" t="s">
        <v>311</v>
      </c>
      <c r="AE1930" s="83" t="s">
        <v>311</v>
      </c>
      <c r="AF1930" s="83" t="s">
        <v>311</v>
      </c>
      <c r="AG1930" s="83" t="s">
        <v>311</v>
      </c>
      <c r="AH1930" s="83" t="s">
        <v>311</v>
      </c>
      <c r="AI1930" s="83" t="s">
        <v>311</v>
      </c>
      <c r="AJ1930" s="83" t="s">
        <v>311</v>
      </c>
      <c r="AK1930" s="83" t="s">
        <v>311</v>
      </c>
      <c r="AL1930" s="83" t="s">
        <v>311</v>
      </c>
      <c r="AM1930" s="83" t="s">
        <v>311</v>
      </c>
      <c r="AN1930" s="83" t="s">
        <v>311</v>
      </c>
    </row>
    <row r="1931" spans="1:40" x14ac:dyDescent="0.25">
      <c r="A1931" s="81">
        <f t="shared" ref="A1931:A1999" si="30">ROW()-9</f>
        <v>1922</v>
      </c>
      <c r="B1931" s="82" t="str">
        <f>IF(tbl_main[[#This Row],[ТИП]]="","",IF(tbl_main[[#This Row],[Серия и номер]]="","",tbl_main[[#This Row],[ТИП]]&amp;"-"&amp;RIGHT(tbl_main[[#This Row],[Серия и номер]],6)))</f>
        <v/>
      </c>
      <c r="C1931" s="83" t="s">
        <v>311</v>
      </c>
      <c r="D1931" s="83" t="s">
        <v>311</v>
      </c>
      <c r="E1931" s="83" t="s">
        <v>311</v>
      </c>
      <c r="F1931" s="83" t="s">
        <v>311</v>
      </c>
      <c r="G1931" s="83" t="s">
        <v>311</v>
      </c>
      <c r="H1931" s="83" t="s">
        <v>311</v>
      </c>
      <c r="I1931" s="83" t="s">
        <v>311</v>
      </c>
      <c r="J1931" s="83" t="s">
        <v>311</v>
      </c>
      <c r="K1931" s="84" t="s">
        <v>311</v>
      </c>
      <c r="L1931" s="83" t="s">
        <v>311</v>
      </c>
      <c r="M1931" s="85" t="s">
        <v>311</v>
      </c>
      <c r="N1931" s="83" t="s">
        <v>311</v>
      </c>
      <c r="O1931" s="84" t="s">
        <v>311</v>
      </c>
      <c r="P1931" s="83" t="s">
        <v>311</v>
      </c>
      <c r="Q1931" s="83" t="s">
        <v>311</v>
      </c>
      <c r="R1931" s="83" t="s">
        <v>311</v>
      </c>
      <c r="S1931" s="86" t="s">
        <v>311</v>
      </c>
      <c r="T1931" s="83" t="s">
        <v>311</v>
      </c>
      <c r="U1931" s="83" t="s">
        <v>311</v>
      </c>
      <c r="V1931" s="83" t="s">
        <v>311</v>
      </c>
      <c r="W1931" s="86" t="s">
        <v>311</v>
      </c>
      <c r="X1931" s="86" t="s">
        <v>311</v>
      </c>
      <c r="Y1931" s="90" t="str">
        <f>IF(tbl_main[[#This Row],[ИНН организации]]="","",IF(ISERROR(VLOOKUP(tbl_main[[#This Row],[ИНН организации]],tbl_inn[],3,FALSE)),"Проверьте ИНН",VLOOKUP(tbl_main[[#This Row],[ИНН организации]],tbl_inn[],3,FALSE)))</f>
        <v/>
      </c>
      <c r="Z1931" s="90" t="str">
        <f>IF(ISERROR(VLOOKUP(tbl_main[[#This Row],[ИНН организации]],tbl_inn[],4,FALSE)),"",VLOOKUP(tbl_main[[#This Row],[ИНН организации]],tbl_inn[],4,FALSE))</f>
        <v/>
      </c>
      <c r="AA1931" s="90" t="str">
        <f>IF(ISERROR(VLOOKUP(tbl_main[[#This Row],[ИНН организации]],tbl_inn[],8,FALSE)),"",VLOOKUP(tbl_main[[#This Row],[ИНН организации]],tbl_inn[],8,FALSE))</f>
        <v/>
      </c>
      <c r="AB1931" s="83" t="s">
        <v>311</v>
      </c>
      <c r="AC1931" s="83" t="s">
        <v>311</v>
      </c>
      <c r="AD1931" s="83" t="s">
        <v>311</v>
      </c>
      <c r="AE1931" s="83" t="s">
        <v>311</v>
      </c>
      <c r="AF1931" s="83" t="s">
        <v>311</v>
      </c>
      <c r="AG1931" s="83" t="s">
        <v>311</v>
      </c>
      <c r="AH1931" s="83" t="s">
        <v>311</v>
      </c>
      <c r="AI1931" s="83" t="s">
        <v>311</v>
      </c>
      <c r="AJ1931" s="83" t="s">
        <v>311</v>
      </c>
      <c r="AK1931" s="83" t="s">
        <v>311</v>
      </c>
      <c r="AL1931" s="83" t="s">
        <v>311</v>
      </c>
      <c r="AM1931" s="83" t="s">
        <v>311</v>
      </c>
      <c r="AN1931" s="83" t="s">
        <v>311</v>
      </c>
    </row>
    <row r="1932" spans="1:40" x14ac:dyDescent="0.25">
      <c r="A1932" s="81">
        <f t="shared" si="30"/>
        <v>1923</v>
      </c>
      <c r="B1932" s="82" t="str">
        <f>IF(tbl_main[[#This Row],[ТИП]]="","",IF(tbl_main[[#This Row],[Серия и номер]]="","",tbl_main[[#This Row],[ТИП]]&amp;"-"&amp;RIGHT(tbl_main[[#This Row],[Серия и номер]],6)))</f>
        <v/>
      </c>
      <c r="C1932" s="83" t="s">
        <v>311</v>
      </c>
      <c r="D1932" s="83" t="s">
        <v>311</v>
      </c>
      <c r="E1932" s="83" t="s">
        <v>311</v>
      </c>
      <c r="F1932" s="83" t="s">
        <v>311</v>
      </c>
      <c r="G1932" s="83" t="s">
        <v>311</v>
      </c>
      <c r="H1932" s="83" t="s">
        <v>311</v>
      </c>
      <c r="I1932" s="83" t="s">
        <v>311</v>
      </c>
      <c r="J1932" s="83" t="s">
        <v>311</v>
      </c>
      <c r="K1932" s="84" t="s">
        <v>311</v>
      </c>
      <c r="L1932" s="83" t="s">
        <v>311</v>
      </c>
      <c r="M1932" s="85" t="s">
        <v>311</v>
      </c>
      <c r="N1932" s="83" t="s">
        <v>311</v>
      </c>
      <c r="O1932" s="84" t="s">
        <v>311</v>
      </c>
      <c r="P1932" s="83" t="s">
        <v>311</v>
      </c>
      <c r="Q1932" s="83" t="s">
        <v>311</v>
      </c>
      <c r="R1932" s="83" t="s">
        <v>311</v>
      </c>
      <c r="S1932" s="86" t="s">
        <v>311</v>
      </c>
      <c r="T1932" s="83" t="s">
        <v>311</v>
      </c>
      <c r="U1932" s="83" t="s">
        <v>311</v>
      </c>
      <c r="V1932" s="83" t="s">
        <v>311</v>
      </c>
      <c r="W1932" s="86" t="s">
        <v>311</v>
      </c>
      <c r="X1932" s="86" t="s">
        <v>311</v>
      </c>
      <c r="Y1932" s="90" t="str">
        <f>IF(tbl_main[[#This Row],[ИНН организации]]="","",IF(ISERROR(VLOOKUP(tbl_main[[#This Row],[ИНН организации]],tbl_inn[],3,FALSE)),"Проверьте ИНН",VLOOKUP(tbl_main[[#This Row],[ИНН организации]],tbl_inn[],3,FALSE)))</f>
        <v/>
      </c>
      <c r="Z1932" s="90" t="str">
        <f>IF(ISERROR(VLOOKUP(tbl_main[[#This Row],[ИНН организации]],tbl_inn[],4,FALSE)),"",VLOOKUP(tbl_main[[#This Row],[ИНН организации]],tbl_inn[],4,FALSE))</f>
        <v/>
      </c>
      <c r="AA1932" s="90" t="str">
        <f>IF(ISERROR(VLOOKUP(tbl_main[[#This Row],[ИНН организации]],tbl_inn[],8,FALSE)),"",VLOOKUP(tbl_main[[#This Row],[ИНН организации]],tbl_inn[],8,FALSE))</f>
        <v/>
      </c>
      <c r="AB1932" s="83" t="s">
        <v>311</v>
      </c>
      <c r="AC1932" s="83" t="s">
        <v>311</v>
      </c>
      <c r="AD1932" s="83" t="s">
        <v>311</v>
      </c>
      <c r="AE1932" s="83" t="s">
        <v>311</v>
      </c>
      <c r="AF1932" s="83" t="s">
        <v>311</v>
      </c>
      <c r="AG1932" s="83" t="s">
        <v>311</v>
      </c>
      <c r="AH1932" s="83" t="s">
        <v>311</v>
      </c>
      <c r="AI1932" s="83" t="s">
        <v>311</v>
      </c>
      <c r="AJ1932" s="83" t="s">
        <v>311</v>
      </c>
      <c r="AK1932" s="83" t="s">
        <v>311</v>
      </c>
      <c r="AL1932" s="83" t="s">
        <v>311</v>
      </c>
      <c r="AM1932" s="83" t="s">
        <v>311</v>
      </c>
      <c r="AN1932" s="83" t="s">
        <v>311</v>
      </c>
    </row>
    <row r="1933" spans="1:40" x14ac:dyDescent="0.25">
      <c r="A1933" s="81">
        <f t="shared" si="30"/>
        <v>1924</v>
      </c>
      <c r="B1933" s="82" t="str">
        <f>IF(tbl_main[[#This Row],[ТИП]]="","",IF(tbl_main[[#This Row],[Серия и номер]]="","",tbl_main[[#This Row],[ТИП]]&amp;"-"&amp;RIGHT(tbl_main[[#This Row],[Серия и номер]],6)))</f>
        <v/>
      </c>
      <c r="C1933" s="83" t="s">
        <v>311</v>
      </c>
      <c r="D1933" s="83" t="s">
        <v>311</v>
      </c>
      <c r="E1933" s="83" t="s">
        <v>311</v>
      </c>
      <c r="F1933" s="83" t="s">
        <v>311</v>
      </c>
      <c r="G1933" s="83" t="s">
        <v>311</v>
      </c>
      <c r="H1933" s="83" t="s">
        <v>311</v>
      </c>
      <c r="I1933" s="83" t="s">
        <v>311</v>
      </c>
      <c r="J1933" s="83" t="s">
        <v>311</v>
      </c>
      <c r="K1933" s="84" t="s">
        <v>311</v>
      </c>
      <c r="L1933" s="83" t="s">
        <v>311</v>
      </c>
      <c r="M1933" s="85" t="s">
        <v>311</v>
      </c>
      <c r="N1933" s="83" t="s">
        <v>311</v>
      </c>
      <c r="O1933" s="84" t="s">
        <v>311</v>
      </c>
      <c r="P1933" s="83" t="s">
        <v>311</v>
      </c>
      <c r="Q1933" s="83" t="s">
        <v>311</v>
      </c>
      <c r="R1933" s="83" t="s">
        <v>311</v>
      </c>
      <c r="S1933" s="86" t="s">
        <v>311</v>
      </c>
      <c r="T1933" s="83" t="s">
        <v>311</v>
      </c>
      <c r="U1933" s="83" t="s">
        <v>311</v>
      </c>
      <c r="V1933" s="83" t="s">
        <v>311</v>
      </c>
      <c r="W1933" s="86" t="s">
        <v>311</v>
      </c>
      <c r="X1933" s="86" t="s">
        <v>311</v>
      </c>
      <c r="Y1933" s="90" t="str">
        <f>IF(tbl_main[[#This Row],[ИНН организации]]="","",IF(ISERROR(VLOOKUP(tbl_main[[#This Row],[ИНН организации]],tbl_inn[],3,FALSE)),"Проверьте ИНН",VLOOKUP(tbl_main[[#This Row],[ИНН организации]],tbl_inn[],3,FALSE)))</f>
        <v/>
      </c>
      <c r="Z1933" s="90" t="str">
        <f>IF(ISERROR(VLOOKUP(tbl_main[[#This Row],[ИНН организации]],tbl_inn[],4,FALSE)),"",VLOOKUP(tbl_main[[#This Row],[ИНН организации]],tbl_inn[],4,FALSE))</f>
        <v/>
      </c>
      <c r="AA1933" s="90" t="str">
        <f>IF(ISERROR(VLOOKUP(tbl_main[[#This Row],[ИНН организации]],tbl_inn[],8,FALSE)),"",VLOOKUP(tbl_main[[#This Row],[ИНН организации]],tbl_inn[],8,FALSE))</f>
        <v/>
      </c>
      <c r="AB1933" s="83" t="s">
        <v>311</v>
      </c>
      <c r="AC1933" s="83" t="s">
        <v>311</v>
      </c>
      <c r="AD1933" s="83" t="s">
        <v>311</v>
      </c>
      <c r="AE1933" s="83" t="s">
        <v>311</v>
      </c>
      <c r="AF1933" s="83" t="s">
        <v>311</v>
      </c>
      <c r="AG1933" s="83" t="s">
        <v>311</v>
      </c>
      <c r="AH1933" s="83" t="s">
        <v>311</v>
      </c>
      <c r="AI1933" s="83" t="s">
        <v>311</v>
      </c>
      <c r="AJ1933" s="83" t="s">
        <v>311</v>
      </c>
      <c r="AK1933" s="83" t="s">
        <v>311</v>
      </c>
      <c r="AL1933" s="83" t="s">
        <v>311</v>
      </c>
      <c r="AM1933" s="83" t="s">
        <v>311</v>
      </c>
      <c r="AN1933" s="83" t="s">
        <v>311</v>
      </c>
    </row>
    <row r="1934" spans="1:40" x14ac:dyDescent="0.25">
      <c r="A1934" s="81">
        <f t="shared" si="30"/>
        <v>1925</v>
      </c>
      <c r="B1934" s="82" t="str">
        <f>IF(tbl_main[[#This Row],[ТИП]]="","",IF(tbl_main[[#This Row],[Серия и номер]]="","",tbl_main[[#This Row],[ТИП]]&amp;"-"&amp;RIGHT(tbl_main[[#This Row],[Серия и номер]],6)))</f>
        <v/>
      </c>
      <c r="C1934" s="83" t="s">
        <v>311</v>
      </c>
      <c r="D1934" s="83" t="s">
        <v>311</v>
      </c>
      <c r="E1934" s="83" t="s">
        <v>311</v>
      </c>
      <c r="F1934" s="83" t="s">
        <v>311</v>
      </c>
      <c r="G1934" s="83" t="s">
        <v>311</v>
      </c>
      <c r="H1934" s="83" t="s">
        <v>311</v>
      </c>
      <c r="I1934" s="83" t="s">
        <v>311</v>
      </c>
      <c r="J1934" s="83" t="s">
        <v>311</v>
      </c>
      <c r="K1934" s="84" t="s">
        <v>311</v>
      </c>
      <c r="L1934" s="83" t="s">
        <v>311</v>
      </c>
      <c r="M1934" s="85" t="s">
        <v>311</v>
      </c>
      <c r="N1934" s="83" t="s">
        <v>311</v>
      </c>
      <c r="O1934" s="84" t="s">
        <v>311</v>
      </c>
      <c r="P1934" s="83" t="s">
        <v>311</v>
      </c>
      <c r="Q1934" s="83" t="s">
        <v>311</v>
      </c>
      <c r="R1934" s="83" t="s">
        <v>311</v>
      </c>
      <c r="S1934" s="86" t="s">
        <v>311</v>
      </c>
      <c r="T1934" s="83" t="s">
        <v>311</v>
      </c>
      <c r="U1934" s="83" t="s">
        <v>311</v>
      </c>
      <c r="V1934" s="83" t="s">
        <v>311</v>
      </c>
      <c r="W1934" s="86" t="s">
        <v>311</v>
      </c>
      <c r="X1934" s="86" t="s">
        <v>311</v>
      </c>
      <c r="Y1934" s="90" t="str">
        <f>IF(tbl_main[[#This Row],[ИНН организации]]="","",IF(ISERROR(VLOOKUP(tbl_main[[#This Row],[ИНН организации]],tbl_inn[],3,FALSE)),"Проверьте ИНН",VLOOKUP(tbl_main[[#This Row],[ИНН организации]],tbl_inn[],3,FALSE)))</f>
        <v/>
      </c>
      <c r="Z1934" s="90" t="str">
        <f>IF(ISERROR(VLOOKUP(tbl_main[[#This Row],[ИНН организации]],tbl_inn[],4,FALSE)),"",VLOOKUP(tbl_main[[#This Row],[ИНН организации]],tbl_inn[],4,FALSE))</f>
        <v/>
      </c>
      <c r="AA1934" s="90" t="str">
        <f>IF(ISERROR(VLOOKUP(tbl_main[[#This Row],[ИНН организации]],tbl_inn[],8,FALSE)),"",VLOOKUP(tbl_main[[#This Row],[ИНН организации]],tbl_inn[],8,FALSE))</f>
        <v/>
      </c>
      <c r="AB1934" s="83" t="s">
        <v>311</v>
      </c>
      <c r="AC1934" s="83" t="s">
        <v>311</v>
      </c>
      <c r="AD1934" s="83" t="s">
        <v>311</v>
      </c>
      <c r="AE1934" s="83" t="s">
        <v>311</v>
      </c>
      <c r="AF1934" s="83" t="s">
        <v>311</v>
      </c>
      <c r="AG1934" s="83" t="s">
        <v>311</v>
      </c>
      <c r="AH1934" s="83" t="s">
        <v>311</v>
      </c>
      <c r="AI1934" s="83" t="s">
        <v>311</v>
      </c>
      <c r="AJ1934" s="83" t="s">
        <v>311</v>
      </c>
      <c r="AK1934" s="83" t="s">
        <v>311</v>
      </c>
      <c r="AL1934" s="83" t="s">
        <v>311</v>
      </c>
      <c r="AM1934" s="83" t="s">
        <v>311</v>
      </c>
      <c r="AN1934" s="83" t="s">
        <v>311</v>
      </c>
    </row>
    <row r="1935" spans="1:40" x14ac:dyDescent="0.25">
      <c r="A1935" s="81">
        <f t="shared" si="30"/>
        <v>1926</v>
      </c>
      <c r="B1935" s="82" t="str">
        <f>IF(tbl_main[[#This Row],[ТИП]]="","",IF(tbl_main[[#This Row],[Серия и номер]]="","",tbl_main[[#This Row],[ТИП]]&amp;"-"&amp;RIGHT(tbl_main[[#This Row],[Серия и номер]],6)))</f>
        <v/>
      </c>
      <c r="C1935" s="83" t="s">
        <v>311</v>
      </c>
      <c r="D1935" s="83" t="s">
        <v>311</v>
      </c>
      <c r="E1935" s="83" t="s">
        <v>311</v>
      </c>
      <c r="F1935" s="83" t="s">
        <v>311</v>
      </c>
      <c r="G1935" s="83" t="s">
        <v>311</v>
      </c>
      <c r="H1935" s="83" t="s">
        <v>311</v>
      </c>
      <c r="I1935" s="83" t="s">
        <v>311</v>
      </c>
      <c r="J1935" s="83" t="s">
        <v>311</v>
      </c>
      <c r="K1935" s="84" t="s">
        <v>311</v>
      </c>
      <c r="L1935" s="83" t="s">
        <v>311</v>
      </c>
      <c r="M1935" s="85" t="s">
        <v>311</v>
      </c>
      <c r="N1935" s="83" t="s">
        <v>311</v>
      </c>
      <c r="O1935" s="84" t="s">
        <v>311</v>
      </c>
      <c r="P1935" s="83" t="s">
        <v>311</v>
      </c>
      <c r="Q1935" s="83" t="s">
        <v>311</v>
      </c>
      <c r="R1935" s="83" t="s">
        <v>311</v>
      </c>
      <c r="S1935" s="86" t="s">
        <v>311</v>
      </c>
      <c r="T1935" s="83" t="s">
        <v>311</v>
      </c>
      <c r="U1935" s="83" t="s">
        <v>311</v>
      </c>
      <c r="V1935" s="83" t="s">
        <v>311</v>
      </c>
      <c r="W1935" s="86" t="s">
        <v>311</v>
      </c>
      <c r="X1935" s="86" t="s">
        <v>311</v>
      </c>
      <c r="Y1935" s="90" t="str">
        <f>IF(tbl_main[[#This Row],[ИНН организации]]="","",IF(ISERROR(VLOOKUP(tbl_main[[#This Row],[ИНН организации]],tbl_inn[],3,FALSE)),"Проверьте ИНН",VLOOKUP(tbl_main[[#This Row],[ИНН организации]],tbl_inn[],3,FALSE)))</f>
        <v/>
      </c>
      <c r="Z1935" s="90" t="str">
        <f>IF(ISERROR(VLOOKUP(tbl_main[[#This Row],[ИНН организации]],tbl_inn[],4,FALSE)),"",VLOOKUP(tbl_main[[#This Row],[ИНН организации]],tbl_inn[],4,FALSE))</f>
        <v/>
      </c>
      <c r="AA1935" s="90" t="str">
        <f>IF(ISERROR(VLOOKUP(tbl_main[[#This Row],[ИНН организации]],tbl_inn[],8,FALSE)),"",VLOOKUP(tbl_main[[#This Row],[ИНН организации]],tbl_inn[],8,FALSE))</f>
        <v/>
      </c>
      <c r="AB1935" s="83" t="s">
        <v>311</v>
      </c>
      <c r="AC1935" s="83" t="s">
        <v>311</v>
      </c>
      <c r="AD1935" s="83" t="s">
        <v>311</v>
      </c>
      <c r="AE1935" s="83" t="s">
        <v>311</v>
      </c>
      <c r="AF1935" s="83" t="s">
        <v>311</v>
      </c>
      <c r="AG1935" s="83" t="s">
        <v>311</v>
      </c>
      <c r="AH1935" s="83" t="s">
        <v>311</v>
      </c>
      <c r="AI1935" s="83" t="s">
        <v>311</v>
      </c>
      <c r="AJ1935" s="83" t="s">
        <v>311</v>
      </c>
      <c r="AK1935" s="83" t="s">
        <v>311</v>
      </c>
      <c r="AL1935" s="83" t="s">
        <v>311</v>
      </c>
      <c r="AM1935" s="83" t="s">
        <v>311</v>
      </c>
      <c r="AN1935" s="83" t="s">
        <v>311</v>
      </c>
    </row>
    <row r="1936" spans="1:40" x14ac:dyDescent="0.25">
      <c r="A1936" s="81">
        <f t="shared" si="30"/>
        <v>1927</v>
      </c>
      <c r="B1936" s="82" t="str">
        <f>IF(tbl_main[[#This Row],[ТИП]]="","",IF(tbl_main[[#This Row],[Серия и номер]]="","",tbl_main[[#This Row],[ТИП]]&amp;"-"&amp;RIGHT(tbl_main[[#This Row],[Серия и номер]],6)))</f>
        <v/>
      </c>
      <c r="C1936" s="83" t="s">
        <v>311</v>
      </c>
      <c r="D1936" s="83" t="s">
        <v>311</v>
      </c>
      <c r="E1936" s="83" t="s">
        <v>311</v>
      </c>
      <c r="F1936" s="83" t="s">
        <v>311</v>
      </c>
      <c r="G1936" s="83" t="s">
        <v>311</v>
      </c>
      <c r="H1936" s="83" t="s">
        <v>311</v>
      </c>
      <c r="I1936" s="83" t="s">
        <v>311</v>
      </c>
      <c r="J1936" s="83" t="s">
        <v>311</v>
      </c>
      <c r="K1936" s="84" t="s">
        <v>311</v>
      </c>
      <c r="L1936" s="83" t="s">
        <v>311</v>
      </c>
      <c r="M1936" s="85" t="s">
        <v>311</v>
      </c>
      <c r="N1936" s="83" t="s">
        <v>311</v>
      </c>
      <c r="O1936" s="84" t="s">
        <v>311</v>
      </c>
      <c r="P1936" s="83" t="s">
        <v>311</v>
      </c>
      <c r="Q1936" s="83" t="s">
        <v>311</v>
      </c>
      <c r="R1936" s="83" t="s">
        <v>311</v>
      </c>
      <c r="S1936" s="86" t="s">
        <v>311</v>
      </c>
      <c r="T1936" s="83" t="s">
        <v>311</v>
      </c>
      <c r="U1936" s="83" t="s">
        <v>311</v>
      </c>
      <c r="V1936" s="83" t="s">
        <v>311</v>
      </c>
      <c r="W1936" s="86" t="s">
        <v>311</v>
      </c>
      <c r="X1936" s="86" t="s">
        <v>311</v>
      </c>
      <c r="Y1936" s="90" t="str">
        <f>IF(tbl_main[[#This Row],[ИНН организации]]="","",IF(ISERROR(VLOOKUP(tbl_main[[#This Row],[ИНН организации]],tbl_inn[],3,FALSE)),"Проверьте ИНН",VLOOKUP(tbl_main[[#This Row],[ИНН организации]],tbl_inn[],3,FALSE)))</f>
        <v/>
      </c>
      <c r="Z1936" s="90" t="str">
        <f>IF(ISERROR(VLOOKUP(tbl_main[[#This Row],[ИНН организации]],tbl_inn[],4,FALSE)),"",VLOOKUP(tbl_main[[#This Row],[ИНН организации]],tbl_inn[],4,FALSE))</f>
        <v/>
      </c>
      <c r="AA1936" s="90" t="str">
        <f>IF(ISERROR(VLOOKUP(tbl_main[[#This Row],[ИНН организации]],tbl_inn[],8,FALSE)),"",VLOOKUP(tbl_main[[#This Row],[ИНН организации]],tbl_inn[],8,FALSE))</f>
        <v/>
      </c>
      <c r="AB1936" s="83" t="s">
        <v>311</v>
      </c>
      <c r="AC1936" s="83" t="s">
        <v>311</v>
      </c>
      <c r="AD1936" s="83" t="s">
        <v>311</v>
      </c>
      <c r="AE1936" s="83" t="s">
        <v>311</v>
      </c>
      <c r="AF1936" s="83" t="s">
        <v>311</v>
      </c>
      <c r="AG1936" s="83" t="s">
        <v>311</v>
      </c>
      <c r="AH1936" s="83" t="s">
        <v>311</v>
      </c>
      <c r="AI1936" s="83" t="s">
        <v>311</v>
      </c>
      <c r="AJ1936" s="83" t="s">
        <v>311</v>
      </c>
      <c r="AK1936" s="83" t="s">
        <v>311</v>
      </c>
      <c r="AL1936" s="83" t="s">
        <v>311</v>
      </c>
      <c r="AM1936" s="83" t="s">
        <v>311</v>
      </c>
      <c r="AN1936" s="83" t="s">
        <v>311</v>
      </c>
    </row>
    <row r="1937" spans="1:40" x14ac:dyDescent="0.25">
      <c r="A1937" s="81">
        <f t="shared" si="30"/>
        <v>1928</v>
      </c>
      <c r="B1937" s="82" t="str">
        <f>IF(tbl_main[[#This Row],[ТИП]]="","",IF(tbl_main[[#This Row],[Серия и номер]]="","",tbl_main[[#This Row],[ТИП]]&amp;"-"&amp;RIGHT(tbl_main[[#This Row],[Серия и номер]],6)))</f>
        <v/>
      </c>
      <c r="C1937" s="83" t="s">
        <v>311</v>
      </c>
      <c r="D1937" s="83" t="s">
        <v>311</v>
      </c>
      <c r="E1937" s="83" t="s">
        <v>311</v>
      </c>
      <c r="F1937" s="83" t="s">
        <v>311</v>
      </c>
      <c r="G1937" s="83" t="s">
        <v>311</v>
      </c>
      <c r="H1937" s="83" t="s">
        <v>311</v>
      </c>
      <c r="I1937" s="83" t="s">
        <v>311</v>
      </c>
      <c r="J1937" s="83" t="s">
        <v>311</v>
      </c>
      <c r="K1937" s="84" t="s">
        <v>311</v>
      </c>
      <c r="L1937" s="83" t="s">
        <v>311</v>
      </c>
      <c r="M1937" s="85" t="s">
        <v>311</v>
      </c>
      <c r="N1937" s="83" t="s">
        <v>311</v>
      </c>
      <c r="O1937" s="84" t="s">
        <v>311</v>
      </c>
      <c r="P1937" s="83" t="s">
        <v>311</v>
      </c>
      <c r="Q1937" s="83" t="s">
        <v>311</v>
      </c>
      <c r="R1937" s="83" t="s">
        <v>311</v>
      </c>
      <c r="S1937" s="86" t="s">
        <v>311</v>
      </c>
      <c r="T1937" s="83" t="s">
        <v>311</v>
      </c>
      <c r="U1937" s="83" t="s">
        <v>311</v>
      </c>
      <c r="V1937" s="83" t="s">
        <v>311</v>
      </c>
      <c r="W1937" s="86" t="s">
        <v>311</v>
      </c>
      <c r="X1937" s="86" t="s">
        <v>311</v>
      </c>
      <c r="Y1937" s="90" t="str">
        <f>IF(tbl_main[[#This Row],[ИНН организации]]="","",IF(ISERROR(VLOOKUP(tbl_main[[#This Row],[ИНН организации]],tbl_inn[],3,FALSE)),"Проверьте ИНН",VLOOKUP(tbl_main[[#This Row],[ИНН организации]],tbl_inn[],3,FALSE)))</f>
        <v/>
      </c>
      <c r="Z1937" s="90" t="str">
        <f>IF(ISERROR(VLOOKUP(tbl_main[[#This Row],[ИНН организации]],tbl_inn[],4,FALSE)),"",VLOOKUP(tbl_main[[#This Row],[ИНН организации]],tbl_inn[],4,FALSE))</f>
        <v/>
      </c>
      <c r="AA1937" s="90" t="str">
        <f>IF(ISERROR(VLOOKUP(tbl_main[[#This Row],[ИНН организации]],tbl_inn[],8,FALSE)),"",VLOOKUP(tbl_main[[#This Row],[ИНН организации]],tbl_inn[],8,FALSE))</f>
        <v/>
      </c>
      <c r="AB1937" s="83" t="s">
        <v>311</v>
      </c>
      <c r="AC1937" s="83" t="s">
        <v>311</v>
      </c>
      <c r="AD1937" s="83" t="s">
        <v>311</v>
      </c>
      <c r="AE1937" s="83" t="s">
        <v>311</v>
      </c>
      <c r="AF1937" s="83" t="s">
        <v>311</v>
      </c>
      <c r="AG1937" s="83" t="s">
        <v>311</v>
      </c>
      <c r="AH1937" s="83" t="s">
        <v>311</v>
      </c>
      <c r="AI1937" s="83" t="s">
        <v>311</v>
      </c>
      <c r="AJ1937" s="83" t="s">
        <v>311</v>
      </c>
      <c r="AK1937" s="83" t="s">
        <v>311</v>
      </c>
      <c r="AL1937" s="83" t="s">
        <v>311</v>
      </c>
      <c r="AM1937" s="83" t="s">
        <v>311</v>
      </c>
      <c r="AN1937" s="83" t="s">
        <v>311</v>
      </c>
    </row>
    <row r="1938" spans="1:40" x14ac:dyDescent="0.25">
      <c r="A1938" s="81">
        <f t="shared" si="30"/>
        <v>1929</v>
      </c>
      <c r="B1938" s="82" t="str">
        <f>IF(tbl_main[[#This Row],[ТИП]]="","",IF(tbl_main[[#This Row],[Серия и номер]]="","",tbl_main[[#This Row],[ТИП]]&amp;"-"&amp;RIGHT(tbl_main[[#This Row],[Серия и номер]],6)))</f>
        <v/>
      </c>
      <c r="C1938" s="83" t="s">
        <v>311</v>
      </c>
      <c r="D1938" s="83" t="s">
        <v>311</v>
      </c>
      <c r="E1938" s="83" t="s">
        <v>311</v>
      </c>
      <c r="F1938" s="83" t="s">
        <v>311</v>
      </c>
      <c r="G1938" s="83" t="s">
        <v>311</v>
      </c>
      <c r="H1938" s="83" t="s">
        <v>311</v>
      </c>
      <c r="I1938" s="83" t="s">
        <v>311</v>
      </c>
      <c r="J1938" s="83" t="s">
        <v>311</v>
      </c>
      <c r="K1938" s="84" t="s">
        <v>311</v>
      </c>
      <c r="L1938" s="83" t="s">
        <v>311</v>
      </c>
      <c r="M1938" s="85" t="s">
        <v>311</v>
      </c>
      <c r="N1938" s="83" t="s">
        <v>311</v>
      </c>
      <c r="O1938" s="84" t="s">
        <v>311</v>
      </c>
      <c r="P1938" s="83" t="s">
        <v>311</v>
      </c>
      <c r="Q1938" s="83" t="s">
        <v>311</v>
      </c>
      <c r="R1938" s="83" t="s">
        <v>311</v>
      </c>
      <c r="S1938" s="86" t="s">
        <v>311</v>
      </c>
      <c r="T1938" s="83" t="s">
        <v>311</v>
      </c>
      <c r="U1938" s="83" t="s">
        <v>311</v>
      </c>
      <c r="V1938" s="83" t="s">
        <v>311</v>
      </c>
      <c r="W1938" s="86" t="s">
        <v>311</v>
      </c>
      <c r="X1938" s="86" t="s">
        <v>311</v>
      </c>
      <c r="Y1938" s="90" t="str">
        <f>IF(tbl_main[[#This Row],[ИНН организации]]="","",IF(ISERROR(VLOOKUP(tbl_main[[#This Row],[ИНН организации]],tbl_inn[],3,FALSE)),"Проверьте ИНН",VLOOKUP(tbl_main[[#This Row],[ИНН организации]],tbl_inn[],3,FALSE)))</f>
        <v/>
      </c>
      <c r="Z1938" s="90" t="str">
        <f>IF(ISERROR(VLOOKUP(tbl_main[[#This Row],[ИНН организации]],tbl_inn[],4,FALSE)),"",VLOOKUP(tbl_main[[#This Row],[ИНН организации]],tbl_inn[],4,FALSE))</f>
        <v/>
      </c>
      <c r="AA1938" s="90" t="str">
        <f>IF(ISERROR(VLOOKUP(tbl_main[[#This Row],[ИНН организации]],tbl_inn[],8,FALSE)),"",VLOOKUP(tbl_main[[#This Row],[ИНН организации]],tbl_inn[],8,FALSE))</f>
        <v/>
      </c>
      <c r="AB1938" s="83" t="s">
        <v>311</v>
      </c>
      <c r="AC1938" s="83" t="s">
        <v>311</v>
      </c>
      <c r="AD1938" s="83" t="s">
        <v>311</v>
      </c>
      <c r="AE1938" s="83" t="s">
        <v>311</v>
      </c>
      <c r="AF1938" s="83" t="s">
        <v>311</v>
      </c>
      <c r="AG1938" s="83" t="s">
        <v>311</v>
      </c>
      <c r="AH1938" s="83" t="s">
        <v>311</v>
      </c>
      <c r="AI1938" s="83" t="s">
        <v>311</v>
      </c>
      <c r="AJ1938" s="83" t="s">
        <v>311</v>
      </c>
      <c r="AK1938" s="83" t="s">
        <v>311</v>
      </c>
      <c r="AL1938" s="83" t="s">
        <v>311</v>
      </c>
      <c r="AM1938" s="83" t="s">
        <v>311</v>
      </c>
      <c r="AN1938" s="83" t="s">
        <v>311</v>
      </c>
    </row>
    <row r="1939" spans="1:40" x14ac:dyDescent="0.25">
      <c r="A1939" s="81">
        <f t="shared" si="30"/>
        <v>1930</v>
      </c>
      <c r="B1939" s="82" t="str">
        <f>IF(tbl_main[[#This Row],[ТИП]]="","",IF(tbl_main[[#This Row],[Серия и номер]]="","",tbl_main[[#This Row],[ТИП]]&amp;"-"&amp;RIGHT(tbl_main[[#This Row],[Серия и номер]],6)))</f>
        <v/>
      </c>
      <c r="C1939" s="83" t="s">
        <v>311</v>
      </c>
      <c r="D1939" s="83" t="s">
        <v>311</v>
      </c>
      <c r="E1939" s="83" t="s">
        <v>311</v>
      </c>
      <c r="F1939" s="83" t="s">
        <v>311</v>
      </c>
      <c r="G1939" s="83" t="s">
        <v>311</v>
      </c>
      <c r="H1939" s="83" t="s">
        <v>311</v>
      </c>
      <c r="I1939" s="83" t="s">
        <v>311</v>
      </c>
      <c r="J1939" s="83" t="s">
        <v>311</v>
      </c>
      <c r="K1939" s="84" t="s">
        <v>311</v>
      </c>
      <c r="L1939" s="83" t="s">
        <v>311</v>
      </c>
      <c r="M1939" s="85" t="s">
        <v>311</v>
      </c>
      <c r="N1939" s="83" t="s">
        <v>311</v>
      </c>
      <c r="O1939" s="84" t="s">
        <v>311</v>
      </c>
      <c r="P1939" s="83" t="s">
        <v>311</v>
      </c>
      <c r="Q1939" s="83" t="s">
        <v>311</v>
      </c>
      <c r="R1939" s="83" t="s">
        <v>311</v>
      </c>
      <c r="S1939" s="86" t="s">
        <v>311</v>
      </c>
      <c r="T1939" s="83" t="s">
        <v>311</v>
      </c>
      <c r="U1939" s="83" t="s">
        <v>311</v>
      </c>
      <c r="V1939" s="83" t="s">
        <v>311</v>
      </c>
      <c r="W1939" s="86" t="s">
        <v>311</v>
      </c>
      <c r="X1939" s="86" t="s">
        <v>311</v>
      </c>
      <c r="Y1939" s="90" t="str">
        <f>IF(tbl_main[[#This Row],[ИНН организации]]="","",IF(ISERROR(VLOOKUP(tbl_main[[#This Row],[ИНН организации]],tbl_inn[],3,FALSE)),"Проверьте ИНН",VLOOKUP(tbl_main[[#This Row],[ИНН организации]],tbl_inn[],3,FALSE)))</f>
        <v/>
      </c>
      <c r="Z1939" s="90" t="str">
        <f>IF(ISERROR(VLOOKUP(tbl_main[[#This Row],[ИНН организации]],tbl_inn[],4,FALSE)),"",VLOOKUP(tbl_main[[#This Row],[ИНН организации]],tbl_inn[],4,FALSE))</f>
        <v/>
      </c>
      <c r="AA1939" s="90" t="str">
        <f>IF(ISERROR(VLOOKUP(tbl_main[[#This Row],[ИНН организации]],tbl_inn[],8,FALSE)),"",VLOOKUP(tbl_main[[#This Row],[ИНН организации]],tbl_inn[],8,FALSE))</f>
        <v/>
      </c>
      <c r="AB1939" s="83" t="s">
        <v>311</v>
      </c>
      <c r="AC1939" s="83" t="s">
        <v>311</v>
      </c>
      <c r="AD1939" s="83" t="s">
        <v>311</v>
      </c>
      <c r="AE1939" s="83" t="s">
        <v>311</v>
      </c>
      <c r="AF1939" s="83" t="s">
        <v>311</v>
      </c>
      <c r="AG1939" s="83" t="s">
        <v>311</v>
      </c>
      <c r="AH1939" s="83" t="s">
        <v>311</v>
      </c>
      <c r="AI1939" s="83" t="s">
        <v>311</v>
      </c>
      <c r="AJ1939" s="83" t="s">
        <v>311</v>
      </c>
      <c r="AK1939" s="83" t="s">
        <v>311</v>
      </c>
      <c r="AL1939" s="83" t="s">
        <v>311</v>
      </c>
      <c r="AM1939" s="83" t="s">
        <v>311</v>
      </c>
      <c r="AN1939" s="83" t="s">
        <v>311</v>
      </c>
    </row>
    <row r="1940" spans="1:40" x14ac:dyDescent="0.25">
      <c r="A1940" s="81">
        <f t="shared" si="30"/>
        <v>1931</v>
      </c>
      <c r="B1940" s="82" t="str">
        <f>IF(tbl_main[[#This Row],[ТИП]]="","",IF(tbl_main[[#This Row],[Серия и номер]]="","",tbl_main[[#This Row],[ТИП]]&amp;"-"&amp;RIGHT(tbl_main[[#This Row],[Серия и номер]],6)))</f>
        <v/>
      </c>
      <c r="C1940" s="83" t="s">
        <v>311</v>
      </c>
      <c r="D1940" s="83" t="s">
        <v>311</v>
      </c>
      <c r="E1940" s="83" t="s">
        <v>311</v>
      </c>
      <c r="F1940" s="83" t="s">
        <v>311</v>
      </c>
      <c r="G1940" s="83" t="s">
        <v>311</v>
      </c>
      <c r="H1940" s="83" t="s">
        <v>311</v>
      </c>
      <c r="I1940" s="83" t="s">
        <v>311</v>
      </c>
      <c r="J1940" s="83" t="s">
        <v>311</v>
      </c>
      <c r="K1940" s="84" t="s">
        <v>311</v>
      </c>
      <c r="L1940" s="83" t="s">
        <v>311</v>
      </c>
      <c r="M1940" s="85" t="s">
        <v>311</v>
      </c>
      <c r="N1940" s="83" t="s">
        <v>311</v>
      </c>
      <c r="O1940" s="84" t="s">
        <v>311</v>
      </c>
      <c r="P1940" s="83" t="s">
        <v>311</v>
      </c>
      <c r="Q1940" s="83" t="s">
        <v>311</v>
      </c>
      <c r="R1940" s="83" t="s">
        <v>311</v>
      </c>
      <c r="S1940" s="86" t="s">
        <v>311</v>
      </c>
      <c r="T1940" s="83" t="s">
        <v>311</v>
      </c>
      <c r="U1940" s="83" t="s">
        <v>311</v>
      </c>
      <c r="V1940" s="83" t="s">
        <v>311</v>
      </c>
      <c r="W1940" s="86" t="s">
        <v>311</v>
      </c>
      <c r="X1940" s="86" t="s">
        <v>311</v>
      </c>
      <c r="Y1940" s="90" t="str">
        <f>IF(tbl_main[[#This Row],[ИНН организации]]="","",IF(ISERROR(VLOOKUP(tbl_main[[#This Row],[ИНН организации]],tbl_inn[],3,FALSE)),"Проверьте ИНН",VLOOKUP(tbl_main[[#This Row],[ИНН организации]],tbl_inn[],3,FALSE)))</f>
        <v/>
      </c>
      <c r="Z1940" s="90" t="str">
        <f>IF(ISERROR(VLOOKUP(tbl_main[[#This Row],[ИНН организации]],tbl_inn[],4,FALSE)),"",VLOOKUP(tbl_main[[#This Row],[ИНН организации]],tbl_inn[],4,FALSE))</f>
        <v/>
      </c>
      <c r="AA1940" s="90" t="str">
        <f>IF(ISERROR(VLOOKUP(tbl_main[[#This Row],[ИНН организации]],tbl_inn[],8,FALSE)),"",VLOOKUP(tbl_main[[#This Row],[ИНН организации]],tbl_inn[],8,FALSE))</f>
        <v/>
      </c>
      <c r="AB1940" s="83" t="s">
        <v>311</v>
      </c>
      <c r="AC1940" s="83" t="s">
        <v>311</v>
      </c>
      <c r="AD1940" s="83" t="s">
        <v>311</v>
      </c>
      <c r="AE1940" s="83" t="s">
        <v>311</v>
      </c>
      <c r="AF1940" s="83" t="s">
        <v>311</v>
      </c>
      <c r="AG1940" s="83" t="s">
        <v>311</v>
      </c>
      <c r="AH1940" s="83" t="s">
        <v>311</v>
      </c>
      <c r="AI1940" s="83" t="s">
        <v>311</v>
      </c>
      <c r="AJ1940" s="83" t="s">
        <v>311</v>
      </c>
      <c r="AK1940" s="83" t="s">
        <v>311</v>
      </c>
      <c r="AL1940" s="83" t="s">
        <v>311</v>
      </c>
      <c r="AM1940" s="83" t="s">
        <v>311</v>
      </c>
      <c r="AN1940" s="83" t="s">
        <v>311</v>
      </c>
    </row>
    <row r="1941" spans="1:40" x14ac:dyDescent="0.25">
      <c r="A1941" s="81">
        <f t="shared" si="30"/>
        <v>1932</v>
      </c>
      <c r="B1941" s="82" t="str">
        <f>IF(tbl_main[[#This Row],[ТИП]]="","",IF(tbl_main[[#This Row],[Серия и номер]]="","",tbl_main[[#This Row],[ТИП]]&amp;"-"&amp;RIGHT(tbl_main[[#This Row],[Серия и номер]],6)))</f>
        <v/>
      </c>
      <c r="C1941" s="83" t="s">
        <v>311</v>
      </c>
      <c r="D1941" s="83" t="s">
        <v>311</v>
      </c>
      <c r="E1941" s="83" t="s">
        <v>311</v>
      </c>
      <c r="F1941" s="83" t="s">
        <v>311</v>
      </c>
      <c r="G1941" s="83" t="s">
        <v>311</v>
      </c>
      <c r="H1941" s="83" t="s">
        <v>311</v>
      </c>
      <c r="I1941" s="83" t="s">
        <v>311</v>
      </c>
      <c r="J1941" s="83" t="s">
        <v>311</v>
      </c>
      <c r="K1941" s="84" t="s">
        <v>311</v>
      </c>
      <c r="L1941" s="83" t="s">
        <v>311</v>
      </c>
      <c r="M1941" s="85" t="s">
        <v>311</v>
      </c>
      <c r="N1941" s="83" t="s">
        <v>311</v>
      </c>
      <c r="O1941" s="84" t="s">
        <v>311</v>
      </c>
      <c r="P1941" s="83" t="s">
        <v>311</v>
      </c>
      <c r="Q1941" s="83" t="s">
        <v>311</v>
      </c>
      <c r="R1941" s="83" t="s">
        <v>311</v>
      </c>
      <c r="S1941" s="86" t="s">
        <v>311</v>
      </c>
      <c r="T1941" s="83" t="s">
        <v>311</v>
      </c>
      <c r="U1941" s="83" t="s">
        <v>311</v>
      </c>
      <c r="V1941" s="83" t="s">
        <v>311</v>
      </c>
      <c r="W1941" s="86" t="s">
        <v>311</v>
      </c>
      <c r="X1941" s="86" t="s">
        <v>311</v>
      </c>
      <c r="Y1941" s="90" t="str">
        <f>IF(tbl_main[[#This Row],[ИНН организации]]="","",IF(ISERROR(VLOOKUP(tbl_main[[#This Row],[ИНН организации]],tbl_inn[],3,FALSE)),"Проверьте ИНН",VLOOKUP(tbl_main[[#This Row],[ИНН организации]],tbl_inn[],3,FALSE)))</f>
        <v/>
      </c>
      <c r="Z1941" s="90" t="str">
        <f>IF(ISERROR(VLOOKUP(tbl_main[[#This Row],[ИНН организации]],tbl_inn[],4,FALSE)),"",VLOOKUP(tbl_main[[#This Row],[ИНН организации]],tbl_inn[],4,FALSE))</f>
        <v/>
      </c>
      <c r="AA1941" s="90" t="str">
        <f>IF(ISERROR(VLOOKUP(tbl_main[[#This Row],[ИНН организации]],tbl_inn[],8,FALSE)),"",VLOOKUP(tbl_main[[#This Row],[ИНН организации]],tbl_inn[],8,FALSE))</f>
        <v/>
      </c>
      <c r="AB1941" s="83" t="s">
        <v>311</v>
      </c>
      <c r="AC1941" s="83" t="s">
        <v>311</v>
      </c>
      <c r="AD1941" s="83" t="s">
        <v>311</v>
      </c>
      <c r="AE1941" s="83" t="s">
        <v>311</v>
      </c>
      <c r="AF1941" s="83" t="s">
        <v>311</v>
      </c>
      <c r="AG1941" s="83" t="s">
        <v>311</v>
      </c>
      <c r="AH1941" s="83" t="s">
        <v>311</v>
      </c>
      <c r="AI1941" s="83" t="s">
        <v>311</v>
      </c>
      <c r="AJ1941" s="83" t="s">
        <v>311</v>
      </c>
      <c r="AK1941" s="83" t="s">
        <v>311</v>
      </c>
      <c r="AL1941" s="83" t="s">
        <v>311</v>
      </c>
      <c r="AM1941" s="83" t="s">
        <v>311</v>
      </c>
      <c r="AN1941" s="83" t="s">
        <v>311</v>
      </c>
    </row>
    <row r="1942" spans="1:40" x14ac:dyDescent="0.25">
      <c r="A1942" s="81">
        <f t="shared" si="30"/>
        <v>1933</v>
      </c>
      <c r="B1942" s="82" t="str">
        <f>IF(tbl_main[[#This Row],[ТИП]]="","",IF(tbl_main[[#This Row],[Серия и номер]]="","",tbl_main[[#This Row],[ТИП]]&amp;"-"&amp;RIGHT(tbl_main[[#This Row],[Серия и номер]],6)))</f>
        <v/>
      </c>
      <c r="C1942" s="83" t="s">
        <v>311</v>
      </c>
      <c r="D1942" s="83" t="s">
        <v>311</v>
      </c>
      <c r="E1942" s="83" t="s">
        <v>311</v>
      </c>
      <c r="F1942" s="83" t="s">
        <v>311</v>
      </c>
      <c r="G1942" s="83" t="s">
        <v>311</v>
      </c>
      <c r="H1942" s="83" t="s">
        <v>311</v>
      </c>
      <c r="I1942" s="83" t="s">
        <v>311</v>
      </c>
      <c r="J1942" s="83" t="s">
        <v>311</v>
      </c>
      <c r="K1942" s="84" t="s">
        <v>311</v>
      </c>
      <c r="L1942" s="83" t="s">
        <v>311</v>
      </c>
      <c r="M1942" s="85" t="s">
        <v>311</v>
      </c>
      <c r="N1942" s="83" t="s">
        <v>311</v>
      </c>
      <c r="O1942" s="84" t="s">
        <v>311</v>
      </c>
      <c r="P1942" s="83" t="s">
        <v>311</v>
      </c>
      <c r="Q1942" s="83" t="s">
        <v>311</v>
      </c>
      <c r="R1942" s="83" t="s">
        <v>311</v>
      </c>
      <c r="S1942" s="86" t="s">
        <v>311</v>
      </c>
      <c r="T1942" s="83" t="s">
        <v>311</v>
      </c>
      <c r="U1942" s="83" t="s">
        <v>311</v>
      </c>
      <c r="V1942" s="83" t="s">
        <v>311</v>
      </c>
      <c r="W1942" s="86" t="s">
        <v>311</v>
      </c>
      <c r="X1942" s="86" t="s">
        <v>311</v>
      </c>
      <c r="Y1942" s="90" t="str">
        <f>IF(tbl_main[[#This Row],[ИНН организации]]="","",IF(ISERROR(VLOOKUP(tbl_main[[#This Row],[ИНН организации]],tbl_inn[],3,FALSE)),"Проверьте ИНН",VLOOKUP(tbl_main[[#This Row],[ИНН организации]],tbl_inn[],3,FALSE)))</f>
        <v/>
      </c>
      <c r="Z1942" s="90" t="str">
        <f>IF(ISERROR(VLOOKUP(tbl_main[[#This Row],[ИНН организации]],tbl_inn[],4,FALSE)),"",VLOOKUP(tbl_main[[#This Row],[ИНН организации]],tbl_inn[],4,FALSE))</f>
        <v/>
      </c>
      <c r="AA1942" s="90" t="str">
        <f>IF(ISERROR(VLOOKUP(tbl_main[[#This Row],[ИНН организации]],tbl_inn[],8,FALSE)),"",VLOOKUP(tbl_main[[#This Row],[ИНН организации]],tbl_inn[],8,FALSE))</f>
        <v/>
      </c>
      <c r="AB1942" s="83" t="s">
        <v>311</v>
      </c>
      <c r="AC1942" s="83" t="s">
        <v>311</v>
      </c>
      <c r="AD1942" s="83" t="s">
        <v>311</v>
      </c>
      <c r="AE1942" s="83" t="s">
        <v>311</v>
      </c>
      <c r="AF1942" s="83" t="s">
        <v>311</v>
      </c>
      <c r="AG1942" s="83" t="s">
        <v>311</v>
      </c>
      <c r="AH1942" s="83" t="s">
        <v>311</v>
      </c>
      <c r="AI1942" s="83" t="s">
        <v>311</v>
      </c>
      <c r="AJ1942" s="83" t="s">
        <v>311</v>
      </c>
      <c r="AK1942" s="83" t="s">
        <v>311</v>
      </c>
      <c r="AL1942" s="83" t="s">
        <v>311</v>
      </c>
      <c r="AM1942" s="83" t="s">
        <v>311</v>
      </c>
      <c r="AN1942" s="83" t="s">
        <v>311</v>
      </c>
    </row>
    <row r="1943" spans="1:40" x14ac:dyDescent="0.25">
      <c r="A1943" s="81">
        <f t="shared" si="30"/>
        <v>1934</v>
      </c>
      <c r="B1943" s="82" t="str">
        <f>IF(tbl_main[[#This Row],[ТИП]]="","",IF(tbl_main[[#This Row],[Серия и номер]]="","",tbl_main[[#This Row],[ТИП]]&amp;"-"&amp;RIGHT(tbl_main[[#This Row],[Серия и номер]],6)))</f>
        <v/>
      </c>
      <c r="C1943" s="83" t="s">
        <v>311</v>
      </c>
      <c r="D1943" s="83" t="s">
        <v>311</v>
      </c>
      <c r="E1943" s="83" t="s">
        <v>311</v>
      </c>
      <c r="F1943" s="83" t="s">
        <v>311</v>
      </c>
      <c r="G1943" s="83" t="s">
        <v>311</v>
      </c>
      <c r="H1943" s="83" t="s">
        <v>311</v>
      </c>
      <c r="I1943" s="83" t="s">
        <v>311</v>
      </c>
      <c r="J1943" s="83" t="s">
        <v>311</v>
      </c>
      <c r="K1943" s="84" t="s">
        <v>311</v>
      </c>
      <c r="L1943" s="83" t="s">
        <v>311</v>
      </c>
      <c r="M1943" s="85" t="s">
        <v>311</v>
      </c>
      <c r="N1943" s="83" t="s">
        <v>311</v>
      </c>
      <c r="O1943" s="84" t="s">
        <v>311</v>
      </c>
      <c r="P1943" s="83" t="s">
        <v>311</v>
      </c>
      <c r="Q1943" s="83" t="s">
        <v>311</v>
      </c>
      <c r="R1943" s="83" t="s">
        <v>311</v>
      </c>
      <c r="S1943" s="86" t="s">
        <v>311</v>
      </c>
      <c r="T1943" s="83" t="s">
        <v>311</v>
      </c>
      <c r="U1943" s="83" t="s">
        <v>311</v>
      </c>
      <c r="V1943" s="83" t="s">
        <v>311</v>
      </c>
      <c r="W1943" s="86" t="s">
        <v>311</v>
      </c>
      <c r="X1943" s="86" t="s">
        <v>311</v>
      </c>
      <c r="Y1943" s="90" t="str">
        <f>IF(tbl_main[[#This Row],[ИНН организации]]="","",IF(ISERROR(VLOOKUP(tbl_main[[#This Row],[ИНН организации]],tbl_inn[],3,FALSE)),"Проверьте ИНН",VLOOKUP(tbl_main[[#This Row],[ИНН организации]],tbl_inn[],3,FALSE)))</f>
        <v/>
      </c>
      <c r="Z1943" s="90" t="str">
        <f>IF(ISERROR(VLOOKUP(tbl_main[[#This Row],[ИНН организации]],tbl_inn[],4,FALSE)),"",VLOOKUP(tbl_main[[#This Row],[ИНН организации]],tbl_inn[],4,FALSE))</f>
        <v/>
      </c>
      <c r="AA1943" s="90" t="str">
        <f>IF(ISERROR(VLOOKUP(tbl_main[[#This Row],[ИНН организации]],tbl_inn[],8,FALSE)),"",VLOOKUP(tbl_main[[#This Row],[ИНН организации]],tbl_inn[],8,FALSE))</f>
        <v/>
      </c>
      <c r="AB1943" s="83" t="s">
        <v>311</v>
      </c>
      <c r="AC1943" s="83" t="s">
        <v>311</v>
      </c>
      <c r="AD1943" s="83" t="s">
        <v>311</v>
      </c>
      <c r="AE1943" s="83" t="s">
        <v>311</v>
      </c>
      <c r="AF1943" s="83" t="s">
        <v>311</v>
      </c>
      <c r="AG1943" s="83" t="s">
        <v>311</v>
      </c>
      <c r="AH1943" s="83" t="s">
        <v>311</v>
      </c>
      <c r="AI1943" s="83" t="s">
        <v>311</v>
      </c>
      <c r="AJ1943" s="83" t="s">
        <v>311</v>
      </c>
      <c r="AK1943" s="83" t="s">
        <v>311</v>
      </c>
      <c r="AL1943" s="83" t="s">
        <v>311</v>
      </c>
      <c r="AM1943" s="83" t="s">
        <v>311</v>
      </c>
      <c r="AN1943" s="83" t="s">
        <v>311</v>
      </c>
    </row>
    <row r="1944" spans="1:40" x14ac:dyDescent="0.25">
      <c r="A1944" s="81">
        <f t="shared" si="30"/>
        <v>1935</v>
      </c>
      <c r="B1944" s="82" t="str">
        <f>IF(tbl_main[[#This Row],[ТИП]]="","",IF(tbl_main[[#This Row],[Серия и номер]]="","",tbl_main[[#This Row],[ТИП]]&amp;"-"&amp;RIGHT(tbl_main[[#This Row],[Серия и номер]],6)))</f>
        <v/>
      </c>
      <c r="C1944" s="83" t="s">
        <v>311</v>
      </c>
      <c r="D1944" s="83" t="s">
        <v>311</v>
      </c>
      <c r="E1944" s="83" t="s">
        <v>311</v>
      </c>
      <c r="F1944" s="83" t="s">
        <v>311</v>
      </c>
      <c r="G1944" s="83" t="s">
        <v>311</v>
      </c>
      <c r="H1944" s="83" t="s">
        <v>311</v>
      </c>
      <c r="I1944" s="83" t="s">
        <v>311</v>
      </c>
      <c r="J1944" s="83" t="s">
        <v>311</v>
      </c>
      <c r="K1944" s="84" t="s">
        <v>311</v>
      </c>
      <c r="L1944" s="83" t="s">
        <v>311</v>
      </c>
      <c r="M1944" s="85" t="s">
        <v>311</v>
      </c>
      <c r="N1944" s="83" t="s">
        <v>311</v>
      </c>
      <c r="O1944" s="84" t="s">
        <v>311</v>
      </c>
      <c r="P1944" s="83" t="s">
        <v>311</v>
      </c>
      <c r="Q1944" s="83" t="s">
        <v>311</v>
      </c>
      <c r="R1944" s="83" t="s">
        <v>311</v>
      </c>
      <c r="S1944" s="86" t="s">
        <v>311</v>
      </c>
      <c r="T1944" s="83" t="s">
        <v>311</v>
      </c>
      <c r="U1944" s="83" t="s">
        <v>311</v>
      </c>
      <c r="V1944" s="83" t="s">
        <v>311</v>
      </c>
      <c r="W1944" s="86" t="s">
        <v>311</v>
      </c>
      <c r="X1944" s="86" t="s">
        <v>311</v>
      </c>
      <c r="Y1944" s="90" t="str">
        <f>IF(tbl_main[[#This Row],[ИНН организации]]="","",IF(ISERROR(VLOOKUP(tbl_main[[#This Row],[ИНН организации]],tbl_inn[],3,FALSE)),"Проверьте ИНН",VLOOKUP(tbl_main[[#This Row],[ИНН организации]],tbl_inn[],3,FALSE)))</f>
        <v/>
      </c>
      <c r="Z1944" s="90" t="str">
        <f>IF(ISERROR(VLOOKUP(tbl_main[[#This Row],[ИНН организации]],tbl_inn[],4,FALSE)),"",VLOOKUP(tbl_main[[#This Row],[ИНН организации]],tbl_inn[],4,FALSE))</f>
        <v/>
      </c>
      <c r="AA1944" s="90" t="str">
        <f>IF(ISERROR(VLOOKUP(tbl_main[[#This Row],[ИНН организации]],tbl_inn[],8,FALSE)),"",VLOOKUP(tbl_main[[#This Row],[ИНН организации]],tbl_inn[],8,FALSE))</f>
        <v/>
      </c>
      <c r="AB1944" s="83" t="s">
        <v>311</v>
      </c>
      <c r="AC1944" s="83" t="s">
        <v>311</v>
      </c>
      <c r="AD1944" s="83" t="s">
        <v>311</v>
      </c>
      <c r="AE1944" s="83" t="s">
        <v>311</v>
      </c>
      <c r="AF1944" s="83" t="s">
        <v>311</v>
      </c>
      <c r="AG1944" s="83" t="s">
        <v>311</v>
      </c>
      <c r="AH1944" s="83" t="s">
        <v>311</v>
      </c>
      <c r="AI1944" s="83" t="s">
        <v>311</v>
      </c>
      <c r="AJ1944" s="83" t="s">
        <v>311</v>
      </c>
      <c r="AK1944" s="83" t="s">
        <v>311</v>
      </c>
      <c r="AL1944" s="83" t="s">
        <v>311</v>
      </c>
      <c r="AM1944" s="83" t="s">
        <v>311</v>
      </c>
      <c r="AN1944" s="83" t="s">
        <v>311</v>
      </c>
    </row>
    <row r="1945" spans="1:40" x14ac:dyDescent="0.25">
      <c r="A1945" s="81">
        <f t="shared" si="30"/>
        <v>1936</v>
      </c>
      <c r="B1945" s="82" t="str">
        <f>IF(tbl_main[[#This Row],[ТИП]]="","",IF(tbl_main[[#This Row],[Серия и номер]]="","",tbl_main[[#This Row],[ТИП]]&amp;"-"&amp;RIGHT(tbl_main[[#This Row],[Серия и номер]],6)))</f>
        <v/>
      </c>
      <c r="C1945" s="83" t="s">
        <v>311</v>
      </c>
      <c r="D1945" s="83" t="s">
        <v>311</v>
      </c>
      <c r="E1945" s="83" t="s">
        <v>311</v>
      </c>
      <c r="F1945" s="83" t="s">
        <v>311</v>
      </c>
      <c r="G1945" s="83" t="s">
        <v>311</v>
      </c>
      <c r="H1945" s="83" t="s">
        <v>311</v>
      </c>
      <c r="I1945" s="83" t="s">
        <v>311</v>
      </c>
      <c r="J1945" s="83" t="s">
        <v>311</v>
      </c>
      <c r="K1945" s="84" t="s">
        <v>311</v>
      </c>
      <c r="L1945" s="83" t="s">
        <v>311</v>
      </c>
      <c r="M1945" s="85" t="s">
        <v>311</v>
      </c>
      <c r="N1945" s="83" t="s">
        <v>311</v>
      </c>
      <c r="O1945" s="84" t="s">
        <v>311</v>
      </c>
      <c r="P1945" s="83" t="s">
        <v>311</v>
      </c>
      <c r="Q1945" s="83" t="s">
        <v>311</v>
      </c>
      <c r="R1945" s="83" t="s">
        <v>311</v>
      </c>
      <c r="S1945" s="86" t="s">
        <v>311</v>
      </c>
      <c r="T1945" s="83" t="s">
        <v>311</v>
      </c>
      <c r="U1945" s="83" t="s">
        <v>311</v>
      </c>
      <c r="V1945" s="83" t="s">
        <v>311</v>
      </c>
      <c r="W1945" s="86" t="s">
        <v>311</v>
      </c>
      <c r="X1945" s="86" t="s">
        <v>311</v>
      </c>
      <c r="Y1945" s="90" t="str">
        <f>IF(tbl_main[[#This Row],[ИНН организации]]="","",IF(ISERROR(VLOOKUP(tbl_main[[#This Row],[ИНН организации]],tbl_inn[],3,FALSE)),"Проверьте ИНН",VLOOKUP(tbl_main[[#This Row],[ИНН организации]],tbl_inn[],3,FALSE)))</f>
        <v/>
      </c>
      <c r="Z1945" s="90" t="str">
        <f>IF(ISERROR(VLOOKUP(tbl_main[[#This Row],[ИНН организации]],tbl_inn[],4,FALSE)),"",VLOOKUP(tbl_main[[#This Row],[ИНН организации]],tbl_inn[],4,FALSE))</f>
        <v/>
      </c>
      <c r="AA1945" s="90" t="str">
        <f>IF(ISERROR(VLOOKUP(tbl_main[[#This Row],[ИНН организации]],tbl_inn[],8,FALSE)),"",VLOOKUP(tbl_main[[#This Row],[ИНН организации]],tbl_inn[],8,FALSE))</f>
        <v/>
      </c>
      <c r="AB1945" s="83" t="s">
        <v>311</v>
      </c>
      <c r="AC1945" s="83" t="s">
        <v>311</v>
      </c>
      <c r="AD1945" s="83" t="s">
        <v>311</v>
      </c>
      <c r="AE1945" s="83" t="s">
        <v>311</v>
      </c>
      <c r="AF1945" s="83" t="s">
        <v>311</v>
      </c>
      <c r="AG1945" s="83" t="s">
        <v>311</v>
      </c>
      <c r="AH1945" s="83" t="s">
        <v>311</v>
      </c>
      <c r="AI1945" s="83" t="s">
        <v>311</v>
      </c>
      <c r="AJ1945" s="83" t="s">
        <v>311</v>
      </c>
      <c r="AK1945" s="83" t="s">
        <v>311</v>
      </c>
      <c r="AL1945" s="83" t="s">
        <v>311</v>
      </c>
      <c r="AM1945" s="83" t="s">
        <v>311</v>
      </c>
      <c r="AN1945" s="83" t="s">
        <v>311</v>
      </c>
    </row>
    <row r="1946" spans="1:40" x14ac:dyDescent="0.25">
      <c r="A1946" s="81">
        <f t="shared" si="30"/>
        <v>1937</v>
      </c>
      <c r="B1946" s="82" t="str">
        <f>IF(tbl_main[[#This Row],[ТИП]]="","",IF(tbl_main[[#This Row],[Серия и номер]]="","",tbl_main[[#This Row],[ТИП]]&amp;"-"&amp;RIGHT(tbl_main[[#This Row],[Серия и номер]],6)))</f>
        <v/>
      </c>
      <c r="C1946" s="83" t="s">
        <v>311</v>
      </c>
      <c r="D1946" s="83" t="s">
        <v>311</v>
      </c>
      <c r="E1946" s="83" t="s">
        <v>311</v>
      </c>
      <c r="F1946" s="83" t="s">
        <v>311</v>
      </c>
      <c r="G1946" s="83" t="s">
        <v>311</v>
      </c>
      <c r="H1946" s="83" t="s">
        <v>311</v>
      </c>
      <c r="I1946" s="83" t="s">
        <v>311</v>
      </c>
      <c r="J1946" s="83" t="s">
        <v>311</v>
      </c>
      <c r="K1946" s="84" t="s">
        <v>311</v>
      </c>
      <c r="L1946" s="83" t="s">
        <v>311</v>
      </c>
      <c r="M1946" s="85" t="s">
        <v>311</v>
      </c>
      <c r="N1946" s="83" t="s">
        <v>311</v>
      </c>
      <c r="O1946" s="84" t="s">
        <v>311</v>
      </c>
      <c r="P1946" s="83" t="s">
        <v>311</v>
      </c>
      <c r="Q1946" s="83" t="s">
        <v>311</v>
      </c>
      <c r="R1946" s="83" t="s">
        <v>311</v>
      </c>
      <c r="S1946" s="86" t="s">
        <v>311</v>
      </c>
      <c r="T1946" s="83" t="s">
        <v>311</v>
      </c>
      <c r="U1946" s="83" t="s">
        <v>311</v>
      </c>
      <c r="V1946" s="83" t="s">
        <v>311</v>
      </c>
      <c r="W1946" s="86" t="s">
        <v>311</v>
      </c>
      <c r="X1946" s="86" t="s">
        <v>311</v>
      </c>
      <c r="Y1946" s="90" t="str">
        <f>IF(tbl_main[[#This Row],[ИНН организации]]="","",IF(ISERROR(VLOOKUP(tbl_main[[#This Row],[ИНН организации]],tbl_inn[],3,FALSE)),"Проверьте ИНН",VLOOKUP(tbl_main[[#This Row],[ИНН организации]],tbl_inn[],3,FALSE)))</f>
        <v/>
      </c>
      <c r="Z1946" s="90" t="str">
        <f>IF(ISERROR(VLOOKUP(tbl_main[[#This Row],[ИНН организации]],tbl_inn[],4,FALSE)),"",VLOOKUP(tbl_main[[#This Row],[ИНН организации]],tbl_inn[],4,FALSE))</f>
        <v/>
      </c>
      <c r="AA1946" s="90" t="str">
        <f>IF(ISERROR(VLOOKUP(tbl_main[[#This Row],[ИНН организации]],tbl_inn[],8,FALSE)),"",VLOOKUP(tbl_main[[#This Row],[ИНН организации]],tbl_inn[],8,FALSE))</f>
        <v/>
      </c>
      <c r="AB1946" s="83" t="s">
        <v>311</v>
      </c>
      <c r="AC1946" s="83" t="s">
        <v>311</v>
      </c>
      <c r="AD1946" s="83" t="s">
        <v>311</v>
      </c>
      <c r="AE1946" s="83" t="s">
        <v>311</v>
      </c>
      <c r="AF1946" s="83" t="s">
        <v>311</v>
      </c>
      <c r="AG1946" s="83" t="s">
        <v>311</v>
      </c>
      <c r="AH1946" s="83" t="s">
        <v>311</v>
      </c>
      <c r="AI1946" s="83" t="s">
        <v>311</v>
      </c>
      <c r="AJ1946" s="83" t="s">
        <v>311</v>
      </c>
      <c r="AK1946" s="83" t="s">
        <v>311</v>
      </c>
      <c r="AL1946" s="83" t="s">
        <v>311</v>
      </c>
      <c r="AM1946" s="83" t="s">
        <v>311</v>
      </c>
      <c r="AN1946" s="83" t="s">
        <v>311</v>
      </c>
    </row>
    <row r="1947" spans="1:40" x14ac:dyDescent="0.25">
      <c r="A1947" s="81">
        <f t="shared" si="30"/>
        <v>1938</v>
      </c>
      <c r="B1947" s="82" t="str">
        <f>IF(tbl_main[[#This Row],[ТИП]]="","",IF(tbl_main[[#This Row],[Серия и номер]]="","",tbl_main[[#This Row],[ТИП]]&amp;"-"&amp;RIGHT(tbl_main[[#This Row],[Серия и номер]],6)))</f>
        <v/>
      </c>
      <c r="C1947" s="83" t="s">
        <v>311</v>
      </c>
      <c r="D1947" s="83" t="s">
        <v>311</v>
      </c>
      <c r="E1947" s="83" t="s">
        <v>311</v>
      </c>
      <c r="F1947" s="83" t="s">
        <v>311</v>
      </c>
      <c r="G1947" s="83" t="s">
        <v>311</v>
      </c>
      <c r="H1947" s="83" t="s">
        <v>311</v>
      </c>
      <c r="I1947" s="83" t="s">
        <v>311</v>
      </c>
      <c r="J1947" s="83" t="s">
        <v>311</v>
      </c>
      <c r="K1947" s="84" t="s">
        <v>311</v>
      </c>
      <c r="L1947" s="83" t="s">
        <v>311</v>
      </c>
      <c r="M1947" s="85" t="s">
        <v>311</v>
      </c>
      <c r="N1947" s="83" t="s">
        <v>311</v>
      </c>
      <c r="O1947" s="84" t="s">
        <v>311</v>
      </c>
      <c r="P1947" s="83" t="s">
        <v>311</v>
      </c>
      <c r="Q1947" s="83" t="s">
        <v>311</v>
      </c>
      <c r="R1947" s="83" t="s">
        <v>311</v>
      </c>
      <c r="S1947" s="86" t="s">
        <v>311</v>
      </c>
      <c r="T1947" s="83" t="s">
        <v>311</v>
      </c>
      <c r="U1947" s="83" t="s">
        <v>311</v>
      </c>
      <c r="V1947" s="83" t="s">
        <v>311</v>
      </c>
      <c r="W1947" s="86" t="s">
        <v>311</v>
      </c>
      <c r="X1947" s="86" t="s">
        <v>311</v>
      </c>
      <c r="Y1947" s="90" t="str">
        <f>IF(tbl_main[[#This Row],[ИНН организации]]="","",IF(ISERROR(VLOOKUP(tbl_main[[#This Row],[ИНН организации]],tbl_inn[],3,FALSE)),"Проверьте ИНН",VLOOKUP(tbl_main[[#This Row],[ИНН организации]],tbl_inn[],3,FALSE)))</f>
        <v/>
      </c>
      <c r="Z1947" s="90" t="str">
        <f>IF(ISERROR(VLOOKUP(tbl_main[[#This Row],[ИНН организации]],tbl_inn[],4,FALSE)),"",VLOOKUP(tbl_main[[#This Row],[ИНН организации]],tbl_inn[],4,FALSE))</f>
        <v/>
      </c>
      <c r="AA1947" s="90" t="str">
        <f>IF(ISERROR(VLOOKUP(tbl_main[[#This Row],[ИНН организации]],tbl_inn[],8,FALSE)),"",VLOOKUP(tbl_main[[#This Row],[ИНН организации]],tbl_inn[],8,FALSE))</f>
        <v/>
      </c>
      <c r="AB1947" s="83" t="s">
        <v>311</v>
      </c>
      <c r="AC1947" s="83" t="s">
        <v>311</v>
      </c>
      <c r="AD1947" s="83" t="s">
        <v>311</v>
      </c>
      <c r="AE1947" s="83" t="s">
        <v>311</v>
      </c>
      <c r="AF1947" s="83" t="s">
        <v>311</v>
      </c>
      <c r="AG1947" s="83" t="s">
        <v>311</v>
      </c>
      <c r="AH1947" s="83" t="s">
        <v>311</v>
      </c>
      <c r="AI1947" s="83" t="s">
        <v>311</v>
      </c>
      <c r="AJ1947" s="83" t="s">
        <v>311</v>
      </c>
      <c r="AK1947" s="83" t="s">
        <v>311</v>
      </c>
      <c r="AL1947" s="83" t="s">
        <v>311</v>
      </c>
      <c r="AM1947" s="83" t="s">
        <v>311</v>
      </c>
      <c r="AN1947" s="83" t="s">
        <v>311</v>
      </c>
    </row>
    <row r="1948" spans="1:40" x14ac:dyDescent="0.25">
      <c r="A1948" s="81">
        <f t="shared" si="30"/>
        <v>1939</v>
      </c>
      <c r="B1948" s="82" t="str">
        <f>IF(tbl_main[[#This Row],[ТИП]]="","",IF(tbl_main[[#This Row],[Серия и номер]]="","",tbl_main[[#This Row],[ТИП]]&amp;"-"&amp;RIGHT(tbl_main[[#This Row],[Серия и номер]],6)))</f>
        <v/>
      </c>
      <c r="C1948" s="83" t="s">
        <v>311</v>
      </c>
      <c r="D1948" s="83" t="s">
        <v>311</v>
      </c>
      <c r="E1948" s="83" t="s">
        <v>311</v>
      </c>
      <c r="F1948" s="83" t="s">
        <v>311</v>
      </c>
      <c r="G1948" s="83" t="s">
        <v>311</v>
      </c>
      <c r="H1948" s="83" t="s">
        <v>311</v>
      </c>
      <c r="I1948" s="83" t="s">
        <v>311</v>
      </c>
      <c r="J1948" s="83" t="s">
        <v>311</v>
      </c>
      <c r="K1948" s="84" t="s">
        <v>311</v>
      </c>
      <c r="L1948" s="83" t="s">
        <v>311</v>
      </c>
      <c r="M1948" s="85" t="s">
        <v>311</v>
      </c>
      <c r="N1948" s="83" t="s">
        <v>311</v>
      </c>
      <c r="O1948" s="84" t="s">
        <v>311</v>
      </c>
      <c r="P1948" s="83" t="s">
        <v>311</v>
      </c>
      <c r="Q1948" s="83" t="s">
        <v>311</v>
      </c>
      <c r="R1948" s="83" t="s">
        <v>311</v>
      </c>
      <c r="S1948" s="86" t="s">
        <v>311</v>
      </c>
      <c r="T1948" s="83" t="s">
        <v>311</v>
      </c>
      <c r="U1948" s="83" t="s">
        <v>311</v>
      </c>
      <c r="V1948" s="83" t="s">
        <v>311</v>
      </c>
      <c r="W1948" s="86" t="s">
        <v>311</v>
      </c>
      <c r="X1948" s="86" t="s">
        <v>311</v>
      </c>
      <c r="Y1948" s="90" t="str">
        <f>IF(tbl_main[[#This Row],[ИНН организации]]="","",IF(ISERROR(VLOOKUP(tbl_main[[#This Row],[ИНН организации]],tbl_inn[],3,FALSE)),"Проверьте ИНН",VLOOKUP(tbl_main[[#This Row],[ИНН организации]],tbl_inn[],3,FALSE)))</f>
        <v/>
      </c>
      <c r="Z1948" s="90" t="str">
        <f>IF(ISERROR(VLOOKUP(tbl_main[[#This Row],[ИНН организации]],tbl_inn[],4,FALSE)),"",VLOOKUP(tbl_main[[#This Row],[ИНН организации]],tbl_inn[],4,FALSE))</f>
        <v/>
      </c>
      <c r="AA1948" s="90" t="str">
        <f>IF(ISERROR(VLOOKUP(tbl_main[[#This Row],[ИНН организации]],tbl_inn[],8,FALSE)),"",VLOOKUP(tbl_main[[#This Row],[ИНН организации]],tbl_inn[],8,FALSE))</f>
        <v/>
      </c>
      <c r="AB1948" s="83" t="s">
        <v>311</v>
      </c>
      <c r="AC1948" s="83" t="s">
        <v>311</v>
      </c>
      <c r="AD1948" s="83" t="s">
        <v>311</v>
      </c>
      <c r="AE1948" s="83" t="s">
        <v>311</v>
      </c>
      <c r="AF1948" s="83" t="s">
        <v>311</v>
      </c>
      <c r="AG1948" s="83" t="s">
        <v>311</v>
      </c>
      <c r="AH1948" s="83" t="s">
        <v>311</v>
      </c>
      <c r="AI1948" s="83" t="s">
        <v>311</v>
      </c>
      <c r="AJ1948" s="83" t="s">
        <v>311</v>
      </c>
      <c r="AK1948" s="83" t="s">
        <v>311</v>
      </c>
      <c r="AL1948" s="83" t="s">
        <v>311</v>
      </c>
      <c r="AM1948" s="83" t="s">
        <v>311</v>
      </c>
      <c r="AN1948" s="83" t="s">
        <v>311</v>
      </c>
    </row>
    <row r="1949" spans="1:40" x14ac:dyDescent="0.25">
      <c r="A1949" s="81">
        <f t="shared" si="30"/>
        <v>1940</v>
      </c>
      <c r="B1949" s="82" t="str">
        <f>IF(tbl_main[[#This Row],[ТИП]]="","",IF(tbl_main[[#This Row],[Серия и номер]]="","",tbl_main[[#This Row],[ТИП]]&amp;"-"&amp;RIGHT(tbl_main[[#This Row],[Серия и номер]],6)))</f>
        <v/>
      </c>
      <c r="C1949" s="83" t="s">
        <v>311</v>
      </c>
      <c r="D1949" s="83" t="s">
        <v>311</v>
      </c>
      <c r="E1949" s="83" t="s">
        <v>311</v>
      </c>
      <c r="F1949" s="83" t="s">
        <v>311</v>
      </c>
      <c r="G1949" s="83" t="s">
        <v>311</v>
      </c>
      <c r="H1949" s="83" t="s">
        <v>311</v>
      </c>
      <c r="I1949" s="83" t="s">
        <v>311</v>
      </c>
      <c r="J1949" s="83" t="s">
        <v>311</v>
      </c>
      <c r="K1949" s="84" t="s">
        <v>311</v>
      </c>
      <c r="L1949" s="83" t="s">
        <v>311</v>
      </c>
      <c r="M1949" s="85" t="s">
        <v>311</v>
      </c>
      <c r="N1949" s="83" t="s">
        <v>311</v>
      </c>
      <c r="O1949" s="84" t="s">
        <v>311</v>
      </c>
      <c r="P1949" s="83" t="s">
        <v>311</v>
      </c>
      <c r="Q1949" s="83" t="s">
        <v>311</v>
      </c>
      <c r="R1949" s="83" t="s">
        <v>311</v>
      </c>
      <c r="S1949" s="86" t="s">
        <v>311</v>
      </c>
      <c r="T1949" s="83" t="s">
        <v>311</v>
      </c>
      <c r="U1949" s="83" t="s">
        <v>311</v>
      </c>
      <c r="V1949" s="83" t="s">
        <v>311</v>
      </c>
      <c r="W1949" s="86" t="s">
        <v>311</v>
      </c>
      <c r="X1949" s="86" t="s">
        <v>311</v>
      </c>
      <c r="Y1949" s="90" t="str">
        <f>IF(tbl_main[[#This Row],[ИНН организации]]="","",IF(ISERROR(VLOOKUP(tbl_main[[#This Row],[ИНН организации]],tbl_inn[],3,FALSE)),"Проверьте ИНН",VLOOKUP(tbl_main[[#This Row],[ИНН организации]],tbl_inn[],3,FALSE)))</f>
        <v/>
      </c>
      <c r="Z1949" s="90" t="str">
        <f>IF(ISERROR(VLOOKUP(tbl_main[[#This Row],[ИНН организации]],tbl_inn[],4,FALSE)),"",VLOOKUP(tbl_main[[#This Row],[ИНН организации]],tbl_inn[],4,FALSE))</f>
        <v/>
      </c>
      <c r="AA1949" s="90" t="str">
        <f>IF(ISERROR(VLOOKUP(tbl_main[[#This Row],[ИНН организации]],tbl_inn[],8,FALSE)),"",VLOOKUP(tbl_main[[#This Row],[ИНН организации]],tbl_inn[],8,FALSE))</f>
        <v/>
      </c>
      <c r="AB1949" s="83" t="s">
        <v>311</v>
      </c>
      <c r="AC1949" s="83" t="s">
        <v>311</v>
      </c>
      <c r="AD1949" s="83" t="s">
        <v>311</v>
      </c>
      <c r="AE1949" s="83" t="s">
        <v>311</v>
      </c>
      <c r="AF1949" s="83" t="s">
        <v>311</v>
      </c>
      <c r="AG1949" s="83" t="s">
        <v>311</v>
      </c>
      <c r="AH1949" s="83" t="s">
        <v>311</v>
      </c>
      <c r="AI1949" s="83" t="s">
        <v>311</v>
      </c>
      <c r="AJ1949" s="83" t="s">
        <v>311</v>
      </c>
      <c r="AK1949" s="83" t="s">
        <v>311</v>
      </c>
      <c r="AL1949" s="83" t="s">
        <v>311</v>
      </c>
      <c r="AM1949" s="83" t="s">
        <v>311</v>
      </c>
      <c r="AN1949" s="83" t="s">
        <v>311</v>
      </c>
    </row>
    <row r="1950" spans="1:40" x14ac:dyDescent="0.25">
      <c r="A1950" s="81">
        <f t="shared" si="30"/>
        <v>1941</v>
      </c>
      <c r="B1950" s="82" t="str">
        <f>IF(tbl_main[[#This Row],[ТИП]]="","",IF(tbl_main[[#This Row],[Серия и номер]]="","",tbl_main[[#This Row],[ТИП]]&amp;"-"&amp;RIGHT(tbl_main[[#This Row],[Серия и номер]],6)))</f>
        <v/>
      </c>
      <c r="C1950" s="83" t="s">
        <v>311</v>
      </c>
      <c r="D1950" s="83" t="s">
        <v>311</v>
      </c>
      <c r="E1950" s="83" t="s">
        <v>311</v>
      </c>
      <c r="F1950" s="83" t="s">
        <v>311</v>
      </c>
      <c r="G1950" s="83" t="s">
        <v>311</v>
      </c>
      <c r="H1950" s="83" t="s">
        <v>311</v>
      </c>
      <c r="I1950" s="83" t="s">
        <v>311</v>
      </c>
      <c r="J1950" s="83" t="s">
        <v>311</v>
      </c>
      <c r="K1950" s="84" t="s">
        <v>311</v>
      </c>
      <c r="L1950" s="83" t="s">
        <v>311</v>
      </c>
      <c r="M1950" s="85" t="s">
        <v>311</v>
      </c>
      <c r="N1950" s="83" t="s">
        <v>311</v>
      </c>
      <c r="O1950" s="84" t="s">
        <v>311</v>
      </c>
      <c r="P1950" s="83" t="s">
        <v>311</v>
      </c>
      <c r="Q1950" s="83" t="s">
        <v>311</v>
      </c>
      <c r="R1950" s="83" t="s">
        <v>311</v>
      </c>
      <c r="S1950" s="86" t="s">
        <v>311</v>
      </c>
      <c r="T1950" s="83" t="s">
        <v>311</v>
      </c>
      <c r="U1950" s="83" t="s">
        <v>311</v>
      </c>
      <c r="V1950" s="83" t="s">
        <v>311</v>
      </c>
      <c r="W1950" s="86" t="s">
        <v>311</v>
      </c>
      <c r="X1950" s="86" t="s">
        <v>311</v>
      </c>
      <c r="Y1950" s="90" t="str">
        <f>IF(tbl_main[[#This Row],[ИНН организации]]="","",IF(ISERROR(VLOOKUP(tbl_main[[#This Row],[ИНН организации]],tbl_inn[],3,FALSE)),"Проверьте ИНН",VLOOKUP(tbl_main[[#This Row],[ИНН организации]],tbl_inn[],3,FALSE)))</f>
        <v/>
      </c>
      <c r="Z1950" s="90" t="str">
        <f>IF(ISERROR(VLOOKUP(tbl_main[[#This Row],[ИНН организации]],tbl_inn[],4,FALSE)),"",VLOOKUP(tbl_main[[#This Row],[ИНН организации]],tbl_inn[],4,FALSE))</f>
        <v/>
      </c>
      <c r="AA1950" s="90" t="str">
        <f>IF(ISERROR(VLOOKUP(tbl_main[[#This Row],[ИНН организации]],tbl_inn[],8,FALSE)),"",VLOOKUP(tbl_main[[#This Row],[ИНН организации]],tbl_inn[],8,FALSE))</f>
        <v/>
      </c>
      <c r="AB1950" s="83" t="s">
        <v>311</v>
      </c>
      <c r="AC1950" s="83" t="s">
        <v>311</v>
      </c>
      <c r="AD1950" s="83" t="s">
        <v>311</v>
      </c>
      <c r="AE1950" s="83" t="s">
        <v>311</v>
      </c>
      <c r="AF1950" s="83" t="s">
        <v>311</v>
      </c>
      <c r="AG1950" s="83" t="s">
        <v>311</v>
      </c>
      <c r="AH1950" s="83" t="s">
        <v>311</v>
      </c>
      <c r="AI1950" s="83" t="s">
        <v>311</v>
      </c>
      <c r="AJ1950" s="83" t="s">
        <v>311</v>
      </c>
      <c r="AK1950" s="83" t="s">
        <v>311</v>
      </c>
      <c r="AL1950" s="83" t="s">
        <v>311</v>
      </c>
      <c r="AM1950" s="83" t="s">
        <v>311</v>
      </c>
      <c r="AN1950" s="83" t="s">
        <v>311</v>
      </c>
    </row>
    <row r="1951" spans="1:40" x14ac:dyDescent="0.25">
      <c r="A1951" s="81">
        <f t="shared" si="30"/>
        <v>1942</v>
      </c>
      <c r="B1951" s="82" t="str">
        <f>IF(tbl_main[[#This Row],[ТИП]]="","",IF(tbl_main[[#This Row],[Серия и номер]]="","",tbl_main[[#This Row],[ТИП]]&amp;"-"&amp;RIGHT(tbl_main[[#This Row],[Серия и номер]],6)))</f>
        <v/>
      </c>
      <c r="C1951" s="83" t="s">
        <v>311</v>
      </c>
      <c r="D1951" s="83" t="s">
        <v>311</v>
      </c>
      <c r="E1951" s="83" t="s">
        <v>311</v>
      </c>
      <c r="F1951" s="83" t="s">
        <v>311</v>
      </c>
      <c r="G1951" s="83" t="s">
        <v>311</v>
      </c>
      <c r="H1951" s="83" t="s">
        <v>311</v>
      </c>
      <c r="I1951" s="83" t="s">
        <v>311</v>
      </c>
      <c r="J1951" s="83" t="s">
        <v>311</v>
      </c>
      <c r="K1951" s="84" t="s">
        <v>311</v>
      </c>
      <c r="L1951" s="83" t="s">
        <v>311</v>
      </c>
      <c r="M1951" s="85" t="s">
        <v>311</v>
      </c>
      <c r="N1951" s="83" t="s">
        <v>311</v>
      </c>
      <c r="O1951" s="84" t="s">
        <v>311</v>
      </c>
      <c r="P1951" s="83" t="s">
        <v>311</v>
      </c>
      <c r="Q1951" s="83" t="s">
        <v>311</v>
      </c>
      <c r="R1951" s="83" t="s">
        <v>311</v>
      </c>
      <c r="S1951" s="86" t="s">
        <v>311</v>
      </c>
      <c r="T1951" s="83" t="s">
        <v>311</v>
      </c>
      <c r="U1951" s="83" t="s">
        <v>311</v>
      </c>
      <c r="V1951" s="83" t="s">
        <v>311</v>
      </c>
      <c r="W1951" s="86" t="s">
        <v>311</v>
      </c>
      <c r="X1951" s="86" t="s">
        <v>311</v>
      </c>
      <c r="Y1951" s="90" t="str">
        <f>IF(tbl_main[[#This Row],[ИНН организации]]="","",IF(ISERROR(VLOOKUP(tbl_main[[#This Row],[ИНН организации]],tbl_inn[],3,FALSE)),"Проверьте ИНН",VLOOKUP(tbl_main[[#This Row],[ИНН организации]],tbl_inn[],3,FALSE)))</f>
        <v/>
      </c>
      <c r="Z1951" s="90" t="str">
        <f>IF(ISERROR(VLOOKUP(tbl_main[[#This Row],[ИНН организации]],tbl_inn[],4,FALSE)),"",VLOOKUP(tbl_main[[#This Row],[ИНН организации]],tbl_inn[],4,FALSE))</f>
        <v/>
      </c>
      <c r="AA1951" s="90" t="str">
        <f>IF(ISERROR(VLOOKUP(tbl_main[[#This Row],[ИНН организации]],tbl_inn[],8,FALSE)),"",VLOOKUP(tbl_main[[#This Row],[ИНН организации]],tbl_inn[],8,FALSE))</f>
        <v/>
      </c>
      <c r="AB1951" s="83" t="s">
        <v>311</v>
      </c>
      <c r="AC1951" s="83" t="s">
        <v>311</v>
      </c>
      <c r="AD1951" s="83" t="s">
        <v>311</v>
      </c>
      <c r="AE1951" s="83" t="s">
        <v>311</v>
      </c>
      <c r="AF1951" s="83" t="s">
        <v>311</v>
      </c>
      <c r="AG1951" s="83" t="s">
        <v>311</v>
      </c>
      <c r="AH1951" s="83" t="s">
        <v>311</v>
      </c>
      <c r="AI1951" s="83" t="s">
        <v>311</v>
      </c>
      <c r="AJ1951" s="83" t="s">
        <v>311</v>
      </c>
      <c r="AK1951" s="83" t="s">
        <v>311</v>
      </c>
      <c r="AL1951" s="83" t="s">
        <v>311</v>
      </c>
      <c r="AM1951" s="83" t="s">
        <v>311</v>
      </c>
      <c r="AN1951" s="83" t="s">
        <v>311</v>
      </c>
    </row>
    <row r="1952" spans="1:40" x14ac:dyDescent="0.25">
      <c r="A1952" s="81">
        <f t="shared" si="30"/>
        <v>1943</v>
      </c>
      <c r="B1952" s="82" t="str">
        <f>IF(tbl_main[[#This Row],[ТИП]]="","",IF(tbl_main[[#This Row],[Серия и номер]]="","",tbl_main[[#This Row],[ТИП]]&amp;"-"&amp;RIGHT(tbl_main[[#This Row],[Серия и номер]],6)))</f>
        <v/>
      </c>
      <c r="C1952" s="83" t="s">
        <v>311</v>
      </c>
      <c r="D1952" s="83" t="s">
        <v>311</v>
      </c>
      <c r="E1952" s="83" t="s">
        <v>311</v>
      </c>
      <c r="F1952" s="83" t="s">
        <v>311</v>
      </c>
      <c r="G1952" s="83" t="s">
        <v>311</v>
      </c>
      <c r="H1952" s="83" t="s">
        <v>311</v>
      </c>
      <c r="I1952" s="83" t="s">
        <v>311</v>
      </c>
      <c r="J1952" s="83" t="s">
        <v>311</v>
      </c>
      <c r="K1952" s="84" t="s">
        <v>311</v>
      </c>
      <c r="L1952" s="83" t="s">
        <v>311</v>
      </c>
      <c r="M1952" s="85" t="s">
        <v>311</v>
      </c>
      <c r="N1952" s="83" t="s">
        <v>311</v>
      </c>
      <c r="O1952" s="84" t="s">
        <v>311</v>
      </c>
      <c r="P1952" s="83" t="s">
        <v>311</v>
      </c>
      <c r="Q1952" s="83" t="s">
        <v>311</v>
      </c>
      <c r="R1952" s="83" t="s">
        <v>311</v>
      </c>
      <c r="S1952" s="86" t="s">
        <v>311</v>
      </c>
      <c r="T1952" s="83" t="s">
        <v>311</v>
      </c>
      <c r="U1952" s="83" t="s">
        <v>311</v>
      </c>
      <c r="V1952" s="83" t="s">
        <v>311</v>
      </c>
      <c r="W1952" s="86" t="s">
        <v>311</v>
      </c>
      <c r="X1952" s="86" t="s">
        <v>311</v>
      </c>
      <c r="Y1952" s="90" t="str">
        <f>IF(tbl_main[[#This Row],[ИНН организации]]="","",IF(ISERROR(VLOOKUP(tbl_main[[#This Row],[ИНН организации]],tbl_inn[],3,FALSE)),"Проверьте ИНН",VLOOKUP(tbl_main[[#This Row],[ИНН организации]],tbl_inn[],3,FALSE)))</f>
        <v/>
      </c>
      <c r="Z1952" s="90" t="str">
        <f>IF(ISERROR(VLOOKUP(tbl_main[[#This Row],[ИНН организации]],tbl_inn[],4,FALSE)),"",VLOOKUP(tbl_main[[#This Row],[ИНН организации]],tbl_inn[],4,FALSE))</f>
        <v/>
      </c>
      <c r="AA1952" s="90" t="str">
        <f>IF(ISERROR(VLOOKUP(tbl_main[[#This Row],[ИНН организации]],tbl_inn[],8,FALSE)),"",VLOOKUP(tbl_main[[#This Row],[ИНН организации]],tbl_inn[],8,FALSE))</f>
        <v/>
      </c>
      <c r="AB1952" s="83" t="s">
        <v>311</v>
      </c>
      <c r="AC1952" s="83" t="s">
        <v>311</v>
      </c>
      <c r="AD1952" s="83" t="s">
        <v>311</v>
      </c>
      <c r="AE1952" s="83" t="s">
        <v>311</v>
      </c>
      <c r="AF1952" s="83" t="s">
        <v>311</v>
      </c>
      <c r="AG1952" s="83" t="s">
        <v>311</v>
      </c>
      <c r="AH1952" s="83" t="s">
        <v>311</v>
      </c>
      <c r="AI1952" s="83" t="s">
        <v>311</v>
      </c>
      <c r="AJ1952" s="83" t="s">
        <v>311</v>
      </c>
      <c r="AK1952" s="83" t="s">
        <v>311</v>
      </c>
      <c r="AL1952" s="83" t="s">
        <v>311</v>
      </c>
      <c r="AM1952" s="83" t="s">
        <v>311</v>
      </c>
      <c r="AN1952" s="83" t="s">
        <v>311</v>
      </c>
    </row>
    <row r="1953" spans="1:40" x14ac:dyDescent="0.25">
      <c r="A1953" s="81">
        <f t="shared" si="30"/>
        <v>1944</v>
      </c>
      <c r="B1953" s="82" t="str">
        <f>IF(tbl_main[[#This Row],[ТИП]]="","",IF(tbl_main[[#This Row],[Серия и номер]]="","",tbl_main[[#This Row],[ТИП]]&amp;"-"&amp;RIGHT(tbl_main[[#This Row],[Серия и номер]],6)))</f>
        <v/>
      </c>
      <c r="C1953" s="83" t="s">
        <v>311</v>
      </c>
      <c r="D1953" s="83" t="s">
        <v>311</v>
      </c>
      <c r="E1953" s="83" t="s">
        <v>311</v>
      </c>
      <c r="F1953" s="83" t="s">
        <v>311</v>
      </c>
      <c r="G1953" s="83" t="s">
        <v>311</v>
      </c>
      <c r="H1953" s="83" t="s">
        <v>311</v>
      </c>
      <c r="I1953" s="83" t="s">
        <v>311</v>
      </c>
      <c r="J1953" s="83" t="s">
        <v>311</v>
      </c>
      <c r="K1953" s="84" t="s">
        <v>311</v>
      </c>
      <c r="L1953" s="83" t="s">
        <v>311</v>
      </c>
      <c r="M1953" s="85" t="s">
        <v>311</v>
      </c>
      <c r="N1953" s="83" t="s">
        <v>311</v>
      </c>
      <c r="O1953" s="84" t="s">
        <v>311</v>
      </c>
      <c r="P1953" s="83" t="s">
        <v>311</v>
      </c>
      <c r="Q1953" s="83" t="s">
        <v>311</v>
      </c>
      <c r="R1953" s="83" t="s">
        <v>311</v>
      </c>
      <c r="S1953" s="86" t="s">
        <v>311</v>
      </c>
      <c r="T1953" s="83" t="s">
        <v>311</v>
      </c>
      <c r="U1953" s="83" t="s">
        <v>311</v>
      </c>
      <c r="V1953" s="83" t="s">
        <v>311</v>
      </c>
      <c r="W1953" s="86" t="s">
        <v>311</v>
      </c>
      <c r="X1953" s="86" t="s">
        <v>311</v>
      </c>
      <c r="Y1953" s="90" t="str">
        <f>IF(tbl_main[[#This Row],[ИНН организации]]="","",IF(ISERROR(VLOOKUP(tbl_main[[#This Row],[ИНН организации]],tbl_inn[],3,FALSE)),"Проверьте ИНН",VLOOKUP(tbl_main[[#This Row],[ИНН организации]],tbl_inn[],3,FALSE)))</f>
        <v/>
      </c>
      <c r="Z1953" s="90" t="str">
        <f>IF(ISERROR(VLOOKUP(tbl_main[[#This Row],[ИНН организации]],tbl_inn[],4,FALSE)),"",VLOOKUP(tbl_main[[#This Row],[ИНН организации]],tbl_inn[],4,FALSE))</f>
        <v/>
      </c>
      <c r="AA1953" s="90" t="str">
        <f>IF(ISERROR(VLOOKUP(tbl_main[[#This Row],[ИНН организации]],tbl_inn[],8,FALSE)),"",VLOOKUP(tbl_main[[#This Row],[ИНН организации]],tbl_inn[],8,FALSE))</f>
        <v/>
      </c>
      <c r="AB1953" s="83" t="s">
        <v>311</v>
      </c>
      <c r="AC1953" s="83" t="s">
        <v>311</v>
      </c>
      <c r="AD1953" s="83" t="s">
        <v>311</v>
      </c>
      <c r="AE1953" s="83" t="s">
        <v>311</v>
      </c>
      <c r="AF1953" s="83" t="s">
        <v>311</v>
      </c>
      <c r="AG1953" s="83" t="s">
        <v>311</v>
      </c>
      <c r="AH1953" s="83" t="s">
        <v>311</v>
      </c>
      <c r="AI1953" s="83" t="s">
        <v>311</v>
      </c>
      <c r="AJ1953" s="83" t="s">
        <v>311</v>
      </c>
      <c r="AK1953" s="83" t="s">
        <v>311</v>
      </c>
      <c r="AL1953" s="83" t="s">
        <v>311</v>
      </c>
      <c r="AM1953" s="83" t="s">
        <v>311</v>
      </c>
      <c r="AN1953" s="83" t="s">
        <v>311</v>
      </c>
    </row>
    <row r="1954" spans="1:40" x14ac:dyDescent="0.25">
      <c r="A1954" s="81">
        <f t="shared" si="30"/>
        <v>1945</v>
      </c>
      <c r="B1954" s="82" t="str">
        <f>IF(tbl_main[[#This Row],[ТИП]]="","",IF(tbl_main[[#This Row],[Серия и номер]]="","",tbl_main[[#This Row],[ТИП]]&amp;"-"&amp;RIGHT(tbl_main[[#This Row],[Серия и номер]],6)))</f>
        <v/>
      </c>
      <c r="C1954" s="83" t="s">
        <v>311</v>
      </c>
      <c r="D1954" s="83" t="s">
        <v>311</v>
      </c>
      <c r="E1954" s="83" t="s">
        <v>311</v>
      </c>
      <c r="F1954" s="83" t="s">
        <v>311</v>
      </c>
      <c r="G1954" s="83" t="s">
        <v>311</v>
      </c>
      <c r="H1954" s="83" t="s">
        <v>311</v>
      </c>
      <c r="I1954" s="83" t="s">
        <v>311</v>
      </c>
      <c r="J1954" s="83" t="s">
        <v>311</v>
      </c>
      <c r="K1954" s="84" t="s">
        <v>311</v>
      </c>
      <c r="L1954" s="83" t="s">
        <v>311</v>
      </c>
      <c r="M1954" s="85" t="s">
        <v>311</v>
      </c>
      <c r="N1954" s="83" t="s">
        <v>311</v>
      </c>
      <c r="O1954" s="84" t="s">
        <v>311</v>
      </c>
      <c r="P1954" s="83" t="s">
        <v>311</v>
      </c>
      <c r="Q1954" s="83" t="s">
        <v>311</v>
      </c>
      <c r="R1954" s="83" t="s">
        <v>311</v>
      </c>
      <c r="S1954" s="86" t="s">
        <v>311</v>
      </c>
      <c r="T1954" s="83" t="s">
        <v>311</v>
      </c>
      <c r="U1954" s="83" t="s">
        <v>311</v>
      </c>
      <c r="V1954" s="83" t="s">
        <v>311</v>
      </c>
      <c r="W1954" s="86" t="s">
        <v>311</v>
      </c>
      <c r="X1954" s="86" t="s">
        <v>311</v>
      </c>
      <c r="Y1954" s="90" t="str">
        <f>IF(tbl_main[[#This Row],[ИНН организации]]="","",IF(ISERROR(VLOOKUP(tbl_main[[#This Row],[ИНН организации]],tbl_inn[],3,FALSE)),"Проверьте ИНН",VLOOKUP(tbl_main[[#This Row],[ИНН организации]],tbl_inn[],3,FALSE)))</f>
        <v/>
      </c>
      <c r="Z1954" s="90" t="str">
        <f>IF(ISERROR(VLOOKUP(tbl_main[[#This Row],[ИНН организации]],tbl_inn[],4,FALSE)),"",VLOOKUP(tbl_main[[#This Row],[ИНН организации]],tbl_inn[],4,FALSE))</f>
        <v/>
      </c>
      <c r="AA1954" s="90" t="str">
        <f>IF(ISERROR(VLOOKUP(tbl_main[[#This Row],[ИНН организации]],tbl_inn[],8,FALSE)),"",VLOOKUP(tbl_main[[#This Row],[ИНН организации]],tbl_inn[],8,FALSE))</f>
        <v/>
      </c>
      <c r="AB1954" s="83" t="s">
        <v>311</v>
      </c>
      <c r="AC1954" s="83" t="s">
        <v>311</v>
      </c>
      <c r="AD1954" s="83" t="s">
        <v>311</v>
      </c>
      <c r="AE1954" s="83" t="s">
        <v>311</v>
      </c>
      <c r="AF1954" s="83" t="s">
        <v>311</v>
      </c>
      <c r="AG1954" s="83" t="s">
        <v>311</v>
      </c>
      <c r="AH1954" s="83" t="s">
        <v>311</v>
      </c>
      <c r="AI1954" s="83" t="s">
        <v>311</v>
      </c>
      <c r="AJ1954" s="83" t="s">
        <v>311</v>
      </c>
      <c r="AK1954" s="83" t="s">
        <v>311</v>
      </c>
      <c r="AL1954" s="83" t="s">
        <v>311</v>
      </c>
      <c r="AM1954" s="83" t="s">
        <v>311</v>
      </c>
      <c r="AN1954" s="83" t="s">
        <v>311</v>
      </c>
    </row>
    <row r="1955" spans="1:40" x14ac:dyDescent="0.25">
      <c r="A1955" s="81">
        <f t="shared" si="30"/>
        <v>1946</v>
      </c>
      <c r="B1955" s="82" t="str">
        <f>IF(tbl_main[[#This Row],[ТИП]]="","",IF(tbl_main[[#This Row],[Серия и номер]]="","",tbl_main[[#This Row],[ТИП]]&amp;"-"&amp;RIGHT(tbl_main[[#This Row],[Серия и номер]],6)))</f>
        <v/>
      </c>
      <c r="C1955" s="83" t="s">
        <v>311</v>
      </c>
      <c r="D1955" s="83" t="s">
        <v>311</v>
      </c>
      <c r="E1955" s="83" t="s">
        <v>311</v>
      </c>
      <c r="F1955" s="83" t="s">
        <v>311</v>
      </c>
      <c r="G1955" s="83" t="s">
        <v>311</v>
      </c>
      <c r="H1955" s="83" t="s">
        <v>311</v>
      </c>
      <c r="I1955" s="83" t="s">
        <v>311</v>
      </c>
      <c r="J1955" s="83" t="s">
        <v>311</v>
      </c>
      <c r="K1955" s="84" t="s">
        <v>311</v>
      </c>
      <c r="L1955" s="83" t="s">
        <v>311</v>
      </c>
      <c r="M1955" s="85" t="s">
        <v>311</v>
      </c>
      <c r="N1955" s="83" t="s">
        <v>311</v>
      </c>
      <c r="O1955" s="84" t="s">
        <v>311</v>
      </c>
      <c r="P1955" s="83" t="s">
        <v>311</v>
      </c>
      <c r="Q1955" s="83" t="s">
        <v>311</v>
      </c>
      <c r="R1955" s="83" t="s">
        <v>311</v>
      </c>
      <c r="S1955" s="86" t="s">
        <v>311</v>
      </c>
      <c r="T1955" s="83" t="s">
        <v>311</v>
      </c>
      <c r="U1955" s="83" t="s">
        <v>311</v>
      </c>
      <c r="V1955" s="83" t="s">
        <v>311</v>
      </c>
      <c r="W1955" s="86" t="s">
        <v>311</v>
      </c>
      <c r="X1955" s="86" t="s">
        <v>311</v>
      </c>
      <c r="Y1955" s="90" t="str">
        <f>IF(tbl_main[[#This Row],[ИНН организации]]="","",IF(ISERROR(VLOOKUP(tbl_main[[#This Row],[ИНН организации]],tbl_inn[],3,FALSE)),"Проверьте ИНН",VLOOKUP(tbl_main[[#This Row],[ИНН организации]],tbl_inn[],3,FALSE)))</f>
        <v/>
      </c>
      <c r="Z1955" s="90" t="str">
        <f>IF(ISERROR(VLOOKUP(tbl_main[[#This Row],[ИНН организации]],tbl_inn[],4,FALSE)),"",VLOOKUP(tbl_main[[#This Row],[ИНН организации]],tbl_inn[],4,FALSE))</f>
        <v/>
      </c>
      <c r="AA1955" s="90" t="str">
        <f>IF(ISERROR(VLOOKUP(tbl_main[[#This Row],[ИНН организации]],tbl_inn[],8,FALSE)),"",VLOOKUP(tbl_main[[#This Row],[ИНН организации]],tbl_inn[],8,FALSE))</f>
        <v/>
      </c>
      <c r="AB1955" s="83" t="s">
        <v>311</v>
      </c>
      <c r="AC1955" s="83" t="s">
        <v>311</v>
      </c>
      <c r="AD1955" s="83" t="s">
        <v>311</v>
      </c>
      <c r="AE1955" s="83" t="s">
        <v>311</v>
      </c>
      <c r="AF1955" s="83" t="s">
        <v>311</v>
      </c>
      <c r="AG1955" s="83" t="s">
        <v>311</v>
      </c>
      <c r="AH1955" s="83" t="s">
        <v>311</v>
      </c>
      <c r="AI1955" s="83" t="s">
        <v>311</v>
      </c>
      <c r="AJ1955" s="83" t="s">
        <v>311</v>
      </c>
      <c r="AK1955" s="83" t="s">
        <v>311</v>
      </c>
      <c r="AL1955" s="83" t="s">
        <v>311</v>
      </c>
      <c r="AM1955" s="83" t="s">
        <v>311</v>
      </c>
      <c r="AN1955" s="83" t="s">
        <v>311</v>
      </c>
    </row>
    <row r="1956" spans="1:40" x14ac:dyDescent="0.25">
      <c r="A1956" s="81">
        <f t="shared" si="30"/>
        <v>1947</v>
      </c>
      <c r="B1956" s="82" t="str">
        <f>IF(tbl_main[[#This Row],[ТИП]]="","",IF(tbl_main[[#This Row],[Серия и номер]]="","",tbl_main[[#This Row],[ТИП]]&amp;"-"&amp;RIGHT(tbl_main[[#This Row],[Серия и номер]],6)))</f>
        <v/>
      </c>
      <c r="C1956" s="83" t="s">
        <v>311</v>
      </c>
      <c r="D1956" s="83" t="s">
        <v>311</v>
      </c>
      <c r="E1956" s="83" t="s">
        <v>311</v>
      </c>
      <c r="F1956" s="83" t="s">
        <v>311</v>
      </c>
      <c r="G1956" s="83" t="s">
        <v>311</v>
      </c>
      <c r="H1956" s="83" t="s">
        <v>311</v>
      </c>
      <c r="I1956" s="83" t="s">
        <v>311</v>
      </c>
      <c r="J1956" s="83" t="s">
        <v>311</v>
      </c>
      <c r="K1956" s="84" t="s">
        <v>311</v>
      </c>
      <c r="L1956" s="83" t="s">
        <v>311</v>
      </c>
      <c r="M1956" s="85" t="s">
        <v>311</v>
      </c>
      <c r="N1956" s="83" t="s">
        <v>311</v>
      </c>
      <c r="O1956" s="84" t="s">
        <v>311</v>
      </c>
      <c r="P1956" s="83" t="s">
        <v>311</v>
      </c>
      <c r="Q1956" s="83" t="s">
        <v>311</v>
      </c>
      <c r="R1956" s="83" t="s">
        <v>311</v>
      </c>
      <c r="S1956" s="86" t="s">
        <v>311</v>
      </c>
      <c r="T1956" s="83" t="s">
        <v>311</v>
      </c>
      <c r="U1956" s="83" t="s">
        <v>311</v>
      </c>
      <c r="V1956" s="83" t="s">
        <v>311</v>
      </c>
      <c r="W1956" s="86" t="s">
        <v>311</v>
      </c>
      <c r="X1956" s="86" t="s">
        <v>311</v>
      </c>
      <c r="Y1956" s="90" t="str">
        <f>IF(tbl_main[[#This Row],[ИНН организации]]="","",IF(ISERROR(VLOOKUP(tbl_main[[#This Row],[ИНН организации]],tbl_inn[],3,FALSE)),"Проверьте ИНН",VLOOKUP(tbl_main[[#This Row],[ИНН организации]],tbl_inn[],3,FALSE)))</f>
        <v/>
      </c>
      <c r="Z1956" s="90" t="str">
        <f>IF(ISERROR(VLOOKUP(tbl_main[[#This Row],[ИНН организации]],tbl_inn[],4,FALSE)),"",VLOOKUP(tbl_main[[#This Row],[ИНН организации]],tbl_inn[],4,FALSE))</f>
        <v/>
      </c>
      <c r="AA1956" s="90" t="str">
        <f>IF(ISERROR(VLOOKUP(tbl_main[[#This Row],[ИНН организации]],tbl_inn[],8,FALSE)),"",VLOOKUP(tbl_main[[#This Row],[ИНН организации]],tbl_inn[],8,FALSE))</f>
        <v/>
      </c>
      <c r="AB1956" s="83" t="s">
        <v>311</v>
      </c>
      <c r="AC1956" s="83" t="s">
        <v>311</v>
      </c>
      <c r="AD1956" s="83" t="s">
        <v>311</v>
      </c>
      <c r="AE1956" s="83" t="s">
        <v>311</v>
      </c>
      <c r="AF1956" s="83" t="s">
        <v>311</v>
      </c>
      <c r="AG1956" s="83" t="s">
        <v>311</v>
      </c>
      <c r="AH1956" s="83" t="s">
        <v>311</v>
      </c>
      <c r="AI1956" s="83" t="s">
        <v>311</v>
      </c>
      <c r="AJ1956" s="83" t="s">
        <v>311</v>
      </c>
      <c r="AK1956" s="83" t="s">
        <v>311</v>
      </c>
      <c r="AL1956" s="83" t="s">
        <v>311</v>
      </c>
      <c r="AM1956" s="83" t="s">
        <v>311</v>
      </c>
      <c r="AN1956" s="83" t="s">
        <v>311</v>
      </c>
    </row>
    <row r="1957" spans="1:40" x14ac:dyDescent="0.25">
      <c r="A1957" s="81">
        <f t="shared" si="30"/>
        <v>1948</v>
      </c>
      <c r="B1957" s="82" t="str">
        <f>IF(tbl_main[[#This Row],[ТИП]]="","",IF(tbl_main[[#This Row],[Серия и номер]]="","",tbl_main[[#This Row],[ТИП]]&amp;"-"&amp;RIGHT(tbl_main[[#This Row],[Серия и номер]],6)))</f>
        <v/>
      </c>
      <c r="C1957" s="83" t="s">
        <v>311</v>
      </c>
      <c r="D1957" s="83" t="s">
        <v>311</v>
      </c>
      <c r="E1957" s="83" t="s">
        <v>311</v>
      </c>
      <c r="F1957" s="83" t="s">
        <v>311</v>
      </c>
      <c r="G1957" s="83" t="s">
        <v>311</v>
      </c>
      <c r="H1957" s="83" t="s">
        <v>311</v>
      </c>
      <c r="I1957" s="83" t="s">
        <v>311</v>
      </c>
      <c r="J1957" s="83" t="s">
        <v>311</v>
      </c>
      <c r="K1957" s="84" t="s">
        <v>311</v>
      </c>
      <c r="L1957" s="83" t="s">
        <v>311</v>
      </c>
      <c r="M1957" s="85" t="s">
        <v>311</v>
      </c>
      <c r="N1957" s="83" t="s">
        <v>311</v>
      </c>
      <c r="O1957" s="84" t="s">
        <v>311</v>
      </c>
      <c r="P1957" s="83" t="s">
        <v>311</v>
      </c>
      <c r="Q1957" s="83" t="s">
        <v>311</v>
      </c>
      <c r="R1957" s="83" t="s">
        <v>311</v>
      </c>
      <c r="S1957" s="86" t="s">
        <v>311</v>
      </c>
      <c r="T1957" s="83" t="s">
        <v>311</v>
      </c>
      <c r="U1957" s="83" t="s">
        <v>311</v>
      </c>
      <c r="V1957" s="83" t="s">
        <v>311</v>
      </c>
      <c r="W1957" s="86" t="s">
        <v>311</v>
      </c>
      <c r="X1957" s="86" t="s">
        <v>311</v>
      </c>
      <c r="Y1957" s="90" t="str">
        <f>IF(tbl_main[[#This Row],[ИНН организации]]="","",IF(ISERROR(VLOOKUP(tbl_main[[#This Row],[ИНН организации]],tbl_inn[],3,FALSE)),"Проверьте ИНН",VLOOKUP(tbl_main[[#This Row],[ИНН организации]],tbl_inn[],3,FALSE)))</f>
        <v/>
      </c>
      <c r="Z1957" s="90" t="str">
        <f>IF(ISERROR(VLOOKUP(tbl_main[[#This Row],[ИНН организации]],tbl_inn[],4,FALSE)),"",VLOOKUP(tbl_main[[#This Row],[ИНН организации]],tbl_inn[],4,FALSE))</f>
        <v/>
      </c>
      <c r="AA1957" s="90" t="str">
        <f>IF(ISERROR(VLOOKUP(tbl_main[[#This Row],[ИНН организации]],tbl_inn[],8,FALSE)),"",VLOOKUP(tbl_main[[#This Row],[ИНН организации]],tbl_inn[],8,FALSE))</f>
        <v/>
      </c>
      <c r="AB1957" s="83" t="s">
        <v>311</v>
      </c>
      <c r="AC1957" s="83" t="s">
        <v>311</v>
      </c>
      <c r="AD1957" s="83" t="s">
        <v>311</v>
      </c>
      <c r="AE1957" s="83" t="s">
        <v>311</v>
      </c>
      <c r="AF1957" s="83" t="s">
        <v>311</v>
      </c>
      <c r="AG1957" s="83" t="s">
        <v>311</v>
      </c>
      <c r="AH1957" s="83" t="s">
        <v>311</v>
      </c>
      <c r="AI1957" s="83" t="s">
        <v>311</v>
      </c>
      <c r="AJ1957" s="83" t="s">
        <v>311</v>
      </c>
      <c r="AK1957" s="83" t="s">
        <v>311</v>
      </c>
      <c r="AL1957" s="83" t="s">
        <v>311</v>
      </c>
      <c r="AM1957" s="83" t="s">
        <v>311</v>
      </c>
      <c r="AN1957" s="83" t="s">
        <v>311</v>
      </c>
    </row>
    <row r="1958" spans="1:40" x14ac:dyDescent="0.25">
      <c r="A1958" s="81">
        <f t="shared" si="30"/>
        <v>1949</v>
      </c>
      <c r="B1958" s="82" t="str">
        <f>IF(tbl_main[[#This Row],[ТИП]]="","",IF(tbl_main[[#This Row],[Серия и номер]]="","",tbl_main[[#This Row],[ТИП]]&amp;"-"&amp;RIGHT(tbl_main[[#This Row],[Серия и номер]],6)))</f>
        <v/>
      </c>
      <c r="C1958" s="83" t="s">
        <v>311</v>
      </c>
      <c r="D1958" s="83" t="s">
        <v>311</v>
      </c>
      <c r="E1958" s="83" t="s">
        <v>311</v>
      </c>
      <c r="F1958" s="83" t="s">
        <v>311</v>
      </c>
      <c r="G1958" s="83" t="s">
        <v>311</v>
      </c>
      <c r="H1958" s="83" t="s">
        <v>311</v>
      </c>
      <c r="I1958" s="83" t="s">
        <v>311</v>
      </c>
      <c r="J1958" s="83" t="s">
        <v>311</v>
      </c>
      <c r="K1958" s="84" t="s">
        <v>311</v>
      </c>
      <c r="L1958" s="83" t="s">
        <v>311</v>
      </c>
      <c r="M1958" s="85" t="s">
        <v>311</v>
      </c>
      <c r="N1958" s="83" t="s">
        <v>311</v>
      </c>
      <c r="O1958" s="84" t="s">
        <v>311</v>
      </c>
      <c r="P1958" s="83" t="s">
        <v>311</v>
      </c>
      <c r="Q1958" s="83" t="s">
        <v>311</v>
      </c>
      <c r="R1958" s="83" t="s">
        <v>311</v>
      </c>
      <c r="S1958" s="86" t="s">
        <v>311</v>
      </c>
      <c r="T1958" s="83" t="s">
        <v>311</v>
      </c>
      <c r="U1958" s="83" t="s">
        <v>311</v>
      </c>
      <c r="V1958" s="83" t="s">
        <v>311</v>
      </c>
      <c r="W1958" s="86" t="s">
        <v>311</v>
      </c>
      <c r="X1958" s="86" t="s">
        <v>311</v>
      </c>
      <c r="Y1958" s="90" t="str">
        <f>IF(tbl_main[[#This Row],[ИНН организации]]="","",IF(ISERROR(VLOOKUP(tbl_main[[#This Row],[ИНН организации]],tbl_inn[],3,FALSE)),"Проверьте ИНН",VLOOKUP(tbl_main[[#This Row],[ИНН организации]],tbl_inn[],3,FALSE)))</f>
        <v/>
      </c>
      <c r="Z1958" s="90" t="str">
        <f>IF(ISERROR(VLOOKUP(tbl_main[[#This Row],[ИНН организации]],tbl_inn[],4,FALSE)),"",VLOOKUP(tbl_main[[#This Row],[ИНН организации]],tbl_inn[],4,FALSE))</f>
        <v/>
      </c>
      <c r="AA1958" s="90" t="str">
        <f>IF(ISERROR(VLOOKUP(tbl_main[[#This Row],[ИНН организации]],tbl_inn[],8,FALSE)),"",VLOOKUP(tbl_main[[#This Row],[ИНН организации]],tbl_inn[],8,FALSE))</f>
        <v/>
      </c>
      <c r="AB1958" s="83" t="s">
        <v>311</v>
      </c>
      <c r="AC1958" s="83" t="s">
        <v>311</v>
      </c>
      <c r="AD1958" s="83" t="s">
        <v>311</v>
      </c>
      <c r="AE1958" s="83" t="s">
        <v>311</v>
      </c>
      <c r="AF1958" s="83" t="s">
        <v>311</v>
      </c>
      <c r="AG1958" s="83" t="s">
        <v>311</v>
      </c>
      <c r="AH1958" s="83" t="s">
        <v>311</v>
      </c>
      <c r="AI1958" s="83" t="s">
        <v>311</v>
      </c>
      <c r="AJ1958" s="83" t="s">
        <v>311</v>
      </c>
      <c r="AK1958" s="83" t="s">
        <v>311</v>
      </c>
      <c r="AL1958" s="83" t="s">
        <v>311</v>
      </c>
      <c r="AM1958" s="83" t="s">
        <v>311</v>
      </c>
      <c r="AN1958" s="83" t="s">
        <v>311</v>
      </c>
    </row>
    <row r="1959" spans="1:40" x14ac:dyDescent="0.25">
      <c r="A1959" s="81">
        <f t="shared" si="30"/>
        <v>1950</v>
      </c>
      <c r="B1959" s="82" t="str">
        <f>IF(tbl_main[[#This Row],[ТИП]]="","",IF(tbl_main[[#This Row],[Серия и номер]]="","",tbl_main[[#This Row],[ТИП]]&amp;"-"&amp;RIGHT(tbl_main[[#This Row],[Серия и номер]],6)))</f>
        <v/>
      </c>
      <c r="C1959" s="83" t="s">
        <v>311</v>
      </c>
      <c r="D1959" s="83" t="s">
        <v>311</v>
      </c>
      <c r="E1959" s="83" t="s">
        <v>311</v>
      </c>
      <c r="F1959" s="83" t="s">
        <v>311</v>
      </c>
      <c r="G1959" s="83" t="s">
        <v>311</v>
      </c>
      <c r="H1959" s="83" t="s">
        <v>311</v>
      </c>
      <c r="I1959" s="83" t="s">
        <v>311</v>
      </c>
      <c r="J1959" s="83" t="s">
        <v>311</v>
      </c>
      <c r="K1959" s="84" t="s">
        <v>311</v>
      </c>
      <c r="L1959" s="83" t="s">
        <v>311</v>
      </c>
      <c r="M1959" s="85" t="s">
        <v>311</v>
      </c>
      <c r="N1959" s="83" t="s">
        <v>311</v>
      </c>
      <c r="O1959" s="84" t="s">
        <v>311</v>
      </c>
      <c r="P1959" s="83" t="s">
        <v>311</v>
      </c>
      <c r="Q1959" s="83" t="s">
        <v>311</v>
      </c>
      <c r="R1959" s="83" t="s">
        <v>311</v>
      </c>
      <c r="S1959" s="86" t="s">
        <v>311</v>
      </c>
      <c r="T1959" s="83" t="s">
        <v>311</v>
      </c>
      <c r="U1959" s="83" t="s">
        <v>311</v>
      </c>
      <c r="V1959" s="83" t="s">
        <v>311</v>
      </c>
      <c r="W1959" s="86" t="s">
        <v>311</v>
      </c>
      <c r="X1959" s="86" t="s">
        <v>311</v>
      </c>
      <c r="Y1959" s="90" t="str">
        <f>IF(tbl_main[[#This Row],[ИНН организации]]="","",IF(ISERROR(VLOOKUP(tbl_main[[#This Row],[ИНН организации]],tbl_inn[],3,FALSE)),"Проверьте ИНН",VLOOKUP(tbl_main[[#This Row],[ИНН организации]],tbl_inn[],3,FALSE)))</f>
        <v/>
      </c>
      <c r="Z1959" s="90" t="str">
        <f>IF(ISERROR(VLOOKUP(tbl_main[[#This Row],[ИНН организации]],tbl_inn[],4,FALSE)),"",VLOOKUP(tbl_main[[#This Row],[ИНН организации]],tbl_inn[],4,FALSE))</f>
        <v/>
      </c>
      <c r="AA1959" s="90" t="str">
        <f>IF(ISERROR(VLOOKUP(tbl_main[[#This Row],[ИНН организации]],tbl_inn[],8,FALSE)),"",VLOOKUP(tbl_main[[#This Row],[ИНН организации]],tbl_inn[],8,FALSE))</f>
        <v/>
      </c>
      <c r="AB1959" s="83" t="s">
        <v>311</v>
      </c>
      <c r="AC1959" s="83" t="s">
        <v>311</v>
      </c>
      <c r="AD1959" s="83" t="s">
        <v>311</v>
      </c>
      <c r="AE1959" s="83" t="s">
        <v>311</v>
      </c>
      <c r="AF1959" s="83" t="s">
        <v>311</v>
      </c>
      <c r="AG1959" s="83" t="s">
        <v>311</v>
      </c>
      <c r="AH1959" s="83" t="s">
        <v>311</v>
      </c>
      <c r="AI1959" s="83" t="s">
        <v>311</v>
      </c>
      <c r="AJ1959" s="83" t="s">
        <v>311</v>
      </c>
      <c r="AK1959" s="83" t="s">
        <v>311</v>
      </c>
      <c r="AL1959" s="83" t="s">
        <v>311</v>
      </c>
      <c r="AM1959" s="83" t="s">
        <v>311</v>
      </c>
      <c r="AN1959" s="83" t="s">
        <v>311</v>
      </c>
    </row>
    <row r="1960" spans="1:40" x14ac:dyDescent="0.25">
      <c r="A1960" s="81">
        <f t="shared" si="30"/>
        <v>1951</v>
      </c>
      <c r="B1960" s="82" t="str">
        <f>IF(tbl_main[[#This Row],[ТИП]]="","",IF(tbl_main[[#This Row],[Серия и номер]]="","",tbl_main[[#This Row],[ТИП]]&amp;"-"&amp;RIGHT(tbl_main[[#This Row],[Серия и номер]],6)))</f>
        <v/>
      </c>
      <c r="C1960" s="83" t="s">
        <v>311</v>
      </c>
      <c r="D1960" s="83" t="s">
        <v>311</v>
      </c>
      <c r="E1960" s="83" t="s">
        <v>311</v>
      </c>
      <c r="F1960" s="83" t="s">
        <v>311</v>
      </c>
      <c r="G1960" s="83" t="s">
        <v>311</v>
      </c>
      <c r="H1960" s="83" t="s">
        <v>311</v>
      </c>
      <c r="I1960" s="83" t="s">
        <v>311</v>
      </c>
      <c r="J1960" s="83" t="s">
        <v>311</v>
      </c>
      <c r="K1960" s="84" t="s">
        <v>311</v>
      </c>
      <c r="L1960" s="83" t="s">
        <v>311</v>
      </c>
      <c r="M1960" s="85" t="s">
        <v>311</v>
      </c>
      <c r="N1960" s="83" t="s">
        <v>311</v>
      </c>
      <c r="O1960" s="84" t="s">
        <v>311</v>
      </c>
      <c r="P1960" s="83" t="s">
        <v>311</v>
      </c>
      <c r="Q1960" s="83" t="s">
        <v>311</v>
      </c>
      <c r="R1960" s="83" t="s">
        <v>311</v>
      </c>
      <c r="S1960" s="86" t="s">
        <v>311</v>
      </c>
      <c r="T1960" s="83" t="s">
        <v>311</v>
      </c>
      <c r="U1960" s="83" t="s">
        <v>311</v>
      </c>
      <c r="V1960" s="83" t="s">
        <v>311</v>
      </c>
      <c r="W1960" s="86" t="s">
        <v>311</v>
      </c>
      <c r="X1960" s="86" t="s">
        <v>311</v>
      </c>
      <c r="Y1960" s="90" t="str">
        <f>IF(tbl_main[[#This Row],[ИНН организации]]="","",IF(ISERROR(VLOOKUP(tbl_main[[#This Row],[ИНН организации]],tbl_inn[],3,FALSE)),"Проверьте ИНН",VLOOKUP(tbl_main[[#This Row],[ИНН организации]],tbl_inn[],3,FALSE)))</f>
        <v/>
      </c>
      <c r="Z1960" s="90" t="str">
        <f>IF(ISERROR(VLOOKUP(tbl_main[[#This Row],[ИНН организации]],tbl_inn[],4,FALSE)),"",VLOOKUP(tbl_main[[#This Row],[ИНН организации]],tbl_inn[],4,FALSE))</f>
        <v/>
      </c>
      <c r="AA1960" s="90" t="str">
        <f>IF(ISERROR(VLOOKUP(tbl_main[[#This Row],[ИНН организации]],tbl_inn[],8,FALSE)),"",VLOOKUP(tbl_main[[#This Row],[ИНН организации]],tbl_inn[],8,FALSE))</f>
        <v/>
      </c>
      <c r="AB1960" s="83" t="s">
        <v>311</v>
      </c>
      <c r="AC1960" s="83" t="s">
        <v>311</v>
      </c>
      <c r="AD1960" s="83" t="s">
        <v>311</v>
      </c>
      <c r="AE1960" s="83" t="s">
        <v>311</v>
      </c>
      <c r="AF1960" s="83" t="s">
        <v>311</v>
      </c>
      <c r="AG1960" s="83" t="s">
        <v>311</v>
      </c>
      <c r="AH1960" s="83" t="s">
        <v>311</v>
      </c>
      <c r="AI1960" s="83" t="s">
        <v>311</v>
      </c>
      <c r="AJ1960" s="83" t="s">
        <v>311</v>
      </c>
      <c r="AK1960" s="83" t="s">
        <v>311</v>
      </c>
      <c r="AL1960" s="83" t="s">
        <v>311</v>
      </c>
      <c r="AM1960" s="83" t="s">
        <v>311</v>
      </c>
      <c r="AN1960" s="83" t="s">
        <v>311</v>
      </c>
    </row>
    <row r="1961" spans="1:40" x14ac:dyDescent="0.25">
      <c r="A1961" s="81">
        <f t="shared" si="30"/>
        <v>1952</v>
      </c>
      <c r="B1961" s="82" t="str">
        <f>IF(tbl_main[[#This Row],[ТИП]]="","",IF(tbl_main[[#This Row],[Серия и номер]]="","",tbl_main[[#This Row],[ТИП]]&amp;"-"&amp;RIGHT(tbl_main[[#This Row],[Серия и номер]],6)))</f>
        <v/>
      </c>
      <c r="C1961" s="83" t="s">
        <v>311</v>
      </c>
      <c r="D1961" s="83" t="s">
        <v>311</v>
      </c>
      <c r="E1961" s="83" t="s">
        <v>311</v>
      </c>
      <c r="F1961" s="83" t="s">
        <v>311</v>
      </c>
      <c r="G1961" s="83" t="s">
        <v>311</v>
      </c>
      <c r="H1961" s="83" t="s">
        <v>311</v>
      </c>
      <c r="I1961" s="83" t="s">
        <v>311</v>
      </c>
      <c r="J1961" s="83" t="s">
        <v>311</v>
      </c>
      <c r="K1961" s="84" t="s">
        <v>311</v>
      </c>
      <c r="L1961" s="83" t="s">
        <v>311</v>
      </c>
      <c r="M1961" s="85" t="s">
        <v>311</v>
      </c>
      <c r="N1961" s="83" t="s">
        <v>311</v>
      </c>
      <c r="O1961" s="84" t="s">
        <v>311</v>
      </c>
      <c r="P1961" s="83" t="s">
        <v>311</v>
      </c>
      <c r="Q1961" s="83" t="s">
        <v>311</v>
      </c>
      <c r="R1961" s="83" t="s">
        <v>311</v>
      </c>
      <c r="S1961" s="86" t="s">
        <v>311</v>
      </c>
      <c r="T1961" s="83" t="s">
        <v>311</v>
      </c>
      <c r="U1961" s="83" t="s">
        <v>311</v>
      </c>
      <c r="V1961" s="83" t="s">
        <v>311</v>
      </c>
      <c r="W1961" s="86" t="s">
        <v>311</v>
      </c>
      <c r="X1961" s="86" t="s">
        <v>311</v>
      </c>
      <c r="Y1961" s="90" t="str">
        <f>IF(tbl_main[[#This Row],[ИНН организации]]="","",IF(ISERROR(VLOOKUP(tbl_main[[#This Row],[ИНН организации]],tbl_inn[],3,FALSE)),"Проверьте ИНН",VLOOKUP(tbl_main[[#This Row],[ИНН организации]],tbl_inn[],3,FALSE)))</f>
        <v/>
      </c>
      <c r="Z1961" s="90" t="str">
        <f>IF(ISERROR(VLOOKUP(tbl_main[[#This Row],[ИНН организации]],tbl_inn[],4,FALSE)),"",VLOOKUP(tbl_main[[#This Row],[ИНН организации]],tbl_inn[],4,FALSE))</f>
        <v/>
      </c>
      <c r="AA1961" s="90" t="str">
        <f>IF(ISERROR(VLOOKUP(tbl_main[[#This Row],[ИНН организации]],tbl_inn[],8,FALSE)),"",VLOOKUP(tbl_main[[#This Row],[ИНН организации]],tbl_inn[],8,FALSE))</f>
        <v/>
      </c>
      <c r="AB1961" s="83" t="s">
        <v>311</v>
      </c>
      <c r="AC1961" s="83" t="s">
        <v>311</v>
      </c>
      <c r="AD1961" s="83" t="s">
        <v>311</v>
      </c>
      <c r="AE1961" s="83" t="s">
        <v>311</v>
      </c>
      <c r="AF1961" s="83" t="s">
        <v>311</v>
      </c>
      <c r="AG1961" s="83" t="s">
        <v>311</v>
      </c>
      <c r="AH1961" s="83" t="s">
        <v>311</v>
      </c>
      <c r="AI1961" s="83" t="s">
        <v>311</v>
      </c>
      <c r="AJ1961" s="83" t="s">
        <v>311</v>
      </c>
      <c r="AK1961" s="83" t="s">
        <v>311</v>
      </c>
      <c r="AL1961" s="83" t="s">
        <v>311</v>
      </c>
      <c r="AM1961" s="83" t="s">
        <v>311</v>
      </c>
      <c r="AN1961" s="83" t="s">
        <v>311</v>
      </c>
    </row>
    <row r="1962" spans="1:40" x14ac:dyDescent="0.25">
      <c r="A1962" s="81">
        <f t="shared" si="30"/>
        <v>1953</v>
      </c>
      <c r="B1962" s="82" t="str">
        <f>IF(tbl_main[[#This Row],[ТИП]]="","",IF(tbl_main[[#This Row],[Серия и номер]]="","",tbl_main[[#This Row],[ТИП]]&amp;"-"&amp;RIGHT(tbl_main[[#This Row],[Серия и номер]],6)))</f>
        <v/>
      </c>
      <c r="C1962" s="83" t="s">
        <v>311</v>
      </c>
      <c r="D1962" s="83" t="s">
        <v>311</v>
      </c>
      <c r="E1962" s="83" t="s">
        <v>311</v>
      </c>
      <c r="F1962" s="83" t="s">
        <v>311</v>
      </c>
      <c r="G1962" s="83" t="s">
        <v>311</v>
      </c>
      <c r="H1962" s="83" t="s">
        <v>311</v>
      </c>
      <c r="I1962" s="83" t="s">
        <v>311</v>
      </c>
      <c r="J1962" s="83" t="s">
        <v>311</v>
      </c>
      <c r="K1962" s="84" t="s">
        <v>311</v>
      </c>
      <c r="L1962" s="83" t="s">
        <v>311</v>
      </c>
      <c r="M1962" s="85" t="s">
        <v>311</v>
      </c>
      <c r="N1962" s="83" t="s">
        <v>311</v>
      </c>
      <c r="O1962" s="84" t="s">
        <v>311</v>
      </c>
      <c r="P1962" s="83" t="s">
        <v>311</v>
      </c>
      <c r="Q1962" s="83" t="s">
        <v>311</v>
      </c>
      <c r="R1962" s="83" t="s">
        <v>311</v>
      </c>
      <c r="S1962" s="86" t="s">
        <v>311</v>
      </c>
      <c r="T1962" s="83" t="s">
        <v>311</v>
      </c>
      <c r="U1962" s="83" t="s">
        <v>311</v>
      </c>
      <c r="V1962" s="83" t="s">
        <v>311</v>
      </c>
      <c r="W1962" s="86" t="s">
        <v>311</v>
      </c>
      <c r="X1962" s="86" t="s">
        <v>311</v>
      </c>
      <c r="Y1962" s="90" t="str">
        <f>IF(tbl_main[[#This Row],[ИНН организации]]="","",IF(ISERROR(VLOOKUP(tbl_main[[#This Row],[ИНН организации]],tbl_inn[],3,FALSE)),"Проверьте ИНН",VLOOKUP(tbl_main[[#This Row],[ИНН организации]],tbl_inn[],3,FALSE)))</f>
        <v/>
      </c>
      <c r="Z1962" s="90" t="str">
        <f>IF(ISERROR(VLOOKUP(tbl_main[[#This Row],[ИНН организации]],tbl_inn[],4,FALSE)),"",VLOOKUP(tbl_main[[#This Row],[ИНН организации]],tbl_inn[],4,FALSE))</f>
        <v/>
      </c>
      <c r="AA1962" s="90" t="str">
        <f>IF(ISERROR(VLOOKUP(tbl_main[[#This Row],[ИНН организации]],tbl_inn[],8,FALSE)),"",VLOOKUP(tbl_main[[#This Row],[ИНН организации]],tbl_inn[],8,FALSE))</f>
        <v/>
      </c>
      <c r="AB1962" s="83" t="s">
        <v>311</v>
      </c>
      <c r="AC1962" s="83" t="s">
        <v>311</v>
      </c>
      <c r="AD1962" s="83" t="s">
        <v>311</v>
      </c>
      <c r="AE1962" s="83" t="s">
        <v>311</v>
      </c>
      <c r="AF1962" s="83" t="s">
        <v>311</v>
      </c>
      <c r="AG1962" s="83" t="s">
        <v>311</v>
      </c>
      <c r="AH1962" s="83" t="s">
        <v>311</v>
      </c>
      <c r="AI1962" s="83" t="s">
        <v>311</v>
      </c>
      <c r="AJ1962" s="83" t="s">
        <v>311</v>
      </c>
      <c r="AK1962" s="83" t="s">
        <v>311</v>
      </c>
      <c r="AL1962" s="83" t="s">
        <v>311</v>
      </c>
      <c r="AM1962" s="83" t="s">
        <v>311</v>
      </c>
      <c r="AN1962" s="83" t="s">
        <v>311</v>
      </c>
    </row>
    <row r="1963" spans="1:40" x14ac:dyDescent="0.25">
      <c r="A1963" s="81">
        <f t="shared" si="30"/>
        <v>1954</v>
      </c>
      <c r="B1963" s="82" t="str">
        <f>IF(tbl_main[[#This Row],[ТИП]]="","",IF(tbl_main[[#This Row],[Серия и номер]]="","",tbl_main[[#This Row],[ТИП]]&amp;"-"&amp;RIGHT(tbl_main[[#This Row],[Серия и номер]],6)))</f>
        <v/>
      </c>
      <c r="C1963" s="83" t="s">
        <v>311</v>
      </c>
      <c r="D1963" s="83" t="s">
        <v>311</v>
      </c>
      <c r="E1963" s="83" t="s">
        <v>311</v>
      </c>
      <c r="F1963" s="83" t="s">
        <v>311</v>
      </c>
      <c r="G1963" s="83" t="s">
        <v>311</v>
      </c>
      <c r="H1963" s="83" t="s">
        <v>311</v>
      </c>
      <c r="I1963" s="83" t="s">
        <v>311</v>
      </c>
      <c r="J1963" s="83" t="s">
        <v>311</v>
      </c>
      <c r="K1963" s="84" t="s">
        <v>311</v>
      </c>
      <c r="L1963" s="83" t="s">
        <v>311</v>
      </c>
      <c r="M1963" s="85" t="s">
        <v>311</v>
      </c>
      <c r="N1963" s="83" t="s">
        <v>311</v>
      </c>
      <c r="O1963" s="84" t="s">
        <v>311</v>
      </c>
      <c r="P1963" s="83" t="s">
        <v>311</v>
      </c>
      <c r="Q1963" s="83" t="s">
        <v>311</v>
      </c>
      <c r="R1963" s="83" t="s">
        <v>311</v>
      </c>
      <c r="S1963" s="86" t="s">
        <v>311</v>
      </c>
      <c r="T1963" s="83" t="s">
        <v>311</v>
      </c>
      <c r="U1963" s="83" t="s">
        <v>311</v>
      </c>
      <c r="V1963" s="83" t="s">
        <v>311</v>
      </c>
      <c r="W1963" s="86" t="s">
        <v>311</v>
      </c>
      <c r="X1963" s="86" t="s">
        <v>311</v>
      </c>
      <c r="Y1963" s="90" t="str">
        <f>IF(tbl_main[[#This Row],[ИНН организации]]="","",IF(ISERROR(VLOOKUP(tbl_main[[#This Row],[ИНН организации]],tbl_inn[],3,FALSE)),"Проверьте ИНН",VLOOKUP(tbl_main[[#This Row],[ИНН организации]],tbl_inn[],3,FALSE)))</f>
        <v/>
      </c>
      <c r="Z1963" s="90" t="str">
        <f>IF(ISERROR(VLOOKUP(tbl_main[[#This Row],[ИНН организации]],tbl_inn[],4,FALSE)),"",VLOOKUP(tbl_main[[#This Row],[ИНН организации]],tbl_inn[],4,FALSE))</f>
        <v/>
      </c>
      <c r="AA1963" s="90" t="str">
        <f>IF(ISERROR(VLOOKUP(tbl_main[[#This Row],[ИНН организации]],tbl_inn[],8,FALSE)),"",VLOOKUP(tbl_main[[#This Row],[ИНН организации]],tbl_inn[],8,FALSE))</f>
        <v/>
      </c>
      <c r="AB1963" s="83" t="s">
        <v>311</v>
      </c>
      <c r="AC1963" s="83" t="s">
        <v>311</v>
      </c>
      <c r="AD1963" s="83" t="s">
        <v>311</v>
      </c>
      <c r="AE1963" s="83" t="s">
        <v>311</v>
      </c>
      <c r="AF1963" s="83" t="s">
        <v>311</v>
      </c>
      <c r="AG1963" s="83" t="s">
        <v>311</v>
      </c>
      <c r="AH1963" s="83" t="s">
        <v>311</v>
      </c>
      <c r="AI1963" s="83" t="s">
        <v>311</v>
      </c>
      <c r="AJ1963" s="83" t="s">
        <v>311</v>
      </c>
      <c r="AK1963" s="83" t="s">
        <v>311</v>
      </c>
      <c r="AL1963" s="83" t="s">
        <v>311</v>
      </c>
      <c r="AM1963" s="83" t="s">
        <v>311</v>
      </c>
      <c r="AN1963" s="83" t="s">
        <v>311</v>
      </c>
    </row>
    <row r="1964" spans="1:40" x14ac:dyDescent="0.25">
      <c r="A1964" s="81">
        <f t="shared" si="30"/>
        <v>1955</v>
      </c>
      <c r="B1964" s="82" t="str">
        <f>IF(tbl_main[[#This Row],[ТИП]]="","",IF(tbl_main[[#This Row],[Серия и номер]]="","",tbl_main[[#This Row],[ТИП]]&amp;"-"&amp;RIGHT(tbl_main[[#This Row],[Серия и номер]],6)))</f>
        <v/>
      </c>
      <c r="C1964" s="83" t="s">
        <v>311</v>
      </c>
      <c r="D1964" s="83" t="s">
        <v>311</v>
      </c>
      <c r="E1964" s="83" t="s">
        <v>311</v>
      </c>
      <c r="F1964" s="83" t="s">
        <v>311</v>
      </c>
      <c r="G1964" s="83" t="s">
        <v>311</v>
      </c>
      <c r="H1964" s="83" t="s">
        <v>311</v>
      </c>
      <c r="I1964" s="83" t="s">
        <v>311</v>
      </c>
      <c r="J1964" s="83" t="s">
        <v>311</v>
      </c>
      <c r="K1964" s="84" t="s">
        <v>311</v>
      </c>
      <c r="L1964" s="83" t="s">
        <v>311</v>
      </c>
      <c r="M1964" s="85" t="s">
        <v>311</v>
      </c>
      <c r="N1964" s="83" t="s">
        <v>311</v>
      </c>
      <c r="O1964" s="84" t="s">
        <v>311</v>
      </c>
      <c r="P1964" s="83" t="s">
        <v>311</v>
      </c>
      <c r="Q1964" s="83" t="s">
        <v>311</v>
      </c>
      <c r="R1964" s="83" t="s">
        <v>311</v>
      </c>
      <c r="S1964" s="86" t="s">
        <v>311</v>
      </c>
      <c r="T1964" s="83" t="s">
        <v>311</v>
      </c>
      <c r="U1964" s="83" t="s">
        <v>311</v>
      </c>
      <c r="V1964" s="83" t="s">
        <v>311</v>
      </c>
      <c r="W1964" s="86" t="s">
        <v>311</v>
      </c>
      <c r="X1964" s="86" t="s">
        <v>311</v>
      </c>
      <c r="Y1964" s="90" t="str">
        <f>IF(tbl_main[[#This Row],[ИНН организации]]="","",IF(ISERROR(VLOOKUP(tbl_main[[#This Row],[ИНН организации]],tbl_inn[],3,FALSE)),"Проверьте ИНН",VLOOKUP(tbl_main[[#This Row],[ИНН организации]],tbl_inn[],3,FALSE)))</f>
        <v/>
      </c>
      <c r="Z1964" s="90" t="str">
        <f>IF(ISERROR(VLOOKUP(tbl_main[[#This Row],[ИНН организации]],tbl_inn[],4,FALSE)),"",VLOOKUP(tbl_main[[#This Row],[ИНН организации]],tbl_inn[],4,FALSE))</f>
        <v/>
      </c>
      <c r="AA1964" s="90" t="str">
        <f>IF(ISERROR(VLOOKUP(tbl_main[[#This Row],[ИНН организации]],tbl_inn[],8,FALSE)),"",VLOOKUP(tbl_main[[#This Row],[ИНН организации]],tbl_inn[],8,FALSE))</f>
        <v/>
      </c>
      <c r="AB1964" s="83" t="s">
        <v>311</v>
      </c>
      <c r="AC1964" s="83" t="s">
        <v>311</v>
      </c>
      <c r="AD1964" s="83" t="s">
        <v>311</v>
      </c>
      <c r="AE1964" s="83" t="s">
        <v>311</v>
      </c>
      <c r="AF1964" s="83" t="s">
        <v>311</v>
      </c>
      <c r="AG1964" s="83" t="s">
        <v>311</v>
      </c>
      <c r="AH1964" s="83" t="s">
        <v>311</v>
      </c>
      <c r="AI1964" s="83" t="s">
        <v>311</v>
      </c>
      <c r="AJ1964" s="83" t="s">
        <v>311</v>
      </c>
      <c r="AK1964" s="83" t="s">
        <v>311</v>
      </c>
      <c r="AL1964" s="83" t="s">
        <v>311</v>
      </c>
      <c r="AM1964" s="83" t="s">
        <v>311</v>
      </c>
      <c r="AN1964" s="83" t="s">
        <v>311</v>
      </c>
    </row>
    <row r="1965" spans="1:40" x14ac:dyDescent="0.25">
      <c r="A1965" s="81">
        <f t="shared" si="30"/>
        <v>1956</v>
      </c>
      <c r="B1965" s="82" t="str">
        <f>IF(tbl_main[[#This Row],[ТИП]]="","",IF(tbl_main[[#This Row],[Серия и номер]]="","",tbl_main[[#This Row],[ТИП]]&amp;"-"&amp;RIGHT(tbl_main[[#This Row],[Серия и номер]],6)))</f>
        <v/>
      </c>
      <c r="C1965" s="83" t="s">
        <v>311</v>
      </c>
      <c r="D1965" s="83" t="s">
        <v>311</v>
      </c>
      <c r="E1965" s="83" t="s">
        <v>311</v>
      </c>
      <c r="F1965" s="83" t="s">
        <v>311</v>
      </c>
      <c r="G1965" s="83" t="s">
        <v>311</v>
      </c>
      <c r="H1965" s="83" t="s">
        <v>311</v>
      </c>
      <c r="I1965" s="83" t="s">
        <v>311</v>
      </c>
      <c r="J1965" s="83" t="s">
        <v>311</v>
      </c>
      <c r="K1965" s="84" t="s">
        <v>311</v>
      </c>
      <c r="L1965" s="83" t="s">
        <v>311</v>
      </c>
      <c r="M1965" s="85" t="s">
        <v>311</v>
      </c>
      <c r="N1965" s="83" t="s">
        <v>311</v>
      </c>
      <c r="O1965" s="84" t="s">
        <v>311</v>
      </c>
      <c r="P1965" s="83" t="s">
        <v>311</v>
      </c>
      <c r="Q1965" s="83" t="s">
        <v>311</v>
      </c>
      <c r="R1965" s="83" t="s">
        <v>311</v>
      </c>
      <c r="S1965" s="86" t="s">
        <v>311</v>
      </c>
      <c r="T1965" s="83" t="s">
        <v>311</v>
      </c>
      <c r="U1965" s="83" t="s">
        <v>311</v>
      </c>
      <c r="V1965" s="83" t="s">
        <v>311</v>
      </c>
      <c r="W1965" s="86" t="s">
        <v>311</v>
      </c>
      <c r="X1965" s="86" t="s">
        <v>311</v>
      </c>
      <c r="Y1965" s="90" t="str">
        <f>IF(tbl_main[[#This Row],[ИНН организации]]="","",IF(ISERROR(VLOOKUP(tbl_main[[#This Row],[ИНН организации]],tbl_inn[],3,FALSE)),"Проверьте ИНН",VLOOKUP(tbl_main[[#This Row],[ИНН организации]],tbl_inn[],3,FALSE)))</f>
        <v/>
      </c>
      <c r="Z1965" s="90" t="str">
        <f>IF(ISERROR(VLOOKUP(tbl_main[[#This Row],[ИНН организации]],tbl_inn[],4,FALSE)),"",VLOOKUP(tbl_main[[#This Row],[ИНН организации]],tbl_inn[],4,FALSE))</f>
        <v/>
      </c>
      <c r="AA1965" s="90" t="str">
        <f>IF(ISERROR(VLOOKUP(tbl_main[[#This Row],[ИНН организации]],tbl_inn[],8,FALSE)),"",VLOOKUP(tbl_main[[#This Row],[ИНН организации]],tbl_inn[],8,FALSE))</f>
        <v/>
      </c>
      <c r="AB1965" s="83" t="s">
        <v>311</v>
      </c>
      <c r="AC1965" s="83" t="s">
        <v>311</v>
      </c>
      <c r="AD1965" s="83" t="s">
        <v>311</v>
      </c>
      <c r="AE1965" s="83" t="s">
        <v>311</v>
      </c>
      <c r="AF1965" s="83" t="s">
        <v>311</v>
      </c>
      <c r="AG1965" s="83" t="s">
        <v>311</v>
      </c>
      <c r="AH1965" s="83" t="s">
        <v>311</v>
      </c>
      <c r="AI1965" s="83" t="s">
        <v>311</v>
      </c>
      <c r="AJ1965" s="83" t="s">
        <v>311</v>
      </c>
      <c r="AK1965" s="83" t="s">
        <v>311</v>
      </c>
      <c r="AL1965" s="83" t="s">
        <v>311</v>
      </c>
      <c r="AM1965" s="83" t="s">
        <v>311</v>
      </c>
      <c r="AN1965" s="83" t="s">
        <v>311</v>
      </c>
    </row>
    <row r="1966" spans="1:40" x14ac:dyDescent="0.25">
      <c r="A1966" s="81">
        <f t="shared" si="30"/>
        <v>1957</v>
      </c>
      <c r="B1966" s="82" t="str">
        <f>IF(tbl_main[[#This Row],[ТИП]]="","",IF(tbl_main[[#This Row],[Серия и номер]]="","",tbl_main[[#This Row],[ТИП]]&amp;"-"&amp;RIGHT(tbl_main[[#This Row],[Серия и номер]],6)))</f>
        <v/>
      </c>
      <c r="C1966" s="83" t="s">
        <v>311</v>
      </c>
      <c r="D1966" s="83" t="s">
        <v>311</v>
      </c>
      <c r="E1966" s="83" t="s">
        <v>311</v>
      </c>
      <c r="F1966" s="83" t="s">
        <v>311</v>
      </c>
      <c r="G1966" s="83" t="s">
        <v>311</v>
      </c>
      <c r="H1966" s="83" t="s">
        <v>311</v>
      </c>
      <c r="I1966" s="83" t="s">
        <v>311</v>
      </c>
      <c r="J1966" s="83" t="s">
        <v>311</v>
      </c>
      <c r="K1966" s="84" t="s">
        <v>311</v>
      </c>
      <c r="L1966" s="83" t="s">
        <v>311</v>
      </c>
      <c r="M1966" s="85" t="s">
        <v>311</v>
      </c>
      <c r="N1966" s="83" t="s">
        <v>311</v>
      </c>
      <c r="O1966" s="84" t="s">
        <v>311</v>
      </c>
      <c r="P1966" s="83" t="s">
        <v>311</v>
      </c>
      <c r="Q1966" s="83" t="s">
        <v>311</v>
      </c>
      <c r="R1966" s="83" t="s">
        <v>311</v>
      </c>
      <c r="S1966" s="86" t="s">
        <v>311</v>
      </c>
      <c r="T1966" s="83" t="s">
        <v>311</v>
      </c>
      <c r="U1966" s="83" t="s">
        <v>311</v>
      </c>
      <c r="V1966" s="83" t="s">
        <v>311</v>
      </c>
      <c r="W1966" s="86" t="s">
        <v>311</v>
      </c>
      <c r="X1966" s="86" t="s">
        <v>311</v>
      </c>
      <c r="Y1966" s="90" t="str">
        <f>IF(tbl_main[[#This Row],[ИНН организации]]="","",IF(ISERROR(VLOOKUP(tbl_main[[#This Row],[ИНН организации]],tbl_inn[],3,FALSE)),"Проверьте ИНН",VLOOKUP(tbl_main[[#This Row],[ИНН организации]],tbl_inn[],3,FALSE)))</f>
        <v/>
      </c>
      <c r="Z1966" s="90" t="str">
        <f>IF(ISERROR(VLOOKUP(tbl_main[[#This Row],[ИНН организации]],tbl_inn[],4,FALSE)),"",VLOOKUP(tbl_main[[#This Row],[ИНН организации]],tbl_inn[],4,FALSE))</f>
        <v/>
      </c>
      <c r="AA1966" s="90" t="str">
        <f>IF(ISERROR(VLOOKUP(tbl_main[[#This Row],[ИНН организации]],tbl_inn[],8,FALSE)),"",VLOOKUP(tbl_main[[#This Row],[ИНН организации]],tbl_inn[],8,FALSE))</f>
        <v/>
      </c>
      <c r="AB1966" s="83" t="s">
        <v>311</v>
      </c>
      <c r="AC1966" s="83" t="s">
        <v>311</v>
      </c>
      <c r="AD1966" s="83" t="s">
        <v>311</v>
      </c>
      <c r="AE1966" s="83" t="s">
        <v>311</v>
      </c>
      <c r="AF1966" s="83" t="s">
        <v>311</v>
      </c>
      <c r="AG1966" s="83" t="s">
        <v>311</v>
      </c>
      <c r="AH1966" s="83" t="s">
        <v>311</v>
      </c>
      <c r="AI1966" s="83" t="s">
        <v>311</v>
      </c>
      <c r="AJ1966" s="83" t="s">
        <v>311</v>
      </c>
      <c r="AK1966" s="83" t="s">
        <v>311</v>
      </c>
      <c r="AL1966" s="83" t="s">
        <v>311</v>
      </c>
      <c r="AM1966" s="83" t="s">
        <v>311</v>
      </c>
      <c r="AN1966" s="83" t="s">
        <v>311</v>
      </c>
    </row>
    <row r="1967" spans="1:40" x14ac:dyDescent="0.25">
      <c r="A1967" s="81">
        <f t="shared" si="30"/>
        <v>1958</v>
      </c>
      <c r="B1967" s="82" t="str">
        <f>IF(tbl_main[[#This Row],[ТИП]]="","",IF(tbl_main[[#This Row],[Серия и номер]]="","",tbl_main[[#This Row],[ТИП]]&amp;"-"&amp;RIGHT(tbl_main[[#This Row],[Серия и номер]],6)))</f>
        <v/>
      </c>
      <c r="C1967" s="83" t="s">
        <v>311</v>
      </c>
      <c r="D1967" s="83" t="s">
        <v>311</v>
      </c>
      <c r="E1967" s="83" t="s">
        <v>311</v>
      </c>
      <c r="F1967" s="83" t="s">
        <v>311</v>
      </c>
      <c r="G1967" s="83" t="s">
        <v>311</v>
      </c>
      <c r="H1967" s="83" t="s">
        <v>311</v>
      </c>
      <c r="I1967" s="83" t="s">
        <v>311</v>
      </c>
      <c r="J1967" s="83" t="s">
        <v>311</v>
      </c>
      <c r="K1967" s="84" t="s">
        <v>311</v>
      </c>
      <c r="L1967" s="83" t="s">
        <v>311</v>
      </c>
      <c r="M1967" s="85" t="s">
        <v>311</v>
      </c>
      <c r="N1967" s="83" t="s">
        <v>311</v>
      </c>
      <c r="O1967" s="84" t="s">
        <v>311</v>
      </c>
      <c r="P1967" s="83" t="s">
        <v>311</v>
      </c>
      <c r="Q1967" s="83" t="s">
        <v>311</v>
      </c>
      <c r="R1967" s="83" t="s">
        <v>311</v>
      </c>
      <c r="S1967" s="86" t="s">
        <v>311</v>
      </c>
      <c r="T1967" s="83" t="s">
        <v>311</v>
      </c>
      <c r="U1967" s="83" t="s">
        <v>311</v>
      </c>
      <c r="V1967" s="83" t="s">
        <v>311</v>
      </c>
      <c r="W1967" s="86" t="s">
        <v>311</v>
      </c>
      <c r="X1967" s="86" t="s">
        <v>311</v>
      </c>
      <c r="Y1967" s="90" t="str">
        <f>IF(tbl_main[[#This Row],[ИНН организации]]="","",IF(ISERROR(VLOOKUP(tbl_main[[#This Row],[ИНН организации]],tbl_inn[],3,FALSE)),"Проверьте ИНН",VLOOKUP(tbl_main[[#This Row],[ИНН организации]],tbl_inn[],3,FALSE)))</f>
        <v/>
      </c>
      <c r="Z1967" s="90" t="str">
        <f>IF(ISERROR(VLOOKUP(tbl_main[[#This Row],[ИНН организации]],tbl_inn[],4,FALSE)),"",VLOOKUP(tbl_main[[#This Row],[ИНН организации]],tbl_inn[],4,FALSE))</f>
        <v/>
      </c>
      <c r="AA1967" s="90" t="str">
        <f>IF(ISERROR(VLOOKUP(tbl_main[[#This Row],[ИНН организации]],tbl_inn[],8,FALSE)),"",VLOOKUP(tbl_main[[#This Row],[ИНН организации]],tbl_inn[],8,FALSE))</f>
        <v/>
      </c>
      <c r="AB1967" s="83" t="s">
        <v>311</v>
      </c>
      <c r="AC1967" s="83" t="s">
        <v>311</v>
      </c>
      <c r="AD1967" s="83" t="s">
        <v>311</v>
      </c>
      <c r="AE1967" s="83" t="s">
        <v>311</v>
      </c>
      <c r="AF1967" s="83" t="s">
        <v>311</v>
      </c>
      <c r="AG1967" s="83" t="s">
        <v>311</v>
      </c>
      <c r="AH1967" s="83" t="s">
        <v>311</v>
      </c>
      <c r="AI1967" s="83" t="s">
        <v>311</v>
      </c>
      <c r="AJ1967" s="83" t="s">
        <v>311</v>
      </c>
      <c r="AK1967" s="83" t="s">
        <v>311</v>
      </c>
      <c r="AL1967" s="83" t="s">
        <v>311</v>
      </c>
      <c r="AM1967" s="83" t="s">
        <v>311</v>
      </c>
      <c r="AN1967" s="83" t="s">
        <v>311</v>
      </c>
    </row>
    <row r="1968" spans="1:40" x14ac:dyDescent="0.25">
      <c r="A1968" s="81">
        <f t="shared" si="30"/>
        <v>1959</v>
      </c>
      <c r="B1968" s="82" t="str">
        <f>IF(tbl_main[[#This Row],[ТИП]]="","",IF(tbl_main[[#This Row],[Серия и номер]]="","",tbl_main[[#This Row],[ТИП]]&amp;"-"&amp;RIGHT(tbl_main[[#This Row],[Серия и номер]],6)))</f>
        <v/>
      </c>
      <c r="C1968" s="83" t="s">
        <v>311</v>
      </c>
      <c r="D1968" s="83" t="s">
        <v>311</v>
      </c>
      <c r="E1968" s="83" t="s">
        <v>311</v>
      </c>
      <c r="F1968" s="83" t="s">
        <v>311</v>
      </c>
      <c r="G1968" s="83" t="s">
        <v>311</v>
      </c>
      <c r="H1968" s="83" t="s">
        <v>311</v>
      </c>
      <c r="I1968" s="83" t="s">
        <v>311</v>
      </c>
      <c r="J1968" s="83" t="s">
        <v>311</v>
      </c>
      <c r="K1968" s="84" t="s">
        <v>311</v>
      </c>
      <c r="L1968" s="83" t="s">
        <v>311</v>
      </c>
      <c r="M1968" s="85" t="s">
        <v>311</v>
      </c>
      <c r="N1968" s="83" t="s">
        <v>311</v>
      </c>
      <c r="O1968" s="84" t="s">
        <v>311</v>
      </c>
      <c r="P1968" s="83" t="s">
        <v>311</v>
      </c>
      <c r="Q1968" s="83" t="s">
        <v>311</v>
      </c>
      <c r="R1968" s="83" t="s">
        <v>311</v>
      </c>
      <c r="S1968" s="86" t="s">
        <v>311</v>
      </c>
      <c r="T1968" s="83" t="s">
        <v>311</v>
      </c>
      <c r="U1968" s="83" t="s">
        <v>311</v>
      </c>
      <c r="V1968" s="83" t="s">
        <v>311</v>
      </c>
      <c r="W1968" s="86" t="s">
        <v>311</v>
      </c>
      <c r="X1968" s="86" t="s">
        <v>311</v>
      </c>
      <c r="Y1968" s="90" t="str">
        <f>IF(tbl_main[[#This Row],[ИНН организации]]="","",IF(ISERROR(VLOOKUP(tbl_main[[#This Row],[ИНН организации]],tbl_inn[],3,FALSE)),"Проверьте ИНН",VLOOKUP(tbl_main[[#This Row],[ИНН организации]],tbl_inn[],3,FALSE)))</f>
        <v/>
      </c>
      <c r="Z1968" s="90" t="str">
        <f>IF(ISERROR(VLOOKUP(tbl_main[[#This Row],[ИНН организации]],tbl_inn[],4,FALSE)),"",VLOOKUP(tbl_main[[#This Row],[ИНН организации]],tbl_inn[],4,FALSE))</f>
        <v/>
      </c>
      <c r="AA1968" s="90" t="str">
        <f>IF(ISERROR(VLOOKUP(tbl_main[[#This Row],[ИНН организации]],tbl_inn[],8,FALSE)),"",VLOOKUP(tbl_main[[#This Row],[ИНН организации]],tbl_inn[],8,FALSE))</f>
        <v/>
      </c>
      <c r="AB1968" s="83" t="s">
        <v>311</v>
      </c>
      <c r="AC1968" s="83" t="s">
        <v>311</v>
      </c>
      <c r="AD1968" s="83" t="s">
        <v>311</v>
      </c>
      <c r="AE1968" s="83" t="s">
        <v>311</v>
      </c>
      <c r="AF1968" s="83" t="s">
        <v>311</v>
      </c>
      <c r="AG1968" s="83" t="s">
        <v>311</v>
      </c>
      <c r="AH1968" s="83" t="s">
        <v>311</v>
      </c>
      <c r="AI1968" s="83" t="s">
        <v>311</v>
      </c>
      <c r="AJ1968" s="83" t="s">
        <v>311</v>
      </c>
      <c r="AK1968" s="83" t="s">
        <v>311</v>
      </c>
      <c r="AL1968" s="83" t="s">
        <v>311</v>
      </c>
      <c r="AM1968" s="83" t="s">
        <v>311</v>
      </c>
      <c r="AN1968" s="83" t="s">
        <v>311</v>
      </c>
    </row>
    <row r="1969" spans="1:40" x14ac:dyDescent="0.25">
      <c r="A1969" s="81">
        <f t="shared" si="30"/>
        <v>1960</v>
      </c>
      <c r="B1969" s="82" t="str">
        <f>IF(tbl_main[[#This Row],[ТИП]]="","",IF(tbl_main[[#This Row],[Серия и номер]]="","",tbl_main[[#This Row],[ТИП]]&amp;"-"&amp;RIGHT(tbl_main[[#This Row],[Серия и номер]],6)))</f>
        <v/>
      </c>
      <c r="C1969" s="83" t="s">
        <v>311</v>
      </c>
      <c r="D1969" s="83" t="s">
        <v>311</v>
      </c>
      <c r="E1969" s="83" t="s">
        <v>311</v>
      </c>
      <c r="F1969" s="83" t="s">
        <v>311</v>
      </c>
      <c r="G1969" s="83" t="s">
        <v>311</v>
      </c>
      <c r="H1969" s="83" t="s">
        <v>311</v>
      </c>
      <c r="I1969" s="83" t="s">
        <v>311</v>
      </c>
      <c r="J1969" s="83" t="s">
        <v>311</v>
      </c>
      <c r="K1969" s="84" t="s">
        <v>311</v>
      </c>
      <c r="L1969" s="83" t="s">
        <v>311</v>
      </c>
      <c r="M1969" s="85" t="s">
        <v>311</v>
      </c>
      <c r="N1969" s="83" t="s">
        <v>311</v>
      </c>
      <c r="O1969" s="84" t="s">
        <v>311</v>
      </c>
      <c r="P1969" s="83" t="s">
        <v>311</v>
      </c>
      <c r="Q1969" s="83" t="s">
        <v>311</v>
      </c>
      <c r="R1969" s="83" t="s">
        <v>311</v>
      </c>
      <c r="S1969" s="86" t="s">
        <v>311</v>
      </c>
      <c r="T1969" s="83" t="s">
        <v>311</v>
      </c>
      <c r="U1969" s="83" t="s">
        <v>311</v>
      </c>
      <c r="V1969" s="83" t="s">
        <v>311</v>
      </c>
      <c r="W1969" s="86" t="s">
        <v>311</v>
      </c>
      <c r="X1969" s="86" t="s">
        <v>311</v>
      </c>
      <c r="Y1969" s="90" t="str">
        <f>IF(tbl_main[[#This Row],[ИНН организации]]="","",IF(ISERROR(VLOOKUP(tbl_main[[#This Row],[ИНН организации]],tbl_inn[],3,FALSE)),"Проверьте ИНН",VLOOKUP(tbl_main[[#This Row],[ИНН организации]],tbl_inn[],3,FALSE)))</f>
        <v/>
      </c>
      <c r="Z1969" s="90" t="str">
        <f>IF(ISERROR(VLOOKUP(tbl_main[[#This Row],[ИНН организации]],tbl_inn[],4,FALSE)),"",VLOOKUP(tbl_main[[#This Row],[ИНН организации]],tbl_inn[],4,FALSE))</f>
        <v/>
      </c>
      <c r="AA1969" s="90" t="str">
        <f>IF(ISERROR(VLOOKUP(tbl_main[[#This Row],[ИНН организации]],tbl_inn[],8,FALSE)),"",VLOOKUP(tbl_main[[#This Row],[ИНН организации]],tbl_inn[],8,FALSE))</f>
        <v/>
      </c>
      <c r="AB1969" s="83" t="s">
        <v>311</v>
      </c>
      <c r="AC1969" s="83" t="s">
        <v>311</v>
      </c>
      <c r="AD1969" s="83" t="s">
        <v>311</v>
      </c>
      <c r="AE1969" s="83" t="s">
        <v>311</v>
      </c>
      <c r="AF1969" s="83" t="s">
        <v>311</v>
      </c>
      <c r="AG1969" s="83" t="s">
        <v>311</v>
      </c>
      <c r="AH1969" s="83" t="s">
        <v>311</v>
      </c>
      <c r="AI1969" s="83" t="s">
        <v>311</v>
      </c>
      <c r="AJ1969" s="83" t="s">
        <v>311</v>
      </c>
      <c r="AK1969" s="83" t="s">
        <v>311</v>
      </c>
      <c r="AL1969" s="83" t="s">
        <v>311</v>
      </c>
      <c r="AM1969" s="83" t="s">
        <v>311</v>
      </c>
      <c r="AN1969" s="83" t="s">
        <v>311</v>
      </c>
    </row>
    <row r="1970" spans="1:40" x14ac:dyDescent="0.25">
      <c r="A1970" s="81">
        <f t="shared" si="30"/>
        <v>1961</v>
      </c>
      <c r="B1970" s="82" t="str">
        <f>IF(tbl_main[[#This Row],[ТИП]]="","",IF(tbl_main[[#This Row],[Серия и номер]]="","",tbl_main[[#This Row],[ТИП]]&amp;"-"&amp;RIGHT(tbl_main[[#This Row],[Серия и номер]],6)))</f>
        <v/>
      </c>
      <c r="C1970" s="83" t="s">
        <v>311</v>
      </c>
      <c r="D1970" s="83" t="s">
        <v>311</v>
      </c>
      <c r="E1970" s="83" t="s">
        <v>311</v>
      </c>
      <c r="F1970" s="83" t="s">
        <v>311</v>
      </c>
      <c r="G1970" s="83" t="s">
        <v>311</v>
      </c>
      <c r="H1970" s="83" t="s">
        <v>311</v>
      </c>
      <c r="I1970" s="83" t="s">
        <v>311</v>
      </c>
      <c r="J1970" s="83" t="s">
        <v>311</v>
      </c>
      <c r="K1970" s="84" t="s">
        <v>311</v>
      </c>
      <c r="L1970" s="83" t="s">
        <v>311</v>
      </c>
      <c r="M1970" s="85" t="s">
        <v>311</v>
      </c>
      <c r="N1970" s="83" t="s">
        <v>311</v>
      </c>
      <c r="O1970" s="84" t="s">
        <v>311</v>
      </c>
      <c r="P1970" s="83" t="s">
        <v>311</v>
      </c>
      <c r="Q1970" s="83" t="s">
        <v>311</v>
      </c>
      <c r="R1970" s="83" t="s">
        <v>311</v>
      </c>
      <c r="S1970" s="86" t="s">
        <v>311</v>
      </c>
      <c r="T1970" s="83" t="s">
        <v>311</v>
      </c>
      <c r="U1970" s="83" t="s">
        <v>311</v>
      </c>
      <c r="V1970" s="83" t="s">
        <v>311</v>
      </c>
      <c r="W1970" s="86" t="s">
        <v>311</v>
      </c>
      <c r="X1970" s="86" t="s">
        <v>311</v>
      </c>
      <c r="Y1970" s="90" t="str">
        <f>IF(tbl_main[[#This Row],[ИНН организации]]="","",IF(ISERROR(VLOOKUP(tbl_main[[#This Row],[ИНН организации]],tbl_inn[],3,FALSE)),"Проверьте ИНН",VLOOKUP(tbl_main[[#This Row],[ИНН организации]],tbl_inn[],3,FALSE)))</f>
        <v/>
      </c>
      <c r="Z1970" s="90" t="str">
        <f>IF(ISERROR(VLOOKUP(tbl_main[[#This Row],[ИНН организации]],tbl_inn[],4,FALSE)),"",VLOOKUP(tbl_main[[#This Row],[ИНН организации]],tbl_inn[],4,FALSE))</f>
        <v/>
      </c>
      <c r="AA1970" s="90" t="str">
        <f>IF(ISERROR(VLOOKUP(tbl_main[[#This Row],[ИНН организации]],tbl_inn[],8,FALSE)),"",VLOOKUP(tbl_main[[#This Row],[ИНН организации]],tbl_inn[],8,FALSE))</f>
        <v/>
      </c>
      <c r="AB1970" s="83" t="s">
        <v>311</v>
      </c>
      <c r="AC1970" s="83" t="s">
        <v>311</v>
      </c>
      <c r="AD1970" s="83" t="s">
        <v>311</v>
      </c>
      <c r="AE1970" s="83" t="s">
        <v>311</v>
      </c>
      <c r="AF1970" s="83" t="s">
        <v>311</v>
      </c>
      <c r="AG1970" s="83" t="s">
        <v>311</v>
      </c>
      <c r="AH1970" s="83" t="s">
        <v>311</v>
      </c>
      <c r="AI1970" s="83" t="s">
        <v>311</v>
      </c>
      <c r="AJ1970" s="83" t="s">
        <v>311</v>
      </c>
      <c r="AK1970" s="83" t="s">
        <v>311</v>
      </c>
      <c r="AL1970" s="83" t="s">
        <v>311</v>
      </c>
      <c r="AM1970" s="83" t="s">
        <v>311</v>
      </c>
      <c r="AN1970" s="83" t="s">
        <v>311</v>
      </c>
    </row>
    <row r="1971" spans="1:40" x14ac:dyDescent="0.25">
      <c r="A1971" s="81">
        <f t="shared" si="30"/>
        <v>1962</v>
      </c>
      <c r="B1971" s="82" t="str">
        <f>IF(tbl_main[[#This Row],[ТИП]]="","",IF(tbl_main[[#This Row],[Серия и номер]]="","",tbl_main[[#This Row],[ТИП]]&amp;"-"&amp;RIGHT(tbl_main[[#This Row],[Серия и номер]],6)))</f>
        <v/>
      </c>
      <c r="C1971" s="83" t="s">
        <v>311</v>
      </c>
      <c r="D1971" s="83" t="s">
        <v>311</v>
      </c>
      <c r="E1971" s="83" t="s">
        <v>311</v>
      </c>
      <c r="F1971" s="83" t="s">
        <v>311</v>
      </c>
      <c r="G1971" s="83" t="s">
        <v>311</v>
      </c>
      <c r="H1971" s="83" t="s">
        <v>311</v>
      </c>
      <c r="I1971" s="83" t="s">
        <v>311</v>
      </c>
      <c r="J1971" s="83" t="s">
        <v>311</v>
      </c>
      <c r="K1971" s="84" t="s">
        <v>311</v>
      </c>
      <c r="L1971" s="83" t="s">
        <v>311</v>
      </c>
      <c r="M1971" s="85" t="s">
        <v>311</v>
      </c>
      <c r="N1971" s="83" t="s">
        <v>311</v>
      </c>
      <c r="O1971" s="84" t="s">
        <v>311</v>
      </c>
      <c r="P1971" s="83" t="s">
        <v>311</v>
      </c>
      <c r="Q1971" s="83" t="s">
        <v>311</v>
      </c>
      <c r="R1971" s="83" t="s">
        <v>311</v>
      </c>
      <c r="S1971" s="86" t="s">
        <v>311</v>
      </c>
      <c r="T1971" s="83" t="s">
        <v>311</v>
      </c>
      <c r="U1971" s="83" t="s">
        <v>311</v>
      </c>
      <c r="V1971" s="83" t="s">
        <v>311</v>
      </c>
      <c r="W1971" s="86" t="s">
        <v>311</v>
      </c>
      <c r="X1971" s="86" t="s">
        <v>311</v>
      </c>
      <c r="Y1971" s="90" t="str">
        <f>IF(tbl_main[[#This Row],[ИНН организации]]="","",IF(ISERROR(VLOOKUP(tbl_main[[#This Row],[ИНН организации]],tbl_inn[],3,FALSE)),"Проверьте ИНН",VLOOKUP(tbl_main[[#This Row],[ИНН организации]],tbl_inn[],3,FALSE)))</f>
        <v/>
      </c>
      <c r="Z1971" s="90" t="str">
        <f>IF(ISERROR(VLOOKUP(tbl_main[[#This Row],[ИНН организации]],tbl_inn[],4,FALSE)),"",VLOOKUP(tbl_main[[#This Row],[ИНН организации]],tbl_inn[],4,FALSE))</f>
        <v/>
      </c>
      <c r="AA1971" s="90" t="str">
        <f>IF(ISERROR(VLOOKUP(tbl_main[[#This Row],[ИНН организации]],tbl_inn[],8,FALSE)),"",VLOOKUP(tbl_main[[#This Row],[ИНН организации]],tbl_inn[],8,FALSE))</f>
        <v/>
      </c>
      <c r="AB1971" s="83" t="s">
        <v>311</v>
      </c>
      <c r="AC1971" s="83" t="s">
        <v>311</v>
      </c>
      <c r="AD1971" s="83" t="s">
        <v>311</v>
      </c>
      <c r="AE1971" s="83" t="s">
        <v>311</v>
      </c>
      <c r="AF1971" s="83" t="s">
        <v>311</v>
      </c>
      <c r="AG1971" s="83" t="s">
        <v>311</v>
      </c>
      <c r="AH1971" s="83" t="s">
        <v>311</v>
      </c>
      <c r="AI1971" s="83" t="s">
        <v>311</v>
      </c>
      <c r="AJ1971" s="83" t="s">
        <v>311</v>
      </c>
      <c r="AK1971" s="83" t="s">
        <v>311</v>
      </c>
      <c r="AL1971" s="83" t="s">
        <v>311</v>
      </c>
      <c r="AM1971" s="83" t="s">
        <v>311</v>
      </c>
      <c r="AN1971" s="83" t="s">
        <v>311</v>
      </c>
    </row>
    <row r="1972" spans="1:40" x14ac:dyDescent="0.25">
      <c r="A1972" s="81">
        <f t="shared" si="30"/>
        <v>1963</v>
      </c>
      <c r="B1972" s="82" t="str">
        <f>IF(tbl_main[[#This Row],[ТИП]]="","",IF(tbl_main[[#This Row],[Серия и номер]]="","",tbl_main[[#This Row],[ТИП]]&amp;"-"&amp;RIGHT(tbl_main[[#This Row],[Серия и номер]],6)))</f>
        <v/>
      </c>
      <c r="C1972" s="83" t="s">
        <v>311</v>
      </c>
      <c r="D1972" s="83" t="s">
        <v>311</v>
      </c>
      <c r="E1972" s="83" t="s">
        <v>311</v>
      </c>
      <c r="F1972" s="83" t="s">
        <v>311</v>
      </c>
      <c r="G1972" s="83" t="s">
        <v>311</v>
      </c>
      <c r="H1972" s="83" t="s">
        <v>311</v>
      </c>
      <c r="I1972" s="83" t="s">
        <v>311</v>
      </c>
      <c r="J1972" s="83" t="s">
        <v>311</v>
      </c>
      <c r="K1972" s="84" t="s">
        <v>311</v>
      </c>
      <c r="L1972" s="83" t="s">
        <v>311</v>
      </c>
      <c r="M1972" s="85" t="s">
        <v>311</v>
      </c>
      <c r="N1972" s="83" t="s">
        <v>311</v>
      </c>
      <c r="O1972" s="84" t="s">
        <v>311</v>
      </c>
      <c r="P1972" s="83" t="s">
        <v>311</v>
      </c>
      <c r="Q1972" s="83" t="s">
        <v>311</v>
      </c>
      <c r="R1972" s="83" t="s">
        <v>311</v>
      </c>
      <c r="S1972" s="86" t="s">
        <v>311</v>
      </c>
      <c r="T1972" s="83" t="s">
        <v>311</v>
      </c>
      <c r="U1972" s="83" t="s">
        <v>311</v>
      </c>
      <c r="V1972" s="83" t="s">
        <v>311</v>
      </c>
      <c r="W1972" s="86" t="s">
        <v>311</v>
      </c>
      <c r="X1972" s="86" t="s">
        <v>311</v>
      </c>
      <c r="Y1972" s="90" t="str">
        <f>IF(tbl_main[[#This Row],[ИНН организации]]="","",IF(ISERROR(VLOOKUP(tbl_main[[#This Row],[ИНН организации]],tbl_inn[],3,FALSE)),"Проверьте ИНН",VLOOKUP(tbl_main[[#This Row],[ИНН организации]],tbl_inn[],3,FALSE)))</f>
        <v/>
      </c>
      <c r="Z1972" s="90" t="str">
        <f>IF(ISERROR(VLOOKUP(tbl_main[[#This Row],[ИНН организации]],tbl_inn[],4,FALSE)),"",VLOOKUP(tbl_main[[#This Row],[ИНН организации]],tbl_inn[],4,FALSE))</f>
        <v/>
      </c>
      <c r="AA1972" s="90" t="str">
        <f>IF(ISERROR(VLOOKUP(tbl_main[[#This Row],[ИНН организации]],tbl_inn[],8,FALSE)),"",VLOOKUP(tbl_main[[#This Row],[ИНН организации]],tbl_inn[],8,FALSE))</f>
        <v/>
      </c>
      <c r="AB1972" s="83" t="s">
        <v>311</v>
      </c>
      <c r="AC1972" s="83" t="s">
        <v>311</v>
      </c>
      <c r="AD1972" s="83" t="s">
        <v>311</v>
      </c>
      <c r="AE1972" s="83" t="s">
        <v>311</v>
      </c>
      <c r="AF1972" s="83" t="s">
        <v>311</v>
      </c>
      <c r="AG1972" s="83" t="s">
        <v>311</v>
      </c>
      <c r="AH1972" s="83" t="s">
        <v>311</v>
      </c>
      <c r="AI1972" s="83" t="s">
        <v>311</v>
      </c>
      <c r="AJ1972" s="83" t="s">
        <v>311</v>
      </c>
      <c r="AK1972" s="83" t="s">
        <v>311</v>
      </c>
      <c r="AL1972" s="83" t="s">
        <v>311</v>
      </c>
      <c r="AM1972" s="83" t="s">
        <v>311</v>
      </c>
      <c r="AN1972" s="83" t="s">
        <v>311</v>
      </c>
    </row>
    <row r="1973" spans="1:40" x14ac:dyDescent="0.25">
      <c r="A1973" s="81">
        <f t="shared" si="30"/>
        <v>1964</v>
      </c>
      <c r="B1973" s="82" t="str">
        <f>IF(tbl_main[[#This Row],[ТИП]]="","",IF(tbl_main[[#This Row],[Серия и номер]]="","",tbl_main[[#This Row],[ТИП]]&amp;"-"&amp;RIGHT(tbl_main[[#This Row],[Серия и номер]],6)))</f>
        <v/>
      </c>
      <c r="C1973" s="83" t="s">
        <v>311</v>
      </c>
      <c r="D1973" s="83" t="s">
        <v>311</v>
      </c>
      <c r="E1973" s="83" t="s">
        <v>311</v>
      </c>
      <c r="F1973" s="83" t="s">
        <v>311</v>
      </c>
      <c r="G1973" s="83" t="s">
        <v>311</v>
      </c>
      <c r="H1973" s="83" t="s">
        <v>311</v>
      </c>
      <c r="I1973" s="83" t="s">
        <v>311</v>
      </c>
      <c r="J1973" s="83" t="s">
        <v>311</v>
      </c>
      <c r="K1973" s="84" t="s">
        <v>311</v>
      </c>
      <c r="L1973" s="83" t="s">
        <v>311</v>
      </c>
      <c r="M1973" s="85" t="s">
        <v>311</v>
      </c>
      <c r="N1973" s="83" t="s">
        <v>311</v>
      </c>
      <c r="O1973" s="84" t="s">
        <v>311</v>
      </c>
      <c r="P1973" s="83" t="s">
        <v>311</v>
      </c>
      <c r="Q1973" s="83" t="s">
        <v>311</v>
      </c>
      <c r="R1973" s="83" t="s">
        <v>311</v>
      </c>
      <c r="S1973" s="86" t="s">
        <v>311</v>
      </c>
      <c r="T1973" s="83" t="s">
        <v>311</v>
      </c>
      <c r="U1973" s="83" t="s">
        <v>311</v>
      </c>
      <c r="V1973" s="83" t="s">
        <v>311</v>
      </c>
      <c r="W1973" s="86" t="s">
        <v>311</v>
      </c>
      <c r="X1973" s="86" t="s">
        <v>311</v>
      </c>
      <c r="Y1973" s="90" t="str">
        <f>IF(tbl_main[[#This Row],[ИНН организации]]="","",IF(ISERROR(VLOOKUP(tbl_main[[#This Row],[ИНН организации]],tbl_inn[],3,FALSE)),"Проверьте ИНН",VLOOKUP(tbl_main[[#This Row],[ИНН организации]],tbl_inn[],3,FALSE)))</f>
        <v/>
      </c>
      <c r="Z1973" s="90" t="str">
        <f>IF(ISERROR(VLOOKUP(tbl_main[[#This Row],[ИНН организации]],tbl_inn[],4,FALSE)),"",VLOOKUP(tbl_main[[#This Row],[ИНН организации]],tbl_inn[],4,FALSE))</f>
        <v/>
      </c>
      <c r="AA1973" s="90" t="str">
        <f>IF(ISERROR(VLOOKUP(tbl_main[[#This Row],[ИНН организации]],tbl_inn[],8,FALSE)),"",VLOOKUP(tbl_main[[#This Row],[ИНН организации]],tbl_inn[],8,FALSE))</f>
        <v/>
      </c>
      <c r="AB1973" s="83" t="s">
        <v>311</v>
      </c>
      <c r="AC1973" s="83" t="s">
        <v>311</v>
      </c>
      <c r="AD1973" s="83" t="s">
        <v>311</v>
      </c>
      <c r="AE1973" s="83" t="s">
        <v>311</v>
      </c>
      <c r="AF1973" s="83" t="s">
        <v>311</v>
      </c>
      <c r="AG1973" s="83" t="s">
        <v>311</v>
      </c>
      <c r="AH1973" s="83" t="s">
        <v>311</v>
      </c>
      <c r="AI1973" s="83" t="s">
        <v>311</v>
      </c>
      <c r="AJ1973" s="83" t="s">
        <v>311</v>
      </c>
      <c r="AK1973" s="83" t="s">
        <v>311</v>
      </c>
      <c r="AL1973" s="83" t="s">
        <v>311</v>
      </c>
      <c r="AM1973" s="83" t="s">
        <v>311</v>
      </c>
      <c r="AN1973" s="83" t="s">
        <v>311</v>
      </c>
    </row>
    <row r="1974" spans="1:40" x14ac:dyDescent="0.25">
      <c r="A1974" s="81">
        <f t="shared" si="30"/>
        <v>1965</v>
      </c>
      <c r="B1974" s="82" t="str">
        <f>IF(tbl_main[[#This Row],[ТИП]]="","",IF(tbl_main[[#This Row],[Серия и номер]]="","",tbl_main[[#This Row],[ТИП]]&amp;"-"&amp;RIGHT(tbl_main[[#This Row],[Серия и номер]],6)))</f>
        <v/>
      </c>
      <c r="C1974" s="83" t="s">
        <v>311</v>
      </c>
      <c r="D1974" s="83" t="s">
        <v>311</v>
      </c>
      <c r="E1974" s="83" t="s">
        <v>311</v>
      </c>
      <c r="F1974" s="83" t="s">
        <v>311</v>
      </c>
      <c r="G1974" s="83" t="s">
        <v>311</v>
      </c>
      <c r="H1974" s="83" t="s">
        <v>311</v>
      </c>
      <c r="I1974" s="83" t="s">
        <v>311</v>
      </c>
      <c r="J1974" s="83" t="s">
        <v>311</v>
      </c>
      <c r="K1974" s="84" t="s">
        <v>311</v>
      </c>
      <c r="L1974" s="83" t="s">
        <v>311</v>
      </c>
      <c r="M1974" s="85" t="s">
        <v>311</v>
      </c>
      <c r="N1974" s="83" t="s">
        <v>311</v>
      </c>
      <c r="O1974" s="84" t="s">
        <v>311</v>
      </c>
      <c r="P1974" s="83" t="s">
        <v>311</v>
      </c>
      <c r="Q1974" s="83" t="s">
        <v>311</v>
      </c>
      <c r="R1974" s="83" t="s">
        <v>311</v>
      </c>
      <c r="S1974" s="86" t="s">
        <v>311</v>
      </c>
      <c r="T1974" s="83" t="s">
        <v>311</v>
      </c>
      <c r="U1974" s="83" t="s">
        <v>311</v>
      </c>
      <c r="V1974" s="83" t="s">
        <v>311</v>
      </c>
      <c r="W1974" s="86" t="s">
        <v>311</v>
      </c>
      <c r="X1974" s="86" t="s">
        <v>311</v>
      </c>
      <c r="Y1974" s="90" t="str">
        <f>IF(tbl_main[[#This Row],[ИНН организации]]="","",IF(ISERROR(VLOOKUP(tbl_main[[#This Row],[ИНН организации]],tbl_inn[],3,FALSE)),"Проверьте ИНН",VLOOKUP(tbl_main[[#This Row],[ИНН организации]],tbl_inn[],3,FALSE)))</f>
        <v/>
      </c>
      <c r="Z1974" s="90" t="str">
        <f>IF(ISERROR(VLOOKUP(tbl_main[[#This Row],[ИНН организации]],tbl_inn[],4,FALSE)),"",VLOOKUP(tbl_main[[#This Row],[ИНН организации]],tbl_inn[],4,FALSE))</f>
        <v/>
      </c>
      <c r="AA1974" s="90" t="str">
        <f>IF(ISERROR(VLOOKUP(tbl_main[[#This Row],[ИНН организации]],tbl_inn[],8,FALSE)),"",VLOOKUP(tbl_main[[#This Row],[ИНН организации]],tbl_inn[],8,FALSE))</f>
        <v/>
      </c>
      <c r="AB1974" s="83" t="s">
        <v>311</v>
      </c>
      <c r="AC1974" s="83" t="s">
        <v>311</v>
      </c>
      <c r="AD1974" s="83" t="s">
        <v>311</v>
      </c>
      <c r="AE1974" s="83" t="s">
        <v>311</v>
      </c>
      <c r="AF1974" s="83" t="s">
        <v>311</v>
      </c>
      <c r="AG1974" s="83" t="s">
        <v>311</v>
      </c>
      <c r="AH1974" s="83" t="s">
        <v>311</v>
      </c>
      <c r="AI1974" s="83" t="s">
        <v>311</v>
      </c>
      <c r="AJ1974" s="83" t="s">
        <v>311</v>
      </c>
      <c r="AK1974" s="83" t="s">
        <v>311</v>
      </c>
      <c r="AL1974" s="83" t="s">
        <v>311</v>
      </c>
      <c r="AM1974" s="83" t="s">
        <v>311</v>
      </c>
      <c r="AN1974" s="83" t="s">
        <v>311</v>
      </c>
    </row>
    <row r="1975" spans="1:40" x14ac:dyDescent="0.25">
      <c r="A1975" s="81">
        <f t="shared" si="30"/>
        <v>1966</v>
      </c>
      <c r="B1975" s="82" t="str">
        <f>IF(tbl_main[[#This Row],[ТИП]]="","",IF(tbl_main[[#This Row],[Серия и номер]]="","",tbl_main[[#This Row],[ТИП]]&amp;"-"&amp;RIGHT(tbl_main[[#This Row],[Серия и номер]],6)))</f>
        <v/>
      </c>
      <c r="C1975" s="83" t="s">
        <v>311</v>
      </c>
      <c r="D1975" s="83" t="s">
        <v>311</v>
      </c>
      <c r="E1975" s="83" t="s">
        <v>311</v>
      </c>
      <c r="F1975" s="83" t="s">
        <v>311</v>
      </c>
      <c r="G1975" s="83" t="s">
        <v>311</v>
      </c>
      <c r="H1975" s="83" t="s">
        <v>311</v>
      </c>
      <c r="I1975" s="83" t="s">
        <v>311</v>
      </c>
      <c r="J1975" s="83" t="s">
        <v>311</v>
      </c>
      <c r="K1975" s="84" t="s">
        <v>311</v>
      </c>
      <c r="L1975" s="83" t="s">
        <v>311</v>
      </c>
      <c r="M1975" s="85" t="s">
        <v>311</v>
      </c>
      <c r="N1975" s="83" t="s">
        <v>311</v>
      </c>
      <c r="O1975" s="84" t="s">
        <v>311</v>
      </c>
      <c r="P1975" s="83" t="s">
        <v>311</v>
      </c>
      <c r="Q1975" s="83" t="s">
        <v>311</v>
      </c>
      <c r="R1975" s="83" t="s">
        <v>311</v>
      </c>
      <c r="S1975" s="86" t="s">
        <v>311</v>
      </c>
      <c r="T1975" s="83" t="s">
        <v>311</v>
      </c>
      <c r="U1975" s="83" t="s">
        <v>311</v>
      </c>
      <c r="V1975" s="83" t="s">
        <v>311</v>
      </c>
      <c r="W1975" s="86" t="s">
        <v>311</v>
      </c>
      <c r="X1975" s="86" t="s">
        <v>311</v>
      </c>
      <c r="Y1975" s="90" t="str">
        <f>IF(tbl_main[[#This Row],[ИНН организации]]="","",IF(ISERROR(VLOOKUP(tbl_main[[#This Row],[ИНН организации]],tbl_inn[],3,FALSE)),"Проверьте ИНН",VLOOKUP(tbl_main[[#This Row],[ИНН организации]],tbl_inn[],3,FALSE)))</f>
        <v/>
      </c>
      <c r="Z1975" s="90" t="str">
        <f>IF(ISERROR(VLOOKUP(tbl_main[[#This Row],[ИНН организации]],tbl_inn[],4,FALSE)),"",VLOOKUP(tbl_main[[#This Row],[ИНН организации]],tbl_inn[],4,FALSE))</f>
        <v/>
      </c>
      <c r="AA1975" s="90" t="str">
        <f>IF(ISERROR(VLOOKUP(tbl_main[[#This Row],[ИНН организации]],tbl_inn[],8,FALSE)),"",VLOOKUP(tbl_main[[#This Row],[ИНН организации]],tbl_inn[],8,FALSE))</f>
        <v/>
      </c>
      <c r="AB1975" s="83" t="s">
        <v>311</v>
      </c>
      <c r="AC1975" s="83" t="s">
        <v>311</v>
      </c>
      <c r="AD1975" s="83" t="s">
        <v>311</v>
      </c>
      <c r="AE1975" s="83" t="s">
        <v>311</v>
      </c>
      <c r="AF1975" s="83" t="s">
        <v>311</v>
      </c>
      <c r="AG1975" s="83" t="s">
        <v>311</v>
      </c>
      <c r="AH1975" s="83" t="s">
        <v>311</v>
      </c>
      <c r="AI1975" s="83" t="s">
        <v>311</v>
      </c>
      <c r="AJ1975" s="83" t="s">
        <v>311</v>
      </c>
      <c r="AK1975" s="83" t="s">
        <v>311</v>
      </c>
      <c r="AL1975" s="83" t="s">
        <v>311</v>
      </c>
      <c r="AM1975" s="83" t="s">
        <v>311</v>
      </c>
      <c r="AN1975" s="83" t="s">
        <v>311</v>
      </c>
    </row>
    <row r="1976" spans="1:40" x14ac:dyDescent="0.25">
      <c r="A1976" s="81">
        <f t="shared" si="30"/>
        <v>1967</v>
      </c>
      <c r="B1976" s="82" t="str">
        <f>IF(tbl_main[[#This Row],[ТИП]]="","",IF(tbl_main[[#This Row],[Серия и номер]]="","",tbl_main[[#This Row],[ТИП]]&amp;"-"&amp;RIGHT(tbl_main[[#This Row],[Серия и номер]],6)))</f>
        <v/>
      </c>
      <c r="C1976" s="83" t="s">
        <v>311</v>
      </c>
      <c r="D1976" s="83" t="s">
        <v>311</v>
      </c>
      <c r="E1976" s="83" t="s">
        <v>311</v>
      </c>
      <c r="F1976" s="83" t="s">
        <v>311</v>
      </c>
      <c r="G1976" s="83" t="s">
        <v>311</v>
      </c>
      <c r="H1976" s="83" t="s">
        <v>311</v>
      </c>
      <c r="I1976" s="83" t="s">
        <v>311</v>
      </c>
      <c r="J1976" s="83" t="s">
        <v>311</v>
      </c>
      <c r="K1976" s="84" t="s">
        <v>311</v>
      </c>
      <c r="L1976" s="83" t="s">
        <v>311</v>
      </c>
      <c r="M1976" s="85" t="s">
        <v>311</v>
      </c>
      <c r="N1976" s="83" t="s">
        <v>311</v>
      </c>
      <c r="O1976" s="84" t="s">
        <v>311</v>
      </c>
      <c r="P1976" s="83" t="s">
        <v>311</v>
      </c>
      <c r="Q1976" s="83" t="s">
        <v>311</v>
      </c>
      <c r="R1976" s="83" t="s">
        <v>311</v>
      </c>
      <c r="S1976" s="86" t="s">
        <v>311</v>
      </c>
      <c r="T1976" s="83" t="s">
        <v>311</v>
      </c>
      <c r="U1976" s="83" t="s">
        <v>311</v>
      </c>
      <c r="V1976" s="83" t="s">
        <v>311</v>
      </c>
      <c r="W1976" s="86" t="s">
        <v>311</v>
      </c>
      <c r="X1976" s="86" t="s">
        <v>311</v>
      </c>
      <c r="Y1976" s="90" t="str">
        <f>IF(tbl_main[[#This Row],[ИНН организации]]="","",IF(ISERROR(VLOOKUP(tbl_main[[#This Row],[ИНН организации]],tbl_inn[],3,FALSE)),"Проверьте ИНН",VLOOKUP(tbl_main[[#This Row],[ИНН организации]],tbl_inn[],3,FALSE)))</f>
        <v/>
      </c>
      <c r="Z1976" s="90" t="str">
        <f>IF(ISERROR(VLOOKUP(tbl_main[[#This Row],[ИНН организации]],tbl_inn[],4,FALSE)),"",VLOOKUP(tbl_main[[#This Row],[ИНН организации]],tbl_inn[],4,FALSE))</f>
        <v/>
      </c>
      <c r="AA1976" s="90" t="str">
        <f>IF(ISERROR(VLOOKUP(tbl_main[[#This Row],[ИНН организации]],tbl_inn[],8,FALSE)),"",VLOOKUP(tbl_main[[#This Row],[ИНН организации]],tbl_inn[],8,FALSE))</f>
        <v/>
      </c>
      <c r="AB1976" s="83" t="s">
        <v>311</v>
      </c>
      <c r="AC1976" s="83" t="s">
        <v>311</v>
      </c>
      <c r="AD1976" s="83" t="s">
        <v>311</v>
      </c>
      <c r="AE1976" s="83" t="s">
        <v>311</v>
      </c>
      <c r="AF1976" s="83" t="s">
        <v>311</v>
      </c>
      <c r="AG1976" s="83" t="s">
        <v>311</v>
      </c>
      <c r="AH1976" s="83" t="s">
        <v>311</v>
      </c>
      <c r="AI1976" s="83" t="s">
        <v>311</v>
      </c>
      <c r="AJ1976" s="83" t="s">
        <v>311</v>
      </c>
      <c r="AK1976" s="83" t="s">
        <v>311</v>
      </c>
      <c r="AL1976" s="83" t="s">
        <v>311</v>
      </c>
      <c r="AM1976" s="83" t="s">
        <v>311</v>
      </c>
      <c r="AN1976" s="83" t="s">
        <v>311</v>
      </c>
    </row>
    <row r="1977" spans="1:40" x14ac:dyDescent="0.25">
      <c r="A1977" s="81">
        <f t="shared" si="30"/>
        <v>1968</v>
      </c>
      <c r="B1977" s="82" t="str">
        <f>IF(tbl_main[[#This Row],[ТИП]]="","",IF(tbl_main[[#This Row],[Серия и номер]]="","",tbl_main[[#This Row],[ТИП]]&amp;"-"&amp;RIGHT(tbl_main[[#This Row],[Серия и номер]],6)))</f>
        <v/>
      </c>
      <c r="C1977" s="83" t="s">
        <v>311</v>
      </c>
      <c r="D1977" s="83" t="s">
        <v>311</v>
      </c>
      <c r="E1977" s="83" t="s">
        <v>311</v>
      </c>
      <c r="F1977" s="83" t="s">
        <v>311</v>
      </c>
      <c r="G1977" s="83" t="s">
        <v>311</v>
      </c>
      <c r="H1977" s="83" t="s">
        <v>311</v>
      </c>
      <c r="I1977" s="83" t="s">
        <v>311</v>
      </c>
      <c r="J1977" s="83" t="s">
        <v>311</v>
      </c>
      <c r="K1977" s="84" t="s">
        <v>311</v>
      </c>
      <c r="L1977" s="83" t="s">
        <v>311</v>
      </c>
      <c r="M1977" s="85" t="s">
        <v>311</v>
      </c>
      <c r="N1977" s="83" t="s">
        <v>311</v>
      </c>
      <c r="O1977" s="84" t="s">
        <v>311</v>
      </c>
      <c r="P1977" s="83" t="s">
        <v>311</v>
      </c>
      <c r="Q1977" s="83" t="s">
        <v>311</v>
      </c>
      <c r="R1977" s="83" t="s">
        <v>311</v>
      </c>
      <c r="S1977" s="86" t="s">
        <v>311</v>
      </c>
      <c r="T1977" s="83" t="s">
        <v>311</v>
      </c>
      <c r="U1977" s="83" t="s">
        <v>311</v>
      </c>
      <c r="V1977" s="83" t="s">
        <v>311</v>
      </c>
      <c r="W1977" s="86" t="s">
        <v>311</v>
      </c>
      <c r="X1977" s="86" t="s">
        <v>311</v>
      </c>
      <c r="Y1977" s="90" t="str">
        <f>IF(tbl_main[[#This Row],[ИНН организации]]="","",IF(ISERROR(VLOOKUP(tbl_main[[#This Row],[ИНН организации]],tbl_inn[],3,FALSE)),"Проверьте ИНН",VLOOKUP(tbl_main[[#This Row],[ИНН организации]],tbl_inn[],3,FALSE)))</f>
        <v/>
      </c>
      <c r="Z1977" s="90" t="str">
        <f>IF(ISERROR(VLOOKUP(tbl_main[[#This Row],[ИНН организации]],tbl_inn[],4,FALSE)),"",VLOOKUP(tbl_main[[#This Row],[ИНН организации]],tbl_inn[],4,FALSE))</f>
        <v/>
      </c>
      <c r="AA1977" s="90" t="str">
        <f>IF(ISERROR(VLOOKUP(tbl_main[[#This Row],[ИНН организации]],tbl_inn[],8,FALSE)),"",VLOOKUP(tbl_main[[#This Row],[ИНН организации]],tbl_inn[],8,FALSE))</f>
        <v/>
      </c>
      <c r="AB1977" s="83" t="s">
        <v>311</v>
      </c>
      <c r="AC1977" s="83" t="s">
        <v>311</v>
      </c>
      <c r="AD1977" s="83" t="s">
        <v>311</v>
      </c>
      <c r="AE1977" s="83" t="s">
        <v>311</v>
      </c>
      <c r="AF1977" s="83" t="s">
        <v>311</v>
      </c>
      <c r="AG1977" s="83" t="s">
        <v>311</v>
      </c>
      <c r="AH1977" s="83" t="s">
        <v>311</v>
      </c>
      <c r="AI1977" s="83" t="s">
        <v>311</v>
      </c>
      <c r="AJ1977" s="83" t="s">
        <v>311</v>
      </c>
      <c r="AK1977" s="83" t="s">
        <v>311</v>
      </c>
      <c r="AL1977" s="83" t="s">
        <v>311</v>
      </c>
      <c r="AM1977" s="83" t="s">
        <v>311</v>
      </c>
      <c r="AN1977" s="83" t="s">
        <v>311</v>
      </c>
    </row>
    <row r="1978" spans="1:40" x14ac:dyDescent="0.25">
      <c r="A1978" s="81">
        <f t="shared" si="30"/>
        <v>1969</v>
      </c>
      <c r="B1978" s="82" t="str">
        <f>IF(tbl_main[[#This Row],[ТИП]]="","",IF(tbl_main[[#This Row],[Серия и номер]]="","",tbl_main[[#This Row],[ТИП]]&amp;"-"&amp;RIGHT(tbl_main[[#This Row],[Серия и номер]],6)))</f>
        <v/>
      </c>
      <c r="C1978" s="83" t="s">
        <v>311</v>
      </c>
      <c r="D1978" s="83" t="s">
        <v>311</v>
      </c>
      <c r="E1978" s="83" t="s">
        <v>311</v>
      </c>
      <c r="F1978" s="83" t="s">
        <v>311</v>
      </c>
      <c r="G1978" s="83" t="s">
        <v>311</v>
      </c>
      <c r="H1978" s="83" t="s">
        <v>311</v>
      </c>
      <c r="I1978" s="83" t="s">
        <v>311</v>
      </c>
      <c r="J1978" s="83" t="s">
        <v>311</v>
      </c>
      <c r="K1978" s="84" t="s">
        <v>311</v>
      </c>
      <c r="L1978" s="83" t="s">
        <v>311</v>
      </c>
      <c r="M1978" s="85" t="s">
        <v>311</v>
      </c>
      <c r="N1978" s="83" t="s">
        <v>311</v>
      </c>
      <c r="O1978" s="84" t="s">
        <v>311</v>
      </c>
      <c r="P1978" s="83" t="s">
        <v>311</v>
      </c>
      <c r="Q1978" s="83" t="s">
        <v>311</v>
      </c>
      <c r="R1978" s="83" t="s">
        <v>311</v>
      </c>
      <c r="S1978" s="86" t="s">
        <v>311</v>
      </c>
      <c r="T1978" s="83" t="s">
        <v>311</v>
      </c>
      <c r="U1978" s="83" t="s">
        <v>311</v>
      </c>
      <c r="V1978" s="83" t="s">
        <v>311</v>
      </c>
      <c r="W1978" s="86" t="s">
        <v>311</v>
      </c>
      <c r="X1978" s="86" t="s">
        <v>311</v>
      </c>
      <c r="Y1978" s="90" t="str">
        <f>IF(tbl_main[[#This Row],[ИНН организации]]="","",IF(ISERROR(VLOOKUP(tbl_main[[#This Row],[ИНН организации]],tbl_inn[],3,FALSE)),"Проверьте ИНН",VLOOKUP(tbl_main[[#This Row],[ИНН организации]],tbl_inn[],3,FALSE)))</f>
        <v/>
      </c>
      <c r="Z1978" s="90" t="str">
        <f>IF(ISERROR(VLOOKUP(tbl_main[[#This Row],[ИНН организации]],tbl_inn[],4,FALSE)),"",VLOOKUP(tbl_main[[#This Row],[ИНН организации]],tbl_inn[],4,FALSE))</f>
        <v/>
      </c>
      <c r="AA1978" s="90" t="str">
        <f>IF(ISERROR(VLOOKUP(tbl_main[[#This Row],[ИНН организации]],tbl_inn[],8,FALSE)),"",VLOOKUP(tbl_main[[#This Row],[ИНН организации]],tbl_inn[],8,FALSE))</f>
        <v/>
      </c>
      <c r="AB1978" s="83" t="s">
        <v>311</v>
      </c>
      <c r="AC1978" s="83" t="s">
        <v>311</v>
      </c>
      <c r="AD1978" s="83" t="s">
        <v>311</v>
      </c>
      <c r="AE1978" s="83" t="s">
        <v>311</v>
      </c>
      <c r="AF1978" s="83" t="s">
        <v>311</v>
      </c>
      <c r="AG1978" s="83" t="s">
        <v>311</v>
      </c>
      <c r="AH1978" s="83" t="s">
        <v>311</v>
      </c>
      <c r="AI1978" s="83" t="s">
        <v>311</v>
      </c>
      <c r="AJ1978" s="83" t="s">
        <v>311</v>
      </c>
      <c r="AK1978" s="83" t="s">
        <v>311</v>
      </c>
      <c r="AL1978" s="83" t="s">
        <v>311</v>
      </c>
      <c r="AM1978" s="83" t="s">
        <v>311</v>
      </c>
      <c r="AN1978" s="83" t="s">
        <v>311</v>
      </c>
    </row>
    <row r="1979" spans="1:40" x14ac:dyDescent="0.25">
      <c r="A1979" s="81">
        <f t="shared" si="30"/>
        <v>1970</v>
      </c>
      <c r="B1979" s="82" t="str">
        <f>IF(tbl_main[[#This Row],[ТИП]]="","",IF(tbl_main[[#This Row],[Серия и номер]]="","",tbl_main[[#This Row],[ТИП]]&amp;"-"&amp;RIGHT(tbl_main[[#This Row],[Серия и номер]],6)))</f>
        <v/>
      </c>
      <c r="C1979" s="83" t="s">
        <v>311</v>
      </c>
      <c r="D1979" s="83" t="s">
        <v>311</v>
      </c>
      <c r="E1979" s="83" t="s">
        <v>311</v>
      </c>
      <c r="F1979" s="83" t="s">
        <v>311</v>
      </c>
      <c r="G1979" s="83" t="s">
        <v>311</v>
      </c>
      <c r="H1979" s="83" t="s">
        <v>311</v>
      </c>
      <c r="I1979" s="83" t="s">
        <v>311</v>
      </c>
      <c r="J1979" s="83" t="s">
        <v>311</v>
      </c>
      <c r="K1979" s="84" t="s">
        <v>311</v>
      </c>
      <c r="L1979" s="83" t="s">
        <v>311</v>
      </c>
      <c r="M1979" s="85" t="s">
        <v>311</v>
      </c>
      <c r="N1979" s="83" t="s">
        <v>311</v>
      </c>
      <c r="O1979" s="84" t="s">
        <v>311</v>
      </c>
      <c r="P1979" s="83" t="s">
        <v>311</v>
      </c>
      <c r="Q1979" s="83" t="s">
        <v>311</v>
      </c>
      <c r="R1979" s="83" t="s">
        <v>311</v>
      </c>
      <c r="S1979" s="86" t="s">
        <v>311</v>
      </c>
      <c r="T1979" s="83" t="s">
        <v>311</v>
      </c>
      <c r="U1979" s="83" t="s">
        <v>311</v>
      </c>
      <c r="V1979" s="83" t="s">
        <v>311</v>
      </c>
      <c r="W1979" s="86" t="s">
        <v>311</v>
      </c>
      <c r="X1979" s="86" t="s">
        <v>311</v>
      </c>
      <c r="Y1979" s="90" t="str">
        <f>IF(tbl_main[[#This Row],[ИНН организации]]="","",IF(ISERROR(VLOOKUP(tbl_main[[#This Row],[ИНН организации]],tbl_inn[],3,FALSE)),"Проверьте ИНН",VLOOKUP(tbl_main[[#This Row],[ИНН организации]],tbl_inn[],3,FALSE)))</f>
        <v/>
      </c>
      <c r="Z1979" s="90" t="str">
        <f>IF(ISERROR(VLOOKUP(tbl_main[[#This Row],[ИНН организации]],tbl_inn[],4,FALSE)),"",VLOOKUP(tbl_main[[#This Row],[ИНН организации]],tbl_inn[],4,FALSE))</f>
        <v/>
      </c>
      <c r="AA1979" s="90" t="str">
        <f>IF(ISERROR(VLOOKUP(tbl_main[[#This Row],[ИНН организации]],tbl_inn[],8,FALSE)),"",VLOOKUP(tbl_main[[#This Row],[ИНН организации]],tbl_inn[],8,FALSE))</f>
        <v/>
      </c>
      <c r="AB1979" s="83" t="s">
        <v>311</v>
      </c>
      <c r="AC1979" s="83" t="s">
        <v>311</v>
      </c>
      <c r="AD1979" s="83" t="s">
        <v>311</v>
      </c>
      <c r="AE1979" s="83" t="s">
        <v>311</v>
      </c>
      <c r="AF1979" s="83" t="s">
        <v>311</v>
      </c>
      <c r="AG1979" s="83" t="s">
        <v>311</v>
      </c>
      <c r="AH1979" s="83" t="s">
        <v>311</v>
      </c>
      <c r="AI1979" s="83" t="s">
        <v>311</v>
      </c>
      <c r="AJ1979" s="83" t="s">
        <v>311</v>
      </c>
      <c r="AK1979" s="83" t="s">
        <v>311</v>
      </c>
      <c r="AL1979" s="83" t="s">
        <v>311</v>
      </c>
      <c r="AM1979" s="83" t="s">
        <v>311</v>
      </c>
      <c r="AN1979" s="83" t="s">
        <v>311</v>
      </c>
    </row>
    <row r="1980" spans="1:40" x14ac:dyDescent="0.25">
      <c r="A1980" s="81">
        <f t="shared" si="30"/>
        <v>1971</v>
      </c>
      <c r="B1980" s="82" t="str">
        <f>IF(tbl_main[[#This Row],[ТИП]]="","",IF(tbl_main[[#This Row],[Серия и номер]]="","",tbl_main[[#This Row],[ТИП]]&amp;"-"&amp;RIGHT(tbl_main[[#This Row],[Серия и номер]],6)))</f>
        <v/>
      </c>
      <c r="C1980" s="83" t="s">
        <v>311</v>
      </c>
      <c r="D1980" s="83" t="s">
        <v>311</v>
      </c>
      <c r="E1980" s="83" t="s">
        <v>311</v>
      </c>
      <c r="F1980" s="83" t="s">
        <v>311</v>
      </c>
      <c r="G1980" s="83" t="s">
        <v>311</v>
      </c>
      <c r="H1980" s="83" t="s">
        <v>311</v>
      </c>
      <c r="I1980" s="83" t="s">
        <v>311</v>
      </c>
      <c r="J1980" s="83" t="s">
        <v>311</v>
      </c>
      <c r="K1980" s="84" t="s">
        <v>311</v>
      </c>
      <c r="L1980" s="83" t="s">
        <v>311</v>
      </c>
      <c r="M1980" s="85" t="s">
        <v>311</v>
      </c>
      <c r="N1980" s="83" t="s">
        <v>311</v>
      </c>
      <c r="O1980" s="84" t="s">
        <v>311</v>
      </c>
      <c r="P1980" s="83" t="s">
        <v>311</v>
      </c>
      <c r="Q1980" s="83" t="s">
        <v>311</v>
      </c>
      <c r="R1980" s="83" t="s">
        <v>311</v>
      </c>
      <c r="S1980" s="86" t="s">
        <v>311</v>
      </c>
      <c r="T1980" s="83" t="s">
        <v>311</v>
      </c>
      <c r="U1980" s="83" t="s">
        <v>311</v>
      </c>
      <c r="V1980" s="83" t="s">
        <v>311</v>
      </c>
      <c r="W1980" s="86" t="s">
        <v>311</v>
      </c>
      <c r="X1980" s="86" t="s">
        <v>311</v>
      </c>
      <c r="Y1980" s="90" t="str">
        <f>IF(tbl_main[[#This Row],[ИНН организации]]="","",IF(ISERROR(VLOOKUP(tbl_main[[#This Row],[ИНН организации]],tbl_inn[],3,FALSE)),"Проверьте ИНН",VLOOKUP(tbl_main[[#This Row],[ИНН организации]],tbl_inn[],3,FALSE)))</f>
        <v/>
      </c>
      <c r="Z1980" s="90" t="str">
        <f>IF(ISERROR(VLOOKUP(tbl_main[[#This Row],[ИНН организации]],tbl_inn[],4,FALSE)),"",VLOOKUP(tbl_main[[#This Row],[ИНН организации]],tbl_inn[],4,FALSE))</f>
        <v/>
      </c>
      <c r="AA1980" s="90" t="str">
        <f>IF(ISERROR(VLOOKUP(tbl_main[[#This Row],[ИНН организации]],tbl_inn[],8,FALSE)),"",VLOOKUP(tbl_main[[#This Row],[ИНН организации]],tbl_inn[],8,FALSE))</f>
        <v/>
      </c>
      <c r="AB1980" s="83" t="s">
        <v>311</v>
      </c>
      <c r="AC1980" s="83" t="s">
        <v>311</v>
      </c>
      <c r="AD1980" s="83" t="s">
        <v>311</v>
      </c>
      <c r="AE1980" s="83" t="s">
        <v>311</v>
      </c>
      <c r="AF1980" s="83" t="s">
        <v>311</v>
      </c>
      <c r="AG1980" s="83" t="s">
        <v>311</v>
      </c>
      <c r="AH1980" s="83" t="s">
        <v>311</v>
      </c>
      <c r="AI1980" s="83" t="s">
        <v>311</v>
      </c>
      <c r="AJ1980" s="83" t="s">
        <v>311</v>
      </c>
      <c r="AK1980" s="83" t="s">
        <v>311</v>
      </c>
      <c r="AL1980" s="83" t="s">
        <v>311</v>
      </c>
      <c r="AM1980" s="83" t="s">
        <v>311</v>
      </c>
      <c r="AN1980" s="83" t="s">
        <v>311</v>
      </c>
    </row>
    <row r="1981" spans="1:40" x14ac:dyDescent="0.25">
      <c r="A1981" s="81">
        <f t="shared" si="30"/>
        <v>1972</v>
      </c>
      <c r="B1981" s="82" t="str">
        <f>IF(tbl_main[[#This Row],[ТИП]]="","",IF(tbl_main[[#This Row],[Серия и номер]]="","",tbl_main[[#This Row],[ТИП]]&amp;"-"&amp;RIGHT(tbl_main[[#This Row],[Серия и номер]],6)))</f>
        <v/>
      </c>
      <c r="C1981" s="83" t="s">
        <v>311</v>
      </c>
      <c r="D1981" s="83" t="s">
        <v>311</v>
      </c>
      <c r="E1981" s="83" t="s">
        <v>311</v>
      </c>
      <c r="F1981" s="83" t="s">
        <v>311</v>
      </c>
      <c r="G1981" s="83" t="s">
        <v>311</v>
      </c>
      <c r="H1981" s="83" t="s">
        <v>311</v>
      </c>
      <c r="I1981" s="83" t="s">
        <v>311</v>
      </c>
      <c r="J1981" s="83" t="s">
        <v>311</v>
      </c>
      <c r="K1981" s="84" t="s">
        <v>311</v>
      </c>
      <c r="L1981" s="83" t="s">
        <v>311</v>
      </c>
      <c r="M1981" s="85" t="s">
        <v>311</v>
      </c>
      <c r="N1981" s="83" t="s">
        <v>311</v>
      </c>
      <c r="O1981" s="84" t="s">
        <v>311</v>
      </c>
      <c r="P1981" s="83" t="s">
        <v>311</v>
      </c>
      <c r="Q1981" s="83" t="s">
        <v>311</v>
      </c>
      <c r="R1981" s="83" t="s">
        <v>311</v>
      </c>
      <c r="S1981" s="86" t="s">
        <v>311</v>
      </c>
      <c r="T1981" s="83" t="s">
        <v>311</v>
      </c>
      <c r="U1981" s="83" t="s">
        <v>311</v>
      </c>
      <c r="V1981" s="83" t="s">
        <v>311</v>
      </c>
      <c r="W1981" s="86" t="s">
        <v>311</v>
      </c>
      <c r="X1981" s="86" t="s">
        <v>311</v>
      </c>
      <c r="Y1981" s="90" t="str">
        <f>IF(tbl_main[[#This Row],[ИНН организации]]="","",IF(ISERROR(VLOOKUP(tbl_main[[#This Row],[ИНН организации]],tbl_inn[],3,FALSE)),"Проверьте ИНН",VLOOKUP(tbl_main[[#This Row],[ИНН организации]],tbl_inn[],3,FALSE)))</f>
        <v/>
      </c>
      <c r="Z1981" s="90" t="str">
        <f>IF(ISERROR(VLOOKUP(tbl_main[[#This Row],[ИНН организации]],tbl_inn[],4,FALSE)),"",VLOOKUP(tbl_main[[#This Row],[ИНН организации]],tbl_inn[],4,FALSE))</f>
        <v/>
      </c>
      <c r="AA1981" s="90" t="str">
        <f>IF(ISERROR(VLOOKUP(tbl_main[[#This Row],[ИНН организации]],tbl_inn[],8,FALSE)),"",VLOOKUP(tbl_main[[#This Row],[ИНН организации]],tbl_inn[],8,FALSE))</f>
        <v/>
      </c>
      <c r="AB1981" s="83" t="s">
        <v>311</v>
      </c>
      <c r="AC1981" s="83" t="s">
        <v>311</v>
      </c>
      <c r="AD1981" s="83" t="s">
        <v>311</v>
      </c>
      <c r="AE1981" s="83" t="s">
        <v>311</v>
      </c>
      <c r="AF1981" s="83" t="s">
        <v>311</v>
      </c>
      <c r="AG1981" s="83" t="s">
        <v>311</v>
      </c>
      <c r="AH1981" s="83" t="s">
        <v>311</v>
      </c>
      <c r="AI1981" s="83" t="s">
        <v>311</v>
      </c>
      <c r="AJ1981" s="83" t="s">
        <v>311</v>
      </c>
      <c r="AK1981" s="83" t="s">
        <v>311</v>
      </c>
      <c r="AL1981" s="83" t="s">
        <v>311</v>
      </c>
      <c r="AM1981" s="83" t="s">
        <v>311</v>
      </c>
      <c r="AN1981" s="83" t="s">
        <v>311</v>
      </c>
    </row>
    <row r="1982" spans="1:40" x14ac:dyDescent="0.25">
      <c r="A1982" s="81">
        <f t="shared" si="30"/>
        <v>1973</v>
      </c>
      <c r="B1982" s="82" t="str">
        <f>IF(tbl_main[[#This Row],[ТИП]]="","",IF(tbl_main[[#This Row],[Серия и номер]]="","",tbl_main[[#This Row],[ТИП]]&amp;"-"&amp;RIGHT(tbl_main[[#This Row],[Серия и номер]],6)))</f>
        <v/>
      </c>
      <c r="C1982" s="83" t="s">
        <v>311</v>
      </c>
      <c r="D1982" s="83" t="s">
        <v>311</v>
      </c>
      <c r="E1982" s="83" t="s">
        <v>311</v>
      </c>
      <c r="F1982" s="83" t="s">
        <v>311</v>
      </c>
      <c r="G1982" s="83" t="s">
        <v>311</v>
      </c>
      <c r="H1982" s="83" t="s">
        <v>311</v>
      </c>
      <c r="I1982" s="83" t="s">
        <v>311</v>
      </c>
      <c r="J1982" s="83" t="s">
        <v>311</v>
      </c>
      <c r="K1982" s="84" t="s">
        <v>311</v>
      </c>
      <c r="L1982" s="83" t="s">
        <v>311</v>
      </c>
      <c r="M1982" s="85" t="s">
        <v>311</v>
      </c>
      <c r="N1982" s="83" t="s">
        <v>311</v>
      </c>
      <c r="O1982" s="84" t="s">
        <v>311</v>
      </c>
      <c r="P1982" s="83" t="s">
        <v>311</v>
      </c>
      <c r="Q1982" s="83" t="s">
        <v>311</v>
      </c>
      <c r="R1982" s="83" t="s">
        <v>311</v>
      </c>
      <c r="S1982" s="86" t="s">
        <v>311</v>
      </c>
      <c r="T1982" s="83" t="s">
        <v>311</v>
      </c>
      <c r="U1982" s="83" t="s">
        <v>311</v>
      </c>
      <c r="V1982" s="83" t="s">
        <v>311</v>
      </c>
      <c r="W1982" s="86" t="s">
        <v>311</v>
      </c>
      <c r="X1982" s="86" t="s">
        <v>311</v>
      </c>
      <c r="Y1982" s="90" t="str">
        <f>IF(tbl_main[[#This Row],[ИНН организации]]="","",IF(ISERROR(VLOOKUP(tbl_main[[#This Row],[ИНН организации]],tbl_inn[],3,FALSE)),"Проверьте ИНН",VLOOKUP(tbl_main[[#This Row],[ИНН организации]],tbl_inn[],3,FALSE)))</f>
        <v/>
      </c>
      <c r="Z1982" s="90" t="str">
        <f>IF(ISERROR(VLOOKUP(tbl_main[[#This Row],[ИНН организации]],tbl_inn[],4,FALSE)),"",VLOOKUP(tbl_main[[#This Row],[ИНН организации]],tbl_inn[],4,FALSE))</f>
        <v/>
      </c>
      <c r="AA1982" s="90" t="str">
        <f>IF(ISERROR(VLOOKUP(tbl_main[[#This Row],[ИНН организации]],tbl_inn[],8,FALSE)),"",VLOOKUP(tbl_main[[#This Row],[ИНН организации]],tbl_inn[],8,FALSE))</f>
        <v/>
      </c>
      <c r="AB1982" s="83" t="s">
        <v>311</v>
      </c>
      <c r="AC1982" s="83" t="s">
        <v>311</v>
      </c>
      <c r="AD1982" s="83" t="s">
        <v>311</v>
      </c>
      <c r="AE1982" s="83" t="s">
        <v>311</v>
      </c>
      <c r="AF1982" s="83" t="s">
        <v>311</v>
      </c>
      <c r="AG1982" s="83" t="s">
        <v>311</v>
      </c>
      <c r="AH1982" s="83" t="s">
        <v>311</v>
      </c>
      <c r="AI1982" s="83" t="s">
        <v>311</v>
      </c>
      <c r="AJ1982" s="83" t="s">
        <v>311</v>
      </c>
      <c r="AK1982" s="83" t="s">
        <v>311</v>
      </c>
      <c r="AL1982" s="83" t="s">
        <v>311</v>
      </c>
      <c r="AM1982" s="83" t="s">
        <v>311</v>
      </c>
      <c r="AN1982" s="83" t="s">
        <v>311</v>
      </c>
    </row>
    <row r="1983" spans="1:40" x14ac:dyDescent="0.25">
      <c r="A1983" s="81">
        <f t="shared" si="30"/>
        <v>1974</v>
      </c>
      <c r="B1983" s="82" t="str">
        <f>IF(tbl_main[[#This Row],[ТИП]]="","",IF(tbl_main[[#This Row],[Серия и номер]]="","",tbl_main[[#This Row],[ТИП]]&amp;"-"&amp;RIGHT(tbl_main[[#This Row],[Серия и номер]],6)))</f>
        <v/>
      </c>
      <c r="C1983" s="83" t="s">
        <v>311</v>
      </c>
      <c r="D1983" s="83" t="s">
        <v>311</v>
      </c>
      <c r="E1983" s="83" t="s">
        <v>311</v>
      </c>
      <c r="F1983" s="83" t="s">
        <v>311</v>
      </c>
      <c r="G1983" s="83" t="s">
        <v>311</v>
      </c>
      <c r="H1983" s="83" t="s">
        <v>311</v>
      </c>
      <c r="I1983" s="83" t="s">
        <v>311</v>
      </c>
      <c r="J1983" s="83" t="s">
        <v>311</v>
      </c>
      <c r="K1983" s="84" t="s">
        <v>311</v>
      </c>
      <c r="L1983" s="83" t="s">
        <v>311</v>
      </c>
      <c r="M1983" s="85" t="s">
        <v>311</v>
      </c>
      <c r="N1983" s="83" t="s">
        <v>311</v>
      </c>
      <c r="O1983" s="84" t="s">
        <v>311</v>
      </c>
      <c r="P1983" s="83" t="s">
        <v>311</v>
      </c>
      <c r="Q1983" s="83" t="s">
        <v>311</v>
      </c>
      <c r="R1983" s="83" t="s">
        <v>311</v>
      </c>
      <c r="S1983" s="86" t="s">
        <v>311</v>
      </c>
      <c r="T1983" s="83" t="s">
        <v>311</v>
      </c>
      <c r="U1983" s="83" t="s">
        <v>311</v>
      </c>
      <c r="V1983" s="83" t="s">
        <v>311</v>
      </c>
      <c r="W1983" s="86" t="s">
        <v>311</v>
      </c>
      <c r="X1983" s="86" t="s">
        <v>311</v>
      </c>
      <c r="Y1983" s="90" t="str">
        <f>IF(tbl_main[[#This Row],[ИНН организации]]="","",IF(ISERROR(VLOOKUP(tbl_main[[#This Row],[ИНН организации]],tbl_inn[],3,FALSE)),"Проверьте ИНН",VLOOKUP(tbl_main[[#This Row],[ИНН организации]],tbl_inn[],3,FALSE)))</f>
        <v/>
      </c>
      <c r="Z1983" s="90" t="str">
        <f>IF(ISERROR(VLOOKUP(tbl_main[[#This Row],[ИНН организации]],tbl_inn[],4,FALSE)),"",VLOOKUP(tbl_main[[#This Row],[ИНН организации]],tbl_inn[],4,FALSE))</f>
        <v/>
      </c>
      <c r="AA1983" s="90" t="str">
        <f>IF(ISERROR(VLOOKUP(tbl_main[[#This Row],[ИНН организации]],tbl_inn[],8,FALSE)),"",VLOOKUP(tbl_main[[#This Row],[ИНН организации]],tbl_inn[],8,FALSE))</f>
        <v/>
      </c>
      <c r="AB1983" s="83" t="s">
        <v>311</v>
      </c>
      <c r="AC1983" s="83" t="s">
        <v>311</v>
      </c>
      <c r="AD1983" s="83" t="s">
        <v>311</v>
      </c>
      <c r="AE1983" s="83" t="s">
        <v>311</v>
      </c>
      <c r="AF1983" s="83" t="s">
        <v>311</v>
      </c>
      <c r="AG1983" s="83" t="s">
        <v>311</v>
      </c>
      <c r="AH1983" s="83" t="s">
        <v>311</v>
      </c>
      <c r="AI1983" s="83" t="s">
        <v>311</v>
      </c>
      <c r="AJ1983" s="83" t="s">
        <v>311</v>
      </c>
      <c r="AK1983" s="83" t="s">
        <v>311</v>
      </c>
      <c r="AL1983" s="83" t="s">
        <v>311</v>
      </c>
      <c r="AM1983" s="83" t="s">
        <v>311</v>
      </c>
      <c r="AN1983" s="83" t="s">
        <v>311</v>
      </c>
    </row>
    <row r="1984" spans="1:40" x14ac:dyDescent="0.25">
      <c r="A1984" s="81">
        <f t="shared" si="30"/>
        <v>1975</v>
      </c>
      <c r="B1984" s="82" t="str">
        <f>IF(tbl_main[[#This Row],[ТИП]]="","",IF(tbl_main[[#This Row],[Серия и номер]]="","",tbl_main[[#This Row],[ТИП]]&amp;"-"&amp;RIGHT(tbl_main[[#This Row],[Серия и номер]],6)))</f>
        <v/>
      </c>
      <c r="C1984" s="83" t="s">
        <v>311</v>
      </c>
      <c r="D1984" s="83" t="s">
        <v>311</v>
      </c>
      <c r="E1984" s="83" t="s">
        <v>311</v>
      </c>
      <c r="F1984" s="83" t="s">
        <v>311</v>
      </c>
      <c r="G1984" s="83" t="s">
        <v>311</v>
      </c>
      <c r="H1984" s="83" t="s">
        <v>311</v>
      </c>
      <c r="I1984" s="83" t="s">
        <v>311</v>
      </c>
      <c r="J1984" s="83" t="s">
        <v>311</v>
      </c>
      <c r="K1984" s="84" t="s">
        <v>311</v>
      </c>
      <c r="L1984" s="83" t="s">
        <v>311</v>
      </c>
      <c r="M1984" s="85" t="s">
        <v>311</v>
      </c>
      <c r="N1984" s="83" t="s">
        <v>311</v>
      </c>
      <c r="O1984" s="84" t="s">
        <v>311</v>
      </c>
      <c r="P1984" s="83" t="s">
        <v>311</v>
      </c>
      <c r="Q1984" s="83" t="s">
        <v>311</v>
      </c>
      <c r="R1984" s="83" t="s">
        <v>311</v>
      </c>
      <c r="S1984" s="86" t="s">
        <v>311</v>
      </c>
      <c r="T1984" s="83" t="s">
        <v>311</v>
      </c>
      <c r="U1984" s="83" t="s">
        <v>311</v>
      </c>
      <c r="V1984" s="83" t="s">
        <v>311</v>
      </c>
      <c r="W1984" s="86" t="s">
        <v>311</v>
      </c>
      <c r="X1984" s="86" t="s">
        <v>311</v>
      </c>
      <c r="Y1984" s="90" t="str">
        <f>IF(tbl_main[[#This Row],[ИНН организации]]="","",IF(ISERROR(VLOOKUP(tbl_main[[#This Row],[ИНН организации]],tbl_inn[],3,FALSE)),"Проверьте ИНН",VLOOKUP(tbl_main[[#This Row],[ИНН организации]],tbl_inn[],3,FALSE)))</f>
        <v/>
      </c>
      <c r="Z1984" s="90" t="str">
        <f>IF(ISERROR(VLOOKUP(tbl_main[[#This Row],[ИНН организации]],tbl_inn[],4,FALSE)),"",VLOOKUP(tbl_main[[#This Row],[ИНН организации]],tbl_inn[],4,FALSE))</f>
        <v/>
      </c>
      <c r="AA1984" s="90" t="str">
        <f>IF(ISERROR(VLOOKUP(tbl_main[[#This Row],[ИНН организации]],tbl_inn[],8,FALSE)),"",VLOOKUP(tbl_main[[#This Row],[ИНН организации]],tbl_inn[],8,FALSE))</f>
        <v/>
      </c>
      <c r="AB1984" s="83" t="s">
        <v>311</v>
      </c>
      <c r="AC1984" s="83" t="s">
        <v>311</v>
      </c>
      <c r="AD1984" s="83" t="s">
        <v>311</v>
      </c>
      <c r="AE1984" s="83" t="s">
        <v>311</v>
      </c>
      <c r="AF1984" s="83" t="s">
        <v>311</v>
      </c>
      <c r="AG1984" s="83" t="s">
        <v>311</v>
      </c>
      <c r="AH1984" s="83" t="s">
        <v>311</v>
      </c>
      <c r="AI1984" s="83" t="s">
        <v>311</v>
      </c>
      <c r="AJ1984" s="83" t="s">
        <v>311</v>
      </c>
      <c r="AK1984" s="83" t="s">
        <v>311</v>
      </c>
      <c r="AL1984" s="83" t="s">
        <v>311</v>
      </c>
      <c r="AM1984" s="83" t="s">
        <v>311</v>
      </c>
      <c r="AN1984" s="83" t="s">
        <v>311</v>
      </c>
    </row>
    <row r="1985" spans="1:40" x14ac:dyDescent="0.25">
      <c r="A1985" s="81">
        <f t="shared" si="30"/>
        <v>1976</v>
      </c>
      <c r="B1985" s="82" t="str">
        <f>IF(tbl_main[[#This Row],[ТИП]]="","",IF(tbl_main[[#This Row],[Серия и номер]]="","",tbl_main[[#This Row],[ТИП]]&amp;"-"&amp;RIGHT(tbl_main[[#This Row],[Серия и номер]],6)))</f>
        <v/>
      </c>
      <c r="C1985" s="83" t="s">
        <v>311</v>
      </c>
      <c r="D1985" s="83" t="s">
        <v>311</v>
      </c>
      <c r="E1985" s="83" t="s">
        <v>311</v>
      </c>
      <c r="F1985" s="83" t="s">
        <v>311</v>
      </c>
      <c r="G1985" s="83" t="s">
        <v>311</v>
      </c>
      <c r="H1985" s="83" t="s">
        <v>311</v>
      </c>
      <c r="I1985" s="83" t="s">
        <v>311</v>
      </c>
      <c r="J1985" s="83" t="s">
        <v>311</v>
      </c>
      <c r="K1985" s="84" t="s">
        <v>311</v>
      </c>
      <c r="L1985" s="83" t="s">
        <v>311</v>
      </c>
      <c r="M1985" s="85" t="s">
        <v>311</v>
      </c>
      <c r="N1985" s="83" t="s">
        <v>311</v>
      </c>
      <c r="O1985" s="84" t="s">
        <v>311</v>
      </c>
      <c r="P1985" s="83" t="s">
        <v>311</v>
      </c>
      <c r="Q1985" s="83" t="s">
        <v>311</v>
      </c>
      <c r="R1985" s="83" t="s">
        <v>311</v>
      </c>
      <c r="S1985" s="86" t="s">
        <v>311</v>
      </c>
      <c r="T1985" s="83" t="s">
        <v>311</v>
      </c>
      <c r="U1985" s="83" t="s">
        <v>311</v>
      </c>
      <c r="V1985" s="83" t="s">
        <v>311</v>
      </c>
      <c r="W1985" s="86" t="s">
        <v>311</v>
      </c>
      <c r="X1985" s="86" t="s">
        <v>311</v>
      </c>
      <c r="Y1985" s="90" t="str">
        <f>IF(tbl_main[[#This Row],[ИНН организации]]="","",IF(ISERROR(VLOOKUP(tbl_main[[#This Row],[ИНН организации]],tbl_inn[],3,FALSE)),"Проверьте ИНН",VLOOKUP(tbl_main[[#This Row],[ИНН организации]],tbl_inn[],3,FALSE)))</f>
        <v/>
      </c>
      <c r="Z1985" s="90" t="str">
        <f>IF(ISERROR(VLOOKUP(tbl_main[[#This Row],[ИНН организации]],tbl_inn[],4,FALSE)),"",VLOOKUP(tbl_main[[#This Row],[ИНН организации]],tbl_inn[],4,FALSE))</f>
        <v/>
      </c>
      <c r="AA1985" s="90" t="str">
        <f>IF(ISERROR(VLOOKUP(tbl_main[[#This Row],[ИНН организации]],tbl_inn[],8,FALSE)),"",VLOOKUP(tbl_main[[#This Row],[ИНН организации]],tbl_inn[],8,FALSE))</f>
        <v/>
      </c>
      <c r="AB1985" s="83" t="s">
        <v>311</v>
      </c>
      <c r="AC1985" s="83" t="s">
        <v>311</v>
      </c>
      <c r="AD1985" s="83" t="s">
        <v>311</v>
      </c>
      <c r="AE1985" s="83" t="s">
        <v>311</v>
      </c>
      <c r="AF1985" s="83" t="s">
        <v>311</v>
      </c>
      <c r="AG1985" s="83" t="s">
        <v>311</v>
      </c>
      <c r="AH1985" s="83" t="s">
        <v>311</v>
      </c>
      <c r="AI1985" s="83" t="s">
        <v>311</v>
      </c>
      <c r="AJ1985" s="83" t="s">
        <v>311</v>
      </c>
      <c r="AK1985" s="83" t="s">
        <v>311</v>
      </c>
      <c r="AL1985" s="83" t="s">
        <v>311</v>
      </c>
      <c r="AM1985" s="83" t="s">
        <v>311</v>
      </c>
      <c r="AN1985" s="83" t="s">
        <v>311</v>
      </c>
    </row>
    <row r="1986" spans="1:40" x14ac:dyDescent="0.25">
      <c r="A1986" s="81">
        <f t="shared" si="30"/>
        <v>1977</v>
      </c>
      <c r="B1986" s="82" t="str">
        <f>IF(tbl_main[[#This Row],[ТИП]]="","",IF(tbl_main[[#This Row],[Серия и номер]]="","",tbl_main[[#This Row],[ТИП]]&amp;"-"&amp;RIGHT(tbl_main[[#This Row],[Серия и номер]],6)))</f>
        <v/>
      </c>
      <c r="C1986" s="83" t="s">
        <v>311</v>
      </c>
      <c r="D1986" s="83" t="s">
        <v>311</v>
      </c>
      <c r="E1986" s="83" t="s">
        <v>311</v>
      </c>
      <c r="F1986" s="83" t="s">
        <v>311</v>
      </c>
      <c r="G1986" s="83" t="s">
        <v>311</v>
      </c>
      <c r="H1986" s="83" t="s">
        <v>311</v>
      </c>
      <c r="I1986" s="83" t="s">
        <v>311</v>
      </c>
      <c r="J1986" s="83" t="s">
        <v>311</v>
      </c>
      <c r="K1986" s="84" t="s">
        <v>311</v>
      </c>
      <c r="L1986" s="83" t="s">
        <v>311</v>
      </c>
      <c r="M1986" s="85" t="s">
        <v>311</v>
      </c>
      <c r="N1986" s="83" t="s">
        <v>311</v>
      </c>
      <c r="O1986" s="84" t="s">
        <v>311</v>
      </c>
      <c r="P1986" s="83" t="s">
        <v>311</v>
      </c>
      <c r="Q1986" s="83" t="s">
        <v>311</v>
      </c>
      <c r="R1986" s="83" t="s">
        <v>311</v>
      </c>
      <c r="S1986" s="86" t="s">
        <v>311</v>
      </c>
      <c r="T1986" s="83" t="s">
        <v>311</v>
      </c>
      <c r="U1986" s="83" t="s">
        <v>311</v>
      </c>
      <c r="V1986" s="83" t="s">
        <v>311</v>
      </c>
      <c r="W1986" s="86" t="s">
        <v>311</v>
      </c>
      <c r="X1986" s="86" t="s">
        <v>311</v>
      </c>
      <c r="Y1986" s="90" t="str">
        <f>IF(tbl_main[[#This Row],[ИНН организации]]="","",IF(ISERROR(VLOOKUP(tbl_main[[#This Row],[ИНН организации]],tbl_inn[],3,FALSE)),"Проверьте ИНН",VLOOKUP(tbl_main[[#This Row],[ИНН организации]],tbl_inn[],3,FALSE)))</f>
        <v/>
      </c>
      <c r="Z1986" s="90" t="str">
        <f>IF(ISERROR(VLOOKUP(tbl_main[[#This Row],[ИНН организации]],tbl_inn[],4,FALSE)),"",VLOOKUP(tbl_main[[#This Row],[ИНН организации]],tbl_inn[],4,FALSE))</f>
        <v/>
      </c>
      <c r="AA1986" s="90" t="str">
        <f>IF(ISERROR(VLOOKUP(tbl_main[[#This Row],[ИНН организации]],tbl_inn[],8,FALSE)),"",VLOOKUP(tbl_main[[#This Row],[ИНН организации]],tbl_inn[],8,FALSE))</f>
        <v/>
      </c>
      <c r="AB1986" s="83" t="s">
        <v>311</v>
      </c>
      <c r="AC1986" s="83" t="s">
        <v>311</v>
      </c>
      <c r="AD1986" s="83" t="s">
        <v>311</v>
      </c>
      <c r="AE1986" s="83" t="s">
        <v>311</v>
      </c>
      <c r="AF1986" s="83" t="s">
        <v>311</v>
      </c>
      <c r="AG1986" s="83" t="s">
        <v>311</v>
      </c>
      <c r="AH1986" s="83" t="s">
        <v>311</v>
      </c>
      <c r="AI1986" s="83" t="s">
        <v>311</v>
      </c>
      <c r="AJ1986" s="83" t="s">
        <v>311</v>
      </c>
      <c r="AK1986" s="83" t="s">
        <v>311</v>
      </c>
      <c r="AL1986" s="83" t="s">
        <v>311</v>
      </c>
      <c r="AM1986" s="83" t="s">
        <v>311</v>
      </c>
      <c r="AN1986" s="83" t="s">
        <v>311</v>
      </c>
    </row>
    <row r="1987" spans="1:40" x14ac:dyDescent="0.25">
      <c r="A1987" s="81">
        <f t="shared" si="30"/>
        <v>1978</v>
      </c>
      <c r="B1987" s="82" t="str">
        <f>IF(tbl_main[[#This Row],[ТИП]]="","",IF(tbl_main[[#This Row],[Серия и номер]]="","",tbl_main[[#This Row],[ТИП]]&amp;"-"&amp;RIGHT(tbl_main[[#This Row],[Серия и номер]],6)))</f>
        <v/>
      </c>
      <c r="C1987" s="83" t="s">
        <v>311</v>
      </c>
      <c r="D1987" s="83" t="s">
        <v>311</v>
      </c>
      <c r="E1987" s="83" t="s">
        <v>311</v>
      </c>
      <c r="F1987" s="83" t="s">
        <v>311</v>
      </c>
      <c r="G1987" s="83" t="s">
        <v>311</v>
      </c>
      <c r="H1987" s="83" t="s">
        <v>311</v>
      </c>
      <c r="I1987" s="83" t="s">
        <v>311</v>
      </c>
      <c r="J1987" s="83" t="s">
        <v>311</v>
      </c>
      <c r="K1987" s="84" t="s">
        <v>311</v>
      </c>
      <c r="L1987" s="83" t="s">
        <v>311</v>
      </c>
      <c r="M1987" s="85" t="s">
        <v>311</v>
      </c>
      <c r="N1987" s="83" t="s">
        <v>311</v>
      </c>
      <c r="O1987" s="84" t="s">
        <v>311</v>
      </c>
      <c r="P1987" s="83" t="s">
        <v>311</v>
      </c>
      <c r="Q1987" s="83" t="s">
        <v>311</v>
      </c>
      <c r="R1987" s="83" t="s">
        <v>311</v>
      </c>
      <c r="S1987" s="86" t="s">
        <v>311</v>
      </c>
      <c r="T1987" s="83" t="s">
        <v>311</v>
      </c>
      <c r="U1987" s="83" t="s">
        <v>311</v>
      </c>
      <c r="V1987" s="83" t="s">
        <v>311</v>
      </c>
      <c r="W1987" s="86" t="s">
        <v>311</v>
      </c>
      <c r="X1987" s="86" t="s">
        <v>311</v>
      </c>
      <c r="Y1987" s="90" t="str">
        <f>IF(tbl_main[[#This Row],[ИНН организации]]="","",IF(ISERROR(VLOOKUP(tbl_main[[#This Row],[ИНН организации]],tbl_inn[],3,FALSE)),"Проверьте ИНН",VLOOKUP(tbl_main[[#This Row],[ИНН организации]],tbl_inn[],3,FALSE)))</f>
        <v/>
      </c>
      <c r="Z1987" s="90" t="str">
        <f>IF(ISERROR(VLOOKUP(tbl_main[[#This Row],[ИНН организации]],tbl_inn[],4,FALSE)),"",VLOOKUP(tbl_main[[#This Row],[ИНН организации]],tbl_inn[],4,FALSE))</f>
        <v/>
      </c>
      <c r="AA1987" s="90" t="str">
        <f>IF(ISERROR(VLOOKUP(tbl_main[[#This Row],[ИНН организации]],tbl_inn[],8,FALSE)),"",VLOOKUP(tbl_main[[#This Row],[ИНН организации]],tbl_inn[],8,FALSE))</f>
        <v/>
      </c>
      <c r="AB1987" s="83" t="s">
        <v>311</v>
      </c>
      <c r="AC1987" s="83" t="s">
        <v>311</v>
      </c>
      <c r="AD1987" s="83" t="s">
        <v>311</v>
      </c>
      <c r="AE1987" s="83" t="s">
        <v>311</v>
      </c>
      <c r="AF1987" s="83" t="s">
        <v>311</v>
      </c>
      <c r="AG1987" s="83" t="s">
        <v>311</v>
      </c>
      <c r="AH1987" s="83" t="s">
        <v>311</v>
      </c>
      <c r="AI1987" s="83" t="s">
        <v>311</v>
      </c>
      <c r="AJ1987" s="83" t="s">
        <v>311</v>
      </c>
      <c r="AK1987" s="83" t="s">
        <v>311</v>
      </c>
      <c r="AL1987" s="83" t="s">
        <v>311</v>
      </c>
      <c r="AM1987" s="83" t="s">
        <v>311</v>
      </c>
      <c r="AN1987" s="83" t="s">
        <v>311</v>
      </c>
    </row>
    <row r="1988" spans="1:40" x14ac:dyDescent="0.25">
      <c r="A1988" s="81">
        <f t="shared" si="30"/>
        <v>1979</v>
      </c>
      <c r="B1988" s="82" t="str">
        <f>IF(tbl_main[[#This Row],[ТИП]]="","",IF(tbl_main[[#This Row],[Серия и номер]]="","",tbl_main[[#This Row],[ТИП]]&amp;"-"&amp;RIGHT(tbl_main[[#This Row],[Серия и номер]],6)))</f>
        <v/>
      </c>
      <c r="C1988" s="83" t="s">
        <v>311</v>
      </c>
      <c r="D1988" s="83" t="s">
        <v>311</v>
      </c>
      <c r="E1988" s="83" t="s">
        <v>311</v>
      </c>
      <c r="F1988" s="83" t="s">
        <v>311</v>
      </c>
      <c r="G1988" s="83" t="s">
        <v>311</v>
      </c>
      <c r="H1988" s="83" t="s">
        <v>311</v>
      </c>
      <c r="I1988" s="83" t="s">
        <v>311</v>
      </c>
      <c r="J1988" s="83" t="s">
        <v>311</v>
      </c>
      <c r="K1988" s="84" t="s">
        <v>311</v>
      </c>
      <c r="L1988" s="83" t="s">
        <v>311</v>
      </c>
      <c r="M1988" s="85" t="s">
        <v>311</v>
      </c>
      <c r="N1988" s="83" t="s">
        <v>311</v>
      </c>
      <c r="O1988" s="84" t="s">
        <v>311</v>
      </c>
      <c r="P1988" s="83" t="s">
        <v>311</v>
      </c>
      <c r="Q1988" s="83" t="s">
        <v>311</v>
      </c>
      <c r="R1988" s="83" t="s">
        <v>311</v>
      </c>
      <c r="S1988" s="86" t="s">
        <v>311</v>
      </c>
      <c r="T1988" s="83" t="s">
        <v>311</v>
      </c>
      <c r="U1988" s="83" t="s">
        <v>311</v>
      </c>
      <c r="V1988" s="83" t="s">
        <v>311</v>
      </c>
      <c r="W1988" s="86" t="s">
        <v>311</v>
      </c>
      <c r="X1988" s="86" t="s">
        <v>311</v>
      </c>
      <c r="Y1988" s="90" t="str">
        <f>IF(tbl_main[[#This Row],[ИНН организации]]="","",IF(ISERROR(VLOOKUP(tbl_main[[#This Row],[ИНН организации]],tbl_inn[],3,FALSE)),"Проверьте ИНН",VLOOKUP(tbl_main[[#This Row],[ИНН организации]],tbl_inn[],3,FALSE)))</f>
        <v/>
      </c>
      <c r="Z1988" s="90" t="str">
        <f>IF(ISERROR(VLOOKUP(tbl_main[[#This Row],[ИНН организации]],tbl_inn[],4,FALSE)),"",VLOOKUP(tbl_main[[#This Row],[ИНН организации]],tbl_inn[],4,FALSE))</f>
        <v/>
      </c>
      <c r="AA1988" s="90" t="str">
        <f>IF(ISERROR(VLOOKUP(tbl_main[[#This Row],[ИНН организации]],tbl_inn[],8,FALSE)),"",VLOOKUP(tbl_main[[#This Row],[ИНН организации]],tbl_inn[],8,FALSE))</f>
        <v/>
      </c>
      <c r="AB1988" s="83" t="s">
        <v>311</v>
      </c>
      <c r="AC1988" s="83" t="s">
        <v>311</v>
      </c>
      <c r="AD1988" s="83" t="s">
        <v>311</v>
      </c>
      <c r="AE1988" s="83" t="s">
        <v>311</v>
      </c>
      <c r="AF1988" s="83" t="s">
        <v>311</v>
      </c>
      <c r="AG1988" s="83" t="s">
        <v>311</v>
      </c>
      <c r="AH1988" s="83" t="s">
        <v>311</v>
      </c>
      <c r="AI1988" s="83" t="s">
        <v>311</v>
      </c>
      <c r="AJ1988" s="83" t="s">
        <v>311</v>
      </c>
      <c r="AK1988" s="83" t="s">
        <v>311</v>
      </c>
      <c r="AL1988" s="83" t="s">
        <v>311</v>
      </c>
      <c r="AM1988" s="83" t="s">
        <v>311</v>
      </c>
      <c r="AN1988" s="83" t="s">
        <v>311</v>
      </c>
    </row>
    <row r="1989" spans="1:40" x14ac:dyDescent="0.25">
      <c r="A1989" s="81">
        <f t="shared" si="30"/>
        <v>1980</v>
      </c>
      <c r="B1989" s="82" t="str">
        <f>IF(tbl_main[[#This Row],[ТИП]]="","",IF(tbl_main[[#This Row],[Серия и номер]]="","",tbl_main[[#This Row],[ТИП]]&amp;"-"&amp;RIGHT(tbl_main[[#This Row],[Серия и номер]],6)))</f>
        <v/>
      </c>
      <c r="C1989" s="83" t="s">
        <v>311</v>
      </c>
      <c r="D1989" s="83" t="s">
        <v>311</v>
      </c>
      <c r="E1989" s="83" t="s">
        <v>311</v>
      </c>
      <c r="F1989" s="83" t="s">
        <v>311</v>
      </c>
      <c r="G1989" s="83" t="s">
        <v>311</v>
      </c>
      <c r="H1989" s="83" t="s">
        <v>311</v>
      </c>
      <c r="I1989" s="83" t="s">
        <v>311</v>
      </c>
      <c r="J1989" s="83" t="s">
        <v>311</v>
      </c>
      <c r="K1989" s="84" t="s">
        <v>311</v>
      </c>
      <c r="L1989" s="83" t="s">
        <v>311</v>
      </c>
      <c r="M1989" s="85" t="s">
        <v>311</v>
      </c>
      <c r="N1989" s="83" t="s">
        <v>311</v>
      </c>
      <c r="O1989" s="84" t="s">
        <v>311</v>
      </c>
      <c r="P1989" s="83" t="s">
        <v>311</v>
      </c>
      <c r="Q1989" s="83" t="s">
        <v>311</v>
      </c>
      <c r="R1989" s="83" t="s">
        <v>311</v>
      </c>
      <c r="S1989" s="86" t="s">
        <v>311</v>
      </c>
      <c r="T1989" s="83" t="s">
        <v>311</v>
      </c>
      <c r="U1989" s="83" t="s">
        <v>311</v>
      </c>
      <c r="V1989" s="83" t="s">
        <v>311</v>
      </c>
      <c r="W1989" s="86" t="s">
        <v>311</v>
      </c>
      <c r="X1989" s="86" t="s">
        <v>311</v>
      </c>
      <c r="Y1989" s="90" t="str">
        <f>IF(tbl_main[[#This Row],[ИНН организации]]="","",IF(ISERROR(VLOOKUP(tbl_main[[#This Row],[ИНН организации]],tbl_inn[],3,FALSE)),"Проверьте ИНН",VLOOKUP(tbl_main[[#This Row],[ИНН организации]],tbl_inn[],3,FALSE)))</f>
        <v/>
      </c>
      <c r="Z1989" s="90" t="str">
        <f>IF(ISERROR(VLOOKUP(tbl_main[[#This Row],[ИНН организации]],tbl_inn[],4,FALSE)),"",VLOOKUP(tbl_main[[#This Row],[ИНН организации]],tbl_inn[],4,FALSE))</f>
        <v/>
      </c>
      <c r="AA1989" s="90" t="str">
        <f>IF(ISERROR(VLOOKUP(tbl_main[[#This Row],[ИНН организации]],tbl_inn[],8,FALSE)),"",VLOOKUP(tbl_main[[#This Row],[ИНН организации]],tbl_inn[],8,FALSE))</f>
        <v/>
      </c>
      <c r="AB1989" s="83" t="s">
        <v>311</v>
      </c>
      <c r="AC1989" s="83" t="s">
        <v>311</v>
      </c>
      <c r="AD1989" s="83" t="s">
        <v>311</v>
      </c>
      <c r="AE1989" s="83" t="s">
        <v>311</v>
      </c>
      <c r="AF1989" s="83" t="s">
        <v>311</v>
      </c>
      <c r="AG1989" s="83" t="s">
        <v>311</v>
      </c>
      <c r="AH1989" s="83" t="s">
        <v>311</v>
      </c>
      <c r="AI1989" s="83" t="s">
        <v>311</v>
      </c>
      <c r="AJ1989" s="83" t="s">
        <v>311</v>
      </c>
      <c r="AK1989" s="83" t="s">
        <v>311</v>
      </c>
      <c r="AL1989" s="83" t="s">
        <v>311</v>
      </c>
      <c r="AM1989" s="83" t="s">
        <v>311</v>
      </c>
      <c r="AN1989" s="83" t="s">
        <v>311</v>
      </c>
    </row>
    <row r="1990" spans="1:40" x14ac:dyDescent="0.25">
      <c r="A1990" s="81">
        <f t="shared" si="30"/>
        <v>1981</v>
      </c>
      <c r="B1990" s="82" t="str">
        <f>IF(tbl_main[[#This Row],[ТИП]]="","",IF(tbl_main[[#This Row],[Серия и номер]]="","",tbl_main[[#This Row],[ТИП]]&amp;"-"&amp;RIGHT(tbl_main[[#This Row],[Серия и номер]],6)))</f>
        <v/>
      </c>
      <c r="C1990" s="83" t="s">
        <v>311</v>
      </c>
      <c r="D1990" s="83" t="s">
        <v>311</v>
      </c>
      <c r="E1990" s="83" t="s">
        <v>311</v>
      </c>
      <c r="F1990" s="83" t="s">
        <v>311</v>
      </c>
      <c r="G1990" s="83" t="s">
        <v>311</v>
      </c>
      <c r="H1990" s="83" t="s">
        <v>311</v>
      </c>
      <c r="I1990" s="83" t="s">
        <v>311</v>
      </c>
      <c r="J1990" s="83" t="s">
        <v>311</v>
      </c>
      <c r="K1990" s="84" t="s">
        <v>311</v>
      </c>
      <c r="L1990" s="83" t="s">
        <v>311</v>
      </c>
      <c r="M1990" s="85" t="s">
        <v>311</v>
      </c>
      <c r="N1990" s="83" t="s">
        <v>311</v>
      </c>
      <c r="O1990" s="84" t="s">
        <v>311</v>
      </c>
      <c r="P1990" s="83" t="s">
        <v>311</v>
      </c>
      <c r="Q1990" s="83" t="s">
        <v>311</v>
      </c>
      <c r="R1990" s="83" t="s">
        <v>311</v>
      </c>
      <c r="S1990" s="86" t="s">
        <v>311</v>
      </c>
      <c r="T1990" s="83" t="s">
        <v>311</v>
      </c>
      <c r="U1990" s="83" t="s">
        <v>311</v>
      </c>
      <c r="V1990" s="83" t="s">
        <v>311</v>
      </c>
      <c r="W1990" s="86" t="s">
        <v>311</v>
      </c>
      <c r="X1990" s="86" t="s">
        <v>311</v>
      </c>
      <c r="Y1990" s="90" t="str">
        <f>IF(tbl_main[[#This Row],[ИНН организации]]="","",IF(ISERROR(VLOOKUP(tbl_main[[#This Row],[ИНН организации]],tbl_inn[],3,FALSE)),"Проверьте ИНН",VLOOKUP(tbl_main[[#This Row],[ИНН организации]],tbl_inn[],3,FALSE)))</f>
        <v/>
      </c>
      <c r="Z1990" s="90" t="str">
        <f>IF(ISERROR(VLOOKUP(tbl_main[[#This Row],[ИНН организации]],tbl_inn[],4,FALSE)),"",VLOOKUP(tbl_main[[#This Row],[ИНН организации]],tbl_inn[],4,FALSE))</f>
        <v/>
      </c>
      <c r="AA1990" s="90" t="str">
        <f>IF(ISERROR(VLOOKUP(tbl_main[[#This Row],[ИНН организации]],tbl_inn[],8,FALSE)),"",VLOOKUP(tbl_main[[#This Row],[ИНН организации]],tbl_inn[],8,FALSE))</f>
        <v/>
      </c>
      <c r="AB1990" s="83" t="s">
        <v>311</v>
      </c>
      <c r="AC1990" s="83" t="s">
        <v>311</v>
      </c>
      <c r="AD1990" s="83" t="s">
        <v>311</v>
      </c>
      <c r="AE1990" s="83" t="s">
        <v>311</v>
      </c>
      <c r="AF1990" s="83" t="s">
        <v>311</v>
      </c>
      <c r="AG1990" s="83" t="s">
        <v>311</v>
      </c>
      <c r="AH1990" s="83" t="s">
        <v>311</v>
      </c>
      <c r="AI1990" s="83" t="s">
        <v>311</v>
      </c>
      <c r="AJ1990" s="83" t="s">
        <v>311</v>
      </c>
      <c r="AK1990" s="83" t="s">
        <v>311</v>
      </c>
      <c r="AL1990" s="83" t="s">
        <v>311</v>
      </c>
      <c r="AM1990" s="83" t="s">
        <v>311</v>
      </c>
      <c r="AN1990" s="83" t="s">
        <v>311</v>
      </c>
    </row>
    <row r="1991" spans="1:40" x14ac:dyDescent="0.25">
      <c r="A1991" s="81">
        <f t="shared" si="30"/>
        <v>1982</v>
      </c>
      <c r="B1991" s="82" t="str">
        <f>IF(tbl_main[[#This Row],[ТИП]]="","",IF(tbl_main[[#This Row],[Серия и номер]]="","",tbl_main[[#This Row],[ТИП]]&amp;"-"&amp;RIGHT(tbl_main[[#This Row],[Серия и номер]],6)))</f>
        <v/>
      </c>
      <c r="C1991" s="83" t="s">
        <v>311</v>
      </c>
      <c r="D1991" s="83" t="s">
        <v>311</v>
      </c>
      <c r="E1991" s="83" t="s">
        <v>311</v>
      </c>
      <c r="F1991" s="83" t="s">
        <v>311</v>
      </c>
      <c r="G1991" s="83" t="s">
        <v>311</v>
      </c>
      <c r="H1991" s="83" t="s">
        <v>311</v>
      </c>
      <c r="I1991" s="83" t="s">
        <v>311</v>
      </c>
      <c r="J1991" s="83" t="s">
        <v>311</v>
      </c>
      <c r="K1991" s="84" t="s">
        <v>311</v>
      </c>
      <c r="L1991" s="83" t="s">
        <v>311</v>
      </c>
      <c r="M1991" s="85" t="s">
        <v>311</v>
      </c>
      <c r="N1991" s="83" t="s">
        <v>311</v>
      </c>
      <c r="O1991" s="84" t="s">
        <v>311</v>
      </c>
      <c r="P1991" s="83" t="s">
        <v>311</v>
      </c>
      <c r="Q1991" s="83" t="s">
        <v>311</v>
      </c>
      <c r="R1991" s="83" t="s">
        <v>311</v>
      </c>
      <c r="S1991" s="86" t="s">
        <v>311</v>
      </c>
      <c r="T1991" s="83" t="s">
        <v>311</v>
      </c>
      <c r="U1991" s="83" t="s">
        <v>311</v>
      </c>
      <c r="V1991" s="83" t="s">
        <v>311</v>
      </c>
      <c r="W1991" s="86" t="s">
        <v>311</v>
      </c>
      <c r="X1991" s="86" t="s">
        <v>311</v>
      </c>
      <c r="Y1991" s="90" t="str">
        <f>IF(tbl_main[[#This Row],[ИНН организации]]="","",IF(ISERROR(VLOOKUP(tbl_main[[#This Row],[ИНН организации]],tbl_inn[],3,FALSE)),"Проверьте ИНН",VLOOKUP(tbl_main[[#This Row],[ИНН организации]],tbl_inn[],3,FALSE)))</f>
        <v/>
      </c>
      <c r="Z1991" s="90" t="str">
        <f>IF(ISERROR(VLOOKUP(tbl_main[[#This Row],[ИНН организации]],tbl_inn[],4,FALSE)),"",VLOOKUP(tbl_main[[#This Row],[ИНН организации]],tbl_inn[],4,FALSE))</f>
        <v/>
      </c>
      <c r="AA1991" s="90" t="str">
        <f>IF(ISERROR(VLOOKUP(tbl_main[[#This Row],[ИНН организации]],tbl_inn[],8,FALSE)),"",VLOOKUP(tbl_main[[#This Row],[ИНН организации]],tbl_inn[],8,FALSE))</f>
        <v/>
      </c>
      <c r="AB1991" s="83" t="s">
        <v>311</v>
      </c>
      <c r="AC1991" s="83" t="s">
        <v>311</v>
      </c>
      <c r="AD1991" s="83" t="s">
        <v>311</v>
      </c>
      <c r="AE1991" s="83" t="s">
        <v>311</v>
      </c>
      <c r="AF1991" s="83" t="s">
        <v>311</v>
      </c>
      <c r="AG1991" s="83" t="s">
        <v>311</v>
      </c>
      <c r="AH1991" s="83" t="s">
        <v>311</v>
      </c>
      <c r="AI1991" s="83" t="s">
        <v>311</v>
      </c>
      <c r="AJ1991" s="83" t="s">
        <v>311</v>
      </c>
      <c r="AK1991" s="83" t="s">
        <v>311</v>
      </c>
      <c r="AL1991" s="83" t="s">
        <v>311</v>
      </c>
      <c r="AM1991" s="83" t="s">
        <v>311</v>
      </c>
      <c r="AN1991" s="83" t="s">
        <v>311</v>
      </c>
    </row>
    <row r="1992" spans="1:40" x14ac:dyDescent="0.25">
      <c r="A1992" s="81">
        <f t="shared" si="30"/>
        <v>1983</v>
      </c>
      <c r="B1992" s="82" t="str">
        <f>IF(tbl_main[[#This Row],[ТИП]]="","",IF(tbl_main[[#This Row],[Серия и номер]]="","",tbl_main[[#This Row],[ТИП]]&amp;"-"&amp;RIGHT(tbl_main[[#This Row],[Серия и номер]],6)))</f>
        <v/>
      </c>
      <c r="C1992" s="83" t="s">
        <v>311</v>
      </c>
      <c r="D1992" s="83" t="s">
        <v>311</v>
      </c>
      <c r="E1992" s="83" t="s">
        <v>311</v>
      </c>
      <c r="F1992" s="83" t="s">
        <v>311</v>
      </c>
      <c r="G1992" s="83" t="s">
        <v>311</v>
      </c>
      <c r="H1992" s="83" t="s">
        <v>311</v>
      </c>
      <c r="I1992" s="83" t="s">
        <v>311</v>
      </c>
      <c r="J1992" s="83" t="s">
        <v>311</v>
      </c>
      <c r="K1992" s="84" t="s">
        <v>311</v>
      </c>
      <c r="L1992" s="83" t="s">
        <v>311</v>
      </c>
      <c r="M1992" s="85" t="s">
        <v>311</v>
      </c>
      <c r="N1992" s="83" t="s">
        <v>311</v>
      </c>
      <c r="O1992" s="84" t="s">
        <v>311</v>
      </c>
      <c r="P1992" s="83" t="s">
        <v>311</v>
      </c>
      <c r="Q1992" s="83" t="s">
        <v>311</v>
      </c>
      <c r="R1992" s="83" t="s">
        <v>311</v>
      </c>
      <c r="S1992" s="86" t="s">
        <v>311</v>
      </c>
      <c r="T1992" s="83" t="s">
        <v>311</v>
      </c>
      <c r="U1992" s="83" t="s">
        <v>311</v>
      </c>
      <c r="V1992" s="83" t="s">
        <v>311</v>
      </c>
      <c r="W1992" s="86" t="s">
        <v>311</v>
      </c>
      <c r="X1992" s="86" t="s">
        <v>311</v>
      </c>
      <c r="Y1992" s="90" t="str">
        <f>IF(tbl_main[[#This Row],[ИНН организации]]="","",IF(ISERROR(VLOOKUP(tbl_main[[#This Row],[ИНН организации]],tbl_inn[],3,FALSE)),"Проверьте ИНН",VLOOKUP(tbl_main[[#This Row],[ИНН организации]],tbl_inn[],3,FALSE)))</f>
        <v/>
      </c>
      <c r="Z1992" s="90" t="str">
        <f>IF(ISERROR(VLOOKUP(tbl_main[[#This Row],[ИНН организации]],tbl_inn[],4,FALSE)),"",VLOOKUP(tbl_main[[#This Row],[ИНН организации]],tbl_inn[],4,FALSE))</f>
        <v/>
      </c>
      <c r="AA1992" s="90" t="str">
        <f>IF(ISERROR(VLOOKUP(tbl_main[[#This Row],[ИНН организации]],tbl_inn[],8,FALSE)),"",VLOOKUP(tbl_main[[#This Row],[ИНН организации]],tbl_inn[],8,FALSE))</f>
        <v/>
      </c>
      <c r="AB1992" s="83" t="s">
        <v>311</v>
      </c>
      <c r="AC1992" s="83" t="s">
        <v>311</v>
      </c>
      <c r="AD1992" s="83" t="s">
        <v>311</v>
      </c>
      <c r="AE1992" s="83" t="s">
        <v>311</v>
      </c>
      <c r="AF1992" s="83" t="s">
        <v>311</v>
      </c>
      <c r="AG1992" s="83" t="s">
        <v>311</v>
      </c>
      <c r="AH1992" s="83" t="s">
        <v>311</v>
      </c>
      <c r="AI1992" s="83" t="s">
        <v>311</v>
      </c>
      <c r="AJ1992" s="83" t="s">
        <v>311</v>
      </c>
      <c r="AK1992" s="83" t="s">
        <v>311</v>
      </c>
      <c r="AL1992" s="83" t="s">
        <v>311</v>
      </c>
      <c r="AM1992" s="83" t="s">
        <v>311</v>
      </c>
      <c r="AN1992" s="83" t="s">
        <v>311</v>
      </c>
    </row>
    <row r="1993" spans="1:40" x14ac:dyDescent="0.25">
      <c r="A1993" s="81">
        <f t="shared" si="30"/>
        <v>1984</v>
      </c>
      <c r="B1993" s="82" t="str">
        <f>IF(tbl_main[[#This Row],[ТИП]]="","",IF(tbl_main[[#This Row],[Серия и номер]]="","",tbl_main[[#This Row],[ТИП]]&amp;"-"&amp;RIGHT(tbl_main[[#This Row],[Серия и номер]],6)))</f>
        <v/>
      </c>
      <c r="C1993" s="83" t="s">
        <v>311</v>
      </c>
      <c r="D1993" s="83" t="s">
        <v>311</v>
      </c>
      <c r="E1993" s="83" t="s">
        <v>311</v>
      </c>
      <c r="F1993" s="83" t="s">
        <v>311</v>
      </c>
      <c r="G1993" s="83" t="s">
        <v>311</v>
      </c>
      <c r="H1993" s="83" t="s">
        <v>311</v>
      </c>
      <c r="I1993" s="83" t="s">
        <v>311</v>
      </c>
      <c r="J1993" s="83" t="s">
        <v>311</v>
      </c>
      <c r="K1993" s="84" t="s">
        <v>311</v>
      </c>
      <c r="L1993" s="83" t="s">
        <v>311</v>
      </c>
      <c r="M1993" s="85" t="s">
        <v>311</v>
      </c>
      <c r="N1993" s="83" t="s">
        <v>311</v>
      </c>
      <c r="O1993" s="84" t="s">
        <v>311</v>
      </c>
      <c r="P1993" s="83" t="s">
        <v>311</v>
      </c>
      <c r="Q1993" s="83" t="s">
        <v>311</v>
      </c>
      <c r="R1993" s="83" t="s">
        <v>311</v>
      </c>
      <c r="S1993" s="86" t="s">
        <v>311</v>
      </c>
      <c r="T1993" s="83" t="s">
        <v>311</v>
      </c>
      <c r="U1993" s="83" t="s">
        <v>311</v>
      </c>
      <c r="V1993" s="83" t="s">
        <v>311</v>
      </c>
      <c r="W1993" s="86" t="s">
        <v>311</v>
      </c>
      <c r="X1993" s="86" t="s">
        <v>311</v>
      </c>
      <c r="Y1993" s="90" t="str">
        <f>IF(tbl_main[[#This Row],[ИНН организации]]="","",IF(ISERROR(VLOOKUP(tbl_main[[#This Row],[ИНН организации]],tbl_inn[],3,FALSE)),"Проверьте ИНН",VLOOKUP(tbl_main[[#This Row],[ИНН организации]],tbl_inn[],3,FALSE)))</f>
        <v/>
      </c>
      <c r="Z1993" s="90" t="str">
        <f>IF(ISERROR(VLOOKUP(tbl_main[[#This Row],[ИНН организации]],tbl_inn[],4,FALSE)),"",VLOOKUP(tbl_main[[#This Row],[ИНН организации]],tbl_inn[],4,FALSE))</f>
        <v/>
      </c>
      <c r="AA1993" s="90" t="str">
        <f>IF(ISERROR(VLOOKUP(tbl_main[[#This Row],[ИНН организации]],tbl_inn[],8,FALSE)),"",VLOOKUP(tbl_main[[#This Row],[ИНН организации]],tbl_inn[],8,FALSE))</f>
        <v/>
      </c>
      <c r="AB1993" s="83" t="s">
        <v>311</v>
      </c>
      <c r="AC1993" s="83" t="s">
        <v>311</v>
      </c>
      <c r="AD1993" s="83" t="s">
        <v>311</v>
      </c>
      <c r="AE1993" s="83" t="s">
        <v>311</v>
      </c>
      <c r="AF1993" s="83" t="s">
        <v>311</v>
      </c>
      <c r="AG1993" s="83" t="s">
        <v>311</v>
      </c>
      <c r="AH1993" s="83" t="s">
        <v>311</v>
      </c>
      <c r="AI1993" s="83" t="s">
        <v>311</v>
      </c>
      <c r="AJ1993" s="83" t="s">
        <v>311</v>
      </c>
      <c r="AK1993" s="83" t="s">
        <v>311</v>
      </c>
      <c r="AL1993" s="83" t="s">
        <v>311</v>
      </c>
      <c r="AM1993" s="83" t="s">
        <v>311</v>
      </c>
      <c r="AN1993" s="83" t="s">
        <v>311</v>
      </c>
    </row>
    <row r="1994" spans="1:40" x14ac:dyDescent="0.25">
      <c r="A1994" s="81">
        <f t="shared" si="30"/>
        <v>1985</v>
      </c>
      <c r="B1994" s="82" t="str">
        <f>IF(tbl_main[[#This Row],[ТИП]]="","",IF(tbl_main[[#This Row],[Серия и номер]]="","",tbl_main[[#This Row],[ТИП]]&amp;"-"&amp;RIGHT(tbl_main[[#This Row],[Серия и номер]],6)))</f>
        <v/>
      </c>
      <c r="C1994" s="83" t="s">
        <v>311</v>
      </c>
      <c r="D1994" s="83" t="s">
        <v>311</v>
      </c>
      <c r="E1994" s="83" t="s">
        <v>311</v>
      </c>
      <c r="F1994" s="83" t="s">
        <v>311</v>
      </c>
      <c r="G1994" s="83" t="s">
        <v>311</v>
      </c>
      <c r="H1994" s="83" t="s">
        <v>311</v>
      </c>
      <c r="I1994" s="83" t="s">
        <v>311</v>
      </c>
      <c r="J1994" s="83" t="s">
        <v>311</v>
      </c>
      <c r="K1994" s="84" t="s">
        <v>311</v>
      </c>
      <c r="L1994" s="83" t="s">
        <v>311</v>
      </c>
      <c r="M1994" s="85" t="s">
        <v>311</v>
      </c>
      <c r="N1994" s="83" t="s">
        <v>311</v>
      </c>
      <c r="O1994" s="84" t="s">
        <v>311</v>
      </c>
      <c r="P1994" s="83" t="s">
        <v>311</v>
      </c>
      <c r="Q1994" s="83" t="s">
        <v>311</v>
      </c>
      <c r="R1994" s="83" t="s">
        <v>311</v>
      </c>
      <c r="S1994" s="86" t="s">
        <v>311</v>
      </c>
      <c r="T1994" s="83" t="s">
        <v>311</v>
      </c>
      <c r="U1994" s="83" t="s">
        <v>311</v>
      </c>
      <c r="V1994" s="83" t="s">
        <v>311</v>
      </c>
      <c r="W1994" s="86" t="s">
        <v>311</v>
      </c>
      <c r="X1994" s="86" t="s">
        <v>311</v>
      </c>
      <c r="Y1994" s="90" t="str">
        <f>IF(tbl_main[[#This Row],[ИНН организации]]="","",IF(ISERROR(VLOOKUP(tbl_main[[#This Row],[ИНН организации]],tbl_inn[],3,FALSE)),"Проверьте ИНН",VLOOKUP(tbl_main[[#This Row],[ИНН организации]],tbl_inn[],3,FALSE)))</f>
        <v/>
      </c>
      <c r="Z1994" s="90" t="str">
        <f>IF(ISERROR(VLOOKUP(tbl_main[[#This Row],[ИНН организации]],tbl_inn[],4,FALSE)),"",VLOOKUP(tbl_main[[#This Row],[ИНН организации]],tbl_inn[],4,FALSE))</f>
        <v/>
      </c>
      <c r="AA1994" s="90" t="str">
        <f>IF(ISERROR(VLOOKUP(tbl_main[[#This Row],[ИНН организации]],tbl_inn[],8,FALSE)),"",VLOOKUP(tbl_main[[#This Row],[ИНН организации]],tbl_inn[],8,FALSE))</f>
        <v/>
      </c>
      <c r="AB1994" s="83" t="s">
        <v>311</v>
      </c>
      <c r="AC1994" s="83" t="s">
        <v>311</v>
      </c>
      <c r="AD1994" s="83" t="s">
        <v>311</v>
      </c>
      <c r="AE1994" s="83" t="s">
        <v>311</v>
      </c>
      <c r="AF1994" s="83" t="s">
        <v>311</v>
      </c>
      <c r="AG1994" s="83" t="s">
        <v>311</v>
      </c>
      <c r="AH1994" s="83" t="s">
        <v>311</v>
      </c>
      <c r="AI1994" s="83" t="s">
        <v>311</v>
      </c>
      <c r="AJ1994" s="83" t="s">
        <v>311</v>
      </c>
      <c r="AK1994" s="83" t="s">
        <v>311</v>
      </c>
      <c r="AL1994" s="83" t="s">
        <v>311</v>
      </c>
      <c r="AM1994" s="83" t="s">
        <v>311</v>
      </c>
      <c r="AN1994" s="83" t="s">
        <v>311</v>
      </c>
    </row>
    <row r="1995" spans="1:40" x14ac:dyDescent="0.25">
      <c r="A1995" s="81">
        <f t="shared" si="30"/>
        <v>1986</v>
      </c>
      <c r="B1995" s="82" t="str">
        <f>IF(tbl_main[[#This Row],[ТИП]]="","",IF(tbl_main[[#This Row],[Серия и номер]]="","",tbl_main[[#This Row],[ТИП]]&amp;"-"&amp;RIGHT(tbl_main[[#This Row],[Серия и номер]],6)))</f>
        <v/>
      </c>
      <c r="C1995" s="83" t="s">
        <v>311</v>
      </c>
      <c r="D1995" s="83" t="s">
        <v>311</v>
      </c>
      <c r="E1995" s="83" t="s">
        <v>311</v>
      </c>
      <c r="F1995" s="83" t="s">
        <v>311</v>
      </c>
      <c r="G1995" s="83" t="s">
        <v>311</v>
      </c>
      <c r="H1995" s="83" t="s">
        <v>311</v>
      </c>
      <c r="I1995" s="83" t="s">
        <v>311</v>
      </c>
      <c r="J1995" s="83" t="s">
        <v>311</v>
      </c>
      <c r="K1995" s="84" t="s">
        <v>311</v>
      </c>
      <c r="L1995" s="83" t="s">
        <v>311</v>
      </c>
      <c r="M1995" s="85" t="s">
        <v>311</v>
      </c>
      <c r="N1995" s="83" t="s">
        <v>311</v>
      </c>
      <c r="O1995" s="84" t="s">
        <v>311</v>
      </c>
      <c r="P1995" s="83" t="s">
        <v>311</v>
      </c>
      <c r="Q1995" s="83" t="s">
        <v>311</v>
      </c>
      <c r="R1995" s="83" t="s">
        <v>311</v>
      </c>
      <c r="S1995" s="86" t="s">
        <v>311</v>
      </c>
      <c r="T1995" s="83" t="s">
        <v>311</v>
      </c>
      <c r="U1995" s="83" t="s">
        <v>311</v>
      </c>
      <c r="V1995" s="83" t="s">
        <v>311</v>
      </c>
      <c r="W1995" s="86" t="s">
        <v>311</v>
      </c>
      <c r="X1995" s="86" t="s">
        <v>311</v>
      </c>
      <c r="Y1995" s="90" t="str">
        <f>IF(tbl_main[[#This Row],[ИНН организации]]="","",IF(ISERROR(VLOOKUP(tbl_main[[#This Row],[ИНН организации]],tbl_inn[],3,FALSE)),"Проверьте ИНН",VLOOKUP(tbl_main[[#This Row],[ИНН организации]],tbl_inn[],3,FALSE)))</f>
        <v/>
      </c>
      <c r="Z1995" s="90" t="str">
        <f>IF(ISERROR(VLOOKUP(tbl_main[[#This Row],[ИНН организации]],tbl_inn[],4,FALSE)),"",VLOOKUP(tbl_main[[#This Row],[ИНН организации]],tbl_inn[],4,FALSE))</f>
        <v/>
      </c>
      <c r="AA1995" s="90" t="str">
        <f>IF(ISERROR(VLOOKUP(tbl_main[[#This Row],[ИНН организации]],tbl_inn[],8,FALSE)),"",VLOOKUP(tbl_main[[#This Row],[ИНН организации]],tbl_inn[],8,FALSE))</f>
        <v/>
      </c>
      <c r="AB1995" s="83" t="s">
        <v>311</v>
      </c>
      <c r="AC1995" s="83" t="s">
        <v>311</v>
      </c>
      <c r="AD1995" s="83" t="s">
        <v>311</v>
      </c>
      <c r="AE1995" s="83" t="s">
        <v>311</v>
      </c>
      <c r="AF1995" s="83" t="s">
        <v>311</v>
      </c>
      <c r="AG1995" s="83" t="s">
        <v>311</v>
      </c>
      <c r="AH1995" s="83" t="s">
        <v>311</v>
      </c>
      <c r="AI1995" s="83" t="s">
        <v>311</v>
      </c>
      <c r="AJ1995" s="83" t="s">
        <v>311</v>
      </c>
      <c r="AK1995" s="83" t="s">
        <v>311</v>
      </c>
      <c r="AL1995" s="83" t="s">
        <v>311</v>
      </c>
      <c r="AM1995" s="83" t="s">
        <v>311</v>
      </c>
      <c r="AN1995" s="83" t="s">
        <v>311</v>
      </c>
    </row>
    <row r="1996" spans="1:40" x14ac:dyDescent="0.25">
      <c r="A1996" s="81">
        <f t="shared" si="30"/>
        <v>1987</v>
      </c>
      <c r="B1996" s="82" t="str">
        <f>IF(tbl_main[[#This Row],[ТИП]]="","",IF(tbl_main[[#This Row],[Серия и номер]]="","",tbl_main[[#This Row],[ТИП]]&amp;"-"&amp;RIGHT(tbl_main[[#This Row],[Серия и номер]],6)))</f>
        <v/>
      </c>
      <c r="C1996" s="83" t="s">
        <v>311</v>
      </c>
      <c r="D1996" s="83" t="s">
        <v>311</v>
      </c>
      <c r="E1996" s="83" t="s">
        <v>311</v>
      </c>
      <c r="F1996" s="83" t="s">
        <v>311</v>
      </c>
      <c r="G1996" s="83" t="s">
        <v>311</v>
      </c>
      <c r="H1996" s="83" t="s">
        <v>311</v>
      </c>
      <c r="I1996" s="83" t="s">
        <v>311</v>
      </c>
      <c r="J1996" s="83" t="s">
        <v>311</v>
      </c>
      <c r="K1996" s="84" t="s">
        <v>311</v>
      </c>
      <c r="L1996" s="83" t="s">
        <v>311</v>
      </c>
      <c r="M1996" s="85" t="s">
        <v>311</v>
      </c>
      <c r="N1996" s="83" t="s">
        <v>311</v>
      </c>
      <c r="O1996" s="84" t="s">
        <v>311</v>
      </c>
      <c r="P1996" s="83" t="s">
        <v>311</v>
      </c>
      <c r="Q1996" s="83" t="s">
        <v>311</v>
      </c>
      <c r="R1996" s="83" t="s">
        <v>311</v>
      </c>
      <c r="S1996" s="86" t="s">
        <v>311</v>
      </c>
      <c r="T1996" s="83" t="s">
        <v>311</v>
      </c>
      <c r="U1996" s="83" t="s">
        <v>311</v>
      </c>
      <c r="V1996" s="83" t="s">
        <v>311</v>
      </c>
      <c r="W1996" s="86" t="s">
        <v>311</v>
      </c>
      <c r="X1996" s="86" t="s">
        <v>311</v>
      </c>
      <c r="Y1996" s="90" t="str">
        <f>IF(tbl_main[[#This Row],[ИНН организации]]="","",IF(ISERROR(VLOOKUP(tbl_main[[#This Row],[ИНН организации]],tbl_inn[],3,FALSE)),"Проверьте ИНН",VLOOKUP(tbl_main[[#This Row],[ИНН организации]],tbl_inn[],3,FALSE)))</f>
        <v/>
      </c>
      <c r="Z1996" s="90" t="str">
        <f>IF(ISERROR(VLOOKUP(tbl_main[[#This Row],[ИНН организации]],tbl_inn[],4,FALSE)),"",VLOOKUP(tbl_main[[#This Row],[ИНН организации]],tbl_inn[],4,FALSE))</f>
        <v/>
      </c>
      <c r="AA1996" s="90" t="str">
        <f>IF(ISERROR(VLOOKUP(tbl_main[[#This Row],[ИНН организации]],tbl_inn[],8,FALSE)),"",VLOOKUP(tbl_main[[#This Row],[ИНН организации]],tbl_inn[],8,FALSE))</f>
        <v/>
      </c>
      <c r="AB1996" s="83" t="s">
        <v>311</v>
      </c>
      <c r="AC1996" s="83" t="s">
        <v>311</v>
      </c>
      <c r="AD1996" s="83" t="s">
        <v>311</v>
      </c>
      <c r="AE1996" s="83" t="s">
        <v>311</v>
      </c>
      <c r="AF1996" s="83" t="s">
        <v>311</v>
      </c>
      <c r="AG1996" s="83" t="s">
        <v>311</v>
      </c>
      <c r="AH1996" s="83" t="s">
        <v>311</v>
      </c>
      <c r="AI1996" s="83" t="s">
        <v>311</v>
      </c>
      <c r="AJ1996" s="83" t="s">
        <v>311</v>
      </c>
      <c r="AK1996" s="83" t="s">
        <v>311</v>
      </c>
      <c r="AL1996" s="83" t="s">
        <v>311</v>
      </c>
      <c r="AM1996" s="83" t="s">
        <v>311</v>
      </c>
      <c r="AN1996" s="83" t="s">
        <v>311</v>
      </c>
    </row>
    <row r="1997" spans="1:40" x14ac:dyDescent="0.25">
      <c r="A1997" s="81">
        <f t="shared" si="30"/>
        <v>1988</v>
      </c>
      <c r="B1997" s="82" t="str">
        <f>IF(tbl_main[[#This Row],[ТИП]]="","",IF(tbl_main[[#This Row],[Серия и номер]]="","",tbl_main[[#This Row],[ТИП]]&amp;"-"&amp;RIGHT(tbl_main[[#This Row],[Серия и номер]],6)))</f>
        <v/>
      </c>
      <c r="C1997" s="83" t="s">
        <v>311</v>
      </c>
      <c r="D1997" s="83" t="s">
        <v>311</v>
      </c>
      <c r="E1997" s="83" t="s">
        <v>311</v>
      </c>
      <c r="F1997" s="83" t="s">
        <v>311</v>
      </c>
      <c r="G1997" s="83" t="s">
        <v>311</v>
      </c>
      <c r="H1997" s="83" t="s">
        <v>311</v>
      </c>
      <c r="I1997" s="83" t="s">
        <v>311</v>
      </c>
      <c r="J1997" s="83" t="s">
        <v>311</v>
      </c>
      <c r="K1997" s="84" t="s">
        <v>311</v>
      </c>
      <c r="L1997" s="83" t="s">
        <v>311</v>
      </c>
      <c r="M1997" s="85" t="s">
        <v>311</v>
      </c>
      <c r="N1997" s="83" t="s">
        <v>311</v>
      </c>
      <c r="O1997" s="84" t="s">
        <v>311</v>
      </c>
      <c r="P1997" s="83" t="s">
        <v>311</v>
      </c>
      <c r="Q1997" s="83" t="s">
        <v>311</v>
      </c>
      <c r="R1997" s="83" t="s">
        <v>311</v>
      </c>
      <c r="S1997" s="86" t="s">
        <v>311</v>
      </c>
      <c r="T1997" s="83" t="s">
        <v>311</v>
      </c>
      <c r="U1997" s="83" t="s">
        <v>311</v>
      </c>
      <c r="V1997" s="83" t="s">
        <v>311</v>
      </c>
      <c r="W1997" s="86" t="s">
        <v>311</v>
      </c>
      <c r="X1997" s="86" t="s">
        <v>311</v>
      </c>
      <c r="Y1997" s="90" t="str">
        <f>IF(tbl_main[[#This Row],[ИНН организации]]="","",IF(ISERROR(VLOOKUP(tbl_main[[#This Row],[ИНН организации]],tbl_inn[],3,FALSE)),"Проверьте ИНН",VLOOKUP(tbl_main[[#This Row],[ИНН организации]],tbl_inn[],3,FALSE)))</f>
        <v/>
      </c>
      <c r="Z1997" s="90" t="str">
        <f>IF(ISERROR(VLOOKUP(tbl_main[[#This Row],[ИНН организации]],tbl_inn[],4,FALSE)),"",VLOOKUP(tbl_main[[#This Row],[ИНН организации]],tbl_inn[],4,FALSE))</f>
        <v/>
      </c>
      <c r="AA1997" s="90" t="str">
        <f>IF(ISERROR(VLOOKUP(tbl_main[[#This Row],[ИНН организации]],tbl_inn[],8,FALSE)),"",VLOOKUP(tbl_main[[#This Row],[ИНН организации]],tbl_inn[],8,FALSE))</f>
        <v/>
      </c>
      <c r="AB1997" s="83" t="s">
        <v>311</v>
      </c>
      <c r="AC1997" s="83" t="s">
        <v>311</v>
      </c>
      <c r="AD1997" s="83" t="s">
        <v>311</v>
      </c>
      <c r="AE1997" s="83" t="s">
        <v>311</v>
      </c>
      <c r="AF1997" s="83" t="s">
        <v>311</v>
      </c>
      <c r="AG1997" s="83" t="s">
        <v>311</v>
      </c>
      <c r="AH1997" s="83" t="s">
        <v>311</v>
      </c>
      <c r="AI1997" s="83" t="s">
        <v>311</v>
      </c>
      <c r="AJ1997" s="83" t="s">
        <v>311</v>
      </c>
      <c r="AK1997" s="83" t="s">
        <v>311</v>
      </c>
      <c r="AL1997" s="83" t="s">
        <v>311</v>
      </c>
      <c r="AM1997" s="83" t="s">
        <v>311</v>
      </c>
      <c r="AN1997" s="83" t="s">
        <v>311</v>
      </c>
    </row>
    <row r="1998" spans="1:40" x14ac:dyDescent="0.25">
      <c r="A1998" s="81">
        <f t="shared" si="30"/>
        <v>1989</v>
      </c>
      <c r="B1998" s="82" t="str">
        <f>IF(tbl_main[[#This Row],[ТИП]]="","",IF(tbl_main[[#This Row],[Серия и номер]]="","",tbl_main[[#This Row],[ТИП]]&amp;"-"&amp;RIGHT(tbl_main[[#This Row],[Серия и номер]],6)))</f>
        <v/>
      </c>
      <c r="C1998" s="83" t="s">
        <v>311</v>
      </c>
      <c r="D1998" s="83" t="s">
        <v>311</v>
      </c>
      <c r="E1998" s="83" t="s">
        <v>311</v>
      </c>
      <c r="F1998" s="83" t="s">
        <v>311</v>
      </c>
      <c r="G1998" s="83" t="s">
        <v>311</v>
      </c>
      <c r="H1998" s="83" t="s">
        <v>311</v>
      </c>
      <c r="I1998" s="83" t="s">
        <v>311</v>
      </c>
      <c r="J1998" s="83" t="s">
        <v>311</v>
      </c>
      <c r="K1998" s="84" t="s">
        <v>311</v>
      </c>
      <c r="L1998" s="83" t="s">
        <v>311</v>
      </c>
      <c r="M1998" s="85" t="s">
        <v>311</v>
      </c>
      <c r="N1998" s="83" t="s">
        <v>311</v>
      </c>
      <c r="O1998" s="84" t="s">
        <v>311</v>
      </c>
      <c r="P1998" s="83" t="s">
        <v>311</v>
      </c>
      <c r="Q1998" s="83" t="s">
        <v>311</v>
      </c>
      <c r="R1998" s="83" t="s">
        <v>311</v>
      </c>
      <c r="S1998" s="86" t="s">
        <v>311</v>
      </c>
      <c r="T1998" s="83" t="s">
        <v>311</v>
      </c>
      <c r="U1998" s="83" t="s">
        <v>311</v>
      </c>
      <c r="V1998" s="83" t="s">
        <v>311</v>
      </c>
      <c r="W1998" s="86" t="s">
        <v>311</v>
      </c>
      <c r="X1998" s="86" t="s">
        <v>311</v>
      </c>
      <c r="Y1998" s="90" t="str">
        <f>IF(tbl_main[[#This Row],[ИНН организации]]="","",IF(ISERROR(VLOOKUP(tbl_main[[#This Row],[ИНН организации]],tbl_inn[],3,FALSE)),"Проверьте ИНН",VLOOKUP(tbl_main[[#This Row],[ИНН организации]],tbl_inn[],3,FALSE)))</f>
        <v/>
      </c>
      <c r="Z1998" s="90" t="str">
        <f>IF(ISERROR(VLOOKUP(tbl_main[[#This Row],[ИНН организации]],tbl_inn[],4,FALSE)),"",VLOOKUP(tbl_main[[#This Row],[ИНН организации]],tbl_inn[],4,FALSE))</f>
        <v/>
      </c>
      <c r="AA1998" s="90" t="str">
        <f>IF(ISERROR(VLOOKUP(tbl_main[[#This Row],[ИНН организации]],tbl_inn[],8,FALSE)),"",VLOOKUP(tbl_main[[#This Row],[ИНН организации]],tbl_inn[],8,FALSE))</f>
        <v/>
      </c>
      <c r="AB1998" s="83" t="s">
        <v>311</v>
      </c>
      <c r="AC1998" s="83" t="s">
        <v>311</v>
      </c>
      <c r="AD1998" s="83" t="s">
        <v>311</v>
      </c>
      <c r="AE1998" s="83" t="s">
        <v>311</v>
      </c>
      <c r="AF1998" s="83" t="s">
        <v>311</v>
      </c>
      <c r="AG1998" s="83" t="s">
        <v>311</v>
      </c>
      <c r="AH1998" s="83" t="s">
        <v>311</v>
      </c>
      <c r="AI1998" s="83" t="s">
        <v>311</v>
      </c>
      <c r="AJ1998" s="83" t="s">
        <v>311</v>
      </c>
      <c r="AK1998" s="83" t="s">
        <v>311</v>
      </c>
      <c r="AL1998" s="83" t="s">
        <v>311</v>
      </c>
      <c r="AM1998" s="83" t="s">
        <v>311</v>
      </c>
      <c r="AN1998" s="83" t="s">
        <v>311</v>
      </c>
    </row>
    <row r="1999" spans="1:40" x14ac:dyDescent="0.25">
      <c r="A1999" s="81">
        <f t="shared" si="30"/>
        <v>1990</v>
      </c>
      <c r="B1999" s="82" t="str">
        <f>IF(tbl_main[[#This Row],[ТИП]]="","",IF(tbl_main[[#This Row],[Серия и номер]]="","",tbl_main[[#This Row],[ТИП]]&amp;"-"&amp;RIGHT(tbl_main[[#This Row],[Серия и номер]],6)))</f>
        <v/>
      </c>
      <c r="C1999" s="83" t="s">
        <v>311</v>
      </c>
      <c r="D1999" s="83" t="s">
        <v>311</v>
      </c>
      <c r="E1999" s="83" t="s">
        <v>311</v>
      </c>
      <c r="F1999" s="83" t="s">
        <v>311</v>
      </c>
      <c r="G1999" s="83" t="s">
        <v>311</v>
      </c>
      <c r="H1999" s="83" t="s">
        <v>311</v>
      </c>
      <c r="I1999" s="83" t="s">
        <v>311</v>
      </c>
      <c r="J1999" s="83" t="s">
        <v>311</v>
      </c>
      <c r="K1999" s="84" t="s">
        <v>311</v>
      </c>
      <c r="L1999" s="83" t="s">
        <v>311</v>
      </c>
      <c r="M1999" s="85" t="s">
        <v>311</v>
      </c>
      <c r="N1999" s="83" t="s">
        <v>311</v>
      </c>
      <c r="O1999" s="84" t="s">
        <v>311</v>
      </c>
      <c r="P1999" s="83" t="s">
        <v>311</v>
      </c>
      <c r="Q1999" s="83" t="s">
        <v>311</v>
      </c>
      <c r="R1999" s="83" t="s">
        <v>311</v>
      </c>
      <c r="S1999" s="86" t="s">
        <v>311</v>
      </c>
      <c r="T1999" s="83" t="s">
        <v>311</v>
      </c>
      <c r="U1999" s="83" t="s">
        <v>311</v>
      </c>
      <c r="V1999" s="83" t="s">
        <v>311</v>
      </c>
      <c r="W1999" s="86" t="s">
        <v>311</v>
      </c>
      <c r="X1999" s="86" t="s">
        <v>311</v>
      </c>
      <c r="Y1999" s="90" t="str">
        <f>IF(tbl_main[[#This Row],[ИНН организации]]="","",IF(ISERROR(VLOOKUP(tbl_main[[#This Row],[ИНН организации]],tbl_inn[],3,FALSE)),"Проверьте ИНН",VLOOKUP(tbl_main[[#This Row],[ИНН организации]],tbl_inn[],3,FALSE)))</f>
        <v/>
      </c>
      <c r="Z1999" s="90" t="str">
        <f>IF(ISERROR(VLOOKUP(tbl_main[[#This Row],[ИНН организации]],tbl_inn[],4,FALSE)),"",VLOOKUP(tbl_main[[#This Row],[ИНН организации]],tbl_inn[],4,FALSE))</f>
        <v/>
      </c>
      <c r="AA1999" s="90" t="str">
        <f>IF(ISERROR(VLOOKUP(tbl_main[[#This Row],[ИНН организации]],tbl_inn[],8,FALSE)),"",VLOOKUP(tbl_main[[#This Row],[ИНН организации]],tbl_inn[],8,FALSE))</f>
        <v/>
      </c>
      <c r="AB1999" s="83" t="s">
        <v>311</v>
      </c>
      <c r="AC1999" s="83" t="s">
        <v>311</v>
      </c>
      <c r="AD1999" s="83" t="s">
        <v>311</v>
      </c>
      <c r="AE1999" s="83" t="s">
        <v>311</v>
      </c>
      <c r="AF1999" s="83" t="s">
        <v>311</v>
      </c>
      <c r="AG1999" s="83" t="s">
        <v>311</v>
      </c>
      <c r="AH1999" s="83" t="s">
        <v>311</v>
      </c>
      <c r="AI1999" s="83" t="s">
        <v>311</v>
      </c>
      <c r="AJ1999" s="83" t="s">
        <v>311</v>
      </c>
      <c r="AK1999" s="83" t="s">
        <v>311</v>
      </c>
      <c r="AL1999" s="83" t="s">
        <v>311</v>
      </c>
      <c r="AM1999" s="83" t="s">
        <v>311</v>
      </c>
      <c r="AN1999" s="83" t="s">
        <v>311</v>
      </c>
    </row>
  </sheetData>
  <mergeCells count="4">
    <mergeCell ref="A5:B5"/>
    <mergeCell ref="C5:D5"/>
    <mergeCell ref="E5:F5"/>
    <mergeCell ref="G5:H5"/>
  </mergeCells>
  <phoneticPr fontId="16" type="noConversion"/>
  <dataValidations count="1">
    <dataValidation type="list" allowBlank="1" showInputMessage="1" showErrorMessage="1" sqref="U10:U1999">
      <formula1>Категория</formula1>
    </dataValidation>
  </dataValidations>
  <pageMargins left="0.7" right="0.7" top="0.75" bottom="0.75" header="0.3" footer="0.3"/>
  <pageSetup paperSize="9" orientation="portrait" r:id="rId1"/>
  <drawing r:id="rId2"/>
  <legacyDrawing r:id="rId3"/>
  <tableParts count="1">
    <tablePart r:id="rId4"/>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Справочник!$D$8:$D$13</xm:f>
          </x14:formula1>
          <xm:sqref>Q10:Q1999</xm:sqref>
        </x14:dataValidation>
        <x14:dataValidation type="list" allowBlank="1" showInputMessage="1" showErrorMessage="1">
          <x14:formula1>
            <xm:f>Справочник!$A$17:$A$19</xm:f>
          </x14:formula1>
          <xm:sqref>K6</xm:sqref>
        </x14:dataValidation>
        <x14:dataValidation type="list" allowBlank="1" showInputMessage="1" showErrorMessage="1">
          <x14:formula1>
            <xm:f>Справочник!$D$17:$D$20</xm:f>
          </x14:formula1>
          <xm:sqref>P6</xm:sqref>
        </x14:dataValidation>
        <x14:dataValidation type="list" allowBlank="1" showInputMessage="1" showErrorMessage="1">
          <x14:formula1>
            <xm:f>Справочник!$L$8:$L$9</xm:f>
          </x14:formula1>
          <xm:sqref>D10:D1999</xm:sqref>
        </x14:dataValidation>
        <x14:dataValidation type="list" allowBlank="1" showInputMessage="1" showErrorMessage="1">
          <x14:formula1>
            <xm:f>Справочник!$D$23:$D$24</xm:f>
          </x14:formula1>
          <xm:sqref>X10:X1999</xm:sqref>
        </x14:dataValidation>
        <x14:dataValidation type="list" allowBlank="1" showInputMessage="1" showErrorMessage="1">
          <x14:formula1>
            <xm:f>Справочник!$B$8:$B$10</xm:f>
          </x14:formula1>
          <xm:sqref>V10:V1999</xm:sqref>
        </x14:dataValidation>
        <x14:dataValidation type="list" allowBlank="1" showInputMessage="1" showErrorMessage="1">
          <x14:formula1>
            <xm:f>Справочник!$H$8:$H$35</xm:f>
          </x14:formula1>
          <xm:sqref>T10:T1999</xm:sqref>
        </x14:dataValidation>
        <x14:dataValidation type="list" allowBlank="1" showInputMessage="1" showErrorMessage="1">
          <x14:formula1>
            <xm:f>Справочник!$M$8:$M$19</xm:f>
          </x14:formula1>
          <xm:sqref>C5:D5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tabColor rgb="FFFF0000"/>
  </sheetPr>
  <dimension ref="A1:AC77"/>
  <sheetViews>
    <sheetView topLeftCell="A30" workbookViewId="0">
      <selection activeCell="A70" sqref="A70:AC70"/>
    </sheetView>
  </sheetViews>
  <sheetFormatPr defaultColWidth="3" defaultRowHeight="15" x14ac:dyDescent="0.25"/>
  <cols>
    <col min="1" max="1" width="3" style="7" customWidth="1"/>
    <col min="2" max="16384" width="3" style="7"/>
  </cols>
  <sheetData>
    <row r="1" spans="1:29" x14ac:dyDescent="0.25">
      <c r="A1" s="111" t="s">
        <v>19922</v>
      </c>
      <c r="B1" s="111"/>
      <c r="C1" s="111"/>
      <c r="D1" s="111"/>
      <c r="E1" s="111"/>
      <c r="F1" s="111"/>
      <c r="G1" s="111"/>
      <c r="H1" s="111"/>
      <c r="I1" s="111"/>
      <c r="J1" s="111"/>
      <c r="K1" s="111"/>
      <c r="L1" s="111"/>
      <c r="M1" s="111"/>
      <c r="N1" s="111"/>
      <c r="O1" s="111"/>
      <c r="P1" s="111"/>
      <c r="Q1" s="111"/>
      <c r="R1" s="111"/>
      <c r="S1" s="111"/>
      <c r="T1" s="111"/>
      <c r="U1" s="111"/>
      <c r="V1" s="111"/>
      <c r="W1" s="111"/>
      <c r="X1" s="111"/>
      <c r="Y1" s="111"/>
      <c r="Z1" s="111"/>
      <c r="AA1" s="111"/>
      <c r="AB1" s="111"/>
      <c r="AC1" s="111"/>
    </row>
    <row r="2" spans="1:29" ht="26.85" customHeight="1" x14ac:dyDescent="0.25">
      <c r="A2" s="109" t="s">
        <v>39</v>
      </c>
      <c r="B2" s="109"/>
      <c r="C2" s="109"/>
      <c r="D2" s="109"/>
      <c r="E2" s="109"/>
      <c r="F2" s="109"/>
      <c r="G2" s="109"/>
      <c r="H2" s="109"/>
      <c r="I2" s="109"/>
      <c r="J2" s="109"/>
      <c r="K2" s="109"/>
      <c r="L2" s="109"/>
      <c r="M2" s="109"/>
      <c r="N2" s="109"/>
      <c r="O2" s="109"/>
      <c r="P2" s="109"/>
      <c r="Q2" s="109"/>
      <c r="R2" s="109"/>
      <c r="S2" s="109"/>
      <c r="T2" s="109"/>
      <c r="U2" s="109"/>
      <c r="V2" s="109"/>
      <c r="W2" s="109"/>
      <c r="X2" s="109"/>
      <c r="Y2" s="109"/>
      <c r="Z2" s="109"/>
      <c r="AA2" s="109"/>
      <c r="AB2" s="109"/>
      <c r="AC2" s="109"/>
    </row>
    <row r="3" spans="1:29" x14ac:dyDescent="0.25">
      <c r="A3" s="8"/>
    </row>
    <row r="4" spans="1:29" ht="14.1" customHeight="1" x14ac:dyDescent="0.25">
      <c r="A4" s="129" t="str">
        <f>"№ "&amp;IF(VLOOKUP(Данные!$B$1,tbl_main[],2)="","",VLOOKUP(Данные!$B$1,tbl_main[],2))</f>
        <v xml:space="preserve">№ </v>
      </c>
      <c r="B4" s="129"/>
      <c r="C4" s="129"/>
      <c r="D4" s="129"/>
      <c r="E4" s="129"/>
      <c r="F4" s="129"/>
      <c r="P4" s="9"/>
      <c r="Q4" s="10" t="s">
        <v>19923</v>
      </c>
      <c r="R4" s="9"/>
      <c r="S4" s="9"/>
      <c r="T4" s="9"/>
      <c r="U4" s="9"/>
      <c r="V4" s="9"/>
      <c r="W4" s="9"/>
      <c r="X4" s="9"/>
      <c r="Y4" s="9"/>
      <c r="Z4" s="9"/>
      <c r="AA4" s="9"/>
      <c r="AB4" s="9"/>
    </row>
    <row r="5" spans="1:29" x14ac:dyDescent="0.25">
      <c r="B5" s="9"/>
      <c r="C5" s="9"/>
      <c r="P5" s="9"/>
      <c r="Q5" s="10" t="s">
        <v>37</v>
      </c>
      <c r="R5" s="9"/>
      <c r="S5" s="9"/>
      <c r="T5" s="9"/>
      <c r="U5" s="9"/>
      <c r="V5" s="9"/>
      <c r="W5" s="9"/>
      <c r="X5" s="9"/>
      <c r="Y5" s="9"/>
      <c r="Z5" s="9"/>
      <c r="AA5" s="9"/>
      <c r="AB5" s="9"/>
    </row>
    <row r="6" spans="1:29" x14ac:dyDescent="0.25">
      <c r="B6" s="9"/>
      <c r="C6" s="9"/>
      <c r="P6" s="9"/>
      <c r="Q6" s="11" t="s">
        <v>38</v>
      </c>
      <c r="R6" s="11"/>
      <c r="S6" s="121" t="str">
        <f>IF(VLOOKUP(Данные!$B$1,tbl_main[],6)="","",VLOOKUP(Данные!$B$1,tbl_main[],6))</f>
        <v/>
      </c>
      <c r="T6" s="121"/>
      <c r="U6" s="121"/>
      <c r="V6" s="121"/>
      <c r="W6" s="121"/>
      <c r="X6" s="121"/>
      <c r="Y6" s="121"/>
      <c r="Z6" s="121"/>
      <c r="AA6" s="121"/>
      <c r="AB6" s="121"/>
    </row>
    <row r="7" spans="1:29" x14ac:dyDescent="0.25">
      <c r="A7" s="9"/>
      <c r="B7" s="9"/>
      <c r="C7" s="9"/>
      <c r="P7" s="9"/>
      <c r="Q7" s="121" t="str">
        <f>VLOOKUP(Данные!$B$1,tbl_main[],7)&amp;" "&amp;VLOOKUP(Данные!$B$1,tbl_main[],8)</f>
        <v xml:space="preserve"> </v>
      </c>
      <c r="R7" s="121"/>
      <c r="S7" s="121"/>
      <c r="T7" s="121"/>
      <c r="U7" s="121"/>
      <c r="V7" s="121"/>
      <c r="W7" s="121"/>
      <c r="X7" s="121"/>
      <c r="Y7" s="121"/>
      <c r="Z7" s="121"/>
      <c r="AA7" s="121"/>
      <c r="AB7" s="121"/>
    </row>
    <row r="8" spans="1:29" x14ac:dyDescent="0.25">
      <c r="A8" s="9"/>
      <c r="B8" s="9"/>
      <c r="C8" s="9"/>
      <c r="P8" s="9"/>
      <c r="Q8" s="121" t="str">
        <f>"Телефон: "&amp;VLOOKUP(Данные!$B$1,tbl_main[],15)</f>
        <v xml:space="preserve">Телефон: </v>
      </c>
      <c r="R8" s="121"/>
      <c r="S8" s="121"/>
      <c r="T8" s="121"/>
      <c r="U8" s="121"/>
      <c r="V8" s="121"/>
      <c r="W8" s="121"/>
      <c r="X8" s="121"/>
      <c r="Y8" s="121"/>
      <c r="Z8" s="121"/>
      <c r="AA8" s="121"/>
      <c r="AB8" s="121"/>
    </row>
    <row r="9" spans="1:29" x14ac:dyDescent="0.25">
      <c r="B9" s="9"/>
      <c r="C9" s="9"/>
      <c r="P9" s="9"/>
      <c r="Q9" s="121" t="str">
        <f>"E-mail: "&amp;VLOOKUP(Данные!$B$1,tbl_main[],16)</f>
        <v xml:space="preserve">E-mail: </v>
      </c>
      <c r="R9" s="121"/>
      <c r="S9" s="121"/>
      <c r="T9" s="121"/>
      <c r="U9" s="121"/>
      <c r="V9" s="121"/>
      <c r="W9" s="121"/>
      <c r="X9" s="121"/>
      <c r="Y9" s="121"/>
      <c r="Z9" s="121"/>
      <c r="AA9" s="121"/>
      <c r="AB9" s="121"/>
    </row>
    <row r="10" spans="1:29" ht="28.5" customHeight="1" x14ac:dyDescent="0.25">
      <c r="B10" s="9"/>
      <c r="C10" s="9"/>
      <c r="P10" s="9"/>
      <c r="Q10" s="134" t="str">
        <f>IF(VLOOKUP(Данные!$B$1,tbl_main[],9)="","",VLOOKUP(Данные!$B$1,tbl_main[],9))</f>
        <v/>
      </c>
      <c r="R10" s="134"/>
      <c r="S10" s="134"/>
      <c r="T10" s="134"/>
      <c r="U10" s="134"/>
      <c r="V10" s="134"/>
      <c r="W10" s="134"/>
      <c r="X10" s="134"/>
      <c r="Y10" s="134"/>
      <c r="Z10" s="134"/>
      <c r="AA10" s="134"/>
      <c r="AB10" s="134"/>
    </row>
    <row r="11" spans="1:29" x14ac:dyDescent="0.25">
      <c r="A11" s="9"/>
      <c r="B11" s="9"/>
      <c r="C11" s="9"/>
      <c r="P11" s="9"/>
      <c r="Q11" s="131" t="s">
        <v>40</v>
      </c>
      <c r="R11" s="131"/>
      <c r="S11" s="131"/>
      <c r="T11" s="131"/>
      <c r="U11" s="131"/>
      <c r="V11" s="131"/>
      <c r="W11" s="131"/>
      <c r="X11" s="131"/>
      <c r="Y11" s="131"/>
      <c r="Z11" s="131"/>
      <c r="AA11" s="131"/>
      <c r="AB11" s="131"/>
    </row>
    <row r="13" spans="1:29" ht="15.75" x14ac:dyDescent="0.25">
      <c r="A13" s="130" t="s">
        <v>21</v>
      </c>
      <c r="B13" s="130"/>
      <c r="C13" s="130"/>
      <c r="D13" s="130"/>
      <c r="E13" s="130"/>
      <c r="F13" s="130"/>
      <c r="G13" s="130"/>
      <c r="H13" s="130"/>
      <c r="I13" s="130"/>
      <c r="J13" s="130"/>
      <c r="K13" s="130"/>
      <c r="L13" s="130"/>
      <c r="M13" s="130"/>
      <c r="N13" s="130"/>
      <c r="O13" s="130"/>
      <c r="P13" s="130"/>
      <c r="Q13" s="130"/>
      <c r="R13" s="130"/>
      <c r="S13" s="130"/>
      <c r="T13" s="130"/>
      <c r="U13" s="130"/>
      <c r="V13" s="130"/>
      <c r="W13" s="130"/>
      <c r="X13" s="130"/>
      <c r="Y13" s="130"/>
      <c r="Z13" s="130"/>
      <c r="AA13" s="130"/>
      <c r="AB13" s="130"/>
      <c r="AC13" s="130"/>
    </row>
    <row r="14" spans="1:29" ht="44.1" customHeight="1" x14ac:dyDescent="0.25">
      <c r="A14" s="109" t="s">
        <v>41</v>
      </c>
      <c r="B14" s="109"/>
      <c r="C14" s="109"/>
      <c r="D14" s="109"/>
      <c r="E14" s="109"/>
      <c r="F14" s="109"/>
      <c r="G14" s="109"/>
      <c r="H14" s="109"/>
      <c r="I14" s="109"/>
      <c r="J14" s="109"/>
      <c r="K14" s="109"/>
      <c r="L14" s="109"/>
      <c r="M14" s="109"/>
      <c r="N14" s="109"/>
      <c r="O14" s="109"/>
      <c r="P14" s="109"/>
      <c r="Q14" s="109"/>
      <c r="R14" s="109"/>
      <c r="S14" s="109"/>
      <c r="T14" s="109"/>
      <c r="U14" s="109"/>
      <c r="V14" s="109"/>
      <c r="W14" s="109"/>
      <c r="X14" s="109"/>
      <c r="Y14" s="109"/>
      <c r="Z14" s="109"/>
      <c r="AA14" s="109"/>
      <c r="AB14" s="109"/>
      <c r="AC14" s="109"/>
    </row>
    <row r="15" spans="1:29" ht="8.1" customHeight="1" x14ac:dyDescent="0.25">
      <c r="A15" s="72"/>
    </row>
    <row r="16" spans="1:29" x14ac:dyDescent="0.25">
      <c r="A16" s="118" t="s">
        <v>8</v>
      </c>
      <c r="B16" s="118"/>
      <c r="C16" s="118"/>
      <c r="D16" s="118"/>
      <c r="E16" s="118"/>
      <c r="F16" s="118"/>
      <c r="G16" s="118"/>
      <c r="H16" s="118"/>
      <c r="I16" s="118"/>
      <c r="J16" s="118"/>
      <c r="K16" s="118"/>
      <c r="L16" s="118"/>
      <c r="M16" s="118"/>
      <c r="N16" s="118"/>
      <c r="O16" s="118"/>
      <c r="P16" s="118"/>
      <c r="Q16" s="118"/>
      <c r="R16" s="118"/>
      <c r="S16" s="118"/>
      <c r="T16" s="118"/>
      <c r="U16" s="118"/>
      <c r="V16" s="118"/>
      <c r="W16" s="118"/>
      <c r="X16" s="118"/>
      <c r="Y16" s="118"/>
      <c r="Z16" s="118"/>
      <c r="AA16" s="118"/>
      <c r="AB16" s="118"/>
      <c r="AC16" s="118"/>
    </row>
    <row r="17" spans="1:29" x14ac:dyDescent="0.25">
      <c r="A17" s="119" t="s">
        <v>0</v>
      </c>
      <c r="B17" s="119"/>
      <c r="C17" s="119"/>
      <c r="D17" s="119"/>
      <c r="E17" s="119"/>
      <c r="F17" s="119"/>
      <c r="G17" s="119"/>
      <c r="H17" s="119"/>
      <c r="I17" s="119"/>
      <c r="J17" s="119"/>
      <c r="K17" s="119"/>
      <c r="L17" s="122" t="str">
        <f>IF(VLOOKUP(Данные!$B$1,tbl_main[],6,FALSE)="","",VLOOKUP(Данные!$B$1,tbl_main[],6,FALSE))</f>
        <v/>
      </c>
      <c r="M17" s="122"/>
      <c r="N17" s="122"/>
      <c r="O17" s="122"/>
      <c r="P17" s="122"/>
      <c r="Q17" s="122"/>
      <c r="R17" s="122"/>
      <c r="S17" s="122"/>
      <c r="T17" s="122"/>
      <c r="U17" s="122"/>
      <c r="V17" s="122"/>
      <c r="W17" s="122"/>
      <c r="X17" s="122"/>
      <c r="Y17" s="122"/>
      <c r="Z17" s="122"/>
      <c r="AA17" s="122"/>
      <c r="AB17" s="122"/>
      <c r="AC17" s="122"/>
    </row>
    <row r="18" spans="1:29" x14ac:dyDescent="0.25">
      <c r="A18" s="119" t="s">
        <v>1</v>
      </c>
      <c r="B18" s="119"/>
      <c r="C18" s="119"/>
      <c r="D18" s="119"/>
      <c r="E18" s="119"/>
      <c r="F18" s="119"/>
      <c r="G18" s="119"/>
      <c r="H18" s="119"/>
      <c r="I18" s="119"/>
      <c r="J18" s="119"/>
      <c r="K18" s="119"/>
      <c r="L18" s="122" t="str">
        <f>IF(VLOOKUP(Данные!$B$1,tbl_main[],7,FALSE)="","",VLOOKUP(Данные!$B$1,tbl_main[],7,FALSE))</f>
        <v/>
      </c>
      <c r="M18" s="122"/>
      <c r="N18" s="122"/>
      <c r="O18" s="122"/>
      <c r="P18" s="122"/>
      <c r="Q18" s="122"/>
      <c r="R18" s="122"/>
      <c r="S18" s="122"/>
      <c r="T18" s="122"/>
      <c r="U18" s="122"/>
      <c r="V18" s="122"/>
      <c r="W18" s="122"/>
      <c r="X18" s="122"/>
      <c r="Y18" s="122"/>
      <c r="Z18" s="122"/>
      <c r="AA18" s="122"/>
      <c r="AB18" s="122"/>
      <c r="AC18" s="122"/>
    </row>
    <row r="19" spans="1:29" x14ac:dyDescent="0.25">
      <c r="A19" s="119" t="s">
        <v>2</v>
      </c>
      <c r="B19" s="119"/>
      <c r="C19" s="119"/>
      <c r="D19" s="119"/>
      <c r="E19" s="119"/>
      <c r="F19" s="119"/>
      <c r="G19" s="119"/>
      <c r="H19" s="119"/>
      <c r="I19" s="119"/>
      <c r="J19" s="119"/>
      <c r="K19" s="119"/>
      <c r="L19" s="122" t="str">
        <f>IF(VLOOKUP(Данные!$B$1,tbl_main[],8,FALSE)="","",VLOOKUP(Данные!$B$1,tbl_main[],8,FALSE))</f>
        <v/>
      </c>
      <c r="M19" s="122"/>
      <c r="N19" s="122"/>
      <c r="O19" s="122"/>
      <c r="P19" s="122"/>
      <c r="Q19" s="122"/>
      <c r="R19" s="122"/>
      <c r="S19" s="122"/>
      <c r="T19" s="122"/>
      <c r="U19" s="122"/>
      <c r="V19" s="122"/>
      <c r="W19" s="122"/>
      <c r="X19" s="122"/>
      <c r="Y19" s="122"/>
      <c r="Z19" s="122"/>
      <c r="AA19" s="122"/>
      <c r="AB19" s="122"/>
      <c r="AC19" s="122"/>
    </row>
    <row r="20" spans="1:29" ht="62.25" customHeight="1" x14ac:dyDescent="0.25">
      <c r="A20" s="135" t="s">
        <v>3</v>
      </c>
      <c r="B20" s="135"/>
      <c r="C20" s="135"/>
      <c r="D20" s="135"/>
      <c r="E20" s="135"/>
      <c r="F20" s="135"/>
      <c r="G20" s="135"/>
      <c r="H20" s="135"/>
      <c r="I20" s="135"/>
      <c r="J20" s="135"/>
      <c r="K20" s="135"/>
      <c r="L20" s="122" t="str">
        <f>IF(VLOOKUP(Данные!$B$1,tbl_main[],10,FALSE)="","",VLOOKUP(Данные!$B$1,tbl_main[],10,FALSE)&amp;": Серия и номер: "&amp;VLOOKUP(Данные!$B$1,tbl_main[],11,FALSE)&amp;", выдан "&amp;VLOOKUP(Данные!$B$1,tbl_main[],12,FALSE)&amp;", когда "&amp;TEXT(VLOOKUP(Данные!$B$1,tbl_main[],13,FALSE),"ДД ММ ГГГГ")&amp;", Код "&amp;VLOOKUP(Данные!$B$1,tbl_main[],14,FALSE))</f>
        <v/>
      </c>
      <c r="M20" s="122"/>
      <c r="N20" s="122"/>
      <c r="O20" s="122"/>
      <c r="P20" s="122"/>
      <c r="Q20" s="122"/>
      <c r="R20" s="122"/>
      <c r="S20" s="122"/>
      <c r="T20" s="122"/>
      <c r="U20" s="122"/>
      <c r="V20" s="122"/>
      <c r="W20" s="122"/>
      <c r="X20" s="122"/>
      <c r="Y20" s="122"/>
      <c r="Z20" s="122"/>
      <c r="AA20" s="122"/>
      <c r="AB20" s="122"/>
      <c r="AC20" s="122"/>
    </row>
    <row r="21" spans="1:29" x14ac:dyDescent="0.25">
      <c r="A21" s="119" t="s">
        <v>4</v>
      </c>
      <c r="B21" s="119"/>
      <c r="C21" s="119"/>
      <c r="D21" s="119"/>
      <c r="E21" s="119"/>
      <c r="F21" s="119"/>
      <c r="G21" s="119"/>
      <c r="H21" s="119"/>
      <c r="I21" s="119"/>
      <c r="J21" s="119"/>
      <c r="K21" s="119"/>
      <c r="L21" s="122" t="str">
        <f>IF(VLOOKUP(Данные!$B$1,tbl_main[],15,FALSE)="","",VLOOKUP(Данные!$B$1,tbl_main[],15,FALSE))</f>
        <v/>
      </c>
      <c r="M21" s="122"/>
      <c r="N21" s="122"/>
      <c r="O21" s="122"/>
      <c r="P21" s="122"/>
      <c r="Q21" s="122"/>
      <c r="R21" s="122"/>
      <c r="S21" s="122"/>
      <c r="T21" s="122"/>
      <c r="U21" s="122"/>
      <c r="V21" s="122"/>
      <c r="W21" s="122"/>
      <c r="X21" s="122"/>
      <c r="Y21" s="122"/>
      <c r="Z21" s="122"/>
      <c r="AA21" s="122"/>
      <c r="AB21" s="122"/>
      <c r="AC21" s="122"/>
    </row>
    <row r="22" spans="1:29" x14ac:dyDescent="0.25">
      <c r="A22" s="119" t="s">
        <v>5</v>
      </c>
      <c r="B22" s="119"/>
      <c r="C22" s="119"/>
      <c r="D22" s="119"/>
      <c r="E22" s="119"/>
      <c r="F22" s="119"/>
      <c r="G22" s="119"/>
      <c r="H22" s="119"/>
      <c r="I22" s="119"/>
      <c r="J22" s="119"/>
      <c r="K22" s="119"/>
      <c r="L22" s="122" t="str">
        <f>IF(VLOOKUP(Данные!$B$1,tbl_main[],16,FALSE)="","",VLOOKUP(Данные!$B$1,tbl_main[],16,FALSE))</f>
        <v/>
      </c>
      <c r="M22" s="122"/>
      <c r="N22" s="122"/>
      <c r="O22" s="122"/>
      <c r="P22" s="122"/>
      <c r="Q22" s="122"/>
      <c r="R22" s="122"/>
      <c r="S22" s="122"/>
      <c r="T22" s="122"/>
      <c r="U22" s="122"/>
      <c r="V22" s="122"/>
      <c r="W22" s="122"/>
      <c r="X22" s="122"/>
      <c r="Y22" s="122"/>
      <c r="Z22" s="122"/>
      <c r="AA22" s="122"/>
      <c r="AB22" s="122"/>
      <c r="AC22" s="122"/>
    </row>
    <row r="23" spans="1:29" x14ac:dyDescent="0.25">
      <c r="A23" s="118" t="s">
        <v>9</v>
      </c>
      <c r="B23" s="118"/>
      <c r="C23" s="118"/>
      <c r="D23" s="118"/>
      <c r="E23" s="118"/>
      <c r="F23" s="118"/>
      <c r="G23" s="118"/>
      <c r="H23" s="118"/>
      <c r="I23" s="118"/>
      <c r="J23" s="118"/>
      <c r="K23" s="118"/>
      <c r="L23" s="118"/>
      <c r="M23" s="118"/>
      <c r="N23" s="118"/>
      <c r="O23" s="118"/>
      <c r="P23" s="118"/>
      <c r="Q23" s="118"/>
      <c r="R23" s="118"/>
      <c r="S23" s="118"/>
      <c r="T23" s="118"/>
      <c r="U23" s="118"/>
      <c r="V23" s="118"/>
      <c r="W23" s="118"/>
      <c r="X23" s="118"/>
      <c r="Y23" s="118"/>
      <c r="Z23" s="118"/>
      <c r="AA23" s="118"/>
      <c r="AB23" s="118"/>
      <c r="AC23" s="118"/>
    </row>
    <row r="24" spans="1:29" ht="14.1" customHeight="1" x14ac:dyDescent="0.25">
      <c r="A24" s="119" t="s">
        <v>6</v>
      </c>
      <c r="B24" s="119"/>
      <c r="C24" s="119"/>
      <c r="D24" s="119"/>
      <c r="E24" s="119"/>
      <c r="F24" s="119"/>
      <c r="G24" s="119"/>
      <c r="H24" s="119"/>
      <c r="I24" s="119"/>
      <c r="J24" s="119"/>
      <c r="K24" s="119"/>
      <c r="L24" s="122" t="str">
        <f>IF(VLOOKUP(Данные!$B$1,tbl_main[],17,FALSE)="","",VLOOKUP(Данные!$B$1,tbl_main[],17,FALSE))</f>
        <v/>
      </c>
      <c r="M24" s="122"/>
      <c r="N24" s="122"/>
      <c r="O24" s="122"/>
      <c r="P24" s="122"/>
      <c r="Q24" s="122"/>
      <c r="R24" s="122"/>
      <c r="S24" s="122"/>
      <c r="T24" s="122"/>
      <c r="U24" s="122"/>
      <c r="V24" s="122"/>
      <c r="W24" s="122"/>
      <c r="X24" s="122"/>
      <c r="Y24" s="122"/>
      <c r="Z24" s="122"/>
      <c r="AA24" s="122"/>
      <c r="AB24" s="122"/>
      <c r="AC24" s="122"/>
    </row>
    <row r="25" spans="1:29" ht="28.5" customHeight="1" x14ac:dyDescent="0.25">
      <c r="A25" s="119" t="s">
        <v>7</v>
      </c>
      <c r="B25" s="119"/>
      <c r="C25" s="119"/>
      <c r="D25" s="119"/>
      <c r="E25" s="119"/>
      <c r="F25" s="119"/>
      <c r="G25" s="119"/>
      <c r="H25" s="119"/>
      <c r="I25" s="119"/>
      <c r="J25" s="119"/>
      <c r="K25" s="119"/>
      <c r="L25" s="122" t="str">
        <f>IF(VLOOKUP(Данные!$B$1,tbl_main[],18,FALSE)="","",VLOOKUP(Данные!$B$1,tbl_main[],18,FALSE))</f>
        <v/>
      </c>
      <c r="M25" s="122"/>
      <c r="N25" s="122"/>
      <c r="O25" s="122"/>
      <c r="P25" s="122"/>
      <c r="Q25" s="122"/>
      <c r="R25" s="122"/>
      <c r="S25" s="122"/>
      <c r="T25" s="122"/>
      <c r="U25" s="122"/>
      <c r="V25" s="122"/>
      <c r="W25" s="122"/>
      <c r="X25" s="122"/>
      <c r="Y25" s="122"/>
      <c r="Z25" s="122"/>
      <c r="AA25" s="122"/>
      <c r="AB25" s="122"/>
      <c r="AC25" s="122"/>
    </row>
    <row r="26" spans="1:29" ht="15.75" customHeight="1" x14ac:dyDescent="0.25">
      <c r="A26" s="118" t="s">
        <v>10</v>
      </c>
      <c r="B26" s="118"/>
      <c r="C26" s="118"/>
      <c r="D26" s="118"/>
      <c r="E26" s="118"/>
      <c r="F26" s="118"/>
      <c r="G26" s="118"/>
      <c r="H26" s="118"/>
      <c r="I26" s="118"/>
      <c r="J26" s="118"/>
      <c r="K26" s="118"/>
      <c r="L26" s="118"/>
      <c r="M26" s="118"/>
      <c r="N26" s="118"/>
      <c r="O26" s="118"/>
      <c r="P26" s="118"/>
      <c r="Q26" s="118"/>
      <c r="R26" s="118"/>
      <c r="S26" s="118"/>
      <c r="T26" s="118"/>
      <c r="U26" s="118"/>
      <c r="V26" s="118"/>
      <c r="W26" s="118"/>
      <c r="X26" s="118"/>
      <c r="Y26" s="118"/>
      <c r="Z26" s="118"/>
      <c r="AA26" s="118"/>
      <c r="AB26" s="118"/>
      <c r="AC26" s="118"/>
    </row>
    <row r="27" spans="1:29" ht="72.75" customHeight="1" x14ac:dyDescent="0.25">
      <c r="A27" s="119" t="s">
        <v>11</v>
      </c>
      <c r="B27" s="119"/>
      <c r="C27" s="119"/>
      <c r="D27" s="119"/>
      <c r="E27" s="119"/>
      <c r="F27" s="119"/>
      <c r="G27" s="119"/>
      <c r="H27" s="119"/>
      <c r="I27" s="119"/>
      <c r="J27" s="119"/>
      <c r="K27" s="119"/>
      <c r="L27" s="128" t="str">
        <f>IF(VLOOKUP(Данные!$B$1,tbl_main[],25,FALSE)="","",VLOOKUP(Данные!$B$1,tbl_main[],25,FALSE))</f>
        <v/>
      </c>
      <c r="M27" s="128"/>
      <c r="N27" s="128"/>
      <c r="O27" s="128"/>
      <c r="P27" s="128"/>
      <c r="Q27" s="128"/>
      <c r="R27" s="128"/>
      <c r="S27" s="128"/>
      <c r="T27" s="128"/>
      <c r="U27" s="128"/>
      <c r="V27" s="128"/>
      <c r="W27" s="128"/>
      <c r="X27" s="128"/>
      <c r="Y27" s="128"/>
      <c r="Z27" s="128"/>
      <c r="AA27" s="128"/>
      <c r="AB27" s="128"/>
      <c r="AC27" s="128"/>
    </row>
    <row r="28" spans="1:29" ht="29.25" customHeight="1" x14ac:dyDescent="0.25">
      <c r="A28" s="119" t="s">
        <v>12</v>
      </c>
      <c r="B28" s="119"/>
      <c r="C28" s="119"/>
      <c r="D28" s="119"/>
      <c r="E28" s="119"/>
      <c r="F28" s="119"/>
      <c r="G28" s="119"/>
      <c r="H28" s="119"/>
      <c r="I28" s="119"/>
      <c r="J28" s="119"/>
      <c r="K28" s="119"/>
      <c r="L28" s="122" t="str">
        <f>IF(VLOOKUP(Данные!$B$1,tbl_main[],20,FALSE)="","",VLOOKUP(Данные!$B$1,tbl_main[],20,FALSE))</f>
        <v/>
      </c>
      <c r="M28" s="122"/>
      <c r="N28" s="122"/>
      <c r="O28" s="122"/>
      <c r="P28" s="122"/>
      <c r="Q28" s="122"/>
      <c r="R28" s="122"/>
      <c r="S28" s="122"/>
      <c r="T28" s="122"/>
      <c r="U28" s="122"/>
      <c r="V28" s="122"/>
      <c r="W28" s="122"/>
      <c r="X28" s="122"/>
      <c r="Y28" s="122"/>
      <c r="Z28" s="122"/>
      <c r="AA28" s="122"/>
      <c r="AB28" s="122"/>
      <c r="AC28" s="122"/>
    </row>
    <row r="29" spans="1:29" x14ac:dyDescent="0.25">
      <c r="A29" s="118" t="s">
        <v>13</v>
      </c>
      <c r="B29" s="118"/>
      <c r="C29" s="118"/>
      <c r="D29" s="118"/>
      <c r="E29" s="118"/>
      <c r="F29" s="118"/>
      <c r="G29" s="118"/>
      <c r="H29" s="118"/>
      <c r="I29" s="118"/>
      <c r="J29" s="118"/>
      <c r="K29" s="118"/>
      <c r="L29" s="118"/>
      <c r="M29" s="118"/>
      <c r="N29" s="118"/>
      <c r="O29" s="118"/>
      <c r="P29" s="118"/>
      <c r="Q29" s="118"/>
      <c r="R29" s="118"/>
      <c r="S29" s="118"/>
      <c r="T29" s="118"/>
      <c r="U29" s="118"/>
      <c r="V29" s="118"/>
      <c r="W29" s="118"/>
      <c r="X29" s="118"/>
      <c r="Y29" s="118"/>
      <c r="Z29" s="118"/>
      <c r="AA29" s="118"/>
      <c r="AB29" s="118"/>
      <c r="AC29" s="118"/>
    </row>
    <row r="30" spans="1:29" ht="33" customHeight="1" x14ac:dyDescent="0.25">
      <c r="A30" s="119" t="s">
        <v>14</v>
      </c>
      <c r="B30" s="119"/>
      <c r="C30" s="119"/>
      <c r="D30" s="119"/>
      <c r="E30" s="119"/>
      <c r="F30" s="119"/>
      <c r="G30" s="119"/>
      <c r="H30" s="119"/>
      <c r="I30" s="119"/>
      <c r="J30" s="119"/>
      <c r="K30" s="119"/>
      <c r="L30" s="122" t="str">
        <f>IF(VLOOKUP(Данные!$B$1,tbl_main[],21,FALSE)="","",VLOOKUP(Данные!$B$1,tbl_main[],21,FALSE))</f>
        <v/>
      </c>
      <c r="M30" s="122"/>
      <c r="N30" s="122"/>
      <c r="O30" s="122"/>
      <c r="P30" s="122"/>
      <c r="Q30" s="122"/>
      <c r="R30" s="122"/>
      <c r="S30" s="122"/>
      <c r="T30" s="122"/>
      <c r="U30" s="122"/>
      <c r="V30" s="122"/>
      <c r="W30" s="122"/>
      <c r="X30" s="122"/>
      <c r="Y30" s="122"/>
      <c r="Z30" s="122"/>
      <c r="AA30" s="122"/>
      <c r="AB30" s="122"/>
      <c r="AC30" s="122"/>
    </row>
    <row r="31" spans="1:29" ht="33" customHeight="1" x14ac:dyDescent="0.25">
      <c r="A31" s="119" t="s">
        <v>15</v>
      </c>
      <c r="B31" s="119"/>
      <c r="C31" s="119"/>
      <c r="D31" s="119"/>
      <c r="E31" s="119"/>
      <c r="F31" s="119"/>
      <c r="G31" s="119"/>
      <c r="H31" s="119"/>
      <c r="I31" s="119"/>
      <c r="J31" s="119"/>
      <c r="K31" s="119"/>
      <c r="L31" s="122" t="str">
        <f>IF(VLOOKUP(Данные!$B$1,tbl_main[],22,FALSE)="","",VLOOKUP(Данные!$B$1,tbl_main[],22,FALSE))</f>
        <v/>
      </c>
      <c r="M31" s="122"/>
      <c r="N31" s="122"/>
      <c r="O31" s="122"/>
      <c r="P31" s="122"/>
      <c r="Q31" s="122"/>
      <c r="R31" s="122"/>
      <c r="S31" s="122"/>
      <c r="T31" s="122"/>
      <c r="U31" s="122"/>
      <c r="V31" s="122"/>
      <c r="W31" s="122"/>
      <c r="X31" s="122"/>
      <c r="Y31" s="122"/>
      <c r="Z31" s="122"/>
      <c r="AA31" s="122"/>
      <c r="AB31" s="122"/>
      <c r="AC31" s="122"/>
    </row>
    <row r="32" spans="1:29" x14ac:dyDescent="0.25">
      <c r="A32" s="118" t="s">
        <v>16</v>
      </c>
      <c r="B32" s="118"/>
      <c r="C32" s="118"/>
      <c r="D32" s="118"/>
      <c r="E32" s="118"/>
      <c r="F32" s="118"/>
      <c r="G32" s="118"/>
      <c r="H32" s="118"/>
      <c r="I32" s="118"/>
      <c r="J32" s="118"/>
      <c r="K32" s="118"/>
      <c r="L32" s="118"/>
      <c r="M32" s="118"/>
      <c r="N32" s="118"/>
      <c r="O32" s="118"/>
      <c r="P32" s="118"/>
      <c r="Q32" s="118"/>
      <c r="R32" s="118"/>
      <c r="S32" s="118"/>
      <c r="T32" s="118"/>
      <c r="U32" s="118"/>
      <c r="V32" s="118"/>
      <c r="W32" s="118"/>
      <c r="X32" s="118"/>
      <c r="Y32" s="118"/>
      <c r="Z32" s="118"/>
      <c r="AA32" s="118"/>
      <c r="AB32" s="118"/>
      <c r="AC32" s="118"/>
    </row>
    <row r="33" spans="1:29" ht="85.5" customHeight="1" x14ac:dyDescent="0.25">
      <c r="A33" s="119" t="s">
        <v>22</v>
      </c>
      <c r="B33" s="119"/>
      <c r="C33" s="119"/>
      <c r="D33" s="119"/>
      <c r="E33" s="119"/>
      <c r="F33" s="119"/>
      <c r="G33" s="119"/>
      <c r="H33" s="119"/>
      <c r="I33" s="119"/>
      <c r="J33" s="119"/>
      <c r="K33" s="119"/>
      <c r="L33" s="127" t="s">
        <v>26</v>
      </c>
      <c r="M33" s="128"/>
      <c r="N33" s="128"/>
      <c r="O33" s="128"/>
      <c r="P33" s="128"/>
      <c r="Q33" s="128"/>
      <c r="R33" s="128"/>
      <c r="S33" s="128"/>
      <c r="T33" s="128"/>
      <c r="U33" s="128"/>
      <c r="V33" s="128"/>
      <c r="W33" s="128"/>
      <c r="X33" s="128"/>
      <c r="Y33" s="128"/>
      <c r="Z33" s="128"/>
      <c r="AA33" s="128"/>
      <c r="AB33" s="128"/>
      <c r="AC33" s="128"/>
    </row>
    <row r="34" spans="1:29" ht="7.5" customHeight="1" x14ac:dyDescent="0.25">
      <c r="A34" s="72"/>
    </row>
    <row r="35" spans="1:29" x14ac:dyDescent="0.25">
      <c r="A35" s="107" t="str">
        <f>IF(VLOOKUP(Данные!$B$1,tbl_main[],3,FALSE)="","",VLOOKUP(Данные!$B$1,tbl_main[],3,FALSE))</f>
        <v/>
      </c>
      <c r="B35" s="107"/>
      <c r="C35" s="107"/>
      <c r="D35" s="107"/>
      <c r="E35" s="107"/>
      <c r="F35" s="107"/>
      <c r="G35" s="107"/>
      <c r="H35" s="107"/>
      <c r="I35" s="107"/>
      <c r="J35" s="107"/>
      <c r="K35" s="107"/>
      <c r="M35" s="12"/>
      <c r="N35" s="12"/>
      <c r="O35" s="12"/>
      <c r="P35" s="12"/>
      <c r="Q35" s="12"/>
      <c r="R35" s="13" t="s">
        <v>53</v>
      </c>
      <c r="S35" s="108" t="str">
        <f>VLOOKUP(Данные!$B$1,tbl_main[],6,FALSE)&amp;" "&amp;LEFT(VLOOKUP(Данные!$B$1,tbl_main[],7,FALSE),1)&amp;"."&amp;LEFT(VLOOKUP(Данные!$B$1,tbl_main[],8,FALSE),1)&amp;"."</f>
        <v xml:space="preserve"> ..</v>
      </c>
      <c r="T35" s="108"/>
      <c r="U35" s="108"/>
      <c r="V35" s="108"/>
      <c r="W35" s="108"/>
      <c r="X35" s="108"/>
      <c r="Y35" s="108"/>
      <c r="Z35" s="108"/>
      <c r="AA35" s="108"/>
      <c r="AB35" s="108"/>
      <c r="AC35" s="108"/>
    </row>
    <row r="36" spans="1:29" s="14" customFormat="1" ht="11.25" x14ac:dyDescent="0.25">
      <c r="A36" s="120" t="s">
        <v>52</v>
      </c>
      <c r="B36" s="120"/>
      <c r="C36" s="120"/>
      <c r="D36" s="120"/>
      <c r="E36" s="120"/>
      <c r="F36" s="120"/>
      <c r="G36" s="120"/>
      <c r="H36" s="120"/>
      <c r="I36" s="120"/>
      <c r="J36" s="120"/>
      <c r="K36" s="120"/>
      <c r="L36" s="120"/>
      <c r="M36" s="120"/>
      <c r="N36" s="120"/>
      <c r="O36" s="120"/>
      <c r="P36" s="120"/>
      <c r="Q36" s="120"/>
      <c r="R36" s="120"/>
      <c r="S36" s="120"/>
      <c r="T36" s="120"/>
      <c r="U36" s="120"/>
      <c r="V36" s="120"/>
      <c r="W36" s="120"/>
      <c r="X36" s="120"/>
      <c r="Y36" s="120"/>
      <c r="Z36" s="120"/>
      <c r="AA36" s="120"/>
      <c r="AB36" s="120"/>
      <c r="AC36" s="120"/>
    </row>
    <row r="37" spans="1:29" x14ac:dyDescent="0.25">
      <c r="A37" s="112"/>
      <c r="B37" s="112"/>
      <c r="C37" s="112"/>
      <c r="D37" s="112"/>
      <c r="E37" s="112"/>
      <c r="F37" s="112"/>
      <c r="G37" s="112"/>
      <c r="H37" s="112"/>
      <c r="I37" s="112"/>
      <c r="J37" s="112"/>
      <c r="K37" s="112"/>
      <c r="L37" s="112"/>
      <c r="M37" s="112"/>
      <c r="N37" s="112"/>
      <c r="O37" s="112"/>
      <c r="P37" s="112"/>
      <c r="Q37" s="112"/>
      <c r="R37" s="112"/>
      <c r="S37" s="112"/>
      <c r="T37" s="112"/>
      <c r="U37" s="112"/>
      <c r="V37" s="112"/>
      <c r="W37" s="112"/>
      <c r="X37" s="112"/>
      <c r="Y37" s="112"/>
      <c r="Z37" s="112"/>
      <c r="AA37" s="112"/>
      <c r="AB37" s="112"/>
      <c r="AC37" s="112"/>
    </row>
    <row r="38" spans="1:29" x14ac:dyDescent="0.25">
      <c r="A38" s="72"/>
    </row>
    <row r="39" spans="1:29" x14ac:dyDescent="0.25">
      <c r="A39" s="126" t="s">
        <v>30</v>
      </c>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row>
    <row r="40" spans="1:29" x14ac:dyDescent="0.25">
      <c r="A40" s="125" t="s">
        <v>27</v>
      </c>
      <c r="B40" s="125"/>
      <c r="C40" s="125"/>
      <c r="D40" s="125"/>
      <c r="E40" s="125"/>
      <c r="F40" s="125"/>
      <c r="G40" s="125"/>
      <c r="H40" s="125"/>
      <c r="I40" s="125"/>
      <c r="J40" s="125"/>
      <c r="K40" s="125"/>
      <c r="L40" s="125"/>
      <c r="M40" s="125"/>
      <c r="N40" s="125"/>
      <c r="O40" s="125"/>
      <c r="P40" s="125"/>
      <c r="Q40" s="125"/>
      <c r="R40" s="125"/>
      <c r="S40" s="125"/>
      <c r="T40" s="125"/>
      <c r="U40" s="125"/>
      <c r="V40" s="125"/>
      <c r="W40" s="125"/>
      <c r="X40" s="125"/>
      <c r="Y40" s="125"/>
      <c r="Z40" s="125"/>
      <c r="AA40" s="125"/>
      <c r="AB40" s="125"/>
      <c r="AC40" s="125"/>
    </row>
    <row r="41" spans="1:29" x14ac:dyDescent="0.25">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row>
    <row r="42" spans="1:29" x14ac:dyDescent="0.25">
      <c r="A42" s="112" t="str">
        <f>"я, "&amp;VLOOKUP(Данные!$B$1,tbl_main[],6)&amp;" "&amp;VLOOKUP(Данные!$B$1,tbl_main[],7)&amp;" "&amp;VLOOKUP(Данные!$B$1,tbl_main[],8)</f>
        <v xml:space="preserve">я,   </v>
      </c>
      <c r="B42" s="112"/>
      <c r="C42" s="112"/>
      <c r="D42" s="112"/>
      <c r="E42" s="112"/>
      <c r="F42" s="112"/>
      <c r="G42" s="112"/>
      <c r="H42" s="112"/>
      <c r="I42" s="112"/>
      <c r="J42" s="112"/>
      <c r="K42" s="112"/>
      <c r="L42" s="112"/>
      <c r="M42" s="112"/>
      <c r="N42" s="112"/>
      <c r="O42" s="112"/>
      <c r="P42" s="112"/>
      <c r="Q42" s="112"/>
      <c r="R42" s="112"/>
      <c r="S42" s="112"/>
      <c r="T42" s="112"/>
      <c r="U42" s="112"/>
      <c r="V42" s="112"/>
      <c r="W42" s="112"/>
      <c r="X42" s="112"/>
      <c r="Y42" s="112"/>
      <c r="Z42" s="112"/>
      <c r="AA42" s="112"/>
      <c r="AB42" s="112"/>
      <c r="AC42" s="112"/>
    </row>
    <row r="43" spans="1:29" ht="29.85" customHeight="1" x14ac:dyDescent="0.25">
      <c r="A43" s="117" t="str">
        <f>"зарегистрирован(а) по адресу: "&amp;VLOOKUP(Данные!$B$1,tbl_main[],9)</f>
        <v xml:space="preserve">зарегистрирован(а) по адресу: </v>
      </c>
      <c r="B43" s="117"/>
      <c r="C43" s="117"/>
      <c r="D43" s="117"/>
      <c r="E43" s="117"/>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row>
    <row r="44" spans="1:29" ht="33.6" customHeight="1" x14ac:dyDescent="0.25">
      <c r="A44" s="117" t="str">
        <f>"документ, удостоверяющий личность: "&amp;L20</f>
        <v xml:space="preserve">документ, удостоверяющий личность: </v>
      </c>
      <c r="B44" s="117"/>
      <c r="C44" s="117"/>
      <c r="D44" s="117"/>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7"/>
    </row>
    <row r="45" spans="1:29" x14ac:dyDescent="0.25">
      <c r="A45" s="112"/>
      <c r="B45" s="112"/>
      <c r="C45" s="112"/>
      <c r="D45" s="112"/>
      <c r="E45" s="112"/>
      <c r="F45" s="112"/>
      <c r="G45" s="112"/>
      <c r="H45" s="112"/>
      <c r="I45" s="112"/>
      <c r="J45" s="112"/>
      <c r="K45" s="112"/>
      <c r="L45" s="112"/>
      <c r="M45" s="112"/>
      <c r="N45" s="112"/>
      <c r="O45" s="112"/>
      <c r="P45" s="112"/>
      <c r="Q45" s="112"/>
      <c r="R45" s="112"/>
      <c r="S45" s="112"/>
      <c r="T45" s="112"/>
      <c r="U45" s="112"/>
      <c r="V45" s="112"/>
      <c r="W45" s="112"/>
      <c r="X45" s="112"/>
      <c r="Y45" s="112"/>
      <c r="Z45" s="112"/>
      <c r="AA45" s="112"/>
      <c r="AB45" s="112"/>
      <c r="AC45" s="112"/>
    </row>
    <row r="46" spans="1:29" x14ac:dyDescent="0.25">
      <c r="A46" s="124" t="str">
        <f>"представитель субъекта персональных данных &lt;*&gt;:"&amp;VLOOKUP(Данные!$B$1,tbl_main[],28)&amp;" "&amp;VLOOKUP(Данные!$B$1,tbl_main[],29)&amp;" "&amp;VLOOKUP(Данные!$B$1,tbl_main[],30)</f>
        <v xml:space="preserve">представитель субъекта персональных данных &lt;*&gt;:  </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row>
    <row r="47" spans="1:29" ht="32.85" customHeight="1" x14ac:dyDescent="0.25">
      <c r="A47" s="123" t="str">
        <f>"зарегистрирован(а) по адресу: "&amp;VLOOKUP(Данные!$B$1,tbl_main[],29)</f>
        <v xml:space="preserve">зарегистрирован(а) по адресу: </v>
      </c>
      <c r="B47" s="123"/>
      <c r="C47" s="123"/>
      <c r="D47" s="123"/>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row>
    <row r="48" spans="1:29" ht="33.6" customHeight="1" x14ac:dyDescent="0.25">
      <c r="A48" s="123" t="str">
        <f>IF(VLOOKUP(Данные!$B$1,tbl_main[],28)&lt;&gt;"","документ, удостоверяющий личность: "&amp;VLOOKUP(Данные!$B$1,tbl_main[],32)&amp;": "&amp;"Серия и номер: "&amp;VLOOKUP(Данные!$B$1,tbl_main[],33)&amp;", выдан: "&amp;VLOOKUP(Данные!$B$1,tbl_main[],34)&amp;", когда: "&amp;VLOOKUP(Данные!$B$1,tbl_main[],35)&amp;", код: "&amp;VLOOKUP(Данные!$B$1,tbl_main[],36),"документ, удостоверяющий личность:")</f>
        <v>документ, удостоверяющий личность:</v>
      </c>
      <c r="B48" s="123"/>
      <c r="C48" s="123"/>
      <c r="D48" s="123"/>
      <c r="E48" s="123"/>
      <c r="F48" s="123"/>
      <c r="G48" s="123"/>
      <c r="H48" s="123"/>
      <c r="I48" s="123"/>
      <c r="J48" s="123"/>
      <c r="K48" s="123"/>
      <c r="L48" s="123"/>
      <c r="M48" s="123"/>
      <c r="N48" s="123"/>
      <c r="O48" s="123"/>
      <c r="P48" s="123"/>
      <c r="Q48" s="123"/>
      <c r="R48" s="123"/>
      <c r="S48" s="123"/>
      <c r="T48" s="123"/>
      <c r="U48" s="123"/>
      <c r="V48" s="123"/>
      <c r="W48" s="123"/>
      <c r="X48" s="123"/>
      <c r="Y48" s="123"/>
      <c r="Z48" s="123"/>
      <c r="AA48" s="123"/>
      <c r="AB48" s="123"/>
      <c r="AC48" s="123"/>
    </row>
    <row r="49" spans="1:29" ht="14.1" customHeight="1" x14ac:dyDescent="0.25">
      <c r="A49" s="115" t="str">
        <f>"Доверенность от "&amp;VLOOKUP(Данные!$B$1,tbl_main[],40)&amp;", №"&amp;VLOOKUP(Данные!$B$1,tbl_main[],39)</f>
        <v>Доверенность от , №</v>
      </c>
      <c r="B49" s="115"/>
      <c r="C49" s="115"/>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row>
    <row r="50" spans="1:29" x14ac:dyDescent="0.25">
      <c r="A50" s="116"/>
      <c r="B50" s="116"/>
      <c r="C50" s="116"/>
      <c r="D50" s="116"/>
      <c r="E50" s="116"/>
      <c r="F50" s="116"/>
      <c r="G50" s="116"/>
      <c r="H50" s="116"/>
      <c r="I50" s="116"/>
      <c r="J50" s="116"/>
      <c r="K50" s="116"/>
      <c r="L50" s="116"/>
      <c r="M50" s="116"/>
      <c r="N50" s="116"/>
      <c r="O50" s="116"/>
      <c r="P50" s="116"/>
      <c r="Q50" s="116"/>
      <c r="R50" s="116"/>
      <c r="S50" s="116"/>
      <c r="T50" s="116"/>
      <c r="U50" s="116"/>
      <c r="V50" s="116"/>
      <c r="W50" s="116"/>
      <c r="X50" s="116"/>
      <c r="Y50" s="116"/>
      <c r="Z50" s="116"/>
      <c r="AA50" s="116"/>
      <c r="AB50" s="116"/>
      <c r="AC50" s="116"/>
    </row>
    <row r="51" spans="1:29" x14ac:dyDescent="0.25">
      <c r="A51" s="113" t="s">
        <v>28</v>
      </c>
      <c r="B51" s="113"/>
      <c r="C51" s="113"/>
      <c r="D51" s="113"/>
      <c r="E51" s="113"/>
      <c r="F51" s="113"/>
      <c r="G51" s="113"/>
      <c r="H51" s="113"/>
      <c r="I51" s="113"/>
      <c r="J51" s="113"/>
      <c r="K51" s="113"/>
      <c r="L51" s="113"/>
      <c r="M51" s="113"/>
      <c r="N51" s="113"/>
      <c r="O51" s="113"/>
      <c r="P51" s="113"/>
      <c r="Q51" s="113"/>
      <c r="R51" s="113"/>
      <c r="S51" s="113"/>
      <c r="T51" s="113"/>
      <c r="U51" s="113"/>
      <c r="V51" s="113"/>
      <c r="W51" s="113"/>
      <c r="X51" s="113"/>
      <c r="Y51" s="113"/>
      <c r="Z51" s="113"/>
      <c r="AA51" s="113"/>
      <c r="AB51" s="113"/>
      <c r="AC51" s="113"/>
    </row>
    <row r="52" spans="1:29" x14ac:dyDescent="0.25">
      <c r="A52" s="72"/>
    </row>
    <row r="53" spans="1:29" ht="14.1" customHeight="1" x14ac:dyDescent="0.25">
      <c r="A53" s="109" t="s">
        <v>60</v>
      </c>
      <c r="B53" s="109"/>
      <c r="C53" s="109"/>
      <c r="D53" s="110" t="s">
        <v>61</v>
      </c>
      <c r="E53" s="110"/>
      <c r="F53" s="110"/>
      <c r="G53" s="110"/>
      <c r="H53" s="110"/>
      <c r="I53" s="110"/>
      <c r="J53" s="110"/>
      <c r="K53" s="110"/>
      <c r="L53" s="110"/>
      <c r="M53" s="110"/>
      <c r="N53" s="110"/>
      <c r="O53" s="110"/>
      <c r="P53" s="110"/>
      <c r="Q53" s="110"/>
      <c r="R53" s="110"/>
      <c r="S53" s="110"/>
      <c r="T53" s="110"/>
      <c r="U53" s="110"/>
      <c r="V53" s="110"/>
      <c r="W53" s="110"/>
      <c r="X53" s="110"/>
      <c r="Y53" s="110"/>
      <c r="Z53" s="110"/>
      <c r="AA53" s="110"/>
      <c r="AB53" s="110"/>
      <c r="AC53" s="110"/>
    </row>
    <row r="54" spans="1:29" x14ac:dyDescent="0.25">
      <c r="A54" s="113" t="s">
        <v>29</v>
      </c>
      <c r="B54" s="113"/>
      <c r="C54" s="113"/>
      <c r="D54" s="113"/>
      <c r="E54" s="113"/>
      <c r="F54" s="113"/>
      <c r="G54" s="113"/>
      <c r="H54" s="113"/>
      <c r="I54" s="113"/>
      <c r="J54" s="113"/>
      <c r="K54" s="113"/>
      <c r="L54" s="113"/>
      <c r="M54" s="113"/>
      <c r="N54" s="113"/>
      <c r="O54" s="113"/>
      <c r="P54" s="113"/>
      <c r="Q54" s="113"/>
      <c r="R54" s="113"/>
      <c r="S54" s="113"/>
      <c r="T54" s="113"/>
      <c r="U54" s="113"/>
      <c r="V54" s="113"/>
      <c r="W54" s="113"/>
      <c r="X54" s="113"/>
      <c r="Y54" s="113"/>
      <c r="Z54" s="113"/>
      <c r="AA54" s="113"/>
      <c r="AB54" s="113"/>
      <c r="AC54" s="113"/>
    </row>
    <row r="55" spans="1:29" ht="14.1" customHeight="1" x14ac:dyDescent="0.25">
      <c r="A55" s="109" t="s">
        <v>62</v>
      </c>
      <c r="B55" s="109"/>
      <c r="C55" s="109"/>
      <c r="D55" s="109"/>
      <c r="E55" s="110" t="s">
        <v>63</v>
      </c>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row>
    <row r="56" spans="1:29" ht="8.25" customHeight="1" x14ac:dyDescent="0.25">
      <c r="A56" s="114" t="s">
        <v>54</v>
      </c>
      <c r="B56" s="114"/>
      <c r="C56" s="114"/>
      <c r="D56" s="114"/>
      <c r="E56" s="114"/>
      <c r="F56" s="114"/>
      <c r="G56" s="114"/>
      <c r="H56" s="114"/>
      <c r="I56" s="114"/>
      <c r="J56" s="114"/>
      <c r="K56" s="114"/>
      <c r="L56" s="114"/>
      <c r="M56" s="114"/>
      <c r="N56" s="114"/>
      <c r="O56" s="114"/>
      <c r="P56" s="114"/>
      <c r="Q56" s="114"/>
      <c r="R56" s="114"/>
      <c r="S56" s="114"/>
      <c r="T56" s="114"/>
      <c r="U56" s="114"/>
      <c r="V56" s="114"/>
      <c r="W56" s="114"/>
      <c r="X56" s="114"/>
      <c r="Y56" s="114"/>
      <c r="Z56" s="114"/>
      <c r="AA56" s="114"/>
      <c r="AB56" s="114"/>
      <c r="AC56" s="114"/>
    </row>
    <row r="57" spans="1:29" x14ac:dyDescent="0.25">
      <c r="A57" s="112" t="s">
        <v>55</v>
      </c>
      <c r="B57" s="112"/>
      <c r="C57" s="112"/>
      <c r="D57" s="112"/>
      <c r="E57" s="112"/>
      <c r="F57" s="112"/>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row>
    <row r="58" spans="1:29" x14ac:dyDescent="0.25">
      <c r="A58" s="112" t="s">
        <v>56</v>
      </c>
      <c r="B58" s="112"/>
      <c r="C58" s="112"/>
      <c r="D58" s="112"/>
      <c r="E58" s="112"/>
      <c r="F58" s="112"/>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row>
    <row r="59" spans="1:29" x14ac:dyDescent="0.25">
      <c r="A59" s="112" t="s">
        <v>57</v>
      </c>
      <c r="B59" s="112"/>
      <c r="C59" s="112"/>
      <c r="D59" s="112"/>
      <c r="E59" s="112"/>
      <c r="F59" s="112"/>
      <c r="G59" s="112"/>
      <c r="H59" s="112"/>
      <c r="I59" s="112"/>
      <c r="J59" s="112"/>
      <c r="K59" s="112"/>
      <c r="L59" s="112"/>
      <c r="M59" s="112"/>
      <c r="N59" s="112"/>
      <c r="O59" s="112"/>
      <c r="P59" s="112"/>
      <c r="Q59" s="112"/>
      <c r="R59" s="112"/>
      <c r="S59" s="112"/>
      <c r="T59" s="112"/>
      <c r="U59" s="112"/>
      <c r="V59" s="112"/>
      <c r="W59" s="112"/>
      <c r="X59" s="112"/>
      <c r="Y59" s="112"/>
      <c r="Z59" s="112"/>
      <c r="AA59" s="112"/>
      <c r="AB59" s="112"/>
      <c r="AC59" s="112"/>
    </row>
    <row r="60" spans="1:29" ht="108.6" customHeight="1" x14ac:dyDescent="0.25">
      <c r="A60" s="112" t="s">
        <v>59</v>
      </c>
      <c r="B60" s="112"/>
      <c r="C60" s="112"/>
      <c r="D60" s="112"/>
      <c r="E60" s="112"/>
      <c r="F60" s="112"/>
      <c r="G60" s="112"/>
      <c r="H60" s="112"/>
      <c r="I60" s="112"/>
      <c r="J60" s="112"/>
      <c r="K60" s="112"/>
      <c r="L60" s="112"/>
      <c r="M60" s="112"/>
      <c r="N60" s="112"/>
      <c r="O60" s="112"/>
      <c r="P60" s="112"/>
      <c r="Q60" s="112"/>
      <c r="R60" s="112"/>
      <c r="S60" s="112"/>
      <c r="T60" s="112"/>
      <c r="U60" s="112"/>
      <c r="V60" s="112"/>
      <c r="W60" s="112"/>
      <c r="X60" s="112"/>
      <c r="Y60" s="112"/>
      <c r="Z60" s="112"/>
      <c r="AA60" s="112"/>
      <c r="AB60" s="112"/>
      <c r="AC60" s="112"/>
    </row>
    <row r="61" spans="1:29" x14ac:dyDescent="0.25">
      <c r="A61" s="112" t="s">
        <v>58</v>
      </c>
      <c r="B61" s="112"/>
      <c r="C61" s="112"/>
      <c r="D61" s="112"/>
      <c r="E61" s="112"/>
      <c r="F61" s="112"/>
      <c r="G61" s="112"/>
      <c r="H61" s="112"/>
      <c r="I61" s="112"/>
      <c r="J61" s="112"/>
      <c r="K61" s="112"/>
      <c r="L61" s="112"/>
      <c r="M61" s="112"/>
      <c r="N61" s="112"/>
      <c r="O61" s="112"/>
      <c r="P61" s="112"/>
      <c r="Q61" s="112"/>
      <c r="R61" s="112"/>
      <c r="S61" s="112"/>
      <c r="T61" s="112"/>
      <c r="U61" s="112"/>
      <c r="V61" s="112"/>
      <c r="W61" s="112"/>
      <c r="X61" s="112"/>
      <c r="Y61" s="112"/>
      <c r="Z61" s="112"/>
      <c r="AA61" s="112"/>
      <c r="AB61" s="112"/>
      <c r="AC61" s="112"/>
    </row>
    <row r="62" spans="1:29" x14ac:dyDescent="0.25">
      <c r="A62" s="112"/>
      <c r="B62" s="112"/>
      <c r="C62" s="112"/>
      <c r="D62" s="112"/>
      <c r="E62" s="112"/>
      <c r="F62" s="112"/>
      <c r="G62" s="112"/>
      <c r="H62" s="112"/>
      <c r="I62" s="112"/>
      <c r="J62" s="112"/>
      <c r="K62" s="112"/>
      <c r="L62" s="112"/>
      <c r="M62" s="112"/>
      <c r="N62" s="112"/>
      <c r="O62" s="112"/>
      <c r="P62" s="112"/>
      <c r="Q62" s="112"/>
      <c r="R62" s="112"/>
      <c r="S62" s="112"/>
      <c r="T62" s="112"/>
      <c r="U62" s="112"/>
      <c r="V62" s="112"/>
      <c r="W62" s="112"/>
      <c r="X62" s="112"/>
      <c r="Y62" s="112"/>
      <c r="Z62" s="112"/>
      <c r="AA62" s="112"/>
      <c r="AB62" s="112"/>
      <c r="AC62" s="112"/>
    </row>
    <row r="63" spans="1:29" x14ac:dyDescent="0.25">
      <c r="A63" s="107" t="str">
        <f>IF(VLOOKUP(Данные!$B$1,tbl_main[],3)="","",VLOOKUP(Данные!$B$1,tbl_main[],3))</f>
        <v/>
      </c>
      <c r="B63" s="107"/>
      <c r="C63" s="107"/>
      <c r="D63" s="107"/>
      <c r="E63" s="107"/>
      <c r="F63" s="107"/>
      <c r="G63" s="107"/>
      <c r="H63" s="107"/>
      <c r="I63" s="107"/>
      <c r="J63" s="107"/>
      <c r="K63" s="107"/>
      <c r="M63" s="12"/>
      <c r="N63" s="12"/>
      <c r="O63" s="12"/>
      <c r="P63" s="12"/>
      <c r="Q63" s="12"/>
      <c r="R63" s="13" t="s">
        <v>53</v>
      </c>
      <c r="S63" s="108" t="str">
        <f>S35</f>
        <v xml:space="preserve"> ..</v>
      </c>
      <c r="T63" s="108"/>
      <c r="U63" s="108"/>
      <c r="V63" s="108"/>
      <c r="W63" s="108"/>
      <c r="X63" s="108"/>
      <c r="Y63" s="108"/>
      <c r="Z63" s="108"/>
      <c r="AA63" s="108"/>
      <c r="AB63" s="108"/>
      <c r="AC63" s="108"/>
    </row>
    <row r="64" spans="1:29" s="14" customFormat="1" ht="11.25" x14ac:dyDescent="0.25">
      <c r="A64" s="120" t="s">
        <v>52</v>
      </c>
      <c r="B64" s="120"/>
      <c r="C64" s="120"/>
      <c r="D64" s="120"/>
      <c r="E64" s="120"/>
      <c r="F64" s="120"/>
      <c r="G64" s="120"/>
      <c r="H64" s="120"/>
      <c r="I64" s="120"/>
      <c r="J64" s="120"/>
      <c r="K64" s="120"/>
      <c r="L64" s="120"/>
      <c r="M64" s="120"/>
      <c r="N64" s="120"/>
      <c r="O64" s="120"/>
      <c r="P64" s="120"/>
      <c r="Q64" s="120"/>
      <c r="R64" s="120"/>
      <c r="S64" s="120"/>
      <c r="T64" s="120"/>
      <c r="U64" s="120"/>
      <c r="V64" s="120"/>
      <c r="W64" s="120"/>
      <c r="X64" s="120"/>
      <c r="Y64" s="120"/>
      <c r="Z64" s="120"/>
      <c r="AA64" s="120"/>
      <c r="AB64" s="120"/>
      <c r="AC64" s="120"/>
    </row>
    <row r="65" spans="1:29" x14ac:dyDescent="0.25">
      <c r="A65" s="112"/>
      <c r="B65" s="112"/>
      <c r="C65" s="112"/>
      <c r="D65" s="112"/>
      <c r="E65" s="112"/>
      <c r="F65" s="112"/>
      <c r="G65" s="112"/>
      <c r="H65" s="112"/>
      <c r="I65" s="112"/>
      <c r="J65" s="112"/>
      <c r="K65" s="112"/>
      <c r="L65" s="112"/>
      <c r="M65" s="112"/>
      <c r="N65" s="112"/>
      <c r="O65" s="112"/>
      <c r="P65" s="112"/>
      <c r="Q65" s="112"/>
      <c r="R65" s="112"/>
      <c r="S65" s="112"/>
      <c r="T65" s="112"/>
      <c r="U65" s="112"/>
      <c r="V65" s="112"/>
      <c r="W65" s="112"/>
      <c r="X65" s="112"/>
      <c r="Y65" s="112"/>
      <c r="Z65" s="112"/>
      <c r="AA65" s="112"/>
      <c r="AB65" s="112"/>
      <c r="AC65" s="112"/>
    </row>
    <row r="69" spans="1:29" x14ac:dyDescent="0.25">
      <c r="A69" s="132" t="s">
        <v>19882</v>
      </c>
      <c r="B69" s="132"/>
      <c r="C69" s="132"/>
      <c r="D69" s="132"/>
      <c r="E69" s="132"/>
      <c r="F69" s="132"/>
      <c r="G69" s="132"/>
      <c r="H69" s="132"/>
      <c r="I69" s="132"/>
      <c r="J69" s="132"/>
      <c r="K69" s="132"/>
      <c r="L69" s="132"/>
      <c r="M69" s="132"/>
      <c r="N69" s="132"/>
      <c r="O69" s="132"/>
      <c r="P69" s="132"/>
      <c r="Q69" s="132"/>
      <c r="R69" s="132"/>
      <c r="S69" s="132"/>
      <c r="T69" s="132"/>
      <c r="U69" s="132"/>
      <c r="V69" s="132"/>
      <c r="W69" s="132"/>
      <c r="X69" s="132"/>
      <c r="Y69" s="132"/>
      <c r="Z69" s="132"/>
      <c r="AA69" s="132"/>
      <c r="AB69" s="132"/>
      <c r="AC69" s="132"/>
    </row>
    <row r="70" spans="1:29" ht="57.75" customHeight="1" x14ac:dyDescent="0.25">
      <c r="A70" s="133" t="str">
        <f>IF(VLOOKUP(Данные!$B$1,tbl_main[],4)="Да","Наличие награды за педагогическую деятельность: "&amp;VLOOKUP(Данные!$B$1,tbl_main[],5),"")</f>
        <v/>
      </c>
      <c r="B70" s="133"/>
      <c r="C70" s="133"/>
      <c r="D70" s="133"/>
      <c r="E70" s="133"/>
      <c r="F70" s="133"/>
      <c r="G70" s="133"/>
      <c r="H70" s="133"/>
      <c r="I70" s="133"/>
      <c r="J70" s="133"/>
      <c r="K70" s="133"/>
      <c r="L70" s="133"/>
      <c r="M70" s="133"/>
      <c r="N70" s="133"/>
      <c r="O70" s="133"/>
      <c r="P70" s="133"/>
      <c r="Q70" s="133"/>
      <c r="R70" s="133"/>
      <c r="S70" s="133"/>
      <c r="T70" s="133"/>
      <c r="U70" s="133"/>
      <c r="V70" s="133"/>
      <c r="W70" s="133"/>
      <c r="X70" s="133"/>
      <c r="Y70" s="133"/>
      <c r="Z70" s="133"/>
      <c r="AA70" s="133"/>
      <c r="AB70" s="133"/>
      <c r="AC70" s="133"/>
    </row>
    <row r="71" spans="1:29" ht="13.9" customHeight="1" x14ac:dyDescent="0.25">
      <c r="A71" s="74"/>
      <c r="B71" s="74"/>
      <c r="C71" s="74"/>
      <c r="D71" s="74"/>
      <c r="E71" s="74"/>
      <c r="F71" s="74"/>
      <c r="G71" s="74"/>
      <c r="H71" s="74"/>
      <c r="I71" s="74"/>
      <c r="J71" s="74"/>
      <c r="K71" s="74"/>
      <c r="L71" s="74"/>
      <c r="M71" s="74"/>
      <c r="N71" s="74"/>
      <c r="O71" s="74"/>
      <c r="P71" s="74"/>
      <c r="Q71" s="74"/>
      <c r="R71" s="74"/>
      <c r="S71" s="74"/>
      <c r="T71" s="74"/>
      <c r="U71" s="74"/>
      <c r="V71" s="74"/>
      <c r="W71" s="74"/>
      <c r="X71" s="74"/>
      <c r="Y71" s="74"/>
      <c r="Z71" s="74"/>
      <c r="AA71" s="74"/>
      <c r="AB71" s="74"/>
      <c r="AC71" s="74"/>
    </row>
    <row r="72" spans="1:29" ht="13.9" customHeight="1" x14ac:dyDescent="0.25">
      <c r="A72" s="74"/>
      <c r="B72" s="74"/>
      <c r="C72" s="74"/>
      <c r="D72" s="74"/>
      <c r="E72" s="74"/>
      <c r="F72" s="74"/>
      <c r="G72" s="74"/>
      <c r="H72" s="74"/>
      <c r="I72" s="74"/>
      <c r="J72" s="74"/>
      <c r="K72" s="74"/>
      <c r="L72" s="74"/>
      <c r="M72" s="74"/>
      <c r="N72" s="74"/>
      <c r="O72" s="74"/>
      <c r="P72" s="74"/>
      <c r="Q72" s="74"/>
      <c r="R72" s="74"/>
      <c r="S72" s="74"/>
      <c r="T72" s="74"/>
      <c r="U72" s="74"/>
      <c r="V72" s="74"/>
      <c r="W72" s="74"/>
      <c r="X72" s="74"/>
      <c r="Y72" s="74"/>
      <c r="Z72" s="74"/>
      <c r="AA72" s="74"/>
      <c r="AB72" s="74"/>
      <c r="AC72" s="74"/>
    </row>
    <row r="73" spans="1:29" ht="13.9" customHeight="1" x14ac:dyDescent="0.25">
      <c r="A73" s="74"/>
      <c r="B73" s="74"/>
      <c r="C73" s="74"/>
      <c r="D73" s="74"/>
      <c r="E73" s="74"/>
      <c r="F73" s="74"/>
      <c r="G73" s="74"/>
      <c r="H73" s="74"/>
      <c r="I73" s="74"/>
      <c r="J73" s="74"/>
      <c r="K73" s="74"/>
      <c r="L73" s="74"/>
      <c r="M73" s="74"/>
      <c r="N73" s="74"/>
      <c r="O73" s="74"/>
      <c r="P73" s="74"/>
      <c r="Q73" s="74"/>
      <c r="R73" s="74"/>
      <c r="S73" s="74"/>
      <c r="T73" s="74"/>
      <c r="U73" s="74"/>
      <c r="V73" s="74"/>
      <c r="W73" s="74"/>
      <c r="X73" s="74"/>
      <c r="Y73" s="74"/>
      <c r="Z73" s="74"/>
      <c r="AA73" s="74"/>
      <c r="AB73" s="74"/>
      <c r="AC73" s="74"/>
    </row>
    <row r="74" spans="1:29" ht="13.9" customHeight="1" x14ac:dyDescent="0.25">
      <c r="A74" s="74"/>
      <c r="B74" s="74"/>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row>
    <row r="75" spans="1:29" ht="13.9" customHeight="1" x14ac:dyDescent="0.25">
      <c r="A75" s="74"/>
      <c r="B75" s="74"/>
      <c r="C75" s="74"/>
      <c r="D75" s="74"/>
      <c r="E75" s="74"/>
      <c r="F75" s="74"/>
      <c r="G75" s="74"/>
      <c r="H75" s="74"/>
      <c r="I75" s="74"/>
      <c r="J75" s="74"/>
      <c r="K75" s="74"/>
      <c r="L75" s="74"/>
      <c r="M75" s="74"/>
      <c r="N75" s="74"/>
      <c r="O75" s="74"/>
      <c r="P75" s="74"/>
      <c r="Q75" s="74"/>
      <c r="R75" s="74"/>
      <c r="S75" s="74"/>
      <c r="T75" s="74"/>
      <c r="U75" s="74"/>
      <c r="V75" s="74"/>
      <c r="W75" s="74"/>
      <c r="X75" s="74"/>
      <c r="Y75" s="74"/>
      <c r="Z75" s="74"/>
      <c r="AA75" s="74"/>
      <c r="AB75" s="74"/>
      <c r="AC75" s="74"/>
    </row>
    <row r="76" spans="1:29" ht="13.9" customHeight="1" x14ac:dyDescent="0.25">
      <c r="A76" s="74"/>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row>
    <row r="77" spans="1:29" ht="13.9" customHeight="1" x14ac:dyDescent="0.25">
      <c r="A77" s="74"/>
      <c r="B77" s="74"/>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row>
  </sheetData>
  <sheetProtection algorithmName="SHA-512" hashValue="Z732/L3N7pM6TZBz0I2r3tLJw3WGsJMubDEZ85dRPUyxUY7LFBGWgCmfzYkKWDGCr/iYlhW81bWJdDtyXS+hBg==" saltValue="CIG/ab/0K6dCI5jGBpNuSg==" spinCount="100000" sheet="1" objects="1" selectLockedCells="1" selectUnlockedCells="1"/>
  <mergeCells count="76">
    <mergeCell ref="A69:AC69"/>
    <mergeCell ref="A70:AC70"/>
    <mergeCell ref="S6:AB6"/>
    <mergeCell ref="Q8:AB8"/>
    <mergeCell ref="Q9:AB9"/>
    <mergeCell ref="Q10:AB10"/>
    <mergeCell ref="A18:K18"/>
    <mergeCell ref="A25:K25"/>
    <mergeCell ref="L22:AC22"/>
    <mergeCell ref="L24:AC24"/>
    <mergeCell ref="L25:AC25"/>
    <mergeCell ref="A19:K19"/>
    <mergeCell ref="A20:K20"/>
    <mergeCell ref="A21:K21"/>
    <mergeCell ref="A22:K22"/>
    <mergeCell ref="A23:AC23"/>
    <mergeCell ref="A4:F4"/>
    <mergeCell ref="A13:AC13"/>
    <mergeCell ref="A14:AC14"/>
    <mergeCell ref="A16:AC16"/>
    <mergeCell ref="A17:K17"/>
    <mergeCell ref="Q11:AB11"/>
    <mergeCell ref="A24:K24"/>
    <mergeCell ref="A31:K31"/>
    <mergeCell ref="L27:AC27"/>
    <mergeCell ref="L28:AC28"/>
    <mergeCell ref="L30:AC30"/>
    <mergeCell ref="L31:AC31"/>
    <mergeCell ref="A26:AC26"/>
    <mergeCell ref="A27:K27"/>
    <mergeCell ref="A28:K28"/>
    <mergeCell ref="A29:AC29"/>
    <mergeCell ref="A30:K30"/>
    <mergeCell ref="A37:AC37"/>
    <mergeCell ref="A39:AC39"/>
    <mergeCell ref="L33:AC33"/>
    <mergeCell ref="A35:K35"/>
    <mergeCell ref="S35:AC35"/>
    <mergeCell ref="A64:AC64"/>
    <mergeCell ref="A65:AC65"/>
    <mergeCell ref="L17:AC17"/>
    <mergeCell ref="L18:AC18"/>
    <mergeCell ref="L19:AC19"/>
    <mergeCell ref="L20:AC20"/>
    <mergeCell ref="L21:AC21"/>
    <mergeCell ref="A60:AC60"/>
    <mergeCell ref="A58:AC58"/>
    <mergeCell ref="A47:AC47"/>
    <mergeCell ref="A48:AC48"/>
    <mergeCell ref="A44:AC44"/>
    <mergeCell ref="A45:AC45"/>
    <mergeCell ref="A46:AC46"/>
    <mergeCell ref="A40:AC40"/>
    <mergeCell ref="A42:AC42"/>
    <mergeCell ref="A1:AC1"/>
    <mergeCell ref="A2:AC2"/>
    <mergeCell ref="A61:AC61"/>
    <mergeCell ref="A62:AC62"/>
    <mergeCell ref="A59:AC59"/>
    <mergeCell ref="A54:AC54"/>
    <mergeCell ref="A56:AC56"/>
    <mergeCell ref="A57:AC57"/>
    <mergeCell ref="A49:AC49"/>
    <mergeCell ref="A50:AC50"/>
    <mergeCell ref="A51:AC51"/>
    <mergeCell ref="A43:AC43"/>
    <mergeCell ref="A32:AC32"/>
    <mergeCell ref="A33:K33"/>
    <mergeCell ref="A36:AC36"/>
    <mergeCell ref="Q7:AB7"/>
    <mergeCell ref="A63:K63"/>
    <mergeCell ref="S63:AC63"/>
    <mergeCell ref="A53:C53"/>
    <mergeCell ref="D53:AC53"/>
    <mergeCell ref="A55:D55"/>
    <mergeCell ref="E55:AC5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tabColor rgb="FFFF0000"/>
  </sheetPr>
  <dimension ref="A1:Z28"/>
  <sheetViews>
    <sheetView workbookViewId="0">
      <selection activeCell="AB9" sqref="AB9"/>
    </sheetView>
  </sheetViews>
  <sheetFormatPr defaultColWidth="3.28515625" defaultRowHeight="15.75" x14ac:dyDescent="0.25"/>
  <cols>
    <col min="1" max="1" width="3.42578125" style="35" customWidth="1"/>
    <col min="2" max="16384" width="3.28515625" style="35"/>
  </cols>
  <sheetData>
    <row r="1" spans="1:26" ht="28.35" customHeight="1" x14ac:dyDescent="0.25">
      <c r="A1" s="125" t="s">
        <v>19922</v>
      </c>
      <c r="B1" s="125"/>
      <c r="C1" s="125"/>
      <c r="D1" s="125"/>
      <c r="E1" s="125"/>
      <c r="F1" s="125"/>
      <c r="G1" s="125"/>
      <c r="H1" s="125"/>
      <c r="I1" s="125"/>
      <c r="J1" s="125"/>
      <c r="K1" s="125"/>
      <c r="L1" s="125"/>
      <c r="M1" s="125"/>
      <c r="N1" s="125"/>
      <c r="O1" s="125"/>
      <c r="P1" s="125"/>
      <c r="Q1" s="125"/>
      <c r="R1" s="125"/>
      <c r="S1" s="125"/>
      <c r="T1" s="125"/>
      <c r="U1" s="125"/>
      <c r="V1" s="125"/>
      <c r="W1" s="125"/>
      <c r="X1" s="125"/>
      <c r="Y1" s="125"/>
      <c r="Z1" s="125"/>
    </row>
    <row r="2" spans="1:26" ht="10.5" hidden="1" customHeight="1" x14ac:dyDescent="0.25">
      <c r="B2" s="36"/>
      <c r="C2" s="36"/>
      <c r="D2" s="36"/>
      <c r="E2" s="36"/>
      <c r="F2" s="36"/>
      <c r="G2" s="36"/>
      <c r="H2" s="36"/>
      <c r="I2" s="37"/>
      <c r="J2" s="37"/>
      <c r="K2" s="37"/>
      <c r="L2" s="37"/>
      <c r="M2" s="37"/>
      <c r="N2" s="37"/>
      <c r="O2" s="37"/>
      <c r="P2" s="37"/>
      <c r="Q2" s="37"/>
      <c r="R2" s="37"/>
      <c r="S2" s="37"/>
      <c r="T2" s="37"/>
      <c r="U2" s="37"/>
      <c r="V2" s="37"/>
      <c r="W2" s="37"/>
      <c r="X2" s="37"/>
      <c r="Y2" s="37"/>
      <c r="Z2" s="37"/>
    </row>
    <row r="3" spans="1:26" hidden="1" x14ac:dyDescent="0.25">
      <c r="A3" s="143"/>
      <c r="B3" s="143"/>
      <c r="C3" s="143"/>
      <c r="D3" s="143"/>
      <c r="E3" s="143"/>
      <c r="F3" s="143"/>
      <c r="G3" s="143"/>
      <c r="H3" s="143"/>
      <c r="I3" s="143"/>
      <c r="J3" s="143"/>
      <c r="K3" s="143"/>
      <c r="L3" s="143"/>
      <c r="M3" s="143"/>
      <c r="N3" s="143"/>
      <c r="O3" s="143"/>
      <c r="P3" s="143"/>
      <c r="Q3" s="143"/>
      <c r="R3" s="143"/>
      <c r="S3" s="143"/>
      <c r="T3" s="143"/>
      <c r="U3" s="143"/>
      <c r="V3" s="143"/>
      <c r="W3" s="143"/>
      <c r="X3" s="143"/>
      <c r="Y3" s="143"/>
      <c r="Z3" s="143"/>
    </row>
    <row r="5" spans="1:26" x14ac:dyDescent="0.25">
      <c r="A5" s="38" t="s">
        <v>76</v>
      </c>
      <c r="B5" s="38"/>
      <c r="C5" s="144" t="str">
        <f>VLOOKUP(Данные!$B$1,tbl_main[],6)&amp;" "&amp;VLOOKUP(Данные!$B$1,tbl_main[],7)&amp;" "&amp;VLOOKUP(Данные!$B$1,tbl_main[],8)</f>
        <v xml:space="preserve">  </v>
      </c>
      <c r="D5" s="144"/>
      <c r="E5" s="144"/>
      <c r="F5" s="144"/>
      <c r="G5" s="144"/>
      <c r="H5" s="144"/>
      <c r="I5" s="144"/>
      <c r="J5" s="144"/>
      <c r="K5" s="144"/>
      <c r="L5" s="144"/>
      <c r="M5" s="144"/>
      <c r="N5" s="144"/>
      <c r="O5" s="144"/>
      <c r="P5" s="144"/>
      <c r="Q5" s="144"/>
      <c r="R5" s="144"/>
      <c r="S5" s="144"/>
      <c r="T5" s="144"/>
      <c r="U5" s="144"/>
      <c r="V5" s="144"/>
      <c r="W5" s="144"/>
      <c r="X5" s="144"/>
      <c r="Y5" s="144"/>
      <c r="Z5" s="144"/>
    </row>
    <row r="7" spans="1:26" ht="37.5" customHeight="1" x14ac:dyDescent="0.25">
      <c r="A7" s="130" t="s">
        <v>73</v>
      </c>
      <c r="B7" s="130"/>
      <c r="C7" s="130"/>
      <c r="D7" s="130"/>
      <c r="E7" s="130"/>
      <c r="F7" s="130"/>
      <c r="G7" s="130"/>
      <c r="H7" s="130"/>
      <c r="I7" s="130"/>
      <c r="J7" s="130"/>
      <c r="K7" s="130"/>
      <c r="L7" s="130"/>
      <c r="M7" s="130"/>
      <c r="N7" s="130"/>
      <c r="O7" s="130"/>
      <c r="P7" s="130"/>
      <c r="Q7" s="130"/>
      <c r="R7" s="130"/>
      <c r="S7" s="130"/>
      <c r="T7" s="130"/>
      <c r="U7" s="130"/>
      <c r="V7" s="130"/>
      <c r="W7" s="130"/>
      <c r="X7" s="130"/>
      <c r="Y7" s="130"/>
      <c r="Z7" s="130"/>
    </row>
    <row r="8" spans="1:26" ht="20.100000000000001" customHeight="1" x14ac:dyDescent="0.25">
      <c r="A8" s="39"/>
      <c r="B8" s="39"/>
      <c r="C8" s="39"/>
      <c r="D8" s="39"/>
      <c r="E8" s="39"/>
      <c r="F8" s="39"/>
      <c r="G8" s="39"/>
      <c r="H8" s="39"/>
      <c r="I8" s="39"/>
      <c r="J8" s="39"/>
      <c r="K8" s="39"/>
      <c r="L8" s="39"/>
      <c r="M8" s="39"/>
      <c r="N8" s="39"/>
      <c r="O8" s="39"/>
      <c r="P8" s="39"/>
      <c r="Q8" s="39"/>
      <c r="R8" s="39"/>
      <c r="S8" s="39"/>
      <c r="T8" s="39"/>
      <c r="U8" s="39"/>
      <c r="V8" s="39"/>
      <c r="W8" s="39"/>
      <c r="X8" s="39"/>
      <c r="Y8" s="39"/>
      <c r="Z8" s="39"/>
    </row>
    <row r="9" spans="1:26" x14ac:dyDescent="0.25">
      <c r="A9" s="145" t="str">
        <f>"№ "&amp;VLOOKUP(Данные!$B$1,tbl_main[],2,FALSE)</f>
        <v xml:space="preserve">№ </v>
      </c>
      <c r="B9" s="145"/>
      <c r="C9" s="145"/>
      <c r="D9" s="145"/>
      <c r="E9" s="145"/>
      <c r="F9" s="145"/>
      <c r="U9" s="141">
        <f>IF(Данные!$G$5="","",Данные!$G$5)</f>
        <v>45989</v>
      </c>
      <c r="V9" s="141"/>
      <c r="W9" s="141"/>
      <c r="X9" s="141"/>
      <c r="Y9" s="141"/>
      <c r="Z9" s="141"/>
    </row>
    <row r="11" spans="1:26" x14ac:dyDescent="0.25">
      <c r="A11" s="143" t="str">
        <f>"Уважаемый(ая) "&amp;VLOOKUP(Данные!$B$1,tbl_main[],7,FALSE)&amp;" "&amp;VLOOKUP(Данные!$B$1,tbl_main[],8,FALSE)&amp;"!"</f>
        <v>Уважаемый(ая)  !</v>
      </c>
      <c r="B11" s="143"/>
      <c r="C11" s="143"/>
      <c r="D11" s="143"/>
      <c r="E11" s="143"/>
      <c r="F11" s="143"/>
      <c r="G11" s="143"/>
      <c r="H11" s="143"/>
      <c r="I11" s="143"/>
      <c r="J11" s="143"/>
      <c r="K11" s="143"/>
      <c r="L11" s="143"/>
      <c r="M11" s="143"/>
      <c r="N11" s="143"/>
      <c r="O11" s="143"/>
      <c r="P11" s="143"/>
      <c r="Q11" s="143"/>
      <c r="R11" s="143"/>
      <c r="S11" s="143"/>
      <c r="T11" s="143"/>
      <c r="U11" s="143"/>
      <c r="V11" s="143"/>
      <c r="W11" s="143"/>
      <c r="X11" s="143"/>
      <c r="Y11" s="143"/>
      <c r="Z11" s="143"/>
    </row>
    <row r="13" spans="1:26" ht="49.15" customHeight="1" x14ac:dyDescent="0.25">
      <c r="A13" s="140" t="str">
        <f>"По результатам рассмотрения заявления "&amp;"№ "&amp;VLOOKUP(Данные!$B$1,tbl_main[],2)&amp;" от "&amp;TEXT(VLOOKUP(Данные!$B$1,tbl_main[],3),"ДД.ММ.ГГГГ")&amp;" г. в соответствии с Приказом Министерства просвещения Российской Федерации от 24 марта 2023 года "</f>
        <v xml:space="preserve">По результатам рассмотрения заявления №  от  г. в соответствии с Приказом Министерства просвещения Российской Федерации от 24 марта 2023 года </v>
      </c>
      <c r="B13" s="140"/>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row>
    <row r="14" spans="1:26" ht="47.85" customHeight="1" x14ac:dyDescent="0.25">
      <c r="A14" s="140" t="s">
        <v>141</v>
      </c>
      <c r="B14" s="140"/>
      <c r="C14" s="140"/>
      <c r="D14" s="140"/>
      <c r="E14" s="140"/>
      <c r="F14" s="140"/>
      <c r="G14" s="140"/>
      <c r="H14" s="140"/>
      <c r="I14" s="140"/>
      <c r="J14" s="140"/>
      <c r="K14" s="140"/>
      <c r="L14" s="140"/>
      <c r="M14" s="140"/>
      <c r="N14" s="140"/>
      <c r="O14" s="140"/>
      <c r="P14" s="140"/>
      <c r="Q14" s="140"/>
      <c r="R14" s="140"/>
      <c r="S14" s="140"/>
      <c r="T14" s="140"/>
      <c r="U14" s="140"/>
      <c r="V14" s="140"/>
      <c r="W14" s="140"/>
      <c r="X14" s="140"/>
      <c r="Y14" s="140"/>
      <c r="Z14" s="140"/>
    </row>
    <row r="15" spans="1:26" ht="12.6" customHeight="1" x14ac:dyDescent="0.25">
      <c r="A15" s="40"/>
      <c r="B15" s="40"/>
      <c r="C15" s="40"/>
      <c r="D15" s="40"/>
      <c r="E15" s="40"/>
      <c r="F15" s="40"/>
      <c r="G15" s="40"/>
      <c r="H15" s="40"/>
      <c r="I15" s="40"/>
      <c r="J15" s="40"/>
      <c r="K15" s="40"/>
      <c r="L15" s="40"/>
      <c r="M15" s="40"/>
      <c r="N15" s="40"/>
      <c r="O15" s="40"/>
      <c r="P15" s="40"/>
      <c r="Q15" s="40"/>
      <c r="R15" s="40"/>
      <c r="S15" s="40"/>
      <c r="T15" s="40"/>
      <c r="U15" s="40"/>
      <c r="V15" s="40"/>
      <c r="W15" s="40"/>
      <c r="X15" s="40"/>
      <c r="Y15" s="40"/>
      <c r="Z15" s="40"/>
    </row>
    <row r="16" spans="1:26" x14ac:dyDescent="0.25">
      <c r="A16" s="139" t="s">
        <v>31</v>
      </c>
      <c r="B16" s="139"/>
      <c r="C16" s="139"/>
      <c r="D16" s="139"/>
      <c r="E16" s="139"/>
      <c r="F16" s="139"/>
      <c r="G16" s="139"/>
      <c r="H16" s="139"/>
      <c r="I16" s="139"/>
      <c r="J16" s="139"/>
      <c r="K16" s="139"/>
      <c r="L16" s="139"/>
      <c r="M16" s="139"/>
      <c r="N16" s="139"/>
      <c r="O16" s="139"/>
      <c r="P16" s="139"/>
      <c r="Q16" s="139"/>
      <c r="R16" s="139"/>
      <c r="S16" s="136" t="s">
        <v>19921</v>
      </c>
      <c r="T16" s="136"/>
      <c r="U16" s="136"/>
      <c r="V16" s="136"/>
      <c r="W16" s="136"/>
      <c r="X16" s="136"/>
      <c r="Y16" s="136"/>
      <c r="Z16" s="136"/>
    </row>
    <row r="17" spans="1:26" x14ac:dyDescent="0.25">
      <c r="A17" s="139" t="s">
        <v>32</v>
      </c>
      <c r="B17" s="139"/>
      <c r="C17" s="139"/>
      <c r="D17" s="139"/>
      <c r="E17" s="139"/>
      <c r="F17" s="139"/>
      <c r="G17" s="139"/>
      <c r="H17" s="139"/>
      <c r="I17" s="139"/>
      <c r="J17" s="139"/>
      <c r="K17" s="139"/>
      <c r="L17" s="139"/>
      <c r="M17" s="139"/>
      <c r="N17" s="139"/>
      <c r="O17" s="139"/>
      <c r="P17" s="139"/>
      <c r="Q17" s="139"/>
      <c r="R17" s="139"/>
      <c r="S17" s="141">
        <f>IF(Данные!C5="","",Данные!C5)</f>
        <v>46045</v>
      </c>
      <c r="T17" s="141"/>
      <c r="U17" s="141"/>
      <c r="V17" s="141"/>
      <c r="W17" s="141"/>
      <c r="X17" s="141"/>
      <c r="Y17" s="141"/>
      <c r="Z17" s="141"/>
    </row>
    <row r="18" spans="1:26" x14ac:dyDescent="0.25">
      <c r="A18" s="139" t="s">
        <v>33</v>
      </c>
      <c r="B18" s="139"/>
      <c r="C18" s="139"/>
      <c r="D18" s="139"/>
      <c r="E18" s="139"/>
      <c r="F18" s="139"/>
      <c r="G18" s="139"/>
      <c r="H18" s="139"/>
      <c r="I18" s="139"/>
      <c r="J18" s="139"/>
      <c r="K18" s="139"/>
      <c r="L18" s="139"/>
      <c r="M18" s="139"/>
      <c r="N18" s="139"/>
      <c r="O18" s="139"/>
      <c r="P18" s="139"/>
      <c r="Q18" s="139"/>
      <c r="R18" s="139"/>
      <c r="S18" s="142" t="s">
        <v>142</v>
      </c>
      <c r="T18" s="142"/>
      <c r="U18" s="142"/>
      <c r="V18" s="142"/>
      <c r="W18" s="142"/>
      <c r="X18" s="142"/>
      <c r="Y18" s="142"/>
      <c r="Z18" s="142"/>
    </row>
    <row r="19" spans="1:26" x14ac:dyDescent="0.25">
      <c r="A19" s="139" t="s">
        <v>34</v>
      </c>
      <c r="B19" s="139"/>
      <c r="C19" s="139"/>
      <c r="D19" s="139"/>
      <c r="E19" s="139"/>
      <c r="F19" s="139"/>
      <c r="G19" s="139"/>
      <c r="H19" s="139"/>
      <c r="I19" s="139"/>
      <c r="J19" s="139"/>
      <c r="K19" s="139"/>
      <c r="L19" s="139"/>
      <c r="M19" s="139"/>
      <c r="N19" s="139"/>
      <c r="O19" s="139"/>
      <c r="P19" s="139"/>
      <c r="Q19" s="139"/>
      <c r="R19" s="139"/>
      <c r="S19" s="138" t="s">
        <v>103</v>
      </c>
      <c r="T19" s="138"/>
      <c r="U19" s="138"/>
      <c r="V19" s="138"/>
      <c r="W19" s="138"/>
      <c r="X19" s="138"/>
      <c r="Y19" s="138"/>
      <c r="Z19" s="138"/>
    </row>
    <row r="21" spans="1:26" x14ac:dyDescent="0.25">
      <c r="A21" s="139" t="s">
        <v>72</v>
      </c>
      <c r="B21" s="139"/>
      <c r="C21" s="139"/>
      <c r="D21" s="139"/>
      <c r="E21" s="139"/>
      <c r="F21" s="139"/>
      <c r="G21" s="139"/>
      <c r="H21" s="139"/>
      <c r="I21" s="139"/>
      <c r="J21" s="139"/>
      <c r="K21" s="139"/>
      <c r="L21" s="139"/>
      <c r="M21" s="139"/>
      <c r="N21" s="139"/>
      <c r="O21" s="139"/>
      <c r="P21" s="139"/>
      <c r="Q21" s="139"/>
      <c r="R21" s="139"/>
      <c r="S21" s="139"/>
      <c r="T21" s="139"/>
      <c r="U21" s="139"/>
      <c r="V21" s="139"/>
      <c r="W21" s="139"/>
      <c r="X21" s="139"/>
      <c r="Y21" s="139"/>
      <c r="Z21" s="139"/>
    </row>
    <row r="23" spans="1:26" ht="48.6" customHeight="1" x14ac:dyDescent="0.25">
      <c r="A23" s="140" t="s">
        <v>15992</v>
      </c>
      <c r="B23" s="140"/>
      <c r="C23" s="140"/>
      <c r="D23" s="140"/>
      <c r="E23" s="140"/>
      <c r="F23" s="140"/>
      <c r="G23" s="140"/>
      <c r="H23" s="140"/>
      <c r="I23" s="140"/>
      <c r="J23" s="140"/>
      <c r="K23" s="140"/>
      <c r="L23" s="140"/>
      <c r="M23" s="140"/>
      <c r="N23" s="140"/>
      <c r="O23" s="140"/>
      <c r="P23" s="140"/>
      <c r="Q23" s="140"/>
      <c r="R23" s="140"/>
      <c r="S23" s="140"/>
      <c r="T23" s="140"/>
      <c r="U23" s="140"/>
      <c r="V23" s="140"/>
      <c r="W23" s="140"/>
      <c r="X23" s="140"/>
      <c r="Y23" s="140"/>
      <c r="Z23" s="140"/>
    </row>
    <row r="26" spans="1:26" ht="15.6" customHeight="1" x14ac:dyDescent="0.25">
      <c r="A26" s="132" t="s">
        <v>139</v>
      </c>
      <c r="B26" s="132"/>
      <c r="C26" s="132"/>
      <c r="D26" s="132"/>
      <c r="E26" s="132"/>
      <c r="F26" s="132"/>
      <c r="G26" s="132"/>
      <c r="H26" s="132"/>
      <c r="I26" s="132"/>
      <c r="J26" s="132"/>
      <c r="K26" s="132"/>
      <c r="L26" s="132"/>
    </row>
    <row r="27" spans="1:26" x14ac:dyDescent="0.25">
      <c r="A27" s="132"/>
      <c r="B27" s="132"/>
      <c r="C27" s="132"/>
      <c r="D27" s="132"/>
      <c r="E27" s="132"/>
      <c r="F27" s="132"/>
      <c r="G27" s="132"/>
      <c r="H27" s="132"/>
      <c r="I27" s="132"/>
      <c r="J27" s="132"/>
      <c r="K27" s="132"/>
      <c r="L27" s="132"/>
      <c r="M27" s="136"/>
      <c r="N27" s="136"/>
      <c r="O27" s="136"/>
      <c r="P27" s="136"/>
      <c r="Q27" s="136"/>
      <c r="R27" s="136"/>
      <c r="S27" s="136"/>
      <c r="T27" s="136"/>
      <c r="U27" s="136"/>
      <c r="V27" s="41" t="s">
        <v>140</v>
      </c>
    </row>
    <row r="28" spans="1:26" x14ac:dyDescent="0.25">
      <c r="M28" s="137" t="s">
        <v>136</v>
      </c>
      <c r="N28" s="137"/>
      <c r="O28" s="137"/>
      <c r="P28" s="137"/>
      <c r="Q28" s="137"/>
      <c r="R28" s="137"/>
      <c r="S28" s="137"/>
      <c r="T28" s="137"/>
      <c r="U28" s="137"/>
    </row>
  </sheetData>
  <sheetProtection algorithmName="SHA-512" hashValue="FbK9YWV6LFbZ7KequGNTwNn99XZXCw4OlY7n7EnSesSIYHFJveKMuH7B2QsX7y7dLRNwN7HAlUQY19MtrYQ6Ww==" saltValue="BeuxXUbEcHO2hztRFGCtAQ==" spinCount="100000" sheet="1" objects="1" selectLockedCells="1" selectUnlockedCells="1"/>
  <mergeCells count="22">
    <mergeCell ref="A1:Z1"/>
    <mergeCell ref="A11:Z11"/>
    <mergeCell ref="A13:Z13"/>
    <mergeCell ref="A14:Z14"/>
    <mergeCell ref="A3:Z3"/>
    <mergeCell ref="A7:Z7"/>
    <mergeCell ref="C5:Z5"/>
    <mergeCell ref="U9:Z9"/>
    <mergeCell ref="A9:F9"/>
    <mergeCell ref="A18:R18"/>
    <mergeCell ref="A23:Z23"/>
    <mergeCell ref="A19:R19"/>
    <mergeCell ref="A16:R16"/>
    <mergeCell ref="A17:R17"/>
    <mergeCell ref="S16:Z16"/>
    <mergeCell ref="S17:Z17"/>
    <mergeCell ref="S18:Z18"/>
    <mergeCell ref="M27:U27"/>
    <mergeCell ref="M28:U28"/>
    <mergeCell ref="A26:L27"/>
    <mergeCell ref="S19:Z19"/>
    <mergeCell ref="A21:Z21"/>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tabColor rgb="FFFF0000"/>
  </sheetPr>
  <dimension ref="A1:AC33"/>
  <sheetViews>
    <sheetView workbookViewId="0">
      <selection activeCell="W5" sqref="W5"/>
    </sheetView>
  </sheetViews>
  <sheetFormatPr defaultColWidth="3" defaultRowHeight="15.75" x14ac:dyDescent="0.25"/>
  <cols>
    <col min="1" max="16384" width="3" style="49"/>
  </cols>
  <sheetData>
    <row r="1" spans="1:29" ht="27" customHeight="1" x14ac:dyDescent="0.25">
      <c r="A1" s="125" t="s">
        <v>19922</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row>
    <row r="2" spans="1:29" x14ac:dyDescent="0.25">
      <c r="A2" s="154" t="str">
        <f>"№ "&amp;VLOOKUP(Данные!$B$1,tbl_main[],2,FALSE)</f>
        <v xml:space="preserve">№ </v>
      </c>
      <c r="B2" s="154"/>
      <c r="C2" s="154"/>
      <c r="D2" s="154"/>
      <c r="E2" s="154"/>
      <c r="F2" s="154"/>
      <c r="G2" s="154"/>
    </row>
    <row r="3" spans="1:29" x14ac:dyDescent="0.25">
      <c r="A3" s="77"/>
      <c r="B3" s="77"/>
      <c r="C3" s="77"/>
      <c r="D3" s="77"/>
      <c r="E3" s="77"/>
      <c r="F3" s="77"/>
      <c r="G3" s="77"/>
    </row>
    <row r="4" spans="1:29" x14ac:dyDescent="0.25">
      <c r="A4" s="148" t="s">
        <v>305</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row>
    <row r="6" spans="1:29" ht="15.6" customHeight="1" x14ac:dyDescent="0.25">
      <c r="A6" s="149" t="s">
        <v>124</v>
      </c>
      <c r="B6" s="149"/>
      <c r="C6" s="149"/>
      <c r="D6" s="149"/>
      <c r="E6" s="149"/>
      <c r="F6" s="149"/>
      <c r="G6" s="149"/>
      <c r="H6" s="149"/>
      <c r="I6" s="149"/>
      <c r="J6" s="149"/>
      <c r="K6" s="149"/>
      <c r="L6" s="149"/>
      <c r="M6" s="149"/>
      <c r="N6" s="149"/>
      <c r="O6" s="146" t="str">
        <f>VLOOKUP(Данные!$B$1,tbl_main[],6,FALSE)&amp;" "&amp;VLOOKUP(Данные!$B$1,tbl_main[],7,FALSE)&amp;" "&amp;VLOOKUP(Данные!$B$1,tbl_main[],8,FALSE)</f>
        <v xml:space="preserve">  </v>
      </c>
      <c r="P6" s="146"/>
      <c r="Q6" s="146"/>
      <c r="R6" s="146"/>
      <c r="S6" s="146"/>
      <c r="T6" s="146"/>
      <c r="U6" s="146"/>
      <c r="V6" s="146"/>
      <c r="W6" s="146"/>
      <c r="X6" s="146"/>
      <c r="Y6" s="146"/>
      <c r="Z6" s="146"/>
      <c r="AA6" s="146"/>
      <c r="AB6" s="146"/>
      <c r="AC6" s="146"/>
    </row>
    <row r="7" spans="1:29" ht="80.25" customHeight="1" x14ac:dyDescent="0.25">
      <c r="A7" s="151" t="s">
        <v>125</v>
      </c>
      <c r="B7" s="151"/>
      <c r="C7" s="151"/>
      <c r="D7" s="151"/>
      <c r="E7" s="151"/>
      <c r="F7" s="151"/>
      <c r="G7" s="151"/>
      <c r="H7" s="151"/>
      <c r="I7" s="151"/>
      <c r="J7" s="151"/>
      <c r="K7" s="151"/>
      <c r="L7" s="151"/>
      <c r="M7" s="151"/>
      <c r="N7" s="151"/>
      <c r="O7" s="152" t="str">
        <f>IF(VLOOKUP(Данные!$B$1,tbl_main[],25,FALSE)="","",VLOOKUP(Данные!$B$1,tbl_main[],25,FALSE))</f>
        <v/>
      </c>
      <c r="P7" s="152"/>
      <c r="Q7" s="152"/>
      <c r="R7" s="152"/>
      <c r="S7" s="152"/>
      <c r="T7" s="152"/>
      <c r="U7" s="152"/>
      <c r="V7" s="152"/>
      <c r="W7" s="152"/>
      <c r="X7" s="152"/>
      <c r="Y7" s="152"/>
      <c r="Z7" s="152"/>
      <c r="AA7" s="152"/>
      <c r="AB7" s="152"/>
      <c r="AC7" s="152"/>
    </row>
    <row r="8" spans="1:29" ht="15.6" customHeight="1" x14ac:dyDescent="0.25">
      <c r="A8" s="149" t="s">
        <v>306</v>
      </c>
      <c r="B8" s="149"/>
      <c r="C8" s="149"/>
      <c r="D8" s="149"/>
      <c r="E8" s="149"/>
      <c r="F8" s="149"/>
      <c r="G8" s="149"/>
      <c r="H8" s="149"/>
      <c r="I8" s="149"/>
      <c r="J8" s="149"/>
      <c r="K8" s="149"/>
      <c r="L8" s="149"/>
      <c r="M8" s="149"/>
      <c r="N8" s="149"/>
      <c r="O8" s="153" t="str">
        <f>IF(VLOOKUP(Данные!$B$1,tbl_main[],21,FALSE)="","",VLOOKUP(Данные!$B$1,tbl_main[],21,FALSE))</f>
        <v/>
      </c>
      <c r="P8" s="153"/>
      <c r="Q8" s="153"/>
      <c r="R8" s="153"/>
      <c r="S8" s="153"/>
      <c r="T8" s="153"/>
      <c r="U8" s="153"/>
      <c r="V8" s="153"/>
      <c r="W8" s="153"/>
      <c r="X8" s="153"/>
      <c r="Y8" s="153"/>
      <c r="Z8" s="153"/>
      <c r="AA8" s="153"/>
      <c r="AB8" s="153"/>
      <c r="AC8" s="153"/>
    </row>
    <row r="9" spans="1:29" x14ac:dyDescent="0.25">
      <c r="A9" s="50"/>
      <c r="B9" s="50"/>
      <c r="C9" s="50"/>
      <c r="D9" s="50"/>
      <c r="E9" s="50"/>
      <c r="F9" s="50"/>
      <c r="G9" s="50"/>
      <c r="H9" s="50"/>
      <c r="I9" s="50"/>
      <c r="J9" s="50"/>
      <c r="K9" s="50"/>
      <c r="L9" s="50"/>
      <c r="M9" s="50"/>
      <c r="N9" s="50"/>
      <c r="O9" s="51"/>
      <c r="P9" s="51"/>
      <c r="Q9" s="51"/>
      <c r="R9" s="51"/>
      <c r="S9" s="51"/>
      <c r="T9" s="51"/>
      <c r="U9" s="51"/>
      <c r="V9" s="51"/>
      <c r="W9" s="51"/>
      <c r="X9" s="51"/>
      <c r="Y9" s="51"/>
      <c r="Z9" s="51"/>
      <c r="AA9" s="51"/>
      <c r="AB9" s="51"/>
      <c r="AC9" s="51"/>
    </row>
    <row r="10" spans="1:29" ht="53.25" customHeight="1" x14ac:dyDescent="0.25">
      <c r="A10" s="151" t="s">
        <v>307</v>
      </c>
      <c r="B10" s="151"/>
      <c r="C10" s="151"/>
      <c r="D10" s="151"/>
      <c r="E10" s="151"/>
      <c r="F10" s="151"/>
      <c r="G10" s="151"/>
      <c r="H10" s="151"/>
      <c r="I10" s="151"/>
      <c r="J10" s="151"/>
      <c r="K10" s="151"/>
      <c r="L10" s="151"/>
      <c r="M10" s="151"/>
      <c r="N10" s="151"/>
      <c r="O10" s="151"/>
      <c r="P10" s="151"/>
      <c r="Q10" s="151"/>
      <c r="R10" s="151"/>
      <c r="S10" s="151"/>
      <c r="T10" s="151"/>
      <c r="U10" s="151"/>
      <c r="V10" s="151"/>
      <c r="W10" s="151"/>
      <c r="X10" s="156" t="str">
        <f>IF(VLOOKUP(Данные!$B$1,tbl_main[],23,FALSE)="","",VLOOKUP(Данные!$B$1,tbl_main[],23,FALSE))</f>
        <v/>
      </c>
      <c r="Y10" s="156"/>
      <c r="Z10" s="156"/>
      <c r="AA10" s="156"/>
      <c r="AB10" s="156"/>
      <c r="AC10" s="156"/>
    </row>
    <row r="11" spans="1:29" x14ac:dyDescent="0.25">
      <c r="X11" s="150"/>
      <c r="Y11" s="150"/>
      <c r="Z11" s="150"/>
      <c r="AA11" s="150"/>
      <c r="AB11" s="150"/>
      <c r="AC11" s="150"/>
    </row>
    <row r="12" spans="1:29" ht="24" customHeight="1" x14ac:dyDescent="0.25">
      <c r="A12" s="155" t="str">
        <f>"Уровень квалификации по должности ''"&amp;VLOOKUP(Данные!$B$1,tbl_main[],20,FALSE)&amp;"'':"</f>
        <v>Уровень квалификации по должности '''':</v>
      </c>
      <c r="B12" s="155"/>
      <c r="C12" s="155"/>
      <c r="D12" s="155"/>
      <c r="E12" s="155"/>
      <c r="F12" s="155"/>
      <c r="G12" s="155"/>
      <c r="H12" s="155"/>
      <c r="I12" s="155"/>
      <c r="J12" s="155"/>
      <c r="K12" s="155"/>
      <c r="L12" s="155"/>
      <c r="M12" s="155"/>
      <c r="N12" s="155"/>
      <c r="O12" s="155"/>
      <c r="P12" s="155"/>
      <c r="Q12" s="155"/>
      <c r="R12" s="155"/>
      <c r="S12" s="155"/>
      <c r="T12" s="155"/>
      <c r="U12" s="155"/>
      <c r="V12" s="155"/>
      <c r="W12" s="155"/>
      <c r="X12" s="155"/>
      <c r="Y12" s="155"/>
      <c r="Z12" s="155"/>
      <c r="AA12" s="155"/>
      <c r="AB12" s="155"/>
      <c r="AC12" s="155"/>
    </row>
    <row r="13" spans="1:29" x14ac:dyDescent="0.25">
      <c r="A13" s="157" t="str">
        <f>IF(VLOOKUP(Данные!$B$1,tbl_main[],24,FALSE)="Установить"," соответствует"," несоответствует")</f>
        <v xml:space="preserve"> несоответствует</v>
      </c>
      <c r="B13" s="157"/>
      <c r="C13" s="157"/>
      <c r="D13" s="157"/>
      <c r="E13" s="157"/>
      <c r="F13" s="157"/>
      <c r="G13" s="157"/>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45.75" customHeight="1" x14ac:dyDescent="0.25">
      <c r="A14" s="158" t="str">
        <f>"требованиям, предъявляемым к квалификационной категории ''"&amp;VLOOKUP(Данные!$B$1,tbl_main[],21,FALSE)&amp;"'' на основании всестороннего анализа профессиональной деятельности педагогического работника."</f>
        <v>требованиям, предъявляемым к квалификационной категории '''' на основании всестороннего анализа профессиональной деятельности педагогического работника.</v>
      </c>
      <c r="B14" s="158"/>
      <c r="C14" s="158"/>
      <c r="D14" s="158"/>
      <c r="E14" s="158"/>
      <c r="F14" s="158"/>
      <c r="G14" s="158"/>
      <c r="H14" s="158"/>
      <c r="I14" s="158"/>
      <c r="J14" s="158"/>
      <c r="K14" s="158"/>
      <c r="L14" s="158"/>
      <c r="M14" s="158"/>
      <c r="N14" s="158"/>
      <c r="O14" s="158"/>
      <c r="P14" s="158"/>
      <c r="Q14" s="158"/>
      <c r="R14" s="158"/>
      <c r="S14" s="158"/>
      <c r="T14" s="158"/>
      <c r="U14" s="158"/>
      <c r="V14" s="158"/>
      <c r="W14" s="158"/>
      <c r="X14" s="158"/>
      <c r="Y14" s="158"/>
      <c r="Z14" s="158"/>
      <c r="AA14" s="158"/>
      <c r="AB14" s="158"/>
      <c r="AC14" s="158"/>
    </row>
    <row r="16" spans="1:29" x14ac:dyDescent="0.25">
      <c r="A16" s="53" t="s">
        <v>132</v>
      </c>
      <c r="B16" s="53"/>
      <c r="C16" s="53"/>
      <c r="D16" s="53"/>
      <c r="E16" s="53"/>
      <c r="F16" s="53"/>
      <c r="G16" s="54"/>
      <c r="H16" s="54"/>
      <c r="I16" s="54"/>
      <c r="J16" s="54"/>
      <c r="K16" s="54"/>
      <c r="L16" s="54"/>
      <c r="M16" s="54"/>
      <c r="N16" s="54"/>
      <c r="O16" s="54"/>
      <c r="P16" s="54"/>
      <c r="Q16" s="54"/>
      <c r="R16" s="54"/>
      <c r="S16" s="54"/>
      <c r="T16" s="54"/>
      <c r="U16" s="54"/>
      <c r="V16" s="54"/>
      <c r="W16" s="54"/>
      <c r="X16" s="54"/>
      <c r="Y16" s="54"/>
      <c r="Z16" s="54"/>
      <c r="AA16" s="54"/>
      <c r="AB16" s="54"/>
      <c r="AC16" s="54"/>
    </row>
    <row r="17" spans="1:29" x14ac:dyDescent="0.25">
      <c r="A17" s="55"/>
      <c r="B17" s="55"/>
      <c r="C17" s="55"/>
      <c r="D17" s="55"/>
      <c r="E17" s="55"/>
      <c r="F17" s="55"/>
      <c r="G17" s="55"/>
      <c r="H17" s="55"/>
      <c r="I17" s="55"/>
      <c r="J17" s="55"/>
      <c r="K17" s="55"/>
      <c r="L17" s="55"/>
      <c r="M17" s="55"/>
      <c r="N17" s="55"/>
      <c r="O17" s="55"/>
      <c r="P17" s="55"/>
      <c r="Q17" s="55"/>
      <c r="R17" s="55"/>
      <c r="S17" s="55"/>
      <c r="T17" s="55"/>
      <c r="U17" s="55"/>
      <c r="V17" s="55"/>
      <c r="W17" s="55"/>
      <c r="X17" s="55"/>
      <c r="Y17" s="55"/>
      <c r="Z17" s="55"/>
      <c r="AA17" s="55"/>
      <c r="AB17" s="55"/>
      <c r="AC17" s="55"/>
    </row>
    <row r="19" spans="1:29" x14ac:dyDescent="0.25">
      <c r="A19" s="52" t="s">
        <v>310</v>
      </c>
      <c r="O19" s="55"/>
      <c r="P19" s="55"/>
      <c r="Q19" s="55"/>
      <c r="R19" s="55"/>
      <c r="S19" s="55"/>
      <c r="T19" s="55"/>
      <c r="U19" s="55"/>
    </row>
    <row r="21" spans="1:29" x14ac:dyDescent="0.25">
      <c r="A21" s="52" t="s">
        <v>308</v>
      </c>
      <c r="M21" s="55"/>
      <c r="N21" s="55"/>
      <c r="O21" s="55"/>
      <c r="P21" s="55"/>
      <c r="Q21" s="55"/>
      <c r="R21" s="55"/>
      <c r="S21" s="55"/>
      <c r="T21" s="55" t="s">
        <v>53</v>
      </c>
      <c r="U21" s="55"/>
      <c r="V21" s="55"/>
      <c r="W21" s="55"/>
      <c r="X21" s="55"/>
      <c r="Y21" s="55"/>
      <c r="Z21" s="55"/>
      <c r="AA21" s="55"/>
      <c r="AB21" s="55"/>
      <c r="AC21" s="55"/>
    </row>
    <row r="22" spans="1:29" s="56" customFormat="1" ht="11.1" customHeight="1" x14ac:dyDescent="0.2">
      <c r="M22" s="147" t="s">
        <v>136</v>
      </c>
      <c r="N22" s="147"/>
      <c r="O22" s="147"/>
      <c r="P22" s="147"/>
      <c r="Q22" s="147"/>
      <c r="R22" s="147"/>
      <c r="S22" s="147"/>
      <c r="T22" s="147" t="s">
        <v>137</v>
      </c>
      <c r="U22" s="147"/>
      <c r="V22" s="147"/>
      <c r="W22" s="147"/>
      <c r="X22" s="147"/>
      <c r="Y22" s="147"/>
      <c r="Z22" s="147"/>
      <c r="AA22" s="147"/>
      <c r="AB22" s="147"/>
      <c r="AC22" s="147"/>
    </row>
    <row r="23" spans="1:29" x14ac:dyDescent="0.25">
      <c r="M23" s="75"/>
      <c r="N23" s="75"/>
      <c r="O23" s="75"/>
      <c r="P23" s="75"/>
      <c r="Q23" s="75"/>
      <c r="R23" s="75"/>
      <c r="S23" s="75"/>
      <c r="T23" s="75" t="s">
        <v>53</v>
      </c>
      <c r="U23" s="75"/>
      <c r="V23" s="75"/>
      <c r="W23" s="75"/>
      <c r="X23" s="75"/>
      <c r="Y23" s="75"/>
      <c r="Z23" s="75"/>
      <c r="AA23" s="75"/>
      <c r="AB23" s="75"/>
      <c r="AC23" s="75"/>
    </row>
    <row r="24" spans="1:29" s="56" customFormat="1" ht="11.85" customHeight="1" x14ac:dyDescent="0.2">
      <c r="M24" s="147" t="s">
        <v>136</v>
      </c>
      <c r="N24" s="147"/>
      <c r="O24" s="147"/>
      <c r="P24" s="147"/>
      <c r="Q24" s="147"/>
      <c r="R24" s="147"/>
      <c r="S24" s="147"/>
      <c r="T24" s="147" t="s">
        <v>137</v>
      </c>
      <c r="U24" s="147"/>
      <c r="V24" s="147"/>
      <c r="W24" s="147"/>
      <c r="X24" s="147"/>
      <c r="Y24" s="147"/>
      <c r="Z24" s="147"/>
      <c r="AA24" s="147"/>
      <c r="AB24" s="147"/>
      <c r="AC24" s="147"/>
    </row>
    <row r="25" spans="1:29" s="56" customFormat="1" ht="11.85" customHeight="1" x14ac:dyDescent="0.2">
      <c r="M25" s="75"/>
      <c r="N25" s="75"/>
      <c r="O25" s="75"/>
      <c r="P25" s="75"/>
      <c r="Q25" s="75"/>
      <c r="R25" s="75"/>
      <c r="S25" s="75"/>
      <c r="T25" s="75" t="s">
        <v>53</v>
      </c>
      <c r="U25" s="75"/>
      <c r="V25" s="75"/>
      <c r="W25" s="75"/>
      <c r="X25" s="75"/>
      <c r="Y25" s="75"/>
      <c r="Z25" s="75"/>
      <c r="AA25" s="75"/>
      <c r="AB25" s="75"/>
      <c r="AC25" s="75"/>
    </row>
    <row r="26" spans="1:29" s="56" customFormat="1" ht="11.85" customHeight="1" x14ac:dyDescent="0.2">
      <c r="M26" s="147" t="s">
        <v>136</v>
      </c>
      <c r="N26" s="147"/>
      <c r="O26" s="147"/>
      <c r="P26" s="147"/>
      <c r="Q26" s="147"/>
      <c r="R26" s="147"/>
      <c r="S26" s="147"/>
      <c r="T26" s="147" t="s">
        <v>137</v>
      </c>
      <c r="U26" s="147"/>
      <c r="V26" s="147"/>
      <c r="W26" s="147"/>
      <c r="X26" s="147"/>
      <c r="Y26" s="147"/>
      <c r="Z26" s="147"/>
      <c r="AA26" s="147"/>
      <c r="AB26" s="147"/>
      <c r="AC26" s="147"/>
    </row>
    <row r="28" spans="1:29" x14ac:dyDescent="0.25">
      <c r="A28" s="52" t="s">
        <v>309</v>
      </c>
      <c r="M28" s="55"/>
      <c r="N28" s="55"/>
      <c r="O28" s="55"/>
      <c r="P28" s="55"/>
      <c r="Q28" s="55"/>
      <c r="R28" s="55"/>
      <c r="S28" s="55"/>
      <c r="T28" s="55" t="s">
        <v>53</v>
      </c>
      <c r="U28" s="55"/>
      <c r="V28" s="55"/>
      <c r="W28" s="55"/>
      <c r="X28" s="55"/>
      <c r="Y28" s="55"/>
      <c r="Z28" s="55"/>
      <c r="AA28" s="55"/>
      <c r="AB28" s="55"/>
      <c r="AC28" s="55"/>
    </row>
    <row r="29" spans="1:29" s="56" customFormat="1" ht="10.5" customHeight="1" x14ac:dyDescent="0.2">
      <c r="D29" s="57"/>
      <c r="M29" s="147" t="s">
        <v>136</v>
      </c>
      <c r="N29" s="147"/>
      <c r="O29" s="147"/>
      <c r="P29" s="147"/>
      <c r="Q29" s="147"/>
      <c r="R29" s="147"/>
      <c r="S29" s="147"/>
      <c r="T29" s="147" t="s">
        <v>137</v>
      </c>
      <c r="U29" s="147"/>
      <c r="V29" s="147"/>
      <c r="W29" s="147"/>
      <c r="X29" s="147"/>
      <c r="Y29" s="147"/>
      <c r="Z29" s="147"/>
      <c r="AA29" s="147"/>
      <c r="AB29" s="147"/>
      <c r="AC29" s="147"/>
    </row>
    <row r="30" spans="1:29" x14ac:dyDescent="0.25">
      <c r="M30" s="75"/>
      <c r="N30" s="75"/>
      <c r="O30" s="75"/>
      <c r="P30" s="75"/>
      <c r="Q30" s="75"/>
      <c r="R30" s="75"/>
      <c r="S30" s="75"/>
      <c r="T30" s="76"/>
      <c r="U30" s="76"/>
      <c r="V30" s="76"/>
      <c r="W30" s="76"/>
      <c r="X30" s="76"/>
      <c r="Y30" s="76"/>
      <c r="Z30" s="76"/>
      <c r="AA30" s="76"/>
      <c r="AB30" s="76"/>
      <c r="AC30" s="76"/>
    </row>
    <row r="31" spans="1:29" s="56" customFormat="1" ht="11.85" customHeight="1" x14ac:dyDescent="0.2">
      <c r="M31" s="147" t="s">
        <v>138</v>
      </c>
      <c r="N31" s="147"/>
      <c r="O31" s="147"/>
      <c r="P31" s="147"/>
      <c r="Q31" s="147"/>
      <c r="R31" s="147"/>
      <c r="S31" s="147"/>
      <c r="T31" s="76"/>
      <c r="U31" s="76"/>
      <c r="V31" s="76"/>
      <c r="W31" s="76"/>
      <c r="X31" s="76"/>
      <c r="Y31" s="76"/>
      <c r="Z31" s="76"/>
      <c r="AA31" s="76"/>
      <c r="AB31" s="76"/>
      <c r="AC31" s="76"/>
    </row>
    <row r="32" spans="1:29" x14ac:dyDescent="0.25">
      <c r="M32" s="51"/>
      <c r="N32" s="51"/>
      <c r="O32" s="51"/>
      <c r="P32" s="51"/>
      <c r="Q32" s="51"/>
      <c r="R32" s="51"/>
      <c r="S32" s="51"/>
    </row>
    <row r="33" spans="1:29" x14ac:dyDescent="0.25">
      <c r="A33" s="58"/>
      <c r="B33" s="5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row>
  </sheetData>
  <sheetProtection selectLockedCells="1" selectUnlockedCells="1"/>
  <mergeCells count="24">
    <mergeCell ref="M31:S31"/>
    <mergeCell ref="M29:S29"/>
    <mergeCell ref="T29:AC29"/>
    <mergeCell ref="A13:AC13"/>
    <mergeCell ref="A14:AC14"/>
    <mergeCell ref="M26:S26"/>
    <mergeCell ref="T26:AC26"/>
    <mergeCell ref="M24:S24"/>
    <mergeCell ref="T24:AC24"/>
    <mergeCell ref="O6:AC6"/>
    <mergeCell ref="M22:S22"/>
    <mergeCell ref="T22:AC22"/>
    <mergeCell ref="A1:AC1"/>
    <mergeCell ref="A4:AC4"/>
    <mergeCell ref="A6:N6"/>
    <mergeCell ref="X11:AC11"/>
    <mergeCell ref="A7:N7"/>
    <mergeCell ref="A8:N8"/>
    <mergeCell ref="O7:AC7"/>
    <mergeCell ref="O8:AC8"/>
    <mergeCell ref="A2:G2"/>
    <mergeCell ref="A12:AC12"/>
    <mergeCell ref="A10:W10"/>
    <mergeCell ref="X10:AC10"/>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tabColor rgb="FFFF0000"/>
  </sheetPr>
  <dimension ref="A1:T42"/>
  <sheetViews>
    <sheetView workbookViewId="0">
      <selection activeCell="A23" sqref="A23:T23"/>
    </sheetView>
  </sheetViews>
  <sheetFormatPr defaultColWidth="4.28515625" defaultRowHeight="15" x14ac:dyDescent="0.25"/>
  <cols>
    <col min="1" max="16384" width="4.28515625" style="31"/>
  </cols>
  <sheetData>
    <row r="1" spans="1:20" x14ac:dyDescent="0.25">
      <c r="A1" s="160" t="s">
        <v>19922</v>
      </c>
      <c r="B1" s="160"/>
      <c r="C1" s="160"/>
      <c r="D1" s="160"/>
      <c r="E1" s="160"/>
      <c r="F1" s="160"/>
      <c r="G1" s="160"/>
      <c r="H1" s="160"/>
      <c r="I1" s="160"/>
      <c r="J1" s="160"/>
      <c r="K1" s="160"/>
      <c r="L1" s="160"/>
      <c r="M1" s="160"/>
      <c r="N1" s="160"/>
      <c r="O1" s="160"/>
      <c r="P1" s="160"/>
      <c r="Q1" s="160"/>
      <c r="R1" s="160"/>
      <c r="S1" s="160"/>
      <c r="T1" s="160"/>
    </row>
    <row r="2" spans="1:20" x14ac:dyDescent="0.25">
      <c r="A2" s="8"/>
    </row>
    <row r="3" spans="1:20" x14ac:dyDescent="0.25">
      <c r="A3" s="111"/>
      <c r="B3" s="111"/>
      <c r="C3" s="111"/>
      <c r="D3" s="111"/>
      <c r="E3" s="111"/>
      <c r="F3" s="111"/>
      <c r="G3" s="111"/>
      <c r="H3" s="111"/>
      <c r="I3" s="111"/>
      <c r="J3" s="111"/>
      <c r="K3" s="111"/>
      <c r="L3" s="111"/>
      <c r="M3" s="111"/>
      <c r="N3" s="111"/>
      <c r="O3" s="111"/>
      <c r="P3" s="111"/>
      <c r="Q3" s="111"/>
      <c r="R3" s="111"/>
      <c r="S3" s="111"/>
      <c r="T3" s="111"/>
    </row>
    <row r="4" spans="1:20" s="11" customFormat="1" x14ac:dyDescent="0.25">
      <c r="A4" s="9" t="s">
        <v>76</v>
      </c>
      <c r="B4" s="9"/>
      <c r="C4" s="163" t="str">
        <f>VLOOKUP(Данные!$B$1,tbl_main[],6,FALSE)&amp;" "&amp;VLOOKUP(Данные!$B$1,tbl_main[],7,FALSE)&amp;" "&amp;VLOOKUP(Данные!$B$1,tbl_main[],8,FALSE)</f>
        <v xml:space="preserve">  </v>
      </c>
      <c r="D4" s="163"/>
      <c r="E4" s="163"/>
      <c r="F4" s="163"/>
      <c r="G4" s="163"/>
      <c r="H4" s="163"/>
      <c r="I4" s="163"/>
      <c r="J4" s="163"/>
      <c r="K4" s="163"/>
      <c r="L4" s="163"/>
      <c r="M4" s="163"/>
      <c r="N4" s="163"/>
      <c r="O4" s="163"/>
      <c r="P4" s="163"/>
      <c r="Q4" s="163"/>
      <c r="R4" s="163"/>
      <c r="S4" s="163"/>
      <c r="T4" s="163"/>
    </row>
    <row r="5" spans="1:20" s="11" customFormat="1" ht="12.75" x14ac:dyDescent="0.25"/>
    <row r="6" spans="1:20" x14ac:dyDescent="0.25">
      <c r="A6" s="161" t="s">
        <v>106</v>
      </c>
      <c r="B6" s="161"/>
      <c r="C6" s="161"/>
      <c r="D6" s="161"/>
      <c r="E6" s="161"/>
      <c r="F6" s="161"/>
      <c r="G6" s="161"/>
      <c r="H6" s="161"/>
      <c r="I6" s="161"/>
      <c r="J6" s="161"/>
      <c r="K6" s="161"/>
      <c r="L6" s="161"/>
      <c r="M6" s="161"/>
      <c r="N6" s="161"/>
      <c r="O6" s="161"/>
      <c r="P6" s="161"/>
      <c r="Q6" s="161"/>
      <c r="R6" s="161"/>
      <c r="S6" s="161"/>
      <c r="T6" s="161"/>
    </row>
    <row r="7" spans="1:20" x14ac:dyDescent="0.25">
      <c r="A7" s="111"/>
      <c r="B7" s="111"/>
      <c r="C7" s="111"/>
      <c r="D7" s="111"/>
      <c r="E7" s="111"/>
      <c r="F7" s="111"/>
      <c r="G7" s="111"/>
      <c r="H7" s="111"/>
      <c r="I7" s="111"/>
      <c r="J7" s="111"/>
      <c r="K7" s="111"/>
      <c r="L7" s="111"/>
      <c r="M7" s="111"/>
      <c r="N7" s="111"/>
      <c r="O7" s="111"/>
      <c r="P7" s="111"/>
      <c r="Q7" s="111"/>
      <c r="R7" s="111"/>
      <c r="S7" s="111"/>
      <c r="T7" s="111"/>
    </row>
    <row r="8" spans="1:20" x14ac:dyDescent="0.25">
      <c r="A8" s="145" t="str">
        <f>"№ "&amp;VLOOKUP(Данные!$B$1,tbl_main[],2,FALSE)</f>
        <v xml:space="preserve">№ </v>
      </c>
      <c r="B8" s="145"/>
      <c r="C8" s="145"/>
      <c r="D8" s="145"/>
      <c r="E8" s="145"/>
      <c r="F8" s="145"/>
      <c r="G8" s="11"/>
      <c r="H8" s="11"/>
      <c r="I8" s="11"/>
      <c r="J8" s="11"/>
      <c r="K8" s="11"/>
      <c r="L8" s="11"/>
      <c r="M8" s="11"/>
      <c r="N8" s="11"/>
      <c r="O8" s="162">
        <f>Данные!$C$5</f>
        <v>46045</v>
      </c>
      <c r="P8" s="162"/>
      <c r="Q8" s="162"/>
      <c r="R8" s="162"/>
      <c r="S8" s="162"/>
      <c r="T8" s="162"/>
    </row>
    <row r="9" spans="1:20" x14ac:dyDescent="0.25">
      <c r="A9" s="8"/>
    </row>
    <row r="10" spans="1:20" ht="57.75" customHeight="1" x14ac:dyDescent="0.25">
      <c r="A10" s="112" t="str">
        <f>"По результатам рассмотрения заявления "&amp;"№ "&amp;VLOOKUP(Данные!$B$1,tbl_main[],2)&amp;" от "&amp;TEXT(VLOOKUP(Данные!$B$1,tbl_main[],3),"ДД.ММ.ГГГГ")&amp;"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f>
        <v>По результатам рассмотрения заявления №  от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v>
      </c>
      <c r="B10" s="112"/>
      <c r="C10" s="112"/>
      <c r="D10" s="112"/>
      <c r="E10" s="112"/>
      <c r="F10" s="112"/>
      <c r="G10" s="112"/>
      <c r="H10" s="112"/>
      <c r="I10" s="112"/>
      <c r="J10" s="112"/>
      <c r="K10" s="112"/>
      <c r="L10" s="112"/>
      <c r="M10" s="112"/>
      <c r="N10" s="112"/>
      <c r="O10" s="112"/>
      <c r="P10" s="112"/>
      <c r="Q10" s="112"/>
      <c r="R10" s="112"/>
      <c r="S10" s="112"/>
      <c r="T10" s="112"/>
    </row>
    <row r="11" spans="1:20" x14ac:dyDescent="0.25">
      <c r="A11" s="165" t="str">
        <f>IF(VLOOKUP(Данные!$B$1,tbl_main[],24)="Установить"," Установить квалификационную категорию:"," Отказать в установлении квалификационной категории:")</f>
        <v xml:space="preserve"> Отказать в установлении квалификационной категории:</v>
      </c>
      <c r="B11" s="165"/>
      <c r="C11" s="165"/>
      <c r="D11" s="165"/>
      <c r="E11" s="165"/>
      <c r="F11" s="165"/>
      <c r="G11" s="165"/>
      <c r="H11" s="165"/>
      <c r="I11" s="165"/>
      <c r="J11" s="165"/>
      <c r="K11" s="165"/>
      <c r="L11" s="165"/>
      <c r="M11" s="165"/>
      <c r="N11" s="165"/>
      <c r="O11" s="165"/>
      <c r="P11" s="165"/>
      <c r="Q11" s="165"/>
      <c r="R11" s="165"/>
      <c r="S11" s="165"/>
      <c r="T11" s="165"/>
    </row>
    <row r="12" spans="1:20" ht="15.75" x14ac:dyDescent="0.25">
      <c r="A12" s="156" t="str">
        <f>IF(VLOOKUP(Данные!$B$1,tbl_main[],21,FALSE)="","",VLOOKUP(Данные!$B$1,tbl_main[],21,FALSE))</f>
        <v/>
      </c>
      <c r="B12" s="156"/>
      <c r="C12" s="156"/>
      <c r="D12" s="156"/>
      <c r="E12" s="156"/>
      <c r="F12" s="156"/>
      <c r="G12" s="156"/>
      <c r="H12" s="156"/>
      <c r="I12" s="156"/>
      <c r="J12" s="156"/>
      <c r="K12" s="156"/>
      <c r="L12" s="156"/>
      <c r="M12" s="156"/>
      <c r="N12" s="156"/>
      <c r="O12" s="156"/>
      <c r="P12" s="156"/>
      <c r="Q12" s="156"/>
      <c r="R12" s="156"/>
      <c r="S12" s="156"/>
      <c r="T12" s="156"/>
    </row>
    <row r="13" spans="1:20" x14ac:dyDescent="0.25">
      <c r="A13" s="164" t="s">
        <v>105</v>
      </c>
      <c r="B13" s="164"/>
      <c r="C13" s="164"/>
      <c r="D13" s="164"/>
      <c r="E13" s="164"/>
      <c r="F13" s="164"/>
      <c r="G13" s="164"/>
      <c r="H13" s="164"/>
      <c r="I13" s="164"/>
      <c r="J13" s="164"/>
      <c r="K13" s="164"/>
      <c r="L13" s="164"/>
      <c r="M13" s="164"/>
      <c r="N13" s="164"/>
      <c r="O13" s="164"/>
      <c r="P13" s="164"/>
      <c r="Q13" s="164"/>
      <c r="R13" s="164"/>
      <c r="S13" s="164"/>
      <c r="T13" s="164"/>
    </row>
    <row r="14" spans="1:20" x14ac:dyDescent="0.25">
      <c r="A14" s="32"/>
      <c r="B14" s="32"/>
      <c r="C14" s="32"/>
      <c r="D14" s="32"/>
      <c r="E14" s="32"/>
      <c r="F14" s="32"/>
      <c r="G14" s="32"/>
      <c r="H14" s="32"/>
      <c r="I14" s="32"/>
      <c r="J14" s="32"/>
      <c r="K14" s="32"/>
      <c r="L14" s="32"/>
      <c r="M14" s="32"/>
      <c r="N14" s="32"/>
      <c r="O14" s="32"/>
      <c r="P14" s="32"/>
      <c r="Q14" s="32"/>
      <c r="R14" s="32"/>
      <c r="S14" s="32"/>
      <c r="T14" s="32"/>
    </row>
    <row r="15" spans="1:20" x14ac:dyDescent="0.25">
      <c r="A15" s="9" t="str">
        <f>"ФИО педагогического работника: "</f>
        <v xml:space="preserve">ФИО педагогического работника: </v>
      </c>
      <c r="B15" s="9"/>
      <c r="C15" s="9"/>
      <c r="D15" s="9"/>
      <c r="E15" s="9"/>
      <c r="F15" s="9"/>
      <c r="G15" s="9"/>
      <c r="H15" s="121" t="str">
        <f>VLOOKUP(Данные!$B$1,tbl_main[],6,FALSE)&amp;" "&amp;VLOOKUP(Данные!$B$1,tbl_main[],7,FALSE)&amp;" "&amp;VLOOKUP(Данные!$B$1,tbl_main[],8,FALSE)</f>
        <v xml:space="preserve">  </v>
      </c>
      <c r="I15" s="121"/>
      <c r="J15" s="121"/>
      <c r="K15" s="121"/>
      <c r="L15" s="121"/>
      <c r="M15" s="121"/>
      <c r="N15" s="121"/>
      <c r="O15" s="121"/>
      <c r="P15" s="121"/>
      <c r="Q15" s="121"/>
      <c r="R15" s="121"/>
      <c r="S15" s="121"/>
      <c r="T15" s="121"/>
    </row>
    <row r="16" spans="1:20" ht="28.15" customHeight="1" x14ac:dyDescent="0.25">
      <c r="A16" s="9" t="str">
        <f>"Место работы: "</f>
        <v xml:space="preserve">Место работы: </v>
      </c>
      <c r="B16" s="9"/>
      <c r="C16" s="9"/>
      <c r="D16" s="9"/>
      <c r="E16" s="9"/>
      <c r="F16" s="9"/>
      <c r="G16" s="9"/>
      <c r="H16" s="134" t="str">
        <f>IF(VLOOKUP(Данные!$B$1,tbl_main[],25,FALSE)="","",VLOOKUP(Данные!$B$1,tbl_main[],25,FALSE))</f>
        <v/>
      </c>
      <c r="I16" s="134"/>
      <c r="J16" s="134"/>
      <c r="K16" s="134"/>
      <c r="L16" s="134"/>
      <c r="M16" s="134"/>
      <c r="N16" s="134"/>
      <c r="O16" s="134"/>
      <c r="P16" s="134"/>
      <c r="Q16" s="134"/>
      <c r="R16" s="134"/>
      <c r="S16" s="134"/>
      <c r="T16" s="134"/>
    </row>
    <row r="17" spans="1:20" x14ac:dyDescent="0.25">
      <c r="A17" s="9" t="str">
        <f>"Должность: "</f>
        <v xml:space="preserve">Должность: </v>
      </c>
      <c r="B17" s="9"/>
      <c r="C17" s="9"/>
      <c r="D17" s="9"/>
      <c r="E17" s="9"/>
      <c r="F17" s="9"/>
      <c r="G17" s="9"/>
      <c r="H17" s="166" t="str">
        <f>IF(VLOOKUP(Данные!$B$1,tbl_main[],20,FALSE)="","",VLOOKUP(Данные!$B$1,tbl_main[],20,FALSE))</f>
        <v/>
      </c>
      <c r="I17" s="166"/>
      <c r="J17" s="166"/>
      <c r="K17" s="166"/>
      <c r="L17" s="166"/>
      <c r="M17" s="166"/>
      <c r="N17" s="166"/>
      <c r="O17" s="166"/>
      <c r="P17" s="166"/>
      <c r="Q17" s="166"/>
      <c r="R17" s="166"/>
      <c r="S17" s="166"/>
      <c r="T17" s="166"/>
    </row>
    <row r="18" spans="1:20" x14ac:dyDescent="0.25">
      <c r="A18" s="8"/>
    </row>
    <row r="19" spans="1:20" s="11" customFormat="1" ht="12.75" x14ac:dyDescent="0.25">
      <c r="A19" s="11" t="s">
        <v>143</v>
      </c>
      <c r="I19" s="34"/>
      <c r="J19" s="34"/>
      <c r="K19" s="34"/>
      <c r="L19" s="34"/>
      <c r="M19" s="34"/>
      <c r="N19" s="34"/>
      <c r="O19" s="34"/>
      <c r="P19" s="11" t="s">
        <v>140</v>
      </c>
    </row>
    <row r="20" spans="1:20" x14ac:dyDescent="0.25">
      <c r="I20" s="159" t="s">
        <v>136</v>
      </c>
      <c r="J20" s="159"/>
      <c r="K20" s="159"/>
      <c r="L20" s="159"/>
      <c r="M20" s="159"/>
      <c r="N20" s="159"/>
      <c r="O20" s="159"/>
    </row>
    <row r="21" spans="1:20" x14ac:dyDescent="0.25">
      <c r="A21" s="33"/>
      <c r="B21" s="33"/>
      <c r="C21" s="33"/>
      <c r="D21" s="33"/>
      <c r="E21" s="33"/>
      <c r="F21" s="33"/>
      <c r="G21" s="33"/>
      <c r="H21" s="33"/>
      <c r="I21" s="33"/>
      <c r="J21" s="33"/>
      <c r="K21" s="33"/>
      <c r="L21" s="33"/>
      <c r="M21" s="33"/>
      <c r="N21" s="33"/>
      <c r="O21" s="33"/>
      <c r="P21" s="33"/>
      <c r="Q21" s="33"/>
      <c r="R21" s="33"/>
      <c r="S21" s="33"/>
      <c r="T21" s="33"/>
    </row>
    <row r="23" spans="1:20" x14ac:dyDescent="0.25">
      <c r="A23" s="160" t="s">
        <v>19922</v>
      </c>
      <c r="B23" s="160"/>
      <c r="C23" s="160"/>
      <c r="D23" s="160"/>
      <c r="E23" s="160"/>
      <c r="F23" s="160"/>
      <c r="G23" s="160"/>
      <c r="H23" s="160"/>
      <c r="I23" s="160"/>
      <c r="J23" s="160"/>
      <c r="K23" s="160"/>
      <c r="L23" s="160"/>
      <c r="M23" s="160"/>
      <c r="N23" s="160"/>
      <c r="O23" s="160"/>
      <c r="P23" s="160"/>
      <c r="Q23" s="160"/>
      <c r="R23" s="160"/>
      <c r="S23" s="160"/>
      <c r="T23" s="160"/>
    </row>
    <row r="24" spans="1:20" x14ac:dyDescent="0.25">
      <c r="A24" s="8"/>
    </row>
    <row r="25" spans="1:20" x14ac:dyDescent="0.25">
      <c r="A25" s="111"/>
      <c r="B25" s="111"/>
      <c r="C25" s="111"/>
      <c r="D25" s="111"/>
      <c r="E25" s="111"/>
      <c r="F25" s="111"/>
      <c r="G25" s="111"/>
      <c r="H25" s="111"/>
      <c r="I25" s="111"/>
      <c r="J25" s="111"/>
      <c r="K25" s="111"/>
      <c r="L25" s="111"/>
      <c r="M25" s="111"/>
      <c r="N25" s="111"/>
      <c r="O25" s="111"/>
      <c r="P25" s="111"/>
      <c r="Q25" s="111"/>
      <c r="R25" s="111"/>
      <c r="S25" s="111"/>
      <c r="T25" s="111"/>
    </row>
    <row r="26" spans="1:20" x14ac:dyDescent="0.25">
      <c r="A26" s="9" t="s">
        <v>76</v>
      </c>
      <c r="B26" s="9"/>
      <c r="C26" s="163" t="str">
        <f>C4</f>
        <v xml:space="preserve">  </v>
      </c>
      <c r="D26" s="163"/>
      <c r="E26" s="163"/>
      <c r="F26" s="163"/>
      <c r="G26" s="163"/>
      <c r="H26" s="163"/>
      <c r="I26" s="163"/>
      <c r="J26" s="163"/>
      <c r="K26" s="163"/>
      <c r="L26" s="163"/>
      <c r="M26" s="163"/>
      <c r="N26" s="163"/>
      <c r="O26" s="163"/>
      <c r="P26" s="163"/>
      <c r="Q26" s="163"/>
      <c r="R26" s="163"/>
      <c r="S26" s="163"/>
      <c r="T26" s="163"/>
    </row>
    <row r="27" spans="1:20" x14ac:dyDescent="0.25">
      <c r="A27" s="11"/>
      <c r="B27" s="11"/>
      <c r="C27" s="11"/>
      <c r="D27" s="11"/>
      <c r="E27" s="11"/>
      <c r="F27" s="11"/>
      <c r="G27" s="11"/>
      <c r="H27" s="11"/>
      <c r="I27" s="11"/>
      <c r="J27" s="11"/>
      <c r="K27" s="11"/>
      <c r="L27" s="11"/>
      <c r="M27" s="11"/>
      <c r="N27" s="11"/>
      <c r="O27" s="11"/>
      <c r="P27" s="11"/>
      <c r="Q27" s="11"/>
      <c r="R27" s="11"/>
      <c r="S27" s="11"/>
      <c r="T27" s="11"/>
    </row>
    <row r="28" spans="1:20" x14ac:dyDescent="0.25">
      <c r="A28" s="161" t="s">
        <v>106</v>
      </c>
      <c r="B28" s="161"/>
      <c r="C28" s="161"/>
      <c r="D28" s="161"/>
      <c r="E28" s="161"/>
      <c r="F28" s="161"/>
      <c r="G28" s="161"/>
      <c r="H28" s="161"/>
      <c r="I28" s="161"/>
      <c r="J28" s="161"/>
      <c r="K28" s="161"/>
      <c r="L28" s="161"/>
      <c r="M28" s="161"/>
      <c r="N28" s="161"/>
      <c r="O28" s="161"/>
      <c r="P28" s="161"/>
      <c r="Q28" s="161"/>
      <c r="R28" s="161"/>
      <c r="S28" s="161"/>
      <c r="T28" s="161"/>
    </row>
    <row r="29" spans="1:20" x14ac:dyDescent="0.25">
      <c r="A29" s="111"/>
      <c r="B29" s="111"/>
      <c r="C29" s="111"/>
      <c r="D29" s="111"/>
      <c r="E29" s="111"/>
      <c r="F29" s="111"/>
      <c r="G29" s="111"/>
      <c r="H29" s="111"/>
      <c r="I29" s="111"/>
      <c r="J29" s="111"/>
      <c r="K29" s="111"/>
      <c r="L29" s="111"/>
      <c r="M29" s="111"/>
      <c r="N29" s="111"/>
      <c r="O29" s="111"/>
      <c r="P29" s="111"/>
      <c r="Q29" s="111"/>
      <c r="R29" s="111"/>
      <c r="S29" s="111"/>
      <c r="T29" s="111"/>
    </row>
    <row r="30" spans="1:20" x14ac:dyDescent="0.25">
      <c r="A30" s="145" t="str">
        <f>A8</f>
        <v xml:space="preserve">№ </v>
      </c>
      <c r="B30" s="145"/>
      <c r="C30" s="145"/>
      <c r="D30" s="145"/>
      <c r="E30" s="145"/>
      <c r="F30" s="145"/>
      <c r="G30" s="11"/>
      <c r="H30" s="11"/>
      <c r="I30" s="11"/>
      <c r="J30" s="11"/>
      <c r="K30" s="11"/>
      <c r="L30" s="11"/>
      <c r="M30" s="11"/>
      <c r="N30" s="11"/>
      <c r="O30" s="162">
        <f>O8</f>
        <v>46045</v>
      </c>
      <c r="P30" s="162"/>
      <c r="Q30" s="162"/>
      <c r="R30" s="162"/>
      <c r="S30" s="162"/>
      <c r="T30" s="162"/>
    </row>
    <row r="31" spans="1:20" x14ac:dyDescent="0.25">
      <c r="A31" s="8"/>
    </row>
    <row r="32" spans="1:20" ht="57.75" customHeight="1" x14ac:dyDescent="0.25">
      <c r="A32" s="112" t="str">
        <f>"По результатам рассмотрения заявления "&amp;"№ "&amp;VLOOKUP(Данные!$B$1,tbl_main[],2)&amp;" от "&amp;TEXT(VLOOKUP(Данные!$B$1,tbl_main[],3),"ДД.ММ.ГГГГ")&amp;"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f>
        <v>По результатам рассмотрения заявления №  от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v>
      </c>
      <c r="B32" s="112"/>
      <c r="C32" s="112"/>
      <c r="D32" s="112"/>
      <c r="E32" s="112"/>
      <c r="F32" s="112"/>
      <c r="G32" s="112"/>
      <c r="H32" s="112"/>
      <c r="I32" s="112"/>
      <c r="J32" s="112"/>
      <c r="K32" s="112"/>
      <c r="L32" s="112"/>
      <c r="M32" s="112"/>
      <c r="N32" s="112"/>
      <c r="O32" s="112"/>
      <c r="P32" s="112"/>
      <c r="Q32" s="112"/>
      <c r="R32" s="112"/>
      <c r="S32" s="112"/>
      <c r="T32" s="112"/>
    </row>
    <row r="33" spans="1:20" x14ac:dyDescent="0.25">
      <c r="A33" s="165" t="str">
        <f>A11</f>
        <v xml:space="preserve"> Отказать в установлении квалификационной категории:</v>
      </c>
      <c r="B33" s="165"/>
      <c r="C33" s="165"/>
      <c r="D33" s="165"/>
      <c r="E33" s="165"/>
      <c r="F33" s="165"/>
      <c r="G33" s="165"/>
      <c r="H33" s="165"/>
      <c r="I33" s="165"/>
      <c r="J33" s="165"/>
      <c r="K33" s="165"/>
      <c r="L33" s="165"/>
      <c r="M33" s="165"/>
      <c r="N33" s="165"/>
      <c r="O33" s="165"/>
      <c r="P33" s="165"/>
      <c r="Q33" s="165"/>
      <c r="R33" s="165"/>
      <c r="S33" s="165"/>
      <c r="T33" s="165"/>
    </row>
    <row r="34" spans="1:20" ht="15.75" x14ac:dyDescent="0.25">
      <c r="A34" s="156" t="str">
        <f>A12</f>
        <v/>
      </c>
      <c r="B34" s="156"/>
      <c r="C34" s="156"/>
      <c r="D34" s="156"/>
      <c r="E34" s="156"/>
      <c r="F34" s="156"/>
      <c r="G34" s="156"/>
      <c r="H34" s="156"/>
      <c r="I34" s="156"/>
      <c r="J34" s="156"/>
      <c r="K34" s="156"/>
      <c r="L34" s="156"/>
      <c r="M34" s="156"/>
      <c r="N34" s="156"/>
      <c r="O34" s="156"/>
      <c r="P34" s="156"/>
      <c r="Q34" s="156"/>
      <c r="R34" s="156"/>
      <c r="S34" s="156"/>
      <c r="T34" s="156"/>
    </row>
    <row r="35" spans="1:20" x14ac:dyDescent="0.25">
      <c r="A35" s="164" t="s">
        <v>105</v>
      </c>
      <c r="B35" s="164"/>
      <c r="C35" s="164"/>
      <c r="D35" s="164"/>
      <c r="E35" s="164"/>
      <c r="F35" s="164"/>
      <c r="G35" s="164"/>
      <c r="H35" s="164"/>
      <c r="I35" s="164"/>
      <c r="J35" s="164"/>
      <c r="K35" s="164"/>
      <c r="L35" s="164"/>
      <c r="M35" s="164"/>
      <c r="N35" s="164"/>
      <c r="O35" s="164"/>
      <c r="P35" s="164"/>
      <c r="Q35" s="164"/>
      <c r="R35" s="164"/>
      <c r="S35" s="164"/>
      <c r="T35" s="164"/>
    </row>
    <row r="36" spans="1:20" x14ac:dyDescent="0.25">
      <c r="A36" s="32"/>
      <c r="B36" s="32"/>
      <c r="C36" s="32"/>
      <c r="D36" s="32"/>
      <c r="E36" s="32"/>
      <c r="F36" s="32"/>
      <c r="G36" s="32"/>
      <c r="H36" s="32"/>
      <c r="I36" s="32"/>
      <c r="J36" s="32"/>
      <c r="K36" s="32"/>
      <c r="L36" s="32"/>
      <c r="M36" s="32"/>
      <c r="N36" s="32"/>
      <c r="O36" s="32"/>
      <c r="P36" s="32"/>
      <c r="Q36" s="32"/>
      <c r="R36" s="32"/>
      <c r="S36" s="32"/>
      <c r="T36" s="32"/>
    </row>
    <row r="37" spans="1:20" x14ac:dyDescent="0.25">
      <c r="A37" s="9" t="str">
        <f>"ФИО педагогического работника: "</f>
        <v xml:space="preserve">ФИО педагогического работника: </v>
      </c>
      <c r="B37" s="9"/>
      <c r="C37" s="9"/>
      <c r="D37" s="9"/>
      <c r="E37" s="9"/>
      <c r="F37" s="9"/>
      <c r="G37" s="9"/>
      <c r="H37" s="121" t="str">
        <f>H15</f>
        <v xml:space="preserve">  </v>
      </c>
      <c r="I37" s="121"/>
      <c r="J37" s="121"/>
      <c r="K37" s="121"/>
      <c r="L37" s="121"/>
      <c r="M37" s="121"/>
      <c r="N37" s="121"/>
      <c r="O37" s="121"/>
      <c r="P37" s="121"/>
      <c r="Q37" s="121"/>
      <c r="R37" s="121"/>
      <c r="S37" s="121"/>
      <c r="T37" s="121"/>
    </row>
    <row r="38" spans="1:20" ht="26.65" customHeight="1" x14ac:dyDescent="0.25">
      <c r="A38" s="9" t="str">
        <f>"Место работы: "</f>
        <v xml:space="preserve">Место работы: </v>
      </c>
      <c r="B38" s="9"/>
      <c r="C38" s="9"/>
      <c r="D38" s="9"/>
      <c r="E38" s="9"/>
      <c r="F38" s="9"/>
      <c r="G38" s="9"/>
      <c r="H38" s="134" t="str">
        <f>H16</f>
        <v/>
      </c>
      <c r="I38" s="134"/>
      <c r="J38" s="134"/>
      <c r="K38" s="134"/>
      <c r="L38" s="134"/>
      <c r="M38" s="134"/>
      <c r="N38" s="134"/>
      <c r="O38" s="134"/>
      <c r="P38" s="134"/>
      <c r="Q38" s="134"/>
      <c r="R38" s="134"/>
      <c r="S38" s="134"/>
      <c r="T38" s="134"/>
    </row>
    <row r="39" spans="1:20" x14ac:dyDescent="0.25">
      <c r="A39" s="9" t="str">
        <f>"Должность: "</f>
        <v xml:space="preserve">Должность: </v>
      </c>
      <c r="B39" s="9"/>
      <c r="C39" s="9"/>
      <c r="D39" s="9"/>
      <c r="E39" s="9"/>
      <c r="F39" s="9"/>
      <c r="G39" s="9"/>
      <c r="H39" s="166" t="str">
        <f>H17</f>
        <v/>
      </c>
      <c r="I39" s="166"/>
      <c r="J39" s="166"/>
      <c r="K39" s="166"/>
      <c r="L39" s="166"/>
      <c r="M39" s="166"/>
      <c r="N39" s="166"/>
      <c r="O39" s="166"/>
      <c r="P39" s="166"/>
      <c r="Q39" s="166"/>
      <c r="R39" s="166"/>
      <c r="S39" s="166"/>
      <c r="T39" s="166"/>
    </row>
    <row r="40" spans="1:20" x14ac:dyDescent="0.25">
      <c r="A40" s="8"/>
    </row>
    <row r="41" spans="1:20" s="11" customFormat="1" ht="12.75" x14ac:dyDescent="0.25">
      <c r="A41" s="11" t="s">
        <v>143</v>
      </c>
      <c r="I41" s="34"/>
      <c r="J41" s="34"/>
      <c r="K41" s="34"/>
      <c r="L41" s="34"/>
      <c r="M41" s="34"/>
      <c r="N41" s="34"/>
      <c r="O41" s="34"/>
      <c r="P41" s="11" t="s">
        <v>140</v>
      </c>
    </row>
    <row r="42" spans="1:20" x14ac:dyDescent="0.25">
      <c r="I42" s="159" t="s">
        <v>136</v>
      </c>
      <c r="J42" s="159"/>
      <c r="K42" s="159"/>
      <c r="L42" s="159"/>
      <c r="M42" s="159"/>
      <c r="N42" s="159"/>
      <c r="O42" s="159"/>
    </row>
  </sheetData>
  <sheetProtection algorithmName="SHA-512" hashValue="X/1BVkzonQm/LcT2tEJE5zQr9edOBjbUzXN7qLEKqbjzs8nfuFGD8U/J90Lt/n0j1zwu7Vv+6dxA1G+MT5Nlmg==" saltValue="CKedsnqNml2YW1M+/VGBSw==" spinCount="100000" sheet="1" objects="1" selectLockedCells="1" selectUnlockedCells="1"/>
  <mergeCells count="30">
    <mergeCell ref="H37:T37"/>
    <mergeCell ref="H38:T38"/>
    <mergeCell ref="H39:T39"/>
    <mergeCell ref="A29:T29"/>
    <mergeCell ref="A30:F30"/>
    <mergeCell ref="O30:T30"/>
    <mergeCell ref="A32:T32"/>
    <mergeCell ref="A33:T33"/>
    <mergeCell ref="A34:T34"/>
    <mergeCell ref="H17:T17"/>
    <mergeCell ref="A23:T23"/>
    <mergeCell ref="A25:T25"/>
    <mergeCell ref="C26:T26"/>
    <mergeCell ref="A35:T35"/>
    <mergeCell ref="I42:O42"/>
    <mergeCell ref="A1:T1"/>
    <mergeCell ref="A3:T3"/>
    <mergeCell ref="A6:T6"/>
    <mergeCell ref="A7:T7"/>
    <mergeCell ref="A28:T28"/>
    <mergeCell ref="A8:F8"/>
    <mergeCell ref="O8:T8"/>
    <mergeCell ref="C4:T4"/>
    <mergeCell ref="A12:T12"/>
    <mergeCell ref="A13:T13"/>
    <mergeCell ref="H15:T15"/>
    <mergeCell ref="H16:T16"/>
    <mergeCell ref="A10:T10"/>
    <mergeCell ref="A11:T11"/>
    <mergeCell ref="I20:O20"/>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tabColor rgb="FFFF0000"/>
  </sheetPr>
  <dimension ref="A1:M4138"/>
  <sheetViews>
    <sheetView topLeftCell="D519" zoomScale="85" zoomScaleNormal="85" workbookViewId="0">
      <selection activeCell="K553" sqref="K553"/>
    </sheetView>
  </sheetViews>
  <sheetFormatPr defaultColWidth="13.7109375" defaultRowHeight="15" x14ac:dyDescent="0.25"/>
  <cols>
    <col min="2" max="2" width="6" customWidth="1"/>
    <col min="3" max="3" width="255.7109375" bestFit="1" customWidth="1"/>
    <col min="4" max="4" width="21.140625" customWidth="1"/>
    <col min="7" max="7" width="13.7109375" style="2"/>
    <col min="8" max="8" width="6.42578125" customWidth="1"/>
    <col min="9" max="9" width="5.5703125" customWidth="1"/>
    <col min="13" max="13" width="11.85546875" bestFit="1" customWidth="1"/>
  </cols>
  <sheetData>
    <row r="1" spans="1:13" x14ac:dyDescent="0.25">
      <c r="A1" s="27">
        <v>1</v>
      </c>
      <c r="B1" s="27">
        <v>2</v>
      </c>
      <c r="C1" s="27">
        <v>3</v>
      </c>
      <c r="D1" s="27">
        <v>4</v>
      </c>
      <c r="E1" s="27">
        <v>5</v>
      </c>
      <c r="F1" s="27">
        <v>6</v>
      </c>
      <c r="G1" s="27">
        <v>7</v>
      </c>
      <c r="H1" s="27">
        <v>8</v>
      </c>
      <c r="I1" s="27">
        <v>9</v>
      </c>
      <c r="J1" s="27">
        <v>10</v>
      </c>
      <c r="K1" s="27">
        <v>11</v>
      </c>
      <c r="L1" s="27">
        <v>12</v>
      </c>
      <c r="M1" s="27">
        <v>13</v>
      </c>
    </row>
    <row r="2" spans="1:13" s="2" customFormat="1" x14ac:dyDescent="0.25">
      <c r="A2" s="94" t="s">
        <v>313</v>
      </c>
      <c r="B2" s="94" t="s">
        <v>314</v>
      </c>
      <c r="C2" s="94" t="s">
        <v>315</v>
      </c>
      <c r="D2" s="94" t="s">
        <v>316</v>
      </c>
      <c r="E2" s="94" t="s">
        <v>317</v>
      </c>
      <c r="F2" s="94" t="s">
        <v>12</v>
      </c>
      <c r="G2" s="94" t="s">
        <v>81</v>
      </c>
      <c r="H2" s="2" t="s">
        <v>7932</v>
      </c>
      <c r="I2" s="2" t="s">
        <v>13047</v>
      </c>
      <c r="J2" s="95" t="s">
        <v>8314</v>
      </c>
      <c r="K2" s="95" t="s">
        <v>8307</v>
      </c>
      <c r="L2" s="95" t="s">
        <v>8305</v>
      </c>
      <c r="M2" s="95" t="s">
        <v>8306</v>
      </c>
    </row>
    <row r="3" spans="1:13" x14ac:dyDescent="0.25">
      <c r="A3" t="s">
        <v>13208</v>
      </c>
      <c r="B3" t="s">
        <v>13209</v>
      </c>
      <c r="C3" t="s">
        <v>13209</v>
      </c>
      <c r="D3" t="s">
        <v>16138</v>
      </c>
      <c r="E3" t="s">
        <v>437</v>
      </c>
      <c r="F3" t="s">
        <v>321</v>
      </c>
      <c r="G3" t="s">
        <v>15998</v>
      </c>
      <c r="H3" t="s">
        <v>16095</v>
      </c>
      <c r="J3" t="s">
        <v>8315</v>
      </c>
      <c r="K3" t="s">
        <v>16140</v>
      </c>
      <c r="L3">
        <v>20301001</v>
      </c>
      <c r="M3">
        <v>1020200977180</v>
      </c>
    </row>
    <row r="4" spans="1:13" x14ac:dyDescent="0.25">
      <c r="A4" t="s">
        <v>13402</v>
      </c>
      <c r="B4" t="s">
        <v>13403</v>
      </c>
      <c r="C4" t="s">
        <v>13403</v>
      </c>
      <c r="D4" t="s">
        <v>16313</v>
      </c>
      <c r="E4" t="s">
        <v>6843</v>
      </c>
      <c r="F4" t="s">
        <v>321</v>
      </c>
      <c r="G4" t="s">
        <v>15998</v>
      </c>
      <c r="H4" t="s">
        <v>16095</v>
      </c>
      <c r="J4" t="s">
        <v>8315</v>
      </c>
      <c r="K4" t="s">
        <v>16325</v>
      </c>
      <c r="L4">
        <v>20801001</v>
      </c>
      <c r="M4">
        <v>1020200625763</v>
      </c>
    </row>
    <row r="5" spans="1:13" x14ac:dyDescent="0.25">
      <c r="A5" t="s">
        <v>13864</v>
      </c>
      <c r="B5" t="s">
        <v>13865</v>
      </c>
      <c r="C5" t="s">
        <v>13865</v>
      </c>
      <c r="D5" t="s">
        <v>16749</v>
      </c>
      <c r="E5" t="s">
        <v>4911</v>
      </c>
      <c r="F5" t="s">
        <v>325</v>
      </c>
      <c r="G5" t="s">
        <v>15998</v>
      </c>
      <c r="H5" t="s">
        <v>16095</v>
      </c>
      <c r="J5" t="s">
        <v>8315</v>
      </c>
      <c r="K5" t="s">
        <v>13866</v>
      </c>
      <c r="L5">
        <v>21901001</v>
      </c>
      <c r="M5">
        <v>1020201252158</v>
      </c>
    </row>
    <row r="6" spans="1:13" x14ac:dyDescent="0.25">
      <c r="A6" t="s">
        <v>13873</v>
      </c>
      <c r="B6" t="s">
        <v>13874</v>
      </c>
      <c r="C6" t="s">
        <v>13874</v>
      </c>
      <c r="D6" t="s">
        <v>16749</v>
      </c>
      <c r="E6" t="s">
        <v>8238</v>
      </c>
      <c r="F6" t="s">
        <v>325</v>
      </c>
      <c r="G6" t="s">
        <v>15998</v>
      </c>
      <c r="H6" t="s">
        <v>16095</v>
      </c>
      <c r="J6" t="s">
        <v>8315</v>
      </c>
      <c r="K6" t="s">
        <v>16762</v>
      </c>
      <c r="L6">
        <v>21901001</v>
      </c>
      <c r="M6">
        <v>1020201252851</v>
      </c>
    </row>
    <row r="7" spans="1:13" x14ac:dyDescent="0.25">
      <c r="A7" t="s">
        <v>13875</v>
      </c>
      <c r="B7" t="s">
        <v>13876</v>
      </c>
      <c r="C7" t="s">
        <v>13876</v>
      </c>
      <c r="D7" t="s">
        <v>16749</v>
      </c>
      <c r="E7" t="s">
        <v>8238</v>
      </c>
      <c r="F7" t="s">
        <v>325</v>
      </c>
      <c r="G7" t="s">
        <v>15998</v>
      </c>
      <c r="H7" t="s">
        <v>16095</v>
      </c>
      <c r="J7" t="s">
        <v>8315</v>
      </c>
      <c r="K7" t="s">
        <v>16763</v>
      </c>
      <c r="L7">
        <v>21901001</v>
      </c>
      <c r="M7">
        <v>1020201252851</v>
      </c>
    </row>
    <row r="8" spans="1:13" x14ac:dyDescent="0.25">
      <c r="A8" t="s">
        <v>13896</v>
      </c>
      <c r="B8" t="s">
        <v>13897</v>
      </c>
      <c r="C8" t="s">
        <v>13897</v>
      </c>
      <c r="D8" t="s">
        <v>16749</v>
      </c>
      <c r="E8" t="s">
        <v>4902</v>
      </c>
      <c r="F8" t="s">
        <v>325</v>
      </c>
      <c r="G8" t="s">
        <v>15998</v>
      </c>
      <c r="H8" t="s">
        <v>16095</v>
      </c>
      <c r="J8" t="s">
        <v>8315</v>
      </c>
      <c r="K8" t="s">
        <v>16781</v>
      </c>
      <c r="L8">
        <v>21901001</v>
      </c>
      <c r="M8">
        <v>1020201252741</v>
      </c>
    </row>
    <row r="9" spans="1:13" x14ac:dyDescent="0.25">
      <c r="A9" t="s">
        <v>13898</v>
      </c>
      <c r="B9" t="s">
        <v>13899</v>
      </c>
      <c r="C9" t="s">
        <v>13899</v>
      </c>
      <c r="D9" t="s">
        <v>16749</v>
      </c>
      <c r="E9" t="s">
        <v>4902</v>
      </c>
      <c r="F9" t="s">
        <v>325</v>
      </c>
      <c r="G9" t="s">
        <v>15998</v>
      </c>
      <c r="H9" t="s">
        <v>16095</v>
      </c>
      <c r="J9" t="s">
        <v>8315</v>
      </c>
      <c r="K9" t="s">
        <v>16782</v>
      </c>
      <c r="L9">
        <v>21901001</v>
      </c>
      <c r="M9">
        <v>1020201252741</v>
      </c>
    </row>
    <row r="10" spans="1:13" x14ac:dyDescent="0.25">
      <c r="A10" t="s">
        <v>13910</v>
      </c>
      <c r="B10" t="s">
        <v>13911</v>
      </c>
      <c r="C10" t="s">
        <v>13911</v>
      </c>
      <c r="D10" t="s">
        <v>16749</v>
      </c>
      <c r="E10" t="s">
        <v>4894</v>
      </c>
      <c r="F10" t="s">
        <v>321</v>
      </c>
      <c r="G10" t="s">
        <v>15998</v>
      </c>
      <c r="H10" t="s">
        <v>16095</v>
      </c>
      <c r="J10" t="s">
        <v>8315</v>
      </c>
      <c r="K10" t="s">
        <v>16795</v>
      </c>
      <c r="L10">
        <v>21901001</v>
      </c>
      <c r="M10">
        <v>1020201254149</v>
      </c>
    </row>
    <row r="11" spans="1:13" x14ac:dyDescent="0.25">
      <c r="A11">
        <v>220003977</v>
      </c>
      <c r="B11" t="s">
        <v>6724</v>
      </c>
      <c r="C11" t="s">
        <v>6724</v>
      </c>
      <c r="D11" t="s">
        <v>16803</v>
      </c>
      <c r="E11" t="s">
        <v>6726</v>
      </c>
      <c r="F11" t="s">
        <v>321</v>
      </c>
      <c r="G11" t="s">
        <v>15957</v>
      </c>
      <c r="H11" t="s">
        <v>16095</v>
      </c>
      <c r="I11">
        <v>0</v>
      </c>
      <c r="J11" t="s">
        <v>8315</v>
      </c>
      <c r="K11" t="s">
        <v>16814</v>
      </c>
      <c r="L11">
        <v>22001001</v>
      </c>
      <c r="M11">
        <v>1020200787925</v>
      </c>
    </row>
    <row r="12" spans="1:13" x14ac:dyDescent="0.25">
      <c r="A12" t="s">
        <v>14886</v>
      </c>
      <c r="B12" t="s">
        <v>14887</v>
      </c>
      <c r="C12" t="s">
        <v>14887</v>
      </c>
      <c r="D12" t="s">
        <v>17814</v>
      </c>
      <c r="E12" t="s">
        <v>8262</v>
      </c>
      <c r="F12" t="s">
        <v>414</v>
      </c>
      <c r="G12" t="s">
        <v>15998</v>
      </c>
      <c r="H12" t="s">
        <v>16095</v>
      </c>
      <c r="J12" t="s">
        <v>8315</v>
      </c>
      <c r="K12" t="s">
        <v>17885</v>
      </c>
      <c r="L12">
        <v>23801001</v>
      </c>
      <c r="M12">
        <v>1050201500337</v>
      </c>
    </row>
    <row r="13" spans="1:13" x14ac:dyDescent="0.25">
      <c r="A13">
        <v>242995130</v>
      </c>
      <c r="B13" t="s">
        <v>18175</v>
      </c>
      <c r="C13" t="s">
        <v>18175</v>
      </c>
      <c r="D13" t="s">
        <v>18107</v>
      </c>
      <c r="E13" t="s">
        <v>8208</v>
      </c>
      <c r="F13" t="s">
        <v>414</v>
      </c>
      <c r="G13" t="s">
        <v>15957</v>
      </c>
      <c r="H13" t="s">
        <v>16095</v>
      </c>
      <c r="I13">
        <v>0</v>
      </c>
      <c r="J13" t="s">
        <v>8315</v>
      </c>
      <c r="K13" t="s">
        <v>18176</v>
      </c>
      <c r="L13">
        <v>24201001</v>
      </c>
      <c r="M13">
        <v>1140200001457</v>
      </c>
    </row>
    <row r="14" spans="1:13" x14ac:dyDescent="0.25">
      <c r="A14" t="s">
        <v>15263</v>
      </c>
      <c r="B14" t="s">
        <v>15264</v>
      </c>
      <c r="C14" t="s">
        <v>15264</v>
      </c>
      <c r="D14" t="s">
        <v>18349</v>
      </c>
      <c r="E14" t="s">
        <v>7534</v>
      </c>
      <c r="F14" t="s">
        <v>640</v>
      </c>
      <c r="G14" t="s">
        <v>15998</v>
      </c>
      <c r="H14" t="s">
        <v>16095</v>
      </c>
      <c r="J14" t="s">
        <v>8315</v>
      </c>
      <c r="K14" t="s">
        <v>18368</v>
      </c>
      <c r="L14">
        <v>24701001</v>
      </c>
      <c r="M14">
        <v>1020201338057</v>
      </c>
    </row>
    <row r="15" spans="1:13" x14ac:dyDescent="0.25">
      <c r="A15" t="s">
        <v>15265</v>
      </c>
      <c r="B15" t="s">
        <v>15266</v>
      </c>
      <c r="C15" t="s">
        <v>15266</v>
      </c>
      <c r="D15" t="s">
        <v>18349</v>
      </c>
      <c r="E15" t="s">
        <v>7522</v>
      </c>
      <c r="F15" t="s">
        <v>321</v>
      </c>
      <c r="G15" t="s">
        <v>15998</v>
      </c>
      <c r="H15" t="s">
        <v>16095</v>
      </c>
      <c r="J15" t="s">
        <v>8315</v>
      </c>
      <c r="K15" t="s">
        <v>18372</v>
      </c>
      <c r="L15">
        <v>24701001</v>
      </c>
      <c r="M15">
        <v>1020201338409</v>
      </c>
    </row>
    <row r="16" spans="1:13" x14ac:dyDescent="0.25">
      <c r="A16" t="s">
        <v>15267</v>
      </c>
      <c r="B16" t="s">
        <v>15268</v>
      </c>
      <c r="C16" t="s">
        <v>15268</v>
      </c>
      <c r="D16" t="s">
        <v>18349</v>
      </c>
      <c r="E16" t="s">
        <v>7525</v>
      </c>
      <c r="F16" t="s">
        <v>321</v>
      </c>
      <c r="G16" t="s">
        <v>15998</v>
      </c>
      <c r="H16" t="s">
        <v>16095</v>
      </c>
      <c r="J16" t="s">
        <v>8315</v>
      </c>
      <c r="K16" t="s">
        <v>18373</v>
      </c>
      <c r="L16">
        <v>24701001</v>
      </c>
      <c r="M16">
        <v>1020201337991</v>
      </c>
    </row>
    <row r="17" spans="1:13" x14ac:dyDescent="0.25">
      <c r="A17" t="s">
        <v>15665</v>
      </c>
      <c r="B17" t="s">
        <v>15666</v>
      </c>
      <c r="C17" t="s">
        <v>15666</v>
      </c>
      <c r="D17" t="s">
        <v>18933</v>
      </c>
      <c r="E17" t="s">
        <v>7990</v>
      </c>
      <c r="F17" t="s">
        <v>321</v>
      </c>
      <c r="G17" t="s">
        <v>15998</v>
      </c>
      <c r="H17" t="s">
        <v>16095</v>
      </c>
      <c r="J17" t="s">
        <v>8315</v>
      </c>
      <c r="K17" t="s">
        <v>15667</v>
      </c>
      <c r="L17">
        <v>26001001</v>
      </c>
      <c r="M17">
        <v>1030202273232</v>
      </c>
    </row>
    <row r="18" spans="1:13" x14ac:dyDescent="0.25">
      <c r="A18">
        <v>261004289</v>
      </c>
      <c r="B18" t="s">
        <v>1507</v>
      </c>
      <c r="C18" t="s">
        <v>1507</v>
      </c>
      <c r="D18" t="s">
        <v>17197</v>
      </c>
      <c r="E18" t="s">
        <v>1509</v>
      </c>
      <c r="F18" t="s">
        <v>321</v>
      </c>
      <c r="G18" t="s">
        <v>15957</v>
      </c>
      <c r="H18" t="s">
        <v>16095</v>
      </c>
      <c r="I18">
        <v>0</v>
      </c>
      <c r="J18" t="s">
        <v>8315</v>
      </c>
      <c r="K18" t="s">
        <v>11201</v>
      </c>
      <c r="L18">
        <v>26101001</v>
      </c>
      <c r="M18">
        <v>1020201775395</v>
      </c>
    </row>
    <row r="19" spans="1:13" x14ac:dyDescent="0.25">
      <c r="A19">
        <v>262001643</v>
      </c>
      <c r="B19" t="s">
        <v>19019</v>
      </c>
      <c r="C19" t="s">
        <v>19019</v>
      </c>
      <c r="D19" t="s">
        <v>19902</v>
      </c>
      <c r="E19" t="s">
        <v>2624</v>
      </c>
      <c r="F19" t="s">
        <v>321</v>
      </c>
      <c r="G19" t="s">
        <v>15957</v>
      </c>
      <c r="H19" t="s">
        <v>16095</v>
      </c>
      <c r="I19">
        <v>0</v>
      </c>
      <c r="J19" t="s">
        <v>8315</v>
      </c>
      <c r="K19" t="s">
        <v>11263</v>
      </c>
      <c r="L19">
        <v>26201001</v>
      </c>
      <c r="M19">
        <v>1020201815590</v>
      </c>
    </row>
    <row r="20" spans="1:13" x14ac:dyDescent="0.25">
      <c r="A20">
        <v>262007807</v>
      </c>
      <c r="B20" t="s">
        <v>2589</v>
      </c>
      <c r="C20" t="s">
        <v>2589</v>
      </c>
      <c r="E20" t="s">
        <v>2591</v>
      </c>
      <c r="F20" t="s">
        <v>321</v>
      </c>
      <c r="G20" t="s">
        <v>15957</v>
      </c>
      <c r="H20" t="s">
        <v>16095</v>
      </c>
      <c r="I20">
        <v>0</v>
      </c>
      <c r="J20" t="s">
        <v>8315</v>
      </c>
      <c r="K20" t="s">
        <v>11265</v>
      </c>
      <c r="L20">
        <v>26201001</v>
      </c>
      <c r="M20">
        <v>1020201812729</v>
      </c>
    </row>
    <row r="21" spans="1:13" x14ac:dyDescent="0.25">
      <c r="A21">
        <v>266033276</v>
      </c>
      <c r="B21" t="s">
        <v>3409</v>
      </c>
      <c r="C21" t="s">
        <v>3409</v>
      </c>
      <c r="E21" t="s">
        <v>3411</v>
      </c>
      <c r="F21" t="s">
        <v>321</v>
      </c>
      <c r="G21" t="s">
        <v>15957</v>
      </c>
      <c r="H21" t="s">
        <v>16095</v>
      </c>
      <c r="I21">
        <v>4</v>
      </c>
      <c r="J21" t="s">
        <v>8315</v>
      </c>
      <c r="K21" t="s">
        <v>19224</v>
      </c>
      <c r="L21">
        <v>26601001</v>
      </c>
      <c r="M21">
        <v>1100266000218</v>
      </c>
    </row>
    <row r="22" spans="1:13" x14ac:dyDescent="0.25">
      <c r="A22" t="s">
        <v>15707</v>
      </c>
      <c r="B22" t="s">
        <v>15708</v>
      </c>
      <c r="C22" t="s">
        <v>15708</v>
      </c>
      <c r="E22" t="s">
        <v>3614</v>
      </c>
      <c r="F22" t="s">
        <v>321</v>
      </c>
      <c r="G22" t="s">
        <v>15998</v>
      </c>
      <c r="H22" t="s">
        <v>16095</v>
      </c>
      <c r="J22" t="s">
        <v>8315</v>
      </c>
      <c r="K22" t="s">
        <v>15709</v>
      </c>
      <c r="L22">
        <v>26701001</v>
      </c>
      <c r="M22">
        <v>1030202118275</v>
      </c>
    </row>
    <row r="23" spans="1:13" x14ac:dyDescent="0.25">
      <c r="A23">
        <v>267008402</v>
      </c>
      <c r="B23" t="s">
        <v>19259</v>
      </c>
      <c r="C23" t="s">
        <v>19259</v>
      </c>
      <c r="E23" t="s">
        <v>19260</v>
      </c>
      <c r="F23" t="s">
        <v>325</v>
      </c>
      <c r="G23" t="s">
        <v>15957</v>
      </c>
      <c r="H23" t="s">
        <v>16095</v>
      </c>
      <c r="I23">
        <v>0</v>
      </c>
      <c r="J23" t="s">
        <v>8315</v>
      </c>
      <c r="K23" t="s">
        <v>11727</v>
      </c>
      <c r="L23">
        <v>26701001</v>
      </c>
      <c r="M23">
        <v>1020202037085</v>
      </c>
    </row>
    <row r="24" spans="1:13" x14ac:dyDescent="0.25">
      <c r="A24">
        <v>268014543</v>
      </c>
      <c r="B24" t="s">
        <v>2964</v>
      </c>
      <c r="C24" t="s">
        <v>2964</v>
      </c>
      <c r="E24" t="s">
        <v>2966</v>
      </c>
      <c r="F24" t="s">
        <v>321</v>
      </c>
      <c r="G24" t="s">
        <v>15957</v>
      </c>
      <c r="H24" t="s">
        <v>16095</v>
      </c>
      <c r="I24">
        <v>0</v>
      </c>
      <c r="J24" t="s">
        <v>8315</v>
      </c>
      <c r="K24" t="s">
        <v>11782</v>
      </c>
      <c r="L24">
        <v>26801001</v>
      </c>
      <c r="M24">
        <v>1020202081976</v>
      </c>
    </row>
    <row r="25" spans="1:13" x14ac:dyDescent="0.25">
      <c r="A25">
        <v>272913254</v>
      </c>
      <c r="B25" t="s">
        <v>19609</v>
      </c>
      <c r="C25" t="s">
        <v>19609</v>
      </c>
      <c r="E25" t="s">
        <v>4148</v>
      </c>
      <c r="F25" t="s">
        <v>321</v>
      </c>
      <c r="G25" t="s">
        <v>15957</v>
      </c>
      <c r="H25" t="s">
        <v>16095</v>
      </c>
      <c r="I25">
        <v>0</v>
      </c>
      <c r="J25" t="s">
        <v>8315</v>
      </c>
      <c r="K25" t="s">
        <v>12266</v>
      </c>
      <c r="L25">
        <v>27201001</v>
      </c>
      <c r="M25">
        <v>1190280034328</v>
      </c>
    </row>
    <row r="26" spans="1:13" x14ac:dyDescent="0.25">
      <c r="A26">
        <v>274011558</v>
      </c>
      <c r="B26" t="s">
        <v>19647</v>
      </c>
      <c r="C26" t="s">
        <v>19647</v>
      </c>
      <c r="E26" t="s">
        <v>8177</v>
      </c>
      <c r="F26" t="s">
        <v>321</v>
      </c>
      <c r="G26" t="s">
        <v>15957</v>
      </c>
      <c r="H26" t="s">
        <v>16095</v>
      </c>
      <c r="I26">
        <v>0</v>
      </c>
      <c r="J26" t="s">
        <v>8315</v>
      </c>
      <c r="K26" t="s">
        <v>12425</v>
      </c>
      <c r="L26">
        <v>27401001</v>
      </c>
      <c r="M26">
        <v>1020202560784</v>
      </c>
    </row>
    <row r="27" spans="1:13" x14ac:dyDescent="0.25">
      <c r="A27">
        <v>274031579</v>
      </c>
      <c r="B27" t="s">
        <v>4713</v>
      </c>
      <c r="C27" t="s">
        <v>4713</v>
      </c>
      <c r="E27" t="s">
        <v>4715</v>
      </c>
      <c r="F27" t="s">
        <v>321</v>
      </c>
      <c r="G27" t="s">
        <v>15957</v>
      </c>
      <c r="H27" t="s">
        <v>16095</v>
      </c>
      <c r="I27">
        <v>0</v>
      </c>
      <c r="J27" t="s">
        <v>8315</v>
      </c>
      <c r="K27" t="s">
        <v>12434</v>
      </c>
      <c r="L27">
        <v>27401001</v>
      </c>
      <c r="M27">
        <v>1030203907304</v>
      </c>
    </row>
    <row r="28" spans="1:13" x14ac:dyDescent="0.25">
      <c r="A28">
        <v>274063806</v>
      </c>
      <c r="B28" t="s">
        <v>4832</v>
      </c>
      <c r="C28" t="s">
        <v>4832</v>
      </c>
      <c r="E28" t="s">
        <v>4834</v>
      </c>
      <c r="F28" t="s">
        <v>321</v>
      </c>
      <c r="G28" t="s">
        <v>15957</v>
      </c>
      <c r="H28" t="s">
        <v>16095</v>
      </c>
      <c r="I28">
        <v>0</v>
      </c>
      <c r="J28" t="s">
        <v>8315</v>
      </c>
      <c r="K28" t="s">
        <v>12479</v>
      </c>
      <c r="L28">
        <v>27601001</v>
      </c>
      <c r="M28">
        <v>1030203920416</v>
      </c>
    </row>
    <row r="29" spans="1:13" x14ac:dyDescent="0.25">
      <c r="A29">
        <v>274072720</v>
      </c>
      <c r="B29" t="s">
        <v>4222</v>
      </c>
      <c r="C29" t="s">
        <v>4222</v>
      </c>
      <c r="E29" t="s">
        <v>4224</v>
      </c>
      <c r="F29" t="s">
        <v>321</v>
      </c>
      <c r="G29" t="s">
        <v>15957</v>
      </c>
      <c r="H29" t="s">
        <v>16095</v>
      </c>
      <c r="I29">
        <v>0</v>
      </c>
      <c r="J29" t="s">
        <v>8315</v>
      </c>
      <c r="K29" t="s">
        <v>12516</v>
      </c>
      <c r="L29">
        <v>27401001</v>
      </c>
      <c r="M29">
        <v>1020202555603</v>
      </c>
    </row>
    <row r="30" spans="1:13" x14ac:dyDescent="0.25">
      <c r="A30" t="s">
        <v>15902</v>
      </c>
      <c r="B30" t="s">
        <v>15903</v>
      </c>
      <c r="C30" t="s">
        <v>15903</v>
      </c>
      <c r="E30" t="s">
        <v>8203</v>
      </c>
      <c r="F30" t="s">
        <v>321</v>
      </c>
      <c r="G30" t="s">
        <v>15998</v>
      </c>
      <c r="H30" t="s">
        <v>16095</v>
      </c>
      <c r="J30" t="s">
        <v>8315</v>
      </c>
      <c r="K30" t="s">
        <v>15904</v>
      </c>
      <c r="L30">
        <v>27701001</v>
      </c>
      <c r="M30">
        <v>1030203898592</v>
      </c>
    </row>
    <row r="31" spans="1:13" x14ac:dyDescent="0.25">
      <c r="A31" t="s">
        <v>15905</v>
      </c>
      <c r="B31" t="s">
        <v>15906</v>
      </c>
      <c r="C31" t="s">
        <v>15906</v>
      </c>
      <c r="E31" t="s">
        <v>8203</v>
      </c>
      <c r="F31" t="s">
        <v>321</v>
      </c>
      <c r="G31" t="s">
        <v>15998</v>
      </c>
      <c r="H31" t="s">
        <v>16095</v>
      </c>
      <c r="J31" t="s">
        <v>8315</v>
      </c>
      <c r="K31" t="s">
        <v>15907</v>
      </c>
      <c r="L31">
        <v>27701001</v>
      </c>
      <c r="M31">
        <v>1030203898592</v>
      </c>
    </row>
    <row r="32" spans="1:13" x14ac:dyDescent="0.25">
      <c r="A32">
        <v>274931354</v>
      </c>
      <c r="B32" t="s">
        <v>3982</v>
      </c>
      <c r="C32" t="s">
        <v>3982</v>
      </c>
      <c r="E32" t="s">
        <v>3984</v>
      </c>
      <c r="F32" t="s">
        <v>321</v>
      </c>
      <c r="G32" t="s">
        <v>15957</v>
      </c>
      <c r="H32" t="s">
        <v>16095</v>
      </c>
      <c r="I32">
        <v>0</v>
      </c>
      <c r="J32" t="s">
        <v>8315</v>
      </c>
      <c r="K32" t="s">
        <v>12510</v>
      </c>
      <c r="L32">
        <v>27401001</v>
      </c>
      <c r="M32">
        <v>1170280067924</v>
      </c>
    </row>
    <row r="33" spans="1:13" x14ac:dyDescent="0.25">
      <c r="A33">
        <v>274992276</v>
      </c>
      <c r="B33" t="s">
        <v>19687</v>
      </c>
      <c r="C33" t="s">
        <v>19687</v>
      </c>
      <c r="E33" t="s">
        <v>3802</v>
      </c>
      <c r="F33" t="s">
        <v>321</v>
      </c>
      <c r="G33" t="s">
        <v>15957</v>
      </c>
      <c r="H33" t="s">
        <v>16095</v>
      </c>
      <c r="I33">
        <v>0</v>
      </c>
      <c r="J33" t="s">
        <v>8315</v>
      </c>
      <c r="K33" t="s">
        <v>12550</v>
      </c>
      <c r="L33">
        <v>27801001</v>
      </c>
      <c r="M33">
        <v>1130200002877</v>
      </c>
    </row>
    <row r="34" spans="1:13" x14ac:dyDescent="0.25">
      <c r="A34">
        <v>275013710</v>
      </c>
      <c r="B34" t="s">
        <v>4262</v>
      </c>
      <c r="C34" t="s">
        <v>4262</v>
      </c>
      <c r="E34" t="s">
        <v>4264</v>
      </c>
      <c r="F34" t="s">
        <v>321</v>
      </c>
      <c r="G34" t="s">
        <v>15957</v>
      </c>
      <c r="H34" t="s">
        <v>16095</v>
      </c>
      <c r="I34">
        <v>0</v>
      </c>
      <c r="J34" t="s">
        <v>8315</v>
      </c>
      <c r="K34" t="s">
        <v>12580</v>
      </c>
      <c r="L34">
        <v>27701001</v>
      </c>
      <c r="M34">
        <v>1020203090632</v>
      </c>
    </row>
    <row r="35" spans="1:13" x14ac:dyDescent="0.25">
      <c r="A35">
        <v>275014294</v>
      </c>
      <c r="B35" t="s">
        <v>4814</v>
      </c>
      <c r="C35" t="s">
        <v>4814</v>
      </c>
      <c r="E35" t="s">
        <v>4816</v>
      </c>
      <c r="F35" t="s">
        <v>566</v>
      </c>
      <c r="G35" t="s">
        <v>15957</v>
      </c>
      <c r="H35" t="s">
        <v>16095</v>
      </c>
      <c r="I35">
        <v>0</v>
      </c>
      <c r="J35" t="s">
        <v>8315</v>
      </c>
      <c r="K35" t="s">
        <v>12582</v>
      </c>
      <c r="L35">
        <v>27501001</v>
      </c>
      <c r="M35">
        <v>1030204115842</v>
      </c>
    </row>
    <row r="36" spans="1:13" x14ac:dyDescent="0.25">
      <c r="A36">
        <v>276013279</v>
      </c>
      <c r="B36" t="s">
        <v>19709</v>
      </c>
      <c r="C36" t="s">
        <v>19709</v>
      </c>
      <c r="E36" t="s">
        <v>4109</v>
      </c>
      <c r="F36" t="s">
        <v>321</v>
      </c>
      <c r="G36" t="s">
        <v>15957</v>
      </c>
      <c r="H36" t="s">
        <v>16095</v>
      </c>
      <c r="I36">
        <v>1</v>
      </c>
      <c r="J36" t="s">
        <v>8315</v>
      </c>
      <c r="K36" t="s">
        <v>12620</v>
      </c>
      <c r="L36">
        <v>27401001</v>
      </c>
      <c r="M36">
        <v>1020202874603</v>
      </c>
    </row>
    <row r="37" spans="1:13" x14ac:dyDescent="0.25">
      <c r="A37">
        <v>276015861</v>
      </c>
      <c r="B37" t="s">
        <v>4660</v>
      </c>
      <c r="C37" t="s">
        <v>4660</v>
      </c>
      <c r="E37" t="s">
        <v>4662</v>
      </c>
      <c r="F37" t="s">
        <v>414</v>
      </c>
      <c r="G37" t="s">
        <v>15957</v>
      </c>
      <c r="H37" t="s">
        <v>16095</v>
      </c>
      <c r="I37">
        <v>0</v>
      </c>
      <c r="J37" t="s">
        <v>8315</v>
      </c>
      <c r="K37" t="s">
        <v>12628</v>
      </c>
      <c r="L37">
        <v>27601001</v>
      </c>
      <c r="M37">
        <v>1030204207241</v>
      </c>
    </row>
    <row r="38" spans="1:13" x14ac:dyDescent="0.25">
      <c r="A38">
        <v>276019263</v>
      </c>
      <c r="B38" t="s">
        <v>4651</v>
      </c>
      <c r="C38" t="s">
        <v>4651</v>
      </c>
      <c r="E38" t="s">
        <v>4653</v>
      </c>
      <c r="F38" t="s">
        <v>321</v>
      </c>
      <c r="G38" t="s">
        <v>15957</v>
      </c>
      <c r="H38" t="s">
        <v>16095</v>
      </c>
      <c r="I38">
        <v>0</v>
      </c>
      <c r="J38" t="s">
        <v>8315</v>
      </c>
      <c r="K38" t="s">
        <v>12638</v>
      </c>
      <c r="L38">
        <v>27601001</v>
      </c>
      <c r="M38">
        <v>1020202864846</v>
      </c>
    </row>
    <row r="39" spans="1:13" x14ac:dyDescent="0.25">
      <c r="A39">
        <v>276033973</v>
      </c>
      <c r="B39" t="s">
        <v>4610</v>
      </c>
      <c r="C39" t="s">
        <v>4610</v>
      </c>
      <c r="E39" t="s">
        <v>4612</v>
      </c>
      <c r="F39" t="s">
        <v>321</v>
      </c>
      <c r="G39" t="s">
        <v>15957</v>
      </c>
      <c r="H39" t="s">
        <v>16095</v>
      </c>
      <c r="I39">
        <v>0</v>
      </c>
      <c r="J39" t="s">
        <v>8315</v>
      </c>
      <c r="K39" t="s">
        <v>12654</v>
      </c>
      <c r="L39">
        <v>27601001</v>
      </c>
      <c r="M39">
        <v>1020202864769</v>
      </c>
    </row>
    <row r="40" spans="1:13" x14ac:dyDescent="0.25">
      <c r="A40">
        <v>276064788</v>
      </c>
      <c r="B40" t="s">
        <v>4666</v>
      </c>
      <c r="C40" t="s">
        <v>4666</v>
      </c>
      <c r="E40" t="s">
        <v>4668</v>
      </c>
      <c r="F40" t="s">
        <v>321</v>
      </c>
      <c r="G40" t="s">
        <v>15957</v>
      </c>
      <c r="H40" t="s">
        <v>16095</v>
      </c>
      <c r="I40">
        <v>0</v>
      </c>
      <c r="J40" t="s">
        <v>8315</v>
      </c>
      <c r="K40" t="s">
        <v>12725</v>
      </c>
      <c r="L40">
        <v>27701001</v>
      </c>
      <c r="M40">
        <v>1020202853681</v>
      </c>
    </row>
    <row r="41" spans="1:13" x14ac:dyDescent="0.25">
      <c r="A41">
        <v>277949293</v>
      </c>
      <c r="B41" t="s">
        <v>19778</v>
      </c>
      <c r="C41" t="s">
        <v>19778</v>
      </c>
      <c r="E41" t="s">
        <v>4446</v>
      </c>
      <c r="F41" t="s">
        <v>321</v>
      </c>
      <c r="G41" t="s">
        <v>15957</v>
      </c>
      <c r="H41" t="s">
        <v>16095</v>
      </c>
      <c r="I41">
        <v>0</v>
      </c>
      <c r="J41" t="s">
        <v>8315</v>
      </c>
      <c r="K41" t="s">
        <v>12908</v>
      </c>
      <c r="L41">
        <v>27701001</v>
      </c>
      <c r="M41">
        <v>1200200028489</v>
      </c>
    </row>
    <row r="42" spans="1:13" x14ac:dyDescent="0.25">
      <c r="A42">
        <v>278049087</v>
      </c>
      <c r="B42" t="s">
        <v>19792</v>
      </c>
      <c r="C42" t="s">
        <v>19792</v>
      </c>
      <c r="E42" t="s">
        <v>4585</v>
      </c>
      <c r="F42" t="s">
        <v>321</v>
      </c>
      <c r="G42" t="s">
        <v>15957</v>
      </c>
      <c r="H42" t="s">
        <v>16095</v>
      </c>
      <c r="I42">
        <v>0</v>
      </c>
      <c r="J42" t="s">
        <v>8315</v>
      </c>
      <c r="K42" t="s">
        <v>12960</v>
      </c>
      <c r="L42">
        <v>27801001</v>
      </c>
      <c r="M42">
        <v>1030204609863</v>
      </c>
    </row>
    <row r="43" spans="1:13" x14ac:dyDescent="0.25">
      <c r="A43">
        <v>278958460</v>
      </c>
      <c r="B43" t="s">
        <v>19804</v>
      </c>
      <c r="C43" t="s">
        <v>19804</v>
      </c>
      <c r="E43" t="s">
        <v>4328</v>
      </c>
      <c r="F43" t="s">
        <v>321</v>
      </c>
      <c r="G43" t="s">
        <v>15957</v>
      </c>
      <c r="H43" t="s">
        <v>16095</v>
      </c>
      <c r="I43">
        <v>0</v>
      </c>
      <c r="J43" t="s">
        <v>8315</v>
      </c>
      <c r="K43" t="s">
        <v>12920</v>
      </c>
      <c r="L43">
        <v>27801001</v>
      </c>
      <c r="M43">
        <v>1200200019909</v>
      </c>
    </row>
    <row r="44" spans="1:13" x14ac:dyDescent="0.25">
      <c r="A44">
        <v>274990247</v>
      </c>
      <c r="B44" t="s">
        <v>19844</v>
      </c>
      <c r="C44" t="s">
        <v>19844</v>
      </c>
      <c r="E44" t="s">
        <v>19845</v>
      </c>
      <c r="F44" t="s">
        <v>321</v>
      </c>
      <c r="G44" t="s">
        <v>15957</v>
      </c>
      <c r="H44" t="s">
        <v>16095</v>
      </c>
      <c r="I44">
        <v>0</v>
      </c>
      <c r="J44" t="s">
        <v>8315</v>
      </c>
      <c r="K44" t="s">
        <v>19846</v>
      </c>
      <c r="L44">
        <v>27401001</v>
      </c>
      <c r="M44">
        <v>1100200003111</v>
      </c>
    </row>
    <row r="45" spans="1:13" x14ac:dyDescent="0.25">
      <c r="A45">
        <v>277946670</v>
      </c>
      <c r="B45" t="s">
        <v>19850</v>
      </c>
      <c r="C45" t="s">
        <v>19850</v>
      </c>
      <c r="E45" t="s">
        <v>19851</v>
      </c>
      <c r="F45" t="s">
        <v>321</v>
      </c>
      <c r="G45" t="s">
        <v>15957</v>
      </c>
      <c r="H45" t="s">
        <v>16095</v>
      </c>
      <c r="I45">
        <v>0</v>
      </c>
      <c r="J45" t="s">
        <v>8315</v>
      </c>
      <c r="K45" t="s">
        <v>12908</v>
      </c>
      <c r="L45">
        <v>27701001</v>
      </c>
      <c r="M45">
        <v>1190280086622</v>
      </c>
    </row>
    <row r="46" spans="1:13" x14ac:dyDescent="0.25">
      <c r="A46">
        <v>202002811</v>
      </c>
      <c r="B46" t="s">
        <v>369</v>
      </c>
      <c r="C46" t="s">
        <v>369</v>
      </c>
      <c r="D46" t="s">
        <v>16093</v>
      </c>
      <c r="E46" t="s">
        <v>371</v>
      </c>
      <c r="F46" t="s">
        <v>321</v>
      </c>
      <c r="G46" t="s">
        <v>15957</v>
      </c>
      <c r="H46" t="s">
        <v>83</v>
      </c>
      <c r="I46">
        <v>0</v>
      </c>
      <c r="J46" t="s">
        <v>8315</v>
      </c>
      <c r="K46" t="s">
        <v>16098</v>
      </c>
      <c r="L46">
        <v>20201001</v>
      </c>
      <c r="M46">
        <v>1020201729570</v>
      </c>
    </row>
    <row r="47" spans="1:13" x14ac:dyDescent="0.25">
      <c r="A47">
        <v>207003336</v>
      </c>
      <c r="B47" t="s">
        <v>563</v>
      </c>
      <c r="C47" t="s">
        <v>563</v>
      </c>
      <c r="D47" t="s">
        <v>16276</v>
      </c>
      <c r="E47" t="s">
        <v>565</v>
      </c>
      <c r="F47" t="s">
        <v>566</v>
      </c>
      <c r="G47" t="s">
        <v>15957</v>
      </c>
      <c r="H47" t="s">
        <v>83</v>
      </c>
      <c r="I47">
        <v>0</v>
      </c>
      <c r="J47" t="s">
        <v>8315</v>
      </c>
      <c r="K47" t="s">
        <v>16294</v>
      </c>
      <c r="L47">
        <v>20701001</v>
      </c>
      <c r="M47">
        <v>1020200612123</v>
      </c>
    </row>
    <row r="48" spans="1:13" x14ac:dyDescent="0.25">
      <c r="A48">
        <v>210002974</v>
      </c>
      <c r="B48" t="s">
        <v>667</v>
      </c>
      <c r="C48" t="s">
        <v>667</v>
      </c>
      <c r="D48" t="s">
        <v>16359</v>
      </c>
      <c r="E48" t="s">
        <v>669</v>
      </c>
      <c r="F48" t="s">
        <v>566</v>
      </c>
      <c r="G48" t="s">
        <v>15957</v>
      </c>
      <c r="H48" t="s">
        <v>83</v>
      </c>
      <c r="I48">
        <v>0</v>
      </c>
      <c r="J48" t="s">
        <v>8315</v>
      </c>
      <c r="K48" t="s">
        <v>16367</v>
      </c>
      <c r="L48">
        <v>21001001</v>
      </c>
      <c r="M48">
        <v>1020200787892</v>
      </c>
    </row>
    <row r="49" spans="1:13" x14ac:dyDescent="0.25">
      <c r="A49">
        <v>211004678</v>
      </c>
      <c r="B49" t="s">
        <v>733</v>
      </c>
      <c r="C49" t="s">
        <v>733</v>
      </c>
      <c r="D49" t="s">
        <v>16416</v>
      </c>
      <c r="E49" t="s">
        <v>16425</v>
      </c>
      <c r="F49" t="s">
        <v>325</v>
      </c>
      <c r="G49" t="s">
        <v>15957</v>
      </c>
      <c r="H49" t="s">
        <v>83</v>
      </c>
      <c r="I49">
        <v>0</v>
      </c>
      <c r="J49" t="s">
        <v>8315</v>
      </c>
      <c r="K49" t="s">
        <v>16426</v>
      </c>
      <c r="L49">
        <v>25601001</v>
      </c>
      <c r="M49">
        <v>1020201625025</v>
      </c>
    </row>
    <row r="50" spans="1:13" x14ac:dyDescent="0.25">
      <c r="A50">
        <v>211005047</v>
      </c>
      <c r="B50" t="s">
        <v>810</v>
      </c>
      <c r="C50" t="s">
        <v>810</v>
      </c>
      <c r="D50" t="s">
        <v>16416</v>
      </c>
      <c r="E50" t="s">
        <v>812</v>
      </c>
      <c r="F50" t="s">
        <v>321</v>
      </c>
      <c r="G50" t="s">
        <v>15957</v>
      </c>
      <c r="H50" t="s">
        <v>83</v>
      </c>
      <c r="I50">
        <v>0</v>
      </c>
      <c r="J50" t="s">
        <v>8315</v>
      </c>
      <c r="K50" t="s">
        <v>16442</v>
      </c>
      <c r="L50">
        <v>25601001</v>
      </c>
      <c r="M50">
        <v>1030202044366</v>
      </c>
    </row>
    <row r="51" spans="1:13" x14ac:dyDescent="0.25">
      <c r="A51">
        <v>211005086</v>
      </c>
      <c r="B51" t="s">
        <v>780</v>
      </c>
      <c r="C51" t="s">
        <v>780</v>
      </c>
      <c r="D51" t="s">
        <v>16416</v>
      </c>
      <c r="E51" t="s">
        <v>782</v>
      </c>
      <c r="F51" t="s">
        <v>321</v>
      </c>
      <c r="G51" t="s">
        <v>15957</v>
      </c>
      <c r="H51" t="s">
        <v>83</v>
      </c>
      <c r="I51">
        <v>0</v>
      </c>
      <c r="J51" t="s">
        <v>8416</v>
      </c>
      <c r="K51" t="s">
        <v>16444</v>
      </c>
      <c r="L51">
        <v>25601001</v>
      </c>
      <c r="M51">
        <v>1020201624629</v>
      </c>
    </row>
    <row r="52" spans="1:13" x14ac:dyDescent="0.25">
      <c r="A52">
        <v>211005470</v>
      </c>
      <c r="B52" t="s">
        <v>709</v>
      </c>
      <c r="C52" t="s">
        <v>709</v>
      </c>
      <c r="D52" t="s">
        <v>16416</v>
      </c>
      <c r="E52" t="s">
        <v>711</v>
      </c>
      <c r="F52" t="s">
        <v>321</v>
      </c>
      <c r="G52" t="s">
        <v>15957</v>
      </c>
      <c r="H52" t="s">
        <v>15994</v>
      </c>
      <c r="I52">
        <v>0</v>
      </c>
      <c r="J52" t="s">
        <v>8315</v>
      </c>
      <c r="K52" t="s">
        <v>16457</v>
      </c>
      <c r="L52">
        <v>25601001</v>
      </c>
      <c r="M52">
        <v>1020201625180</v>
      </c>
    </row>
    <row r="53" spans="1:13" x14ac:dyDescent="0.25">
      <c r="A53">
        <v>211006210</v>
      </c>
      <c r="B53" t="s">
        <v>712</v>
      </c>
      <c r="C53" t="s">
        <v>712</v>
      </c>
      <c r="D53" t="s">
        <v>16416</v>
      </c>
      <c r="E53" t="s">
        <v>714</v>
      </c>
      <c r="F53" t="s">
        <v>321</v>
      </c>
      <c r="G53" t="s">
        <v>15957</v>
      </c>
      <c r="H53" t="s">
        <v>83</v>
      </c>
      <c r="I53">
        <v>2</v>
      </c>
      <c r="J53" t="s">
        <v>8315</v>
      </c>
      <c r="K53" t="s">
        <v>16461</v>
      </c>
      <c r="L53">
        <v>25601001</v>
      </c>
      <c r="M53">
        <v>1030202044553</v>
      </c>
    </row>
    <row r="54" spans="1:13" x14ac:dyDescent="0.25">
      <c r="A54">
        <v>219003299</v>
      </c>
      <c r="B54" t="s">
        <v>4927</v>
      </c>
      <c r="C54" t="s">
        <v>4927</v>
      </c>
      <c r="D54" t="s">
        <v>16749</v>
      </c>
      <c r="E54" t="s">
        <v>4929</v>
      </c>
      <c r="F54" t="s">
        <v>321</v>
      </c>
      <c r="G54" t="s">
        <v>15957</v>
      </c>
      <c r="H54" t="s">
        <v>83</v>
      </c>
      <c r="I54">
        <v>0</v>
      </c>
      <c r="J54" t="s">
        <v>8315</v>
      </c>
      <c r="K54" t="s">
        <v>16752</v>
      </c>
      <c r="L54">
        <v>21901001</v>
      </c>
      <c r="M54">
        <v>1020201250190</v>
      </c>
    </row>
    <row r="55" spans="1:13" x14ac:dyDescent="0.25">
      <c r="A55">
        <v>223001008</v>
      </c>
      <c r="B55" t="s">
        <v>5291</v>
      </c>
      <c r="C55" t="s">
        <v>5291</v>
      </c>
      <c r="D55" t="s">
        <v>16955</v>
      </c>
      <c r="E55" t="s">
        <v>5293</v>
      </c>
      <c r="F55" t="s">
        <v>321</v>
      </c>
      <c r="G55" t="s">
        <v>15957</v>
      </c>
      <c r="H55" t="s">
        <v>83</v>
      </c>
      <c r="I55">
        <v>0</v>
      </c>
      <c r="J55" t="s">
        <v>8315</v>
      </c>
      <c r="K55" t="s">
        <v>16957</v>
      </c>
      <c r="L55">
        <v>22301001</v>
      </c>
      <c r="M55">
        <v>1020201546914</v>
      </c>
    </row>
    <row r="56" spans="1:13" x14ac:dyDescent="0.25">
      <c r="A56">
        <v>224004121</v>
      </c>
      <c r="B56" t="s">
        <v>5364</v>
      </c>
      <c r="C56" t="s">
        <v>5364</v>
      </c>
      <c r="D56" t="s">
        <v>17018</v>
      </c>
      <c r="E56" t="s">
        <v>5366</v>
      </c>
      <c r="F56" t="s">
        <v>321</v>
      </c>
      <c r="G56" t="s">
        <v>15957</v>
      </c>
      <c r="H56" t="s">
        <v>83</v>
      </c>
      <c r="I56">
        <v>0</v>
      </c>
      <c r="J56" t="s">
        <v>8315</v>
      </c>
      <c r="K56" t="s">
        <v>17019</v>
      </c>
      <c r="L56">
        <v>22401001</v>
      </c>
      <c r="M56">
        <v>1020200883460</v>
      </c>
    </row>
    <row r="57" spans="1:13" x14ac:dyDescent="0.25">
      <c r="A57">
        <v>225005752</v>
      </c>
      <c r="B57" t="s">
        <v>6443</v>
      </c>
      <c r="C57" t="s">
        <v>6443</v>
      </c>
      <c r="D57" t="s">
        <v>17128</v>
      </c>
      <c r="E57" t="s">
        <v>6445</v>
      </c>
      <c r="F57" t="s">
        <v>321</v>
      </c>
      <c r="G57" t="s">
        <v>15957</v>
      </c>
      <c r="H57" t="s">
        <v>83</v>
      </c>
      <c r="I57">
        <v>0</v>
      </c>
      <c r="J57" t="s">
        <v>8315</v>
      </c>
      <c r="K57" t="s">
        <v>17178</v>
      </c>
      <c r="L57">
        <v>22501001</v>
      </c>
      <c r="M57">
        <v>1020201753197</v>
      </c>
    </row>
    <row r="58" spans="1:13" x14ac:dyDescent="0.25">
      <c r="A58">
        <v>227003084</v>
      </c>
      <c r="B58" t="s">
        <v>1642</v>
      </c>
      <c r="C58" t="s">
        <v>1642</v>
      </c>
      <c r="D58" t="s">
        <v>17236</v>
      </c>
      <c r="E58" t="s">
        <v>1644</v>
      </c>
      <c r="F58" t="s">
        <v>321</v>
      </c>
      <c r="G58" t="s">
        <v>15957</v>
      </c>
      <c r="H58" t="s">
        <v>83</v>
      </c>
      <c r="I58">
        <v>0</v>
      </c>
      <c r="J58" t="s">
        <v>8315</v>
      </c>
      <c r="K58" t="s">
        <v>17274</v>
      </c>
      <c r="L58">
        <v>22701001</v>
      </c>
      <c r="M58">
        <v>1020201012743</v>
      </c>
    </row>
    <row r="59" spans="1:13" x14ac:dyDescent="0.25">
      <c r="A59">
        <v>233004199</v>
      </c>
      <c r="B59" t="s">
        <v>6504</v>
      </c>
      <c r="C59" t="s">
        <v>6504</v>
      </c>
      <c r="D59" t="s">
        <v>17557</v>
      </c>
      <c r="E59" t="s">
        <v>6506</v>
      </c>
      <c r="F59" t="s">
        <v>321</v>
      </c>
      <c r="G59" t="s">
        <v>15957</v>
      </c>
      <c r="H59" t="s">
        <v>83</v>
      </c>
      <c r="I59">
        <v>0</v>
      </c>
      <c r="J59" t="s">
        <v>8315</v>
      </c>
      <c r="K59" t="s">
        <v>17652</v>
      </c>
      <c r="L59">
        <v>23301001</v>
      </c>
      <c r="M59">
        <v>1020201815446</v>
      </c>
    </row>
    <row r="60" spans="1:13" x14ac:dyDescent="0.25">
      <c r="A60">
        <v>235005014</v>
      </c>
      <c r="B60" t="s">
        <v>5695</v>
      </c>
      <c r="C60" t="s">
        <v>5695</v>
      </c>
      <c r="D60" t="s">
        <v>17704</v>
      </c>
      <c r="E60" t="s">
        <v>5697</v>
      </c>
      <c r="F60" t="s">
        <v>321</v>
      </c>
      <c r="G60" t="s">
        <v>15957</v>
      </c>
      <c r="H60" t="s">
        <v>83</v>
      </c>
      <c r="I60">
        <v>0</v>
      </c>
      <c r="J60" t="s">
        <v>8315</v>
      </c>
      <c r="K60" t="s">
        <v>17729</v>
      </c>
      <c r="L60">
        <v>26301001</v>
      </c>
      <c r="M60">
        <v>1020201846180</v>
      </c>
    </row>
    <row r="61" spans="1:13" x14ac:dyDescent="0.25">
      <c r="A61">
        <v>240002795</v>
      </c>
      <c r="B61" t="s">
        <v>7001</v>
      </c>
      <c r="C61" t="s">
        <v>7001</v>
      </c>
      <c r="D61" t="s">
        <v>17932</v>
      </c>
      <c r="E61" t="s">
        <v>7003</v>
      </c>
      <c r="F61" t="s">
        <v>321</v>
      </c>
      <c r="G61" t="s">
        <v>15957</v>
      </c>
      <c r="H61" t="s">
        <v>83</v>
      </c>
      <c r="I61">
        <v>0</v>
      </c>
      <c r="J61" t="s">
        <v>8315</v>
      </c>
      <c r="K61" t="s">
        <v>17933</v>
      </c>
      <c r="L61">
        <v>24001001</v>
      </c>
      <c r="M61">
        <v>1020201201558</v>
      </c>
    </row>
    <row r="62" spans="1:13" x14ac:dyDescent="0.25">
      <c r="A62">
        <v>241003061</v>
      </c>
      <c r="B62" t="s">
        <v>6898</v>
      </c>
      <c r="C62" t="s">
        <v>6898</v>
      </c>
      <c r="D62" t="s">
        <v>18033</v>
      </c>
      <c r="E62" t="s">
        <v>18066</v>
      </c>
      <c r="F62" t="s">
        <v>325</v>
      </c>
      <c r="G62" t="s">
        <v>15957</v>
      </c>
      <c r="H62" t="s">
        <v>83</v>
      </c>
      <c r="I62">
        <v>0</v>
      </c>
      <c r="J62" t="s">
        <v>8315</v>
      </c>
      <c r="K62" t="s">
        <v>18067</v>
      </c>
      <c r="L62">
        <v>24101001</v>
      </c>
      <c r="M62">
        <v>1020201337738</v>
      </c>
    </row>
    <row r="63" spans="1:13" x14ac:dyDescent="0.25">
      <c r="A63">
        <v>255007362</v>
      </c>
      <c r="B63" t="s">
        <v>2472</v>
      </c>
      <c r="C63" t="s">
        <v>2472</v>
      </c>
      <c r="D63" t="s">
        <v>16470</v>
      </c>
      <c r="E63" t="s">
        <v>2474</v>
      </c>
      <c r="F63" t="s">
        <v>321</v>
      </c>
      <c r="G63" t="s">
        <v>15957</v>
      </c>
      <c r="H63" t="s">
        <v>83</v>
      </c>
      <c r="I63">
        <v>0</v>
      </c>
      <c r="J63" t="s">
        <v>8315</v>
      </c>
      <c r="K63" t="s">
        <v>18750</v>
      </c>
      <c r="L63">
        <v>21201001</v>
      </c>
      <c r="M63">
        <v>1020201579342</v>
      </c>
    </row>
    <row r="64" spans="1:13" x14ac:dyDescent="0.25">
      <c r="A64">
        <v>255009257</v>
      </c>
      <c r="B64" t="s">
        <v>5987</v>
      </c>
      <c r="C64" t="s">
        <v>5987</v>
      </c>
      <c r="D64" t="s">
        <v>18747</v>
      </c>
      <c r="E64" t="s">
        <v>18758</v>
      </c>
      <c r="F64" t="s">
        <v>18759</v>
      </c>
      <c r="G64" t="s">
        <v>15957</v>
      </c>
      <c r="H64" t="s">
        <v>83</v>
      </c>
      <c r="I64">
        <v>0</v>
      </c>
      <c r="J64" t="s">
        <v>8315</v>
      </c>
      <c r="K64" t="s">
        <v>10805</v>
      </c>
      <c r="L64">
        <v>25501001</v>
      </c>
      <c r="M64">
        <v>1020201580376</v>
      </c>
    </row>
    <row r="65" spans="1:13" x14ac:dyDescent="0.25">
      <c r="A65">
        <v>255009867</v>
      </c>
      <c r="B65" t="s">
        <v>5993</v>
      </c>
      <c r="C65" t="s">
        <v>5993</v>
      </c>
      <c r="D65" t="s">
        <v>18747</v>
      </c>
      <c r="E65" t="s">
        <v>5995</v>
      </c>
      <c r="F65" t="s">
        <v>566</v>
      </c>
      <c r="G65" t="s">
        <v>15957</v>
      </c>
      <c r="H65" t="s">
        <v>83</v>
      </c>
      <c r="I65">
        <v>0</v>
      </c>
      <c r="J65" t="s">
        <v>8315</v>
      </c>
      <c r="K65" t="s">
        <v>10849</v>
      </c>
      <c r="L65">
        <v>25501001</v>
      </c>
      <c r="M65">
        <v>1020201579364</v>
      </c>
    </row>
    <row r="66" spans="1:13" x14ac:dyDescent="0.25">
      <c r="A66">
        <v>256007527</v>
      </c>
      <c r="B66" t="s">
        <v>889</v>
      </c>
      <c r="C66" t="s">
        <v>889</v>
      </c>
      <c r="D66" t="s">
        <v>16416</v>
      </c>
      <c r="E66" t="s">
        <v>891</v>
      </c>
      <c r="F66" t="s">
        <v>566</v>
      </c>
      <c r="G66" t="s">
        <v>15957</v>
      </c>
      <c r="H66" t="s">
        <v>83</v>
      </c>
      <c r="I66">
        <v>0</v>
      </c>
      <c r="J66" t="s">
        <v>8315</v>
      </c>
      <c r="K66" t="s">
        <v>10882</v>
      </c>
      <c r="L66">
        <v>25601001</v>
      </c>
      <c r="M66">
        <v>1030202044982</v>
      </c>
    </row>
    <row r="67" spans="1:13" x14ac:dyDescent="0.25">
      <c r="A67">
        <v>257002377</v>
      </c>
      <c r="B67" t="s">
        <v>6078</v>
      </c>
      <c r="C67" t="s">
        <v>6078</v>
      </c>
      <c r="D67" t="s">
        <v>16522</v>
      </c>
      <c r="E67" t="s">
        <v>6080</v>
      </c>
      <c r="F67" t="s">
        <v>566</v>
      </c>
      <c r="G67" t="s">
        <v>15957</v>
      </c>
      <c r="H67" t="s">
        <v>83</v>
      </c>
      <c r="I67">
        <v>0</v>
      </c>
      <c r="J67" t="s">
        <v>8315</v>
      </c>
      <c r="K67" t="s">
        <v>10978</v>
      </c>
      <c r="L67">
        <v>25701001</v>
      </c>
      <c r="M67">
        <v>1020201682852</v>
      </c>
    </row>
    <row r="68" spans="1:13" x14ac:dyDescent="0.25">
      <c r="A68">
        <v>261009470</v>
      </c>
      <c r="B68" t="s">
        <v>1533</v>
      </c>
      <c r="C68" t="s">
        <v>1533</v>
      </c>
      <c r="D68" t="s">
        <v>17197</v>
      </c>
      <c r="E68" t="s">
        <v>1535</v>
      </c>
      <c r="F68" t="s">
        <v>321</v>
      </c>
      <c r="G68" t="s">
        <v>15957</v>
      </c>
      <c r="H68" t="s">
        <v>83</v>
      </c>
      <c r="I68">
        <v>0</v>
      </c>
      <c r="J68" t="s">
        <v>8315</v>
      </c>
      <c r="K68" t="s">
        <v>11216</v>
      </c>
      <c r="L68">
        <v>26101001</v>
      </c>
      <c r="M68">
        <v>1020201774867</v>
      </c>
    </row>
    <row r="69" spans="1:13" x14ac:dyDescent="0.25">
      <c r="A69">
        <v>264015514</v>
      </c>
      <c r="B69" t="s">
        <v>3212</v>
      </c>
      <c r="C69" t="s">
        <v>3212</v>
      </c>
      <c r="E69" t="s">
        <v>3214</v>
      </c>
      <c r="F69" t="s">
        <v>321</v>
      </c>
      <c r="G69" t="s">
        <v>15957</v>
      </c>
      <c r="H69" t="s">
        <v>83</v>
      </c>
      <c r="I69">
        <v>0</v>
      </c>
      <c r="J69" t="s">
        <v>8315</v>
      </c>
      <c r="K69" t="s">
        <v>11428</v>
      </c>
      <c r="L69">
        <v>26401001</v>
      </c>
      <c r="M69">
        <v>1020201885340</v>
      </c>
    </row>
    <row r="70" spans="1:13" x14ac:dyDescent="0.25">
      <c r="A70">
        <v>265015436</v>
      </c>
      <c r="B70" t="s">
        <v>2834</v>
      </c>
      <c r="C70" t="s">
        <v>2834</v>
      </c>
      <c r="E70" t="s">
        <v>2836</v>
      </c>
      <c r="F70" t="s">
        <v>321</v>
      </c>
      <c r="G70" t="s">
        <v>15957</v>
      </c>
      <c r="H70" t="s">
        <v>83</v>
      </c>
      <c r="I70">
        <v>0</v>
      </c>
      <c r="J70" t="s">
        <v>8315</v>
      </c>
      <c r="K70" t="s">
        <v>11517</v>
      </c>
      <c r="L70">
        <v>26501001</v>
      </c>
      <c r="M70">
        <v>1020201934477</v>
      </c>
    </row>
    <row r="71" spans="1:13" x14ac:dyDescent="0.25">
      <c r="A71">
        <v>266019151</v>
      </c>
      <c r="B71" t="s">
        <v>3543</v>
      </c>
      <c r="C71" t="s">
        <v>3543</v>
      </c>
      <c r="E71" t="s">
        <v>3545</v>
      </c>
      <c r="F71" t="s">
        <v>321</v>
      </c>
      <c r="G71" t="s">
        <v>15957</v>
      </c>
      <c r="H71" t="s">
        <v>83</v>
      </c>
      <c r="I71">
        <v>0</v>
      </c>
      <c r="J71" t="s">
        <v>8315</v>
      </c>
      <c r="K71" t="s">
        <v>11646</v>
      </c>
      <c r="L71">
        <v>26601001</v>
      </c>
      <c r="M71">
        <v>1020201997925</v>
      </c>
    </row>
    <row r="72" spans="1:13" x14ac:dyDescent="0.25">
      <c r="A72">
        <v>267008120</v>
      </c>
      <c r="B72" t="s">
        <v>3570</v>
      </c>
      <c r="C72" t="s">
        <v>3570</v>
      </c>
      <c r="E72" t="s">
        <v>3572</v>
      </c>
      <c r="F72" t="s">
        <v>321</v>
      </c>
      <c r="G72" t="s">
        <v>15957</v>
      </c>
      <c r="H72" t="s">
        <v>83</v>
      </c>
      <c r="I72">
        <v>0</v>
      </c>
      <c r="J72" t="s">
        <v>8315</v>
      </c>
      <c r="K72" t="s">
        <v>11735</v>
      </c>
      <c r="L72">
        <v>26701001</v>
      </c>
      <c r="M72">
        <v>1020202037228</v>
      </c>
    </row>
    <row r="73" spans="1:13" x14ac:dyDescent="0.25">
      <c r="A73">
        <v>268014462</v>
      </c>
      <c r="B73" t="s">
        <v>3024</v>
      </c>
      <c r="C73" t="s">
        <v>3024</v>
      </c>
      <c r="E73" t="s">
        <v>3026</v>
      </c>
      <c r="F73" t="s">
        <v>321</v>
      </c>
      <c r="G73" t="s">
        <v>15957</v>
      </c>
      <c r="H73" t="s">
        <v>83</v>
      </c>
      <c r="I73">
        <v>0</v>
      </c>
      <c r="J73" t="s">
        <v>8315</v>
      </c>
      <c r="K73" t="s">
        <v>11781</v>
      </c>
      <c r="L73">
        <v>26801001</v>
      </c>
      <c r="M73">
        <v>1020202082339</v>
      </c>
    </row>
    <row r="74" spans="1:13" x14ac:dyDescent="0.25">
      <c r="A74">
        <v>268020890</v>
      </c>
      <c r="B74" t="s">
        <v>3005</v>
      </c>
      <c r="C74" t="s">
        <v>3005</v>
      </c>
      <c r="E74" t="s">
        <v>3007</v>
      </c>
      <c r="F74" t="s">
        <v>321</v>
      </c>
      <c r="G74" t="s">
        <v>15957</v>
      </c>
      <c r="H74" t="s">
        <v>83</v>
      </c>
      <c r="I74">
        <v>0</v>
      </c>
      <c r="J74" t="s">
        <v>8315</v>
      </c>
      <c r="K74" t="s">
        <v>11792</v>
      </c>
      <c r="L74">
        <v>26801001</v>
      </c>
      <c r="M74">
        <v>1020202081965</v>
      </c>
    </row>
    <row r="75" spans="1:13" x14ac:dyDescent="0.25">
      <c r="A75">
        <v>269003713</v>
      </c>
      <c r="B75" t="s">
        <v>7127</v>
      </c>
      <c r="C75" t="s">
        <v>7127</v>
      </c>
      <c r="D75" t="s">
        <v>19392</v>
      </c>
      <c r="E75" t="s">
        <v>7129</v>
      </c>
      <c r="F75" t="s">
        <v>321</v>
      </c>
      <c r="G75" t="s">
        <v>15957</v>
      </c>
      <c r="H75" t="s">
        <v>16095</v>
      </c>
      <c r="I75">
        <v>0</v>
      </c>
      <c r="J75" t="s">
        <v>8315</v>
      </c>
      <c r="K75" t="s">
        <v>11958</v>
      </c>
      <c r="L75">
        <v>26901001</v>
      </c>
      <c r="M75">
        <v>1020202212018</v>
      </c>
    </row>
    <row r="76" spans="1:13" x14ac:dyDescent="0.25">
      <c r="A76">
        <v>269011256</v>
      </c>
      <c r="B76" t="s">
        <v>7210</v>
      </c>
      <c r="C76" t="s">
        <v>7210</v>
      </c>
      <c r="D76" t="s">
        <v>19392</v>
      </c>
      <c r="E76" t="s">
        <v>7212</v>
      </c>
      <c r="F76" t="s">
        <v>321</v>
      </c>
      <c r="G76" t="s">
        <v>15957</v>
      </c>
      <c r="H76" t="s">
        <v>83</v>
      </c>
      <c r="I76">
        <v>0</v>
      </c>
      <c r="J76" t="s">
        <v>8315</v>
      </c>
      <c r="K76" t="s">
        <v>11974</v>
      </c>
      <c r="L76">
        <v>26901001</v>
      </c>
      <c r="M76">
        <v>1020202215582</v>
      </c>
    </row>
    <row r="77" spans="1:13" x14ac:dyDescent="0.25">
      <c r="A77">
        <v>270013177</v>
      </c>
      <c r="B77" t="s">
        <v>6220</v>
      </c>
      <c r="C77" t="s">
        <v>6220</v>
      </c>
      <c r="D77" t="s">
        <v>19477</v>
      </c>
      <c r="E77" t="s">
        <v>6222</v>
      </c>
      <c r="F77" t="s">
        <v>321</v>
      </c>
      <c r="G77" t="s">
        <v>15957</v>
      </c>
      <c r="H77" t="s">
        <v>83</v>
      </c>
      <c r="I77">
        <v>0</v>
      </c>
      <c r="J77" t="s">
        <v>8315</v>
      </c>
      <c r="K77" t="s">
        <v>12113</v>
      </c>
      <c r="L77">
        <v>27001001</v>
      </c>
      <c r="M77">
        <v>1020202283793</v>
      </c>
    </row>
    <row r="78" spans="1:13" x14ac:dyDescent="0.25">
      <c r="A78">
        <v>271004376</v>
      </c>
      <c r="B78" t="s">
        <v>6269</v>
      </c>
      <c r="C78" t="s">
        <v>6269</v>
      </c>
      <c r="D78" t="s">
        <v>19533</v>
      </c>
      <c r="E78" t="s">
        <v>6271</v>
      </c>
      <c r="F78" t="s">
        <v>321</v>
      </c>
      <c r="G78" t="s">
        <v>15957</v>
      </c>
      <c r="H78" t="s">
        <v>83</v>
      </c>
      <c r="I78">
        <v>0</v>
      </c>
      <c r="J78" t="s">
        <v>8315</v>
      </c>
      <c r="K78" t="s">
        <v>12169</v>
      </c>
      <c r="L78">
        <v>27101001</v>
      </c>
      <c r="M78">
        <v>1020202338199</v>
      </c>
    </row>
    <row r="79" spans="1:13" x14ac:dyDescent="0.25">
      <c r="A79">
        <v>272001963</v>
      </c>
      <c r="B79" t="s">
        <v>3676</v>
      </c>
      <c r="C79" t="s">
        <v>3676</v>
      </c>
      <c r="E79" t="s">
        <v>19594</v>
      </c>
      <c r="F79" t="s">
        <v>325</v>
      </c>
      <c r="G79" t="s">
        <v>15957</v>
      </c>
      <c r="H79" t="s">
        <v>83</v>
      </c>
      <c r="I79">
        <v>0</v>
      </c>
      <c r="J79" t="s">
        <v>8315</v>
      </c>
      <c r="K79" t="s">
        <v>12219</v>
      </c>
      <c r="L79">
        <v>27201001</v>
      </c>
      <c r="M79">
        <v>1020202361200</v>
      </c>
    </row>
    <row r="80" spans="1:13" x14ac:dyDescent="0.25">
      <c r="A80">
        <v>273020616</v>
      </c>
      <c r="B80" t="s">
        <v>4736</v>
      </c>
      <c r="C80" t="s">
        <v>4736</v>
      </c>
      <c r="E80" t="s">
        <v>4738</v>
      </c>
      <c r="F80" t="s">
        <v>321</v>
      </c>
      <c r="G80" t="s">
        <v>15957</v>
      </c>
      <c r="H80" t="s">
        <v>83</v>
      </c>
      <c r="I80">
        <v>0</v>
      </c>
      <c r="J80" t="s">
        <v>8315</v>
      </c>
      <c r="K80" t="s">
        <v>12308</v>
      </c>
      <c r="L80">
        <v>27301001</v>
      </c>
      <c r="M80">
        <v>1030203726068</v>
      </c>
    </row>
    <row r="81" spans="1:13" x14ac:dyDescent="0.25">
      <c r="A81">
        <v>273032594</v>
      </c>
      <c r="B81" t="s">
        <v>3685</v>
      </c>
      <c r="C81" t="s">
        <v>3685</v>
      </c>
      <c r="E81" t="s">
        <v>3687</v>
      </c>
      <c r="F81" t="s">
        <v>321</v>
      </c>
      <c r="G81" t="s">
        <v>15957</v>
      </c>
      <c r="H81" t="s">
        <v>83</v>
      </c>
      <c r="I81">
        <v>0</v>
      </c>
      <c r="J81" t="s">
        <v>8315</v>
      </c>
      <c r="K81" t="s">
        <v>12370</v>
      </c>
      <c r="L81">
        <v>27301001</v>
      </c>
      <c r="M81">
        <v>1020202396873</v>
      </c>
    </row>
    <row r="82" spans="1:13" x14ac:dyDescent="0.25">
      <c r="A82">
        <v>274066395</v>
      </c>
      <c r="B82" t="s">
        <v>3979</v>
      </c>
      <c r="C82" t="s">
        <v>3979</v>
      </c>
      <c r="E82" t="s">
        <v>3981</v>
      </c>
      <c r="F82" t="s">
        <v>321</v>
      </c>
      <c r="G82" t="s">
        <v>15957</v>
      </c>
      <c r="H82" t="s">
        <v>83</v>
      </c>
      <c r="I82">
        <v>0</v>
      </c>
      <c r="J82" t="s">
        <v>8315</v>
      </c>
      <c r="K82" t="s">
        <v>12510</v>
      </c>
      <c r="L82">
        <v>27401001</v>
      </c>
      <c r="M82">
        <v>1030203899813</v>
      </c>
    </row>
    <row r="83" spans="1:13" x14ac:dyDescent="0.25">
      <c r="A83">
        <v>274090447</v>
      </c>
      <c r="B83" t="s">
        <v>8202</v>
      </c>
      <c r="C83" t="s">
        <v>8202</v>
      </c>
      <c r="E83" t="s">
        <v>8203</v>
      </c>
      <c r="F83" t="s">
        <v>321</v>
      </c>
      <c r="G83" t="s">
        <v>15957</v>
      </c>
      <c r="H83" t="s">
        <v>83</v>
      </c>
      <c r="I83">
        <v>13</v>
      </c>
      <c r="J83" t="s">
        <v>8315</v>
      </c>
      <c r="K83" t="s">
        <v>19675</v>
      </c>
      <c r="L83">
        <v>27701001</v>
      </c>
      <c r="M83">
        <v>1030203898592</v>
      </c>
    </row>
    <row r="84" spans="1:13" x14ac:dyDescent="0.25">
      <c r="A84" t="s">
        <v>15908</v>
      </c>
      <c r="B84" t="s">
        <v>15909</v>
      </c>
      <c r="C84" t="s">
        <v>15909</v>
      </c>
      <c r="E84" t="s">
        <v>8203</v>
      </c>
      <c r="F84" t="s">
        <v>321</v>
      </c>
      <c r="G84" t="s">
        <v>15998</v>
      </c>
      <c r="H84" t="s">
        <v>83</v>
      </c>
      <c r="J84" t="s">
        <v>8315</v>
      </c>
      <c r="K84" t="s">
        <v>15910</v>
      </c>
      <c r="L84">
        <v>27701001</v>
      </c>
      <c r="M84">
        <v>1030203898592</v>
      </c>
    </row>
    <row r="85" spans="1:13" x14ac:dyDescent="0.25">
      <c r="A85" t="s">
        <v>15911</v>
      </c>
      <c r="B85" t="s">
        <v>15912</v>
      </c>
      <c r="C85" t="s">
        <v>15912</v>
      </c>
      <c r="E85" t="s">
        <v>8203</v>
      </c>
      <c r="F85" t="s">
        <v>321</v>
      </c>
      <c r="G85" t="s">
        <v>15998</v>
      </c>
      <c r="H85" t="s">
        <v>83</v>
      </c>
      <c r="J85" t="s">
        <v>8315</v>
      </c>
      <c r="K85" t="s">
        <v>15913</v>
      </c>
      <c r="L85">
        <v>27701001</v>
      </c>
      <c r="M85">
        <v>1030203898592</v>
      </c>
    </row>
    <row r="86" spans="1:13" x14ac:dyDescent="0.25">
      <c r="A86" t="s">
        <v>15914</v>
      </c>
      <c r="B86" t="s">
        <v>15915</v>
      </c>
      <c r="C86" t="s">
        <v>15915</v>
      </c>
      <c r="E86" t="s">
        <v>8203</v>
      </c>
      <c r="F86" t="s">
        <v>321</v>
      </c>
      <c r="G86" t="s">
        <v>15998</v>
      </c>
      <c r="H86" t="s">
        <v>83</v>
      </c>
      <c r="J86" t="s">
        <v>8315</v>
      </c>
      <c r="K86" t="s">
        <v>16814</v>
      </c>
      <c r="L86">
        <v>27701001</v>
      </c>
      <c r="M86">
        <v>1030203898592</v>
      </c>
    </row>
    <row r="87" spans="1:13" x14ac:dyDescent="0.25">
      <c r="A87" t="s">
        <v>15916</v>
      </c>
      <c r="B87" t="s">
        <v>15917</v>
      </c>
      <c r="C87" t="s">
        <v>15917</v>
      </c>
      <c r="E87" t="s">
        <v>8203</v>
      </c>
      <c r="F87" t="s">
        <v>321</v>
      </c>
      <c r="G87" t="s">
        <v>15998</v>
      </c>
      <c r="H87" t="s">
        <v>83</v>
      </c>
      <c r="J87" t="s">
        <v>8315</v>
      </c>
      <c r="K87" t="s">
        <v>15918</v>
      </c>
      <c r="L87">
        <v>27701001</v>
      </c>
      <c r="M87">
        <v>1030203898592</v>
      </c>
    </row>
    <row r="88" spans="1:13" x14ac:dyDescent="0.25">
      <c r="A88" t="s">
        <v>15919</v>
      </c>
      <c r="B88" t="s">
        <v>15920</v>
      </c>
      <c r="C88" t="s">
        <v>15920</v>
      </c>
      <c r="E88" t="s">
        <v>8203</v>
      </c>
      <c r="F88" t="s">
        <v>321</v>
      </c>
      <c r="G88" t="s">
        <v>15998</v>
      </c>
      <c r="H88" t="s">
        <v>83</v>
      </c>
      <c r="J88" t="s">
        <v>8315</v>
      </c>
      <c r="K88" t="s">
        <v>19676</v>
      </c>
      <c r="L88">
        <v>27701001</v>
      </c>
      <c r="M88">
        <v>1030203898592</v>
      </c>
    </row>
    <row r="89" spans="1:13" x14ac:dyDescent="0.25">
      <c r="A89" t="s">
        <v>15921</v>
      </c>
      <c r="B89" t="s">
        <v>15922</v>
      </c>
      <c r="C89" t="s">
        <v>15922</v>
      </c>
      <c r="E89" t="s">
        <v>8203</v>
      </c>
      <c r="F89" t="s">
        <v>321</v>
      </c>
      <c r="G89" t="s">
        <v>15998</v>
      </c>
      <c r="H89" t="s">
        <v>83</v>
      </c>
      <c r="J89" t="s">
        <v>8315</v>
      </c>
      <c r="K89" t="s">
        <v>15923</v>
      </c>
      <c r="L89">
        <v>27701001</v>
      </c>
      <c r="M89">
        <v>1030203898592</v>
      </c>
    </row>
    <row r="90" spans="1:13" x14ac:dyDescent="0.25">
      <c r="A90" t="s">
        <v>15924</v>
      </c>
      <c r="B90" t="s">
        <v>15925</v>
      </c>
      <c r="C90" t="s">
        <v>15925</v>
      </c>
      <c r="E90" t="s">
        <v>8203</v>
      </c>
      <c r="F90" t="s">
        <v>321</v>
      </c>
      <c r="G90" t="s">
        <v>15998</v>
      </c>
      <c r="H90" t="s">
        <v>83</v>
      </c>
      <c r="J90" t="s">
        <v>8315</v>
      </c>
      <c r="K90" t="s">
        <v>11582</v>
      </c>
      <c r="L90">
        <v>27701001</v>
      </c>
      <c r="M90">
        <v>1030203898592</v>
      </c>
    </row>
    <row r="91" spans="1:13" x14ac:dyDescent="0.25">
      <c r="A91" t="s">
        <v>15926</v>
      </c>
      <c r="B91" t="s">
        <v>15927</v>
      </c>
      <c r="C91" t="s">
        <v>15927</v>
      </c>
      <c r="E91" t="s">
        <v>8203</v>
      </c>
      <c r="F91" t="s">
        <v>321</v>
      </c>
      <c r="G91" t="s">
        <v>15998</v>
      </c>
      <c r="H91" t="s">
        <v>83</v>
      </c>
      <c r="J91" t="s">
        <v>8315</v>
      </c>
      <c r="K91" t="s">
        <v>15928</v>
      </c>
      <c r="L91">
        <v>27701001</v>
      </c>
      <c r="M91">
        <v>1030203898592</v>
      </c>
    </row>
    <row r="92" spans="1:13" x14ac:dyDescent="0.25">
      <c r="A92">
        <v>275013580</v>
      </c>
      <c r="B92" t="s">
        <v>4125</v>
      </c>
      <c r="C92" t="s">
        <v>4125</v>
      </c>
      <c r="E92" t="s">
        <v>4127</v>
      </c>
      <c r="F92" t="s">
        <v>566</v>
      </c>
      <c r="G92" t="s">
        <v>15957</v>
      </c>
      <c r="H92" t="s">
        <v>83</v>
      </c>
      <c r="I92">
        <v>0</v>
      </c>
      <c r="J92" t="s">
        <v>8315</v>
      </c>
      <c r="K92" t="s">
        <v>12576</v>
      </c>
      <c r="L92">
        <v>27701001</v>
      </c>
      <c r="M92">
        <v>1030204435018</v>
      </c>
    </row>
    <row r="93" spans="1:13" x14ac:dyDescent="0.25">
      <c r="A93">
        <v>277033158</v>
      </c>
      <c r="B93" t="s">
        <v>3856</v>
      </c>
      <c r="C93" t="s">
        <v>3856</v>
      </c>
      <c r="E93" t="s">
        <v>3858</v>
      </c>
      <c r="F93" t="s">
        <v>321</v>
      </c>
      <c r="G93" t="s">
        <v>15957</v>
      </c>
      <c r="H93" t="s">
        <v>83</v>
      </c>
      <c r="I93">
        <v>0</v>
      </c>
      <c r="J93" t="s">
        <v>8315</v>
      </c>
      <c r="K93" t="s">
        <v>12786</v>
      </c>
      <c r="L93">
        <v>27701001</v>
      </c>
      <c r="M93">
        <v>1030204436085</v>
      </c>
    </row>
    <row r="94" spans="1:13" x14ac:dyDescent="0.25">
      <c r="A94">
        <v>277043903</v>
      </c>
      <c r="B94" t="s">
        <v>4889</v>
      </c>
      <c r="C94" t="s">
        <v>4889</v>
      </c>
      <c r="E94" t="s">
        <v>4891</v>
      </c>
      <c r="F94" t="s">
        <v>566</v>
      </c>
      <c r="G94" t="s">
        <v>15957</v>
      </c>
      <c r="H94" t="s">
        <v>83</v>
      </c>
      <c r="I94">
        <v>0</v>
      </c>
      <c r="J94" t="s">
        <v>8315</v>
      </c>
      <c r="K94" t="s">
        <v>12830</v>
      </c>
      <c r="L94">
        <v>27701001</v>
      </c>
      <c r="M94">
        <v>1030204441398</v>
      </c>
    </row>
    <row r="95" spans="1:13" x14ac:dyDescent="0.25">
      <c r="A95">
        <v>277072446</v>
      </c>
      <c r="B95" t="s">
        <v>4762</v>
      </c>
      <c r="C95" t="s">
        <v>4762</v>
      </c>
      <c r="E95" t="s">
        <v>4764</v>
      </c>
      <c r="F95" t="s">
        <v>321</v>
      </c>
      <c r="G95" t="s">
        <v>15957</v>
      </c>
      <c r="H95" t="s">
        <v>83</v>
      </c>
      <c r="I95">
        <v>0</v>
      </c>
      <c r="J95" t="s">
        <v>8315</v>
      </c>
      <c r="K95" t="s">
        <v>12891</v>
      </c>
      <c r="L95">
        <v>27701001</v>
      </c>
      <c r="M95">
        <v>1050204510399</v>
      </c>
    </row>
    <row r="96" spans="1:13" x14ac:dyDescent="0.25">
      <c r="A96">
        <v>278037596</v>
      </c>
      <c r="B96" t="s">
        <v>4031</v>
      </c>
      <c r="C96" t="s">
        <v>4031</v>
      </c>
      <c r="E96" t="s">
        <v>4033</v>
      </c>
      <c r="F96" t="s">
        <v>657</v>
      </c>
      <c r="G96" t="s">
        <v>15957</v>
      </c>
      <c r="H96" t="s">
        <v>83</v>
      </c>
      <c r="I96">
        <v>0</v>
      </c>
      <c r="J96" t="s">
        <v>8315</v>
      </c>
      <c r="K96" t="s">
        <v>12937</v>
      </c>
      <c r="L96">
        <v>27801001</v>
      </c>
      <c r="M96">
        <v>1030204582726</v>
      </c>
    </row>
    <row r="97" spans="1:13" x14ac:dyDescent="0.25">
      <c r="A97">
        <v>278069693</v>
      </c>
      <c r="B97" t="s">
        <v>4704</v>
      </c>
      <c r="C97" t="s">
        <v>4704</v>
      </c>
      <c r="E97" t="s">
        <v>4706</v>
      </c>
      <c r="F97" t="s">
        <v>321</v>
      </c>
      <c r="G97" t="s">
        <v>15957</v>
      </c>
      <c r="H97" t="s">
        <v>83</v>
      </c>
      <c r="I97">
        <v>0</v>
      </c>
      <c r="J97" t="s">
        <v>8315</v>
      </c>
      <c r="K97" t="s">
        <v>13005</v>
      </c>
      <c r="L97">
        <v>27801001</v>
      </c>
      <c r="M97">
        <v>1030204595629</v>
      </c>
    </row>
    <row r="98" spans="1:13" x14ac:dyDescent="0.25">
      <c r="A98">
        <v>273028862</v>
      </c>
      <c r="B98" t="s">
        <v>15959</v>
      </c>
      <c r="C98" t="s">
        <v>15959</v>
      </c>
      <c r="E98" t="s">
        <v>15960</v>
      </c>
      <c r="F98" t="s">
        <v>321</v>
      </c>
      <c r="G98" t="s">
        <v>15957</v>
      </c>
      <c r="H98" t="s">
        <v>83</v>
      </c>
      <c r="I98">
        <v>0</v>
      </c>
      <c r="J98" t="s">
        <v>8315</v>
      </c>
      <c r="K98" t="s">
        <v>15961</v>
      </c>
      <c r="L98">
        <v>27301001</v>
      </c>
      <c r="M98">
        <v>1030203724044</v>
      </c>
    </row>
    <row r="99" spans="1:13" x14ac:dyDescent="0.25">
      <c r="A99">
        <v>277031425</v>
      </c>
      <c r="B99" t="s">
        <v>15962</v>
      </c>
      <c r="C99" t="s">
        <v>15962</v>
      </c>
      <c r="E99" t="s">
        <v>15963</v>
      </c>
      <c r="F99" t="s">
        <v>321</v>
      </c>
      <c r="G99" t="s">
        <v>15957</v>
      </c>
      <c r="H99" t="s">
        <v>83</v>
      </c>
      <c r="I99">
        <v>0</v>
      </c>
      <c r="J99" t="s">
        <v>8315</v>
      </c>
      <c r="K99" t="s">
        <v>15964</v>
      </c>
      <c r="L99">
        <v>27701001</v>
      </c>
      <c r="M99">
        <v>1030204440397</v>
      </c>
    </row>
    <row r="100" spans="1:13" x14ac:dyDescent="0.25">
      <c r="A100">
        <v>278145591</v>
      </c>
      <c r="B100" t="s">
        <v>19916</v>
      </c>
      <c r="C100" t="s">
        <v>19915</v>
      </c>
      <c r="E100" t="s">
        <v>15965</v>
      </c>
      <c r="F100" t="s">
        <v>321</v>
      </c>
      <c r="G100" t="s">
        <v>15957</v>
      </c>
      <c r="H100" t="s">
        <v>83</v>
      </c>
      <c r="I100">
        <v>0</v>
      </c>
      <c r="J100" t="s">
        <v>8315</v>
      </c>
      <c r="K100" t="s">
        <v>12948</v>
      </c>
      <c r="L100">
        <v>27801001</v>
      </c>
      <c r="M100">
        <v>1080278001792</v>
      </c>
    </row>
    <row r="101" spans="1:13" x14ac:dyDescent="0.25">
      <c r="A101">
        <v>272010492</v>
      </c>
      <c r="B101" t="s">
        <v>15966</v>
      </c>
      <c r="C101" t="s">
        <v>15966</v>
      </c>
      <c r="E101" t="s">
        <v>15967</v>
      </c>
      <c r="F101" t="s">
        <v>321</v>
      </c>
      <c r="G101" t="s">
        <v>15957</v>
      </c>
      <c r="H101" t="s">
        <v>83</v>
      </c>
      <c r="I101">
        <v>0</v>
      </c>
      <c r="J101" t="s">
        <v>8315</v>
      </c>
      <c r="K101" t="s">
        <v>15968</v>
      </c>
      <c r="L101">
        <v>27201001</v>
      </c>
      <c r="M101">
        <v>1020202362542</v>
      </c>
    </row>
    <row r="102" spans="1:13" x14ac:dyDescent="0.25">
      <c r="A102">
        <v>229013105</v>
      </c>
      <c r="B102" t="s">
        <v>15976</v>
      </c>
      <c r="C102" t="s">
        <v>15976</v>
      </c>
      <c r="D102" t="s">
        <v>17334</v>
      </c>
      <c r="E102" t="s">
        <v>15977</v>
      </c>
      <c r="F102" t="s">
        <v>325</v>
      </c>
      <c r="G102" t="s">
        <v>15957</v>
      </c>
      <c r="H102" t="s">
        <v>83</v>
      </c>
      <c r="I102">
        <v>0</v>
      </c>
      <c r="J102" t="s">
        <v>8315</v>
      </c>
      <c r="K102" t="s">
        <v>19828</v>
      </c>
      <c r="L102">
        <v>22901001</v>
      </c>
      <c r="M102">
        <v>1110280042300</v>
      </c>
    </row>
    <row r="103" spans="1:13" x14ac:dyDescent="0.25">
      <c r="A103">
        <v>201003604</v>
      </c>
      <c r="B103" t="s">
        <v>6336</v>
      </c>
      <c r="C103" t="s">
        <v>6336</v>
      </c>
      <c r="D103" t="s">
        <v>15993</v>
      </c>
      <c r="E103" t="s">
        <v>6338</v>
      </c>
      <c r="F103" t="s">
        <v>325</v>
      </c>
      <c r="G103" t="s">
        <v>15957</v>
      </c>
      <c r="H103" t="s">
        <v>15994</v>
      </c>
      <c r="I103">
        <v>0</v>
      </c>
      <c r="J103" t="s">
        <v>8315</v>
      </c>
      <c r="K103" t="s">
        <v>15995</v>
      </c>
      <c r="L103">
        <v>20101001</v>
      </c>
      <c r="M103">
        <v>1020202036964</v>
      </c>
    </row>
    <row r="104" spans="1:13" x14ac:dyDescent="0.25">
      <c r="A104">
        <v>201005753</v>
      </c>
      <c r="B104" t="s">
        <v>2245</v>
      </c>
      <c r="C104" t="s">
        <v>2245</v>
      </c>
      <c r="D104" t="s">
        <v>15993</v>
      </c>
      <c r="E104" t="s">
        <v>15996</v>
      </c>
      <c r="F104" t="s">
        <v>321</v>
      </c>
      <c r="G104" t="s">
        <v>15957</v>
      </c>
      <c r="H104" t="s">
        <v>15994</v>
      </c>
      <c r="I104">
        <v>4</v>
      </c>
      <c r="J104" t="s">
        <v>8315</v>
      </c>
      <c r="K104" t="s">
        <v>15997</v>
      </c>
      <c r="L104">
        <v>20101001</v>
      </c>
      <c r="M104">
        <v>1020202034181</v>
      </c>
    </row>
    <row r="105" spans="1:13" x14ac:dyDescent="0.25">
      <c r="A105" t="s">
        <v>13053</v>
      </c>
      <c r="B105" t="s">
        <v>13054</v>
      </c>
      <c r="C105" t="s">
        <v>13054</v>
      </c>
      <c r="D105" t="s">
        <v>15993</v>
      </c>
      <c r="E105" t="s">
        <v>15996</v>
      </c>
      <c r="F105" t="s">
        <v>321</v>
      </c>
      <c r="G105" t="s">
        <v>15998</v>
      </c>
      <c r="H105" t="s">
        <v>15994</v>
      </c>
      <c r="J105" t="s">
        <v>8315</v>
      </c>
      <c r="K105" t="s">
        <v>15999</v>
      </c>
      <c r="L105">
        <v>20101001</v>
      </c>
      <c r="M105">
        <v>1020202034181</v>
      </c>
    </row>
    <row r="106" spans="1:13" x14ac:dyDescent="0.25">
      <c r="A106" t="s">
        <v>13055</v>
      </c>
      <c r="B106" t="s">
        <v>13056</v>
      </c>
      <c r="C106" t="s">
        <v>13056</v>
      </c>
      <c r="D106" t="s">
        <v>15993</v>
      </c>
      <c r="E106" t="s">
        <v>15996</v>
      </c>
      <c r="F106" t="s">
        <v>321</v>
      </c>
      <c r="G106" t="s">
        <v>15998</v>
      </c>
      <c r="H106" t="s">
        <v>15994</v>
      </c>
      <c r="J106" t="s">
        <v>8315</v>
      </c>
      <c r="K106" t="s">
        <v>16000</v>
      </c>
      <c r="L106">
        <v>20101001</v>
      </c>
      <c r="M106">
        <v>1020202034181</v>
      </c>
    </row>
    <row r="107" spans="1:13" x14ac:dyDescent="0.25">
      <c r="A107" t="s">
        <v>13057</v>
      </c>
      <c r="B107" t="s">
        <v>13058</v>
      </c>
      <c r="C107" t="s">
        <v>13058</v>
      </c>
      <c r="D107" t="s">
        <v>15993</v>
      </c>
      <c r="E107" t="s">
        <v>15996</v>
      </c>
      <c r="F107" t="s">
        <v>321</v>
      </c>
      <c r="G107" t="s">
        <v>15998</v>
      </c>
      <c r="H107" t="s">
        <v>15994</v>
      </c>
      <c r="J107" t="s">
        <v>8315</v>
      </c>
      <c r="K107" t="s">
        <v>16001</v>
      </c>
      <c r="L107">
        <v>20101001</v>
      </c>
      <c r="M107">
        <v>1020202034181</v>
      </c>
    </row>
    <row r="108" spans="1:13" x14ac:dyDescent="0.25">
      <c r="A108" t="s">
        <v>13059</v>
      </c>
      <c r="B108" t="s">
        <v>13060</v>
      </c>
      <c r="C108" t="s">
        <v>13060</v>
      </c>
      <c r="D108" t="s">
        <v>15993</v>
      </c>
      <c r="E108" t="s">
        <v>15996</v>
      </c>
      <c r="F108" t="s">
        <v>321</v>
      </c>
      <c r="G108" t="s">
        <v>15998</v>
      </c>
      <c r="H108" t="s">
        <v>15994</v>
      </c>
      <c r="J108" t="s">
        <v>8315</v>
      </c>
      <c r="K108" t="s">
        <v>16002</v>
      </c>
      <c r="L108">
        <v>20101001</v>
      </c>
      <c r="M108">
        <v>1020202034181</v>
      </c>
    </row>
    <row r="109" spans="1:13" x14ac:dyDescent="0.25">
      <c r="A109">
        <v>201005760</v>
      </c>
      <c r="B109" t="s">
        <v>6363</v>
      </c>
      <c r="C109" t="s">
        <v>6363</v>
      </c>
      <c r="D109" t="s">
        <v>15993</v>
      </c>
      <c r="E109" t="s">
        <v>6365</v>
      </c>
      <c r="F109" t="s">
        <v>321</v>
      </c>
      <c r="G109" t="s">
        <v>15957</v>
      </c>
      <c r="H109" t="s">
        <v>15994</v>
      </c>
      <c r="I109">
        <v>2</v>
      </c>
      <c r="J109" t="s">
        <v>8315</v>
      </c>
      <c r="K109" t="s">
        <v>16003</v>
      </c>
      <c r="L109">
        <v>20101001</v>
      </c>
      <c r="M109">
        <v>1020202038075</v>
      </c>
    </row>
    <row r="110" spans="1:13" x14ac:dyDescent="0.25">
      <c r="A110" t="s">
        <v>13061</v>
      </c>
      <c r="B110" t="s">
        <v>13062</v>
      </c>
      <c r="C110" t="s">
        <v>13062</v>
      </c>
      <c r="D110" t="s">
        <v>15993</v>
      </c>
      <c r="E110" t="s">
        <v>6365</v>
      </c>
      <c r="F110" t="s">
        <v>321</v>
      </c>
      <c r="G110" t="s">
        <v>15998</v>
      </c>
      <c r="H110" t="s">
        <v>15994</v>
      </c>
      <c r="J110" t="s">
        <v>8315</v>
      </c>
      <c r="K110" t="s">
        <v>16004</v>
      </c>
      <c r="L110">
        <v>20101001</v>
      </c>
      <c r="M110">
        <v>1020202038075</v>
      </c>
    </row>
    <row r="111" spans="1:13" x14ac:dyDescent="0.25">
      <c r="A111" t="s">
        <v>13063</v>
      </c>
      <c r="B111" t="s">
        <v>13064</v>
      </c>
      <c r="C111" t="s">
        <v>13064</v>
      </c>
      <c r="D111" t="s">
        <v>15993</v>
      </c>
      <c r="E111" t="s">
        <v>6365</v>
      </c>
      <c r="F111" t="s">
        <v>321</v>
      </c>
      <c r="G111" t="s">
        <v>15998</v>
      </c>
      <c r="H111" t="s">
        <v>15994</v>
      </c>
      <c r="J111" t="s">
        <v>8315</v>
      </c>
      <c r="K111" t="s">
        <v>16005</v>
      </c>
      <c r="L111">
        <v>20101001</v>
      </c>
      <c r="M111">
        <v>1020202038075</v>
      </c>
    </row>
    <row r="112" spans="1:13" x14ac:dyDescent="0.25">
      <c r="A112">
        <v>201005778</v>
      </c>
      <c r="B112" t="s">
        <v>16006</v>
      </c>
      <c r="C112" t="s">
        <v>16006</v>
      </c>
      <c r="D112" t="s">
        <v>15993</v>
      </c>
      <c r="E112" t="s">
        <v>6347</v>
      </c>
      <c r="F112" t="s">
        <v>321</v>
      </c>
      <c r="G112" t="s">
        <v>15957</v>
      </c>
      <c r="H112" t="s">
        <v>15994</v>
      </c>
      <c r="I112">
        <v>0</v>
      </c>
      <c r="J112" t="s">
        <v>8315</v>
      </c>
      <c r="K112" t="s">
        <v>16007</v>
      </c>
      <c r="L112">
        <v>20101001</v>
      </c>
      <c r="M112">
        <v>1020202034324</v>
      </c>
    </row>
    <row r="113" spans="1:13" x14ac:dyDescent="0.25">
      <c r="A113">
        <v>201005785</v>
      </c>
      <c r="B113" t="s">
        <v>2230</v>
      </c>
      <c r="C113" t="s">
        <v>2230</v>
      </c>
      <c r="D113" t="s">
        <v>15993</v>
      </c>
      <c r="E113" t="s">
        <v>2232</v>
      </c>
      <c r="F113" t="s">
        <v>321</v>
      </c>
      <c r="G113" t="s">
        <v>15957</v>
      </c>
      <c r="H113" t="s">
        <v>15994</v>
      </c>
      <c r="I113">
        <v>1</v>
      </c>
      <c r="J113" t="s">
        <v>8315</v>
      </c>
      <c r="K113" t="s">
        <v>16008</v>
      </c>
      <c r="L113">
        <v>20101001</v>
      </c>
      <c r="M113">
        <v>1020202034159</v>
      </c>
    </row>
    <row r="114" spans="1:13" x14ac:dyDescent="0.25">
      <c r="A114" t="s">
        <v>13065</v>
      </c>
      <c r="B114" t="s">
        <v>13066</v>
      </c>
      <c r="C114" t="s">
        <v>13066</v>
      </c>
      <c r="D114" t="s">
        <v>15993</v>
      </c>
      <c r="E114" t="s">
        <v>2232</v>
      </c>
      <c r="F114" t="s">
        <v>321</v>
      </c>
      <c r="G114" t="s">
        <v>15998</v>
      </c>
      <c r="H114" t="s">
        <v>15994</v>
      </c>
      <c r="J114" t="s">
        <v>8315</v>
      </c>
      <c r="K114" t="s">
        <v>13067</v>
      </c>
      <c r="L114">
        <v>20101001</v>
      </c>
      <c r="M114">
        <v>1020202034159</v>
      </c>
    </row>
    <row r="115" spans="1:13" x14ac:dyDescent="0.25">
      <c r="A115">
        <v>201005792</v>
      </c>
      <c r="B115" t="s">
        <v>2173</v>
      </c>
      <c r="C115" t="s">
        <v>2173</v>
      </c>
      <c r="D115" t="s">
        <v>15993</v>
      </c>
      <c r="E115" t="s">
        <v>16009</v>
      </c>
      <c r="F115" t="s">
        <v>321</v>
      </c>
      <c r="G115" t="s">
        <v>15957</v>
      </c>
      <c r="H115" t="s">
        <v>15994</v>
      </c>
      <c r="I115">
        <v>0</v>
      </c>
      <c r="J115" t="s">
        <v>8315</v>
      </c>
      <c r="K115" t="s">
        <v>16010</v>
      </c>
      <c r="L115">
        <v>20101001</v>
      </c>
      <c r="M115">
        <v>1020202034082</v>
      </c>
    </row>
    <row r="116" spans="1:13" x14ac:dyDescent="0.25">
      <c r="A116">
        <v>201005802</v>
      </c>
      <c r="B116" t="s">
        <v>2215</v>
      </c>
      <c r="C116" t="s">
        <v>2215</v>
      </c>
      <c r="D116" t="s">
        <v>15993</v>
      </c>
      <c r="E116" t="s">
        <v>2217</v>
      </c>
      <c r="F116" t="s">
        <v>321</v>
      </c>
      <c r="G116" t="s">
        <v>15957</v>
      </c>
      <c r="H116" t="s">
        <v>15994</v>
      </c>
      <c r="I116">
        <v>1</v>
      </c>
      <c r="J116" t="s">
        <v>8315</v>
      </c>
      <c r="K116" t="s">
        <v>16011</v>
      </c>
      <c r="L116">
        <v>20101001</v>
      </c>
      <c r="M116">
        <v>1020202036183</v>
      </c>
    </row>
    <row r="117" spans="1:13" x14ac:dyDescent="0.25">
      <c r="A117" t="s">
        <v>13068</v>
      </c>
      <c r="B117" t="s">
        <v>13069</v>
      </c>
      <c r="C117" t="s">
        <v>13069</v>
      </c>
      <c r="D117" t="s">
        <v>15993</v>
      </c>
      <c r="E117" t="s">
        <v>2217</v>
      </c>
      <c r="F117" t="s">
        <v>321</v>
      </c>
      <c r="G117" t="s">
        <v>15998</v>
      </c>
      <c r="H117" t="s">
        <v>15994</v>
      </c>
      <c r="J117" t="s">
        <v>8315</v>
      </c>
      <c r="K117" t="s">
        <v>16012</v>
      </c>
      <c r="L117">
        <v>20101001</v>
      </c>
      <c r="M117">
        <v>1020202036183</v>
      </c>
    </row>
    <row r="118" spans="1:13" x14ac:dyDescent="0.25">
      <c r="A118">
        <v>201005810</v>
      </c>
      <c r="B118" t="s">
        <v>2227</v>
      </c>
      <c r="C118" t="s">
        <v>2227</v>
      </c>
      <c r="D118" t="s">
        <v>15993</v>
      </c>
      <c r="E118" t="s">
        <v>2229</v>
      </c>
      <c r="F118" t="s">
        <v>321</v>
      </c>
      <c r="G118" t="s">
        <v>15957</v>
      </c>
      <c r="H118" t="s">
        <v>15994</v>
      </c>
      <c r="I118">
        <v>5</v>
      </c>
      <c r="J118" t="s">
        <v>8315</v>
      </c>
      <c r="K118" t="s">
        <v>16013</v>
      </c>
      <c r="L118">
        <v>20101001</v>
      </c>
      <c r="M118">
        <v>1020202035974</v>
      </c>
    </row>
    <row r="119" spans="1:13" x14ac:dyDescent="0.25">
      <c r="A119" t="s">
        <v>13070</v>
      </c>
      <c r="B119" t="s">
        <v>13071</v>
      </c>
      <c r="C119" t="s">
        <v>13071</v>
      </c>
      <c r="D119" t="s">
        <v>15993</v>
      </c>
      <c r="E119" t="s">
        <v>2229</v>
      </c>
      <c r="F119" t="s">
        <v>321</v>
      </c>
      <c r="G119" t="s">
        <v>15998</v>
      </c>
      <c r="H119" t="s">
        <v>15994</v>
      </c>
      <c r="J119" t="s">
        <v>8315</v>
      </c>
      <c r="K119" t="s">
        <v>13072</v>
      </c>
      <c r="L119">
        <v>20101001</v>
      </c>
      <c r="M119">
        <v>1020202035974</v>
      </c>
    </row>
    <row r="120" spans="1:13" x14ac:dyDescent="0.25">
      <c r="A120" t="s">
        <v>13073</v>
      </c>
      <c r="B120" t="s">
        <v>13074</v>
      </c>
      <c r="C120" t="s">
        <v>13074</v>
      </c>
      <c r="D120" t="s">
        <v>15993</v>
      </c>
      <c r="E120" t="s">
        <v>2229</v>
      </c>
      <c r="F120" t="s">
        <v>321</v>
      </c>
      <c r="G120" t="s">
        <v>15998</v>
      </c>
      <c r="H120" t="s">
        <v>15994</v>
      </c>
      <c r="J120" t="s">
        <v>8315</v>
      </c>
      <c r="K120" t="s">
        <v>13075</v>
      </c>
      <c r="L120">
        <v>20101001</v>
      </c>
      <c r="M120">
        <v>1020202035974</v>
      </c>
    </row>
    <row r="121" spans="1:13" x14ac:dyDescent="0.25">
      <c r="A121" t="s">
        <v>13076</v>
      </c>
      <c r="B121" t="s">
        <v>13077</v>
      </c>
      <c r="C121" t="s">
        <v>13077</v>
      </c>
      <c r="D121" t="s">
        <v>15993</v>
      </c>
      <c r="E121" t="s">
        <v>2229</v>
      </c>
      <c r="F121" t="s">
        <v>321</v>
      </c>
      <c r="G121" t="s">
        <v>15998</v>
      </c>
      <c r="H121" t="s">
        <v>15994</v>
      </c>
      <c r="J121" t="s">
        <v>8315</v>
      </c>
      <c r="K121" t="s">
        <v>13078</v>
      </c>
      <c r="L121">
        <v>20101001</v>
      </c>
      <c r="M121">
        <v>1020202035974</v>
      </c>
    </row>
    <row r="122" spans="1:13" x14ac:dyDescent="0.25">
      <c r="A122" t="s">
        <v>13079</v>
      </c>
      <c r="B122" t="s">
        <v>13080</v>
      </c>
      <c r="C122" t="s">
        <v>13080</v>
      </c>
      <c r="D122" t="s">
        <v>15993</v>
      </c>
      <c r="E122" t="s">
        <v>2229</v>
      </c>
      <c r="F122" t="s">
        <v>321</v>
      </c>
      <c r="G122" t="s">
        <v>15998</v>
      </c>
      <c r="H122" t="s">
        <v>15994</v>
      </c>
      <c r="J122" t="s">
        <v>8315</v>
      </c>
      <c r="K122" t="s">
        <v>13081</v>
      </c>
      <c r="L122">
        <v>20101001</v>
      </c>
      <c r="M122">
        <v>1020202035974</v>
      </c>
    </row>
    <row r="123" spans="1:13" x14ac:dyDescent="0.25">
      <c r="A123" t="s">
        <v>13082</v>
      </c>
      <c r="B123" t="s">
        <v>13083</v>
      </c>
      <c r="C123" t="s">
        <v>13083</v>
      </c>
      <c r="D123" t="s">
        <v>15993</v>
      </c>
      <c r="E123" t="s">
        <v>2229</v>
      </c>
      <c r="F123" t="s">
        <v>321</v>
      </c>
      <c r="G123" t="s">
        <v>15998</v>
      </c>
      <c r="H123" t="s">
        <v>15994</v>
      </c>
      <c r="J123" t="s">
        <v>8315</v>
      </c>
      <c r="K123" t="s">
        <v>13075</v>
      </c>
      <c r="L123">
        <v>20101001</v>
      </c>
      <c r="M123">
        <v>1020202035974</v>
      </c>
    </row>
    <row r="124" spans="1:13" x14ac:dyDescent="0.25">
      <c r="A124">
        <v>201005827</v>
      </c>
      <c r="B124" t="s">
        <v>2202</v>
      </c>
      <c r="C124" t="s">
        <v>2202</v>
      </c>
      <c r="D124" t="s">
        <v>15993</v>
      </c>
      <c r="E124" t="s">
        <v>2204</v>
      </c>
      <c r="F124" t="s">
        <v>321</v>
      </c>
      <c r="G124" t="s">
        <v>15957</v>
      </c>
      <c r="H124" t="s">
        <v>15994</v>
      </c>
      <c r="I124">
        <v>2</v>
      </c>
      <c r="J124" t="s">
        <v>8315</v>
      </c>
      <c r="K124" t="s">
        <v>16014</v>
      </c>
      <c r="L124">
        <v>20101001</v>
      </c>
      <c r="M124">
        <v>1020202034511</v>
      </c>
    </row>
    <row r="125" spans="1:13" x14ac:dyDescent="0.25">
      <c r="A125" t="s">
        <v>13084</v>
      </c>
      <c r="B125" t="s">
        <v>13085</v>
      </c>
      <c r="C125" t="s">
        <v>13085</v>
      </c>
      <c r="D125" t="s">
        <v>15993</v>
      </c>
      <c r="E125" t="s">
        <v>2204</v>
      </c>
      <c r="F125" t="s">
        <v>321</v>
      </c>
      <c r="G125" t="s">
        <v>15998</v>
      </c>
      <c r="H125" t="s">
        <v>15994</v>
      </c>
      <c r="J125" t="s">
        <v>8315</v>
      </c>
      <c r="K125" t="s">
        <v>16015</v>
      </c>
      <c r="L125">
        <v>20101001</v>
      </c>
      <c r="M125">
        <v>1020202034511</v>
      </c>
    </row>
    <row r="126" spans="1:13" x14ac:dyDescent="0.25">
      <c r="A126" t="s">
        <v>13086</v>
      </c>
      <c r="B126" t="s">
        <v>13087</v>
      </c>
      <c r="C126" t="s">
        <v>13087</v>
      </c>
      <c r="D126" t="s">
        <v>15993</v>
      </c>
      <c r="E126" t="s">
        <v>2204</v>
      </c>
      <c r="F126" t="s">
        <v>321</v>
      </c>
      <c r="G126" t="s">
        <v>15998</v>
      </c>
      <c r="H126" t="s">
        <v>15994</v>
      </c>
      <c r="J126" t="s">
        <v>8315</v>
      </c>
      <c r="K126" t="s">
        <v>16016</v>
      </c>
      <c r="L126">
        <v>20101001</v>
      </c>
      <c r="M126">
        <v>1020202034511</v>
      </c>
    </row>
    <row r="127" spans="1:13" x14ac:dyDescent="0.25">
      <c r="A127">
        <v>201005841</v>
      </c>
      <c r="B127" t="s">
        <v>2193</v>
      </c>
      <c r="C127" t="s">
        <v>2193</v>
      </c>
      <c r="D127" t="s">
        <v>15993</v>
      </c>
      <c r="E127" t="s">
        <v>2195</v>
      </c>
      <c r="F127" t="s">
        <v>321</v>
      </c>
      <c r="G127" t="s">
        <v>15957</v>
      </c>
      <c r="H127" t="s">
        <v>15994</v>
      </c>
      <c r="I127">
        <v>4</v>
      </c>
      <c r="J127" t="s">
        <v>8315</v>
      </c>
      <c r="K127" t="s">
        <v>16017</v>
      </c>
      <c r="L127">
        <v>20101001</v>
      </c>
      <c r="M127">
        <v>1020202034016</v>
      </c>
    </row>
    <row r="128" spans="1:13" x14ac:dyDescent="0.25">
      <c r="A128" t="s">
        <v>13088</v>
      </c>
      <c r="B128" t="s">
        <v>13089</v>
      </c>
      <c r="C128" t="s">
        <v>13089</v>
      </c>
      <c r="D128" t="s">
        <v>15993</v>
      </c>
      <c r="E128" t="s">
        <v>2195</v>
      </c>
      <c r="F128" t="s">
        <v>321</v>
      </c>
      <c r="G128" t="s">
        <v>15998</v>
      </c>
      <c r="H128" t="s">
        <v>15994</v>
      </c>
      <c r="J128" t="s">
        <v>8315</v>
      </c>
      <c r="K128" t="s">
        <v>16018</v>
      </c>
      <c r="L128">
        <v>20101001</v>
      </c>
      <c r="M128">
        <v>1020202034016</v>
      </c>
    </row>
    <row r="129" spans="1:13" x14ac:dyDescent="0.25">
      <c r="A129" t="s">
        <v>13090</v>
      </c>
      <c r="B129" t="s">
        <v>13091</v>
      </c>
      <c r="C129" t="s">
        <v>13091</v>
      </c>
      <c r="D129" t="s">
        <v>15993</v>
      </c>
      <c r="E129" t="s">
        <v>2195</v>
      </c>
      <c r="F129" t="s">
        <v>321</v>
      </c>
      <c r="G129" t="s">
        <v>15998</v>
      </c>
      <c r="H129" t="s">
        <v>15994</v>
      </c>
      <c r="J129" t="s">
        <v>8315</v>
      </c>
      <c r="K129" t="s">
        <v>16019</v>
      </c>
      <c r="L129">
        <v>20101001</v>
      </c>
      <c r="M129">
        <v>1020202034016</v>
      </c>
    </row>
    <row r="130" spans="1:13" x14ac:dyDescent="0.25">
      <c r="A130" t="s">
        <v>13092</v>
      </c>
      <c r="B130" t="s">
        <v>13093</v>
      </c>
      <c r="C130" t="s">
        <v>13093</v>
      </c>
      <c r="D130" t="s">
        <v>15993</v>
      </c>
      <c r="E130" t="s">
        <v>2195</v>
      </c>
      <c r="F130" t="s">
        <v>321</v>
      </c>
      <c r="G130" t="s">
        <v>15998</v>
      </c>
      <c r="H130" t="s">
        <v>15994</v>
      </c>
      <c r="J130" t="s">
        <v>8315</v>
      </c>
      <c r="K130" t="s">
        <v>16020</v>
      </c>
      <c r="L130">
        <v>20101001</v>
      </c>
      <c r="M130">
        <v>1020202034016</v>
      </c>
    </row>
    <row r="131" spans="1:13" x14ac:dyDescent="0.25">
      <c r="A131" t="s">
        <v>13094</v>
      </c>
      <c r="B131" t="s">
        <v>13095</v>
      </c>
      <c r="C131" t="s">
        <v>13095</v>
      </c>
      <c r="D131" t="s">
        <v>15993</v>
      </c>
      <c r="E131" t="s">
        <v>2195</v>
      </c>
      <c r="F131" t="s">
        <v>321</v>
      </c>
      <c r="G131" t="s">
        <v>15998</v>
      </c>
      <c r="H131" t="s">
        <v>15994</v>
      </c>
      <c r="J131" t="s">
        <v>8315</v>
      </c>
      <c r="K131" t="s">
        <v>16021</v>
      </c>
      <c r="L131">
        <v>20101001</v>
      </c>
      <c r="M131">
        <v>1020202034016</v>
      </c>
    </row>
    <row r="132" spans="1:13" x14ac:dyDescent="0.25">
      <c r="A132" t="s">
        <v>13096</v>
      </c>
      <c r="B132" t="s">
        <v>13097</v>
      </c>
      <c r="C132" t="s">
        <v>13097</v>
      </c>
      <c r="D132" t="s">
        <v>15993</v>
      </c>
      <c r="E132" t="s">
        <v>2195</v>
      </c>
      <c r="F132" t="s">
        <v>321</v>
      </c>
      <c r="G132" t="s">
        <v>15998</v>
      </c>
      <c r="H132" t="s">
        <v>15994</v>
      </c>
      <c r="J132" t="s">
        <v>8416</v>
      </c>
      <c r="K132" t="s">
        <v>13098</v>
      </c>
      <c r="L132">
        <v>20101001</v>
      </c>
      <c r="M132">
        <v>1020202034016</v>
      </c>
    </row>
    <row r="133" spans="1:13" x14ac:dyDescent="0.25">
      <c r="A133">
        <v>201005859</v>
      </c>
      <c r="B133" t="s">
        <v>2190</v>
      </c>
      <c r="C133" t="s">
        <v>2190</v>
      </c>
      <c r="D133" t="s">
        <v>15993</v>
      </c>
      <c r="E133" t="s">
        <v>2192</v>
      </c>
      <c r="F133" t="s">
        <v>321</v>
      </c>
      <c r="G133" t="s">
        <v>15957</v>
      </c>
      <c r="H133" t="s">
        <v>15994</v>
      </c>
      <c r="I133">
        <v>3</v>
      </c>
      <c r="J133" t="s">
        <v>8315</v>
      </c>
      <c r="K133" t="s">
        <v>16022</v>
      </c>
      <c r="L133">
        <v>20101001</v>
      </c>
      <c r="M133">
        <v>1020202034390</v>
      </c>
    </row>
    <row r="134" spans="1:13" x14ac:dyDescent="0.25">
      <c r="A134" t="s">
        <v>13099</v>
      </c>
      <c r="B134" t="s">
        <v>13100</v>
      </c>
      <c r="C134" t="s">
        <v>13100</v>
      </c>
      <c r="D134" t="s">
        <v>15993</v>
      </c>
      <c r="E134" t="s">
        <v>2192</v>
      </c>
      <c r="F134" t="s">
        <v>321</v>
      </c>
      <c r="G134" t="s">
        <v>15998</v>
      </c>
      <c r="H134" t="s">
        <v>15994</v>
      </c>
      <c r="J134" t="s">
        <v>8315</v>
      </c>
      <c r="K134" t="s">
        <v>16023</v>
      </c>
      <c r="L134">
        <v>20101001</v>
      </c>
      <c r="M134">
        <v>1020202034390</v>
      </c>
    </row>
    <row r="135" spans="1:13" x14ac:dyDescent="0.25">
      <c r="A135" t="s">
        <v>13101</v>
      </c>
      <c r="B135" t="s">
        <v>13102</v>
      </c>
      <c r="C135" t="s">
        <v>13102</v>
      </c>
      <c r="D135" t="s">
        <v>15993</v>
      </c>
      <c r="E135" t="s">
        <v>2192</v>
      </c>
      <c r="F135" t="s">
        <v>321</v>
      </c>
      <c r="G135" t="s">
        <v>15998</v>
      </c>
      <c r="H135" t="s">
        <v>15994</v>
      </c>
      <c r="J135" t="s">
        <v>8315</v>
      </c>
      <c r="K135" t="s">
        <v>16024</v>
      </c>
      <c r="L135">
        <v>20101001</v>
      </c>
      <c r="M135">
        <v>1020202034390</v>
      </c>
    </row>
    <row r="136" spans="1:13" x14ac:dyDescent="0.25">
      <c r="A136" t="s">
        <v>13103</v>
      </c>
      <c r="B136" t="s">
        <v>13104</v>
      </c>
      <c r="C136" t="s">
        <v>13104</v>
      </c>
      <c r="D136" t="s">
        <v>15993</v>
      </c>
      <c r="E136" t="s">
        <v>2192</v>
      </c>
      <c r="F136" t="s">
        <v>321</v>
      </c>
      <c r="G136" t="s">
        <v>15998</v>
      </c>
      <c r="H136" t="s">
        <v>15994</v>
      </c>
      <c r="J136" t="s">
        <v>8315</v>
      </c>
      <c r="K136" t="s">
        <v>16025</v>
      </c>
      <c r="L136">
        <v>20101001</v>
      </c>
      <c r="M136">
        <v>1020202034390</v>
      </c>
    </row>
    <row r="137" spans="1:13" x14ac:dyDescent="0.25">
      <c r="A137">
        <v>201005866</v>
      </c>
      <c r="B137" t="s">
        <v>2182</v>
      </c>
      <c r="C137" t="s">
        <v>2182</v>
      </c>
      <c r="D137" t="s">
        <v>15993</v>
      </c>
      <c r="E137" t="s">
        <v>2184</v>
      </c>
      <c r="F137" t="s">
        <v>321</v>
      </c>
      <c r="G137" t="s">
        <v>15957</v>
      </c>
      <c r="H137" t="s">
        <v>15994</v>
      </c>
      <c r="I137">
        <v>1</v>
      </c>
      <c r="J137" t="s">
        <v>8315</v>
      </c>
      <c r="K137" t="s">
        <v>16026</v>
      </c>
      <c r="L137">
        <v>20101001</v>
      </c>
      <c r="M137">
        <v>1020202034247</v>
      </c>
    </row>
    <row r="138" spans="1:13" x14ac:dyDescent="0.25">
      <c r="A138" t="s">
        <v>13105</v>
      </c>
      <c r="B138" t="s">
        <v>13106</v>
      </c>
      <c r="C138" t="s">
        <v>13106</v>
      </c>
      <c r="D138" t="s">
        <v>15993</v>
      </c>
      <c r="E138" t="s">
        <v>2184</v>
      </c>
      <c r="F138" t="s">
        <v>321</v>
      </c>
      <c r="G138" t="s">
        <v>15998</v>
      </c>
      <c r="H138" t="s">
        <v>15994</v>
      </c>
      <c r="J138" t="s">
        <v>8315</v>
      </c>
      <c r="K138" t="s">
        <v>16027</v>
      </c>
      <c r="L138">
        <v>20101001</v>
      </c>
      <c r="M138">
        <v>1020202034247</v>
      </c>
    </row>
    <row r="139" spans="1:13" x14ac:dyDescent="0.25">
      <c r="A139">
        <v>201005873</v>
      </c>
      <c r="B139" t="s">
        <v>2218</v>
      </c>
      <c r="C139" t="s">
        <v>2218</v>
      </c>
      <c r="D139" t="s">
        <v>15993</v>
      </c>
      <c r="E139" t="s">
        <v>2220</v>
      </c>
      <c r="F139" t="s">
        <v>321</v>
      </c>
      <c r="G139" t="s">
        <v>15957</v>
      </c>
      <c r="H139" t="s">
        <v>15994</v>
      </c>
      <c r="I139">
        <v>2</v>
      </c>
      <c r="J139" t="s">
        <v>8315</v>
      </c>
      <c r="K139" t="s">
        <v>16028</v>
      </c>
      <c r="L139">
        <v>20101001</v>
      </c>
      <c r="M139">
        <v>1030202119342</v>
      </c>
    </row>
    <row r="140" spans="1:13" x14ac:dyDescent="0.25">
      <c r="A140" t="s">
        <v>13107</v>
      </c>
      <c r="B140" t="s">
        <v>13108</v>
      </c>
      <c r="C140" t="s">
        <v>13108</v>
      </c>
      <c r="D140" t="s">
        <v>15993</v>
      </c>
      <c r="E140" t="s">
        <v>2220</v>
      </c>
      <c r="F140" t="s">
        <v>321</v>
      </c>
      <c r="G140" t="s">
        <v>15998</v>
      </c>
      <c r="H140" t="s">
        <v>15994</v>
      </c>
      <c r="J140" t="s">
        <v>8315</v>
      </c>
      <c r="K140" t="s">
        <v>13109</v>
      </c>
      <c r="L140">
        <v>20101001</v>
      </c>
      <c r="M140">
        <v>1030202119342</v>
      </c>
    </row>
    <row r="141" spans="1:13" x14ac:dyDescent="0.25">
      <c r="A141" t="s">
        <v>13110</v>
      </c>
      <c r="B141" t="s">
        <v>13111</v>
      </c>
      <c r="C141" t="s">
        <v>13111</v>
      </c>
      <c r="D141" t="s">
        <v>15993</v>
      </c>
      <c r="E141" t="s">
        <v>2220</v>
      </c>
      <c r="F141" t="s">
        <v>321</v>
      </c>
      <c r="G141" t="s">
        <v>15998</v>
      </c>
      <c r="H141" t="s">
        <v>15994</v>
      </c>
      <c r="J141" t="s">
        <v>8315</v>
      </c>
      <c r="K141" t="s">
        <v>16029</v>
      </c>
      <c r="L141">
        <v>20101001</v>
      </c>
      <c r="M141">
        <v>1030202119342</v>
      </c>
    </row>
    <row r="142" spans="1:13" x14ac:dyDescent="0.25">
      <c r="A142">
        <v>201005898</v>
      </c>
      <c r="B142" t="s">
        <v>2221</v>
      </c>
      <c r="C142" t="s">
        <v>2221</v>
      </c>
      <c r="D142" t="s">
        <v>15993</v>
      </c>
      <c r="E142" t="s">
        <v>2223</v>
      </c>
      <c r="F142" t="s">
        <v>321</v>
      </c>
      <c r="G142" t="s">
        <v>15957</v>
      </c>
      <c r="H142" t="s">
        <v>15994</v>
      </c>
      <c r="I142">
        <v>2</v>
      </c>
      <c r="J142" t="s">
        <v>8315</v>
      </c>
      <c r="K142" t="s">
        <v>16030</v>
      </c>
      <c r="L142">
        <v>20101001</v>
      </c>
      <c r="M142">
        <v>1020202034368</v>
      </c>
    </row>
    <row r="143" spans="1:13" x14ac:dyDescent="0.25">
      <c r="A143" t="s">
        <v>13112</v>
      </c>
      <c r="B143" t="s">
        <v>13113</v>
      </c>
      <c r="C143" t="s">
        <v>13113</v>
      </c>
      <c r="D143" t="s">
        <v>15993</v>
      </c>
      <c r="E143" t="s">
        <v>2223</v>
      </c>
      <c r="F143" t="s">
        <v>321</v>
      </c>
      <c r="G143" t="s">
        <v>15998</v>
      </c>
      <c r="H143" t="s">
        <v>15994</v>
      </c>
      <c r="J143" t="s">
        <v>8315</v>
      </c>
      <c r="K143" t="s">
        <v>16031</v>
      </c>
      <c r="L143">
        <v>20101001</v>
      </c>
      <c r="M143">
        <v>1020202034368</v>
      </c>
    </row>
    <row r="144" spans="1:13" x14ac:dyDescent="0.25">
      <c r="A144" t="s">
        <v>13114</v>
      </c>
      <c r="B144" t="s">
        <v>13115</v>
      </c>
      <c r="C144" t="s">
        <v>13115</v>
      </c>
      <c r="D144" t="s">
        <v>15993</v>
      </c>
      <c r="E144" t="s">
        <v>2223</v>
      </c>
      <c r="F144" t="s">
        <v>321</v>
      </c>
      <c r="G144" t="s">
        <v>15998</v>
      </c>
      <c r="H144" t="s">
        <v>15994</v>
      </c>
      <c r="J144" t="s">
        <v>8315</v>
      </c>
      <c r="K144" t="s">
        <v>16032</v>
      </c>
      <c r="L144">
        <v>20101001</v>
      </c>
      <c r="M144">
        <v>1020202034368</v>
      </c>
    </row>
    <row r="145" spans="1:13" x14ac:dyDescent="0.25">
      <c r="A145">
        <v>201005908</v>
      </c>
      <c r="B145" t="s">
        <v>2176</v>
      </c>
      <c r="C145" t="s">
        <v>2176</v>
      </c>
      <c r="D145" t="s">
        <v>15993</v>
      </c>
      <c r="E145" t="s">
        <v>2178</v>
      </c>
      <c r="F145" t="s">
        <v>321</v>
      </c>
      <c r="G145" t="s">
        <v>15957</v>
      </c>
      <c r="H145" t="s">
        <v>15994</v>
      </c>
      <c r="I145">
        <v>4</v>
      </c>
      <c r="J145" t="s">
        <v>8315</v>
      </c>
      <c r="K145" t="s">
        <v>16033</v>
      </c>
      <c r="L145">
        <v>20101001</v>
      </c>
      <c r="M145">
        <v>1020202034357</v>
      </c>
    </row>
    <row r="146" spans="1:13" x14ac:dyDescent="0.25">
      <c r="A146" t="s">
        <v>13116</v>
      </c>
      <c r="B146" t="s">
        <v>13117</v>
      </c>
      <c r="C146" t="s">
        <v>13117</v>
      </c>
      <c r="D146" t="s">
        <v>15993</v>
      </c>
      <c r="E146" t="s">
        <v>2178</v>
      </c>
      <c r="F146" t="s">
        <v>321</v>
      </c>
      <c r="G146" t="s">
        <v>15998</v>
      </c>
      <c r="H146" t="s">
        <v>15994</v>
      </c>
      <c r="J146" t="s">
        <v>8315</v>
      </c>
      <c r="K146" t="s">
        <v>13118</v>
      </c>
      <c r="L146">
        <v>20101001</v>
      </c>
      <c r="M146">
        <v>1020202034357</v>
      </c>
    </row>
    <row r="147" spans="1:13" x14ac:dyDescent="0.25">
      <c r="A147" t="s">
        <v>13119</v>
      </c>
      <c r="B147" t="s">
        <v>13120</v>
      </c>
      <c r="C147" t="s">
        <v>13120</v>
      </c>
      <c r="D147" t="s">
        <v>15993</v>
      </c>
      <c r="E147" t="s">
        <v>2178</v>
      </c>
      <c r="F147" t="s">
        <v>321</v>
      </c>
      <c r="G147" t="s">
        <v>15998</v>
      </c>
      <c r="H147" t="s">
        <v>15994</v>
      </c>
      <c r="J147" t="s">
        <v>8315</v>
      </c>
      <c r="K147" t="s">
        <v>13121</v>
      </c>
      <c r="L147">
        <v>20101001</v>
      </c>
      <c r="M147">
        <v>1020202034357</v>
      </c>
    </row>
    <row r="148" spans="1:13" x14ac:dyDescent="0.25">
      <c r="A148" t="s">
        <v>13122</v>
      </c>
      <c r="B148" t="s">
        <v>13123</v>
      </c>
      <c r="C148" t="s">
        <v>13123</v>
      </c>
      <c r="D148" t="s">
        <v>15993</v>
      </c>
      <c r="E148" t="s">
        <v>2178</v>
      </c>
      <c r="F148" t="s">
        <v>321</v>
      </c>
      <c r="G148" t="s">
        <v>15998</v>
      </c>
      <c r="H148" t="s">
        <v>15994</v>
      </c>
      <c r="J148" t="s">
        <v>8315</v>
      </c>
      <c r="K148" t="s">
        <v>13124</v>
      </c>
      <c r="L148">
        <v>20101001</v>
      </c>
      <c r="M148">
        <v>1020202034357</v>
      </c>
    </row>
    <row r="149" spans="1:13" x14ac:dyDescent="0.25">
      <c r="A149" t="s">
        <v>13125</v>
      </c>
      <c r="B149" t="s">
        <v>13126</v>
      </c>
      <c r="C149" t="s">
        <v>13126</v>
      </c>
      <c r="D149" t="s">
        <v>15993</v>
      </c>
      <c r="E149" t="s">
        <v>2178</v>
      </c>
      <c r="F149" t="s">
        <v>321</v>
      </c>
      <c r="G149" t="s">
        <v>15998</v>
      </c>
      <c r="H149" t="s">
        <v>15994</v>
      </c>
      <c r="J149" t="s">
        <v>8315</v>
      </c>
      <c r="K149" t="s">
        <v>13127</v>
      </c>
      <c r="L149">
        <v>20101001</v>
      </c>
      <c r="M149">
        <v>1020202034357</v>
      </c>
    </row>
    <row r="150" spans="1:13" x14ac:dyDescent="0.25">
      <c r="A150">
        <v>201005922</v>
      </c>
      <c r="B150" t="s">
        <v>2205</v>
      </c>
      <c r="C150" t="s">
        <v>2205</v>
      </c>
      <c r="D150" t="s">
        <v>15993</v>
      </c>
      <c r="E150" t="s">
        <v>2207</v>
      </c>
      <c r="F150" t="s">
        <v>657</v>
      </c>
      <c r="G150" t="s">
        <v>15957</v>
      </c>
      <c r="H150" t="s">
        <v>15994</v>
      </c>
      <c r="I150">
        <v>3</v>
      </c>
      <c r="J150" t="s">
        <v>8315</v>
      </c>
      <c r="K150" t="s">
        <v>16034</v>
      </c>
      <c r="L150">
        <v>20101001</v>
      </c>
      <c r="M150">
        <v>1020202034929</v>
      </c>
    </row>
    <row r="151" spans="1:13" x14ac:dyDescent="0.25">
      <c r="A151" t="s">
        <v>13128</v>
      </c>
      <c r="B151" t="s">
        <v>13129</v>
      </c>
      <c r="C151" t="s">
        <v>13129</v>
      </c>
      <c r="D151" t="s">
        <v>15993</v>
      </c>
      <c r="E151" t="s">
        <v>2207</v>
      </c>
      <c r="F151" t="s">
        <v>657</v>
      </c>
      <c r="G151" t="s">
        <v>15998</v>
      </c>
      <c r="H151" t="s">
        <v>15994</v>
      </c>
      <c r="J151" t="s">
        <v>8315</v>
      </c>
      <c r="K151" t="s">
        <v>16035</v>
      </c>
      <c r="L151">
        <v>20101001</v>
      </c>
      <c r="M151">
        <v>1020202034929</v>
      </c>
    </row>
    <row r="152" spans="1:13" x14ac:dyDescent="0.25">
      <c r="A152" t="s">
        <v>13130</v>
      </c>
      <c r="B152" t="s">
        <v>13131</v>
      </c>
      <c r="C152" t="s">
        <v>13131</v>
      </c>
      <c r="D152" t="s">
        <v>15993</v>
      </c>
      <c r="E152" t="s">
        <v>2207</v>
      </c>
      <c r="F152" t="s">
        <v>657</v>
      </c>
      <c r="G152" t="s">
        <v>15998</v>
      </c>
      <c r="H152" t="s">
        <v>15994</v>
      </c>
      <c r="J152" t="s">
        <v>8315</v>
      </c>
      <c r="K152" t="s">
        <v>16036</v>
      </c>
      <c r="L152">
        <v>20101001</v>
      </c>
      <c r="M152">
        <v>1020202034929</v>
      </c>
    </row>
    <row r="153" spans="1:13" x14ac:dyDescent="0.25">
      <c r="A153" t="s">
        <v>13132</v>
      </c>
      <c r="B153" t="s">
        <v>13133</v>
      </c>
      <c r="C153" t="s">
        <v>13133</v>
      </c>
      <c r="D153" t="s">
        <v>15993</v>
      </c>
      <c r="E153" t="s">
        <v>2207</v>
      </c>
      <c r="F153" t="s">
        <v>657</v>
      </c>
      <c r="G153" t="s">
        <v>15998</v>
      </c>
      <c r="H153" t="s">
        <v>15994</v>
      </c>
      <c r="J153" t="s">
        <v>8315</v>
      </c>
      <c r="K153" t="s">
        <v>16037</v>
      </c>
      <c r="L153">
        <v>20101001</v>
      </c>
      <c r="M153">
        <v>1020202034929</v>
      </c>
    </row>
    <row r="154" spans="1:13" x14ac:dyDescent="0.25">
      <c r="A154">
        <v>201005954</v>
      </c>
      <c r="B154" t="s">
        <v>2188</v>
      </c>
      <c r="C154" t="s">
        <v>2188</v>
      </c>
      <c r="D154" t="s">
        <v>15993</v>
      </c>
      <c r="E154" t="s">
        <v>8219</v>
      </c>
      <c r="F154" t="s">
        <v>321</v>
      </c>
      <c r="G154" t="s">
        <v>15957</v>
      </c>
      <c r="H154" t="s">
        <v>15994</v>
      </c>
      <c r="I154">
        <v>4</v>
      </c>
      <c r="J154" t="s">
        <v>8315</v>
      </c>
      <c r="K154" t="s">
        <v>16038</v>
      </c>
      <c r="L154">
        <v>20101001</v>
      </c>
      <c r="M154">
        <v>1020202034160</v>
      </c>
    </row>
    <row r="155" spans="1:13" x14ac:dyDescent="0.25">
      <c r="A155" t="s">
        <v>13134</v>
      </c>
      <c r="B155" t="s">
        <v>13135</v>
      </c>
      <c r="C155" t="s">
        <v>13135</v>
      </c>
      <c r="D155" t="s">
        <v>15993</v>
      </c>
      <c r="E155" t="s">
        <v>8219</v>
      </c>
      <c r="F155" t="s">
        <v>321</v>
      </c>
      <c r="G155" t="s">
        <v>15998</v>
      </c>
      <c r="H155" t="s">
        <v>15994</v>
      </c>
      <c r="J155" t="s">
        <v>8315</v>
      </c>
      <c r="K155" t="s">
        <v>16039</v>
      </c>
      <c r="L155">
        <v>20101001</v>
      </c>
      <c r="M155">
        <v>1020202034160</v>
      </c>
    </row>
    <row r="156" spans="1:13" x14ac:dyDescent="0.25">
      <c r="A156" t="s">
        <v>13136</v>
      </c>
      <c r="B156" t="s">
        <v>13137</v>
      </c>
      <c r="C156" t="s">
        <v>13137</v>
      </c>
      <c r="D156" t="s">
        <v>15993</v>
      </c>
      <c r="E156" t="s">
        <v>8219</v>
      </c>
      <c r="F156" t="s">
        <v>321</v>
      </c>
      <c r="G156" t="s">
        <v>15998</v>
      </c>
      <c r="H156" t="s">
        <v>15994</v>
      </c>
      <c r="J156" t="s">
        <v>8315</v>
      </c>
      <c r="K156" t="s">
        <v>16040</v>
      </c>
      <c r="L156">
        <v>20101001</v>
      </c>
      <c r="M156">
        <v>1020202034160</v>
      </c>
    </row>
    <row r="157" spans="1:13" x14ac:dyDescent="0.25">
      <c r="A157" t="s">
        <v>13138</v>
      </c>
      <c r="B157" t="s">
        <v>13139</v>
      </c>
      <c r="C157" t="s">
        <v>13139</v>
      </c>
      <c r="D157" t="s">
        <v>15993</v>
      </c>
      <c r="E157" t="s">
        <v>8219</v>
      </c>
      <c r="F157" t="s">
        <v>321</v>
      </c>
      <c r="G157" t="s">
        <v>15998</v>
      </c>
      <c r="H157" t="s">
        <v>15994</v>
      </c>
      <c r="J157" t="s">
        <v>8315</v>
      </c>
      <c r="K157" t="s">
        <v>16041</v>
      </c>
      <c r="L157">
        <v>20101001</v>
      </c>
      <c r="M157">
        <v>1020202034160</v>
      </c>
    </row>
    <row r="158" spans="1:13" x14ac:dyDescent="0.25">
      <c r="A158" t="s">
        <v>13140</v>
      </c>
      <c r="B158" t="s">
        <v>13141</v>
      </c>
      <c r="C158" t="s">
        <v>13141</v>
      </c>
      <c r="D158" t="s">
        <v>15993</v>
      </c>
      <c r="E158" t="s">
        <v>8219</v>
      </c>
      <c r="F158" t="s">
        <v>321</v>
      </c>
      <c r="G158" t="s">
        <v>15998</v>
      </c>
      <c r="H158" t="s">
        <v>15994</v>
      </c>
      <c r="J158" t="s">
        <v>8315</v>
      </c>
      <c r="K158" t="s">
        <v>16040</v>
      </c>
      <c r="L158">
        <v>20101001</v>
      </c>
      <c r="M158">
        <v>1020202034160</v>
      </c>
    </row>
    <row r="159" spans="1:13" x14ac:dyDescent="0.25">
      <c r="A159">
        <v>201005979</v>
      </c>
      <c r="B159" t="s">
        <v>2233</v>
      </c>
      <c r="C159" t="s">
        <v>2233</v>
      </c>
      <c r="D159" t="s">
        <v>15993</v>
      </c>
      <c r="E159" t="s">
        <v>2235</v>
      </c>
      <c r="F159" t="s">
        <v>321</v>
      </c>
      <c r="G159" t="s">
        <v>15957</v>
      </c>
      <c r="H159" t="s">
        <v>15994</v>
      </c>
      <c r="I159">
        <v>1</v>
      </c>
      <c r="J159" t="s">
        <v>8315</v>
      </c>
      <c r="K159" t="s">
        <v>16042</v>
      </c>
      <c r="L159">
        <v>20101001</v>
      </c>
      <c r="M159">
        <v>1020202036106</v>
      </c>
    </row>
    <row r="160" spans="1:13" x14ac:dyDescent="0.25">
      <c r="A160" t="s">
        <v>13142</v>
      </c>
      <c r="B160" t="s">
        <v>13143</v>
      </c>
      <c r="C160" t="s">
        <v>13143</v>
      </c>
      <c r="D160" t="s">
        <v>15993</v>
      </c>
      <c r="E160" t="s">
        <v>2235</v>
      </c>
      <c r="F160" t="s">
        <v>321</v>
      </c>
      <c r="G160" t="s">
        <v>15998</v>
      </c>
      <c r="H160" t="s">
        <v>15994</v>
      </c>
      <c r="J160" t="s">
        <v>8315</v>
      </c>
      <c r="K160" t="s">
        <v>16043</v>
      </c>
      <c r="L160">
        <v>20101001</v>
      </c>
      <c r="M160">
        <v>1020202036106</v>
      </c>
    </row>
    <row r="161" spans="1:13" x14ac:dyDescent="0.25">
      <c r="A161">
        <v>201005986</v>
      </c>
      <c r="B161" t="s">
        <v>2208</v>
      </c>
      <c r="C161" t="s">
        <v>2208</v>
      </c>
      <c r="D161" t="s">
        <v>15993</v>
      </c>
      <c r="E161" t="s">
        <v>16044</v>
      </c>
      <c r="F161" t="s">
        <v>3469</v>
      </c>
      <c r="G161" t="s">
        <v>15957</v>
      </c>
      <c r="H161" t="s">
        <v>15994</v>
      </c>
      <c r="I161">
        <v>0</v>
      </c>
      <c r="J161" t="s">
        <v>8315</v>
      </c>
      <c r="K161" t="s">
        <v>16045</v>
      </c>
      <c r="L161">
        <v>20101001</v>
      </c>
      <c r="M161">
        <v>1020202034104</v>
      </c>
    </row>
    <row r="162" spans="1:13" x14ac:dyDescent="0.25">
      <c r="A162">
        <v>201006010</v>
      </c>
      <c r="B162" t="s">
        <v>2239</v>
      </c>
      <c r="C162" t="s">
        <v>2239</v>
      </c>
      <c r="D162" t="s">
        <v>15993</v>
      </c>
      <c r="E162" t="s">
        <v>2241</v>
      </c>
      <c r="F162" t="s">
        <v>321</v>
      </c>
      <c r="G162" t="s">
        <v>15957</v>
      </c>
      <c r="H162" t="s">
        <v>15994</v>
      </c>
      <c r="I162">
        <v>2</v>
      </c>
      <c r="J162" t="s">
        <v>8315</v>
      </c>
      <c r="K162" t="s">
        <v>16046</v>
      </c>
      <c r="L162">
        <v>20101001</v>
      </c>
      <c r="M162">
        <v>1020202034115</v>
      </c>
    </row>
    <row r="163" spans="1:13" x14ac:dyDescent="0.25">
      <c r="A163" t="s">
        <v>13144</v>
      </c>
      <c r="B163" t="s">
        <v>13145</v>
      </c>
      <c r="C163" t="s">
        <v>13145</v>
      </c>
      <c r="D163" t="s">
        <v>15993</v>
      </c>
      <c r="E163" t="s">
        <v>2241</v>
      </c>
      <c r="F163" t="s">
        <v>321</v>
      </c>
      <c r="G163" t="s">
        <v>15998</v>
      </c>
      <c r="H163" t="s">
        <v>15994</v>
      </c>
      <c r="J163" t="s">
        <v>8315</v>
      </c>
      <c r="K163" t="s">
        <v>16047</v>
      </c>
      <c r="L163">
        <v>20101001</v>
      </c>
      <c r="M163">
        <v>1020202034115</v>
      </c>
    </row>
    <row r="164" spans="1:13" x14ac:dyDescent="0.25">
      <c r="A164" t="s">
        <v>13146</v>
      </c>
      <c r="B164" t="s">
        <v>13147</v>
      </c>
      <c r="C164" t="s">
        <v>13147</v>
      </c>
      <c r="D164" t="s">
        <v>15993</v>
      </c>
      <c r="E164" t="s">
        <v>2241</v>
      </c>
      <c r="F164" t="s">
        <v>321</v>
      </c>
      <c r="G164" t="s">
        <v>15998</v>
      </c>
      <c r="H164" t="s">
        <v>15994</v>
      </c>
      <c r="J164" t="s">
        <v>8315</v>
      </c>
      <c r="K164" t="s">
        <v>16048</v>
      </c>
      <c r="L164">
        <v>20101001</v>
      </c>
      <c r="M164">
        <v>1020202034115</v>
      </c>
    </row>
    <row r="165" spans="1:13" x14ac:dyDescent="0.25">
      <c r="A165">
        <v>201006027</v>
      </c>
      <c r="B165" t="s">
        <v>2196</v>
      </c>
      <c r="C165" t="s">
        <v>2196</v>
      </c>
      <c r="D165" t="s">
        <v>15993</v>
      </c>
      <c r="E165" t="s">
        <v>16049</v>
      </c>
      <c r="F165" t="s">
        <v>325</v>
      </c>
      <c r="G165" t="s">
        <v>15957</v>
      </c>
      <c r="H165" t="s">
        <v>15994</v>
      </c>
      <c r="I165">
        <v>2</v>
      </c>
      <c r="J165" t="s">
        <v>8315</v>
      </c>
      <c r="K165" t="s">
        <v>16050</v>
      </c>
      <c r="L165">
        <v>20101001</v>
      </c>
      <c r="M165">
        <v>1020202034258</v>
      </c>
    </row>
    <row r="166" spans="1:13" x14ac:dyDescent="0.25">
      <c r="A166" t="s">
        <v>13148</v>
      </c>
      <c r="B166" t="s">
        <v>13149</v>
      </c>
      <c r="C166" t="s">
        <v>13149</v>
      </c>
      <c r="D166" t="s">
        <v>15993</v>
      </c>
      <c r="E166" t="s">
        <v>16049</v>
      </c>
      <c r="F166" t="s">
        <v>325</v>
      </c>
      <c r="G166" t="s">
        <v>15998</v>
      </c>
      <c r="H166" t="s">
        <v>15994</v>
      </c>
      <c r="J166" t="s">
        <v>8315</v>
      </c>
      <c r="K166" t="s">
        <v>16051</v>
      </c>
      <c r="L166">
        <v>20101001</v>
      </c>
      <c r="M166">
        <v>1020202034258</v>
      </c>
    </row>
    <row r="167" spans="1:13" x14ac:dyDescent="0.25">
      <c r="A167" t="s">
        <v>13150</v>
      </c>
      <c r="B167" t="s">
        <v>13151</v>
      </c>
      <c r="C167" t="s">
        <v>13151</v>
      </c>
      <c r="D167" t="s">
        <v>15993</v>
      </c>
      <c r="E167" t="s">
        <v>16049</v>
      </c>
      <c r="F167" t="s">
        <v>325</v>
      </c>
      <c r="G167" t="s">
        <v>15998</v>
      </c>
      <c r="H167" t="s">
        <v>15994</v>
      </c>
      <c r="J167" t="s">
        <v>8315</v>
      </c>
      <c r="K167" t="s">
        <v>16052</v>
      </c>
      <c r="L167">
        <v>20101001</v>
      </c>
      <c r="M167">
        <v>1020202034258</v>
      </c>
    </row>
    <row r="168" spans="1:13" x14ac:dyDescent="0.25">
      <c r="A168">
        <v>201006098</v>
      </c>
      <c r="B168" t="s">
        <v>16053</v>
      </c>
      <c r="C168" t="s">
        <v>16053</v>
      </c>
      <c r="D168" t="s">
        <v>15993</v>
      </c>
      <c r="E168" t="s">
        <v>6353</v>
      </c>
      <c r="F168" t="s">
        <v>321</v>
      </c>
      <c r="G168" t="s">
        <v>15957</v>
      </c>
      <c r="H168" t="s">
        <v>15994</v>
      </c>
      <c r="I168">
        <v>0</v>
      </c>
      <c r="J168" t="s">
        <v>8315</v>
      </c>
      <c r="K168" t="s">
        <v>16054</v>
      </c>
      <c r="L168">
        <v>20101001</v>
      </c>
      <c r="M168">
        <v>1020202033983</v>
      </c>
    </row>
    <row r="169" spans="1:13" x14ac:dyDescent="0.25">
      <c r="A169">
        <v>201006122</v>
      </c>
      <c r="B169" t="s">
        <v>2185</v>
      </c>
      <c r="C169" t="s">
        <v>2185</v>
      </c>
      <c r="D169" t="s">
        <v>15993</v>
      </c>
      <c r="E169" t="s">
        <v>2187</v>
      </c>
      <c r="F169" t="s">
        <v>321</v>
      </c>
      <c r="G169" t="s">
        <v>15957</v>
      </c>
      <c r="H169" t="s">
        <v>15994</v>
      </c>
      <c r="I169">
        <v>3</v>
      </c>
      <c r="J169" t="s">
        <v>8315</v>
      </c>
      <c r="K169" t="s">
        <v>16055</v>
      </c>
      <c r="L169">
        <v>20101001</v>
      </c>
      <c r="M169">
        <v>1030202124094</v>
      </c>
    </row>
    <row r="170" spans="1:13" x14ac:dyDescent="0.25">
      <c r="A170" t="s">
        <v>13152</v>
      </c>
      <c r="B170" t="s">
        <v>13153</v>
      </c>
      <c r="C170" t="s">
        <v>13153</v>
      </c>
      <c r="D170" t="s">
        <v>15993</v>
      </c>
      <c r="E170" t="s">
        <v>2187</v>
      </c>
      <c r="F170" t="s">
        <v>321</v>
      </c>
      <c r="G170" t="s">
        <v>15998</v>
      </c>
      <c r="H170" t="s">
        <v>15994</v>
      </c>
      <c r="J170" t="s">
        <v>8315</v>
      </c>
      <c r="K170" t="s">
        <v>16056</v>
      </c>
      <c r="L170">
        <v>20101001</v>
      </c>
      <c r="M170">
        <v>1030202124094</v>
      </c>
    </row>
    <row r="171" spans="1:13" x14ac:dyDescent="0.25">
      <c r="A171" t="s">
        <v>13154</v>
      </c>
      <c r="B171" t="s">
        <v>13155</v>
      </c>
      <c r="C171" t="s">
        <v>13155</v>
      </c>
      <c r="D171" t="s">
        <v>15993</v>
      </c>
      <c r="E171" t="s">
        <v>2187</v>
      </c>
      <c r="F171" t="s">
        <v>321</v>
      </c>
      <c r="G171" t="s">
        <v>15998</v>
      </c>
      <c r="H171" t="s">
        <v>15994</v>
      </c>
      <c r="J171" t="s">
        <v>8315</v>
      </c>
      <c r="K171" t="s">
        <v>16057</v>
      </c>
      <c r="L171">
        <v>20101001</v>
      </c>
      <c r="M171">
        <v>1030202124094</v>
      </c>
    </row>
    <row r="172" spans="1:13" x14ac:dyDescent="0.25">
      <c r="A172" t="s">
        <v>13156</v>
      </c>
      <c r="B172" t="s">
        <v>13157</v>
      </c>
      <c r="C172" t="s">
        <v>13157</v>
      </c>
      <c r="D172" t="s">
        <v>15993</v>
      </c>
      <c r="E172" t="s">
        <v>2187</v>
      </c>
      <c r="F172" t="s">
        <v>321</v>
      </c>
      <c r="G172" t="s">
        <v>15998</v>
      </c>
      <c r="H172" t="s">
        <v>15994</v>
      </c>
      <c r="J172" t="s">
        <v>8315</v>
      </c>
      <c r="K172" t="s">
        <v>16058</v>
      </c>
      <c r="L172">
        <v>20101001</v>
      </c>
      <c r="M172">
        <v>1030202124094</v>
      </c>
    </row>
    <row r="173" spans="1:13" x14ac:dyDescent="0.25">
      <c r="A173">
        <v>201006210</v>
      </c>
      <c r="B173" t="s">
        <v>16059</v>
      </c>
      <c r="C173" t="s">
        <v>16059</v>
      </c>
      <c r="D173" t="s">
        <v>15993</v>
      </c>
      <c r="E173" t="s">
        <v>16060</v>
      </c>
      <c r="F173" t="s">
        <v>325</v>
      </c>
      <c r="G173" t="s">
        <v>15957</v>
      </c>
      <c r="H173" t="s">
        <v>15994</v>
      </c>
      <c r="I173">
        <v>0</v>
      </c>
      <c r="J173" t="s">
        <v>8315</v>
      </c>
      <c r="K173" t="s">
        <v>16061</v>
      </c>
      <c r="L173">
        <v>20101001</v>
      </c>
      <c r="M173">
        <v>1020202036117</v>
      </c>
    </row>
    <row r="174" spans="1:13" x14ac:dyDescent="0.25">
      <c r="A174">
        <v>201006404</v>
      </c>
      <c r="B174" t="s">
        <v>16062</v>
      </c>
      <c r="C174" t="s">
        <v>16062</v>
      </c>
      <c r="D174" t="s">
        <v>15993</v>
      </c>
      <c r="E174" t="s">
        <v>6359</v>
      </c>
      <c r="F174" t="s">
        <v>549</v>
      </c>
      <c r="G174" t="s">
        <v>15957</v>
      </c>
      <c r="H174" t="s">
        <v>15994</v>
      </c>
      <c r="I174">
        <v>1</v>
      </c>
      <c r="J174" t="s">
        <v>8315</v>
      </c>
      <c r="K174" t="s">
        <v>16063</v>
      </c>
      <c r="L174">
        <v>20101001</v>
      </c>
      <c r="M174">
        <v>1020202034676</v>
      </c>
    </row>
    <row r="175" spans="1:13" x14ac:dyDescent="0.25">
      <c r="A175" t="s">
        <v>13158</v>
      </c>
      <c r="B175" t="s">
        <v>13159</v>
      </c>
      <c r="C175" t="s">
        <v>13159</v>
      </c>
      <c r="D175" t="s">
        <v>15993</v>
      </c>
      <c r="E175" t="s">
        <v>6359</v>
      </c>
      <c r="F175" t="s">
        <v>549</v>
      </c>
      <c r="G175" t="s">
        <v>15998</v>
      </c>
      <c r="H175" t="s">
        <v>15994</v>
      </c>
      <c r="J175" t="s">
        <v>8315</v>
      </c>
      <c r="K175" t="s">
        <v>13160</v>
      </c>
      <c r="L175">
        <v>20101001</v>
      </c>
      <c r="M175">
        <v>1020202034676</v>
      </c>
    </row>
    <row r="176" spans="1:13" x14ac:dyDescent="0.25">
      <c r="A176">
        <v>201006411</v>
      </c>
      <c r="B176" t="s">
        <v>16064</v>
      </c>
      <c r="C176" t="s">
        <v>16064</v>
      </c>
      <c r="D176" t="s">
        <v>15993</v>
      </c>
      <c r="E176" t="s">
        <v>6350</v>
      </c>
      <c r="F176" t="s">
        <v>549</v>
      </c>
      <c r="G176" t="s">
        <v>15957</v>
      </c>
      <c r="H176" t="s">
        <v>15994</v>
      </c>
      <c r="I176">
        <v>0</v>
      </c>
      <c r="J176" t="s">
        <v>8315</v>
      </c>
      <c r="K176" t="s">
        <v>16065</v>
      </c>
      <c r="L176">
        <v>20101001</v>
      </c>
      <c r="M176">
        <v>1020202034874</v>
      </c>
    </row>
    <row r="177" spans="1:13" x14ac:dyDescent="0.25">
      <c r="A177">
        <v>201006436</v>
      </c>
      <c r="B177" t="s">
        <v>16066</v>
      </c>
      <c r="C177" t="s">
        <v>16066</v>
      </c>
      <c r="D177" t="s">
        <v>15993</v>
      </c>
      <c r="E177" t="s">
        <v>2238</v>
      </c>
      <c r="F177" t="s">
        <v>1825</v>
      </c>
      <c r="G177" t="s">
        <v>15957</v>
      </c>
      <c r="H177" t="s">
        <v>15994</v>
      </c>
      <c r="I177">
        <v>0</v>
      </c>
      <c r="J177" t="s">
        <v>8315</v>
      </c>
      <c r="K177" t="s">
        <v>16067</v>
      </c>
      <c r="L177">
        <v>20101001</v>
      </c>
      <c r="M177">
        <v>1020202035040</v>
      </c>
    </row>
    <row r="178" spans="1:13" x14ac:dyDescent="0.25">
      <c r="A178">
        <v>201006517</v>
      </c>
      <c r="B178" t="s">
        <v>16068</v>
      </c>
      <c r="C178" t="s">
        <v>16068</v>
      </c>
      <c r="D178" t="s">
        <v>15993</v>
      </c>
      <c r="E178" t="s">
        <v>2214</v>
      </c>
      <c r="F178" t="s">
        <v>549</v>
      </c>
      <c r="G178" t="s">
        <v>15957</v>
      </c>
      <c r="H178" t="s">
        <v>15994</v>
      </c>
      <c r="I178">
        <v>3</v>
      </c>
      <c r="J178" t="s">
        <v>8315</v>
      </c>
      <c r="K178" t="s">
        <v>16069</v>
      </c>
      <c r="L178">
        <v>20101001</v>
      </c>
      <c r="M178">
        <v>1020202035050</v>
      </c>
    </row>
    <row r="179" spans="1:13" x14ac:dyDescent="0.25">
      <c r="A179" t="s">
        <v>13161</v>
      </c>
      <c r="B179" t="s">
        <v>13162</v>
      </c>
      <c r="C179" t="s">
        <v>13162</v>
      </c>
      <c r="D179" t="s">
        <v>15993</v>
      </c>
      <c r="E179" t="s">
        <v>2214</v>
      </c>
      <c r="F179" t="s">
        <v>549</v>
      </c>
      <c r="G179" t="s">
        <v>15998</v>
      </c>
      <c r="H179" t="s">
        <v>15994</v>
      </c>
      <c r="J179" t="s">
        <v>8315</v>
      </c>
      <c r="K179" t="s">
        <v>16070</v>
      </c>
      <c r="L179">
        <v>20101001</v>
      </c>
      <c r="M179">
        <v>1020202035050</v>
      </c>
    </row>
    <row r="180" spans="1:13" x14ac:dyDescent="0.25">
      <c r="A180" t="s">
        <v>13163</v>
      </c>
      <c r="B180" t="s">
        <v>13164</v>
      </c>
      <c r="C180" t="s">
        <v>13164</v>
      </c>
      <c r="D180" t="s">
        <v>15993</v>
      </c>
      <c r="E180" t="s">
        <v>2214</v>
      </c>
      <c r="F180" t="s">
        <v>549</v>
      </c>
      <c r="G180" t="s">
        <v>15998</v>
      </c>
      <c r="H180" t="s">
        <v>15994</v>
      </c>
      <c r="J180" t="s">
        <v>8315</v>
      </c>
      <c r="K180" t="s">
        <v>16071</v>
      </c>
      <c r="L180">
        <v>20101001</v>
      </c>
      <c r="M180">
        <v>1020202035050</v>
      </c>
    </row>
    <row r="181" spans="1:13" x14ac:dyDescent="0.25">
      <c r="A181" t="s">
        <v>13165</v>
      </c>
      <c r="B181" t="s">
        <v>13166</v>
      </c>
      <c r="C181" t="s">
        <v>13166</v>
      </c>
      <c r="D181" t="s">
        <v>15993</v>
      </c>
      <c r="E181" t="s">
        <v>2214</v>
      </c>
      <c r="F181" t="s">
        <v>549</v>
      </c>
      <c r="G181" t="s">
        <v>15998</v>
      </c>
      <c r="H181" t="s">
        <v>15994</v>
      </c>
      <c r="J181" t="s">
        <v>8315</v>
      </c>
      <c r="K181" t="s">
        <v>16072</v>
      </c>
      <c r="L181">
        <v>20101001</v>
      </c>
      <c r="M181">
        <v>1020202035050</v>
      </c>
    </row>
    <row r="182" spans="1:13" x14ac:dyDescent="0.25">
      <c r="A182">
        <v>201006531</v>
      </c>
      <c r="B182" t="s">
        <v>16073</v>
      </c>
      <c r="C182" t="s">
        <v>16073</v>
      </c>
      <c r="D182" t="s">
        <v>15993</v>
      </c>
      <c r="E182" t="s">
        <v>2201</v>
      </c>
      <c r="F182" t="s">
        <v>549</v>
      </c>
      <c r="G182" t="s">
        <v>15957</v>
      </c>
      <c r="H182" t="s">
        <v>15994</v>
      </c>
      <c r="I182">
        <v>0</v>
      </c>
      <c r="J182" t="s">
        <v>8315</v>
      </c>
      <c r="K182" t="s">
        <v>16074</v>
      </c>
      <c r="L182">
        <v>20101001</v>
      </c>
      <c r="M182">
        <v>1020202035424</v>
      </c>
    </row>
    <row r="183" spans="1:13" x14ac:dyDescent="0.25">
      <c r="A183">
        <v>201006612</v>
      </c>
      <c r="B183" t="s">
        <v>16075</v>
      </c>
      <c r="C183" t="s">
        <v>16075</v>
      </c>
      <c r="D183" t="s">
        <v>15993</v>
      </c>
      <c r="E183" t="s">
        <v>2226</v>
      </c>
      <c r="F183" t="s">
        <v>549</v>
      </c>
      <c r="G183" t="s">
        <v>15957</v>
      </c>
      <c r="H183" t="s">
        <v>15994</v>
      </c>
      <c r="I183">
        <v>1</v>
      </c>
      <c r="J183" t="s">
        <v>8315</v>
      </c>
      <c r="K183" t="s">
        <v>16076</v>
      </c>
      <c r="L183">
        <v>20101001</v>
      </c>
      <c r="M183">
        <v>1020202034830</v>
      </c>
    </row>
    <row r="184" spans="1:13" x14ac:dyDescent="0.25">
      <c r="A184" t="s">
        <v>13167</v>
      </c>
      <c r="B184" t="s">
        <v>13168</v>
      </c>
      <c r="C184" t="s">
        <v>13168</v>
      </c>
      <c r="D184" t="s">
        <v>15993</v>
      </c>
      <c r="E184" t="s">
        <v>2226</v>
      </c>
      <c r="F184" t="s">
        <v>549</v>
      </c>
      <c r="G184" t="s">
        <v>15998</v>
      </c>
      <c r="H184" t="s">
        <v>15994</v>
      </c>
      <c r="J184" t="s">
        <v>8315</v>
      </c>
      <c r="K184" t="s">
        <v>16077</v>
      </c>
      <c r="L184">
        <v>20101001</v>
      </c>
      <c r="M184">
        <v>1020202034830</v>
      </c>
    </row>
    <row r="185" spans="1:13" x14ac:dyDescent="0.25">
      <c r="A185">
        <v>201006690</v>
      </c>
      <c r="B185" t="s">
        <v>16078</v>
      </c>
      <c r="C185" t="s">
        <v>16078</v>
      </c>
      <c r="D185" t="s">
        <v>15993</v>
      </c>
      <c r="E185" t="s">
        <v>16079</v>
      </c>
      <c r="F185" t="s">
        <v>414</v>
      </c>
      <c r="G185" t="s">
        <v>15957</v>
      </c>
      <c r="H185" t="s">
        <v>15994</v>
      </c>
      <c r="I185">
        <v>2</v>
      </c>
      <c r="J185" t="s">
        <v>8315</v>
      </c>
      <c r="K185" t="s">
        <v>16080</v>
      </c>
      <c r="L185">
        <v>20101001</v>
      </c>
      <c r="M185">
        <v>1020202034819</v>
      </c>
    </row>
    <row r="186" spans="1:13" x14ac:dyDescent="0.25">
      <c r="A186" t="s">
        <v>13169</v>
      </c>
      <c r="B186" t="s">
        <v>13170</v>
      </c>
      <c r="C186" t="s">
        <v>13170</v>
      </c>
      <c r="D186" t="s">
        <v>15993</v>
      </c>
      <c r="E186" t="s">
        <v>16079</v>
      </c>
      <c r="F186" t="s">
        <v>414</v>
      </c>
      <c r="G186" t="s">
        <v>15998</v>
      </c>
      <c r="H186" t="s">
        <v>15994</v>
      </c>
      <c r="J186" t="s">
        <v>8315</v>
      </c>
      <c r="K186" t="s">
        <v>16081</v>
      </c>
      <c r="L186">
        <v>20101001</v>
      </c>
      <c r="M186">
        <v>1020202034819</v>
      </c>
    </row>
    <row r="187" spans="1:13" x14ac:dyDescent="0.25">
      <c r="A187" t="s">
        <v>13171</v>
      </c>
      <c r="B187" t="s">
        <v>13172</v>
      </c>
      <c r="C187" t="s">
        <v>13172</v>
      </c>
      <c r="D187" t="s">
        <v>15993</v>
      </c>
      <c r="E187" t="s">
        <v>16079</v>
      </c>
      <c r="F187" t="s">
        <v>414</v>
      </c>
      <c r="G187" t="s">
        <v>15998</v>
      </c>
      <c r="H187" t="s">
        <v>15994</v>
      </c>
      <c r="J187" t="s">
        <v>8315</v>
      </c>
      <c r="K187" t="s">
        <v>16080</v>
      </c>
      <c r="L187">
        <v>20101001</v>
      </c>
      <c r="M187">
        <v>1020202034819</v>
      </c>
    </row>
    <row r="188" spans="1:13" x14ac:dyDescent="0.25">
      <c r="A188">
        <v>201008190</v>
      </c>
      <c r="B188" t="s">
        <v>16083</v>
      </c>
      <c r="C188" t="s">
        <v>16083</v>
      </c>
      <c r="D188" t="s">
        <v>15993</v>
      </c>
      <c r="E188" t="s">
        <v>2181</v>
      </c>
      <c r="F188" t="s">
        <v>549</v>
      </c>
      <c r="G188" t="s">
        <v>15957</v>
      </c>
      <c r="H188" t="s">
        <v>15994</v>
      </c>
      <c r="I188">
        <v>1</v>
      </c>
      <c r="J188" t="s">
        <v>8315</v>
      </c>
      <c r="K188" t="s">
        <v>16033</v>
      </c>
      <c r="L188">
        <v>20101001</v>
      </c>
      <c r="M188">
        <v>1050202124224</v>
      </c>
    </row>
    <row r="189" spans="1:13" x14ac:dyDescent="0.25">
      <c r="A189" t="s">
        <v>13173</v>
      </c>
      <c r="B189" t="s">
        <v>13174</v>
      </c>
      <c r="C189" t="s">
        <v>13174</v>
      </c>
      <c r="D189" t="s">
        <v>15993</v>
      </c>
      <c r="E189" t="s">
        <v>2181</v>
      </c>
      <c r="F189" t="s">
        <v>549</v>
      </c>
      <c r="G189" t="s">
        <v>15998</v>
      </c>
      <c r="H189" t="s">
        <v>15994</v>
      </c>
      <c r="J189" t="s">
        <v>8315</v>
      </c>
      <c r="K189" t="s">
        <v>16084</v>
      </c>
      <c r="L189">
        <v>20101001</v>
      </c>
      <c r="M189">
        <v>1050202124224</v>
      </c>
    </row>
    <row r="190" spans="1:13" x14ac:dyDescent="0.25">
      <c r="A190">
        <v>201009638</v>
      </c>
      <c r="B190" t="s">
        <v>16085</v>
      </c>
      <c r="C190" t="s">
        <v>16085</v>
      </c>
      <c r="D190" t="s">
        <v>15993</v>
      </c>
      <c r="E190" t="s">
        <v>6368</v>
      </c>
      <c r="F190" t="s">
        <v>321</v>
      </c>
      <c r="G190" t="s">
        <v>15957</v>
      </c>
      <c r="H190" t="s">
        <v>15994</v>
      </c>
      <c r="I190">
        <v>0</v>
      </c>
      <c r="J190" t="s">
        <v>8315</v>
      </c>
      <c r="K190" t="s">
        <v>16086</v>
      </c>
      <c r="L190">
        <v>20101001</v>
      </c>
      <c r="M190">
        <v>1070267000077</v>
      </c>
    </row>
    <row r="191" spans="1:13" x14ac:dyDescent="0.25">
      <c r="A191">
        <v>201011186</v>
      </c>
      <c r="B191" t="s">
        <v>16087</v>
      </c>
      <c r="C191" t="s">
        <v>16087</v>
      </c>
      <c r="D191" t="s">
        <v>15993</v>
      </c>
      <c r="E191" t="s">
        <v>6362</v>
      </c>
      <c r="F191" t="s">
        <v>321</v>
      </c>
      <c r="G191" t="s">
        <v>15957</v>
      </c>
      <c r="H191" t="s">
        <v>15994</v>
      </c>
      <c r="I191">
        <v>0</v>
      </c>
      <c r="J191" t="s">
        <v>8315</v>
      </c>
      <c r="K191" t="s">
        <v>16088</v>
      </c>
      <c r="L191">
        <v>20101001</v>
      </c>
      <c r="M191">
        <v>1090267002352</v>
      </c>
    </row>
    <row r="192" spans="1:13" x14ac:dyDescent="0.25">
      <c r="A192">
        <v>201011820</v>
      </c>
      <c r="B192" t="s">
        <v>16089</v>
      </c>
      <c r="C192" t="s">
        <v>16089</v>
      </c>
      <c r="D192" t="s">
        <v>15993</v>
      </c>
      <c r="E192" t="s">
        <v>6341</v>
      </c>
      <c r="F192" t="s">
        <v>549</v>
      </c>
      <c r="G192" t="s">
        <v>15957</v>
      </c>
      <c r="H192" t="s">
        <v>15994</v>
      </c>
      <c r="I192">
        <v>0</v>
      </c>
      <c r="J192" t="s">
        <v>8315</v>
      </c>
      <c r="K192" t="s">
        <v>16090</v>
      </c>
      <c r="L192">
        <v>20101001</v>
      </c>
      <c r="M192">
        <v>1110267001525</v>
      </c>
    </row>
    <row r="193" spans="1:13" x14ac:dyDescent="0.25">
      <c r="A193">
        <v>201013271</v>
      </c>
      <c r="B193" t="s">
        <v>16091</v>
      </c>
      <c r="C193" t="s">
        <v>16091</v>
      </c>
      <c r="D193" t="s">
        <v>15993</v>
      </c>
      <c r="E193" t="s">
        <v>6356</v>
      </c>
      <c r="F193" t="s">
        <v>414</v>
      </c>
      <c r="G193" t="s">
        <v>15957</v>
      </c>
      <c r="H193" t="s">
        <v>15994</v>
      </c>
      <c r="I193">
        <v>0</v>
      </c>
      <c r="J193" t="s">
        <v>8315</v>
      </c>
      <c r="K193" t="s">
        <v>16092</v>
      </c>
      <c r="L193">
        <v>20101001</v>
      </c>
      <c r="M193">
        <v>1140280048413</v>
      </c>
    </row>
    <row r="194" spans="1:13" x14ac:dyDescent="0.25">
      <c r="A194">
        <v>202002755</v>
      </c>
      <c r="B194" t="s">
        <v>6805</v>
      </c>
      <c r="C194" t="s">
        <v>6805</v>
      </c>
      <c r="D194" t="s">
        <v>16093</v>
      </c>
      <c r="E194" t="s">
        <v>8220</v>
      </c>
      <c r="F194" t="s">
        <v>321</v>
      </c>
      <c r="G194" t="s">
        <v>15957</v>
      </c>
      <c r="H194" t="s">
        <v>15994</v>
      </c>
      <c r="I194">
        <v>0</v>
      </c>
      <c r="J194" t="s">
        <v>8315</v>
      </c>
      <c r="K194" t="s">
        <v>16097</v>
      </c>
      <c r="L194">
        <v>20201001</v>
      </c>
      <c r="M194">
        <v>1020201730735</v>
      </c>
    </row>
    <row r="195" spans="1:13" x14ac:dyDescent="0.25">
      <c r="A195">
        <v>202003910</v>
      </c>
      <c r="B195" t="s">
        <v>366</v>
      </c>
      <c r="C195" t="s">
        <v>366</v>
      </c>
      <c r="D195" t="s">
        <v>16093</v>
      </c>
      <c r="E195" t="s">
        <v>368</v>
      </c>
      <c r="F195" t="s">
        <v>321</v>
      </c>
      <c r="G195" t="s">
        <v>15957</v>
      </c>
      <c r="H195" t="s">
        <v>15994</v>
      </c>
      <c r="I195">
        <v>0</v>
      </c>
      <c r="J195" t="s">
        <v>8315</v>
      </c>
      <c r="K195" t="s">
        <v>16099</v>
      </c>
      <c r="L195">
        <v>20201001</v>
      </c>
      <c r="M195">
        <v>1020201730647</v>
      </c>
    </row>
    <row r="196" spans="1:13" x14ac:dyDescent="0.25">
      <c r="A196">
        <v>202004030</v>
      </c>
      <c r="B196" t="s">
        <v>6793</v>
      </c>
      <c r="C196" t="s">
        <v>6793</v>
      </c>
      <c r="D196" t="s">
        <v>16093</v>
      </c>
      <c r="E196" t="s">
        <v>6795</v>
      </c>
      <c r="F196" t="s">
        <v>414</v>
      </c>
      <c r="G196" t="s">
        <v>15957</v>
      </c>
      <c r="H196" t="s">
        <v>15994</v>
      </c>
      <c r="I196">
        <v>0</v>
      </c>
      <c r="J196" t="s">
        <v>8315</v>
      </c>
      <c r="K196" t="s">
        <v>16100</v>
      </c>
      <c r="L196">
        <v>20201001</v>
      </c>
      <c r="M196">
        <v>1030202228726</v>
      </c>
    </row>
    <row r="197" spans="1:13" x14ac:dyDescent="0.25">
      <c r="A197">
        <v>202004914</v>
      </c>
      <c r="B197" t="s">
        <v>352</v>
      </c>
      <c r="C197" t="s">
        <v>352</v>
      </c>
      <c r="D197" t="s">
        <v>16093</v>
      </c>
      <c r="E197" t="s">
        <v>354</v>
      </c>
      <c r="F197" t="s">
        <v>321</v>
      </c>
      <c r="G197" t="s">
        <v>15957</v>
      </c>
      <c r="H197" t="s">
        <v>15994</v>
      </c>
      <c r="I197">
        <v>0</v>
      </c>
      <c r="J197" t="s">
        <v>8315</v>
      </c>
      <c r="K197" t="s">
        <v>16101</v>
      </c>
      <c r="L197">
        <v>20201001</v>
      </c>
      <c r="M197">
        <v>1020201731131</v>
      </c>
    </row>
    <row r="198" spans="1:13" x14ac:dyDescent="0.25">
      <c r="A198">
        <v>202004921</v>
      </c>
      <c r="B198" t="s">
        <v>334</v>
      </c>
      <c r="C198" t="s">
        <v>334</v>
      </c>
      <c r="D198" t="s">
        <v>16093</v>
      </c>
      <c r="E198" t="s">
        <v>8221</v>
      </c>
      <c r="F198" t="s">
        <v>325</v>
      </c>
      <c r="G198" t="s">
        <v>15957</v>
      </c>
      <c r="H198" t="s">
        <v>15994</v>
      </c>
      <c r="I198">
        <v>0</v>
      </c>
      <c r="J198" t="s">
        <v>8315</v>
      </c>
      <c r="K198" t="s">
        <v>16102</v>
      </c>
      <c r="L198">
        <v>20201001</v>
      </c>
      <c r="M198">
        <v>1020201731220</v>
      </c>
    </row>
    <row r="199" spans="1:13" x14ac:dyDescent="0.25">
      <c r="A199">
        <v>202004939</v>
      </c>
      <c r="B199" t="s">
        <v>363</v>
      </c>
      <c r="C199" t="s">
        <v>363</v>
      </c>
      <c r="D199" t="s">
        <v>16093</v>
      </c>
      <c r="E199" t="s">
        <v>365</v>
      </c>
      <c r="F199" t="s">
        <v>321</v>
      </c>
      <c r="G199" t="s">
        <v>15957</v>
      </c>
      <c r="H199" t="s">
        <v>15994</v>
      </c>
      <c r="I199">
        <v>0</v>
      </c>
      <c r="J199" t="s">
        <v>8315</v>
      </c>
      <c r="K199" t="s">
        <v>16103</v>
      </c>
      <c r="L199">
        <v>20201001</v>
      </c>
      <c r="M199">
        <v>1020201731197</v>
      </c>
    </row>
    <row r="200" spans="1:13" x14ac:dyDescent="0.25">
      <c r="A200">
        <v>202004953</v>
      </c>
      <c r="B200" t="s">
        <v>6819</v>
      </c>
      <c r="C200" t="s">
        <v>6819</v>
      </c>
      <c r="D200" t="s">
        <v>16093</v>
      </c>
      <c r="E200" t="s">
        <v>6821</v>
      </c>
      <c r="F200" t="s">
        <v>566</v>
      </c>
      <c r="G200" t="s">
        <v>15957</v>
      </c>
      <c r="H200" t="s">
        <v>15994</v>
      </c>
      <c r="I200">
        <v>0</v>
      </c>
      <c r="J200" t="s">
        <v>8315</v>
      </c>
      <c r="K200" t="s">
        <v>16104</v>
      </c>
      <c r="L200">
        <v>20201001</v>
      </c>
      <c r="M200">
        <v>1020201731164</v>
      </c>
    </row>
    <row r="201" spans="1:13" x14ac:dyDescent="0.25">
      <c r="A201">
        <v>202004960</v>
      </c>
      <c r="B201" t="s">
        <v>6799</v>
      </c>
      <c r="C201" t="s">
        <v>6799</v>
      </c>
      <c r="D201" t="s">
        <v>16093</v>
      </c>
      <c r="E201" t="s">
        <v>6801</v>
      </c>
      <c r="F201" t="s">
        <v>566</v>
      </c>
      <c r="G201" t="s">
        <v>15957</v>
      </c>
      <c r="H201" t="s">
        <v>15994</v>
      </c>
      <c r="I201">
        <v>0</v>
      </c>
      <c r="J201" t="s">
        <v>8315</v>
      </c>
      <c r="K201" t="s">
        <v>16105</v>
      </c>
      <c r="L201">
        <v>20201001</v>
      </c>
      <c r="M201">
        <v>1020201731153</v>
      </c>
    </row>
    <row r="202" spans="1:13" x14ac:dyDescent="0.25">
      <c r="A202">
        <v>202004978</v>
      </c>
      <c r="B202" t="s">
        <v>358</v>
      </c>
      <c r="C202" t="s">
        <v>358</v>
      </c>
      <c r="D202" t="s">
        <v>16093</v>
      </c>
      <c r="E202" t="s">
        <v>360</v>
      </c>
      <c r="F202" t="s">
        <v>321</v>
      </c>
      <c r="G202" t="s">
        <v>15957</v>
      </c>
      <c r="H202" t="s">
        <v>15994</v>
      </c>
      <c r="I202">
        <v>2</v>
      </c>
      <c r="J202" t="s">
        <v>8315</v>
      </c>
      <c r="K202" t="s">
        <v>16106</v>
      </c>
      <c r="L202">
        <v>20201001</v>
      </c>
      <c r="M202">
        <v>1020201731142</v>
      </c>
    </row>
    <row r="203" spans="1:13" x14ac:dyDescent="0.25">
      <c r="A203" t="s">
        <v>13175</v>
      </c>
      <c r="B203" t="s">
        <v>13176</v>
      </c>
      <c r="C203" t="s">
        <v>13176</v>
      </c>
      <c r="D203" t="s">
        <v>16093</v>
      </c>
      <c r="E203" t="s">
        <v>360</v>
      </c>
      <c r="F203" t="s">
        <v>321</v>
      </c>
      <c r="G203" t="s">
        <v>15998</v>
      </c>
      <c r="H203" t="s">
        <v>15994</v>
      </c>
      <c r="J203" t="s">
        <v>8315</v>
      </c>
      <c r="K203" t="s">
        <v>13177</v>
      </c>
      <c r="L203">
        <v>20201001</v>
      </c>
      <c r="M203">
        <v>1020201731142</v>
      </c>
    </row>
    <row r="204" spans="1:13" x14ac:dyDescent="0.25">
      <c r="A204" t="s">
        <v>13178</v>
      </c>
      <c r="B204" t="s">
        <v>13179</v>
      </c>
      <c r="C204" t="s">
        <v>13179</v>
      </c>
      <c r="D204" t="s">
        <v>16093</v>
      </c>
      <c r="E204" t="s">
        <v>360</v>
      </c>
      <c r="F204" t="s">
        <v>321</v>
      </c>
      <c r="G204" t="s">
        <v>15998</v>
      </c>
      <c r="H204" t="s">
        <v>15994</v>
      </c>
      <c r="J204" t="s">
        <v>8315</v>
      </c>
      <c r="K204" t="s">
        <v>16107</v>
      </c>
      <c r="L204">
        <v>20201001</v>
      </c>
      <c r="M204">
        <v>1020201731142</v>
      </c>
    </row>
    <row r="205" spans="1:13" x14ac:dyDescent="0.25">
      <c r="A205">
        <v>202004985</v>
      </c>
      <c r="B205" t="s">
        <v>355</v>
      </c>
      <c r="C205" t="s">
        <v>355</v>
      </c>
      <c r="D205" t="s">
        <v>16093</v>
      </c>
      <c r="E205" t="s">
        <v>357</v>
      </c>
      <c r="F205" t="s">
        <v>321</v>
      </c>
      <c r="G205" t="s">
        <v>15957</v>
      </c>
      <c r="H205" t="s">
        <v>15994</v>
      </c>
      <c r="I205">
        <v>0</v>
      </c>
      <c r="J205" t="s">
        <v>8315</v>
      </c>
      <c r="K205" t="s">
        <v>16108</v>
      </c>
      <c r="L205">
        <v>20201001</v>
      </c>
      <c r="M205">
        <v>1020201731109</v>
      </c>
    </row>
    <row r="206" spans="1:13" x14ac:dyDescent="0.25">
      <c r="A206">
        <v>202005001</v>
      </c>
      <c r="B206" t="s">
        <v>361</v>
      </c>
      <c r="C206" t="s">
        <v>361</v>
      </c>
      <c r="D206" t="s">
        <v>16093</v>
      </c>
      <c r="E206" t="s">
        <v>8222</v>
      </c>
      <c r="F206" t="s">
        <v>325</v>
      </c>
      <c r="G206" t="s">
        <v>15957</v>
      </c>
      <c r="H206" t="s">
        <v>15994</v>
      </c>
      <c r="I206">
        <v>0</v>
      </c>
      <c r="J206" t="s">
        <v>8315</v>
      </c>
      <c r="K206" t="s">
        <v>16109</v>
      </c>
      <c r="L206">
        <v>20201001</v>
      </c>
      <c r="M206">
        <v>1020201731252</v>
      </c>
    </row>
    <row r="207" spans="1:13" x14ac:dyDescent="0.25">
      <c r="A207">
        <v>202005026</v>
      </c>
      <c r="B207" t="s">
        <v>332</v>
      </c>
      <c r="C207" t="s">
        <v>332</v>
      </c>
      <c r="D207" t="s">
        <v>16093</v>
      </c>
      <c r="E207" t="s">
        <v>8223</v>
      </c>
      <c r="F207" t="s">
        <v>325</v>
      </c>
      <c r="G207" t="s">
        <v>15957</v>
      </c>
      <c r="H207" t="s">
        <v>15994</v>
      </c>
      <c r="I207">
        <v>0</v>
      </c>
      <c r="J207" t="s">
        <v>8315</v>
      </c>
      <c r="K207" t="s">
        <v>16110</v>
      </c>
      <c r="L207">
        <v>20201001</v>
      </c>
      <c r="M207">
        <v>1020201730834</v>
      </c>
    </row>
    <row r="208" spans="1:13" x14ac:dyDescent="0.25">
      <c r="A208">
        <v>202005033</v>
      </c>
      <c r="B208" t="s">
        <v>329</v>
      </c>
      <c r="C208" t="s">
        <v>329</v>
      </c>
      <c r="D208" t="s">
        <v>16093</v>
      </c>
      <c r="E208" t="s">
        <v>331</v>
      </c>
      <c r="F208" t="s">
        <v>321</v>
      </c>
      <c r="G208" t="s">
        <v>15957</v>
      </c>
      <c r="H208" t="s">
        <v>15994</v>
      </c>
      <c r="I208">
        <v>0</v>
      </c>
      <c r="J208" t="s">
        <v>8315</v>
      </c>
      <c r="K208" t="s">
        <v>16111</v>
      </c>
      <c r="L208">
        <v>20201001</v>
      </c>
      <c r="M208">
        <v>1020201730845</v>
      </c>
    </row>
    <row r="209" spans="1:13" x14ac:dyDescent="0.25">
      <c r="A209">
        <v>202005040</v>
      </c>
      <c r="B209" t="s">
        <v>349</v>
      </c>
      <c r="C209" t="s">
        <v>349</v>
      </c>
      <c r="D209" t="s">
        <v>16093</v>
      </c>
      <c r="E209" t="s">
        <v>351</v>
      </c>
      <c r="F209" t="s">
        <v>321</v>
      </c>
      <c r="G209" t="s">
        <v>15957</v>
      </c>
      <c r="H209" t="s">
        <v>15994</v>
      </c>
      <c r="I209">
        <v>0</v>
      </c>
      <c r="J209" t="s">
        <v>8315</v>
      </c>
      <c r="K209" t="s">
        <v>16112</v>
      </c>
      <c r="L209">
        <v>20201001</v>
      </c>
      <c r="M209">
        <v>1020201730878</v>
      </c>
    </row>
    <row r="210" spans="1:13" x14ac:dyDescent="0.25">
      <c r="A210">
        <v>202005058</v>
      </c>
      <c r="B210" t="s">
        <v>326</v>
      </c>
      <c r="C210" t="s">
        <v>326</v>
      </c>
      <c r="D210" t="s">
        <v>16093</v>
      </c>
      <c r="E210" t="s">
        <v>328</v>
      </c>
      <c r="F210" t="s">
        <v>321</v>
      </c>
      <c r="G210" t="s">
        <v>15957</v>
      </c>
      <c r="H210" t="s">
        <v>15994</v>
      </c>
      <c r="I210">
        <v>1</v>
      </c>
      <c r="J210" t="s">
        <v>8315</v>
      </c>
      <c r="K210" t="s">
        <v>16113</v>
      </c>
      <c r="L210">
        <v>20201001</v>
      </c>
      <c r="M210">
        <v>1020201731263</v>
      </c>
    </row>
    <row r="211" spans="1:13" x14ac:dyDescent="0.25">
      <c r="A211" t="s">
        <v>13180</v>
      </c>
      <c r="B211" t="s">
        <v>13181</v>
      </c>
      <c r="C211" t="s">
        <v>13181</v>
      </c>
      <c r="D211" t="s">
        <v>16093</v>
      </c>
      <c r="E211" t="s">
        <v>328</v>
      </c>
      <c r="F211" t="s">
        <v>321</v>
      </c>
      <c r="G211" t="s">
        <v>15998</v>
      </c>
      <c r="H211" t="s">
        <v>15994</v>
      </c>
      <c r="J211" t="s">
        <v>8315</v>
      </c>
      <c r="K211" t="s">
        <v>16114</v>
      </c>
      <c r="L211">
        <v>20201001</v>
      </c>
      <c r="M211">
        <v>1020201731263</v>
      </c>
    </row>
    <row r="212" spans="1:13" x14ac:dyDescent="0.25">
      <c r="A212" t="s">
        <v>13182</v>
      </c>
      <c r="B212" t="s">
        <v>13183</v>
      </c>
      <c r="C212" t="s">
        <v>13183</v>
      </c>
      <c r="D212" t="s">
        <v>16093</v>
      </c>
      <c r="E212" t="s">
        <v>328</v>
      </c>
      <c r="F212" t="s">
        <v>321</v>
      </c>
      <c r="G212" t="s">
        <v>15998</v>
      </c>
      <c r="H212" t="s">
        <v>15994</v>
      </c>
      <c r="J212" t="s">
        <v>8416</v>
      </c>
      <c r="K212" t="s">
        <v>13184</v>
      </c>
      <c r="L212">
        <v>20201001</v>
      </c>
      <c r="M212">
        <v>1020201731263</v>
      </c>
    </row>
    <row r="213" spans="1:13" x14ac:dyDescent="0.25">
      <c r="A213">
        <v>202005065</v>
      </c>
      <c r="B213" t="s">
        <v>322</v>
      </c>
      <c r="C213" t="s">
        <v>322</v>
      </c>
      <c r="D213" t="s">
        <v>16093</v>
      </c>
      <c r="E213" t="s">
        <v>324</v>
      </c>
      <c r="F213" t="s">
        <v>321</v>
      </c>
      <c r="G213" t="s">
        <v>15957</v>
      </c>
      <c r="H213" t="s">
        <v>15994</v>
      </c>
      <c r="I213">
        <v>0</v>
      </c>
      <c r="J213" t="s">
        <v>8315</v>
      </c>
      <c r="K213" t="s">
        <v>16115</v>
      </c>
      <c r="L213">
        <v>20201001</v>
      </c>
      <c r="M213">
        <v>1020201731110</v>
      </c>
    </row>
    <row r="214" spans="1:13" x14ac:dyDescent="0.25">
      <c r="A214">
        <v>202005080</v>
      </c>
      <c r="B214" t="s">
        <v>339</v>
      </c>
      <c r="C214" t="s">
        <v>339</v>
      </c>
      <c r="D214" t="s">
        <v>16093</v>
      </c>
      <c r="E214" t="s">
        <v>341</v>
      </c>
      <c r="F214" t="s">
        <v>325</v>
      </c>
      <c r="G214" t="s">
        <v>15957</v>
      </c>
      <c r="H214" t="s">
        <v>15994</v>
      </c>
      <c r="I214">
        <v>0</v>
      </c>
      <c r="J214" t="s">
        <v>8315</v>
      </c>
      <c r="K214" t="s">
        <v>16116</v>
      </c>
      <c r="L214">
        <v>20201001</v>
      </c>
      <c r="M214">
        <v>1020201731120</v>
      </c>
    </row>
    <row r="215" spans="1:13" x14ac:dyDescent="0.25">
      <c r="A215">
        <v>202005097</v>
      </c>
      <c r="B215" t="s">
        <v>342</v>
      </c>
      <c r="C215" t="s">
        <v>342</v>
      </c>
      <c r="D215" t="s">
        <v>16093</v>
      </c>
      <c r="E215" t="s">
        <v>344</v>
      </c>
      <c r="F215" t="s">
        <v>345</v>
      </c>
      <c r="G215" t="s">
        <v>15957</v>
      </c>
      <c r="H215" t="s">
        <v>15994</v>
      </c>
      <c r="I215">
        <v>0</v>
      </c>
      <c r="J215" t="s">
        <v>8416</v>
      </c>
      <c r="K215" t="s">
        <v>16117</v>
      </c>
      <c r="L215">
        <v>20201001</v>
      </c>
      <c r="M215">
        <v>1020201731230</v>
      </c>
    </row>
    <row r="216" spans="1:13" x14ac:dyDescent="0.25">
      <c r="A216">
        <v>202005107</v>
      </c>
      <c r="B216" t="s">
        <v>6802</v>
      </c>
      <c r="C216" t="s">
        <v>6802</v>
      </c>
      <c r="D216" t="s">
        <v>16093</v>
      </c>
      <c r="E216" t="s">
        <v>6804</v>
      </c>
      <c r="F216" t="s">
        <v>321</v>
      </c>
      <c r="G216" t="s">
        <v>15957</v>
      </c>
      <c r="H216" t="s">
        <v>15994</v>
      </c>
      <c r="I216">
        <v>0</v>
      </c>
      <c r="J216" t="s">
        <v>8315</v>
      </c>
      <c r="K216" t="s">
        <v>16118</v>
      </c>
      <c r="L216">
        <v>20201001</v>
      </c>
      <c r="M216">
        <v>1020201731175</v>
      </c>
    </row>
    <row r="217" spans="1:13" x14ac:dyDescent="0.25">
      <c r="A217">
        <v>202005114</v>
      </c>
      <c r="B217" t="s">
        <v>336</v>
      </c>
      <c r="C217" t="s">
        <v>336</v>
      </c>
      <c r="D217" t="s">
        <v>16093</v>
      </c>
      <c r="E217" t="s">
        <v>16119</v>
      </c>
      <c r="F217" t="s">
        <v>640</v>
      </c>
      <c r="G217" t="s">
        <v>15957</v>
      </c>
      <c r="H217" t="s">
        <v>15994</v>
      </c>
      <c r="I217">
        <v>1</v>
      </c>
      <c r="J217" t="s">
        <v>8315</v>
      </c>
      <c r="K217" t="s">
        <v>16120</v>
      </c>
      <c r="L217">
        <v>20201001</v>
      </c>
      <c r="M217">
        <v>1020201731219</v>
      </c>
    </row>
    <row r="218" spans="1:13" x14ac:dyDescent="0.25">
      <c r="A218" t="s">
        <v>13185</v>
      </c>
      <c r="B218" t="s">
        <v>13186</v>
      </c>
      <c r="C218" t="s">
        <v>13186</v>
      </c>
      <c r="D218" t="s">
        <v>16093</v>
      </c>
      <c r="E218" t="s">
        <v>16119</v>
      </c>
      <c r="F218" t="s">
        <v>640</v>
      </c>
      <c r="G218" t="s">
        <v>15998</v>
      </c>
      <c r="H218" t="s">
        <v>15994</v>
      </c>
      <c r="J218" t="s">
        <v>8315</v>
      </c>
      <c r="K218" t="s">
        <v>16121</v>
      </c>
      <c r="L218">
        <v>20201001</v>
      </c>
      <c r="M218">
        <v>1020201731219</v>
      </c>
    </row>
    <row r="219" spans="1:13" x14ac:dyDescent="0.25">
      <c r="A219" t="s">
        <v>13187</v>
      </c>
      <c r="B219" t="s">
        <v>13188</v>
      </c>
      <c r="C219" t="s">
        <v>13188</v>
      </c>
      <c r="D219" t="s">
        <v>16093</v>
      </c>
      <c r="E219" t="s">
        <v>16119</v>
      </c>
      <c r="F219" t="s">
        <v>640</v>
      </c>
      <c r="G219" t="s">
        <v>15998</v>
      </c>
      <c r="H219" t="s">
        <v>15994</v>
      </c>
      <c r="J219" t="s">
        <v>8416</v>
      </c>
      <c r="K219" t="s">
        <v>13189</v>
      </c>
      <c r="L219">
        <v>20201001</v>
      </c>
      <c r="M219">
        <v>1020201731219</v>
      </c>
    </row>
    <row r="220" spans="1:13" x14ac:dyDescent="0.25">
      <c r="A220">
        <v>202005121</v>
      </c>
      <c r="B220" t="s">
        <v>346</v>
      </c>
      <c r="C220" t="s">
        <v>346</v>
      </c>
      <c r="D220" t="s">
        <v>16093</v>
      </c>
      <c r="E220" t="s">
        <v>348</v>
      </c>
      <c r="F220" t="s">
        <v>321</v>
      </c>
      <c r="G220" t="s">
        <v>15957</v>
      </c>
      <c r="H220" t="s">
        <v>15994</v>
      </c>
      <c r="I220">
        <v>0</v>
      </c>
      <c r="J220" t="s">
        <v>8315</v>
      </c>
      <c r="K220" t="s">
        <v>16122</v>
      </c>
      <c r="L220">
        <v>20201001</v>
      </c>
      <c r="M220">
        <v>1020201731186</v>
      </c>
    </row>
    <row r="221" spans="1:13" x14ac:dyDescent="0.25">
      <c r="A221">
        <v>202005202</v>
      </c>
      <c r="B221" t="s">
        <v>6807</v>
      </c>
      <c r="C221" t="s">
        <v>6807</v>
      </c>
      <c r="D221" t="s">
        <v>16093</v>
      </c>
      <c r="E221" t="s">
        <v>6809</v>
      </c>
      <c r="F221" t="s">
        <v>321</v>
      </c>
      <c r="G221" t="s">
        <v>15957</v>
      </c>
      <c r="H221" t="s">
        <v>15994</v>
      </c>
      <c r="I221">
        <v>0</v>
      </c>
      <c r="J221" t="s">
        <v>8315</v>
      </c>
      <c r="K221" t="s">
        <v>16123</v>
      </c>
      <c r="L221">
        <v>20201001</v>
      </c>
      <c r="M221">
        <v>1030202228473</v>
      </c>
    </row>
    <row r="222" spans="1:13" x14ac:dyDescent="0.25">
      <c r="A222">
        <v>202005227</v>
      </c>
      <c r="B222" t="s">
        <v>318</v>
      </c>
      <c r="C222" t="s">
        <v>318</v>
      </c>
      <c r="D222" t="s">
        <v>16093</v>
      </c>
      <c r="E222" t="s">
        <v>320</v>
      </c>
      <c r="F222" t="s">
        <v>321</v>
      </c>
      <c r="G222" t="s">
        <v>15957</v>
      </c>
      <c r="H222" t="s">
        <v>15994</v>
      </c>
      <c r="I222">
        <v>0</v>
      </c>
      <c r="J222" t="s">
        <v>8315</v>
      </c>
      <c r="K222" t="s">
        <v>16124</v>
      </c>
      <c r="L222">
        <v>20201001</v>
      </c>
      <c r="M222">
        <v>1030202228440</v>
      </c>
    </row>
    <row r="223" spans="1:13" x14ac:dyDescent="0.25">
      <c r="A223">
        <v>202005280</v>
      </c>
      <c r="B223" t="s">
        <v>6832</v>
      </c>
      <c r="C223" t="s">
        <v>6832</v>
      </c>
      <c r="D223" t="s">
        <v>16093</v>
      </c>
      <c r="E223" t="s">
        <v>6834</v>
      </c>
      <c r="F223" t="s">
        <v>321</v>
      </c>
      <c r="G223" t="s">
        <v>15957</v>
      </c>
      <c r="H223" t="s">
        <v>15994</v>
      </c>
      <c r="I223">
        <v>0</v>
      </c>
      <c r="J223" t="s">
        <v>8315</v>
      </c>
      <c r="K223" t="s">
        <v>16125</v>
      </c>
      <c r="L223">
        <v>20201001</v>
      </c>
      <c r="M223">
        <v>1020201731472</v>
      </c>
    </row>
    <row r="224" spans="1:13" x14ac:dyDescent="0.25">
      <c r="A224">
        <v>202005347</v>
      </c>
      <c r="B224" t="s">
        <v>7927</v>
      </c>
      <c r="C224" t="s">
        <v>7927</v>
      </c>
      <c r="D224" t="s">
        <v>16093</v>
      </c>
      <c r="E224" t="s">
        <v>16126</v>
      </c>
      <c r="F224" t="s">
        <v>3469</v>
      </c>
      <c r="G224" t="s">
        <v>15957</v>
      </c>
      <c r="H224" t="s">
        <v>15994</v>
      </c>
      <c r="I224">
        <v>0</v>
      </c>
      <c r="J224" t="s">
        <v>8315</v>
      </c>
      <c r="K224" t="s">
        <v>16127</v>
      </c>
      <c r="L224">
        <v>20201001</v>
      </c>
      <c r="M224">
        <v>1020201731527</v>
      </c>
    </row>
    <row r="225" spans="1:13" x14ac:dyDescent="0.25">
      <c r="A225">
        <v>202005587</v>
      </c>
      <c r="B225" t="s">
        <v>6796</v>
      </c>
      <c r="C225" t="s">
        <v>6796</v>
      </c>
      <c r="D225" t="s">
        <v>16093</v>
      </c>
      <c r="E225" t="s">
        <v>6798</v>
      </c>
      <c r="F225" t="s">
        <v>414</v>
      </c>
      <c r="G225" t="s">
        <v>15957</v>
      </c>
      <c r="H225" t="s">
        <v>15994</v>
      </c>
      <c r="I225">
        <v>1</v>
      </c>
      <c r="J225" t="s">
        <v>8315</v>
      </c>
      <c r="K225" t="s">
        <v>16128</v>
      </c>
      <c r="L225">
        <v>20201001</v>
      </c>
      <c r="M225">
        <v>1030202228880</v>
      </c>
    </row>
    <row r="226" spans="1:13" x14ac:dyDescent="0.25">
      <c r="A226" t="s">
        <v>13190</v>
      </c>
      <c r="B226" t="s">
        <v>13191</v>
      </c>
      <c r="C226" t="s">
        <v>13191</v>
      </c>
      <c r="D226" t="s">
        <v>16093</v>
      </c>
      <c r="E226" t="s">
        <v>6798</v>
      </c>
      <c r="F226" t="s">
        <v>414</v>
      </c>
      <c r="G226" t="s">
        <v>15998</v>
      </c>
      <c r="H226" t="s">
        <v>15994</v>
      </c>
      <c r="J226" t="s">
        <v>8315</v>
      </c>
      <c r="K226" t="s">
        <v>13192</v>
      </c>
      <c r="L226">
        <v>20201001</v>
      </c>
      <c r="M226">
        <v>1030202228880</v>
      </c>
    </row>
    <row r="227" spans="1:13" x14ac:dyDescent="0.25">
      <c r="A227">
        <v>202005675</v>
      </c>
      <c r="B227" t="s">
        <v>6822</v>
      </c>
      <c r="C227" t="s">
        <v>6822</v>
      </c>
      <c r="D227" t="s">
        <v>16093</v>
      </c>
      <c r="E227" t="s">
        <v>6824</v>
      </c>
      <c r="F227" t="s">
        <v>549</v>
      </c>
      <c r="G227" t="s">
        <v>15957</v>
      </c>
      <c r="H227" t="s">
        <v>15994</v>
      </c>
      <c r="I227">
        <v>1</v>
      </c>
      <c r="J227" t="s">
        <v>8315</v>
      </c>
      <c r="K227" t="s">
        <v>16129</v>
      </c>
      <c r="L227">
        <v>20201001</v>
      </c>
      <c r="M227">
        <v>1030202229078</v>
      </c>
    </row>
    <row r="228" spans="1:13" x14ac:dyDescent="0.25">
      <c r="A228" t="s">
        <v>13193</v>
      </c>
      <c r="B228" t="s">
        <v>13194</v>
      </c>
      <c r="C228" t="s">
        <v>13194</v>
      </c>
      <c r="D228" t="s">
        <v>16093</v>
      </c>
      <c r="E228" t="s">
        <v>6824</v>
      </c>
      <c r="F228" t="s">
        <v>549</v>
      </c>
      <c r="G228" t="s">
        <v>15998</v>
      </c>
      <c r="H228" t="s">
        <v>15994</v>
      </c>
      <c r="J228" t="s">
        <v>8315</v>
      </c>
      <c r="K228" t="s">
        <v>16130</v>
      </c>
      <c r="L228">
        <v>20201001</v>
      </c>
      <c r="M228">
        <v>1030202229078</v>
      </c>
    </row>
    <row r="229" spans="1:13" x14ac:dyDescent="0.25">
      <c r="A229">
        <v>202005749</v>
      </c>
      <c r="B229" t="s">
        <v>6813</v>
      </c>
      <c r="C229" t="s">
        <v>6813</v>
      </c>
      <c r="D229" t="s">
        <v>16093</v>
      </c>
      <c r="E229" t="s">
        <v>6815</v>
      </c>
      <c r="F229" t="s">
        <v>414</v>
      </c>
      <c r="G229" t="s">
        <v>15957</v>
      </c>
      <c r="H229" t="s">
        <v>15994</v>
      </c>
      <c r="I229">
        <v>1</v>
      </c>
      <c r="J229" t="s">
        <v>8315</v>
      </c>
      <c r="K229" t="s">
        <v>16131</v>
      </c>
      <c r="L229">
        <v>20201001</v>
      </c>
      <c r="M229">
        <v>1030202229001</v>
      </c>
    </row>
    <row r="230" spans="1:13" x14ac:dyDescent="0.25">
      <c r="A230" t="s">
        <v>13195</v>
      </c>
      <c r="B230" t="s">
        <v>13196</v>
      </c>
      <c r="C230" t="s">
        <v>13196</v>
      </c>
      <c r="D230" t="s">
        <v>16093</v>
      </c>
      <c r="E230" t="s">
        <v>6815</v>
      </c>
      <c r="F230" t="s">
        <v>414</v>
      </c>
      <c r="G230" t="s">
        <v>15998</v>
      </c>
      <c r="H230" t="s">
        <v>15994</v>
      </c>
      <c r="J230" t="s">
        <v>8315</v>
      </c>
      <c r="K230" t="s">
        <v>13197</v>
      </c>
      <c r="L230">
        <v>20201001</v>
      </c>
      <c r="M230">
        <v>1030202229001</v>
      </c>
    </row>
    <row r="231" spans="1:13" x14ac:dyDescent="0.25">
      <c r="A231">
        <v>202005756</v>
      </c>
      <c r="B231" t="s">
        <v>6829</v>
      </c>
      <c r="C231" t="s">
        <v>6829</v>
      </c>
      <c r="D231" t="s">
        <v>16093</v>
      </c>
      <c r="E231" t="s">
        <v>6831</v>
      </c>
      <c r="F231" t="s">
        <v>1479</v>
      </c>
      <c r="G231" t="s">
        <v>15957</v>
      </c>
      <c r="H231" t="s">
        <v>15994</v>
      </c>
      <c r="I231">
        <v>1</v>
      </c>
      <c r="J231" t="s">
        <v>8315</v>
      </c>
      <c r="K231" t="s">
        <v>16132</v>
      </c>
      <c r="L231">
        <v>20201001</v>
      </c>
      <c r="M231">
        <v>1030202229090</v>
      </c>
    </row>
    <row r="232" spans="1:13" x14ac:dyDescent="0.25">
      <c r="A232" t="s">
        <v>13198</v>
      </c>
      <c r="B232" t="s">
        <v>13199</v>
      </c>
      <c r="C232" t="s">
        <v>13199</v>
      </c>
      <c r="D232" t="s">
        <v>16093</v>
      </c>
      <c r="E232" t="s">
        <v>6831</v>
      </c>
      <c r="F232" t="s">
        <v>1479</v>
      </c>
      <c r="G232" t="s">
        <v>15998</v>
      </c>
      <c r="H232" t="s">
        <v>15994</v>
      </c>
      <c r="J232" t="s">
        <v>8315</v>
      </c>
      <c r="K232" t="s">
        <v>16133</v>
      </c>
      <c r="L232">
        <v>20201001</v>
      </c>
      <c r="M232">
        <v>1030202229090</v>
      </c>
    </row>
    <row r="233" spans="1:13" x14ac:dyDescent="0.25">
      <c r="A233">
        <v>202005805</v>
      </c>
      <c r="B233" t="s">
        <v>6816</v>
      </c>
      <c r="C233" t="s">
        <v>6816</v>
      </c>
      <c r="D233" t="s">
        <v>16093</v>
      </c>
      <c r="E233" t="s">
        <v>6818</v>
      </c>
      <c r="F233" t="s">
        <v>414</v>
      </c>
      <c r="G233" t="s">
        <v>15957</v>
      </c>
      <c r="H233" t="s">
        <v>15994</v>
      </c>
      <c r="I233">
        <v>1</v>
      </c>
      <c r="J233" t="s">
        <v>8315</v>
      </c>
      <c r="K233" t="s">
        <v>16134</v>
      </c>
      <c r="L233">
        <v>20201001</v>
      </c>
      <c r="M233">
        <v>1030202229100</v>
      </c>
    </row>
    <row r="234" spans="1:13" x14ac:dyDescent="0.25">
      <c r="A234" t="s">
        <v>13200</v>
      </c>
      <c r="B234" t="s">
        <v>13204</v>
      </c>
      <c r="C234" t="s">
        <v>13204</v>
      </c>
      <c r="D234" t="s">
        <v>16093</v>
      </c>
      <c r="E234" t="s">
        <v>6818</v>
      </c>
      <c r="F234" t="s">
        <v>414</v>
      </c>
      <c r="G234" t="s">
        <v>15998</v>
      </c>
      <c r="H234" t="s">
        <v>15994</v>
      </c>
      <c r="J234" t="s">
        <v>8315</v>
      </c>
      <c r="K234" t="s">
        <v>16135</v>
      </c>
      <c r="L234">
        <v>20201001</v>
      </c>
      <c r="M234">
        <v>1030202229100</v>
      </c>
    </row>
    <row r="235" spans="1:13" x14ac:dyDescent="0.25">
      <c r="A235" t="s">
        <v>13203</v>
      </c>
      <c r="B235" t="s">
        <v>13201</v>
      </c>
      <c r="C235" t="s">
        <v>13201</v>
      </c>
      <c r="D235" t="s">
        <v>16093</v>
      </c>
      <c r="E235" t="s">
        <v>6818</v>
      </c>
      <c r="F235" t="s">
        <v>414</v>
      </c>
      <c r="G235" t="s">
        <v>15998</v>
      </c>
      <c r="H235" t="s">
        <v>15994</v>
      </c>
      <c r="J235" t="s">
        <v>8416</v>
      </c>
      <c r="K235" t="s">
        <v>13202</v>
      </c>
      <c r="L235">
        <v>20201001</v>
      </c>
      <c r="M235">
        <v>1030202229100</v>
      </c>
    </row>
    <row r="236" spans="1:13" x14ac:dyDescent="0.25">
      <c r="A236">
        <v>202009895</v>
      </c>
      <c r="B236" t="s">
        <v>6810</v>
      </c>
      <c r="C236" t="s">
        <v>6810</v>
      </c>
      <c r="D236" t="s">
        <v>16093</v>
      </c>
      <c r="E236" t="s">
        <v>6812</v>
      </c>
      <c r="F236" t="s">
        <v>414</v>
      </c>
      <c r="G236" t="s">
        <v>15957</v>
      </c>
      <c r="H236" t="s">
        <v>15994</v>
      </c>
      <c r="I236">
        <v>1</v>
      </c>
      <c r="J236" t="s">
        <v>8315</v>
      </c>
      <c r="K236" t="s">
        <v>8441</v>
      </c>
      <c r="L236">
        <v>20201001</v>
      </c>
      <c r="M236">
        <v>1130280076189</v>
      </c>
    </row>
    <row r="237" spans="1:13" x14ac:dyDescent="0.25">
      <c r="A237" t="s">
        <v>13205</v>
      </c>
      <c r="B237" t="s">
        <v>13206</v>
      </c>
      <c r="C237" t="s">
        <v>13206</v>
      </c>
      <c r="D237" t="s">
        <v>16093</v>
      </c>
      <c r="E237" t="s">
        <v>6812</v>
      </c>
      <c r="F237" t="s">
        <v>414</v>
      </c>
      <c r="G237" t="s">
        <v>15998</v>
      </c>
      <c r="H237" t="s">
        <v>15994</v>
      </c>
      <c r="J237" t="s">
        <v>8315</v>
      </c>
      <c r="K237" t="s">
        <v>13207</v>
      </c>
      <c r="L237">
        <v>20201001</v>
      </c>
      <c r="M237">
        <v>1130280076189</v>
      </c>
    </row>
    <row r="238" spans="1:13" x14ac:dyDescent="0.25">
      <c r="A238">
        <v>202011781</v>
      </c>
      <c r="B238" t="s">
        <v>13049</v>
      </c>
      <c r="C238" t="s">
        <v>13049</v>
      </c>
      <c r="D238" t="s">
        <v>16093</v>
      </c>
      <c r="E238" t="s">
        <v>13051</v>
      </c>
      <c r="F238" t="s">
        <v>321</v>
      </c>
      <c r="G238" t="s">
        <v>15957</v>
      </c>
      <c r="H238" t="s">
        <v>15994</v>
      </c>
      <c r="I238">
        <v>0</v>
      </c>
      <c r="J238" t="s">
        <v>8315</v>
      </c>
      <c r="K238" t="s">
        <v>16136</v>
      </c>
      <c r="L238">
        <v>20201001</v>
      </c>
      <c r="M238">
        <v>1200200038280</v>
      </c>
    </row>
    <row r="239" spans="1:13" x14ac:dyDescent="0.25">
      <c r="A239">
        <v>202012619</v>
      </c>
      <c r="B239" t="s">
        <v>13048</v>
      </c>
      <c r="C239" t="s">
        <v>13048</v>
      </c>
      <c r="D239" t="s">
        <v>16093</v>
      </c>
      <c r="E239" t="s">
        <v>13050</v>
      </c>
      <c r="F239" t="s">
        <v>321</v>
      </c>
      <c r="G239" t="s">
        <v>15957</v>
      </c>
      <c r="H239" t="s">
        <v>15994</v>
      </c>
      <c r="I239">
        <v>0</v>
      </c>
      <c r="J239" t="s">
        <v>8315</v>
      </c>
      <c r="K239" t="s">
        <v>16137</v>
      </c>
      <c r="L239">
        <v>20201001</v>
      </c>
      <c r="M239">
        <v>1230200030752</v>
      </c>
    </row>
    <row r="240" spans="1:13" x14ac:dyDescent="0.25">
      <c r="A240">
        <v>203001874</v>
      </c>
      <c r="B240" t="s">
        <v>435</v>
      </c>
      <c r="C240" t="s">
        <v>435</v>
      </c>
      <c r="D240" t="s">
        <v>16138</v>
      </c>
      <c r="E240" t="s">
        <v>437</v>
      </c>
      <c r="F240" t="s">
        <v>321</v>
      </c>
      <c r="G240" t="s">
        <v>15957</v>
      </c>
      <c r="H240" t="s">
        <v>15994</v>
      </c>
      <c r="I240">
        <v>2</v>
      </c>
      <c r="J240" t="s">
        <v>8315</v>
      </c>
      <c r="K240" t="s">
        <v>16139</v>
      </c>
      <c r="L240">
        <v>20301001</v>
      </c>
      <c r="M240">
        <v>1020200977180</v>
      </c>
    </row>
    <row r="241" spans="1:13" x14ac:dyDescent="0.25">
      <c r="A241" t="s">
        <v>13210</v>
      </c>
      <c r="B241" t="s">
        <v>13211</v>
      </c>
      <c r="C241" t="s">
        <v>13211</v>
      </c>
      <c r="D241" t="s">
        <v>16138</v>
      </c>
      <c r="E241" t="s">
        <v>437</v>
      </c>
      <c r="F241" t="s">
        <v>321</v>
      </c>
      <c r="G241" t="s">
        <v>15998</v>
      </c>
      <c r="H241" t="s">
        <v>15994</v>
      </c>
      <c r="J241" t="s">
        <v>8315</v>
      </c>
      <c r="K241" t="s">
        <v>13212</v>
      </c>
      <c r="L241">
        <v>20301001</v>
      </c>
      <c r="M241">
        <v>1020200977180</v>
      </c>
    </row>
    <row r="242" spans="1:13" x14ac:dyDescent="0.25">
      <c r="A242" t="s">
        <v>13213</v>
      </c>
      <c r="B242" t="s">
        <v>13214</v>
      </c>
      <c r="C242" t="s">
        <v>13214</v>
      </c>
      <c r="D242" t="s">
        <v>16138</v>
      </c>
      <c r="E242" t="s">
        <v>437</v>
      </c>
      <c r="F242" t="s">
        <v>321</v>
      </c>
      <c r="G242" t="s">
        <v>15998</v>
      </c>
      <c r="H242" t="s">
        <v>15994</v>
      </c>
      <c r="J242" t="s">
        <v>8315</v>
      </c>
      <c r="K242" t="s">
        <v>13215</v>
      </c>
      <c r="L242">
        <v>20301001</v>
      </c>
      <c r="M242">
        <v>1020200977180</v>
      </c>
    </row>
    <row r="243" spans="1:13" x14ac:dyDescent="0.25">
      <c r="A243">
        <v>203001881</v>
      </c>
      <c r="B243" t="s">
        <v>408</v>
      </c>
      <c r="C243" t="s">
        <v>408</v>
      </c>
      <c r="D243" t="s">
        <v>16138</v>
      </c>
      <c r="E243" t="s">
        <v>410</v>
      </c>
      <c r="F243" t="s">
        <v>321</v>
      </c>
      <c r="G243" t="s">
        <v>15957</v>
      </c>
      <c r="H243" t="s">
        <v>15994</v>
      </c>
      <c r="I243">
        <v>0</v>
      </c>
      <c r="J243" t="s">
        <v>8315</v>
      </c>
      <c r="K243" t="s">
        <v>16141</v>
      </c>
      <c r="L243">
        <v>20301001</v>
      </c>
      <c r="M243">
        <v>1020200977730</v>
      </c>
    </row>
    <row r="244" spans="1:13" x14ac:dyDescent="0.25">
      <c r="A244">
        <v>203001899</v>
      </c>
      <c r="B244" t="s">
        <v>390</v>
      </c>
      <c r="C244" t="s">
        <v>390</v>
      </c>
      <c r="D244" t="s">
        <v>16138</v>
      </c>
      <c r="E244" t="s">
        <v>392</v>
      </c>
      <c r="F244" t="s">
        <v>321</v>
      </c>
      <c r="G244" t="s">
        <v>15957</v>
      </c>
      <c r="H244" t="s">
        <v>15994</v>
      </c>
      <c r="I244">
        <v>0</v>
      </c>
      <c r="J244" t="s">
        <v>8315</v>
      </c>
      <c r="K244" t="s">
        <v>16142</v>
      </c>
      <c r="L244">
        <v>20301001</v>
      </c>
      <c r="M244">
        <v>1020200977587</v>
      </c>
    </row>
    <row r="245" spans="1:13" x14ac:dyDescent="0.25">
      <c r="A245">
        <v>203001923</v>
      </c>
      <c r="B245" t="s">
        <v>16143</v>
      </c>
      <c r="C245" t="s">
        <v>16143</v>
      </c>
      <c r="D245" t="s">
        <v>16138</v>
      </c>
      <c r="E245" t="s">
        <v>389</v>
      </c>
      <c r="F245" t="s">
        <v>321</v>
      </c>
      <c r="G245" t="s">
        <v>15957</v>
      </c>
      <c r="H245" t="s">
        <v>15994</v>
      </c>
      <c r="I245">
        <v>0</v>
      </c>
      <c r="J245" t="s">
        <v>8315</v>
      </c>
      <c r="K245" t="s">
        <v>16144</v>
      </c>
      <c r="L245">
        <v>20301001</v>
      </c>
      <c r="M245">
        <v>1020200974716</v>
      </c>
    </row>
    <row r="246" spans="1:13" x14ac:dyDescent="0.25">
      <c r="A246">
        <v>203001955</v>
      </c>
      <c r="B246" t="s">
        <v>418</v>
      </c>
      <c r="C246" t="s">
        <v>418</v>
      </c>
      <c r="D246" t="s">
        <v>16138</v>
      </c>
      <c r="E246" t="s">
        <v>420</v>
      </c>
      <c r="F246" t="s">
        <v>321</v>
      </c>
      <c r="G246" t="s">
        <v>15957</v>
      </c>
      <c r="H246" t="s">
        <v>15994</v>
      </c>
      <c r="I246">
        <v>1</v>
      </c>
      <c r="J246" t="s">
        <v>8315</v>
      </c>
      <c r="K246" t="s">
        <v>16145</v>
      </c>
      <c r="L246">
        <v>20301001</v>
      </c>
      <c r="M246">
        <v>1020200974639</v>
      </c>
    </row>
    <row r="247" spans="1:13" x14ac:dyDescent="0.25">
      <c r="A247" t="s">
        <v>13216</v>
      </c>
      <c r="B247" t="s">
        <v>13217</v>
      </c>
      <c r="C247" t="s">
        <v>13217</v>
      </c>
      <c r="D247" t="s">
        <v>16138</v>
      </c>
      <c r="E247" t="s">
        <v>420</v>
      </c>
      <c r="F247" t="s">
        <v>321</v>
      </c>
      <c r="G247" t="s">
        <v>15998</v>
      </c>
      <c r="H247" t="s">
        <v>15994</v>
      </c>
      <c r="J247" t="s">
        <v>8315</v>
      </c>
      <c r="K247" t="s">
        <v>16145</v>
      </c>
      <c r="L247">
        <v>20301001</v>
      </c>
      <c r="M247">
        <v>1020200974639</v>
      </c>
    </row>
    <row r="248" spans="1:13" x14ac:dyDescent="0.25">
      <c r="A248">
        <v>203001970</v>
      </c>
      <c r="B248" t="s">
        <v>405</v>
      </c>
      <c r="C248" t="s">
        <v>405</v>
      </c>
      <c r="D248" t="s">
        <v>16138</v>
      </c>
      <c r="E248" t="s">
        <v>407</v>
      </c>
      <c r="F248" t="s">
        <v>321</v>
      </c>
      <c r="G248" t="s">
        <v>15957</v>
      </c>
      <c r="H248" t="s">
        <v>15994</v>
      </c>
      <c r="I248">
        <v>0</v>
      </c>
      <c r="J248" t="s">
        <v>8315</v>
      </c>
      <c r="K248" t="s">
        <v>16146</v>
      </c>
      <c r="L248">
        <v>20301001</v>
      </c>
      <c r="M248">
        <v>1020200974100</v>
      </c>
    </row>
    <row r="249" spans="1:13" x14ac:dyDescent="0.25">
      <c r="A249">
        <v>203001987</v>
      </c>
      <c r="B249" t="s">
        <v>375</v>
      </c>
      <c r="C249" t="s">
        <v>375</v>
      </c>
      <c r="D249" t="s">
        <v>16138</v>
      </c>
      <c r="E249" t="s">
        <v>377</v>
      </c>
      <c r="F249" t="s">
        <v>321</v>
      </c>
      <c r="G249" t="s">
        <v>15957</v>
      </c>
      <c r="H249" t="s">
        <v>15994</v>
      </c>
      <c r="I249">
        <v>0</v>
      </c>
      <c r="J249" t="s">
        <v>8315</v>
      </c>
      <c r="K249" t="s">
        <v>16147</v>
      </c>
      <c r="L249">
        <v>20301001</v>
      </c>
      <c r="M249">
        <v>1020200975420</v>
      </c>
    </row>
    <row r="250" spans="1:13" x14ac:dyDescent="0.25">
      <c r="A250">
        <v>203002003</v>
      </c>
      <c r="B250" t="s">
        <v>396</v>
      </c>
      <c r="C250" t="s">
        <v>396</v>
      </c>
      <c r="D250" t="s">
        <v>16138</v>
      </c>
      <c r="E250" t="s">
        <v>398</v>
      </c>
      <c r="F250" t="s">
        <v>321</v>
      </c>
      <c r="G250" t="s">
        <v>15957</v>
      </c>
      <c r="H250" t="s">
        <v>15994</v>
      </c>
      <c r="I250">
        <v>1</v>
      </c>
      <c r="J250" t="s">
        <v>8315</v>
      </c>
      <c r="K250" t="s">
        <v>16148</v>
      </c>
      <c r="L250">
        <v>20301001</v>
      </c>
      <c r="M250">
        <v>1020200974144</v>
      </c>
    </row>
    <row r="251" spans="1:13" x14ac:dyDescent="0.25">
      <c r="A251" t="s">
        <v>13218</v>
      </c>
      <c r="B251" t="s">
        <v>13219</v>
      </c>
      <c r="C251" t="s">
        <v>13219</v>
      </c>
      <c r="D251" t="s">
        <v>16138</v>
      </c>
      <c r="E251" t="s">
        <v>398</v>
      </c>
      <c r="F251" t="s">
        <v>321</v>
      </c>
      <c r="G251" t="s">
        <v>15998</v>
      </c>
      <c r="H251" t="s">
        <v>15994</v>
      </c>
      <c r="J251" t="s">
        <v>8315</v>
      </c>
      <c r="K251" t="s">
        <v>16149</v>
      </c>
      <c r="L251">
        <v>20301001</v>
      </c>
      <c r="M251">
        <v>1020200974144</v>
      </c>
    </row>
    <row r="252" spans="1:13" x14ac:dyDescent="0.25">
      <c r="A252">
        <v>203002010</v>
      </c>
      <c r="B252" t="s">
        <v>393</v>
      </c>
      <c r="C252" t="s">
        <v>393</v>
      </c>
      <c r="D252" t="s">
        <v>16138</v>
      </c>
      <c r="E252" t="s">
        <v>395</v>
      </c>
      <c r="F252" t="s">
        <v>321</v>
      </c>
      <c r="G252" t="s">
        <v>15957</v>
      </c>
      <c r="H252" t="s">
        <v>15994</v>
      </c>
      <c r="I252">
        <v>0</v>
      </c>
      <c r="J252" t="s">
        <v>8315</v>
      </c>
      <c r="K252" t="s">
        <v>16150</v>
      </c>
      <c r="L252">
        <v>20301001</v>
      </c>
      <c r="M252">
        <v>1020200977543</v>
      </c>
    </row>
    <row r="253" spans="1:13" x14ac:dyDescent="0.25">
      <c r="A253">
        <v>203002035</v>
      </c>
      <c r="B253" t="s">
        <v>399</v>
      </c>
      <c r="C253" t="s">
        <v>399</v>
      </c>
      <c r="D253" t="s">
        <v>16138</v>
      </c>
      <c r="E253" t="s">
        <v>401</v>
      </c>
      <c r="F253" t="s">
        <v>321</v>
      </c>
      <c r="G253" t="s">
        <v>15957</v>
      </c>
      <c r="H253" t="s">
        <v>15994</v>
      </c>
      <c r="I253">
        <v>2</v>
      </c>
      <c r="J253" t="s">
        <v>8315</v>
      </c>
      <c r="K253" t="s">
        <v>16151</v>
      </c>
      <c r="L253">
        <v>20301001</v>
      </c>
      <c r="M253">
        <v>1020200977060</v>
      </c>
    </row>
    <row r="254" spans="1:13" x14ac:dyDescent="0.25">
      <c r="A254" t="s">
        <v>13220</v>
      </c>
      <c r="B254" t="s">
        <v>13221</v>
      </c>
      <c r="C254" t="s">
        <v>13221</v>
      </c>
      <c r="D254" t="s">
        <v>16138</v>
      </c>
      <c r="E254" t="s">
        <v>401</v>
      </c>
      <c r="F254" t="s">
        <v>321</v>
      </c>
      <c r="G254" t="s">
        <v>15998</v>
      </c>
      <c r="H254" t="s">
        <v>15994</v>
      </c>
      <c r="J254" t="s">
        <v>8315</v>
      </c>
      <c r="K254" t="s">
        <v>13222</v>
      </c>
      <c r="L254">
        <v>20301001</v>
      </c>
      <c r="M254">
        <v>1020200977060</v>
      </c>
    </row>
    <row r="255" spans="1:13" x14ac:dyDescent="0.25">
      <c r="A255" t="s">
        <v>13223</v>
      </c>
      <c r="B255" t="s">
        <v>13224</v>
      </c>
      <c r="C255" t="s">
        <v>13224</v>
      </c>
      <c r="D255" t="s">
        <v>16138</v>
      </c>
      <c r="E255" t="s">
        <v>401</v>
      </c>
      <c r="F255" t="s">
        <v>321</v>
      </c>
      <c r="G255" t="s">
        <v>15998</v>
      </c>
      <c r="H255" t="s">
        <v>15994</v>
      </c>
      <c r="J255" t="s">
        <v>8315</v>
      </c>
      <c r="K255" t="s">
        <v>13225</v>
      </c>
      <c r="L255">
        <v>20301001</v>
      </c>
      <c r="M255">
        <v>1020200977060</v>
      </c>
    </row>
    <row r="256" spans="1:13" x14ac:dyDescent="0.25">
      <c r="A256">
        <v>203002042</v>
      </c>
      <c r="B256" t="s">
        <v>415</v>
      </c>
      <c r="C256" t="s">
        <v>415</v>
      </c>
      <c r="D256" t="s">
        <v>16138</v>
      </c>
      <c r="E256" t="s">
        <v>417</v>
      </c>
      <c r="F256" t="s">
        <v>321</v>
      </c>
      <c r="G256" t="s">
        <v>15957</v>
      </c>
      <c r="H256" t="s">
        <v>15994</v>
      </c>
      <c r="I256">
        <v>1</v>
      </c>
      <c r="J256" t="s">
        <v>8315</v>
      </c>
      <c r="K256" t="s">
        <v>16152</v>
      </c>
      <c r="L256">
        <v>20301001</v>
      </c>
      <c r="M256">
        <v>1020200974694</v>
      </c>
    </row>
    <row r="257" spans="1:13" x14ac:dyDescent="0.25">
      <c r="A257" t="s">
        <v>13226</v>
      </c>
      <c r="B257" t="s">
        <v>13227</v>
      </c>
      <c r="C257" t="s">
        <v>13227</v>
      </c>
      <c r="D257" t="s">
        <v>16138</v>
      </c>
      <c r="E257" t="s">
        <v>417</v>
      </c>
      <c r="F257" t="s">
        <v>321</v>
      </c>
      <c r="G257" t="s">
        <v>15998</v>
      </c>
      <c r="H257" t="s">
        <v>15994</v>
      </c>
      <c r="J257" t="s">
        <v>8315</v>
      </c>
      <c r="K257" t="s">
        <v>16153</v>
      </c>
      <c r="L257">
        <v>20301001</v>
      </c>
      <c r="M257">
        <v>1020200974694</v>
      </c>
    </row>
    <row r="258" spans="1:13" x14ac:dyDescent="0.25">
      <c r="A258">
        <v>203002067</v>
      </c>
      <c r="B258" t="s">
        <v>381</v>
      </c>
      <c r="C258" t="s">
        <v>381</v>
      </c>
      <c r="D258" t="s">
        <v>16138</v>
      </c>
      <c r="E258" t="s">
        <v>16154</v>
      </c>
      <c r="F258" t="s">
        <v>321</v>
      </c>
      <c r="G258" t="s">
        <v>15957</v>
      </c>
      <c r="H258" t="s">
        <v>15994</v>
      </c>
      <c r="I258">
        <v>0</v>
      </c>
      <c r="J258" t="s">
        <v>8315</v>
      </c>
      <c r="K258" t="s">
        <v>16155</v>
      </c>
      <c r="L258">
        <v>20301001</v>
      </c>
      <c r="M258">
        <v>1020200974650</v>
      </c>
    </row>
    <row r="259" spans="1:13" x14ac:dyDescent="0.25">
      <c r="A259">
        <v>203002162</v>
      </c>
      <c r="B259" t="s">
        <v>378</v>
      </c>
      <c r="C259" t="s">
        <v>378</v>
      </c>
      <c r="D259" t="s">
        <v>16138</v>
      </c>
      <c r="E259" t="s">
        <v>380</v>
      </c>
      <c r="F259" t="s">
        <v>321</v>
      </c>
      <c r="G259" t="s">
        <v>15957</v>
      </c>
      <c r="H259" t="s">
        <v>15994</v>
      </c>
      <c r="I259">
        <v>0</v>
      </c>
      <c r="J259" t="s">
        <v>8315</v>
      </c>
      <c r="K259" t="s">
        <v>16157</v>
      </c>
      <c r="L259">
        <v>20301001</v>
      </c>
      <c r="M259">
        <v>1020200974640</v>
      </c>
    </row>
    <row r="260" spans="1:13" x14ac:dyDescent="0.25">
      <c r="A260">
        <v>203002170</v>
      </c>
      <c r="B260" t="s">
        <v>402</v>
      </c>
      <c r="C260" t="s">
        <v>402</v>
      </c>
      <c r="D260" t="s">
        <v>16138</v>
      </c>
      <c r="E260" t="s">
        <v>404</v>
      </c>
      <c r="F260" t="s">
        <v>321</v>
      </c>
      <c r="G260" t="s">
        <v>15957</v>
      </c>
      <c r="H260" t="s">
        <v>15994</v>
      </c>
      <c r="I260">
        <v>0</v>
      </c>
      <c r="J260" t="s">
        <v>8315</v>
      </c>
      <c r="K260" t="s">
        <v>16158</v>
      </c>
      <c r="L260">
        <v>20301001</v>
      </c>
      <c r="M260">
        <v>1020200975255</v>
      </c>
    </row>
    <row r="261" spans="1:13" x14ac:dyDescent="0.25">
      <c r="A261">
        <v>203002187</v>
      </c>
      <c r="B261" t="s">
        <v>438</v>
      </c>
      <c r="C261" t="s">
        <v>438</v>
      </c>
      <c r="D261" t="s">
        <v>16138</v>
      </c>
      <c r="E261" t="s">
        <v>440</v>
      </c>
      <c r="F261" t="s">
        <v>321</v>
      </c>
      <c r="G261" t="s">
        <v>15957</v>
      </c>
      <c r="H261" t="s">
        <v>15994</v>
      </c>
      <c r="I261">
        <v>1</v>
      </c>
      <c r="J261" t="s">
        <v>8315</v>
      </c>
      <c r="K261" t="s">
        <v>16159</v>
      </c>
      <c r="L261">
        <v>20301001</v>
      </c>
      <c r="M261">
        <v>1020200977488</v>
      </c>
    </row>
    <row r="262" spans="1:13" x14ac:dyDescent="0.25">
      <c r="A262" t="s">
        <v>13228</v>
      </c>
      <c r="B262" t="s">
        <v>13229</v>
      </c>
      <c r="C262" t="s">
        <v>13229</v>
      </c>
      <c r="D262" t="s">
        <v>16138</v>
      </c>
      <c r="E262" t="s">
        <v>440</v>
      </c>
      <c r="F262" t="s">
        <v>321</v>
      </c>
      <c r="G262" t="s">
        <v>15998</v>
      </c>
      <c r="H262" t="s">
        <v>15994</v>
      </c>
      <c r="J262" t="s">
        <v>8315</v>
      </c>
      <c r="K262" t="s">
        <v>16160</v>
      </c>
      <c r="L262">
        <v>20301001</v>
      </c>
      <c r="M262">
        <v>1020200977488</v>
      </c>
    </row>
    <row r="263" spans="1:13" x14ac:dyDescent="0.25">
      <c r="A263">
        <v>203002211</v>
      </c>
      <c r="B263" t="s">
        <v>372</v>
      </c>
      <c r="C263" t="s">
        <v>372</v>
      </c>
      <c r="D263" t="s">
        <v>16138</v>
      </c>
      <c r="E263" t="s">
        <v>374</v>
      </c>
      <c r="F263" t="s">
        <v>321</v>
      </c>
      <c r="G263" t="s">
        <v>15957</v>
      </c>
      <c r="H263" t="s">
        <v>15994</v>
      </c>
      <c r="I263">
        <v>0</v>
      </c>
      <c r="J263" t="s">
        <v>8315</v>
      </c>
      <c r="K263" t="s">
        <v>16161</v>
      </c>
      <c r="L263">
        <v>20301001</v>
      </c>
      <c r="M263">
        <v>1020200975431</v>
      </c>
    </row>
    <row r="264" spans="1:13" x14ac:dyDescent="0.25">
      <c r="A264">
        <v>203002275</v>
      </c>
      <c r="B264" t="s">
        <v>384</v>
      </c>
      <c r="C264" t="s">
        <v>384</v>
      </c>
      <c r="D264" t="s">
        <v>16138</v>
      </c>
      <c r="E264" t="s">
        <v>386</v>
      </c>
      <c r="F264" t="s">
        <v>321</v>
      </c>
      <c r="G264" t="s">
        <v>15957</v>
      </c>
      <c r="H264" t="s">
        <v>15994</v>
      </c>
      <c r="I264">
        <v>1</v>
      </c>
      <c r="J264" t="s">
        <v>8315</v>
      </c>
      <c r="K264" t="s">
        <v>16162</v>
      </c>
      <c r="L264">
        <v>20301001</v>
      </c>
      <c r="M264">
        <v>1020200974353</v>
      </c>
    </row>
    <row r="265" spans="1:13" x14ac:dyDescent="0.25">
      <c r="A265" t="s">
        <v>13230</v>
      </c>
      <c r="B265" t="s">
        <v>13231</v>
      </c>
      <c r="C265" t="s">
        <v>13231</v>
      </c>
      <c r="D265" t="s">
        <v>16138</v>
      </c>
      <c r="E265" t="s">
        <v>386</v>
      </c>
      <c r="F265" t="s">
        <v>321</v>
      </c>
      <c r="G265" t="s">
        <v>15998</v>
      </c>
      <c r="H265" t="s">
        <v>15994</v>
      </c>
      <c r="J265" t="s">
        <v>8315</v>
      </c>
      <c r="K265" t="s">
        <v>16163</v>
      </c>
      <c r="L265">
        <v>20301001</v>
      </c>
      <c r="M265">
        <v>1020200974353</v>
      </c>
    </row>
    <row r="266" spans="1:13" x14ac:dyDescent="0.25">
      <c r="A266">
        <v>203003230</v>
      </c>
      <c r="B266" t="s">
        <v>16164</v>
      </c>
      <c r="C266" t="s">
        <v>16164</v>
      </c>
      <c r="D266" t="s">
        <v>16138</v>
      </c>
      <c r="E266" t="s">
        <v>16165</v>
      </c>
      <c r="F266" t="s">
        <v>414</v>
      </c>
      <c r="G266" t="s">
        <v>15957</v>
      </c>
      <c r="H266" t="s">
        <v>15994</v>
      </c>
      <c r="I266">
        <v>0</v>
      </c>
      <c r="J266" t="s">
        <v>8315</v>
      </c>
      <c r="K266" t="s">
        <v>16166</v>
      </c>
      <c r="L266">
        <v>20301001</v>
      </c>
      <c r="M266">
        <v>1050200801474</v>
      </c>
    </row>
    <row r="267" spans="1:13" x14ac:dyDescent="0.25">
      <c r="A267">
        <v>203004917</v>
      </c>
      <c r="B267" t="s">
        <v>16167</v>
      </c>
      <c r="C267" t="s">
        <v>16167</v>
      </c>
      <c r="D267" t="s">
        <v>16138</v>
      </c>
      <c r="E267" t="s">
        <v>434</v>
      </c>
      <c r="F267" t="s">
        <v>414</v>
      </c>
      <c r="G267" t="s">
        <v>15957</v>
      </c>
      <c r="H267" t="s">
        <v>15994</v>
      </c>
      <c r="I267">
        <v>0</v>
      </c>
      <c r="J267" t="s">
        <v>8315</v>
      </c>
      <c r="K267" t="s">
        <v>16168</v>
      </c>
      <c r="L267">
        <v>20301001</v>
      </c>
      <c r="M267">
        <v>1140280066101</v>
      </c>
    </row>
    <row r="268" spans="1:13" x14ac:dyDescent="0.25">
      <c r="A268">
        <v>203950167</v>
      </c>
      <c r="B268" t="s">
        <v>16169</v>
      </c>
      <c r="C268" t="s">
        <v>16169</v>
      </c>
      <c r="D268" t="s">
        <v>16138</v>
      </c>
      <c r="E268" t="s">
        <v>16170</v>
      </c>
      <c r="F268" t="s">
        <v>321</v>
      </c>
      <c r="G268" t="s">
        <v>15957</v>
      </c>
      <c r="H268" t="s">
        <v>15994</v>
      </c>
      <c r="I268">
        <v>0</v>
      </c>
      <c r="J268" t="s">
        <v>8315</v>
      </c>
      <c r="K268" t="s">
        <v>8484</v>
      </c>
      <c r="L268">
        <v>20301001</v>
      </c>
      <c r="M268">
        <v>1150280078453</v>
      </c>
    </row>
    <row r="269" spans="1:13" x14ac:dyDescent="0.25">
      <c r="A269">
        <v>203950255</v>
      </c>
      <c r="B269" t="s">
        <v>16171</v>
      </c>
      <c r="C269" t="s">
        <v>16171</v>
      </c>
      <c r="D269" t="s">
        <v>16138</v>
      </c>
      <c r="E269" t="s">
        <v>423</v>
      </c>
      <c r="F269" t="s">
        <v>414</v>
      </c>
      <c r="G269" t="s">
        <v>15957</v>
      </c>
      <c r="H269" t="s">
        <v>15994</v>
      </c>
      <c r="I269">
        <v>0</v>
      </c>
      <c r="J269" t="s">
        <v>8315</v>
      </c>
      <c r="K269" t="s">
        <v>8487</v>
      </c>
      <c r="L269">
        <v>20301001</v>
      </c>
      <c r="M269">
        <v>1160280070059</v>
      </c>
    </row>
    <row r="270" spans="1:13" x14ac:dyDescent="0.25">
      <c r="A270">
        <v>204001228</v>
      </c>
      <c r="B270" t="s">
        <v>2251</v>
      </c>
      <c r="C270" t="s">
        <v>2251</v>
      </c>
      <c r="D270" t="s">
        <v>16172</v>
      </c>
      <c r="E270" t="s">
        <v>2253</v>
      </c>
      <c r="F270" t="s">
        <v>321</v>
      </c>
      <c r="G270" t="s">
        <v>15957</v>
      </c>
      <c r="H270" t="s">
        <v>15994</v>
      </c>
      <c r="I270">
        <v>4</v>
      </c>
      <c r="J270" t="s">
        <v>8315</v>
      </c>
      <c r="K270" t="s">
        <v>16176</v>
      </c>
      <c r="L270">
        <v>20401001</v>
      </c>
      <c r="M270">
        <v>1020200941694</v>
      </c>
    </row>
    <row r="271" spans="1:13" x14ac:dyDescent="0.25">
      <c r="A271" t="s">
        <v>13234</v>
      </c>
      <c r="B271" t="s">
        <v>13237</v>
      </c>
      <c r="C271" t="s">
        <v>13237</v>
      </c>
      <c r="D271" t="s">
        <v>16172</v>
      </c>
      <c r="E271" t="s">
        <v>2253</v>
      </c>
      <c r="F271" t="s">
        <v>321</v>
      </c>
      <c r="G271" t="s">
        <v>15998</v>
      </c>
      <c r="H271" t="s">
        <v>15994</v>
      </c>
      <c r="J271" t="s">
        <v>8315</v>
      </c>
      <c r="K271" t="s">
        <v>16177</v>
      </c>
      <c r="L271">
        <v>20401001</v>
      </c>
      <c r="M271">
        <v>1020200941694</v>
      </c>
    </row>
    <row r="272" spans="1:13" x14ac:dyDescent="0.25">
      <c r="A272" t="s">
        <v>13236</v>
      </c>
      <c r="B272" t="s">
        <v>13239</v>
      </c>
      <c r="C272" t="s">
        <v>13239</v>
      </c>
      <c r="D272" t="s">
        <v>16172</v>
      </c>
      <c r="E272" t="s">
        <v>2253</v>
      </c>
      <c r="F272" t="s">
        <v>321</v>
      </c>
      <c r="G272" t="s">
        <v>15998</v>
      </c>
      <c r="H272" t="s">
        <v>15994</v>
      </c>
      <c r="J272" t="s">
        <v>8315</v>
      </c>
      <c r="K272" t="s">
        <v>16178</v>
      </c>
      <c r="L272">
        <v>20401001</v>
      </c>
      <c r="M272">
        <v>1020200941694</v>
      </c>
    </row>
    <row r="273" spans="1:13" x14ac:dyDescent="0.25">
      <c r="A273" t="s">
        <v>13238</v>
      </c>
      <c r="B273" t="s">
        <v>13241</v>
      </c>
      <c r="C273" t="s">
        <v>13241</v>
      </c>
      <c r="D273" t="s">
        <v>16172</v>
      </c>
      <c r="E273" t="s">
        <v>2253</v>
      </c>
      <c r="F273" t="s">
        <v>321</v>
      </c>
      <c r="G273" t="s">
        <v>15998</v>
      </c>
      <c r="H273" t="s">
        <v>15994</v>
      </c>
      <c r="J273" t="s">
        <v>8315</v>
      </c>
      <c r="K273" t="s">
        <v>13242</v>
      </c>
      <c r="L273">
        <v>20401001</v>
      </c>
      <c r="M273">
        <v>1020200941694</v>
      </c>
    </row>
    <row r="274" spans="1:13" x14ac:dyDescent="0.25">
      <c r="A274" t="s">
        <v>13240</v>
      </c>
      <c r="B274" t="s">
        <v>13244</v>
      </c>
      <c r="C274" t="s">
        <v>13244</v>
      </c>
      <c r="D274" t="s">
        <v>16172</v>
      </c>
      <c r="E274" t="s">
        <v>2253</v>
      </c>
      <c r="F274" t="s">
        <v>321</v>
      </c>
      <c r="G274" t="s">
        <v>15998</v>
      </c>
      <c r="H274" t="s">
        <v>15994</v>
      </c>
      <c r="J274" t="s">
        <v>8315</v>
      </c>
      <c r="K274" t="s">
        <v>16177</v>
      </c>
      <c r="L274">
        <v>20401001</v>
      </c>
      <c r="M274">
        <v>1020200941694</v>
      </c>
    </row>
    <row r="275" spans="1:13" x14ac:dyDescent="0.25">
      <c r="A275" t="s">
        <v>13243</v>
      </c>
      <c r="B275" t="s">
        <v>13246</v>
      </c>
      <c r="C275" t="s">
        <v>13246</v>
      </c>
      <c r="D275" t="s">
        <v>16172</v>
      </c>
      <c r="E275" t="s">
        <v>2253</v>
      </c>
      <c r="F275" t="s">
        <v>321</v>
      </c>
      <c r="G275" t="s">
        <v>15998</v>
      </c>
      <c r="H275" t="s">
        <v>15994</v>
      </c>
      <c r="J275" t="s">
        <v>8315</v>
      </c>
      <c r="K275" t="s">
        <v>13247</v>
      </c>
      <c r="L275">
        <v>20401001</v>
      </c>
      <c r="M275">
        <v>1020200941694</v>
      </c>
    </row>
    <row r="276" spans="1:13" x14ac:dyDescent="0.25">
      <c r="A276" t="s">
        <v>13245</v>
      </c>
      <c r="B276" t="s">
        <v>13235</v>
      </c>
      <c r="C276" t="s">
        <v>13235</v>
      </c>
      <c r="D276" t="s">
        <v>16172</v>
      </c>
      <c r="E276" t="s">
        <v>2253</v>
      </c>
      <c r="F276" t="s">
        <v>321</v>
      </c>
      <c r="G276" t="s">
        <v>15998</v>
      </c>
      <c r="H276" t="s">
        <v>15994</v>
      </c>
      <c r="J276" t="s">
        <v>8416</v>
      </c>
      <c r="K276" t="s">
        <v>16179</v>
      </c>
      <c r="L276">
        <v>20401001</v>
      </c>
      <c r="M276">
        <v>1020200941694</v>
      </c>
    </row>
    <row r="277" spans="1:13" x14ac:dyDescent="0.25">
      <c r="A277">
        <v>204002359</v>
      </c>
      <c r="B277" t="s">
        <v>2248</v>
      </c>
      <c r="C277" t="s">
        <v>2248</v>
      </c>
      <c r="D277" t="s">
        <v>16172</v>
      </c>
      <c r="E277" t="s">
        <v>2250</v>
      </c>
      <c r="F277" t="s">
        <v>414</v>
      </c>
      <c r="G277" t="s">
        <v>15957</v>
      </c>
      <c r="H277" t="s">
        <v>15994</v>
      </c>
      <c r="I277">
        <v>0</v>
      </c>
      <c r="J277" t="s">
        <v>8315</v>
      </c>
      <c r="K277" t="s">
        <v>16180</v>
      </c>
      <c r="L277">
        <v>20401001</v>
      </c>
      <c r="M277">
        <v>1020200940066</v>
      </c>
    </row>
    <row r="278" spans="1:13" x14ac:dyDescent="0.25">
      <c r="A278">
        <v>204002373</v>
      </c>
      <c r="B278" t="s">
        <v>16181</v>
      </c>
      <c r="C278" t="s">
        <v>16181</v>
      </c>
      <c r="D278" t="s">
        <v>16172</v>
      </c>
      <c r="E278" t="s">
        <v>6371</v>
      </c>
      <c r="F278" t="s">
        <v>414</v>
      </c>
      <c r="G278" t="s">
        <v>15957</v>
      </c>
      <c r="H278" t="s">
        <v>15994</v>
      </c>
      <c r="I278">
        <v>1</v>
      </c>
      <c r="J278" t="s">
        <v>8315</v>
      </c>
      <c r="K278" t="s">
        <v>16182</v>
      </c>
      <c r="L278">
        <v>20401001</v>
      </c>
      <c r="M278">
        <v>1020200940055</v>
      </c>
    </row>
    <row r="279" spans="1:13" x14ac:dyDescent="0.25">
      <c r="A279" t="s">
        <v>13248</v>
      </c>
      <c r="B279" t="s">
        <v>13249</v>
      </c>
      <c r="C279" t="s">
        <v>13249</v>
      </c>
      <c r="D279" t="s">
        <v>16172</v>
      </c>
      <c r="E279" t="s">
        <v>6371</v>
      </c>
      <c r="F279" t="s">
        <v>414</v>
      </c>
      <c r="G279" t="s">
        <v>15998</v>
      </c>
      <c r="H279" t="s">
        <v>15994</v>
      </c>
      <c r="J279" t="s">
        <v>8315</v>
      </c>
      <c r="K279" t="s">
        <v>16183</v>
      </c>
      <c r="L279">
        <v>20401001</v>
      </c>
      <c r="M279">
        <v>1020200940055</v>
      </c>
    </row>
    <row r="280" spans="1:13" x14ac:dyDescent="0.25">
      <c r="A280" t="s">
        <v>13250</v>
      </c>
      <c r="B280" t="s">
        <v>13251</v>
      </c>
      <c r="C280" t="s">
        <v>13251</v>
      </c>
      <c r="D280" t="s">
        <v>16172</v>
      </c>
      <c r="E280" t="s">
        <v>6371</v>
      </c>
      <c r="F280" t="s">
        <v>414</v>
      </c>
      <c r="G280" t="s">
        <v>15998</v>
      </c>
      <c r="H280" t="s">
        <v>15994</v>
      </c>
      <c r="J280" t="s">
        <v>8416</v>
      </c>
      <c r="K280" t="s">
        <v>8529</v>
      </c>
      <c r="L280">
        <v>20401001</v>
      </c>
      <c r="M280">
        <v>1020200940055</v>
      </c>
    </row>
    <row r="281" spans="1:13" x14ac:dyDescent="0.25">
      <c r="A281" t="s">
        <v>13252</v>
      </c>
      <c r="B281" t="s">
        <v>13253</v>
      </c>
      <c r="C281" t="s">
        <v>13253</v>
      </c>
      <c r="D281" t="s">
        <v>16172</v>
      </c>
      <c r="E281" t="s">
        <v>6371</v>
      </c>
      <c r="F281" t="s">
        <v>414</v>
      </c>
      <c r="G281" t="s">
        <v>15998</v>
      </c>
      <c r="H281" t="s">
        <v>15994</v>
      </c>
      <c r="J281" t="s">
        <v>8416</v>
      </c>
      <c r="K281" t="s">
        <v>8509</v>
      </c>
      <c r="L281">
        <v>20401001</v>
      </c>
      <c r="M281">
        <v>1020200940055</v>
      </c>
    </row>
    <row r="282" spans="1:13" x14ac:dyDescent="0.25">
      <c r="A282" t="s">
        <v>13254</v>
      </c>
      <c r="B282" t="s">
        <v>13255</v>
      </c>
      <c r="C282" t="s">
        <v>13255</v>
      </c>
      <c r="D282" t="s">
        <v>16172</v>
      </c>
      <c r="E282" t="s">
        <v>6371</v>
      </c>
      <c r="F282" t="s">
        <v>414</v>
      </c>
      <c r="G282" t="s">
        <v>15998</v>
      </c>
      <c r="H282" t="s">
        <v>15994</v>
      </c>
      <c r="J282" t="s">
        <v>8416</v>
      </c>
      <c r="K282" t="s">
        <v>13256</v>
      </c>
      <c r="L282">
        <v>20401001</v>
      </c>
      <c r="M282">
        <v>1020200940055</v>
      </c>
    </row>
    <row r="283" spans="1:13" x14ac:dyDescent="0.25">
      <c r="A283">
        <v>204002493</v>
      </c>
      <c r="B283" t="s">
        <v>16184</v>
      </c>
      <c r="C283" t="s">
        <v>16184</v>
      </c>
      <c r="D283" t="s">
        <v>16172</v>
      </c>
      <c r="E283" t="s">
        <v>6374</v>
      </c>
      <c r="F283" t="s">
        <v>566</v>
      </c>
      <c r="G283" t="s">
        <v>15957</v>
      </c>
      <c r="H283" t="s">
        <v>15994</v>
      </c>
      <c r="I283">
        <v>0</v>
      </c>
      <c r="J283" t="s">
        <v>8315</v>
      </c>
      <c r="K283" t="s">
        <v>16185</v>
      </c>
      <c r="L283">
        <v>20401001</v>
      </c>
      <c r="M283">
        <v>1020200943069</v>
      </c>
    </row>
    <row r="284" spans="1:13" x14ac:dyDescent="0.25">
      <c r="A284">
        <v>204002535</v>
      </c>
      <c r="B284" t="s">
        <v>16186</v>
      </c>
      <c r="C284" t="s">
        <v>16186</v>
      </c>
      <c r="D284" t="s">
        <v>16172</v>
      </c>
      <c r="E284" t="s">
        <v>461</v>
      </c>
      <c r="F284" t="s">
        <v>414</v>
      </c>
      <c r="G284" t="s">
        <v>15957</v>
      </c>
      <c r="H284" t="s">
        <v>15994</v>
      </c>
      <c r="I284">
        <v>0</v>
      </c>
      <c r="J284" t="s">
        <v>8839</v>
      </c>
      <c r="K284" t="s">
        <v>16187</v>
      </c>
      <c r="L284">
        <v>20401001</v>
      </c>
      <c r="M284">
        <v>1020200940099</v>
      </c>
    </row>
    <row r="285" spans="1:13" x14ac:dyDescent="0.25">
      <c r="A285">
        <v>204002567</v>
      </c>
      <c r="B285" t="s">
        <v>465</v>
      </c>
      <c r="C285" t="s">
        <v>465</v>
      </c>
      <c r="D285" t="s">
        <v>16172</v>
      </c>
      <c r="E285" t="s">
        <v>8225</v>
      </c>
      <c r="F285" t="s">
        <v>321</v>
      </c>
      <c r="G285" t="s">
        <v>15957</v>
      </c>
      <c r="H285" t="s">
        <v>15994</v>
      </c>
      <c r="I285">
        <v>0</v>
      </c>
      <c r="J285" t="s">
        <v>8315</v>
      </c>
      <c r="K285" t="s">
        <v>16188</v>
      </c>
      <c r="L285">
        <v>20401001</v>
      </c>
      <c r="M285">
        <v>1020200942057</v>
      </c>
    </row>
    <row r="286" spans="1:13" x14ac:dyDescent="0.25">
      <c r="A286">
        <v>204002574</v>
      </c>
      <c r="B286" t="s">
        <v>450</v>
      </c>
      <c r="C286" t="s">
        <v>450</v>
      </c>
      <c r="D286" t="s">
        <v>16172</v>
      </c>
      <c r="E286" t="s">
        <v>452</v>
      </c>
      <c r="F286" t="s">
        <v>321</v>
      </c>
      <c r="G286" t="s">
        <v>15957</v>
      </c>
      <c r="H286" t="s">
        <v>15994</v>
      </c>
      <c r="I286">
        <v>0</v>
      </c>
      <c r="J286" t="s">
        <v>8315</v>
      </c>
      <c r="K286" t="s">
        <v>16189</v>
      </c>
      <c r="L286">
        <v>20401001</v>
      </c>
      <c r="M286">
        <v>1020200940671</v>
      </c>
    </row>
    <row r="287" spans="1:13" x14ac:dyDescent="0.25">
      <c r="A287">
        <v>204002581</v>
      </c>
      <c r="B287" t="s">
        <v>16190</v>
      </c>
      <c r="C287" t="s">
        <v>16190</v>
      </c>
      <c r="D287" t="s">
        <v>16172</v>
      </c>
      <c r="E287" t="s">
        <v>6383</v>
      </c>
      <c r="F287" t="s">
        <v>414</v>
      </c>
      <c r="G287" t="s">
        <v>15957</v>
      </c>
      <c r="H287" t="s">
        <v>15994</v>
      </c>
      <c r="I287">
        <v>2</v>
      </c>
      <c r="J287" t="s">
        <v>8315</v>
      </c>
      <c r="K287" t="s">
        <v>16191</v>
      </c>
      <c r="L287">
        <v>20401001</v>
      </c>
      <c r="M287">
        <v>1020200940044</v>
      </c>
    </row>
    <row r="288" spans="1:13" x14ac:dyDescent="0.25">
      <c r="A288" t="s">
        <v>13257</v>
      </c>
      <c r="B288" t="s">
        <v>13258</v>
      </c>
      <c r="C288" t="s">
        <v>13258</v>
      </c>
      <c r="D288" t="s">
        <v>16172</v>
      </c>
      <c r="E288" t="s">
        <v>6383</v>
      </c>
      <c r="F288" t="s">
        <v>414</v>
      </c>
      <c r="G288" t="s">
        <v>15998</v>
      </c>
      <c r="H288" t="s">
        <v>15994</v>
      </c>
      <c r="J288" t="s">
        <v>8315</v>
      </c>
      <c r="K288" t="s">
        <v>16192</v>
      </c>
      <c r="L288">
        <v>20401001</v>
      </c>
      <c r="M288">
        <v>1020200940044</v>
      </c>
    </row>
    <row r="289" spans="1:13" x14ac:dyDescent="0.25">
      <c r="A289" t="s">
        <v>13259</v>
      </c>
      <c r="B289" t="s">
        <v>13262</v>
      </c>
      <c r="C289" t="s">
        <v>13262</v>
      </c>
      <c r="D289" t="s">
        <v>16172</v>
      </c>
      <c r="E289" t="s">
        <v>6383</v>
      </c>
      <c r="F289" t="s">
        <v>414</v>
      </c>
      <c r="G289" t="s">
        <v>15998</v>
      </c>
      <c r="H289" t="s">
        <v>15994</v>
      </c>
      <c r="J289" t="s">
        <v>8315</v>
      </c>
      <c r="K289" t="s">
        <v>16193</v>
      </c>
      <c r="L289">
        <v>20401001</v>
      </c>
      <c r="M289">
        <v>1020200940044</v>
      </c>
    </row>
    <row r="290" spans="1:13" x14ac:dyDescent="0.25">
      <c r="A290" t="s">
        <v>13261</v>
      </c>
      <c r="B290" t="s">
        <v>13260</v>
      </c>
      <c r="C290" t="s">
        <v>13260</v>
      </c>
      <c r="D290" t="s">
        <v>16172</v>
      </c>
      <c r="E290" t="s">
        <v>6383</v>
      </c>
      <c r="F290" t="s">
        <v>414</v>
      </c>
      <c r="G290" t="s">
        <v>15998</v>
      </c>
      <c r="H290" t="s">
        <v>15994</v>
      </c>
      <c r="J290" t="s">
        <v>8416</v>
      </c>
      <c r="K290" t="s">
        <v>16194</v>
      </c>
      <c r="L290">
        <v>20401001</v>
      </c>
      <c r="M290">
        <v>1020200940044</v>
      </c>
    </row>
    <row r="291" spans="1:13" x14ac:dyDescent="0.25">
      <c r="A291">
        <v>204002630</v>
      </c>
      <c r="B291" t="s">
        <v>441</v>
      </c>
      <c r="C291" t="s">
        <v>441</v>
      </c>
      <c r="D291" t="s">
        <v>16172</v>
      </c>
      <c r="E291" t="s">
        <v>443</v>
      </c>
      <c r="F291" t="s">
        <v>321</v>
      </c>
      <c r="G291" t="s">
        <v>15957</v>
      </c>
      <c r="H291" t="s">
        <v>15994</v>
      </c>
      <c r="I291">
        <v>0</v>
      </c>
      <c r="J291" t="s">
        <v>8315</v>
      </c>
      <c r="K291" t="s">
        <v>16195</v>
      </c>
      <c r="L291">
        <v>20401001</v>
      </c>
      <c r="M291">
        <v>1020200941507</v>
      </c>
    </row>
    <row r="292" spans="1:13" x14ac:dyDescent="0.25">
      <c r="A292">
        <v>204002662</v>
      </c>
      <c r="B292" t="s">
        <v>456</v>
      </c>
      <c r="C292" t="s">
        <v>456</v>
      </c>
      <c r="D292" t="s">
        <v>16172</v>
      </c>
      <c r="E292" t="s">
        <v>16196</v>
      </c>
      <c r="F292" t="s">
        <v>325</v>
      </c>
      <c r="G292" t="s">
        <v>15957</v>
      </c>
      <c r="H292" t="s">
        <v>15994</v>
      </c>
      <c r="I292">
        <v>1</v>
      </c>
      <c r="J292" t="s">
        <v>8315</v>
      </c>
      <c r="K292" t="s">
        <v>16197</v>
      </c>
      <c r="L292">
        <v>20401001</v>
      </c>
      <c r="M292">
        <v>1020200940693</v>
      </c>
    </row>
    <row r="293" spans="1:13" x14ac:dyDescent="0.25">
      <c r="A293" t="s">
        <v>13263</v>
      </c>
      <c r="B293" t="s">
        <v>13264</v>
      </c>
      <c r="C293" t="s">
        <v>13264</v>
      </c>
      <c r="D293" t="s">
        <v>16172</v>
      </c>
      <c r="E293" t="s">
        <v>16196</v>
      </c>
      <c r="F293" t="s">
        <v>325</v>
      </c>
      <c r="G293" t="s">
        <v>15998</v>
      </c>
      <c r="H293" t="s">
        <v>15994</v>
      </c>
      <c r="J293" t="s">
        <v>8315</v>
      </c>
      <c r="K293" t="s">
        <v>13265</v>
      </c>
      <c r="L293">
        <v>20401001</v>
      </c>
      <c r="M293">
        <v>1020200940693</v>
      </c>
    </row>
    <row r="294" spans="1:13" x14ac:dyDescent="0.25">
      <c r="A294" t="s">
        <v>13266</v>
      </c>
      <c r="B294" t="s">
        <v>13267</v>
      </c>
      <c r="C294" t="s">
        <v>13267</v>
      </c>
      <c r="D294" t="s">
        <v>16172</v>
      </c>
      <c r="E294" t="s">
        <v>16196</v>
      </c>
      <c r="F294" t="s">
        <v>325</v>
      </c>
      <c r="G294" t="s">
        <v>15998</v>
      </c>
      <c r="H294" t="s">
        <v>15994</v>
      </c>
      <c r="J294" t="s">
        <v>8315</v>
      </c>
      <c r="K294" t="s">
        <v>13268</v>
      </c>
      <c r="L294">
        <v>20401001</v>
      </c>
      <c r="M294">
        <v>1020200940693</v>
      </c>
    </row>
    <row r="295" spans="1:13" x14ac:dyDescent="0.25">
      <c r="A295">
        <v>204002687</v>
      </c>
      <c r="B295" t="s">
        <v>453</v>
      </c>
      <c r="C295" t="s">
        <v>453</v>
      </c>
      <c r="D295" t="s">
        <v>16172</v>
      </c>
      <c r="E295" t="s">
        <v>455</v>
      </c>
      <c r="F295" t="s">
        <v>321</v>
      </c>
      <c r="G295" t="s">
        <v>15957</v>
      </c>
      <c r="H295" t="s">
        <v>15994</v>
      </c>
      <c r="I295">
        <v>0</v>
      </c>
      <c r="J295" t="s">
        <v>8315</v>
      </c>
      <c r="K295" t="s">
        <v>16198</v>
      </c>
      <c r="L295">
        <v>20401001</v>
      </c>
      <c r="M295">
        <v>1020200940737</v>
      </c>
    </row>
    <row r="296" spans="1:13" x14ac:dyDescent="0.25">
      <c r="A296">
        <v>204002729</v>
      </c>
      <c r="B296" t="s">
        <v>16199</v>
      </c>
      <c r="C296" t="s">
        <v>16199</v>
      </c>
      <c r="D296" t="s">
        <v>16172</v>
      </c>
      <c r="E296" t="s">
        <v>479</v>
      </c>
      <c r="F296" t="s">
        <v>414</v>
      </c>
      <c r="G296" t="s">
        <v>15957</v>
      </c>
      <c r="H296" t="s">
        <v>15994</v>
      </c>
      <c r="I296">
        <v>4</v>
      </c>
      <c r="J296" t="s">
        <v>8315</v>
      </c>
      <c r="K296" t="s">
        <v>16200</v>
      </c>
      <c r="L296">
        <v>20401001</v>
      </c>
      <c r="M296">
        <v>1020200940165</v>
      </c>
    </row>
    <row r="297" spans="1:13" x14ac:dyDescent="0.25">
      <c r="A297" t="s">
        <v>13269</v>
      </c>
      <c r="B297" t="s">
        <v>13270</v>
      </c>
      <c r="C297" t="s">
        <v>13270</v>
      </c>
      <c r="D297" t="s">
        <v>16172</v>
      </c>
      <c r="E297" t="s">
        <v>479</v>
      </c>
      <c r="F297" t="s">
        <v>414</v>
      </c>
      <c r="G297" t="s">
        <v>15998</v>
      </c>
      <c r="H297" t="s">
        <v>15994</v>
      </c>
      <c r="J297" t="s">
        <v>8315</v>
      </c>
      <c r="K297" t="s">
        <v>16197</v>
      </c>
      <c r="L297">
        <v>20401001</v>
      </c>
      <c r="M297">
        <v>1020200940165</v>
      </c>
    </row>
    <row r="298" spans="1:13" x14ac:dyDescent="0.25">
      <c r="A298" t="s">
        <v>13271</v>
      </c>
      <c r="B298" t="s">
        <v>13272</v>
      </c>
      <c r="C298" t="s">
        <v>13272</v>
      </c>
      <c r="D298" t="s">
        <v>16172</v>
      </c>
      <c r="E298" t="s">
        <v>479</v>
      </c>
      <c r="F298" t="s">
        <v>414</v>
      </c>
      <c r="G298" t="s">
        <v>15998</v>
      </c>
      <c r="H298" t="s">
        <v>15994</v>
      </c>
      <c r="J298" t="s">
        <v>8315</v>
      </c>
      <c r="K298" t="s">
        <v>16201</v>
      </c>
      <c r="L298">
        <v>20401001</v>
      </c>
      <c r="M298">
        <v>1020200940165</v>
      </c>
    </row>
    <row r="299" spans="1:13" x14ac:dyDescent="0.25">
      <c r="A299" t="s">
        <v>13273</v>
      </c>
      <c r="B299" t="s">
        <v>13274</v>
      </c>
      <c r="C299" t="s">
        <v>13274</v>
      </c>
      <c r="D299" t="s">
        <v>16172</v>
      </c>
      <c r="E299" t="s">
        <v>479</v>
      </c>
      <c r="F299" t="s">
        <v>414</v>
      </c>
      <c r="G299" t="s">
        <v>15998</v>
      </c>
      <c r="H299" t="s">
        <v>15994</v>
      </c>
      <c r="J299" t="s">
        <v>8315</v>
      </c>
      <c r="K299" t="s">
        <v>16202</v>
      </c>
      <c r="L299">
        <v>20401001</v>
      </c>
      <c r="M299">
        <v>1020200940165</v>
      </c>
    </row>
    <row r="300" spans="1:13" x14ac:dyDescent="0.25">
      <c r="A300" t="s">
        <v>13275</v>
      </c>
      <c r="B300" t="s">
        <v>13276</v>
      </c>
      <c r="C300" t="s">
        <v>13276</v>
      </c>
      <c r="D300" t="s">
        <v>16172</v>
      </c>
      <c r="E300" t="s">
        <v>479</v>
      </c>
      <c r="F300" t="s">
        <v>414</v>
      </c>
      <c r="G300" t="s">
        <v>15998</v>
      </c>
      <c r="H300" t="s">
        <v>15994</v>
      </c>
      <c r="J300" t="s">
        <v>8315</v>
      </c>
      <c r="K300" t="s">
        <v>16203</v>
      </c>
      <c r="L300">
        <v>20401001</v>
      </c>
      <c r="M300">
        <v>1020200940165</v>
      </c>
    </row>
    <row r="301" spans="1:13" x14ac:dyDescent="0.25">
      <c r="A301">
        <v>204002750</v>
      </c>
      <c r="B301" t="s">
        <v>462</v>
      </c>
      <c r="C301" t="s">
        <v>462</v>
      </c>
      <c r="D301" t="s">
        <v>16172</v>
      </c>
      <c r="E301" t="s">
        <v>464</v>
      </c>
      <c r="F301" t="s">
        <v>321</v>
      </c>
      <c r="G301" t="s">
        <v>15957</v>
      </c>
      <c r="H301" t="s">
        <v>15994</v>
      </c>
      <c r="I301">
        <v>1</v>
      </c>
      <c r="J301" t="s">
        <v>8315</v>
      </c>
      <c r="K301" t="s">
        <v>16204</v>
      </c>
      <c r="L301">
        <v>20401001</v>
      </c>
      <c r="M301">
        <v>1020200940484</v>
      </c>
    </row>
    <row r="302" spans="1:13" x14ac:dyDescent="0.25">
      <c r="A302" t="s">
        <v>13277</v>
      </c>
      <c r="B302" t="s">
        <v>13278</v>
      </c>
      <c r="C302" t="s">
        <v>13278</v>
      </c>
      <c r="D302" t="s">
        <v>16172</v>
      </c>
      <c r="E302" t="s">
        <v>464</v>
      </c>
      <c r="F302" t="s">
        <v>321</v>
      </c>
      <c r="G302" t="s">
        <v>15998</v>
      </c>
      <c r="H302" t="s">
        <v>15994</v>
      </c>
      <c r="J302" t="s">
        <v>8315</v>
      </c>
      <c r="K302" t="s">
        <v>16205</v>
      </c>
      <c r="L302">
        <v>20401001</v>
      </c>
      <c r="M302">
        <v>1020200940484</v>
      </c>
    </row>
    <row r="303" spans="1:13" x14ac:dyDescent="0.25">
      <c r="A303">
        <v>204002790</v>
      </c>
      <c r="B303" t="s">
        <v>16206</v>
      </c>
      <c r="C303" t="s">
        <v>16206</v>
      </c>
      <c r="D303" t="s">
        <v>16172</v>
      </c>
      <c r="E303" t="s">
        <v>469</v>
      </c>
      <c r="F303" t="s">
        <v>414</v>
      </c>
      <c r="G303" t="s">
        <v>15957</v>
      </c>
      <c r="H303" t="s">
        <v>15994</v>
      </c>
      <c r="I303">
        <v>0</v>
      </c>
      <c r="J303" t="s">
        <v>8315</v>
      </c>
      <c r="K303" t="s">
        <v>16207</v>
      </c>
      <c r="L303">
        <v>20401001</v>
      </c>
      <c r="M303">
        <v>1020200940143</v>
      </c>
    </row>
    <row r="304" spans="1:13" x14ac:dyDescent="0.25">
      <c r="A304">
        <v>204002870</v>
      </c>
      <c r="B304" t="s">
        <v>480</v>
      </c>
      <c r="C304" t="s">
        <v>480</v>
      </c>
      <c r="D304" t="s">
        <v>16172</v>
      </c>
      <c r="E304" t="s">
        <v>482</v>
      </c>
      <c r="F304" t="s">
        <v>321</v>
      </c>
      <c r="G304" t="s">
        <v>15957</v>
      </c>
      <c r="H304" t="s">
        <v>15994</v>
      </c>
      <c r="I304">
        <v>1</v>
      </c>
      <c r="J304" t="s">
        <v>8315</v>
      </c>
      <c r="K304" t="s">
        <v>16208</v>
      </c>
      <c r="L304">
        <v>20401001</v>
      </c>
      <c r="M304">
        <v>1020200940760</v>
      </c>
    </row>
    <row r="305" spans="1:13" x14ac:dyDescent="0.25">
      <c r="A305" t="s">
        <v>13279</v>
      </c>
      <c r="B305" t="s">
        <v>13280</v>
      </c>
      <c r="C305" t="s">
        <v>13280</v>
      </c>
      <c r="D305" t="s">
        <v>16172</v>
      </c>
      <c r="E305" t="s">
        <v>482</v>
      </c>
      <c r="F305" t="s">
        <v>321</v>
      </c>
      <c r="G305" t="s">
        <v>15998</v>
      </c>
      <c r="H305" t="s">
        <v>15994</v>
      </c>
      <c r="J305" t="s">
        <v>8315</v>
      </c>
      <c r="K305" t="s">
        <v>13281</v>
      </c>
      <c r="L305">
        <v>20401001</v>
      </c>
      <c r="M305">
        <v>1020200940760</v>
      </c>
    </row>
    <row r="306" spans="1:13" x14ac:dyDescent="0.25">
      <c r="A306">
        <v>204002905</v>
      </c>
      <c r="B306" t="s">
        <v>447</v>
      </c>
      <c r="C306" t="s">
        <v>447</v>
      </c>
      <c r="D306" t="s">
        <v>16172</v>
      </c>
      <c r="E306" t="s">
        <v>449</v>
      </c>
      <c r="F306" t="s">
        <v>321</v>
      </c>
      <c r="G306" t="s">
        <v>15957</v>
      </c>
      <c r="H306" t="s">
        <v>15994</v>
      </c>
      <c r="I306">
        <v>1</v>
      </c>
      <c r="J306" t="s">
        <v>8315</v>
      </c>
      <c r="K306" t="s">
        <v>16209</v>
      </c>
      <c r="L306">
        <v>20401001</v>
      </c>
      <c r="M306">
        <v>1020200940650</v>
      </c>
    </row>
    <row r="307" spans="1:13" x14ac:dyDescent="0.25">
      <c r="A307" t="s">
        <v>13282</v>
      </c>
      <c r="B307" t="s">
        <v>13286</v>
      </c>
      <c r="C307" t="s">
        <v>13286</v>
      </c>
      <c r="D307" t="s">
        <v>16172</v>
      </c>
      <c r="E307" t="s">
        <v>449</v>
      </c>
      <c r="F307" t="s">
        <v>321</v>
      </c>
      <c r="G307" t="s">
        <v>15998</v>
      </c>
      <c r="H307" t="s">
        <v>15994</v>
      </c>
      <c r="J307" t="s">
        <v>8315</v>
      </c>
      <c r="K307" t="s">
        <v>16210</v>
      </c>
      <c r="L307">
        <v>20401001</v>
      </c>
      <c r="M307">
        <v>1020200940650</v>
      </c>
    </row>
    <row r="308" spans="1:13" x14ac:dyDescent="0.25">
      <c r="A308" t="s">
        <v>13285</v>
      </c>
      <c r="B308" t="s">
        <v>13283</v>
      </c>
      <c r="C308" t="s">
        <v>13283</v>
      </c>
      <c r="D308" t="s">
        <v>16172</v>
      </c>
      <c r="E308" t="s">
        <v>449</v>
      </c>
      <c r="F308" t="s">
        <v>321</v>
      </c>
      <c r="G308" t="s">
        <v>15998</v>
      </c>
      <c r="H308" t="s">
        <v>15994</v>
      </c>
      <c r="J308" t="s">
        <v>8416</v>
      </c>
      <c r="K308" t="s">
        <v>13284</v>
      </c>
      <c r="L308">
        <v>20401001</v>
      </c>
      <c r="M308">
        <v>1020200940650</v>
      </c>
    </row>
    <row r="309" spans="1:13" x14ac:dyDescent="0.25">
      <c r="A309">
        <v>204002944</v>
      </c>
      <c r="B309" t="s">
        <v>474</v>
      </c>
      <c r="C309" t="s">
        <v>474</v>
      </c>
      <c r="D309" t="s">
        <v>16172</v>
      </c>
      <c r="E309" t="s">
        <v>476</v>
      </c>
      <c r="F309" t="s">
        <v>321</v>
      </c>
      <c r="G309" t="s">
        <v>15957</v>
      </c>
      <c r="H309" t="s">
        <v>15994</v>
      </c>
      <c r="I309">
        <v>1</v>
      </c>
      <c r="J309" t="s">
        <v>8315</v>
      </c>
      <c r="K309" t="s">
        <v>16211</v>
      </c>
      <c r="L309">
        <v>20401001</v>
      </c>
      <c r="M309">
        <v>1020200940638</v>
      </c>
    </row>
    <row r="310" spans="1:13" x14ac:dyDescent="0.25">
      <c r="A310" t="s">
        <v>13287</v>
      </c>
      <c r="B310" t="s">
        <v>13288</v>
      </c>
      <c r="C310" t="s">
        <v>13288</v>
      </c>
      <c r="D310" t="s">
        <v>16172</v>
      </c>
      <c r="E310" t="s">
        <v>476</v>
      </c>
      <c r="F310" t="s">
        <v>321</v>
      </c>
      <c r="G310" t="s">
        <v>15998</v>
      </c>
      <c r="H310" t="s">
        <v>15994</v>
      </c>
      <c r="J310" t="s">
        <v>8315</v>
      </c>
      <c r="K310" t="s">
        <v>16212</v>
      </c>
      <c r="L310">
        <v>20401001</v>
      </c>
      <c r="M310">
        <v>1020200940638</v>
      </c>
    </row>
    <row r="311" spans="1:13" x14ac:dyDescent="0.25">
      <c r="A311" t="s">
        <v>13289</v>
      </c>
      <c r="B311" t="s">
        <v>13290</v>
      </c>
      <c r="C311" t="s">
        <v>13290</v>
      </c>
      <c r="D311" t="s">
        <v>16172</v>
      </c>
      <c r="E311" t="s">
        <v>476</v>
      </c>
      <c r="F311" t="s">
        <v>321</v>
      </c>
      <c r="G311" t="s">
        <v>15998</v>
      </c>
      <c r="H311" t="s">
        <v>15994</v>
      </c>
      <c r="J311" t="s">
        <v>8416</v>
      </c>
      <c r="K311" t="s">
        <v>16213</v>
      </c>
      <c r="L311">
        <v>20401001</v>
      </c>
      <c r="M311">
        <v>1020200940638</v>
      </c>
    </row>
    <row r="312" spans="1:13" x14ac:dyDescent="0.25">
      <c r="A312" t="s">
        <v>13291</v>
      </c>
      <c r="B312" t="s">
        <v>13292</v>
      </c>
      <c r="C312" t="s">
        <v>13292</v>
      </c>
      <c r="D312" t="s">
        <v>16172</v>
      </c>
      <c r="E312" t="s">
        <v>476</v>
      </c>
      <c r="F312" t="s">
        <v>321</v>
      </c>
      <c r="G312" t="s">
        <v>15998</v>
      </c>
      <c r="H312" t="s">
        <v>15994</v>
      </c>
      <c r="J312" t="s">
        <v>8416</v>
      </c>
      <c r="K312" t="s">
        <v>16214</v>
      </c>
      <c r="L312">
        <v>20401001</v>
      </c>
      <c r="M312">
        <v>1020200940638</v>
      </c>
    </row>
    <row r="313" spans="1:13" x14ac:dyDescent="0.25">
      <c r="A313">
        <v>204002983</v>
      </c>
      <c r="B313" t="s">
        <v>6375</v>
      </c>
      <c r="C313" t="s">
        <v>6375</v>
      </c>
      <c r="D313" t="s">
        <v>16172</v>
      </c>
      <c r="E313" t="s">
        <v>6377</v>
      </c>
      <c r="F313" t="s">
        <v>321</v>
      </c>
      <c r="G313" t="s">
        <v>15957</v>
      </c>
      <c r="H313" t="s">
        <v>15994</v>
      </c>
      <c r="I313">
        <v>2</v>
      </c>
      <c r="J313" t="s">
        <v>8315</v>
      </c>
      <c r="K313" t="s">
        <v>16215</v>
      </c>
      <c r="L313">
        <v>20401001</v>
      </c>
      <c r="M313">
        <v>1020200941716</v>
      </c>
    </row>
    <row r="314" spans="1:13" x14ac:dyDescent="0.25">
      <c r="A314" t="s">
        <v>13293</v>
      </c>
      <c r="B314" t="s">
        <v>13296</v>
      </c>
      <c r="C314" t="s">
        <v>13296</v>
      </c>
      <c r="D314" t="s">
        <v>16172</v>
      </c>
      <c r="E314" t="s">
        <v>6377</v>
      </c>
      <c r="F314" t="s">
        <v>321</v>
      </c>
      <c r="G314" t="s">
        <v>15998</v>
      </c>
      <c r="H314" t="s">
        <v>15994</v>
      </c>
      <c r="J314" t="s">
        <v>8315</v>
      </c>
      <c r="K314" t="s">
        <v>16216</v>
      </c>
      <c r="L314">
        <v>20401001</v>
      </c>
      <c r="M314">
        <v>1020200941716</v>
      </c>
    </row>
    <row r="315" spans="1:13" x14ac:dyDescent="0.25">
      <c r="A315" t="s">
        <v>13295</v>
      </c>
      <c r="B315" t="s">
        <v>13298</v>
      </c>
      <c r="C315" t="s">
        <v>13298</v>
      </c>
      <c r="D315" t="s">
        <v>16172</v>
      </c>
      <c r="E315" t="s">
        <v>6377</v>
      </c>
      <c r="F315" t="s">
        <v>321</v>
      </c>
      <c r="G315" t="s">
        <v>15998</v>
      </c>
      <c r="H315" t="s">
        <v>15994</v>
      </c>
      <c r="J315" t="s">
        <v>8315</v>
      </c>
      <c r="K315" t="s">
        <v>16217</v>
      </c>
      <c r="L315">
        <v>20401001</v>
      </c>
      <c r="M315">
        <v>1020200941716</v>
      </c>
    </row>
    <row r="316" spans="1:13" x14ac:dyDescent="0.25">
      <c r="A316" t="s">
        <v>13297</v>
      </c>
      <c r="B316" t="s">
        <v>13294</v>
      </c>
      <c r="C316" t="s">
        <v>13294</v>
      </c>
      <c r="D316" t="s">
        <v>16172</v>
      </c>
      <c r="E316" t="s">
        <v>6377</v>
      </c>
      <c r="F316" t="s">
        <v>321</v>
      </c>
      <c r="G316" t="s">
        <v>15998</v>
      </c>
      <c r="H316" t="s">
        <v>15994</v>
      </c>
      <c r="J316" t="s">
        <v>8416</v>
      </c>
      <c r="K316" t="s">
        <v>16218</v>
      </c>
      <c r="L316">
        <v>20401001</v>
      </c>
      <c r="M316">
        <v>1020200941716</v>
      </c>
    </row>
    <row r="317" spans="1:13" x14ac:dyDescent="0.25">
      <c r="A317">
        <v>204003497</v>
      </c>
      <c r="B317" t="s">
        <v>444</v>
      </c>
      <c r="C317" t="s">
        <v>444</v>
      </c>
      <c r="D317" t="s">
        <v>16172</v>
      </c>
      <c r="E317" t="s">
        <v>446</v>
      </c>
      <c r="F317" t="s">
        <v>321</v>
      </c>
      <c r="G317" t="s">
        <v>15957</v>
      </c>
      <c r="H317" t="s">
        <v>15994</v>
      </c>
      <c r="I317">
        <v>1</v>
      </c>
      <c r="J317" t="s">
        <v>8315</v>
      </c>
      <c r="K317" t="s">
        <v>16202</v>
      </c>
      <c r="L317">
        <v>20401001</v>
      </c>
      <c r="M317">
        <v>1020200941606</v>
      </c>
    </row>
    <row r="318" spans="1:13" x14ac:dyDescent="0.25">
      <c r="A318" t="s">
        <v>13299</v>
      </c>
      <c r="B318" t="s">
        <v>13300</v>
      </c>
      <c r="C318" t="s">
        <v>13300</v>
      </c>
      <c r="D318" t="s">
        <v>16172</v>
      </c>
      <c r="E318" t="s">
        <v>446</v>
      </c>
      <c r="F318" t="s">
        <v>321</v>
      </c>
      <c r="G318" t="s">
        <v>15998</v>
      </c>
      <c r="H318" t="s">
        <v>15994</v>
      </c>
      <c r="J318" t="s">
        <v>8315</v>
      </c>
      <c r="K318" t="s">
        <v>16203</v>
      </c>
      <c r="L318">
        <v>20401001</v>
      </c>
      <c r="M318">
        <v>1020200941606</v>
      </c>
    </row>
    <row r="319" spans="1:13" x14ac:dyDescent="0.25">
      <c r="A319">
        <v>204003507</v>
      </c>
      <c r="B319" t="s">
        <v>470</v>
      </c>
      <c r="C319" t="s">
        <v>470</v>
      </c>
      <c r="D319" t="s">
        <v>16172</v>
      </c>
      <c r="E319" t="s">
        <v>472</v>
      </c>
      <c r="F319" t="s">
        <v>473</v>
      </c>
      <c r="G319" t="s">
        <v>15957</v>
      </c>
      <c r="H319" t="s">
        <v>15994</v>
      </c>
      <c r="I319">
        <v>0</v>
      </c>
      <c r="J319" t="s">
        <v>8315</v>
      </c>
      <c r="K319" t="s">
        <v>16219</v>
      </c>
      <c r="L319">
        <v>20401001</v>
      </c>
      <c r="M319">
        <v>1020200940539</v>
      </c>
    </row>
    <row r="320" spans="1:13" x14ac:dyDescent="0.25">
      <c r="A320">
        <v>204004317</v>
      </c>
      <c r="B320" t="s">
        <v>16220</v>
      </c>
      <c r="C320" t="s">
        <v>16220</v>
      </c>
      <c r="D320" t="s">
        <v>16172</v>
      </c>
      <c r="E320" t="s">
        <v>6380</v>
      </c>
      <c r="F320" t="s">
        <v>321</v>
      </c>
      <c r="G320" t="s">
        <v>15957</v>
      </c>
      <c r="H320" t="s">
        <v>15994</v>
      </c>
      <c r="I320">
        <v>0</v>
      </c>
      <c r="J320" t="s">
        <v>8315</v>
      </c>
      <c r="K320" t="s">
        <v>16221</v>
      </c>
      <c r="L320">
        <v>20401001</v>
      </c>
      <c r="M320">
        <v>1040200631107</v>
      </c>
    </row>
    <row r="321" spans="1:13" x14ac:dyDescent="0.25">
      <c r="A321">
        <v>205002873</v>
      </c>
      <c r="B321" t="s">
        <v>6911</v>
      </c>
      <c r="C321" t="s">
        <v>6911</v>
      </c>
      <c r="D321" t="s">
        <v>16222</v>
      </c>
      <c r="E321" t="s">
        <v>6913</v>
      </c>
      <c r="F321" t="s">
        <v>321</v>
      </c>
      <c r="G321" t="s">
        <v>15957</v>
      </c>
      <c r="H321" t="s">
        <v>15994</v>
      </c>
      <c r="I321">
        <v>1</v>
      </c>
      <c r="J321" t="s">
        <v>8315</v>
      </c>
      <c r="K321" t="s">
        <v>16227</v>
      </c>
      <c r="L321">
        <v>20501001</v>
      </c>
      <c r="M321">
        <v>1020201255656</v>
      </c>
    </row>
    <row r="322" spans="1:13" x14ac:dyDescent="0.25">
      <c r="A322" t="s">
        <v>13307</v>
      </c>
      <c r="B322" t="s">
        <v>13308</v>
      </c>
      <c r="C322" t="s">
        <v>13308</v>
      </c>
      <c r="D322" t="s">
        <v>16222</v>
      </c>
      <c r="E322" t="s">
        <v>6913</v>
      </c>
      <c r="F322" t="s">
        <v>321</v>
      </c>
      <c r="G322" t="s">
        <v>15998</v>
      </c>
      <c r="H322" t="s">
        <v>15994</v>
      </c>
      <c r="J322" t="s">
        <v>8315</v>
      </c>
      <c r="K322" t="s">
        <v>16228</v>
      </c>
      <c r="L322">
        <v>20501001</v>
      </c>
      <c r="M322">
        <v>1020201255656</v>
      </c>
    </row>
    <row r="323" spans="1:13" x14ac:dyDescent="0.25">
      <c r="A323">
        <v>205003041</v>
      </c>
      <c r="B323" t="s">
        <v>2283</v>
      </c>
      <c r="C323" t="s">
        <v>2283</v>
      </c>
      <c r="D323" t="s">
        <v>16222</v>
      </c>
      <c r="E323" t="s">
        <v>2285</v>
      </c>
      <c r="F323" t="s">
        <v>321</v>
      </c>
      <c r="G323" t="s">
        <v>15957</v>
      </c>
      <c r="H323" t="s">
        <v>15994</v>
      </c>
      <c r="I323">
        <v>3</v>
      </c>
      <c r="J323" t="s">
        <v>8315</v>
      </c>
      <c r="K323" t="s">
        <v>16229</v>
      </c>
      <c r="L323">
        <v>20501001</v>
      </c>
      <c r="M323">
        <v>1020201256030</v>
      </c>
    </row>
    <row r="324" spans="1:13" x14ac:dyDescent="0.25">
      <c r="A324" t="s">
        <v>13309</v>
      </c>
      <c r="B324" t="s">
        <v>13310</v>
      </c>
      <c r="C324" t="s">
        <v>13310</v>
      </c>
      <c r="D324" t="s">
        <v>16222</v>
      </c>
      <c r="E324" t="s">
        <v>2285</v>
      </c>
      <c r="F324" t="s">
        <v>321</v>
      </c>
      <c r="G324" t="s">
        <v>15998</v>
      </c>
      <c r="H324" t="s">
        <v>15994</v>
      </c>
      <c r="J324" t="s">
        <v>8315</v>
      </c>
      <c r="K324" t="s">
        <v>16230</v>
      </c>
      <c r="L324">
        <v>20501001</v>
      </c>
      <c r="M324">
        <v>1020201256030</v>
      </c>
    </row>
    <row r="325" spans="1:13" x14ac:dyDescent="0.25">
      <c r="A325" t="s">
        <v>13311</v>
      </c>
      <c r="B325" t="s">
        <v>13312</v>
      </c>
      <c r="C325" t="s">
        <v>13312</v>
      </c>
      <c r="D325" t="s">
        <v>16222</v>
      </c>
      <c r="E325" t="s">
        <v>2285</v>
      </c>
      <c r="F325" t="s">
        <v>321</v>
      </c>
      <c r="G325" t="s">
        <v>15998</v>
      </c>
      <c r="H325" t="s">
        <v>15994</v>
      </c>
      <c r="J325" t="s">
        <v>8315</v>
      </c>
      <c r="K325" t="s">
        <v>16231</v>
      </c>
      <c r="L325">
        <v>20501001</v>
      </c>
      <c r="M325">
        <v>1020201256030</v>
      </c>
    </row>
    <row r="326" spans="1:13" x14ac:dyDescent="0.25">
      <c r="A326" t="s">
        <v>13313</v>
      </c>
      <c r="B326" t="s">
        <v>13314</v>
      </c>
      <c r="C326" t="s">
        <v>13314</v>
      </c>
      <c r="D326" t="s">
        <v>16222</v>
      </c>
      <c r="E326" t="s">
        <v>2285</v>
      </c>
      <c r="F326" t="s">
        <v>321</v>
      </c>
      <c r="G326" t="s">
        <v>15998</v>
      </c>
      <c r="H326" t="s">
        <v>15994</v>
      </c>
      <c r="J326" t="s">
        <v>8315</v>
      </c>
      <c r="K326" t="s">
        <v>16232</v>
      </c>
      <c r="L326">
        <v>20501001</v>
      </c>
      <c r="M326">
        <v>1020201256030</v>
      </c>
    </row>
    <row r="327" spans="1:13" x14ac:dyDescent="0.25">
      <c r="A327">
        <v>205003059</v>
      </c>
      <c r="B327" t="s">
        <v>2298</v>
      </c>
      <c r="C327" t="s">
        <v>2298</v>
      </c>
      <c r="D327" t="s">
        <v>16222</v>
      </c>
      <c r="E327" t="s">
        <v>2300</v>
      </c>
      <c r="F327" t="s">
        <v>566</v>
      </c>
      <c r="G327" t="s">
        <v>15957</v>
      </c>
      <c r="H327" t="s">
        <v>15994</v>
      </c>
      <c r="I327">
        <v>0</v>
      </c>
      <c r="J327" t="s">
        <v>8315</v>
      </c>
      <c r="K327" t="s">
        <v>16233</v>
      </c>
      <c r="L327">
        <v>20501001</v>
      </c>
      <c r="M327">
        <v>1020201255832</v>
      </c>
    </row>
    <row r="328" spans="1:13" x14ac:dyDescent="0.25">
      <c r="A328">
        <v>205003066</v>
      </c>
      <c r="B328" t="s">
        <v>2274</v>
      </c>
      <c r="C328" t="s">
        <v>2274</v>
      </c>
      <c r="D328" t="s">
        <v>16222</v>
      </c>
      <c r="E328" t="s">
        <v>2276</v>
      </c>
      <c r="F328" t="s">
        <v>321</v>
      </c>
      <c r="G328" t="s">
        <v>15957</v>
      </c>
      <c r="H328" t="s">
        <v>15994</v>
      </c>
      <c r="I328">
        <v>0</v>
      </c>
      <c r="J328" t="s">
        <v>8315</v>
      </c>
      <c r="K328" t="s">
        <v>16234</v>
      </c>
      <c r="L328">
        <v>20501001</v>
      </c>
      <c r="M328">
        <v>1020201255887</v>
      </c>
    </row>
    <row r="329" spans="1:13" x14ac:dyDescent="0.25">
      <c r="A329">
        <v>205003115</v>
      </c>
      <c r="B329" t="s">
        <v>2277</v>
      </c>
      <c r="C329" t="s">
        <v>2277</v>
      </c>
      <c r="D329" t="s">
        <v>16222</v>
      </c>
      <c r="E329" t="s">
        <v>2279</v>
      </c>
      <c r="F329" t="s">
        <v>321</v>
      </c>
      <c r="G329" t="s">
        <v>15957</v>
      </c>
      <c r="H329" t="s">
        <v>15994</v>
      </c>
      <c r="I329">
        <v>0</v>
      </c>
      <c r="J329" t="s">
        <v>8315</v>
      </c>
      <c r="K329" t="s">
        <v>16235</v>
      </c>
      <c r="L329">
        <v>20501001</v>
      </c>
      <c r="M329">
        <v>1020201255931</v>
      </c>
    </row>
    <row r="330" spans="1:13" x14ac:dyDescent="0.25">
      <c r="A330">
        <v>205003122</v>
      </c>
      <c r="B330" t="s">
        <v>2280</v>
      </c>
      <c r="C330" t="s">
        <v>2280</v>
      </c>
      <c r="D330" t="s">
        <v>16222</v>
      </c>
      <c r="E330" t="s">
        <v>2282</v>
      </c>
      <c r="F330" t="s">
        <v>321</v>
      </c>
      <c r="G330" t="s">
        <v>15957</v>
      </c>
      <c r="H330" t="s">
        <v>15994</v>
      </c>
      <c r="I330">
        <v>2</v>
      </c>
      <c r="J330" t="s">
        <v>8315</v>
      </c>
      <c r="K330" t="s">
        <v>16236</v>
      </c>
      <c r="L330">
        <v>20501001</v>
      </c>
      <c r="M330">
        <v>1020201255678</v>
      </c>
    </row>
    <row r="331" spans="1:13" x14ac:dyDescent="0.25">
      <c r="A331" t="s">
        <v>13315</v>
      </c>
      <c r="B331" t="s">
        <v>13316</v>
      </c>
      <c r="C331" t="s">
        <v>13316</v>
      </c>
      <c r="D331" t="s">
        <v>16222</v>
      </c>
      <c r="E331" t="s">
        <v>2282</v>
      </c>
      <c r="F331" t="s">
        <v>321</v>
      </c>
      <c r="G331" t="s">
        <v>15998</v>
      </c>
      <c r="H331" t="s">
        <v>15994</v>
      </c>
      <c r="J331" t="s">
        <v>8315</v>
      </c>
      <c r="K331" t="s">
        <v>16237</v>
      </c>
      <c r="L331">
        <v>20501001</v>
      </c>
      <c r="M331">
        <v>1020201255678</v>
      </c>
    </row>
    <row r="332" spans="1:13" x14ac:dyDescent="0.25">
      <c r="A332" t="s">
        <v>13317</v>
      </c>
      <c r="B332" t="s">
        <v>13318</v>
      </c>
      <c r="C332" t="s">
        <v>13318</v>
      </c>
      <c r="D332" t="s">
        <v>16222</v>
      </c>
      <c r="E332" t="s">
        <v>2282</v>
      </c>
      <c r="F332" t="s">
        <v>321</v>
      </c>
      <c r="G332" t="s">
        <v>15998</v>
      </c>
      <c r="H332" t="s">
        <v>15994</v>
      </c>
      <c r="J332" t="s">
        <v>8315</v>
      </c>
      <c r="K332" t="s">
        <v>16237</v>
      </c>
      <c r="L332">
        <v>20501001</v>
      </c>
      <c r="M332">
        <v>1020201255678</v>
      </c>
    </row>
    <row r="333" spans="1:13" x14ac:dyDescent="0.25">
      <c r="A333">
        <v>205003154</v>
      </c>
      <c r="B333" t="s">
        <v>2260</v>
      </c>
      <c r="C333" t="s">
        <v>2260</v>
      </c>
      <c r="D333" t="s">
        <v>16222</v>
      </c>
      <c r="E333" t="s">
        <v>8226</v>
      </c>
      <c r="F333" t="s">
        <v>321</v>
      </c>
      <c r="G333" t="s">
        <v>15957</v>
      </c>
      <c r="H333" t="s">
        <v>15994</v>
      </c>
      <c r="I333">
        <v>1</v>
      </c>
      <c r="J333" t="s">
        <v>8315</v>
      </c>
      <c r="K333" t="s">
        <v>16238</v>
      </c>
      <c r="L333">
        <v>20501001</v>
      </c>
      <c r="M333">
        <v>1020201255910</v>
      </c>
    </row>
    <row r="334" spans="1:13" x14ac:dyDescent="0.25">
      <c r="A334" t="s">
        <v>13319</v>
      </c>
      <c r="B334" t="s">
        <v>13323</v>
      </c>
      <c r="C334" t="s">
        <v>13323</v>
      </c>
      <c r="D334" t="s">
        <v>16222</v>
      </c>
      <c r="E334" t="s">
        <v>8226</v>
      </c>
      <c r="F334" t="s">
        <v>321</v>
      </c>
      <c r="G334" t="s">
        <v>15998</v>
      </c>
      <c r="H334" t="s">
        <v>15994</v>
      </c>
      <c r="J334" t="s">
        <v>8315</v>
      </c>
      <c r="K334" t="s">
        <v>16239</v>
      </c>
      <c r="L334">
        <v>20501001</v>
      </c>
      <c r="M334">
        <v>1020201255910</v>
      </c>
    </row>
    <row r="335" spans="1:13" x14ac:dyDescent="0.25">
      <c r="A335" t="s">
        <v>13322</v>
      </c>
      <c r="B335" t="s">
        <v>13320</v>
      </c>
      <c r="C335" t="s">
        <v>13320</v>
      </c>
      <c r="D335" t="s">
        <v>16222</v>
      </c>
      <c r="E335" t="s">
        <v>8226</v>
      </c>
      <c r="F335" t="s">
        <v>321</v>
      </c>
      <c r="G335" t="s">
        <v>15998</v>
      </c>
      <c r="H335" t="s">
        <v>15994</v>
      </c>
      <c r="J335" t="s">
        <v>8416</v>
      </c>
      <c r="K335" t="s">
        <v>13321</v>
      </c>
      <c r="L335">
        <v>20501001</v>
      </c>
      <c r="M335">
        <v>1020201255910</v>
      </c>
    </row>
    <row r="336" spans="1:13" x14ac:dyDescent="0.25">
      <c r="A336">
        <v>205003161</v>
      </c>
      <c r="B336" t="s">
        <v>2286</v>
      </c>
      <c r="C336" t="s">
        <v>2286</v>
      </c>
      <c r="D336" t="s">
        <v>16222</v>
      </c>
      <c r="E336" t="s">
        <v>2288</v>
      </c>
      <c r="F336" t="s">
        <v>321</v>
      </c>
      <c r="G336" t="s">
        <v>15957</v>
      </c>
      <c r="H336" t="s">
        <v>15994</v>
      </c>
      <c r="I336">
        <v>0</v>
      </c>
      <c r="J336" t="s">
        <v>8315</v>
      </c>
      <c r="K336" t="s">
        <v>16240</v>
      </c>
      <c r="L336">
        <v>20501001</v>
      </c>
      <c r="M336">
        <v>1020201255854</v>
      </c>
    </row>
    <row r="337" spans="1:13" x14ac:dyDescent="0.25">
      <c r="A337">
        <v>205003179</v>
      </c>
      <c r="B337" t="s">
        <v>2262</v>
      </c>
      <c r="C337" t="s">
        <v>2262</v>
      </c>
      <c r="D337" t="s">
        <v>16222</v>
      </c>
      <c r="E337" t="s">
        <v>2264</v>
      </c>
      <c r="F337" t="s">
        <v>321</v>
      </c>
      <c r="G337" t="s">
        <v>15957</v>
      </c>
      <c r="H337" t="s">
        <v>15994</v>
      </c>
      <c r="I337">
        <v>1</v>
      </c>
      <c r="J337" t="s">
        <v>8315</v>
      </c>
      <c r="K337" t="s">
        <v>16241</v>
      </c>
      <c r="L337">
        <v>20501001</v>
      </c>
      <c r="M337">
        <v>1020201256052</v>
      </c>
    </row>
    <row r="338" spans="1:13" x14ac:dyDescent="0.25">
      <c r="A338" t="s">
        <v>13324</v>
      </c>
      <c r="B338" t="s">
        <v>13325</v>
      </c>
      <c r="C338" t="s">
        <v>13325</v>
      </c>
      <c r="D338" t="s">
        <v>16222</v>
      </c>
      <c r="E338" t="s">
        <v>2264</v>
      </c>
      <c r="F338" t="s">
        <v>321</v>
      </c>
      <c r="G338" t="s">
        <v>15998</v>
      </c>
      <c r="H338" t="s">
        <v>15994</v>
      </c>
      <c r="J338" t="s">
        <v>8315</v>
      </c>
      <c r="K338" t="s">
        <v>16242</v>
      </c>
      <c r="L338">
        <v>20501001</v>
      </c>
      <c r="M338">
        <v>1020201256052</v>
      </c>
    </row>
    <row r="339" spans="1:13" x14ac:dyDescent="0.25">
      <c r="A339">
        <v>205003193</v>
      </c>
      <c r="B339" t="s">
        <v>16243</v>
      </c>
      <c r="C339" t="s">
        <v>16243</v>
      </c>
      <c r="D339" t="s">
        <v>16222</v>
      </c>
      <c r="E339" t="s">
        <v>2270</v>
      </c>
      <c r="F339" t="s">
        <v>321</v>
      </c>
      <c r="G339" t="s">
        <v>15957</v>
      </c>
      <c r="H339" t="s">
        <v>15994</v>
      </c>
      <c r="I339">
        <v>2</v>
      </c>
      <c r="J339" t="s">
        <v>8315</v>
      </c>
      <c r="K339" t="s">
        <v>16244</v>
      </c>
      <c r="L339">
        <v>20501001</v>
      </c>
      <c r="M339">
        <v>1020201255909</v>
      </c>
    </row>
    <row r="340" spans="1:13" x14ac:dyDescent="0.25">
      <c r="A340" t="s">
        <v>13326</v>
      </c>
      <c r="B340" t="s">
        <v>13327</v>
      </c>
      <c r="C340" t="s">
        <v>13327</v>
      </c>
      <c r="D340" t="s">
        <v>16222</v>
      </c>
      <c r="E340" t="s">
        <v>2270</v>
      </c>
      <c r="F340" t="s">
        <v>321</v>
      </c>
      <c r="G340" t="s">
        <v>15998</v>
      </c>
      <c r="H340" t="s">
        <v>15994</v>
      </c>
      <c r="J340" t="s">
        <v>8315</v>
      </c>
      <c r="K340" t="s">
        <v>16245</v>
      </c>
      <c r="L340">
        <v>20501001</v>
      </c>
      <c r="M340">
        <v>1020201255909</v>
      </c>
    </row>
    <row r="341" spans="1:13" x14ac:dyDescent="0.25">
      <c r="A341" t="s">
        <v>13328</v>
      </c>
      <c r="B341" t="s">
        <v>13329</v>
      </c>
      <c r="C341" t="s">
        <v>13329</v>
      </c>
      <c r="D341" t="s">
        <v>16222</v>
      </c>
      <c r="E341" t="s">
        <v>2270</v>
      </c>
      <c r="F341" t="s">
        <v>321</v>
      </c>
      <c r="G341" t="s">
        <v>15998</v>
      </c>
      <c r="H341" t="s">
        <v>15994</v>
      </c>
      <c r="J341" t="s">
        <v>8315</v>
      </c>
      <c r="K341" t="s">
        <v>16246</v>
      </c>
      <c r="L341">
        <v>20501001</v>
      </c>
      <c r="M341">
        <v>1020201255909</v>
      </c>
    </row>
    <row r="342" spans="1:13" x14ac:dyDescent="0.25">
      <c r="A342">
        <v>205003228</v>
      </c>
      <c r="B342" t="s">
        <v>2265</v>
      </c>
      <c r="C342" t="s">
        <v>2265</v>
      </c>
      <c r="D342" t="s">
        <v>16222</v>
      </c>
      <c r="E342" t="s">
        <v>2267</v>
      </c>
      <c r="F342" t="s">
        <v>321</v>
      </c>
      <c r="G342" t="s">
        <v>15957</v>
      </c>
      <c r="H342" t="s">
        <v>15994</v>
      </c>
      <c r="I342">
        <v>0</v>
      </c>
      <c r="J342" t="s">
        <v>8315</v>
      </c>
      <c r="K342" t="s">
        <v>16247</v>
      </c>
      <c r="L342">
        <v>20501001</v>
      </c>
      <c r="M342">
        <v>1020201256041</v>
      </c>
    </row>
    <row r="343" spans="1:13" x14ac:dyDescent="0.25">
      <c r="A343">
        <v>205003235</v>
      </c>
      <c r="B343" t="s">
        <v>2289</v>
      </c>
      <c r="C343" t="s">
        <v>2289</v>
      </c>
      <c r="D343" t="s">
        <v>16222</v>
      </c>
      <c r="E343" t="s">
        <v>2291</v>
      </c>
      <c r="F343" t="s">
        <v>321</v>
      </c>
      <c r="G343" t="s">
        <v>15957</v>
      </c>
      <c r="H343" t="s">
        <v>15994</v>
      </c>
      <c r="I343">
        <v>1</v>
      </c>
      <c r="J343" t="s">
        <v>8315</v>
      </c>
      <c r="K343" t="s">
        <v>16248</v>
      </c>
      <c r="L343">
        <v>20501001</v>
      </c>
      <c r="M343">
        <v>1020201255953</v>
      </c>
    </row>
    <row r="344" spans="1:13" x14ac:dyDescent="0.25">
      <c r="A344" t="s">
        <v>13330</v>
      </c>
      <c r="B344" t="s">
        <v>13331</v>
      </c>
      <c r="C344" t="s">
        <v>13331</v>
      </c>
      <c r="D344" t="s">
        <v>16222</v>
      </c>
      <c r="E344" t="s">
        <v>2291</v>
      </c>
      <c r="F344" t="s">
        <v>321</v>
      </c>
      <c r="G344" t="s">
        <v>15998</v>
      </c>
      <c r="H344" t="s">
        <v>15994</v>
      </c>
      <c r="J344" t="s">
        <v>8315</v>
      </c>
      <c r="K344" t="s">
        <v>16249</v>
      </c>
      <c r="L344">
        <v>20501001</v>
      </c>
      <c r="M344">
        <v>1020201255953</v>
      </c>
    </row>
    <row r="345" spans="1:13" x14ac:dyDescent="0.25">
      <c r="A345">
        <v>205003242</v>
      </c>
      <c r="B345" t="s">
        <v>2292</v>
      </c>
      <c r="C345" t="s">
        <v>2292</v>
      </c>
      <c r="D345" t="s">
        <v>16222</v>
      </c>
      <c r="E345" t="s">
        <v>2294</v>
      </c>
      <c r="F345" t="s">
        <v>321</v>
      </c>
      <c r="G345" t="s">
        <v>15957</v>
      </c>
      <c r="H345" t="s">
        <v>15994</v>
      </c>
      <c r="I345">
        <v>1</v>
      </c>
      <c r="J345" t="s">
        <v>8315</v>
      </c>
      <c r="K345" t="s">
        <v>16250</v>
      </c>
      <c r="L345">
        <v>20501001</v>
      </c>
      <c r="M345">
        <v>1020201255843</v>
      </c>
    </row>
    <row r="346" spans="1:13" x14ac:dyDescent="0.25">
      <c r="A346" t="s">
        <v>13332</v>
      </c>
      <c r="B346" t="s">
        <v>13336</v>
      </c>
      <c r="C346" t="s">
        <v>13336</v>
      </c>
      <c r="D346" t="s">
        <v>16222</v>
      </c>
      <c r="E346" t="s">
        <v>2294</v>
      </c>
      <c r="F346" t="s">
        <v>321</v>
      </c>
      <c r="G346" t="s">
        <v>15998</v>
      </c>
      <c r="H346" t="s">
        <v>15994</v>
      </c>
      <c r="J346" t="s">
        <v>8315</v>
      </c>
      <c r="K346" t="s">
        <v>16251</v>
      </c>
      <c r="L346">
        <v>20501001</v>
      </c>
      <c r="M346">
        <v>1020201255843</v>
      </c>
    </row>
    <row r="347" spans="1:13" x14ac:dyDescent="0.25">
      <c r="A347" t="s">
        <v>13335</v>
      </c>
      <c r="B347" t="s">
        <v>13333</v>
      </c>
      <c r="C347" t="s">
        <v>13333</v>
      </c>
      <c r="D347" t="s">
        <v>16222</v>
      </c>
      <c r="E347" t="s">
        <v>2294</v>
      </c>
      <c r="F347" t="s">
        <v>321</v>
      </c>
      <c r="G347" t="s">
        <v>15998</v>
      </c>
      <c r="H347" t="s">
        <v>15994</v>
      </c>
      <c r="J347" t="s">
        <v>8416</v>
      </c>
      <c r="K347" t="s">
        <v>13334</v>
      </c>
      <c r="L347">
        <v>20501001</v>
      </c>
      <c r="M347">
        <v>1020201255843</v>
      </c>
    </row>
    <row r="348" spans="1:13" x14ac:dyDescent="0.25">
      <c r="A348" t="s">
        <v>13337</v>
      </c>
      <c r="B348" t="s">
        <v>13338</v>
      </c>
      <c r="C348" t="s">
        <v>13338</v>
      </c>
      <c r="D348" t="s">
        <v>16222</v>
      </c>
      <c r="E348" t="s">
        <v>2294</v>
      </c>
      <c r="F348" t="s">
        <v>321</v>
      </c>
      <c r="G348" t="s">
        <v>15998</v>
      </c>
      <c r="H348" t="s">
        <v>15994</v>
      </c>
      <c r="J348" t="s">
        <v>8416</v>
      </c>
      <c r="K348" t="s">
        <v>13339</v>
      </c>
      <c r="L348">
        <v>20501001</v>
      </c>
      <c r="M348">
        <v>1020201255843</v>
      </c>
    </row>
    <row r="349" spans="1:13" x14ac:dyDescent="0.25">
      <c r="A349">
        <v>205003267</v>
      </c>
      <c r="B349" t="s">
        <v>2271</v>
      </c>
      <c r="C349" t="s">
        <v>2271</v>
      </c>
      <c r="D349" t="s">
        <v>16222</v>
      </c>
      <c r="E349" t="s">
        <v>2273</v>
      </c>
      <c r="F349" t="s">
        <v>321</v>
      </c>
      <c r="G349" t="s">
        <v>15957</v>
      </c>
      <c r="H349" t="s">
        <v>15994</v>
      </c>
      <c r="I349">
        <v>0</v>
      </c>
      <c r="J349" t="s">
        <v>8315</v>
      </c>
      <c r="K349" t="s">
        <v>16252</v>
      </c>
      <c r="L349">
        <v>20501001</v>
      </c>
      <c r="M349">
        <v>1020201255964</v>
      </c>
    </row>
    <row r="350" spans="1:13" x14ac:dyDescent="0.25">
      <c r="A350">
        <v>205003274</v>
      </c>
      <c r="B350" t="s">
        <v>6919</v>
      </c>
      <c r="C350" t="s">
        <v>6919</v>
      </c>
      <c r="D350" t="s">
        <v>16222</v>
      </c>
      <c r="E350" t="s">
        <v>6921</v>
      </c>
      <c r="F350" t="s">
        <v>321</v>
      </c>
      <c r="G350" t="s">
        <v>15957</v>
      </c>
      <c r="H350" t="s">
        <v>15994</v>
      </c>
      <c r="I350">
        <v>1</v>
      </c>
      <c r="J350" t="s">
        <v>8315</v>
      </c>
      <c r="K350" t="s">
        <v>16253</v>
      </c>
      <c r="L350">
        <v>20501001</v>
      </c>
      <c r="M350">
        <v>1020201255645</v>
      </c>
    </row>
    <row r="351" spans="1:13" x14ac:dyDescent="0.25">
      <c r="A351" t="s">
        <v>13340</v>
      </c>
      <c r="B351" t="s">
        <v>13341</v>
      </c>
      <c r="C351" t="s">
        <v>13341</v>
      </c>
      <c r="D351" t="s">
        <v>16222</v>
      </c>
      <c r="E351" t="s">
        <v>6921</v>
      </c>
      <c r="F351" t="s">
        <v>321</v>
      </c>
      <c r="G351" t="s">
        <v>15998</v>
      </c>
      <c r="H351" t="s">
        <v>15994</v>
      </c>
      <c r="J351" t="s">
        <v>8315</v>
      </c>
      <c r="K351" t="s">
        <v>16254</v>
      </c>
      <c r="L351">
        <v>20501001</v>
      </c>
      <c r="M351">
        <v>1020201255645</v>
      </c>
    </row>
    <row r="352" spans="1:13" x14ac:dyDescent="0.25">
      <c r="A352">
        <v>205003281</v>
      </c>
      <c r="B352" t="s">
        <v>6939</v>
      </c>
      <c r="C352" t="s">
        <v>6939</v>
      </c>
      <c r="D352" t="s">
        <v>16222</v>
      </c>
      <c r="E352" t="s">
        <v>6941</v>
      </c>
      <c r="F352" t="s">
        <v>321</v>
      </c>
      <c r="G352" t="s">
        <v>15957</v>
      </c>
      <c r="H352" t="s">
        <v>15994</v>
      </c>
      <c r="I352">
        <v>1</v>
      </c>
      <c r="J352" t="s">
        <v>8315</v>
      </c>
      <c r="K352" t="s">
        <v>16255</v>
      </c>
      <c r="L352">
        <v>20501001</v>
      </c>
      <c r="M352">
        <v>1020201256063</v>
      </c>
    </row>
    <row r="353" spans="1:13" x14ac:dyDescent="0.25">
      <c r="A353" t="s">
        <v>13342</v>
      </c>
      <c r="B353" t="s">
        <v>13343</v>
      </c>
      <c r="C353" t="s">
        <v>13343</v>
      </c>
      <c r="D353" t="s">
        <v>16222</v>
      </c>
      <c r="E353" t="s">
        <v>6941</v>
      </c>
      <c r="F353" t="s">
        <v>321</v>
      </c>
      <c r="G353" t="s">
        <v>15998</v>
      </c>
      <c r="H353" t="s">
        <v>15994</v>
      </c>
      <c r="J353" t="s">
        <v>8315</v>
      </c>
      <c r="K353" t="s">
        <v>16256</v>
      </c>
      <c r="L353">
        <v>20501001</v>
      </c>
      <c r="M353">
        <v>1020201256063</v>
      </c>
    </row>
    <row r="354" spans="1:13" x14ac:dyDescent="0.25">
      <c r="A354">
        <v>205003309</v>
      </c>
      <c r="B354" t="s">
        <v>2254</v>
      </c>
      <c r="C354" t="s">
        <v>2254</v>
      </c>
      <c r="D354" t="s">
        <v>16222</v>
      </c>
      <c r="E354" t="s">
        <v>2256</v>
      </c>
      <c r="F354" t="s">
        <v>321</v>
      </c>
      <c r="G354" t="s">
        <v>15957</v>
      </c>
      <c r="H354" t="s">
        <v>15994</v>
      </c>
      <c r="I354">
        <v>2</v>
      </c>
      <c r="J354" t="s">
        <v>8315</v>
      </c>
      <c r="K354" t="s">
        <v>16257</v>
      </c>
      <c r="L354">
        <v>20501001</v>
      </c>
      <c r="M354">
        <v>1020201255667</v>
      </c>
    </row>
    <row r="355" spans="1:13" x14ac:dyDescent="0.25">
      <c r="A355" t="s">
        <v>13344</v>
      </c>
      <c r="B355" t="s">
        <v>13345</v>
      </c>
      <c r="C355" t="s">
        <v>13345</v>
      </c>
      <c r="D355" t="s">
        <v>16222</v>
      </c>
      <c r="E355" t="s">
        <v>2256</v>
      </c>
      <c r="F355" t="s">
        <v>321</v>
      </c>
      <c r="G355" t="s">
        <v>15998</v>
      </c>
      <c r="H355" t="s">
        <v>15994</v>
      </c>
      <c r="J355" t="s">
        <v>8315</v>
      </c>
      <c r="K355" t="s">
        <v>16258</v>
      </c>
      <c r="L355">
        <v>20501001</v>
      </c>
      <c r="M355">
        <v>1020201255667</v>
      </c>
    </row>
    <row r="356" spans="1:13" x14ac:dyDescent="0.25">
      <c r="A356" t="s">
        <v>13346</v>
      </c>
      <c r="B356" t="s">
        <v>13347</v>
      </c>
      <c r="C356" t="s">
        <v>13347</v>
      </c>
      <c r="D356" t="s">
        <v>16222</v>
      </c>
      <c r="E356" t="s">
        <v>2256</v>
      </c>
      <c r="F356" t="s">
        <v>321</v>
      </c>
      <c r="G356" t="s">
        <v>15998</v>
      </c>
      <c r="H356" t="s">
        <v>15994</v>
      </c>
      <c r="J356" t="s">
        <v>8315</v>
      </c>
      <c r="K356" t="s">
        <v>16259</v>
      </c>
      <c r="L356">
        <v>20501001</v>
      </c>
      <c r="M356">
        <v>1020201255667</v>
      </c>
    </row>
    <row r="357" spans="1:13" x14ac:dyDescent="0.25">
      <c r="A357" t="s">
        <v>13348</v>
      </c>
      <c r="B357" t="s">
        <v>13349</v>
      </c>
      <c r="C357" t="s">
        <v>13349</v>
      </c>
      <c r="D357" t="s">
        <v>16222</v>
      </c>
      <c r="E357" t="s">
        <v>2256</v>
      </c>
      <c r="F357" t="s">
        <v>321</v>
      </c>
      <c r="G357" t="s">
        <v>15998</v>
      </c>
      <c r="H357" t="s">
        <v>15994</v>
      </c>
      <c r="J357" t="s">
        <v>8416</v>
      </c>
      <c r="K357" t="s">
        <v>13350</v>
      </c>
      <c r="L357">
        <v>20501001</v>
      </c>
      <c r="M357">
        <v>1020201255667</v>
      </c>
    </row>
    <row r="358" spans="1:13" x14ac:dyDescent="0.25">
      <c r="A358">
        <v>205003348</v>
      </c>
      <c r="B358" t="s">
        <v>2295</v>
      </c>
      <c r="C358" t="s">
        <v>2295</v>
      </c>
      <c r="D358" t="s">
        <v>16222</v>
      </c>
      <c r="E358" t="s">
        <v>16260</v>
      </c>
      <c r="F358" t="s">
        <v>321</v>
      </c>
      <c r="G358" t="s">
        <v>15957</v>
      </c>
      <c r="H358" t="s">
        <v>15994</v>
      </c>
      <c r="I358">
        <v>0</v>
      </c>
      <c r="J358" t="s">
        <v>8315</v>
      </c>
      <c r="K358" t="s">
        <v>16261</v>
      </c>
      <c r="L358">
        <v>20501001</v>
      </c>
      <c r="M358">
        <v>1020201256008</v>
      </c>
    </row>
    <row r="359" spans="1:13" x14ac:dyDescent="0.25">
      <c r="A359">
        <v>205004038</v>
      </c>
      <c r="B359" t="s">
        <v>6925</v>
      </c>
      <c r="C359" t="s">
        <v>6925</v>
      </c>
      <c r="D359" t="s">
        <v>16222</v>
      </c>
      <c r="E359" t="s">
        <v>6927</v>
      </c>
      <c r="F359" t="s">
        <v>414</v>
      </c>
      <c r="G359" t="s">
        <v>15957</v>
      </c>
      <c r="H359" t="s">
        <v>15994</v>
      </c>
      <c r="I359">
        <v>1</v>
      </c>
      <c r="J359" t="s">
        <v>8315</v>
      </c>
      <c r="K359" t="s">
        <v>16262</v>
      </c>
      <c r="L359">
        <v>20501001</v>
      </c>
      <c r="M359">
        <v>1020201254480</v>
      </c>
    </row>
    <row r="360" spans="1:13" x14ac:dyDescent="0.25">
      <c r="A360" t="s">
        <v>13351</v>
      </c>
      <c r="B360" t="s">
        <v>13352</v>
      </c>
      <c r="C360" t="s">
        <v>13352</v>
      </c>
      <c r="D360" t="s">
        <v>16222</v>
      </c>
      <c r="E360" t="s">
        <v>6927</v>
      </c>
      <c r="F360" t="s">
        <v>414</v>
      </c>
      <c r="G360" t="s">
        <v>15998</v>
      </c>
      <c r="H360" t="s">
        <v>15994</v>
      </c>
      <c r="J360" t="s">
        <v>8315</v>
      </c>
      <c r="K360" t="s">
        <v>13353</v>
      </c>
      <c r="L360">
        <v>20501001</v>
      </c>
      <c r="M360">
        <v>1020201254480</v>
      </c>
    </row>
    <row r="361" spans="1:13" x14ac:dyDescent="0.25">
      <c r="A361">
        <v>205004207</v>
      </c>
      <c r="B361" t="s">
        <v>6933</v>
      </c>
      <c r="C361" t="s">
        <v>6933</v>
      </c>
      <c r="D361" t="s">
        <v>16222</v>
      </c>
      <c r="E361" t="s">
        <v>6935</v>
      </c>
      <c r="F361" t="s">
        <v>414</v>
      </c>
      <c r="G361" t="s">
        <v>15957</v>
      </c>
      <c r="H361" t="s">
        <v>15994</v>
      </c>
      <c r="I361">
        <v>0</v>
      </c>
      <c r="J361" t="s">
        <v>8315</v>
      </c>
      <c r="K361" t="s">
        <v>16263</v>
      </c>
      <c r="L361">
        <v>20501001</v>
      </c>
      <c r="M361">
        <v>1020201254391</v>
      </c>
    </row>
    <row r="362" spans="1:13" x14ac:dyDescent="0.25">
      <c r="A362">
        <v>205004239</v>
      </c>
      <c r="B362" t="s">
        <v>6922</v>
      </c>
      <c r="C362" t="s">
        <v>6922</v>
      </c>
      <c r="D362" t="s">
        <v>16222</v>
      </c>
      <c r="E362" t="s">
        <v>6924</v>
      </c>
      <c r="F362" t="s">
        <v>549</v>
      </c>
      <c r="G362" t="s">
        <v>15957</v>
      </c>
      <c r="H362" t="s">
        <v>15994</v>
      </c>
      <c r="I362">
        <v>0</v>
      </c>
      <c r="J362" t="s">
        <v>8315</v>
      </c>
      <c r="K362" t="s">
        <v>16264</v>
      </c>
      <c r="L362">
        <v>20501001</v>
      </c>
      <c r="M362">
        <v>1020201254611</v>
      </c>
    </row>
    <row r="363" spans="1:13" x14ac:dyDescent="0.25">
      <c r="A363">
        <v>205004292</v>
      </c>
      <c r="B363" t="s">
        <v>6928</v>
      </c>
      <c r="C363" t="s">
        <v>6928</v>
      </c>
      <c r="D363" t="s">
        <v>16222</v>
      </c>
      <c r="E363" t="s">
        <v>6930</v>
      </c>
      <c r="F363" t="s">
        <v>549</v>
      </c>
      <c r="G363" t="s">
        <v>15957</v>
      </c>
      <c r="H363" t="s">
        <v>15994</v>
      </c>
      <c r="I363">
        <v>1</v>
      </c>
      <c r="J363" t="s">
        <v>8315</v>
      </c>
      <c r="K363" t="s">
        <v>16265</v>
      </c>
      <c r="L363">
        <v>20501001</v>
      </c>
      <c r="M363">
        <v>1020201254600</v>
      </c>
    </row>
    <row r="364" spans="1:13" x14ac:dyDescent="0.25">
      <c r="A364" t="s">
        <v>13354</v>
      </c>
      <c r="B364" t="s">
        <v>13355</v>
      </c>
      <c r="C364" t="s">
        <v>13355</v>
      </c>
      <c r="D364" t="s">
        <v>16222</v>
      </c>
      <c r="E364" t="s">
        <v>6930</v>
      </c>
      <c r="F364" t="s">
        <v>549</v>
      </c>
      <c r="G364" t="s">
        <v>15998</v>
      </c>
      <c r="H364" t="s">
        <v>15994</v>
      </c>
      <c r="J364" t="s">
        <v>8315</v>
      </c>
      <c r="K364" t="s">
        <v>13356</v>
      </c>
      <c r="L364">
        <v>20501001</v>
      </c>
      <c r="M364">
        <v>1020201254600</v>
      </c>
    </row>
    <row r="365" spans="1:13" x14ac:dyDescent="0.25">
      <c r="A365">
        <v>205004831</v>
      </c>
      <c r="B365" t="s">
        <v>6936</v>
      </c>
      <c r="C365" t="s">
        <v>6936</v>
      </c>
      <c r="D365" t="s">
        <v>16222</v>
      </c>
      <c r="E365" t="s">
        <v>6938</v>
      </c>
      <c r="F365" t="s">
        <v>321</v>
      </c>
      <c r="G365" t="s">
        <v>15957</v>
      </c>
      <c r="H365" t="s">
        <v>15994</v>
      </c>
      <c r="I365">
        <v>1</v>
      </c>
      <c r="J365" t="s">
        <v>8315</v>
      </c>
      <c r="K365" t="s">
        <v>16266</v>
      </c>
      <c r="L365">
        <v>20501001</v>
      </c>
      <c r="M365">
        <v>1020201256085</v>
      </c>
    </row>
    <row r="366" spans="1:13" x14ac:dyDescent="0.25">
      <c r="A366" t="s">
        <v>13357</v>
      </c>
      <c r="B366" t="s">
        <v>13358</v>
      </c>
      <c r="C366" t="s">
        <v>13358</v>
      </c>
      <c r="D366" t="s">
        <v>16222</v>
      </c>
      <c r="E366" t="s">
        <v>6938</v>
      </c>
      <c r="F366" t="s">
        <v>321</v>
      </c>
      <c r="G366" t="s">
        <v>15998</v>
      </c>
      <c r="H366" t="s">
        <v>15994</v>
      </c>
      <c r="J366" t="s">
        <v>8315</v>
      </c>
      <c r="K366" t="s">
        <v>16267</v>
      </c>
      <c r="L366">
        <v>20501001</v>
      </c>
      <c r="M366">
        <v>1020201256085</v>
      </c>
    </row>
    <row r="367" spans="1:13" x14ac:dyDescent="0.25">
      <c r="A367" t="s">
        <v>16268</v>
      </c>
      <c r="B367" t="s">
        <v>16269</v>
      </c>
      <c r="C367" t="s">
        <v>16269</v>
      </c>
      <c r="D367" t="s">
        <v>16222</v>
      </c>
      <c r="E367" t="s">
        <v>6938</v>
      </c>
      <c r="F367" t="s">
        <v>321</v>
      </c>
      <c r="G367" t="s">
        <v>15998</v>
      </c>
      <c r="H367" t="s">
        <v>15994</v>
      </c>
      <c r="J367" t="s">
        <v>8315</v>
      </c>
      <c r="K367" t="s">
        <v>16267</v>
      </c>
      <c r="L367">
        <v>20501001</v>
      </c>
      <c r="M367">
        <v>1020201256085</v>
      </c>
    </row>
    <row r="368" spans="1:13" x14ac:dyDescent="0.25">
      <c r="A368">
        <v>205005419</v>
      </c>
      <c r="B368" t="s">
        <v>6914</v>
      </c>
      <c r="C368" t="s">
        <v>6914</v>
      </c>
      <c r="D368" t="s">
        <v>16222</v>
      </c>
      <c r="E368" t="s">
        <v>6916</v>
      </c>
      <c r="F368" t="s">
        <v>321</v>
      </c>
      <c r="G368" t="s">
        <v>15957</v>
      </c>
      <c r="H368" t="s">
        <v>15994</v>
      </c>
      <c r="I368">
        <v>1</v>
      </c>
      <c r="J368" t="s">
        <v>8315</v>
      </c>
      <c r="K368" t="s">
        <v>16270</v>
      </c>
      <c r="L368">
        <v>20501001</v>
      </c>
      <c r="M368">
        <v>1020201256701</v>
      </c>
    </row>
    <row r="369" spans="1:13" x14ac:dyDescent="0.25">
      <c r="A369" t="s">
        <v>13359</v>
      </c>
      <c r="B369" t="s">
        <v>13360</v>
      </c>
      <c r="C369" t="s">
        <v>13360</v>
      </c>
      <c r="D369" t="s">
        <v>16222</v>
      </c>
      <c r="E369" t="s">
        <v>6916</v>
      </c>
      <c r="F369" t="s">
        <v>321</v>
      </c>
      <c r="G369" t="s">
        <v>15998</v>
      </c>
      <c r="H369" t="s">
        <v>15994</v>
      </c>
      <c r="J369" t="s">
        <v>8315</v>
      </c>
      <c r="K369" t="s">
        <v>16271</v>
      </c>
      <c r="L369">
        <v>20501001</v>
      </c>
      <c r="M369">
        <v>1020201256701</v>
      </c>
    </row>
    <row r="370" spans="1:13" x14ac:dyDescent="0.25">
      <c r="A370">
        <v>205007649</v>
      </c>
      <c r="B370" t="s">
        <v>6917</v>
      </c>
      <c r="C370" t="s">
        <v>6917</v>
      </c>
      <c r="D370" t="s">
        <v>16222</v>
      </c>
      <c r="E370" t="s">
        <v>6918</v>
      </c>
      <c r="F370" t="s">
        <v>321</v>
      </c>
      <c r="G370" t="s">
        <v>15957</v>
      </c>
      <c r="H370" t="s">
        <v>15994</v>
      </c>
      <c r="I370">
        <v>1</v>
      </c>
      <c r="J370" t="s">
        <v>8315</v>
      </c>
      <c r="K370" t="s">
        <v>16270</v>
      </c>
      <c r="L370">
        <v>20501001</v>
      </c>
      <c r="M370">
        <v>1120242000570</v>
      </c>
    </row>
    <row r="371" spans="1:13" x14ac:dyDescent="0.25">
      <c r="A371">
        <v>205007818</v>
      </c>
      <c r="B371" t="s">
        <v>16273</v>
      </c>
      <c r="C371" t="s">
        <v>16273</v>
      </c>
      <c r="D371" t="s">
        <v>16222</v>
      </c>
      <c r="E371" t="s">
        <v>2259</v>
      </c>
      <c r="F371" t="s">
        <v>321</v>
      </c>
      <c r="G371" t="s">
        <v>15957</v>
      </c>
      <c r="H371" t="s">
        <v>15994</v>
      </c>
      <c r="I371">
        <v>1</v>
      </c>
      <c r="J371" t="s">
        <v>8315</v>
      </c>
      <c r="K371" t="s">
        <v>8598</v>
      </c>
      <c r="L371">
        <v>20501001</v>
      </c>
      <c r="M371">
        <v>1150280050018</v>
      </c>
    </row>
    <row r="372" spans="1:13" x14ac:dyDescent="0.25">
      <c r="A372" t="s">
        <v>13363</v>
      </c>
      <c r="B372" t="s">
        <v>13364</v>
      </c>
      <c r="C372" t="s">
        <v>13364</v>
      </c>
      <c r="D372" t="s">
        <v>16222</v>
      </c>
      <c r="E372" t="s">
        <v>2259</v>
      </c>
      <c r="F372" t="s">
        <v>321</v>
      </c>
      <c r="G372" t="s">
        <v>15998</v>
      </c>
      <c r="H372" t="s">
        <v>15994</v>
      </c>
      <c r="J372" t="s">
        <v>8315</v>
      </c>
      <c r="K372" t="s">
        <v>16274</v>
      </c>
      <c r="L372">
        <v>20501001</v>
      </c>
      <c r="M372">
        <v>1150280050018</v>
      </c>
    </row>
    <row r="373" spans="1:13" x14ac:dyDescent="0.25">
      <c r="A373">
        <v>205007864</v>
      </c>
      <c r="B373" t="s">
        <v>16275</v>
      </c>
      <c r="C373" t="s">
        <v>16275</v>
      </c>
      <c r="D373" t="s">
        <v>16222</v>
      </c>
      <c r="E373" t="s">
        <v>6910</v>
      </c>
      <c r="F373" t="s">
        <v>414</v>
      </c>
      <c r="G373" t="s">
        <v>15957</v>
      </c>
      <c r="H373" t="s">
        <v>15994</v>
      </c>
      <c r="I373">
        <v>0</v>
      </c>
      <c r="J373" t="s">
        <v>8315</v>
      </c>
      <c r="K373" t="s">
        <v>8601</v>
      </c>
      <c r="L373">
        <v>20501001</v>
      </c>
      <c r="M373">
        <v>1150280056728</v>
      </c>
    </row>
    <row r="374" spans="1:13" x14ac:dyDescent="0.25">
      <c r="A374">
        <v>207003015</v>
      </c>
      <c r="B374" t="s">
        <v>486</v>
      </c>
      <c r="C374" t="s">
        <v>486</v>
      </c>
      <c r="D374" t="s">
        <v>16276</v>
      </c>
      <c r="E374" t="s">
        <v>488</v>
      </c>
      <c r="F374" t="s">
        <v>321</v>
      </c>
      <c r="G374" t="s">
        <v>15957</v>
      </c>
      <c r="H374" t="s">
        <v>15994</v>
      </c>
      <c r="I374">
        <v>2</v>
      </c>
      <c r="J374" t="s">
        <v>8315</v>
      </c>
      <c r="K374" t="s">
        <v>16277</v>
      </c>
      <c r="L374">
        <v>20701001</v>
      </c>
      <c r="M374">
        <v>1020200610990</v>
      </c>
    </row>
    <row r="375" spans="1:13" x14ac:dyDescent="0.25">
      <c r="A375" t="s">
        <v>13365</v>
      </c>
      <c r="B375" t="s">
        <v>13366</v>
      </c>
      <c r="C375" t="s">
        <v>13366</v>
      </c>
      <c r="D375" t="s">
        <v>16276</v>
      </c>
      <c r="E375" t="s">
        <v>488</v>
      </c>
      <c r="F375" t="s">
        <v>321</v>
      </c>
      <c r="G375" t="s">
        <v>15998</v>
      </c>
      <c r="H375" t="s">
        <v>15994</v>
      </c>
      <c r="J375" t="s">
        <v>8315</v>
      </c>
      <c r="K375" t="s">
        <v>13367</v>
      </c>
      <c r="L375">
        <v>20701001</v>
      </c>
      <c r="M375">
        <v>1020200610990</v>
      </c>
    </row>
    <row r="376" spans="1:13" x14ac:dyDescent="0.25">
      <c r="A376" t="s">
        <v>13368</v>
      </c>
      <c r="B376" t="s">
        <v>13369</v>
      </c>
      <c r="C376" t="s">
        <v>13369</v>
      </c>
      <c r="D376" t="s">
        <v>16276</v>
      </c>
      <c r="E376" t="s">
        <v>488</v>
      </c>
      <c r="F376" t="s">
        <v>321</v>
      </c>
      <c r="G376" t="s">
        <v>15998</v>
      </c>
      <c r="H376" t="s">
        <v>15994</v>
      </c>
      <c r="J376" t="s">
        <v>8315</v>
      </c>
      <c r="K376" t="s">
        <v>8656</v>
      </c>
      <c r="L376">
        <v>20701001</v>
      </c>
      <c r="M376">
        <v>1020200610990</v>
      </c>
    </row>
    <row r="377" spans="1:13" x14ac:dyDescent="0.25">
      <c r="A377">
        <v>207003061</v>
      </c>
      <c r="B377" t="s">
        <v>501</v>
      </c>
      <c r="C377" t="s">
        <v>501</v>
      </c>
      <c r="D377" t="s">
        <v>16276</v>
      </c>
      <c r="E377" t="s">
        <v>503</v>
      </c>
      <c r="F377" t="s">
        <v>321</v>
      </c>
      <c r="G377" t="s">
        <v>15957</v>
      </c>
      <c r="H377" t="s">
        <v>15994</v>
      </c>
      <c r="I377">
        <v>0</v>
      </c>
      <c r="J377" t="s">
        <v>8315</v>
      </c>
      <c r="K377" t="s">
        <v>16278</v>
      </c>
      <c r="L377">
        <v>20701001</v>
      </c>
      <c r="M377">
        <v>1020200610880</v>
      </c>
    </row>
    <row r="378" spans="1:13" x14ac:dyDescent="0.25">
      <c r="A378">
        <v>207003079</v>
      </c>
      <c r="B378" t="s">
        <v>560</v>
      </c>
      <c r="C378" t="s">
        <v>560</v>
      </c>
      <c r="D378" t="s">
        <v>16276</v>
      </c>
      <c r="E378" t="s">
        <v>562</v>
      </c>
      <c r="F378" t="s">
        <v>321</v>
      </c>
      <c r="G378" t="s">
        <v>15957</v>
      </c>
      <c r="H378" t="s">
        <v>15994</v>
      </c>
      <c r="I378">
        <v>0</v>
      </c>
      <c r="J378" t="s">
        <v>8315</v>
      </c>
      <c r="K378" t="s">
        <v>16279</v>
      </c>
      <c r="L378">
        <v>20701001</v>
      </c>
      <c r="M378">
        <v>1020200612080</v>
      </c>
    </row>
    <row r="379" spans="1:13" x14ac:dyDescent="0.25">
      <c r="A379">
        <v>207003086</v>
      </c>
      <c r="B379" t="s">
        <v>538</v>
      </c>
      <c r="C379" t="s">
        <v>538</v>
      </c>
      <c r="D379" t="s">
        <v>16276</v>
      </c>
      <c r="E379" t="s">
        <v>540</v>
      </c>
      <c r="F379" t="s">
        <v>321</v>
      </c>
      <c r="G379" t="s">
        <v>15957</v>
      </c>
      <c r="H379" t="s">
        <v>15994</v>
      </c>
      <c r="I379">
        <v>0</v>
      </c>
      <c r="J379" t="s">
        <v>8315</v>
      </c>
      <c r="K379" t="s">
        <v>16280</v>
      </c>
      <c r="L379">
        <v>20701001</v>
      </c>
      <c r="M379">
        <v>1020200610913</v>
      </c>
    </row>
    <row r="380" spans="1:13" x14ac:dyDescent="0.25">
      <c r="A380">
        <v>207003093</v>
      </c>
      <c r="B380" t="s">
        <v>516</v>
      </c>
      <c r="C380" t="s">
        <v>516</v>
      </c>
      <c r="D380" t="s">
        <v>16276</v>
      </c>
      <c r="E380" t="s">
        <v>16281</v>
      </c>
      <c r="F380" t="s">
        <v>537</v>
      </c>
      <c r="G380" t="s">
        <v>15957</v>
      </c>
      <c r="H380" t="s">
        <v>15994</v>
      </c>
      <c r="I380">
        <v>0</v>
      </c>
      <c r="J380" t="s">
        <v>8315</v>
      </c>
      <c r="K380" t="s">
        <v>16282</v>
      </c>
      <c r="L380">
        <v>20701001</v>
      </c>
      <c r="M380">
        <v>1020200611276</v>
      </c>
    </row>
    <row r="381" spans="1:13" x14ac:dyDescent="0.25">
      <c r="A381">
        <v>207003103</v>
      </c>
      <c r="B381" t="s">
        <v>498</v>
      </c>
      <c r="C381" t="s">
        <v>498</v>
      </c>
      <c r="D381" t="s">
        <v>16276</v>
      </c>
      <c r="E381" t="s">
        <v>500</v>
      </c>
      <c r="F381" t="s">
        <v>321</v>
      </c>
      <c r="G381" t="s">
        <v>15957</v>
      </c>
      <c r="H381" t="s">
        <v>15994</v>
      </c>
      <c r="I381">
        <v>0</v>
      </c>
      <c r="J381" t="s">
        <v>8315</v>
      </c>
      <c r="K381" t="s">
        <v>16283</v>
      </c>
      <c r="L381">
        <v>20701001</v>
      </c>
      <c r="M381">
        <v>1020200610946</v>
      </c>
    </row>
    <row r="382" spans="1:13" x14ac:dyDescent="0.25">
      <c r="A382">
        <v>207003110</v>
      </c>
      <c r="B382" t="s">
        <v>541</v>
      </c>
      <c r="C382" t="s">
        <v>541</v>
      </c>
      <c r="D382" t="s">
        <v>16276</v>
      </c>
      <c r="E382" t="s">
        <v>543</v>
      </c>
      <c r="F382" t="s">
        <v>321</v>
      </c>
      <c r="G382" t="s">
        <v>15957</v>
      </c>
      <c r="H382" t="s">
        <v>15994</v>
      </c>
      <c r="I382">
        <v>1</v>
      </c>
      <c r="J382" t="s">
        <v>8315</v>
      </c>
      <c r="K382" t="s">
        <v>16284</v>
      </c>
      <c r="L382">
        <v>20701001</v>
      </c>
      <c r="M382">
        <v>1020200611375</v>
      </c>
    </row>
    <row r="383" spans="1:13" x14ac:dyDescent="0.25">
      <c r="A383" t="s">
        <v>13370</v>
      </c>
      <c r="B383" t="s">
        <v>13371</v>
      </c>
      <c r="C383" t="s">
        <v>13371</v>
      </c>
      <c r="D383" t="s">
        <v>16276</v>
      </c>
      <c r="E383" t="s">
        <v>543</v>
      </c>
      <c r="F383" t="s">
        <v>321</v>
      </c>
      <c r="G383" t="s">
        <v>15998</v>
      </c>
      <c r="H383" t="s">
        <v>15994</v>
      </c>
      <c r="J383" t="s">
        <v>8315</v>
      </c>
      <c r="K383" t="s">
        <v>13372</v>
      </c>
      <c r="L383">
        <v>20701001</v>
      </c>
      <c r="M383">
        <v>1020200611375</v>
      </c>
    </row>
    <row r="384" spans="1:13" x14ac:dyDescent="0.25">
      <c r="A384">
        <v>207003135</v>
      </c>
      <c r="B384" t="s">
        <v>544</v>
      </c>
      <c r="C384" t="s">
        <v>544</v>
      </c>
      <c r="D384" t="s">
        <v>16276</v>
      </c>
      <c r="E384" t="s">
        <v>546</v>
      </c>
      <c r="F384" t="s">
        <v>321</v>
      </c>
      <c r="G384" t="s">
        <v>15957</v>
      </c>
      <c r="H384" t="s">
        <v>15994</v>
      </c>
      <c r="I384">
        <v>0</v>
      </c>
      <c r="J384" t="s">
        <v>8315</v>
      </c>
      <c r="K384" t="s">
        <v>16285</v>
      </c>
      <c r="L384">
        <v>20701001</v>
      </c>
      <c r="M384">
        <v>1020200611100</v>
      </c>
    </row>
    <row r="385" spans="1:13" x14ac:dyDescent="0.25">
      <c r="A385">
        <v>207003142</v>
      </c>
      <c r="B385" t="s">
        <v>522</v>
      </c>
      <c r="C385" t="s">
        <v>522</v>
      </c>
      <c r="D385" t="s">
        <v>16276</v>
      </c>
      <c r="E385" t="s">
        <v>524</v>
      </c>
      <c r="F385" t="s">
        <v>321</v>
      </c>
      <c r="G385" t="s">
        <v>15957</v>
      </c>
      <c r="H385" t="s">
        <v>15994</v>
      </c>
      <c r="I385">
        <v>0</v>
      </c>
      <c r="J385" t="s">
        <v>8315</v>
      </c>
      <c r="K385" t="s">
        <v>16286</v>
      </c>
      <c r="L385">
        <v>20701001</v>
      </c>
      <c r="M385">
        <v>1020200611881</v>
      </c>
    </row>
    <row r="386" spans="1:13" x14ac:dyDescent="0.25">
      <c r="A386">
        <v>207003150</v>
      </c>
      <c r="B386" t="s">
        <v>531</v>
      </c>
      <c r="C386" t="s">
        <v>531</v>
      </c>
      <c r="D386" t="s">
        <v>16276</v>
      </c>
      <c r="E386" t="s">
        <v>533</v>
      </c>
      <c r="F386" t="s">
        <v>321</v>
      </c>
      <c r="G386" t="s">
        <v>15957</v>
      </c>
      <c r="H386" t="s">
        <v>15994</v>
      </c>
      <c r="I386">
        <v>0</v>
      </c>
      <c r="J386" t="s">
        <v>8315</v>
      </c>
      <c r="K386" t="s">
        <v>16287</v>
      </c>
      <c r="L386">
        <v>20701001</v>
      </c>
      <c r="M386">
        <v>1020200611617</v>
      </c>
    </row>
    <row r="387" spans="1:13" x14ac:dyDescent="0.25">
      <c r="A387">
        <v>207003167</v>
      </c>
      <c r="B387" t="s">
        <v>489</v>
      </c>
      <c r="C387" t="s">
        <v>489</v>
      </c>
      <c r="D387" t="s">
        <v>16276</v>
      </c>
      <c r="E387" t="s">
        <v>491</v>
      </c>
      <c r="F387" t="s">
        <v>321</v>
      </c>
      <c r="G387" t="s">
        <v>15957</v>
      </c>
      <c r="H387" t="s">
        <v>15994</v>
      </c>
      <c r="I387">
        <v>0</v>
      </c>
      <c r="J387" t="s">
        <v>8315</v>
      </c>
      <c r="K387" t="s">
        <v>16288</v>
      </c>
      <c r="L387">
        <v>20701001</v>
      </c>
      <c r="M387">
        <v>1020200610682</v>
      </c>
    </row>
    <row r="388" spans="1:13" x14ac:dyDescent="0.25">
      <c r="A388">
        <v>207003230</v>
      </c>
      <c r="B388" t="s">
        <v>483</v>
      </c>
      <c r="C388" t="s">
        <v>483</v>
      </c>
      <c r="D388" t="s">
        <v>16276</v>
      </c>
      <c r="E388" t="s">
        <v>485</v>
      </c>
      <c r="F388" t="s">
        <v>321</v>
      </c>
      <c r="G388" t="s">
        <v>15957</v>
      </c>
      <c r="H388" t="s">
        <v>15994</v>
      </c>
      <c r="I388">
        <v>0</v>
      </c>
      <c r="J388" t="s">
        <v>8315</v>
      </c>
      <c r="K388" t="s">
        <v>16289</v>
      </c>
      <c r="L388">
        <v>20701001</v>
      </c>
      <c r="M388">
        <v>1020200610924</v>
      </c>
    </row>
    <row r="389" spans="1:13" x14ac:dyDescent="0.25">
      <c r="A389">
        <v>207003255</v>
      </c>
      <c r="B389" t="s">
        <v>528</v>
      </c>
      <c r="C389" t="s">
        <v>528</v>
      </c>
      <c r="D389" t="s">
        <v>16276</v>
      </c>
      <c r="E389" t="s">
        <v>530</v>
      </c>
      <c r="F389" t="s">
        <v>321</v>
      </c>
      <c r="G389" t="s">
        <v>15957</v>
      </c>
      <c r="H389" t="s">
        <v>15994</v>
      </c>
      <c r="I389">
        <v>0</v>
      </c>
      <c r="J389" t="s">
        <v>8315</v>
      </c>
      <c r="K389" t="s">
        <v>16290</v>
      </c>
      <c r="L389">
        <v>20701001</v>
      </c>
      <c r="M389">
        <v>1020200610902</v>
      </c>
    </row>
    <row r="390" spans="1:13" x14ac:dyDescent="0.25">
      <c r="A390">
        <v>207003262</v>
      </c>
      <c r="B390" t="s">
        <v>525</v>
      </c>
      <c r="C390" t="s">
        <v>525</v>
      </c>
      <c r="D390" t="s">
        <v>16276</v>
      </c>
      <c r="E390" t="s">
        <v>527</v>
      </c>
      <c r="F390" t="s">
        <v>321</v>
      </c>
      <c r="G390" t="s">
        <v>15957</v>
      </c>
      <c r="H390" t="s">
        <v>15994</v>
      </c>
      <c r="I390">
        <v>0</v>
      </c>
      <c r="J390" t="s">
        <v>8315</v>
      </c>
      <c r="K390" t="s">
        <v>16291</v>
      </c>
      <c r="L390">
        <v>20701001</v>
      </c>
      <c r="M390">
        <v>1020200611221</v>
      </c>
    </row>
    <row r="391" spans="1:13" x14ac:dyDescent="0.25">
      <c r="A391">
        <v>207003311</v>
      </c>
      <c r="B391" t="s">
        <v>550</v>
      </c>
      <c r="C391" t="s">
        <v>550</v>
      </c>
      <c r="D391" t="s">
        <v>16276</v>
      </c>
      <c r="E391" t="s">
        <v>552</v>
      </c>
      <c r="F391" t="s">
        <v>321</v>
      </c>
      <c r="G391" t="s">
        <v>15957</v>
      </c>
      <c r="H391" t="s">
        <v>15994</v>
      </c>
      <c r="I391">
        <v>0</v>
      </c>
      <c r="J391" t="s">
        <v>8315</v>
      </c>
      <c r="K391" t="s">
        <v>16292</v>
      </c>
      <c r="L391">
        <v>20701001</v>
      </c>
      <c r="M391">
        <v>1020200612090</v>
      </c>
    </row>
    <row r="392" spans="1:13" x14ac:dyDescent="0.25">
      <c r="A392">
        <v>207003329</v>
      </c>
      <c r="B392" t="s">
        <v>504</v>
      </c>
      <c r="C392" t="s">
        <v>504</v>
      </c>
      <c r="D392" t="s">
        <v>16276</v>
      </c>
      <c r="E392" t="s">
        <v>506</v>
      </c>
      <c r="F392" t="s">
        <v>321</v>
      </c>
      <c r="G392" t="s">
        <v>15957</v>
      </c>
      <c r="H392" t="s">
        <v>15994</v>
      </c>
      <c r="I392">
        <v>0</v>
      </c>
      <c r="J392" t="s">
        <v>8315</v>
      </c>
      <c r="K392" t="s">
        <v>16293</v>
      </c>
      <c r="L392">
        <v>20701001</v>
      </c>
      <c r="M392">
        <v>1020200610495</v>
      </c>
    </row>
    <row r="393" spans="1:13" x14ac:dyDescent="0.25">
      <c r="A393">
        <v>207003343</v>
      </c>
      <c r="B393" t="s">
        <v>572</v>
      </c>
      <c r="C393" t="s">
        <v>572</v>
      </c>
      <c r="D393" t="s">
        <v>16276</v>
      </c>
      <c r="E393" t="s">
        <v>574</v>
      </c>
      <c r="F393" t="s">
        <v>321</v>
      </c>
      <c r="G393" t="s">
        <v>15957</v>
      </c>
      <c r="H393" t="s">
        <v>15994</v>
      </c>
      <c r="I393">
        <v>0</v>
      </c>
      <c r="J393" t="s">
        <v>8315</v>
      </c>
      <c r="K393" t="s">
        <v>16295</v>
      </c>
      <c r="L393">
        <v>20701001</v>
      </c>
      <c r="M393">
        <v>1020200609758</v>
      </c>
    </row>
    <row r="394" spans="1:13" x14ac:dyDescent="0.25">
      <c r="A394">
        <v>207003368</v>
      </c>
      <c r="B394" t="s">
        <v>492</v>
      </c>
      <c r="C394" t="s">
        <v>492</v>
      </c>
      <c r="D394" t="s">
        <v>16276</v>
      </c>
      <c r="E394" t="s">
        <v>494</v>
      </c>
      <c r="F394" t="s">
        <v>321</v>
      </c>
      <c r="G394" t="s">
        <v>15957</v>
      </c>
      <c r="H394" t="s">
        <v>15994</v>
      </c>
      <c r="I394">
        <v>0</v>
      </c>
      <c r="J394" t="s">
        <v>8315</v>
      </c>
      <c r="K394" t="s">
        <v>16296</v>
      </c>
      <c r="L394">
        <v>20701001</v>
      </c>
      <c r="M394">
        <v>1020200611837</v>
      </c>
    </row>
    <row r="395" spans="1:13" x14ac:dyDescent="0.25">
      <c r="A395">
        <v>207003375</v>
      </c>
      <c r="B395" t="s">
        <v>513</v>
      </c>
      <c r="C395" t="s">
        <v>513</v>
      </c>
      <c r="D395" t="s">
        <v>16276</v>
      </c>
      <c r="E395" t="s">
        <v>515</v>
      </c>
      <c r="F395" t="s">
        <v>321</v>
      </c>
      <c r="G395" t="s">
        <v>15957</v>
      </c>
      <c r="H395" t="s">
        <v>15994</v>
      </c>
      <c r="I395">
        <v>0</v>
      </c>
      <c r="J395" t="s">
        <v>8416</v>
      </c>
      <c r="K395" t="s">
        <v>16297</v>
      </c>
      <c r="L395">
        <v>20701001</v>
      </c>
      <c r="M395">
        <v>1020200611078</v>
      </c>
    </row>
    <row r="396" spans="1:13" x14ac:dyDescent="0.25">
      <c r="A396">
        <v>207003382</v>
      </c>
      <c r="B396" t="s">
        <v>519</v>
      </c>
      <c r="C396" t="s">
        <v>519</v>
      </c>
      <c r="D396" t="s">
        <v>16276</v>
      </c>
      <c r="E396" t="s">
        <v>521</v>
      </c>
      <c r="F396" t="s">
        <v>321</v>
      </c>
      <c r="G396" t="s">
        <v>15957</v>
      </c>
      <c r="H396" t="s">
        <v>15994</v>
      </c>
      <c r="I396">
        <v>0</v>
      </c>
      <c r="J396" t="s">
        <v>8315</v>
      </c>
      <c r="K396" t="s">
        <v>16298</v>
      </c>
      <c r="L396">
        <v>20701001</v>
      </c>
      <c r="M396">
        <v>1020200611254</v>
      </c>
    </row>
    <row r="397" spans="1:13" x14ac:dyDescent="0.25">
      <c r="A397">
        <v>207003390</v>
      </c>
      <c r="B397" t="s">
        <v>507</v>
      </c>
      <c r="C397" t="s">
        <v>507</v>
      </c>
      <c r="D397" t="s">
        <v>16276</v>
      </c>
      <c r="E397" t="s">
        <v>509</v>
      </c>
      <c r="F397" t="s">
        <v>321</v>
      </c>
      <c r="G397" t="s">
        <v>15957</v>
      </c>
      <c r="H397" t="s">
        <v>15994</v>
      </c>
      <c r="I397">
        <v>0</v>
      </c>
      <c r="J397" t="s">
        <v>8315</v>
      </c>
      <c r="K397" t="s">
        <v>16299</v>
      </c>
      <c r="L397">
        <v>20701001</v>
      </c>
      <c r="M397">
        <v>1020200609846</v>
      </c>
    </row>
    <row r="398" spans="1:13" x14ac:dyDescent="0.25">
      <c r="A398">
        <v>207003417</v>
      </c>
      <c r="B398" t="s">
        <v>495</v>
      </c>
      <c r="C398" t="s">
        <v>495</v>
      </c>
      <c r="D398" t="s">
        <v>16276</v>
      </c>
      <c r="E398" t="s">
        <v>497</v>
      </c>
      <c r="F398" t="s">
        <v>321</v>
      </c>
      <c r="G398" t="s">
        <v>15957</v>
      </c>
      <c r="H398" t="s">
        <v>15994</v>
      </c>
      <c r="I398">
        <v>0</v>
      </c>
      <c r="J398" t="s">
        <v>8315</v>
      </c>
      <c r="K398" t="s">
        <v>16300</v>
      </c>
      <c r="L398">
        <v>20701001</v>
      </c>
      <c r="M398">
        <v>1020200610858</v>
      </c>
    </row>
    <row r="399" spans="1:13" x14ac:dyDescent="0.25">
      <c r="A399">
        <v>207003424</v>
      </c>
      <c r="B399" t="s">
        <v>567</v>
      </c>
      <c r="C399" t="s">
        <v>567</v>
      </c>
      <c r="D399" t="s">
        <v>16276</v>
      </c>
      <c r="E399" t="s">
        <v>569</v>
      </c>
      <c r="F399" t="s">
        <v>321</v>
      </c>
      <c r="G399" t="s">
        <v>15957</v>
      </c>
      <c r="H399" t="s">
        <v>15994</v>
      </c>
      <c r="I399">
        <v>0</v>
      </c>
      <c r="J399" t="s">
        <v>8315</v>
      </c>
      <c r="K399" t="s">
        <v>16301</v>
      </c>
      <c r="L399">
        <v>20701001</v>
      </c>
      <c r="M399">
        <v>1020200612013</v>
      </c>
    </row>
    <row r="400" spans="1:13" x14ac:dyDescent="0.25">
      <c r="A400">
        <v>207003449</v>
      </c>
      <c r="B400" t="s">
        <v>534</v>
      </c>
      <c r="C400" t="s">
        <v>534</v>
      </c>
      <c r="D400" t="s">
        <v>16276</v>
      </c>
      <c r="E400" t="s">
        <v>536</v>
      </c>
      <c r="F400" t="s">
        <v>537</v>
      </c>
      <c r="G400" t="s">
        <v>15957</v>
      </c>
      <c r="H400" t="s">
        <v>15994</v>
      </c>
      <c r="I400">
        <v>0</v>
      </c>
      <c r="J400" t="s">
        <v>8315</v>
      </c>
      <c r="K400" t="s">
        <v>16302</v>
      </c>
      <c r="L400">
        <v>20701001</v>
      </c>
      <c r="M400">
        <v>1020200611793</v>
      </c>
    </row>
    <row r="401" spans="1:13" x14ac:dyDescent="0.25">
      <c r="A401">
        <v>207003470</v>
      </c>
      <c r="B401" t="s">
        <v>510</v>
      </c>
      <c r="C401" t="s">
        <v>510</v>
      </c>
      <c r="D401" t="s">
        <v>16276</v>
      </c>
      <c r="E401" t="s">
        <v>512</v>
      </c>
      <c r="F401" t="s">
        <v>321</v>
      </c>
      <c r="G401" t="s">
        <v>15957</v>
      </c>
      <c r="H401" t="s">
        <v>15994</v>
      </c>
      <c r="I401">
        <v>1</v>
      </c>
      <c r="J401" t="s">
        <v>8416</v>
      </c>
      <c r="K401" t="s">
        <v>16303</v>
      </c>
      <c r="L401">
        <v>20701001</v>
      </c>
      <c r="M401">
        <v>1020200610792</v>
      </c>
    </row>
    <row r="402" spans="1:13" x14ac:dyDescent="0.25">
      <c r="A402" t="s">
        <v>13373</v>
      </c>
      <c r="B402" t="s">
        <v>13374</v>
      </c>
      <c r="C402" t="s">
        <v>13374</v>
      </c>
      <c r="D402" t="s">
        <v>16276</v>
      </c>
      <c r="E402" t="s">
        <v>512</v>
      </c>
      <c r="F402" t="s">
        <v>321</v>
      </c>
      <c r="G402" t="s">
        <v>15998</v>
      </c>
      <c r="H402" t="s">
        <v>15994</v>
      </c>
      <c r="J402" t="s">
        <v>8416</v>
      </c>
      <c r="K402" t="s">
        <v>16304</v>
      </c>
      <c r="L402">
        <v>20701001</v>
      </c>
      <c r="M402">
        <v>1020200610792</v>
      </c>
    </row>
    <row r="403" spans="1:13" x14ac:dyDescent="0.25">
      <c r="A403">
        <v>207003632</v>
      </c>
      <c r="B403" t="s">
        <v>16305</v>
      </c>
      <c r="C403" t="s">
        <v>16305</v>
      </c>
      <c r="D403" t="s">
        <v>16276</v>
      </c>
      <c r="E403" t="s">
        <v>577</v>
      </c>
      <c r="F403" t="s">
        <v>414</v>
      </c>
      <c r="G403" t="s">
        <v>15957</v>
      </c>
      <c r="H403" t="s">
        <v>15994</v>
      </c>
      <c r="I403">
        <v>0</v>
      </c>
      <c r="J403" t="s">
        <v>8315</v>
      </c>
      <c r="K403" t="s">
        <v>16306</v>
      </c>
      <c r="L403">
        <v>20701001</v>
      </c>
      <c r="M403">
        <v>1020200611034</v>
      </c>
    </row>
    <row r="404" spans="1:13" x14ac:dyDescent="0.25">
      <c r="A404">
        <v>207003689</v>
      </c>
      <c r="B404" t="s">
        <v>16307</v>
      </c>
      <c r="C404" t="s">
        <v>16307</v>
      </c>
      <c r="D404" t="s">
        <v>16276</v>
      </c>
      <c r="E404" t="s">
        <v>559</v>
      </c>
      <c r="F404" t="s">
        <v>549</v>
      </c>
      <c r="G404" t="s">
        <v>15957</v>
      </c>
      <c r="H404" t="s">
        <v>15994</v>
      </c>
      <c r="I404">
        <v>0</v>
      </c>
      <c r="J404" t="s">
        <v>8315</v>
      </c>
      <c r="K404" t="s">
        <v>16308</v>
      </c>
      <c r="L404">
        <v>20701001</v>
      </c>
      <c r="M404">
        <v>1020200614301</v>
      </c>
    </row>
    <row r="405" spans="1:13" x14ac:dyDescent="0.25">
      <c r="A405">
        <v>207007690</v>
      </c>
      <c r="B405" t="s">
        <v>16311</v>
      </c>
      <c r="C405" t="s">
        <v>16311</v>
      </c>
      <c r="D405" t="s">
        <v>16276</v>
      </c>
      <c r="E405" t="s">
        <v>555</v>
      </c>
      <c r="F405" t="s">
        <v>556</v>
      </c>
      <c r="G405" t="s">
        <v>15957</v>
      </c>
      <c r="H405" t="s">
        <v>15994</v>
      </c>
      <c r="I405">
        <v>0</v>
      </c>
      <c r="J405" t="s">
        <v>8315</v>
      </c>
      <c r="K405" t="s">
        <v>8666</v>
      </c>
      <c r="L405">
        <v>20701001</v>
      </c>
      <c r="M405">
        <v>1130280070535</v>
      </c>
    </row>
    <row r="406" spans="1:13" x14ac:dyDescent="0.25">
      <c r="A406">
        <v>208001525</v>
      </c>
      <c r="B406" t="s">
        <v>6861</v>
      </c>
      <c r="C406" t="s">
        <v>6861</v>
      </c>
      <c r="D406" t="s">
        <v>16313</v>
      </c>
      <c r="E406" t="s">
        <v>6863</v>
      </c>
      <c r="F406" t="s">
        <v>321</v>
      </c>
      <c r="G406" t="s">
        <v>15957</v>
      </c>
      <c r="H406" t="s">
        <v>15994</v>
      </c>
      <c r="I406">
        <v>4</v>
      </c>
      <c r="J406" t="s">
        <v>8315</v>
      </c>
      <c r="K406" t="s">
        <v>16319</v>
      </c>
      <c r="L406">
        <v>20801001</v>
      </c>
      <c r="M406">
        <v>1020200625136</v>
      </c>
    </row>
    <row r="407" spans="1:13" x14ac:dyDescent="0.25">
      <c r="A407" t="s">
        <v>13379</v>
      </c>
      <c r="B407" t="s">
        <v>13380</v>
      </c>
      <c r="C407" t="s">
        <v>13380</v>
      </c>
      <c r="D407" t="s">
        <v>16313</v>
      </c>
      <c r="E407" t="s">
        <v>6863</v>
      </c>
      <c r="F407" t="s">
        <v>321</v>
      </c>
      <c r="G407" t="s">
        <v>15998</v>
      </c>
      <c r="H407" t="s">
        <v>15994</v>
      </c>
      <c r="J407" t="s">
        <v>8315</v>
      </c>
      <c r="K407" t="s">
        <v>8675</v>
      </c>
      <c r="L407">
        <v>20801001</v>
      </c>
      <c r="M407">
        <v>1020200625136</v>
      </c>
    </row>
    <row r="408" spans="1:13" x14ac:dyDescent="0.25">
      <c r="A408" t="s">
        <v>13381</v>
      </c>
      <c r="B408" t="s">
        <v>13382</v>
      </c>
      <c r="C408" t="s">
        <v>13382</v>
      </c>
      <c r="D408" t="s">
        <v>16313</v>
      </c>
      <c r="E408" t="s">
        <v>6863</v>
      </c>
      <c r="F408" t="s">
        <v>321</v>
      </c>
      <c r="G408" t="s">
        <v>15998</v>
      </c>
      <c r="H408" t="s">
        <v>15994</v>
      </c>
      <c r="J408" t="s">
        <v>8315</v>
      </c>
      <c r="K408" t="s">
        <v>13383</v>
      </c>
      <c r="L408">
        <v>20801001</v>
      </c>
      <c r="M408">
        <v>1020200625136</v>
      </c>
    </row>
    <row r="409" spans="1:13" x14ac:dyDescent="0.25">
      <c r="A409" t="s">
        <v>13384</v>
      </c>
      <c r="B409" t="s">
        <v>13385</v>
      </c>
      <c r="C409" t="s">
        <v>13385</v>
      </c>
      <c r="D409" t="s">
        <v>16313</v>
      </c>
      <c r="E409" t="s">
        <v>6863</v>
      </c>
      <c r="F409" t="s">
        <v>321</v>
      </c>
      <c r="G409" t="s">
        <v>15998</v>
      </c>
      <c r="H409" t="s">
        <v>15994</v>
      </c>
      <c r="J409" t="s">
        <v>8315</v>
      </c>
      <c r="K409" t="s">
        <v>13386</v>
      </c>
      <c r="L409">
        <v>20801001</v>
      </c>
      <c r="M409">
        <v>1020200625136</v>
      </c>
    </row>
    <row r="410" spans="1:13" x14ac:dyDescent="0.25">
      <c r="A410" t="s">
        <v>13387</v>
      </c>
      <c r="B410" t="s">
        <v>13388</v>
      </c>
      <c r="C410" t="s">
        <v>13388</v>
      </c>
      <c r="D410" t="s">
        <v>16313</v>
      </c>
      <c r="E410" t="s">
        <v>6863</v>
      </c>
      <c r="F410" t="s">
        <v>321</v>
      </c>
      <c r="G410" t="s">
        <v>15998</v>
      </c>
      <c r="H410" t="s">
        <v>15994</v>
      </c>
      <c r="J410" t="s">
        <v>8315</v>
      </c>
      <c r="K410" t="s">
        <v>13389</v>
      </c>
      <c r="L410">
        <v>20801001</v>
      </c>
      <c r="M410">
        <v>1020200625136</v>
      </c>
    </row>
    <row r="411" spans="1:13" x14ac:dyDescent="0.25">
      <c r="A411" t="s">
        <v>13390</v>
      </c>
      <c r="B411" t="s">
        <v>13391</v>
      </c>
      <c r="C411" t="s">
        <v>13391</v>
      </c>
      <c r="D411" t="s">
        <v>16313</v>
      </c>
      <c r="E411" t="s">
        <v>6863</v>
      </c>
      <c r="F411" t="s">
        <v>321</v>
      </c>
      <c r="G411" t="s">
        <v>15998</v>
      </c>
      <c r="H411" t="s">
        <v>15994</v>
      </c>
      <c r="J411" t="s">
        <v>8416</v>
      </c>
      <c r="K411" t="s">
        <v>8675</v>
      </c>
      <c r="L411">
        <v>20801001</v>
      </c>
      <c r="M411">
        <v>1020200625136</v>
      </c>
    </row>
    <row r="412" spans="1:13" x14ac:dyDescent="0.25">
      <c r="A412">
        <v>208001927</v>
      </c>
      <c r="B412" t="s">
        <v>2403</v>
      </c>
      <c r="C412" t="s">
        <v>2403</v>
      </c>
      <c r="D412" t="s">
        <v>16313</v>
      </c>
      <c r="E412" t="s">
        <v>2405</v>
      </c>
      <c r="F412" t="s">
        <v>321</v>
      </c>
      <c r="G412" t="s">
        <v>15957</v>
      </c>
      <c r="H412" t="s">
        <v>15994</v>
      </c>
      <c r="I412">
        <v>4</v>
      </c>
      <c r="J412" t="s">
        <v>8315</v>
      </c>
      <c r="K412" t="s">
        <v>16320</v>
      </c>
      <c r="L412">
        <v>20801001</v>
      </c>
      <c r="M412">
        <v>1020200624938</v>
      </c>
    </row>
    <row r="413" spans="1:13" x14ac:dyDescent="0.25">
      <c r="A413" t="s">
        <v>13392</v>
      </c>
      <c r="B413" t="s">
        <v>13393</v>
      </c>
      <c r="C413" t="s">
        <v>13393</v>
      </c>
      <c r="D413" t="s">
        <v>16313</v>
      </c>
      <c r="E413" t="s">
        <v>2405</v>
      </c>
      <c r="F413" t="s">
        <v>321</v>
      </c>
      <c r="G413" t="s">
        <v>15998</v>
      </c>
      <c r="H413" t="s">
        <v>15994</v>
      </c>
      <c r="J413" t="s">
        <v>8315</v>
      </c>
      <c r="K413" t="s">
        <v>16321</v>
      </c>
      <c r="L413">
        <v>20801001</v>
      </c>
      <c r="M413">
        <v>1020200624938</v>
      </c>
    </row>
    <row r="414" spans="1:13" x14ac:dyDescent="0.25">
      <c r="A414" t="s">
        <v>13394</v>
      </c>
      <c r="B414" t="s">
        <v>13395</v>
      </c>
      <c r="C414" t="s">
        <v>13395</v>
      </c>
      <c r="D414" t="s">
        <v>16313</v>
      </c>
      <c r="E414" t="s">
        <v>2405</v>
      </c>
      <c r="F414" t="s">
        <v>321</v>
      </c>
      <c r="G414" t="s">
        <v>15998</v>
      </c>
      <c r="H414" t="s">
        <v>15994</v>
      </c>
      <c r="J414" t="s">
        <v>8315</v>
      </c>
      <c r="K414" t="s">
        <v>16322</v>
      </c>
      <c r="L414">
        <v>20801001</v>
      </c>
      <c r="M414">
        <v>1020200624938</v>
      </c>
    </row>
    <row r="415" spans="1:13" x14ac:dyDescent="0.25">
      <c r="A415" t="s">
        <v>13396</v>
      </c>
      <c r="B415" t="s">
        <v>13397</v>
      </c>
      <c r="C415" t="s">
        <v>13397</v>
      </c>
      <c r="D415" t="s">
        <v>16313</v>
      </c>
      <c r="E415" t="s">
        <v>2405</v>
      </c>
      <c r="F415" t="s">
        <v>321</v>
      </c>
      <c r="G415" t="s">
        <v>15998</v>
      </c>
      <c r="H415" t="s">
        <v>15994</v>
      </c>
      <c r="J415" t="s">
        <v>8315</v>
      </c>
      <c r="K415" t="s">
        <v>13398</v>
      </c>
      <c r="L415">
        <v>20801001</v>
      </c>
      <c r="M415">
        <v>1020200624938</v>
      </c>
    </row>
    <row r="416" spans="1:13" x14ac:dyDescent="0.25">
      <c r="A416" t="s">
        <v>13399</v>
      </c>
      <c r="B416" t="s">
        <v>13400</v>
      </c>
      <c r="C416" t="s">
        <v>13400</v>
      </c>
      <c r="D416" t="s">
        <v>16313</v>
      </c>
      <c r="E416" t="s">
        <v>2405</v>
      </c>
      <c r="F416" t="s">
        <v>321</v>
      </c>
      <c r="G416" t="s">
        <v>15998</v>
      </c>
      <c r="H416" t="s">
        <v>15994</v>
      </c>
      <c r="J416" t="s">
        <v>8315</v>
      </c>
      <c r="K416" t="s">
        <v>13401</v>
      </c>
      <c r="L416">
        <v>20801001</v>
      </c>
      <c r="M416">
        <v>1020200624938</v>
      </c>
    </row>
    <row r="417" spans="1:13" x14ac:dyDescent="0.25">
      <c r="A417">
        <v>208002800</v>
      </c>
      <c r="B417" t="s">
        <v>16323</v>
      </c>
      <c r="C417" t="s">
        <v>16323</v>
      </c>
      <c r="D417" t="s">
        <v>16313</v>
      </c>
      <c r="E417" t="s">
        <v>6843</v>
      </c>
      <c r="F417" t="s">
        <v>321</v>
      </c>
      <c r="G417" t="s">
        <v>15957</v>
      </c>
      <c r="H417" t="s">
        <v>15994</v>
      </c>
      <c r="I417">
        <v>2</v>
      </c>
      <c r="J417" t="s">
        <v>8315</v>
      </c>
      <c r="K417" t="s">
        <v>16324</v>
      </c>
      <c r="L417">
        <v>20801001</v>
      </c>
      <c r="M417">
        <v>1020200625763</v>
      </c>
    </row>
    <row r="418" spans="1:13" x14ac:dyDescent="0.25">
      <c r="A418" t="s">
        <v>13404</v>
      </c>
      <c r="B418" t="s">
        <v>13405</v>
      </c>
      <c r="C418" t="s">
        <v>13405</v>
      </c>
      <c r="D418" t="s">
        <v>16313</v>
      </c>
      <c r="E418" t="s">
        <v>6843</v>
      </c>
      <c r="F418" t="s">
        <v>321</v>
      </c>
      <c r="G418" t="s">
        <v>15998</v>
      </c>
      <c r="H418" t="s">
        <v>15994</v>
      </c>
      <c r="J418" t="s">
        <v>8315</v>
      </c>
      <c r="K418" t="s">
        <v>16326</v>
      </c>
      <c r="L418">
        <v>20801001</v>
      </c>
      <c r="M418">
        <v>1020200625763</v>
      </c>
    </row>
    <row r="419" spans="1:13" x14ac:dyDescent="0.25">
      <c r="A419">
        <v>208002818</v>
      </c>
      <c r="B419" t="s">
        <v>16327</v>
      </c>
      <c r="C419" t="s">
        <v>16327</v>
      </c>
      <c r="D419" t="s">
        <v>16313</v>
      </c>
      <c r="E419" t="s">
        <v>6840</v>
      </c>
      <c r="F419" t="s">
        <v>414</v>
      </c>
      <c r="G419" t="s">
        <v>15957</v>
      </c>
      <c r="H419" t="s">
        <v>15994</v>
      </c>
      <c r="I419">
        <v>0</v>
      </c>
      <c r="J419" t="s">
        <v>8315</v>
      </c>
      <c r="K419" t="s">
        <v>16328</v>
      </c>
      <c r="L419">
        <v>20801001</v>
      </c>
      <c r="M419">
        <v>1020200625774</v>
      </c>
    </row>
    <row r="420" spans="1:13" x14ac:dyDescent="0.25">
      <c r="A420">
        <v>208002840</v>
      </c>
      <c r="B420" t="s">
        <v>2412</v>
      </c>
      <c r="C420" t="s">
        <v>2412</v>
      </c>
      <c r="D420" t="s">
        <v>16313</v>
      </c>
      <c r="E420" t="s">
        <v>2422</v>
      </c>
      <c r="F420" t="s">
        <v>325</v>
      </c>
      <c r="G420" t="s">
        <v>15957</v>
      </c>
      <c r="H420" t="s">
        <v>15994</v>
      </c>
      <c r="I420">
        <v>0</v>
      </c>
      <c r="J420" t="s">
        <v>8315</v>
      </c>
      <c r="K420" t="s">
        <v>16329</v>
      </c>
      <c r="L420">
        <v>20801001</v>
      </c>
      <c r="M420">
        <v>1020200625125</v>
      </c>
    </row>
    <row r="421" spans="1:13" x14ac:dyDescent="0.25">
      <c r="A421">
        <v>208002864</v>
      </c>
      <c r="B421" t="s">
        <v>2409</v>
      </c>
      <c r="C421" t="s">
        <v>2409</v>
      </c>
      <c r="D421" t="s">
        <v>16313</v>
      </c>
      <c r="E421" t="s">
        <v>2411</v>
      </c>
      <c r="F421" t="s">
        <v>321</v>
      </c>
      <c r="G421" t="s">
        <v>15957</v>
      </c>
      <c r="H421" t="s">
        <v>15994</v>
      </c>
      <c r="I421">
        <v>1</v>
      </c>
      <c r="J421" t="s">
        <v>8315</v>
      </c>
      <c r="K421" t="s">
        <v>16330</v>
      </c>
      <c r="L421">
        <v>20801001</v>
      </c>
      <c r="M421">
        <v>1020200625015</v>
      </c>
    </row>
    <row r="422" spans="1:13" x14ac:dyDescent="0.25">
      <c r="A422" t="s">
        <v>13406</v>
      </c>
      <c r="B422" t="s">
        <v>13407</v>
      </c>
      <c r="C422" t="s">
        <v>13407</v>
      </c>
      <c r="D422" t="s">
        <v>16313</v>
      </c>
      <c r="E422" t="s">
        <v>2411</v>
      </c>
      <c r="F422" t="s">
        <v>321</v>
      </c>
      <c r="G422" t="s">
        <v>15998</v>
      </c>
      <c r="H422" t="s">
        <v>15994</v>
      </c>
      <c r="J422" t="s">
        <v>8315</v>
      </c>
      <c r="K422" t="s">
        <v>16331</v>
      </c>
      <c r="L422">
        <v>20801001</v>
      </c>
      <c r="M422">
        <v>1020200625015</v>
      </c>
    </row>
    <row r="423" spans="1:13" x14ac:dyDescent="0.25">
      <c r="A423" t="s">
        <v>13408</v>
      </c>
      <c r="B423" t="s">
        <v>13409</v>
      </c>
      <c r="C423" t="s">
        <v>13409</v>
      </c>
      <c r="D423" t="s">
        <v>16313</v>
      </c>
      <c r="E423" t="s">
        <v>2411</v>
      </c>
      <c r="F423" t="s">
        <v>321</v>
      </c>
      <c r="G423" t="s">
        <v>15998</v>
      </c>
      <c r="H423" t="s">
        <v>15994</v>
      </c>
      <c r="J423" t="s">
        <v>8416</v>
      </c>
      <c r="K423" t="s">
        <v>13410</v>
      </c>
      <c r="L423">
        <v>20801001</v>
      </c>
      <c r="M423">
        <v>1020200625015</v>
      </c>
    </row>
    <row r="424" spans="1:13" x14ac:dyDescent="0.25">
      <c r="A424">
        <v>208002896</v>
      </c>
      <c r="B424" t="s">
        <v>2414</v>
      </c>
      <c r="C424" t="s">
        <v>2414</v>
      </c>
      <c r="D424" t="s">
        <v>16313</v>
      </c>
      <c r="E424" t="s">
        <v>2416</v>
      </c>
      <c r="F424" t="s">
        <v>321</v>
      </c>
      <c r="G424" t="s">
        <v>15957</v>
      </c>
      <c r="H424" t="s">
        <v>15994</v>
      </c>
      <c r="I424">
        <v>2</v>
      </c>
      <c r="J424" t="s">
        <v>8315</v>
      </c>
      <c r="K424" t="s">
        <v>16332</v>
      </c>
      <c r="L424">
        <v>20801001</v>
      </c>
      <c r="M424">
        <v>1020200625301</v>
      </c>
    </row>
    <row r="425" spans="1:13" x14ac:dyDescent="0.25">
      <c r="A425" t="s">
        <v>13411</v>
      </c>
      <c r="B425" t="s">
        <v>13412</v>
      </c>
      <c r="C425" t="s">
        <v>13412</v>
      </c>
      <c r="D425" t="s">
        <v>16313</v>
      </c>
      <c r="E425" t="s">
        <v>2416</v>
      </c>
      <c r="F425" t="s">
        <v>321</v>
      </c>
      <c r="G425" t="s">
        <v>15998</v>
      </c>
      <c r="H425" t="s">
        <v>15994</v>
      </c>
      <c r="J425" t="s">
        <v>8315</v>
      </c>
      <c r="K425" t="s">
        <v>13413</v>
      </c>
      <c r="L425">
        <v>20801001</v>
      </c>
      <c r="M425">
        <v>1020200625301</v>
      </c>
    </row>
    <row r="426" spans="1:13" x14ac:dyDescent="0.25">
      <c r="A426" t="s">
        <v>13414</v>
      </c>
      <c r="B426" t="s">
        <v>13412</v>
      </c>
      <c r="C426" t="s">
        <v>13412</v>
      </c>
      <c r="D426" t="s">
        <v>16313</v>
      </c>
      <c r="E426" t="s">
        <v>2416</v>
      </c>
      <c r="F426" t="s">
        <v>321</v>
      </c>
      <c r="G426" t="s">
        <v>15998</v>
      </c>
      <c r="H426" t="s">
        <v>15994</v>
      </c>
      <c r="J426" t="s">
        <v>8315</v>
      </c>
      <c r="K426" t="s">
        <v>13415</v>
      </c>
      <c r="L426">
        <v>20801001</v>
      </c>
      <c r="M426">
        <v>1020200625301</v>
      </c>
    </row>
    <row r="427" spans="1:13" x14ac:dyDescent="0.25">
      <c r="A427">
        <v>208002945</v>
      </c>
      <c r="B427" t="s">
        <v>2406</v>
      </c>
      <c r="C427" t="s">
        <v>2406</v>
      </c>
      <c r="D427" t="s">
        <v>16313</v>
      </c>
      <c r="E427" t="s">
        <v>2408</v>
      </c>
      <c r="F427" t="s">
        <v>1639</v>
      </c>
      <c r="G427" t="s">
        <v>15957</v>
      </c>
      <c r="H427" t="s">
        <v>15994</v>
      </c>
      <c r="I427">
        <v>0</v>
      </c>
      <c r="J427" t="s">
        <v>8416</v>
      </c>
      <c r="K427" t="s">
        <v>16333</v>
      </c>
      <c r="L427">
        <v>20801001</v>
      </c>
      <c r="M427">
        <v>1020200624950</v>
      </c>
    </row>
    <row r="428" spans="1:13" x14ac:dyDescent="0.25">
      <c r="A428">
        <v>208003000</v>
      </c>
      <c r="B428" t="s">
        <v>2423</v>
      </c>
      <c r="C428" t="s">
        <v>2423</v>
      </c>
      <c r="D428" t="s">
        <v>16313</v>
      </c>
      <c r="E428" t="s">
        <v>2425</v>
      </c>
      <c r="F428" t="s">
        <v>321</v>
      </c>
      <c r="G428" t="s">
        <v>15957</v>
      </c>
      <c r="H428" t="s">
        <v>15994</v>
      </c>
      <c r="I428">
        <v>2</v>
      </c>
      <c r="J428" t="s">
        <v>8315</v>
      </c>
      <c r="K428" t="s">
        <v>16334</v>
      </c>
      <c r="L428">
        <v>20801001</v>
      </c>
      <c r="M428">
        <v>1020200626160</v>
      </c>
    </row>
    <row r="429" spans="1:13" x14ac:dyDescent="0.25">
      <c r="A429" t="s">
        <v>13416</v>
      </c>
      <c r="B429" t="s">
        <v>13417</v>
      </c>
      <c r="C429" t="s">
        <v>13417</v>
      </c>
      <c r="D429" t="s">
        <v>16313</v>
      </c>
      <c r="E429" t="s">
        <v>2425</v>
      </c>
      <c r="F429" t="s">
        <v>321</v>
      </c>
      <c r="G429" t="s">
        <v>15998</v>
      </c>
      <c r="H429" t="s">
        <v>15994</v>
      </c>
      <c r="J429" t="s">
        <v>8315</v>
      </c>
      <c r="K429" t="s">
        <v>16334</v>
      </c>
      <c r="L429">
        <v>20801001</v>
      </c>
      <c r="M429">
        <v>1020200626160</v>
      </c>
    </row>
    <row r="430" spans="1:13" x14ac:dyDescent="0.25">
      <c r="A430" t="s">
        <v>13418</v>
      </c>
      <c r="B430" t="s">
        <v>13419</v>
      </c>
      <c r="C430" t="s">
        <v>13419</v>
      </c>
      <c r="D430" t="s">
        <v>16313</v>
      </c>
      <c r="E430" t="s">
        <v>2425</v>
      </c>
      <c r="F430" t="s">
        <v>321</v>
      </c>
      <c r="G430" t="s">
        <v>15998</v>
      </c>
      <c r="H430" t="s">
        <v>15994</v>
      </c>
      <c r="J430" t="s">
        <v>8315</v>
      </c>
      <c r="K430" t="s">
        <v>16335</v>
      </c>
      <c r="L430">
        <v>20801001</v>
      </c>
      <c r="M430">
        <v>1020200626160</v>
      </c>
    </row>
    <row r="431" spans="1:13" x14ac:dyDescent="0.25">
      <c r="A431" t="s">
        <v>13420</v>
      </c>
      <c r="B431" t="s">
        <v>13421</v>
      </c>
      <c r="C431" t="s">
        <v>13421</v>
      </c>
      <c r="D431" t="s">
        <v>16313</v>
      </c>
      <c r="E431" t="s">
        <v>2425</v>
      </c>
      <c r="F431" t="s">
        <v>321</v>
      </c>
      <c r="G431" t="s">
        <v>15998</v>
      </c>
      <c r="H431" t="s">
        <v>15994</v>
      </c>
      <c r="J431" t="s">
        <v>8416</v>
      </c>
      <c r="K431" t="s">
        <v>13422</v>
      </c>
      <c r="L431">
        <v>20801001</v>
      </c>
      <c r="M431">
        <v>1020200626160</v>
      </c>
    </row>
    <row r="432" spans="1:13" x14ac:dyDescent="0.25">
      <c r="A432">
        <v>208003032</v>
      </c>
      <c r="B432" t="s">
        <v>2417</v>
      </c>
      <c r="C432" t="s">
        <v>2417</v>
      </c>
      <c r="D432" t="s">
        <v>16313</v>
      </c>
      <c r="E432" t="s">
        <v>2419</v>
      </c>
      <c r="F432" t="s">
        <v>566</v>
      </c>
      <c r="G432" t="s">
        <v>15957</v>
      </c>
      <c r="H432" t="s">
        <v>15994</v>
      </c>
      <c r="I432">
        <v>0</v>
      </c>
      <c r="J432" t="s">
        <v>8315</v>
      </c>
      <c r="K432" t="s">
        <v>16336</v>
      </c>
      <c r="L432">
        <v>20801001</v>
      </c>
      <c r="M432">
        <v>1020200624696</v>
      </c>
    </row>
    <row r="433" spans="1:13" x14ac:dyDescent="0.25">
      <c r="A433">
        <v>208003071</v>
      </c>
      <c r="B433" t="s">
        <v>2426</v>
      </c>
      <c r="C433" t="s">
        <v>2426</v>
      </c>
      <c r="D433" t="s">
        <v>16313</v>
      </c>
      <c r="E433" t="s">
        <v>2428</v>
      </c>
      <c r="F433" t="s">
        <v>321</v>
      </c>
      <c r="G433" t="s">
        <v>15957</v>
      </c>
      <c r="H433" t="s">
        <v>15994</v>
      </c>
      <c r="I433">
        <v>4</v>
      </c>
      <c r="J433" t="s">
        <v>8315</v>
      </c>
      <c r="K433" t="s">
        <v>16337</v>
      </c>
      <c r="L433">
        <v>20801001</v>
      </c>
      <c r="M433">
        <v>1020200625048</v>
      </c>
    </row>
    <row r="434" spans="1:13" x14ac:dyDescent="0.25">
      <c r="A434" t="s">
        <v>13423</v>
      </c>
      <c r="B434" t="s">
        <v>16338</v>
      </c>
      <c r="C434" t="s">
        <v>16338</v>
      </c>
      <c r="D434" t="s">
        <v>16313</v>
      </c>
      <c r="E434" t="s">
        <v>2428</v>
      </c>
      <c r="F434" t="s">
        <v>321</v>
      </c>
      <c r="G434" t="s">
        <v>15998</v>
      </c>
      <c r="H434" t="s">
        <v>15994</v>
      </c>
      <c r="J434" t="s">
        <v>8315</v>
      </c>
      <c r="K434" t="s">
        <v>16339</v>
      </c>
      <c r="L434">
        <v>20801001</v>
      </c>
      <c r="M434">
        <v>1020200625048</v>
      </c>
    </row>
    <row r="435" spans="1:13" x14ac:dyDescent="0.25">
      <c r="A435" t="s">
        <v>13424</v>
      </c>
      <c r="B435" t="s">
        <v>16340</v>
      </c>
      <c r="C435" t="s">
        <v>16340</v>
      </c>
      <c r="D435" t="s">
        <v>16313</v>
      </c>
      <c r="E435" t="s">
        <v>2428</v>
      </c>
      <c r="F435" t="s">
        <v>321</v>
      </c>
      <c r="G435" t="s">
        <v>15998</v>
      </c>
      <c r="H435" t="s">
        <v>15994</v>
      </c>
      <c r="J435" t="s">
        <v>8315</v>
      </c>
      <c r="K435" t="s">
        <v>16341</v>
      </c>
      <c r="L435">
        <v>20801001</v>
      </c>
      <c r="M435">
        <v>1020200625048</v>
      </c>
    </row>
    <row r="436" spans="1:13" x14ac:dyDescent="0.25">
      <c r="A436" t="s">
        <v>13425</v>
      </c>
      <c r="B436" t="s">
        <v>13426</v>
      </c>
      <c r="C436" t="s">
        <v>13426</v>
      </c>
      <c r="D436" t="s">
        <v>16313</v>
      </c>
      <c r="E436" t="s">
        <v>2428</v>
      </c>
      <c r="F436" t="s">
        <v>321</v>
      </c>
      <c r="G436" t="s">
        <v>15998</v>
      </c>
      <c r="H436" t="s">
        <v>15994</v>
      </c>
      <c r="J436" t="s">
        <v>8315</v>
      </c>
      <c r="K436" t="s">
        <v>16337</v>
      </c>
      <c r="L436">
        <v>20801001</v>
      </c>
      <c r="M436">
        <v>1020200625048</v>
      </c>
    </row>
    <row r="437" spans="1:13" x14ac:dyDescent="0.25">
      <c r="A437" t="s">
        <v>13427</v>
      </c>
      <c r="B437" t="s">
        <v>13428</v>
      </c>
      <c r="C437" t="s">
        <v>13428</v>
      </c>
      <c r="D437" t="s">
        <v>16313</v>
      </c>
      <c r="E437" t="s">
        <v>2428</v>
      </c>
      <c r="F437" t="s">
        <v>321</v>
      </c>
      <c r="G437" t="s">
        <v>15998</v>
      </c>
      <c r="H437" t="s">
        <v>15994</v>
      </c>
      <c r="J437" t="s">
        <v>8315</v>
      </c>
      <c r="K437" t="s">
        <v>16342</v>
      </c>
      <c r="L437">
        <v>20801001</v>
      </c>
      <c r="M437">
        <v>1020200625048</v>
      </c>
    </row>
    <row r="438" spans="1:13" x14ac:dyDescent="0.25">
      <c r="A438">
        <v>208003138</v>
      </c>
      <c r="B438" t="s">
        <v>2429</v>
      </c>
      <c r="C438" t="s">
        <v>2429</v>
      </c>
      <c r="D438" t="s">
        <v>16313</v>
      </c>
      <c r="E438" t="s">
        <v>2431</v>
      </c>
      <c r="F438" t="s">
        <v>321</v>
      </c>
      <c r="G438" t="s">
        <v>15957</v>
      </c>
      <c r="H438" t="s">
        <v>15994</v>
      </c>
      <c r="I438">
        <v>0</v>
      </c>
      <c r="J438" t="s">
        <v>8315</v>
      </c>
      <c r="K438" t="s">
        <v>16343</v>
      </c>
      <c r="L438">
        <v>20801001</v>
      </c>
      <c r="M438">
        <v>1020200625235</v>
      </c>
    </row>
    <row r="439" spans="1:13" x14ac:dyDescent="0.25">
      <c r="A439">
        <v>208003201</v>
      </c>
      <c r="B439" t="s">
        <v>2400</v>
      </c>
      <c r="C439" t="s">
        <v>2400</v>
      </c>
      <c r="D439" t="s">
        <v>16313</v>
      </c>
      <c r="E439" t="s">
        <v>2402</v>
      </c>
      <c r="F439" t="s">
        <v>321</v>
      </c>
      <c r="G439" t="s">
        <v>15957</v>
      </c>
      <c r="H439" t="s">
        <v>15994</v>
      </c>
      <c r="I439">
        <v>1</v>
      </c>
      <c r="J439" t="s">
        <v>8315</v>
      </c>
      <c r="K439" t="s">
        <v>16344</v>
      </c>
      <c r="L439">
        <v>20801001</v>
      </c>
      <c r="M439">
        <v>1020200624916</v>
      </c>
    </row>
    <row r="440" spans="1:13" x14ac:dyDescent="0.25">
      <c r="A440" t="s">
        <v>13429</v>
      </c>
      <c r="B440" t="s">
        <v>13430</v>
      </c>
      <c r="C440" t="s">
        <v>13430</v>
      </c>
      <c r="D440" t="s">
        <v>16313</v>
      </c>
      <c r="E440" t="s">
        <v>2402</v>
      </c>
      <c r="F440" t="s">
        <v>321</v>
      </c>
      <c r="G440" t="s">
        <v>15998</v>
      </c>
      <c r="H440" t="s">
        <v>15994</v>
      </c>
      <c r="J440" t="s">
        <v>8315</v>
      </c>
      <c r="K440" t="s">
        <v>16345</v>
      </c>
      <c r="L440">
        <v>20801001</v>
      </c>
      <c r="M440">
        <v>1020200624916</v>
      </c>
    </row>
    <row r="441" spans="1:13" x14ac:dyDescent="0.25">
      <c r="A441">
        <v>208003240</v>
      </c>
      <c r="B441" t="s">
        <v>16346</v>
      </c>
      <c r="C441" t="s">
        <v>16346</v>
      </c>
      <c r="D441" t="s">
        <v>16313</v>
      </c>
      <c r="E441" t="s">
        <v>16347</v>
      </c>
      <c r="F441" t="s">
        <v>325</v>
      </c>
      <c r="G441" t="s">
        <v>15957</v>
      </c>
      <c r="H441" t="s">
        <v>15994</v>
      </c>
      <c r="I441">
        <v>0</v>
      </c>
      <c r="J441" t="s">
        <v>8315</v>
      </c>
      <c r="K441" t="s">
        <v>16348</v>
      </c>
      <c r="L441">
        <v>20801001</v>
      </c>
      <c r="M441">
        <v>1020200736159</v>
      </c>
    </row>
    <row r="442" spans="1:13" x14ac:dyDescent="0.25">
      <c r="A442">
        <v>208003314</v>
      </c>
      <c r="B442" t="s">
        <v>2397</v>
      </c>
      <c r="C442" t="s">
        <v>2397</v>
      </c>
      <c r="D442" t="s">
        <v>16313</v>
      </c>
      <c r="E442" t="s">
        <v>2399</v>
      </c>
      <c r="F442" t="s">
        <v>321</v>
      </c>
      <c r="G442" t="s">
        <v>15957</v>
      </c>
      <c r="H442" t="s">
        <v>15994</v>
      </c>
      <c r="I442">
        <v>1</v>
      </c>
      <c r="J442" t="s">
        <v>8315</v>
      </c>
      <c r="K442" t="s">
        <v>16349</v>
      </c>
      <c r="L442">
        <v>20801001</v>
      </c>
      <c r="M442">
        <v>1020200624718</v>
      </c>
    </row>
    <row r="443" spans="1:13" x14ac:dyDescent="0.25">
      <c r="A443" t="s">
        <v>13431</v>
      </c>
      <c r="B443" t="s">
        <v>13432</v>
      </c>
      <c r="C443" t="s">
        <v>13432</v>
      </c>
      <c r="D443" t="s">
        <v>16313</v>
      </c>
      <c r="E443" t="s">
        <v>2399</v>
      </c>
      <c r="F443" t="s">
        <v>321</v>
      </c>
      <c r="G443" t="s">
        <v>15998</v>
      </c>
      <c r="H443" t="s">
        <v>15994</v>
      </c>
      <c r="J443" t="s">
        <v>8315</v>
      </c>
      <c r="K443" t="s">
        <v>16350</v>
      </c>
      <c r="L443">
        <v>20801001</v>
      </c>
      <c r="M443">
        <v>1020200624718</v>
      </c>
    </row>
    <row r="444" spans="1:13" x14ac:dyDescent="0.25">
      <c r="A444" t="s">
        <v>13433</v>
      </c>
      <c r="B444" t="s">
        <v>13434</v>
      </c>
      <c r="C444" t="s">
        <v>13434</v>
      </c>
      <c r="D444" t="s">
        <v>16313</v>
      </c>
      <c r="E444" t="s">
        <v>2399</v>
      </c>
      <c r="F444" t="s">
        <v>321</v>
      </c>
      <c r="G444" t="s">
        <v>15998</v>
      </c>
      <c r="H444" t="s">
        <v>15994</v>
      </c>
      <c r="J444" t="s">
        <v>8315</v>
      </c>
      <c r="K444" t="s">
        <v>16351</v>
      </c>
      <c r="L444">
        <v>20801001</v>
      </c>
      <c r="M444">
        <v>1020200624718</v>
      </c>
    </row>
    <row r="445" spans="1:13" x14ac:dyDescent="0.25">
      <c r="A445" t="s">
        <v>13435</v>
      </c>
      <c r="B445" t="s">
        <v>13436</v>
      </c>
      <c r="C445" t="s">
        <v>13436</v>
      </c>
      <c r="D445" t="s">
        <v>16313</v>
      </c>
      <c r="E445" t="s">
        <v>2399</v>
      </c>
      <c r="F445" t="s">
        <v>321</v>
      </c>
      <c r="G445" t="s">
        <v>15998</v>
      </c>
      <c r="H445" t="s">
        <v>15994</v>
      </c>
      <c r="J445" t="s">
        <v>8416</v>
      </c>
      <c r="K445" t="s">
        <v>13437</v>
      </c>
      <c r="L445">
        <v>20801001</v>
      </c>
      <c r="M445">
        <v>1020200624718</v>
      </c>
    </row>
    <row r="446" spans="1:13" x14ac:dyDescent="0.25">
      <c r="A446">
        <v>208003378</v>
      </c>
      <c r="B446" t="s">
        <v>2420</v>
      </c>
      <c r="C446" t="s">
        <v>2420</v>
      </c>
      <c r="D446" t="s">
        <v>16313</v>
      </c>
      <c r="E446" t="s">
        <v>2422</v>
      </c>
      <c r="F446" t="s">
        <v>1639</v>
      </c>
      <c r="G446" t="s">
        <v>15957</v>
      </c>
      <c r="H446" t="s">
        <v>15994</v>
      </c>
      <c r="I446">
        <v>0</v>
      </c>
      <c r="J446" t="s">
        <v>8416</v>
      </c>
      <c r="K446" t="s">
        <v>16352</v>
      </c>
      <c r="L446">
        <v>20801001</v>
      </c>
      <c r="M446">
        <v>1020200625433</v>
      </c>
    </row>
    <row r="447" spans="1:13" x14ac:dyDescent="0.25">
      <c r="A447">
        <v>208003547</v>
      </c>
      <c r="B447" t="s">
        <v>6852</v>
      </c>
      <c r="C447" t="s">
        <v>6852</v>
      </c>
      <c r="D447" t="s">
        <v>16313</v>
      </c>
      <c r="E447" t="s">
        <v>6854</v>
      </c>
      <c r="F447" t="s">
        <v>321</v>
      </c>
      <c r="G447" t="s">
        <v>15957</v>
      </c>
      <c r="H447" t="s">
        <v>15994</v>
      </c>
      <c r="I447">
        <v>1</v>
      </c>
      <c r="J447" t="s">
        <v>8315</v>
      </c>
      <c r="K447" t="s">
        <v>16353</v>
      </c>
      <c r="L447">
        <v>20801001</v>
      </c>
      <c r="M447">
        <v>1020200625940</v>
      </c>
    </row>
    <row r="448" spans="1:13" x14ac:dyDescent="0.25">
      <c r="A448" t="s">
        <v>13438</v>
      </c>
      <c r="B448" t="s">
        <v>13439</v>
      </c>
      <c r="C448" t="s">
        <v>13439</v>
      </c>
      <c r="D448" t="s">
        <v>16313</v>
      </c>
      <c r="E448" t="s">
        <v>6854</v>
      </c>
      <c r="F448" t="s">
        <v>321</v>
      </c>
      <c r="G448" t="s">
        <v>15998</v>
      </c>
      <c r="H448" t="s">
        <v>15994</v>
      </c>
      <c r="J448" t="s">
        <v>8315</v>
      </c>
      <c r="K448" t="s">
        <v>16354</v>
      </c>
      <c r="L448">
        <v>20801001</v>
      </c>
      <c r="M448">
        <v>1020200625940</v>
      </c>
    </row>
    <row r="449" spans="1:13" x14ac:dyDescent="0.25">
      <c r="A449">
        <v>208004163</v>
      </c>
      <c r="B449" t="s">
        <v>16355</v>
      </c>
      <c r="C449" t="s">
        <v>16355</v>
      </c>
      <c r="D449" t="s">
        <v>16313</v>
      </c>
      <c r="E449" t="s">
        <v>6845</v>
      </c>
      <c r="F449" t="s">
        <v>566</v>
      </c>
      <c r="G449" t="s">
        <v>15957</v>
      </c>
      <c r="H449" t="s">
        <v>15994</v>
      </c>
      <c r="I449">
        <v>0</v>
      </c>
      <c r="J449" t="s">
        <v>8315</v>
      </c>
      <c r="K449" t="s">
        <v>16356</v>
      </c>
      <c r="L449">
        <v>20801001</v>
      </c>
      <c r="M449">
        <v>1030200581597</v>
      </c>
    </row>
    <row r="450" spans="1:13" x14ac:dyDescent="0.25">
      <c r="A450">
        <v>208005329</v>
      </c>
      <c r="B450" t="s">
        <v>16357</v>
      </c>
      <c r="C450" t="s">
        <v>16357</v>
      </c>
      <c r="D450" t="s">
        <v>16313</v>
      </c>
      <c r="E450" t="s">
        <v>6857</v>
      </c>
      <c r="F450" t="s">
        <v>549</v>
      </c>
      <c r="G450" t="s">
        <v>15957</v>
      </c>
      <c r="H450" t="s">
        <v>15994</v>
      </c>
      <c r="I450">
        <v>1</v>
      </c>
      <c r="J450" t="s">
        <v>8315</v>
      </c>
      <c r="K450" t="s">
        <v>8724</v>
      </c>
      <c r="L450">
        <v>20801001</v>
      </c>
      <c r="M450">
        <v>1110271000399</v>
      </c>
    </row>
    <row r="451" spans="1:13" x14ac:dyDescent="0.25">
      <c r="A451" t="s">
        <v>13440</v>
      </c>
      <c r="B451" t="s">
        <v>13441</v>
      </c>
      <c r="C451" t="s">
        <v>13441</v>
      </c>
      <c r="D451" t="s">
        <v>16313</v>
      </c>
      <c r="E451" t="s">
        <v>6857</v>
      </c>
      <c r="F451" t="s">
        <v>549</v>
      </c>
      <c r="G451" t="s">
        <v>15998</v>
      </c>
      <c r="H451" t="s">
        <v>15994</v>
      </c>
      <c r="J451" t="s">
        <v>8315</v>
      </c>
      <c r="K451" t="s">
        <v>13442</v>
      </c>
      <c r="L451">
        <v>20801001</v>
      </c>
      <c r="M451">
        <v>1110271000399</v>
      </c>
    </row>
    <row r="452" spans="1:13" x14ac:dyDescent="0.25">
      <c r="A452">
        <v>208005390</v>
      </c>
      <c r="B452" t="s">
        <v>6858</v>
      </c>
      <c r="C452" t="s">
        <v>6858</v>
      </c>
      <c r="D452" t="s">
        <v>16313</v>
      </c>
      <c r="E452" t="s">
        <v>6860</v>
      </c>
      <c r="F452" t="s">
        <v>321</v>
      </c>
      <c r="G452" t="s">
        <v>15957</v>
      </c>
      <c r="H452" t="s">
        <v>15994</v>
      </c>
      <c r="I452">
        <v>0</v>
      </c>
      <c r="J452" t="s">
        <v>8315</v>
      </c>
      <c r="K452" t="s">
        <v>8726</v>
      </c>
      <c r="L452">
        <v>20801001</v>
      </c>
      <c r="M452">
        <v>1120271000332</v>
      </c>
    </row>
    <row r="453" spans="1:13" x14ac:dyDescent="0.25">
      <c r="A453">
        <v>208005880</v>
      </c>
      <c r="B453" t="s">
        <v>16358</v>
      </c>
      <c r="C453" t="s">
        <v>16358</v>
      </c>
      <c r="D453" t="s">
        <v>16313</v>
      </c>
      <c r="E453" t="s">
        <v>6837</v>
      </c>
      <c r="F453" t="s">
        <v>414</v>
      </c>
      <c r="G453" t="s">
        <v>15957</v>
      </c>
      <c r="H453" t="s">
        <v>15994</v>
      </c>
      <c r="I453">
        <v>0</v>
      </c>
      <c r="J453" t="s">
        <v>8315</v>
      </c>
      <c r="K453" t="s">
        <v>8729</v>
      </c>
      <c r="L453">
        <v>20801001</v>
      </c>
      <c r="M453">
        <v>1140280058710</v>
      </c>
    </row>
    <row r="454" spans="1:13" x14ac:dyDescent="0.25">
      <c r="A454">
        <v>210000367</v>
      </c>
      <c r="B454" t="s">
        <v>701</v>
      </c>
      <c r="C454" t="s">
        <v>701</v>
      </c>
      <c r="D454" t="s">
        <v>16359</v>
      </c>
      <c r="E454" t="s">
        <v>8228</v>
      </c>
      <c r="F454" t="s">
        <v>321</v>
      </c>
      <c r="G454" t="s">
        <v>15957</v>
      </c>
      <c r="H454" t="s">
        <v>15994</v>
      </c>
      <c r="I454">
        <v>7</v>
      </c>
      <c r="J454" t="s">
        <v>8315</v>
      </c>
      <c r="K454" t="s">
        <v>16360</v>
      </c>
      <c r="L454">
        <v>21001001</v>
      </c>
      <c r="M454">
        <v>1020200785450</v>
      </c>
    </row>
    <row r="455" spans="1:13" x14ac:dyDescent="0.25">
      <c r="A455" t="s">
        <v>13443</v>
      </c>
      <c r="B455" t="s">
        <v>13444</v>
      </c>
      <c r="C455" t="s">
        <v>13444</v>
      </c>
      <c r="D455" t="s">
        <v>16359</v>
      </c>
      <c r="E455" t="s">
        <v>8228</v>
      </c>
      <c r="F455" t="s">
        <v>321</v>
      </c>
      <c r="G455" t="s">
        <v>15998</v>
      </c>
      <c r="H455" t="s">
        <v>15994</v>
      </c>
      <c r="J455" t="s">
        <v>8315</v>
      </c>
      <c r="K455" t="s">
        <v>16361</v>
      </c>
      <c r="L455">
        <v>21001001</v>
      </c>
      <c r="M455">
        <v>1020200785450</v>
      </c>
    </row>
    <row r="456" spans="1:13" x14ac:dyDescent="0.25">
      <c r="A456" t="s">
        <v>13445</v>
      </c>
      <c r="B456" t="s">
        <v>13446</v>
      </c>
      <c r="C456" t="s">
        <v>13446</v>
      </c>
      <c r="D456" t="s">
        <v>16359</v>
      </c>
      <c r="E456" t="s">
        <v>8228</v>
      </c>
      <c r="F456" t="s">
        <v>321</v>
      </c>
      <c r="G456" t="s">
        <v>15998</v>
      </c>
      <c r="H456" t="s">
        <v>15994</v>
      </c>
      <c r="J456" t="s">
        <v>8315</v>
      </c>
      <c r="K456" t="s">
        <v>16362</v>
      </c>
      <c r="L456">
        <v>21001001</v>
      </c>
      <c r="M456">
        <v>1020200785450</v>
      </c>
    </row>
    <row r="457" spans="1:13" x14ac:dyDescent="0.25">
      <c r="A457" t="s">
        <v>13447</v>
      </c>
      <c r="B457" t="s">
        <v>13448</v>
      </c>
      <c r="C457" t="s">
        <v>13448</v>
      </c>
      <c r="D457" t="s">
        <v>16359</v>
      </c>
      <c r="E457" t="s">
        <v>8228</v>
      </c>
      <c r="F457" t="s">
        <v>321</v>
      </c>
      <c r="G457" t="s">
        <v>15998</v>
      </c>
      <c r="H457" t="s">
        <v>15994</v>
      </c>
      <c r="J457" t="s">
        <v>8315</v>
      </c>
      <c r="K457" t="s">
        <v>16363</v>
      </c>
      <c r="L457">
        <v>21001001</v>
      </c>
      <c r="M457">
        <v>1020200785450</v>
      </c>
    </row>
    <row r="458" spans="1:13" x14ac:dyDescent="0.25">
      <c r="A458" t="s">
        <v>13449</v>
      </c>
      <c r="B458" t="s">
        <v>13453</v>
      </c>
      <c r="C458" t="s">
        <v>13453</v>
      </c>
      <c r="D458" t="s">
        <v>16359</v>
      </c>
      <c r="E458" t="s">
        <v>8228</v>
      </c>
      <c r="F458" t="s">
        <v>321</v>
      </c>
      <c r="G458" t="s">
        <v>15998</v>
      </c>
      <c r="H458" t="s">
        <v>15994</v>
      </c>
      <c r="J458" t="s">
        <v>8315</v>
      </c>
      <c r="K458" t="s">
        <v>16364</v>
      </c>
      <c r="L458">
        <v>21001001</v>
      </c>
      <c r="M458">
        <v>1020200785450</v>
      </c>
    </row>
    <row r="459" spans="1:13" x14ac:dyDescent="0.25">
      <c r="A459" t="s">
        <v>13452</v>
      </c>
      <c r="B459" t="s">
        <v>13455</v>
      </c>
      <c r="C459" t="s">
        <v>13455</v>
      </c>
      <c r="D459" t="s">
        <v>16359</v>
      </c>
      <c r="E459" t="s">
        <v>8228</v>
      </c>
      <c r="F459" t="s">
        <v>321</v>
      </c>
      <c r="G459" t="s">
        <v>15998</v>
      </c>
      <c r="H459" t="s">
        <v>15994</v>
      </c>
      <c r="J459" t="s">
        <v>8315</v>
      </c>
      <c r="K459" t="s">
        <v>8779</v>
      </c>
      <c r="L459">
        <v>21001001</v>
      </c>
      <c r="M459">
        <v>1020200785450</v>
      </c>
    </row>
    <row r="460" spans="1:13" x14ac:dyDescent="0.25">
      <c r="A460" t="s">
        <v>13454</v>
      </c>
      <c r="B460" t="s">
        <v>13457</v>
      </c>
      <c r="C460" t="s">
        <v>13457</v>
      </c>
      <c r="D460" t="s">
        <v>16359</v>
      </c>
      <c r="E460" t="s">
        <v>8228</v>
      </c>
      <c r="F460" t="s">
        <v>321</v>
      </c>
      <c r="G460" t="s">
        <v>15998</v>
      </c>
      <c r="H460" t="s">
        <v>15994</v>
      </c>
      <c r="J460" t="s">
        <v>8315</v>
      </c>
      <c r="K460" t="s">
        <v>16365</v>
      </c>
      <c r="L460">
        <v>21001001</v>
      </c>
      <c r="M460">
        <v>1020200785450</v>
      </c>
    </row>
    <row r="461" spans="1:13" x14ac:dyDescent="0.25">
      <c r="A461" t="s">
        <v>13456</v>
      </c>
      <c r="B461" t="s">
        <v>13459</v>
      </c>
      <c r="C461" t="s">
        <v>13459</v>
      </c>
      <c r="D461" t="s">
        <v>16359</v>
      </c>
      <c r="E461" t="s">
        <v>8228</v>
      </c>
      <c r="F461" t="s">
        <v>321</v>
      </c>
      <c r="G461" t="s">
        <v>15998</v>
      </c>
      <c r="H461" t="s">
        <v>15994</v>
      </c>
      <c r="J461" t="s">
        <v>8315</v>
      </c>
      <c r="K461" t="s">
        <v>16361</v>
      </c>
      <c r="L461">
        <v>21001001</v>
      </c>
      <c r="M461">
        <v>1020200785450</v>
      </c>
    </row>
    <row r="462" spans="1:13" x14ac:dyDescent="0.25">
      <c r="A462" t="s">
        <v>13458</v>
      </c>
      <c r="B462" t="s">
        <v>13450</v>
      </c>
      <c r="C462" t="s">
        <v>13450</v>
      </c>
      <c r="D462" t="s">
        <v>16359</v>
      </c>
      <c r="E462" t="s">
        <v>8228</v>
      </c>
      <c r="F462" t="s">
        <v>321</v>
      </c>
      <c r="G462" t="s">
        <v>15998</v>
      </c>
      <c r="H462" t="s">
        <v>15994</v>
      </c>
      <c r="J462" t="s">
        <v>8416</v>
      </c>
      <c r="K462" t="s">
        <v>13451</v>
      </c>
      <c r="L462">
        <v>21001001</v>
      </c>
      <c r="M462">
        <v>1020200785450</v>
      </c>
    </row>
    <row r="463" spans="1:13" x14ac:dyDescent="0.25">
      <c r="A463">
        <v>210002886</v>
      </c>
      <c r="B463" t="s">
        <v>685</v>
      </c>
      <c r="C463" t="s">
        <v>685</v>
      </c>
      <c r="D463" t="s">
        <v>16359</v>
      </c>
      <c r="E463" t="s">
        <v>687</v>
      </c>
      <c r="F463" t="s">
        <v>321</v>
      </c>
      <c r="G463" t="s">
        <v>15957</v>
      </c>
      <c r="H463" t="s">
        <v>15994</v>
      </c>
      <c r="I463">
        <v>0</v>
      </c>
      <c r="J463" t="s">
        <v>8315</v>
      </c>
      <c r="K463" t="s">
        <v>16366</v>
      </c>
      <c r="L463">
        <v>21001001</v>
      </c>
      <c r="M463">
        <v>1020200785505</v>
      </c>
    </row>
    <row r="464" spans="1:13" x14ac:dyDescent="0.25">
      <c r="A464">
        <v>210003030</v>
      </c>
      <c r="B464" t="s">
        <v>682</v>
      </c>
      <c r="C464" t="s">
        <v>682</v>
      </c>
      <c r="D464" t="s">
        <v>16359</v>
      </c>
      <c r="E464" t="s">
        <v>16368</v>
      </c>
      <c r="F464" t="s">
        <v>321</v>
      </c>
      <c r="G464" t="s">
        <v>15957</v>
      </c>
      <c r="H464" t="s">
        <v>15994</v>
      </c>
      <c r="I464">
        <v>6</v>
      </c>
      <c r="J464" t="s">
        <v>8315</v>
      </c>
      <c r="K464" t="s">
        <v>16369</v>
      </c>
      <c r="L464">
        <v>21001001</v>
      </c>
      <c r="M464">
        <v>1020200787914</v>
      </c>
    </row>
    <row r="465" spans="1:13" x14ac:dyDescent="0.25">
      <c r="A465" t="s">
        <v>13460</v>
      </c>
      <c r="B465" t="s">
        <v>13461</v>
      </c>
      <c r="C465" t="s">
        <v>13461</v>
      </c>
      <c r="D465" t="s">
        <v>16359</v>
      </c>
      <c r="E465" t="s">
        <v>16368</v>
      </c>
      <c r="F465" t="s">
        <v>321</v>
      </c>
      <c r="G465" t="s">
        <v>15998</v>
      </c>
      <c r="H465" t="s">
        <v>15994</v>
      </c>
      <c r="J465" t="s">
        <v>8315</v>
      </c>
      <c r="K465" t="s">
        <v>16370</v>
      </c>
      <c r="L465">
        <v>21001001</v>
      </c>
      <c r="M465">
        <v>1020200787914</v>
      </c>
    </row>
    <row r="466" spans="1:13" x14ac:dyDescent="0.25">
      <c r="A466" t="s">
        <v>13462</v>
      </c>
      <c r="B466" t="s">
        <v>13463</v>
      </c>
      <c r="C466" t="s">
        <v>13463</v>
      </c>
      <c r="D466" t="s">
        <v>16359</v>
      </c>
      <c r="E466" t="s">
        <v>16368</v>
      </c>
      <c r="F466" t="s">
        <v>321</v>
      </c>
      <c r="G466" t="s">
        <v>15998</v>
      </c>
      <c r="H466" t="s">
        <v>15994</v>
      </c>
      <c r="J466" t="s">
        <v>8315</v>
      </c>
      <c r="K466" t="s">
        <v>16371</v>
      </c>
      <c r="L466">
        <v>21001001</v>
      </c>
      <c r="M466">
        <v>1020200787914</v>
      </c>
    </row>
    <row r="467" spans="1:13" x14ac:dyDescent="0.25">
      <c r="A467" t="s">
        <v>13464</v>
      </c>
      <c r="B467" t="s">
        <v>13465</v>
      </c>
      <c r="C467" t="s">
        <v>13465</v>
      </c>
      <c r="D467" t="s">
        <v>16359</v>
      </c>
      <c r="E467" t="s">
        <v>16368</v>
      </c>
      <c r="F467" t="s">
        <v>321</v>
      </c>
      <c r="G467" t="s">
        <v>15998</v>
      </c>
      <c r="H467" t="s">
        <v>15994</v>
      </c>
      <c r="J467" t="s">
        <v>8315</v>
      </c>
      <c r="K467" t="s">
        <v>16372</v>
      </c>
      <c r="L467">
        <v>21001001</v>
      </c>
      <c r="M467">
        <v>1020200787914</v>
      </c>
    </row>
    <row r="468" spans="1:13" x14ac:dyDescent="0.25">
      <c r="A468" t="s">
        <v>13466</v>
      </c>
      <c r="B468" t="s">
        <v>13467</v>
      </c>
      <c r="C468" t="s">
        <v>13467</v>
      </c>
      <c r="D468" t="s">
        <v>16359</v>
      </c>
      <c r="E468" t="s">
        <v>16368</v>
      </c>
      <c r="F468" t="s">
        <v>321</v>
      </c>
      <c r="G468" t="s">
        <v>15998</v>
      </c>
      <c r="H468" t="s">
        <v>15994</v>
      </c>
      <c r="J468" t="s">
        <v>8315</v>
      </c>
      <c r="K468" t="s">
        <v>16373</v>
      </c>
      <c r="L468">
        <v>21001001</v>
      </c>
      <c r="M468">
        <v>1020200787914</v>
      </c>
    </row>
    <row r="469" spans="1:13" x14ac:dyDescent="0.25">
      <c r="A469" t="s">
        <v>13468</v>
      </c>
      <c r="B469" t="s">
        <v>13469</v>
      </c>
      <c r="C469" t="s">
        <v>13469</v>
      </c>
      <c r="D469" t="s">
        <v>16359</v>
      </c>
      <c r="E469" t="s">
        <v>16368</v>
      </c>
      <c r="F469" t="s">
        <v>321</v>
      </c>
      <c r="G469" t="s">
        <v>15998</v>
      </c>
      <c r="H469" t="s">
        <v>15994</v>
      </c>
      <c r="J469" t="s">
        <v>8315</v>
      </c>
      <c r="K469" t="s">
        <v>16374</v>
      </c>
      <c r="L469">
        <v>21001001</v>
      </c>
      <c r="M469">
        <v>1020200787914</v>
      </c>
    </row>
    <row r="470" spans="1:13" x14ac:dyDescent="0.25">
      <c r="A470" t="s">
        <v>13470</v>
      </c>
      <c r="B470" t="s">
        <v>13471</v>
      </c>
      <c r="C470" t="s">
        <v>13471</v>
      </c>
      <c r="D470" t="s">
        <v>16359</v>
      </c>
      <c r="E470" t="s">
        <v>16368</v>
      </c>
      <c r="F470" t="s">
        <v>321</v>
      </c>
      <c r="G470" t="s">
        <v>15998</v>
      </c>
      <c r="H470" t="s">
        <v>15994</v>
      </c>
      <c r="J470" t="s">
        <v>8315</v>
      </c>
      <c r="K470" t="s">
        <v>16375</v>
      </c>
      <c r="L470">
        <v>21001001</v>
      </c>
      <c r="M470">
        <v>1020200787914</v>
      </c>
    </row>
    <row r="471" spans="1:13" x14ac:dyDescent="0.25">
      <c r="A471">
        <v>210003047</v>
      </c>
      <c r="B471" t="s">
        <v>670</v>
      </c>
      <c r="C471" t="s">
        <v>670</v>
      </c>
      <c r="D471" t="s">
        <v>16359</v>
      </c>
      <c r="E471" t="s">
        <v>672</v>
      </c>
      <c r="F471" t="s">
        <v>473</v>
      </c>
      <c r="G471" t="s">
        <v>15957</v>
      </c>
      <c r="H471" t="s">
        <v>15994</v>
      </c>
      <c r="I471">
        <v>3</v>
      </c>
      <c r="J471" t="s">
        <v>8315</v>
      </c>
      <c r="K471" t="s">
        <v>16376</v>
      </c>
      <c r="L471">
        <v>21001001</v>
      </c>
      <c r="M471">
        <v>1020200784229</v>
      </c>
    </row>
    <row r="472" spans="1:13" x14ac:dyDescent="0.25">
      <c r="A472" t="s">
        <v>13472</v>
      </c>
      <c r="B472" t="s">
        <v>13473</v>
      </c>
      <c r="C472" t="s">
        <v>13473</v>
      </c>
      <c r="D472" t="s">
        <v>16359</v>
      </c>
      <c r="E472" t="s">
        <v>672</v>
      </c>
      <c r="F472" t="s">
        <v>473</v>
      </c>
      <c r="G472" t="s">
        <v>15998</v>
      </c>
      <c r="H472" t="s">
        <v>15994</v>
      </c>
      <c r="J472" t="s">
        <v>8315</v>
      </c>
      <c r="K472" t="s">
        <v>16377</v>
      </c>
      <c r="L472">
        <v>21001001</v>
      </c>
      <c r="M472">
        <v>1020200784229</v>
      </c>
    </row>
    <row r="473" spans="1:13" x14ac:dyDescent="0.25">
      <c r="A473" t="s">
        <v>13474</v>
      </c>
      <c r="B473" t="s">
        <v>13475</v>
      </c>
      <c r="C473" t="s">
        <v>13475</v>
      </c>
      <c r="D473" t="s">
        <v>16359</v>
      </c>
      <c r="E473" t="s">
        <v>672</v>
      </c>
      <c r="F473" t="s">
        <v>473</v>
      </c>
      <c r="G473" t="s">
        <v>15998</v>
      </c>
      <c r="H473" t="s">
        <v>15994</v>
      </c>
      <c r="J473" t="s">
        <v>8315</v>
      </c>
      <c r="K473" t="s">
        <v>16378</v>
      </c>
      <c r="L473">
        <v>21001001</v>
      </c>
      <c r="M473">
        <v>1020200784229</v>
      </c>
    </row>
    <row r="474" spans="1:13" x14ac:dyDescent="0.25">
      <c r="A474" t="s">
        <v>13476</v>
      </c>
      <c r="B474" t="s">
        <v>13477</v>
      </c>
      <c r="C474" t="s">
        <v>13477</v>
      </c>
      <c r="D474" t="s">
        <v>16359</v>
      </c>
      <c r="E474" t="s">
        <v>672</v>
      </c>
      <c r="F474" t="s">
        <v>473</v>
      </c>
      <c r="G474" t="s">
        <v>15998</v>
      </c>
      <c r="H474" t="s">
        <v>15994</v>
      </c>
      <c r="J474" t="s">
        <v>8315</v>
      </c>
      <c r="K474" t="s">
        <v>16377</v>
      </c>
      <c r="L474">
        <v>21001001</v>
      </c>
      <c r="M474">
        <v>1020200784229</v>
      </c>
    </row>
    <row r="475" spans="1:13" x14ac:dyDescent="0.25">
      <c r="A475" t="s">
        <v>13478</v>
      </c>
      <c r="B475" t="s">
        <v>13479</v>
      </c>
      <c r="C475" t="s">
        <v>13479</v>
      </c>
      <c r="D475" t="s">
        <v>16359</v>
      </c>
      <c r="E475" t="s">
        <v>672</v>
      </c>
      <c r="F475" t="s">
        <v>473</v>
      </c>
      <c r="G475" t="s">
        <v>15998</v>
      </c>
      <c r="H475" t="s">
        <v>15994</v>
      </c>
      <c r="J475" t="s">
        <v>8416</v>
      </c>
      <c r="K475" t="s">
        <v>13480</v>
      </c>
      <c r="L475">
        <v>21001001</v>
      </c>
      <c r="M475">
        <v>1020200784229</v>
      </c>
    </row>
    <row r="476" spans="1:13" x14ac:dyDescent="0.25">
      <c r="A476">
        <v>210003054</v>
      </c>
      <c r="B476" t="s">
        <v>641</v>
      </c>
      <c r="C476" t="s">
        <v>641</v>
      </c>
      <c r="D476" t="s">
        <v>16359</v>
      </c>
      <c r="E476" t="s">
        <v>643</v>
      </c>
      <c r="F476" t="s">
        <v>321</v>
      </c>
      <c r="G476" t="s">
        <v>15957</v>
      </c>
      <c r="H476" t="s">
        <v>15994</v>
      </c>
      <c r="I476">
        <v>0</v>
      </c>
      <c r="J476" t="s">
        <v>8315</v>
      </c>
      <c r="K476" t="s">
        <v>16379</v>
      </c>
      <c r="L476">
        <v>21001001</v>
      </c>
      <c r="M476">
        <v>1020200783536</v>
      </c>
    </row>
    <row r="477" spans="1:13" x14ac:dyDescent="0.25">
      <c r="A477">
        <v>210003079</v>
      </c>
      <c r="B477" t="s">
        <v>650</v>
      </c>
      <c r="C477" t="s">
        <v>650</v>
      </c>
      <c r="D477" t="s">
        <v>16359</v>
      </c>
      <c r="E477" t="s">
        <v>652</v>
      </c>
      <c r="F477" t="s">
        <v>653</v>
      </c>
      <c r="G477" t="s">
        <v>15957</v>
      </c>
      <c r="H477" t="s">
        <v>15994</v>
      </c>
      <c r="I477">
        <v>0</v>
      </c>
      <c r="J477" t="s">
        <v>8315</v>
      </c>
      <c r="K477" t="s">
        <v>16380</v>
      </c>
      <c r="L477">
        <v>21001001</v>
      </c>
      <c r="M477">
        <v>1020200784262</v>
      </c>
    </row>
    <row r="478" spans="1:13" x14ac:dyDescent="0.25">
      <c r="A478">
        <v>210003086</v>
      </c>
      <c r="B478" t="s">
        <v>647</v>
      </c>
      <c r="C478" t="s">
        <v>647</v>
      </c>
      <c r="D478" t="s">
        <v>16359</v>
      </c>
      <c r="E478" t="s">
        <v>649</v>
      </c>
      <c r="F478" t="s">
        <v>566</v>
      </c>
      <c r="G478" t="s">
        <v>15957</v>
      </c>
      <c r="H478" t="s">
        <v>15994</v>
      </c>
      <c r="I478">
        <v>3</v>
      </c>
      <c r="J478" t="s">
        <v>8315</v>
      </c>
      <c r="K478" t="s">
        <v>16381</v>
      </c>
      <c r="L478">
        <v>21001001</v>
      </c>
      <c r="M478">
        <v>1020200785406</v>
      </c>
    </row>
    <row r="479" spans="1:13" x14ac:dyDescent="0.25">
      <c r="A479" t="s">
        <v>13481</v>
      </c>
      <c r="B479" t="s">
        <v>13482</v>
      </c>
      <c r="C479" t="s">
        <v>13482</v>
      </c>
      <c r="D479" t="s">
        <v>16359</v>
      </c>
      <c r="E479" t="s">
        <v>649</v>
      </c>
      <c r="F479" t="s">
        <v>566</v>
      </c>
      <c r="G479" t="s">
        <v>15998</v>
      </c>
      <c r="H479" t="s">
        <v>15994</v>
      </c>
      <c r="J479" t="s">
        <v>8315</v>
      </c>
      <c r="K479" t="s">
        <v>16382</v>
      </c>
      <c r="L479">
        <v>21001001</v>
      </c>
      <c r="M479">
        <v>1020200785406</v>
      </c>
    </row>
    <row r="480" spans="1:13" x14ac:dyDescent="0.25">
      <c r="A480" t="s">
        <v>13483</v>
      </c>
      <c r="B480" t="s">
        <v>13484</v>
      </c>
      <c r="C480" t="s">
        <v>13484</v>
      </c>
      <c r="D480" t="s">
        <v>16359</v>
      </c>
      <c r="E480" t="s">
        <v>649</v>
      </c>
      <c r="F480" t="s">
        <v>566</v>
      </c>
      <c r="G480" t="s">
        <v>15998</v>
      </c>
      <c r="H480" t="s">
        <v>15994</v>
      </c>
      <c r="J480" t="s">
        <v>8315</v>
      </c>
      <c r="K480" t="s">
        <v>16383</v>
      </c>
      <c r="L480">
        <v>21001001</v>
      </c>
      <c r="M480">
        <v>1020200785406</v>
      </c>
    </row>
    <row r="481" spans="1:13" x14ac:dyDescent="0.25">
      <c r="A481" t="s">
        <v>13485</v>
      </c>
      <c r="B481" t="s">
        <v>13486</v>
      </c>
      <c r="C481" t="s">
        <v>13486</v>
      </c>
      <c r="D481" t="s">
        <v>16359</v>
      </c>
      <c r="E481" t="s">
        <v>649</v>
      </c>
      <c r="F481" t="s">
        <v>566</v>
      </c>
      <c r="G481" t="s">
        <v>15998</v>
      </c>
      <c r="H481" t="s">
        <v>15994</v>
      </c>
      <c r="J481" t="s">
        <v>8315</v>
      </c>
      <c r="K481" t="s">
        <v>16384</v>
      </c>
      <c r="L481">
        <v>21001001</v>
      </c>
      <c r="M481">
        <v>1020200785406</v>
      </c>
    </row>
    <row r="482" spans="1:13" x14ac:dyDescent="0.25">
      <c r="A482" t="s">
        <v>13487</v>
      </c>
      <c r="B482" t="s">
        <v>13488</v>
      </c>
      <c r="C482" t="s">
        <v>13488</v>
      </c>
      <c r="D482" t="s">
        <v>16359</v>
      </c>
      <c r="E482" t="s">
        <v>649</v>
      </c>
      <c r="F482" t="s">
        <v>566</v>
      </c>
      <c r="G482" t="s">
        <v>15998</v>
      </c>
      <c r="H482" t="s">
        <v>15994</v>
      </c>
      <c r="J482" t="s">
        <v>8416</v>
      </c>
      <c r="K482" t="s">
        <v>13489</v>
      </c>
      <c r="L482">
        <v>21001001</v>
      </c>
      <c r="M482">
        <v>1020200785406</v>
      </c>
    </row>
    <row r="483" spans="1:13" x14ac:dyDescent="0.25">
      <c r="A483">
        <v>210003103</v>
      </c>
      <c r="B483" t="s">
        <v>2170</v>
      </c>
      <c r="C483" t="s">
        <v>2170</v>
      </c>
      <c r="D483" t="s">
        <v>16359</v>
      </c>
      <c r="E483" t="s">
        <v>2172</v>
      </c>
      <c r="F483" t="s">
        <v>640</v>
      </c>
      <c r="G483" t="s">
        <v>15957</v>
      </c>
      <c r="H483" t="s">
        <v>15994</v>
      </c>
      <c r="I483">
        <v>1</v>
      </c>
      <c r="J483" t="s">
        <v>8315</v>
      </c>
      <c r="K483" t="s">
        <v>8753</v>
      </c>
      <c r="L483">
        <v>21001001</v>
      </c>
      <c r="M483">
        <v>1020200787970</v>
      </c>
    </row>
    <row r="484" spans="1:13" x14ac:dyDescent="0.25">
      <c r="A484" t="s">
        <v>13490</v>
      </c>
      <c r="B484" t="s">
        <v>13491</v>
      </c>
      <c r="C484" t="s">
        <v>13491</v>
      </c>
      <c r="D484" t="s">
        <v>16359</v>
      </c>
      <c r="E484" t="s">
        <v>2172</v>
      </c>
      <c r="F484" t="s">
        <v>640</v>
      </c>
      <c r="G484" t="s">
        <v>15998</v>
      </c>
      <c r="H484" t="s">
        <v>15994</v>
      </c>
      <c r="J484" t="s">
        <v>8315</v>
      </c>
      <c r="K484" t="s">
        <v>16385</v>
      </c>
      <c r="L484">
        <v>21001001</v>
      </c>
      <c r="M484">
        <v>1020200787970</v>
      </c>
    </row>
    <row r="485" spans="1:13" x14ac:dyDescent="0.25">
      <c r="A485" t="s">
        <v>13492</v>
      </c>
      <c r="B485" t="s">
        <v>13493</v>
      </c>
      <c r="C485" t="s">
        <v>13493</v>
      </c>
      <c r="D485" t="s">
        <v>16359</v>
      </c>
      <c r="E485" t="s">
        <v>2172</v>
      </c>
      <c r="F485" t="s">
        <v>640</v>
      </c>
      <c r="G485" t="s">
        <v>15998</v>
      </c>
      <c r="H485" t="s">
        <v>15994</v>
      </c>
      <c r="J485" t="s">
        <v>8416</v>
      </c>
      <c r="K485" t="s">
        <v>13494</v>
      </c>
      <c r="L485">
        <v>21001001</v>
      </c>
      <c r="M485">
        <v>1020200787970</v>
      </c>
    </row>
    <row r="486" spans="1:13" x14ac:dyDescent="0.25">
      <c r="A486" t="s">
        <v>13495</v>
      </c>
      <c r="B486" t="s">
        <v>13496</v>
      </c>
      <c r="C486" t="s">
        <v>13496</v>
      </c>
      <c r="D486" t="s">
        <v>16359</v>
      </c>
      <c r="E486" t="s">
        <v>2172</v>
      </c>
      <c r="F486" t="s">
        <v>640</v>
      </c>
      <c r="G486" t="s">
        <v>15998</v>
      </c>
      <c r="H486" t="s">
        <v>15994</v>
      </c>
      <c r="J486" t="s">
        <v>8416</v>
      </c>
      <c r="K486" t="s">
        <v>13497</v>
      </c>
      <c r="L486">
        <v>21001001</v>
      </c>
      <c r="M486">
        <v>1020200787970</v>
      </c>
    </row>
    <row r="487" spans="1:13" x14ac:dyDescent="0.25">
      <c r="A487">
        <v>210003142</v>
      </c>
      <c r="B487" t="s">
        <v>679</v>
      </c>
      <c r="C487" t="s">
        <v>679</v>
      </c>
      <c r="D487" t="s">
        <v>16359</v>
      </c>
      <c r="E487" t="s">
        <v>681</v>
      </c>
      <c r="F487" t="s">
        <v>321</v>
      </c>
      <c r="G487" t="s">
        <v>15957</v>
      </c>
      <c r="H487" t="s">
        <v>15994</v>
      </c>
      <c r="I487">
        <v>2</v>
      </c>
      <c r="J487" t="s">
        <v>8315</v>
      </c>
      <c r="K487" t="s">
        <v>16386</v>
      </c>
      <c r="L487">
        <v>21001001</v>
      </c>
      <c r="M487">
        <v>1020200784955</v>
      </c>
    </row>
    <row r="488" spans="1:13" x14ac:dyDescent="0.25">
      <c r="A488" t="s">
        <v>13498</v>
      </c>
      <c r="B488" t="s">
        <v>13499</v>
      </c>
      <c r="C488" t="s">
        <v>13499</v>
      </c>
      <c r="D488" t="s">
        <v>16359</v>
      </c>
      <c r="E488" t="s">
        <v>681</v>
      </c>
      <c r="F488" t="s">
        <v>321</v>
      </c>
      <c r="G488" t="s">
        <v>15998</v>
      </c>
      <c r="H488" t="s">
        <v>15994</v>
      </c>
      <c r="J488" t="s">
        <v>8315</v>
      </c>
      <c r="K488" t="s">
        <v>13500</v>
      </c>
      <c r="L488">
        <v>21001001</v>
      </c>
      <c r="M488">
        <v>1020200784955</v>
      </c>
    </row>
    <row r="489" spans="1:13" x14ac:dyDescent="0.25">
      <c r="A489" t="s">
        <v>13501</v>
      </c>
      <c r="B489" t="s">
        <v>13502</v>
      </c>
      <c r="C489" t="s">
        <v>13502</v>
      </c>
      <c r="D489" t="s">
        <v>16359</v>
      </c>
      <c r="E489" t="s">
        <v>681</v>
      </c>
      <c r="F489" t="s">
        <v>321</v>
      </c>
      <c r="G489" t="s">
        <v>15998</v>
      </c>
      <c r="H489" t="s">
        <v>15994</v>
      </c>
      <c r="J489" t="s">
        <v>8315</v>
      </c>
      <c r="K489" t="s">
        <v>13503</v>
      </c>
      <c r="L489">
        <v>21001001</v>
      </c>
      <c r="M489">
        <v>1020200784955</v>
      </c>
    </row>
    <row r="490" spans="1:13" x14ac:dyDescent="0.25">
      <c r="A490">
        <v>210003150</v>
      </c>
      <c r="B490" t="s">
        <v>661</v>
      </c>
      <c r="C490" t="s">
        <v>661</v>
      </c>
      <c r="D490" t="s">
        <v>16359</v>
      </c>
      <c r="E490" t="s">
        <v>663</v>
      </c>
      <c r="F490" t="s">
        <v>657</v>
      </c>
      <c r="G490" t="s">
        <v>15957</v>
      </c>
      <c r="H490" t="s">
        <v>15994</v>
      </c>
      <c r="I490">
        <v>1</v>
      </c>
      <c r="J490" t="s">
        <v>8315</v>
      </c>
      <c r="K490" t="s">
        <v>16387</v>
      </c>
      <c r="L490">
        <v>21001001</v>
      </c>
      <c r="M490">
        <v>1020200784768</v>
      </c>
    </row>
    <row r="491" spans="1:13" x14ac:dyDescent="0.25">
      <c r="A491" t="s">
        <v>13504</v>
      </c>
      <c r="B491" t="s">
        <v>13505</v>
      </c>
      <c r="C491" t="s">
        <v>13505</v>
      </c>
      <c r="D491" t="s">
        <v>16359</v>
      </c>
      <c r="E491" t="s">
        <v>663</v>
      </c>
      <c r="F491" t="s">
        <v>657</v>
      </c>
      <c r="G491" t="s">
        <v>15998</v>
      </c>
      <c r="H491" t="s">
        <v>15994</v>
      </c>
      <c r="J491" t="s">
        <v>8315</v>
      </c>
      <c r="K491" t="s">
        <v>16388</v>
      </c>
      <c r="L491">
        <v>21001001</v>
      </c>
      <c r="M491">
        <v>1020200784768</v>
      </c>
    </row>
    <row r="492" spans="1:13" x14ac:dyDescent="0.25">
      <c r="A492">
        <v>210003255</v>
      </c>
      <c r="B492" t="s">
        <v>654</v>
      </c>
      <c r="C492" t="s">
        <v>654</v>
      </c>
      <c r="D492" t="s">
        <v>16359</v>
      </c>
      <c r="E492" t="s">
        <v>656</v>
      </c>
      <c r="F492" t="s">
        <v>657</v>
      </c>
      <c r="G492" t="s">
        <v>15957</v>
      </c>
      <c r="H492" t="s">
        <v>15994</v>
      </c>
      <c r="I492">
        <v>2</v>
      </c>
      <c r="J492" t="s">
        <v>8315</v>
      </c>
      <c r="K492" t="s">
        <v>16389</v>
      </c>
      <c r="L492">
        <v>21001001</v>
      </c>
      <c r="M492">
        <v>1020200783525</v>
      </c>
    </row>
    <row r="493" spans="1:13" x14ac:dyDescent="0.25">
      <c r="A493" t="s">
        <v>13506</v>
      </c>
      <c r="B493" t="s">
        <v>19904</v>
      </c>
      <c r="C493" t="s">
        <v>19904</v>
      </c>
      <c r="D493" t="s">
        <v>16359</v>
      </c>
      <c r="E493" t="s">
        <v>656</v>
      </c>
      <c r="F493" t="s">
        <v>657</v>
      </c>
      <c r="G493" t="s">
        <v>15998</v>
      </c>
      <c r="H493" t="s">
        <v>15994</v>
      </c>
      <c r="J493" t="s">
        <v>8315</v>
      </c>
      <c r="K493" t="s">
        <v>16390</v>
      </c>
      <c r="L493">
        <v>21001001</v>
      </c>
      <c r="M493">
        <v>1020200783525</v>
      </c>
    </row>
    <row r="494" spans="1:13" x14ac:dyDescent="0.25">
      <c r="A494" t="s">
        <v>13507</v>
      </c>
      <c r="B494" t="s">
        <v>19903</v>
      </c>
      <c r="C494" t="s">
        <v>19903</v>
      </c>
      <c r="D494" t="s">
        <v>16359</v>
      </c>
      <c r="E494" t="s">
        <v>656</v>
      </c>
      <c r="F494" t="s">
        <v>657</v>
      </c>
      <c r="G494" t="s">
        <v>15998</v>
      </c>
      <c r="H494" t="s">
        <v>15994</v>
      </c>
      <c r="J494" t="s">
        <v>8315</v>
      </c>
      <c r="K494" t="s">
        <v>16390</v>
      </c>
      <c r="L494">
        <v>21001001</v>
      </c>
      <c r="M494">
        <v>1020200783525</v>
      </c>
    </row>
    <row r="495" spans="1:13" x14ac:dyDescent="0.25">
      <c r="A495">
        <v>210003294</v>
      </c>
      <c r="B495" t="s">
        <v>664</v>
      </c>
      <c r="C495" t="s">
        <v>664</v>
      </c>
      <c r="D495" t="s">
        <v>16359</v>
      </c>
      <c r="E495" t="s">
        <v>666</v>
      </c>
      <c r="F495" t="s">
        <v>321</v>
      </c>
      <c r="G495" t="s">
        <v>15957</v>
      </c>
      <c r="H495" t="s">
        <v>15994</v>
      </c>
      <c r="I495">
        <v>0</v>
      </c>
      <c r="J495" t="s">
        <v>8315</v>
      </c>
      <c r="K495" t="s">
        <v>16391</v>
      </c>
      <c r="L495">
        <v>21001001</v>
      </c>
      <c r="M495">
        <v>1020200784053</v>
      </c>
    </row>
    <row r="496" spans="1:13" x14ac:dyDescent="0.25">
      <c r="A496">
        <v>210003329</v>
      </c>
      <c r="B496" t="s">
        <v>16392</v>
      </c>
      <c r="C496" t="s">
        <v>16392</v>
      </c>
      <c r="D496" t="s">
        <v>16359</v>
      </c>
      <c r="E496" t="s">
        <v>696</v>
      </c>
      <c r="F496" t="s">
        <v>549</v>
      </c>
      <c r="G496" t="s">
        <v>15957</v>
      </c>
      <c r="H496" t="s">
        <v>15994</v>
      </c>
      <c r="I496">
        <v>3</v>
      </c>
      <c r="J496" t="s">
        <v>8315</v>
      </c>
      <c r="K496" t="s">
        <v>16393</v>
      </c>
      <c r="L496">
        <v>21001001</v>
      </c>
      <c r="M496">
        <v>1020200783217</v>
      </c>
    </row>
    <row r="497" spans="1:13" x14ac:dyDescent="0.25">
      <c r="A497" t="s">
        <v>13508</v>
      </c>
      <c r="B497" t="s">
        <v>13509</v>
      </c>
      <c r="C497" t="s">
        <v>13509</v>
      </c>
      <c r="D497" t="s">
        <v>16359</v>
      </c>
      <c r="E497" t="s">
        <v>696</v>
      </c>
      <c r="F497" t="s">
        <v>549</v>
      </c>
      <c r="G497" t="s">
        <v>15998</v>
      </c>
      <c r="H497" t="s">
        <v>15994</v>
      </c>
      <c r="J497" t="s">
        <v>8315</v>
      </c>
      <c r="K497" t="s">
        <v>16394</v>
      </c>
      <c r="L497">
        <v>21001001</v>
      </c>
      <c r="M497">
        <v>1020200783217</v>
      </c>
    </row>
    <row r="498" spans="1:13" x14ac:dyDescent="0.25">
      <c r="A498" t="s">
        <v>13510</v>
      </c>
      <c r="B498" t="s">
        <v>13511</v>
      </c>
      <c r="C498" t="s">
        <v>13511</v>
      </c>
      <c r="D498" t="s">
        <v>16359</v>
      </c>
      <c r="E498" t="s">
        <v>696</v>
      </c>
      <c r="F498" t="s">
        <v>549</v>
      </c>
      <c r="G498" t="s">
        <v>15998</v>
      </c>
      <c r="H498" t="s">
        <v>15994</v>
      </c>
      <c r="J498" t="s">
        <v>8315</v>
      </c>
      <c r="K498" t="s">
        <v>16395</v>
      </c>
      <c r="L498">
        <v>21001001</v>
      </c>
      <c r="M498">
        <v>1020200783217</v>
      </c>
    </row>
    <row r="499" spans="1:13" x14ac:dyDescent="0.25">
      <c r="A499" t="s">
        <v>13512</v>
      </c>
      <c r="B499" t="s">
        <v>13513</v>
      </c>
      <c r="C499" t="s">
        <v>13513</v>
      </c>
      <c r="D499" t="s">
        <v>16359</v>
      </c>
      <c r="E499" t="s">
        <v>696</v>
      </c>
      <c r="F499" t="s">
        <v>549</v>
      </c>
      <c r="G499" t="s">
        <v>15998</v>
      </c>
      <c r="H499" t="s">
        <v>15994</v>
      </c>
      <c r="J499" t="s">
        <v>8315</v>
      </c>
      <c r="K499" t="s">
        <v>16396</v>
      </c>
      <c r="L499">
        <v>21001001</v>
      </c>
      <c r="M499">
        <v>1020200783217</v>
      </c>
    </row>
    <row r="500" spans="1:13" x14ac:dyDescent="0.25">
      <c r="A500">
        <v>210003343</v>
      </c>
      <c r="B500" t="s">
        <v>16397</v>
      </c>
      <c r="C500" t="s">
        <v>16397</v>
      </c>
      <c r="D500" t="s">
        <v>16359</v>
      </c>
      <c r="E500" t="s">
        <v>675</v>
      </c>
      <c r="F500" t="s">
        <v>549</v>
      </c>
      <c r="G500" t="s">
        <v>15957</v>
      </c>
      <c r="H500" t="s">
        <v>15994</v>
      </c>
      <c r="I500">
        <v>0</v>
      </c>
      <c r="J500" t="s">
        <v>8315</v>
      </c>
      <c r="K500" t="s">
        <v>16398</v>
      </c>
      <c r="L500">
        <v>21001001</v>
      </c>
      <c r="M500">
        <v>1020200783701</v>
      </c>
    </row>
    <row r="501" spans="1:13" x14ac:dyDescent="0.25">
      <c r="A501">
        <v>210003368</v>
      </c>
      <c r="B501" t="s">
        <v>16399</v>
      </c>
      <c r="C501" t="s">
        <v>16399</v>
      </c>
      <c r="D501" t="s">
        <v>16359</v>
      </c>
      <c r="E501" t="s">
        <v>660</v>
      </c>
      <c r="F501" t="s">
        <v>414</v>
      </c>
      <c r="G501" t="s">
        <v>15957</v>
      </c>
      <c r="H501" t="s">
        <v>15994</v>
      </c>
      <c r="I501">
        <v>2</v>
      </c>
      <c r="J501" t="s">
        <v>8315</v>
      </c>
      <c r="K501" t="s">
        <v>16400</v>
      </c>
      <c r="L501">
        <v>21001001</v>
      </c>
      <c r="M501">
        <v>1020200783558</v>
      </c>
    </row>
    <row r="502" spans="1:13" x14ac:dyDescent="0.25">
      <c r="A502" t="s">
        <v>13514</v>
      </c>
      <c r="B502" t="s">
        <v>13515</v>
      </c>
      <c r="C502" t="s">
        <v>13515</v>
      </c>
      <c r="D502" t="s">
        <v>16359</v>
      </c>
      <c r="E502" t="s">
        <v>660</v>
      </c>
      <c r="F502" t="s">
        <v>414</v>
      </c>
      <c r="G502" t="s">
        <v>15998</v>
      </c>
      <c r="H502" t="s">
        <v>15994</v>
      </c>
      <c r="J502" t="s">
        <v>8315</v>
      </c>
      <c r="K502" t="s">
        <v>16401</v>
      </c>
      <c r="L502">
        <v>21001001</v>
      </c>
      <c r="M502">
        <v>1020200783558</v>
      </c>
    </row>
    <row r="503" spans="1:13" x14ac:dyDescent="0.25">
      <c r="A503" t="s">
        <v>13517</v>
      </c>
      <c r="B503" t="s">
        <v>13518</v>
      </c>
      <c r="C503" t="s">
        <v>13518</v>
      </c>
      <c r="D503" t="s">
        <v>16359</v>
      </c>
      <c r="E503" t="s">
        <v>660</v>
      </c>
      <c r="F503" t="s">
        <v>414</v>
      </c>
      <c r="G503" t="s">
        <v>15998</v>
      </c>
      <c r="H503" t="s">
        <v>15994</v>
      </c>
      <c r="J503" t="s">
        <v>8315</v>
      </c>
      <c r="K503" t="s">
        <v>16402</v>
      </c>
      <c r="L503">
        <v>21001001</v>
      </c>
      <c r="M503">
        <v>1020200783558</v>
      </c>
    </row>
    <row r="504" spans="1:13" x14ac:dyDescent="0.25">
      <c r="A504" t="s">
        <v>13519</v>
      </c>
      <c r="B504" t="s">
        <v>13520</v>
      </c>
      <c r="C504" t="s">
        <v>13520</v>
      </c>
      <c r="D504" t="s">
        <v>16359</v>
      </c>
      <c r="E504" t="s">
        <v>660</v>
      </c>
      <c r="F504" t="s">
        <v>414</v>
      </c>
      <c r="G504" t="s">
        <v>15998</v>
      </c>
      <c r="H504" t="s">
        <v>15994</v>
      </c>
      <c r="J504" t="s">
        <v>8416</v>
      </c>
      <c r="K504" t="s">
        <v>13516</v>
      </c>
      <c r="L504">
        <v>21001001</v>
      </c>
      <c r="M504">
        <v>1020200783558</v>
      </c>
    </row>
    <row r="505" spans="1:13" x14ac:dyDescent="0.25">
      <c r="A505" t="s">
        <v>13521</v>
      </c>
      <c r="B505" t="s">
        <v>13522</v>
      </c>
      <c r="C505" t="s">
        <v>13522</v>
      </c>
      <c r="D505" t="s">
        <v>16359</v>
      </c>
      <c r="E505" t="s">
        <v>660</v>
      </c>
      <c r="F505" t="s">
        <v>414</v>
      </c>
      <c r="G505" t="s">
        <v>15998</v>
      </c>
      <c r="H505" t="s">
        <v>15994</v>
      </c>
      <c r="J505" t="s">
        <v>8416</v>
      </c>
      <c r="K505" t="s">
        <v>13523</v>
      </c>
      <c r="L505">
        <v>21001001</v>
      </c>
      <c r="M505">
        <v>1020200783558</v>
      </c>
    </row>
    <row r="506" spans="1:13" x14ac:dyDescent="0.25">
      <c r="A506">
        <v>210003576</v>
      </c>
      <c r="B506" t="s">
        <v>16403</v>
      </c>
      <c r="C506" t="s">
        <v>16403</v>
      </c>
      <c r="D506" t="s">
        <v>16359</v>
      </c>
      <c r="E506" t="s">
        <v>646</v>
      </c>
      <c r="F506" t="s">
        <v>321</v>
      </c>
      <c r="G506" t="s">
        <v>15957</v>
      </c>
      <c r="H506" t="s">
        <v>15994</v>
      </c>
      <c r="I506">
        <v>0</v>
      </c>
      <c r="J506" t="s">
        <v>8315</v>
      </c>
      <c r="K506" t="s">
        <v>16404</v>
      </c>
      <c r="L506">
        <v>21001001</v>
      </c>
      <c r="M506">
        <v>1020200786132</v>
      </c>
    </row>
    <row r="507" spans="1:13" x14ac:dyDescent="0.25">
      <c r="A507">
        <v>210003590</v>
      </c>
      <c r="B507" t="s">
        <v>691</v>
      </c>
      <c r="C507" t="s">
        <v>691</v>
      </c>
      <c r="D507" t="s">
        <v>16359</v>
      </c>
      <c r="E507" t="s">
        <v>693</v>
      </c>
      <c r="F507" t="s">
        <v>321</v>
      </c>
      <c r="G507" t="s">
        <v>15957</v>
      </c>
      <c r="H507" t="s">
        <v>15994</v>
      </c>
      <c r="I507">
        <v>0</v>
      </c>
      <c r="J507" t="s">
        <v>8315</v>
      </c>
      <c r="K507" t="s">
        <v>16405</v>
      </c>
      <c r="L507">
        <v>21001001</v>
      </c>
      <c r="M507">
        <v>1020200786264</v>
      </c>
    </row>
    <row r="508" spans="1:13" x14ac:dyDescent="0.25">
      <c r="A508">
        <v>210026809</v>
      </c>
      <c r="B508" t="s">
        <v>16406</v>
      </c>
      <c r="C508" t="s">
        <v>16406</v>
      </c>
      <c r="D508" t="s">
        <v>16359</v>
      </c>
      <c r="E508" t="s">
        <v>16407</v>
      </c>
      <c r="F508" t="s">
        <v>16408</v>
      </c>
      <c r="G508" t="s">
        <v>15957</v>
      </c>
      <c r="H508" t="s">
        <v>15994</v>
      </c>
      <c r="I508">
        <v>3</v>
      </c>
      <c r="J508" t="s">
        <v>8315</v>
      </c>
      <c r="K508" t="s">
        <v>16409</v>
      </c>
      <c r="L508">
        <v>21001001</v>
      </c>
      <c r="M508">
        <v>1020200785307</v>
      </c>
    </row>
    <row r="509" spans="1:13" x14ac:dyDescent="0.25">
      <c r="A509" t="s">
        <v>13524</v>
      </c>
      <c r="B509" t="s">
        <v>13525</v>
      </c>
      <c r="C509" t="s">
        <v>13525</v>
      </c>
      <c r="D509" t="s">
        <v>16359</v>
      </c>
      <c r="E509" t="s">
        <v>16407</v>
      </c>
      <c r="F509" t="s">
        <v>16408</v>
      </c>
      <c r="G509" t="s">
        <v>15998</v>
      </c>
      <c r="H509" t="s">
        <v>15994</v>
      </c>
      <c r="J509" t="s">
        <v>8315</v>
      </c>
      <c r="K509" t="s">
        <v>16410</v>
      </c>
      <c r="L509">
        <v>21001001</v>
      </c>
      <c r="M509">
        <v>1020200785307</v>
      </c>
    </row>
    <row r="510" spans="1:13" x14ac:dyDescent="0.25">
      <c r="A510" t="s">
        <v>13526</v>
      </c>
      <c r="B510" t="s">
        <v>13527</v>
      </c>
      <c r="C510" t="s">
        <v>13527</v>
      </c>
      <c r="D510" t="s">
        <v>16359</v>
      </c>
      <c r="E510" t="s">
        <v>16407</v>
      </c>
      <c r="F510" t="s">
        <v>16408</v>
      </c>
      <c r="G510" t="s">
        <v>15998</v>
      </c>
      <c r="H510" t="s">
        <v>15994</v>
      </c>
      <c r="J510" t="s">
        <v>8315</v>
      </c>
      <c r="K510" t="s">
        <v>16411</v>
      </c>
      <c r="L510">
        <v>21001001</v>
      </c>
      <c r="M510">
        <v>1020200785307</v>
      </c>
    </row>
    <row r="511" spans="1:13" x14ac:dyDescent="0.25">
      <c r="A511" t="s">
        <v>13528</v>
      </c>
      <c r="B511" t="s">
        <v>13529</v>
      </c>
      <c r="C511" t="s">
        <v>13529</v>
      </c>
      <c r="D511" t="s">
        <v>16359</v>
      </c>
      <c r="E511" t="s">
        <v>16407</v>
      </c>
      <c r="F511" t="s">
        <v>16408</v>
      </c>
      <c r="G511" t="s">
        <v>15998</v>
      </c>
      <c r="H511" t="s">
        <v>15994</v>
      </c>
      <c r="J511" t="s">
        <v>8315</v>
      </c>
      <c r="K511" t="s">
        <v>16412</v>
      </c>
      <c r="L511">
        <v>21001001</v>
      </c>
      <c r="M511">
        <v>1020200785307</v>
      </c>
    </row>
    <row r="512" spans="1:13" x14ac:dyDescent="0.25">
      <c r="A512">
        <v>210026823</v>
      </c>
      <c r="B512" t="s">
        <v>16413</v>
      </c>
      <c r="C512" t="s">
        <v>16413</v>
      </c>
      <c r="D512" t="s">
        <v>16359</v>
      </c>
      <c r="E512" t="s">
        <v>678</v>
      </c>
      <c r="F512" t="s">
        <v>549</v>
      </c>
      <c r="G512" t="s">
        <v>15957</v>
      </c>
      <c r="H512" t="s">
        <v>15994</v>
      </c>
      <c r="I512">
        <v>0</v>
      </c>
      <c r="J512" t="s">
        <v>8416</v>
      </c>
      <c r="K512" t="s">
        <v>8779</v>
      </c>
      <c r="L512">
        <v>21001001</v>
      </c>
      <c r="M512">
        <v>1020200786198</v>
      </c>
    </row>
    <row r="513" spans="1:13" x14ac:dyDescent="0.25">
      <c r="A513">
        <v>211004269</v>
      </c>
      <c r="B513" t="s">
        <v>706</v>
      </c>
      <c r="C513" t="s">
        <v>706</v>
      </c>
      <c r="D513" t="s">
        <v>16416</v>
      </c>
      <c r="E513" t="s">
        <v>16417</v>
      </c>
      <c r="F513" t="s">
        <v>321</v>
      </c>
      <c r="G513" t="s">
        <v>15957</v>
      </c>
      <c r="H513" t="s">
        <v>15994</v>
      </c>
      <c r="I513">
        <v>1</v>
      </c>
      <c r="J513" t="s">
        <v>8315</v>
      </c>
      <c r="K513" t="s">
        <v>8785</v>
      </c>
      <c r="L513">
        <v>25601001</v>
      </c>
      <c r="M513">
        <v>1030202043530</v>
      </c>
    </row>
    <row r="514" spans="1:13" x14ac:dyDescent="0.25">
      <c r="A514" t="s">
        <v>13530</v>
      </c>
      <c r="B514" t="s">
        <v>778</v>
      </c>
      <c r="C514" t="s">
        <v>778</v>
      </c>
      <c r="D514" t="s">
        <v>16416</v>
      </c>
      <c r="E514" t="s">
        <v>16417</v>
      </c>
      <c r="F514" t="s">
        <v>321</v>
      </c>
      <c r="G514" t="s">
        <v>15998</v>
      </c>
      <c r="H514" t="s">
        <v>15994</v>
      </c>
      <c r="J514" t="s">
        <v>8315</v>
      </c>
      <c r="K514" t="s">
        <v>13531</v>
      </c>
      <c r="L514">
        <v>25601001</v>
      </c>
      <c r="M514">
        <v>1030202043530</v>
      </c>
    </row>
    <row r="515" spans="1:13" x14ac:dyDescent="0.25">
      <c r="A515" t="s">
        <v>16418</v>
      </c>
      <c r="B515" t="s">
        <v>16419</v>
      </c>
      <c r="C515" t="s">
        <v>16419</v>
      </c>
      <c r="D515" t="s">
        <v>16416</v>
      </c>
      <c r="E515" t="s">
        <v>16417</v>
      </c>
      <c r="F515" t="s">
        <v>321</v>
      </c>
      <c r="G515" t="s">
        <v>15998</v>
      </c>
      <c r="H515" t="s">
        <v>15994</v>
      </c>
      <c r="J515" t="s">
        <v>8315</v>
      </c>
      <c r="K515" t="s">
        <v>13531</v>
      </c>
      <c r="L515">
        <v>25601001</v>
      </c>
      <c r="M515">
        <v>1030202043530</v>
      </c>
    </row>
    <row r="516" spans="1:13" x14ac:dyDescent="0.25">
      <c r="A516">
        <v>211004276</v>
      </c>
      <c r="B516" t="s">
        <v>774</v>
      </c>
      <c r="C516" t="s">
        <v>774</v>
      </c>
      <c r="D516" t="s">
        <v>16416</v>
      </c>
      <c r="E516" t="s">
        <v>776</v>
      </c>
      <c r="F516" t="s">
        <v>321</v>
      </c>
      <c r="G516" t="s">
        <v>15957</v>
      </c>
      <c r="H516" t="s">
        <v>15994</v>
      </c>
      <c r="I516">
        <v>0</v>
      </c>
      <c r="J516" t="s">
        <v>8315</v>
      </c>
      <c r="K516" t="s">
        <v>16420</v>
      </c>
      <c r="L516">
        <v>25601001</v>
      </c>
      <c r="M516">
        <v>1030202044509</v>
      </c>
    </row>
    <row r="517" spans="1:13" x14ac:dyDescent="0.25">
      <c r="A517">
        <v>211004438</v>
      </c>
      <c r="B517" t="s">
        <v>786</v>
      </c>
      <c r="C517" t="s">
        <v>786</v>
      </c>
      <c r="D517" t="s">
        <v>16416</v>
      </c>
      <c r="E517" t="s">
        <v>788</v>
      </c>
      <c r="F517" t="s">
        <v>566</v>
      </c>
      <c r="G517" t="s">
        <v>15957</v>
      </c>
      <c r="H517" t="s">
        <v>15994</v>
      </c>
      <c r="I517">
        <v>5</v>
      </c>
      <c r="J517" t="s">
        <v>8315</v>
      </c>
      <c r="K517" t="s">
        <v>16421</v>
      </c>
      <c r="L517">
        <v>25601001</v>
      </c>
      <c r="M517">
        <v>1020201625410</v>
      </c>
    </row>
    <row r="518" spans="1:13" x14ac:dyDescent="0.25">
      <c r="A518" t="s">
        <v>13532</v>
      </c>
      <c r="B518" t="s">
        <v>13533</v>
      </c>
      <c r="C518" t="s">
        <v>13533</v>
      </c>
      <c r="D518" t="s">
        <v>16416</v>
      </c>
      <c r="E518" t="s">
        <v>788</v>
      </c>
      <c r="F518" t="s">
        <v>566</v>
      </c>
      <c r="G518" t="s">
        <v>15998</v>
      </c>
      <c r="H518" t="s">
        <v>15994</v>
      </c>
      <c r="J518" t="s">
        <v>8315</v>
      </c>
      <c r="K518" t="s">
        <v>16422</v>
      </c>
      <c r="L518">
        <v>25601001</v>
      </c>
      <c r="M518">
        <v>1020201625410</v>
      </c>
    </row>
    <row r="519" spans="1:13" x14ac:dyDescent="0.25">
      <c r="A519" t="s">
        <v>13534</v>
      </c>
      <c r="B519" t="s">
        <v>13535</v>
      </c>
      <c r="C519" t="s">
        <v>13535</v>
      </c>
      <c r="D519" t="s">
        <v>16416</v>
      </c>
      <c r="E519" t="s">
        <v>788</v>
      </c>
      <c r="F519" t="s">
        <v>566</v>
      </c>
      <c r="G519" t="s">
        <v>15998</v>
      </c>
      <c r="H519" t="s">
        <v>15994</v>
      </c>
      <c r="J519" t="s">
        <v>8315</v>
      </c>
      <c r="K519" t="s">
        <v>16422</v>
      </c>
      <c r="L519">
        <v>25601001</v>
      </c>
      <c r="M519">
        <v>1020201625410</v>
      </c>
    </row>
    <row r="520" spans="1:13" x14ac:dyDescent="0.25">
      <c r="A520" t="s">
        <v>13536</v>
      </c>
      <c r="B520" t="s">
        <v>13537</v>
      </c>
      <c r="C520" t="s">
        <v>13537</v>
      </c>
      <c r="D520" t="s">
        <v>16416</v>
      </c>
      <c r="E520" t="s">
        <v>788</v>
      </c>
      <c r="F520" t="s">
        <v>566</v>
      </c>
      <c r="G520" t="s">
        <v>15998</v>
      </c>
      <c r="H520" t="s">
        <v>15994</v>
      </c>
      <c r="J520" t="s">
        <v>8315</v>
      </c>
      <c r="K520" t="s">
        <v>16423</v>
      </c>
      <c r="L520">
        <v>25601001</v>
      </c>
      <c r="M520">
        <v>1020201625410</v>
      </c>
    </row>
    <row r="521" spans="1:13" x14ac:dyDescent="0.25">
      <c r="A521" t="s">
        <v>13538</v>
      </c>
      <c r="B521" t="s">
        <v>13539</v>
      </c>
      <c r="C521" t="s">
        <v>13539</v>
      </c>
      <c r="D521" t="s">
        <v>16416</v>
      </c>
      <c r="E521" t="s">
        <v>788</v>
      </c>
      <c r="F521" t="s">
        <v>566</v>
      </c>
      <c r="G521" t="s">
        <v>15998</v>
      </c>
      <c r="H521" t="s">
        <v>15994</v>
      </c>
      <c r="J521" t="s">
        <v>8315</v>
      </c>
      <c r="K521" t="s">
        <v>16424</v>
      </c>
      <c r="L521">
        <v>25601001</v>
      </c>
      <c r="M521">
        <v>1020201625410</v>
      </c>
    </row>
    <row r="522" spans="1:13" x14ac:dyDescent="0.25">
      <c r="A522" t="s">
        <v>13540</v>
      </c>
      <c r="B522" t="s">
        <v>13541</v>
      </c>
      <c r="C522" t="s">
        <v>13541</v>
      </c>
      <c r="D522" t="s">
        <v>16416</v>
      </c>
      <c r="E522" t="s">
        <v>788</v>
      </c>
      <c r="F522" t="s">
        <v>566</v>
      </c>
      <c r="G522" t="s">
        <v>15998</v>
      </c>
      <c r="H522" t="s">
        <v>15994</v>
      </c>
      <c r="J522" t="s">
        <v>8315</v>
      </c>
      <c r="K522" t="s">
        <v>13542</v>
      </c>
      <c r="L522">
        <v>25601001</v>
      </c>
      <c r="M522">
        <v>1020201625410</v>
      </c>
    </row>
    <row r="523" spans="1:13" x14ac:dyDescent="0.25">
      <c r="A523">
        <v>211004710</v>
      </c>
      <c r="B523" t="s">
        <v>718</v>
      </c>
      <c r="C523" t="s">
        <v>718</v>
      </c>
      <c r="D523" t="s">
        <v>16416</v>
      </c>
      <c r="E523" t="s">
        <v>720</v>
      </c>
      <c r="F523" t="s">
        <v>325</v>
      </c>
      <c r="G523" t="s">
        <v>15957</v>
      </c>
      <c r="H523" t="s">
        <v>15994</v>
      </c>
      <c r="I523">
        <v>0</v>
      </c>
      <c r="J523" t="s">
        <v>8416</v>
      </c>
      <c r="K523" t="s">
        <v>16427</v>
      </c>
      <c r="L523">
        <v>25601001</v>
      </c>
      <c r="M523">
        <v>1030202044278</v>
      </c>
    </row>
    <row r="524" spans="1:13" x14ac:dyDescent="0.25">
      <c r="A524">
        <v>211004734</v>
      </c>
      <c r="B524" t="s">
        <v>753</v>
      </c>
      <c r="C524" t="s">
        <v>753</v>
      </c>
      <c r="D524" t="s">
        <v>16416</v>
      </c>
      <c r="E524" t="s">
        <v>16428</v>
      </c>
      <c r="F524" t="s">
        <v>321</v>
      </c>
      <c r="G524" t="s">
        <v>15957</v>
      </c>
      <c r="H524" t="s">
        <v>15994</v>
      </c>
      <c r="I524">
        <v>0</v>
      </c>
      <c r="J524" t="s">
        <v>8315</v>
      </c>
      <c r="K524" t="s">
        <v>16429</v>
      </c>
      <c r="L524">
        <v>25601001</v>
      </c>
      <c r="M524">
        <v>1020201624684</v>
      </c>
    </row>
    <row r="525" spans="1:13" x14ac:dyDescent="0.25">
      <c r="A525">
        <v>211004741</v>
      </c>
      <c r="B525" t="s">
        <v>789</v>
      </c>
      <c r="C525" t="s">
        <v>789</v>
      </c>
      <c r="D525" t="s">
        <v>16416</v>
      </c>
      <c r="E525" t="s">
        <v>791</v>
      </c>
      <c r="F525" t="s">
        <v>321</v>
      </c>
      <c r="G525" t="s">
        <v>15957</v>
      </c>
      <c r="H525" t="s">
        <v>15994</v>
      </c>
      <c r="I525">
        <v>0</v>
      </c>
      <c r="J525" t="s">
        <v>8315</v>
      </c>
      <c r="K525" t="s">
        <v>16430</v>
      </c>
      <c r="L525">
        <v>25601001</v>
      </c>
      <c r="M525">
        <v>1020201625652</v>
      </c>
    </row>
    <row r="526" spans="1:13" x14ac:dyDescent="0.25">
      <c r="A526">
        <v>211004766</v>
      </c>
      <c r="B526" t="s">
        <v>747</v>
      </c>
      <c r="C526" t="s">
        <v>747</v>
      </c>
      <c r="D526" t="s">
        <v>16416</v>
      </c>
      <c r="E526" t="s">
        <v>749</v>
      </c>
      <c r="F526" t="s">
        <v>321</v>
      </c>
      <c r="G526" t="s">
        <v>15957</v>
      </c>
      <c r="H526" t="s">
        <v>15994</v>
      </c>
      <c r="I526">
        <v>1</v>
      </c>
      <c r="J526" t="s">
        <v>8315</v>
      </c>
      <c r="K526" t="s">
        <v>16431</v>
      </c>
      <c r="L526">
        <v>25601001</v>
      </c>
      <c r="M526">
        <v>1020201624321</v>
      </c>
    </row>
    <row r="527" spans="1:13" x14ac:dyDescent="0.25">
      <c r="A527" t="s">
        <v>13543</v>
      </c>
      <c r="B527" t="s">
        <v>13544</v>
      </c>
      <c r="C527" t="s">
        <v>13544</v>
      </c>
      <c r="D527" t="s">
        <v>16416</v>
      </c>
      <c r="E527" t="s">
        <v>749</v>
      </c>
      <c r="F527" t="s">
        <v>321</v>
      </c>
      <c r="G527" t="s">
        <v>15998</v>
      </c>
      <c r="H527" t="s">
        <v>15994</v>
      </c>
      <c r="J527" t="s">
        <v>8315</v>
      </c>
      <c r="K527" t="s">
        <v>16432</v>
      </c>
      <c r="L527">
        <v>25601001</v>
      </c>
      <c r="M527">
        <v>1020201624321</v>
      </c>
    </row>
    <row r="528" spans="1:13" x14ac:dyDescent="0.25">
      <c r="A528">
        <v>211004773</v>
      </c>
      <c r="B528" t="s">
        <v>715</v>
      </c>
      <c r="C528" t="s">
        <v>715</v>
      </c>
      <c r="D528" t="s">
        <v>16416</v>
      </c>
      <c r="E528" t="s">
        <v>717</v>
      </c>
      <c r="F528" t="s">
        <v>321</v>
      </c>
      <c r="G528" t="s">
        <v>15957</v>
      </c>
      <c r="H528" t="s">
        <v>15994</v>
      </c>
      <c r="I528">
        <v>1</v>
      </c>
      <c r="J528" t="s">
        <v>8315</v>
      </c>
      <c r="K528" t="s">
        <v>16433</v>
      </c>
      <c r="L528">
        <v>25601001</v>
      </c>
      <c r="M528">
        <v>1020201623617</v>
      </c>
    </row>
    <row r="529" spans="1:13" x14ac:dyDescent="0.25">
      <c r="A529" t="s">
        <v>13545</v>
      </c>
      <c r="B529" t="s">
        <v>13546</v>
      </c>
      <c r="C529" t="s">
        <v>13546</v>
      </c>
      <c r="D529" t="s">
        <v>16416</v>
      </c>
      <c r="E529" t="s">
        <v>717</v>
      </c>
      <c r="F529" t="s">
        <v>321</v>
      </c>
      <c r="G529" t="s">
        <v>15998</v>
      </c>
      <c r="H529" t="s">
        <v>15994</v>
      </c>
      <c r="J529" t="s">
        <v>8315</v>
      </c>
      <c r="K529" t="s">
        <v>16434</v>
      </c>
      <c r="L529">
        <v>25601001</v>
      </c>
      <c r="M529">
        <v>1020201623617</v>
      </c>
    </row>
    <row r="530" spans="1:13" x14ac:dyDescent="0.25">
      <c r="A530">
        <v>211004798</v>
      </c>
      <c r="B530" t="s">
        <v>727</v>
      </c>
      <c r="C530" t="s">
        <v>727</v>
      </c>
      <c r="D530" t="s">
        <v>16416</v>
      </c>
      <c r="E530" t="s">
        <v>729</v>
      </c>
      <c r="F530" t="s">
        <v>325</v>
      </c>
      <c r="G530" t="s">
        <v>15957</v>
      </c>
      <c r="H530" t="s">
        <v>15994</v>
      </c>
      <c r="I530">
        <v>0</v>
      </c>
      <c r="J530" t="s">
        <v>8416</v>
      </c>
      <c r="K530" t="s">
        <v>16435</v>
      </c>
      <c r="L530">
        <v>25601001</v>
      </c>
      <c r="M530">
        <v>1030202044070</v>
      </c>
    </row>
    <row r="531" spans="1:13" x14ac:dyDescent="0.25">
      <c r="A531">
        <v>211004847</v>
      </c>
      <c r="B531" t="s">
        <v>813</v>
      </c>
      <c r="C531" t="s">
        <v>813</v>
      </c>
      <c r="D531" t="s">
        <v>16416</v>
      </c>
      <c r="E531" t="s">
        <v>815</v>
      </c>
      <c r="F531" t="s">
        <v>321</v>
      </c>
      <c r="G531" t="s">
        <v>15957</v>
      </c>
      <c r="H531" t="s">
        <v>15994</v>
      </c>
      <c r="I531">
        <v>0</v>
      </c>
      <c r="J531" t="s">
        <v>8315</v>
      </c>
      <c r="K531" t="s">
        <v>16436</v>
      </c>
      <c r="L531">
        <v>25601001</v>
      </c>
      <c r="M531">
        <v>1030202044290</v>
      </c>
    </row>
    <row r="532" spans="1:13" x14ac:dyDescent="0.25">
      <c r="A532">
        <v>211004854</v>
      </c>
      <c r="B532" t="s">
        <v>762</v>
      </c>
      <c r="C532" t="s">
        <v>762</v>
      </c>
      <c r="D532" t="s">
        <v>16416</v>
      </c>
      <c r="E532" t="s">
        <v>764</v>
      </c>
      <c r="F532" t="s">
        <v>321</v>
      </c>
      <c r="G532" t="s">
        <v>15957</v>
      </c>
      <c r="H532" t="s">
        <v>15994</v>
      </c>
      <c r="I532">
        <v>0</v>
      </c>
      <c r="J532" t="s">
        <v>8315</v>
      </c>
      <c r="K532" t="s">
        <v>16437</v>
      </c>
      <c r="L532">
        <v>25601001</v>
      </c>
      <c r="M532">
        <v>1020201625212</v>
      </c>
    </row>
    <row r="533" spans="1:13" x14ac:dyDescent="0.25">
      <c r="A533">
        <v>211004928</v>
      </c>
      <c r="B533" t="s">
        <v>756</v>
      </c>
      <c r="C533" t="s">
        <v>756</v>
      </c>
      <c r="D533" t="s">
        <v>16416</v>
      </c>
      <c r="E533" t="s">
        <v>758</v>
      </c>
      <c r="F533" t="s">
        <v>566</v>
      </c>
      <c r="G533" t="s">
        <v>15957</v>
      </c>
      <c r="H533" t="s">
        <v>15994</v>
      </c>
      <c r="I533">
        <v>1</v>
      </c>
      <c r="J533" t="s">
        <v>8315</v>
      </c>
      <c r="K533" t="s">
        <v>16438</v>
      </c>
      <c r="L533">
        <v>25601001</v>
      </c>
      <c r="M533">
        <v>1020201624695</v>
      </c>
    </row>
    <row r="534" spans="1:13" x14ac:dyDescent="0.25">
      <c r="A534" t="s">
        <v>13547</v>
      </c>
      <c r="B534" t="s">
        <v>13548</v>
      </c>
      <c r="C534" t="s">
        <v>13548</v>
      </c>
      <c r="D534" t="s">
        <v>16416</v>
      </c>
      <c r="E534" t="s">
        <v>758</v>
      </c>
      <c r="F534" t="s">
        <v>566</v>
      </c>
      <c r="G534" t="s">
        <v>15998</v>
      </c>
      <c r="H534" t="s">
        <v>15994</v>
      </c>
      <c r="J534" t="s">
        <v>8315</v>
      </c>
      <c r="K534" t="s">
        <v>16439</v>
      </c>
      <c r="L534">
        <v>25601001</v>
      </c>
      <c r="M534">
        <v>1020201624695</v>
      </c>
    </row>
    <row r="535" spans="1:13" x14ac:dyDescent="0.25">
      <c r="A535" t="s">
        <v>13549</v>
      </c>
      <c r="B535" t="s">
        <v>13550</v>
      </c>
      <c r="C535" t="s">
        <v>13550</v>
      </c>
      <c r="D535" t="s">
        <v>16416</v>
      </c>
      <c r="E535" t="s">
        <v>758</v>
      </c>
      <c r="F535" t="s">
        <v>566</v>
      </c>
      <c r="G535" t="s">
        <v>15998</v>
      </c>
      <c r="H535" t="s">
        <v>15994</v>
      </c>
      <c r="J535" t="s">
        <v>8416</v>
      </c>
      <c r="K535" t="s">
        <v>13551</v>
      </c>
      <c r="L535">
        <v>25601001</v>
      </c>
      <c r="M535">
        <v>1020201624695</v>
      </c>
    </row>
    <row r="536" spans="1:13" x14ac:dyDescent="0.25">
      <c r="A536" t="s">
        <v>13552</v>
      </c>
      <c r="B536" t="s">
        <v>13553</v>
      </c>
      <c r="C536" t="s">
        <v>13553</v>
      </c>
      <c r="D536" t="s">
        <v>16416</v>
      </c>
      <c r="E536" t="s">
        <v>758</v>
      </c>
      <c r="F536" t="s">
        <v>566</v>
      </c>
      <c r="G536" t="s">
        <v>15998</v>
      </c>
      <c r="H536" t="s">
        <v>15994</v>
      </c>
      <c r="J536" t="s">
        <v>8416</v>
      </c>
      <c r="K536" t="s">
        <v>13554</v>
      </c>
      <c r="L536">
        <v>25601001</v>
      </c>
      <c r="M536">
        <v>1020201624695</v>
      </c>
    </row>
    <row r="537" spans="1:13" x14ac:dyDescent="0.25">
      <c r="A537">
        <v>211004942</v>
      </c>
      <c r="B537" t="s">
        <v>759</v>
      </c>
      <c r="C537" t="s">
        <v>759</v>
      </c>
      <c r="D537" t="s">
        <v>16416</v>
      </c>
      <c r="E537" t="s">
        <v>761</v>
      </c>
      <c r="F537" t="s">
        <v>321</v>
      </c>
      <c r="G537" t="s">
        <v>15957</v>
      </c>
      <c r="H537" t="s">
        <v>15994</v>
      </c>
      <c r="I537">
        <v>0</v>
      </c>
      <c r="J537" t="s">
        <v>8315</v>
      </c>
      <c r="K537" t="s">
        <v>16440</v>
      </c>
      <c r="L537">
        <v>25601001</v>
      </c>
      <c r="M537">
        <v>1020201623925</v>
      </c>
    </row>
    <row r="538" spans="1:13" x14ac:dyDescent="0.25">
      <c r="A538">
        <v>211004981</v>
      </c>
      <c r="B538" t="s">
        <v>730</v>
      </c>
      <c r="C538" t="s">
        <v>730</v>
      </c>
      <c r="D538" t="s">
        <v>16416</v>
      </c>
      <c r="E538" t="s">
        <v>732</v>
      </c>
      <c r="F538" t="s">
        <v>566</v>
      </c>
      <c r="G538" t="s">
        <v>15957</v>
      </c>
      <c r="H538" t="s">
        <v>15994</v>
      </c>
      <c r="I538">
        <v>0</v>
      </c>
      <c r="J538" t="s">
        <v>8315</v>
      </c>
      <c r="K538" t="s">
        <v>16441</v>
      </c>
      <c r="L538">
        <v>25601001</v>
      </c>
      <c r="M538">
        <v>1020201623485</v>
      </c>
    </row>
    <row r="539" spans="1:13" x14ac:dyDescent="0.25">
      <c r="A539">
        <v>211005061</v>
      </c>
      <c r="B539" t="s">
        <v>721</v>
      </c>
      <c r="C539" t="s">
        <v>721</v>
      </c>
      <c r="D539" t="s">
        <v>16416</v>
      </c>
      <c r="E539" t="s">
        <v>723</v>
      </c>
      <c r="F539" t="s">
        <v>321</v>
      </c>
      <c r="G539" t="s">
        <v>15957</v>
      </c>
      <c r="H539" t="s">
        <v>15994</v>
      </c>
      <c r="I539">
        <v>1</v>
      </c>
      <c r="J539" t="s">
        <v>8315</v>
      </c>
      <c r="K539" t="s">
        <v>16443</v>
      </c>
      <c r="L539">
        <v>25601001</v>
      </c>
      <c r="M539">
        <v>1030202044454</v>
      </c>
    </row>
    <row r="540" spans="1:13" x14ac:dyDescent="0.25">
      <c r="A540" t="s">
        <v>13555</v>
      </c>
      <c r="B540" t="s">
        <v>13556</v>
      </c>
      <c r="C540" t="s">
        <v>13556</v>
      </c>
      <c r="D540" t="s">
        <v>16416</v>
      </c>
      <c r="E540" t="s">
        <v>723</v>
      </c>
      <c r="F540" t="s">
        <v>321</v>
      </c>
      <c r="G540" t="s">
        <v>15998</v>
      </c>
      <c r="H540" t="s">
        <v>15994</v>
      </c>
      <c r="J540" t="s">
        <v>8315</v>
      </c>
      <c r="K540" t="s">
        <v>13557</v>
      </c>
      <c r="L540">
        <v>25601001</v>
      </c>
      <c r="M540">
        <v>1030202044454</v>
      </c>
    </row>
    <row r="541" spans="1:13" x14ac:dyDescent="0.25">
      <c r="A541">
        <v>211005093</v>
      </c>
      <c r="B541" t="s">
        <v>821</v>
      </c>
      <c r="C541" t="s">
        <v>821</v>
      </c>
      <c r="D541" t="s">
        <v>16416</v>
      </c>
      <c r="E541" t="s">
        <v>823</v>
      </c>
      <c r="F541" t="s">
        <v>321</v>
      </c>
      <c r="G541" t="s">
        <v>15957</v>
      </c>
      <c r="H541" t="s">
        <v>15994</v>
      </c>
      <c r="I541">
        <v>0</v>
      </c>
      <c r="J541" t="s">
        <v>8315</v>
      </c>
      <c r="K541" t="s">
        <v>16445</v>
      </c>
      <c r="L541">
        <v>25601001</v>
      </c>
      <c r="M541">
        <v>1030202044542</v>
      </c>
    </row>
    <row r="542" spans="1:13" x14ac:dyDescent="0.25">
      <c r="A542">
        <v>211005103</v>
      </c>
      <c r="B542" t="s">
        <v>818</v>
      </c>
      <c r="C542" t="s">
        <v>818</v>
      </c>
      <c r="D542" t="s">
        <v>16416</v>
      </c>
      <c r="E542" t="s">
        <v>820</v>
      </c>
      <c r="F542" t="s">
        <v>566</v>
      </c>
      <c r="G542" t="s">
        <v>15957</v>
      </c>
      <c r="H542" t="s">
        <v>15994</v>
      </c>
      <c r="I542">
        <v>1</v>
      </c>
      <c r="J542" t="s">
        <v>8315</v>
      </c>
      <c r="K542" t="s">
        <v>16446</v>
      </c>
      <c r="L542">
        <v>25601001</v>
      </c>
      <c r="M542">
        <v>1030202044399</v>
      </c>
    </row>
    <row r="543" spans="1:13" x14ac:dyDescent="0.25">
      <c r="A543" t="s">
        <v>13558</v>
      </c>
      <c r="B543" t="s">
        <v>13559</v>
      </c>
      <c r="C543" t="s">
        <v>13559</v>
      </c>
      <c r="D543" t="s">
        <v>16416</v>
      </c>
      <c r="E543" t="s">
        <v>820</v>
      </c>
      <c r="F543" t="s">
        <v>566</v>
      </c>
      <c r="G543" t="s">
        <v>15998</v>
      </c>
      <c r="H543" t="s">
        <v>15994</v>
      </c>
      <c r="J543" t="s">
        <v>8315</v>
      </c>
      <c r="K543" t="s">
        <v>16447</v>
      </c>
      <c r="L543">
        <v>25601001</v>
      </c>
      <c r="M543">
        <v>1030202044399</v>
      </c>
    </row>
    <row r="544" spans="1:13" x14ac:dyDescent="0.25">
      <c r="A544">
        <v>211005199</v>
      </c>
      <c r="B544" t="s">
        <v>765</v>
      </c>
      <c r="C544" t="s">
        <v>765</v>
      </c>
      <c r="D544" t="s">
        <v>16416</v>
      </c>
      <c r="E544" t="s">
        <v>767</v>
      </c>
      <c r="F544" t="s">
        <v>321</v>
      </c>
      <c r="G544" t="s">
        <v>15957</v>
      </c>
      <c r="H544" t="s">
        <v>15994</v>
      </c>
      <c r="I544">
        <v>0</v>
      </c>
      <c r="J544" t="s">
        <v>8315</v>
      </c>
      <c r="K544" t="s">
        <v>16448</v>
      </c>
      <c r="L544">
        <v>25601001</v>
      </c>
      <c r="M544">
        <v>1020201623309</v>
      </c>
    </row>
    <row r="545" spans="1:13" x14ac:dyDescent="0.25">
      <c r="A545">
        <v>211005304</v>
      </c>
      <c r="B545" t="s">
        <v>744</v>
      </c>
      <c r="C545" t="s">
        <v>744</v>
      </c>
      <c r="D545" t="s">
        <v>16416</v>
      </c>
      <c r="E545" t="s">
        <v>746</v>
      </c>
      <c r="F545" t="s">
        <v>321</v>
      </c>
      <c r="G545" t="s">
        <v>15957</v>
      </c>
      <c r="H545" t="s">
        <v>15994</v>
      </c>
      <c r="I545">
        <v>1</v>
      </c>
      <c r="J545" t="s">
        <v>8315</v>
      </c>
      <c r="K545" t="s">
        <v>16449</v>
      </c>
      <c r="L545">
        <v>25601001</v>
      </c>
      <c r="M545">
        <v>1030202044124</v>
      </c>
    </row>
    <row r="546" spans="1:13" x14ac:dyDescent="0.25">
      <c r="A546" t="s">
        <v>13560</v>
      </c>
      <c r="B546" t="s">
        <v>13561</v>
      </c>
      <c r="C546" t="s">
        <v>13561</v>
      </c>
      <c r="D546" t="s">
        <v>16416</v>
      </c>
      <c r="E546" t="s">
        <v>746</v>
      </c>
      <c r="F546" t="s">
        <v>321</v>
      </c>
      <c r="G546" t="s">
        <v>15998</v>
      </c>
      <c r="H546" t="s">
        <v>15994</v>
      </c>
      <c r="J546" t="s">
        <v>8315</v>
      </c>
      <c r="K546" t="s">
        <v>16450</v>
      </c>
      <c r="L546">
        <v>25601001</v>
      </c>
      <c r="M546">
        <v>1030202044124</v>
      </c>
    </row>
    <row r="547" spans="1:13" x14ac:dyDescent="0.25">
      <c r="A547">
        <v>211005336</v>
      </c>
      <c r="B547" t="s">
        <v>783</v>
      </c>
      <c r="C547" t="s">
        <v>783</v>
      </c>
      <c r="D547" t="s">
        <v>16416</v>
      </c>
      <c r="E547" t="s">
        <v>16451</v>
      </c>
      <c r="F547" t="s">
        <v>414</v>
      </c>
      <c r="G547" t="s">
        <v>15957</v>
      </c>
      <c r="H547" t="s">
        <v>15994</v>
      </c>
      <c r="I547">
        <v>1</v>
      </c>
      <c r="J547" t="s">
        <v>8315</v>
      </c>
      <c r="K547" t="s">
        <v>16452</v>
      </c>
      <c r="L547">
        <v>25601001</v>
      </c>
      <c r="M547">
        <v>1030202044212</v>
      </c>
    </row>
    <row r="548" spans="1:13" x14ac:dyDescent="0.25">
      <c r="A548" t="s">
        <v>13562</v>
      </c>
      <c r="B548" t="s">
        <v>13563</v>
      </c>
      <c r="C548" t="s">
        <v>13563</v>
      </c>
      <c r="D548" t="s">
        <v>16416</v>
      </c>
      <c r="E548" t="s">
        <v>16451</v>
      </c>
      <c r="F548" t="s">
        <v>414</v>
      </c>
      <c r="G548" t="s">
        <v>15998</v>
      </c>
      <c r="H548" t="s">
        <v>15994</v>
      </c>
      <c r="J548" t="s">
        <v>8315</v>
      </c>
      <c r="K548" t="s">
        <v>16453</v>
      </c>
      <c r="L548">
        <v>25601001</v>
      </c>
      <c r="M548">
        <v>1030202044212</v>
      </c>
    </row>
    <row r="549" spans="1:13" x14ac:dyDescent="0.25">
      <c r="A549">
        <v>211005390</v>
      </c>
      <c r="B549" t="s">
        <v>16454</v>
      </c>
      <c r="C549" t="s">
        <v>16454</v>
      </c>
      <c r="D549" t="s">
        <v>16416</v>
      </c>
      <c r="E549" t="s">
        <v>16455</v>
      </c>
      <c r="F549" t="s">
        <v>2021</v>
      </c>
      <c r="G549" t="s">
        <v>15957</v>
      </c>
      <c r="H549" t="s">
        <v>15994</v>
      </c>
      <c r="I549">
        <v>0</v>
      </c>
      <c r="J549" t="s">
        <v>8315</v>
      </c>
      <c r="K549" t="s">
        <v>16456</v>
      </c>
      <c r="L549">
        <v>25601001</v>
      </c>
      <c r="M549">
        <v>1030202044344</v>
      </c>
    </row>
    <row r="550" spans="1:13" x14ac:dyDescent="0.25">
      <c r="A550">
        <v>211005488</v>
      </c>
      <c r="B550" t="s">
        <v>816</v>
      </c>
      <c r="C550" t="s">
        <v>816</v>
      </c>
      <c r="D550" t="s">
        <v>16416</v>
      </c>
      <c r="E550" t="s">
        <v>8230</v>
      </c>
      <c r="F550" t="s">
        <v>921</v>
      </c>
      <c r="G550" t="s">
        <v>15957</v>
      </c>
      <c r="H550" t="s">
        <v>15994</v>
      </c>
      <c r="I550">
        <v>0</v>
      </c>
      <c r="J550" t="s">
        <v>8416</v>
      </c>
      <c r="K550" t="s">
        <v>16458</v>
      </c>
      <c r="L550">
        <v>25601001</v>
      </c>
      <c r="M550">
        <v>1020201626411</v>
      </c>
    </row>
    <row r="551" spans="1:13" x14ac:dyDescent="0.25">
      <c r="A551">
        <v>211005569</v>
      </c>
      <c r="B551" t="s">
        <v>750</v>
      </c>
      <c r="C551" t="s">
        <v>750</v>
      </c>
      <c r="D551" t="s">
        <v>16416</v>
      </c>
      <c r="E551" t="s">
        <v>752</v>
      </c>
      <c r="F551" t="s">
        <v>321</v>
      </c>
      <c r="G551" t="s">
        <v>15957</v>
      </c>
      <c r="H551" t="s">
        <v>15994</v>
      </c>
      <c r="I551">
        <v>0</v>
      </c>
      <c r="J551" t="s">
        <v>8315</v>
      </c>
      <c r="K551" t="s">
        <v>16459</v>
      </c>
      <c r="L551">
        <v>25601001</v>
      </c>
      <c r="M551">
        <v>1020201625663</v>
      </c>
    </row>
    <row r="552" spans="1:13" x14ac:dyDescent="0.25">
      <c r="A552">
        <v>211005576</v>
      </c>
      <c r="B552" t="s">
        <v>804</v>
      </c>
      <c r="C552" t="s">
        <v>804</v>
      </c>
      <c r="D552" t="s">
        <v>16416</v>
      </c>
      <c r="E552" t="s">
        <v>806</v>
      </c>
      <c r="F552" t="s">
        <v>700</v>
      </c>
      <c r="G552" t="s">
        <v>15957</v>
      </c>
      <c r="H552" t="s">
        <v>15994</v>
      </c>
      <c r="I552">
        <v>1</v>
      </c>
      <c r="J552" t="s">
        <v>8315</v>
      </c>
      <c r="K552" t="s">
        <v>16460</v>
      </c>
      <c r="L552">
        <v>25601001</v>
      </c>
      <c r="M552">
        <v>1030202043552</v>
      </c>
    </row>
    <row r="553" spans="1:13" x14ac:dyDescent="0.25">
      <c r="A553" t="s">
        <v>13564</v>
      </c>
      <c r="B553" t="s">
        <v>804</v>
      </c>
      <c r="C553" t="s">
        <v>804</v>
      </c>
      <c r="D553" t="s">
        <v>16416</v>
      </c>
      <c r="E553" t="s">
        <v>806</v>
      </c>
      <c r="F553" t="s">
        <v>700</v>
      </c>
      <c r="G553" t="s">
        <v>15998</v>
      </c>
      <c r="H553" t="s">
        <v>15994</v>
      </c>
      <c r="J553" t="s">
        <v>8315</v>
      </c>
      <c r="K553" t="s">
        <v>16457</v>
      </c>
      <c r="L553">
        <v>25601001</v>
      </c>
      <c r="M553">
        <v>1030202043552</v>
      </c>
    </row>
    <row r="554" spans="1:13" x14ac:dyDescent="0.25">
      <c r="A554" t="s">
        <v>13565</v>
      </c>
      <c r="B554" t="s">
        <v>13566</v>
      </c>
      <c r="C554" t="s">
        <v>13566</v>
      </c>
      <c r="D554" t="s">
        <v>16416</v>
      </c>
      <c r="E554" t="s">
        <v>714</v>
      </c>
      <c r="F554" t="s">
        <v>321</v>
      </c>
      <c r="G554" t="s">
        <v>15998</v>
      </c>
      <c r="H554" t="s">
        <v>15994</v>
      </c>
      <c r="J554" t="s">
        <v>8315</v>
      </c>
      <c r="K554" t="s">
        <v>16462</v>
      </c>
      <c r="L554">
        <v>25601001</v>
      </c>
      <c r="M554">
        <v>1030202044553</v>
      </c>
    </row>
    <row r="555" spans="1:13" x14ac:dyDescent="0.25">
      <c r="A555" t="s">
        <v>13567</v>
      </c>
      <c r="B555" t="s">
        <v>13568</v>
      </c>
      <c r="C555" t="s">
        <v>13568</v>
      </c>
      <c r="D555" t="s">
        <v>16416</v>
      </c>
      <c r="E555" t="s">
        <v>714</v>
      </c>
      <c r="F555" t="s">
        <v>321</v>
      </c>
      <c r="G555" t="s">
        <v>15998</v>
      </c>
      <c r="H555" t="s">
        <v>15994</v>
      </c>
      <c r="J555" t="s">
        <v>8315</v>
      </c>
      <c r="K555" t="s">
        <v>16463</v>
      </c>
      <c r="L555">
        <v>25601001</v>
      </c>
      <c r="M555">
        <v>1030202044553</v>
      </c>
    </row>
    <row r="556" spans="1:13" x14ac:dyDescent="0.25">
      <c r="A556">
        <v>211006330</v>
      </c>
      <c r="B556" t="s">
        <v>807</v>
      </c>
      <c r="C556" t="s">
        <v>807</v>
      </c>
      <c r="D556" t="s">
        <v>16416</v>
      </c>
      <c r="E556" t="s">
        <v>809</v>
      </c>
      <c r="F556" t="s">
        <v>321</v>
      </c>
      <c r="G556" t="s">
        <v>15957</v>
      </c>
      <c r="H556" t="s">
        <v>15994</v>
      </c>
      <c r="I556">
        <v>0</v>
      </c>
      <c r="J556" t="s">
        <v>8315</v>
      </c>
      <c r="K556" t="s">
        <v>16464</v>
      </c>
      <c r="L556">
        <v>25601001</v>
      </c>
      <c r="M556">
        <v>1020201623705</v>
      </c>
    </row>
    <row r="557" spans="1:13" x14ac:dyDescent="0.25">
      <c r="A557">
        <v>211006499</v>
      </c>
      <c r="B557" t="s">
        <v>16465</v>
      </c>
      <c r="C557" t="s">
        <v>16465</v>
      </c>
      <c r="D557" t="s">
        <v>16416</v>
      </c>
      <c r="E557" t="s">
        <v>726</v>
      </c>
      <c r="F557" t="s">
        <v>549</v>
      </c>
      <c r="G557" t="s">
        <v>15957</v>
      </c>
      <c r="H557" t="s">
        <v>15994</v>
      </c>
      <c r="I557">
        <v>1</v>
      </c>
      <c r="J557" t="s">
        <v>8315</v>
      </c>
      <c r="K557" t="s">
        <v>16466</v>
      </c>
      <c r="L557">
        <v>25601001</v>
      </c>
      <c r="M557">
        <v>1020201626719</v>
      </c>
    </row>
    <row r="558" spans="1:13" x14ac:dyDescent="0.25">
      <c r="A558" t="s">
        <v>13569</v>
      </c>
      <c r="B558" t="s">
        <v>13570</v>
      </c>
      <c r="C558" t="s">
        <v>13570</v>
      </c>
      <c r="D558" t="s">
        <v>16416</v>
      </c>
      <c r="E558" t="s">
        <v>726</v>
      </c>
      <c r="F558" t="s">
        <v>549</v>
      </c>
      <c r="G558" t="s">
        <v>15998</v>
      </c>
      <c r="H558" t="s">
        <v>15994</v>
      </c>
      <c r="J558" t="s">
        <v>8315</v>
      </c>
      <c r="K558" t="s">
        <v>16442</v>
      </c>
      <c r="L558">
        <v>25601001</v>
      </c>
      <c r="M558">
        <v>1020201626719</v>
      </c>
    </row>
    <row r="559" spans="1:13" x14ac:dyDescent="0.25">
      <c r="A559">
        <v>211006570</v>
      </c>
      <c r="B559" t="s">
        <v>735</v>
      </c>
      <c r="C559" t="s">
        <v>735</v>
      </c>
      <c r="D559" t="s">
        <v>16416</v>
      </c>
      <c r="E559" t="s">
        <v>737</v>
      </c>
      <c r="F559" t="s">
        <v>414</v>
      </c>
      <c r="G559" t="s">
        <v>15957</v>
      </c>
      <c r="H559" t="s">
        <v>15994</v>
      </c>
      <c r="I559">
        <v>1</v>
      </c>
      <c r="J559" t="s">
        <v>8315</v>
      </c>
      <c r="K559" t="s">
        <v>16467</v>
      </c>
      <c r="L559">
        <v>25601001</v>
      </c>
      <c r="M559">
        <v>1020201623474</v>
      </c>
    </row>
    <row r="560" spans="1:13" x14ac:dyDescent="0.25">
      <c r="A560" t="s">
        <v>13571</v>
      </c>
      <c r="B560" t="s">
        <v>13572</v>
      </c>
      <c r="C560" t="s">
        <v>13572</v>
      </c>
      <c r="D560" t="s">
        <v>16416</v>
      </c>
      <c r="E560" t="s">
        <v>737</v>
      </c>
      <c r="F560" t="s">
        <v>414</v>
      </c>
      <c r="G560" t="s">
        <v>15998</v>
      </c>
      <c r="H560" t="s">
        <v>15994</v>
      </c>
      <c r="J560" t="s">
        <v>8315</v>
      </c>
      <c r="K560" t="s">
        <v>16468</v>
      </c>
      <c r="L560">
        <v>25601001</v>
      </c>
      <c r="M560">
        <v>1020201623474</v>
      </c>
    </row>
    <row r="561" spans="1:13" x14ac:dyDescent="0.25">
      <c r="A561">
        <v>212004624</v>
      </c>
      <c r="B561" t="s">
        <v>16469</v>
      </c>
      <c r="C561" t="s">
        <v>16469</v>
      </c>
      <c r="D561" t="s">
        <v>16470</v>
      </c>
      <c r="E561" t="s">
        <v>16471</v>
      </c>
      <c r="F561" t="s">
        <v>414</v>
      </c>
      <c r="G561" t="s">
        <v>15957</v>
      </c>
      <c r="H561" t="s">
        <v>15994</v>
      </c>
      <c r="I561">
        <v>1</v>
      </c>
      <c r="J561" t="s">
        <v>8315</v>
      </c>
      <c r="K561" t="s">
        <v>16472</v>
      </c>
      <c r="L561">
        <v>21201001</v>
      </c>
      <c r="M561">
        <v>1040201496499</v>
      </c>
    </row>
    <row r="562" spans="1:13" x14ac:dyDescent="0.25">
      <c r="A562" t="s">
        <v>13573</v>
      </c>
      <c r="B562" t="s">
        <v>13574</v>
      </c>
      <c r="C562" t="s">
        <v>13574</v>
      </c>
      <c r="D562" t="s">
        <v>16470</v>
      </c>
      <c r="E562" t="s">
        <v>16471</v>
      </c>
      <c r="F562" t="s">
        <v>414</v>
      </c>
      <c r="G562" t="s">
        <v>15998</v>
      </c>
      <c r="H562" t="s">
        <v>15994</v>
      </c>
      <c r="J562" t="s">
        <v>8315</v>
      </c>
      <c r="K562" t="s">
        <v>16473</v>
      </c>
      <c r="L562">
        <v>21201001</v>
      </c>
      <c r="M562">
        <v>1040201496499</v>
      </c>
    </row>
    <row r="563" spans="1:13" x14ac:dyDescent="0.25">
      <c r="A563">
        <v>212004631</v>
      </c>
      <c r="B563" t="s">
        <v>2453</v>
      </c>
      <c r="C563" t="s">
        <v>2453</v>
      </c>
      <c r="D563" t="s">
        <v>16470</v>
      </c>
      <c r="E563" t="s">
        <v>2455</v>
      </c>
      <c r="F563" t="s">
        <v>321</v>
      </c>
      <c r="G563" t="s">
        <v>15957</v>
      </c>
      <c r="H563" t="s">
        <v>15994</v>
      </c>
      <c r="I563">
        <v>1</v>
      </c>
      <c r="J563" t="s">
        <v>8315</v>
      </c>
      <c r="K563" t="s">
        <v>16474</v>
      </c>
      <c r="L563">
        <v>21201001</v>
      </c>
      <c r="M563">
        <v>1040201496367</v>
      </c>
    </row>
    <row r="564" spans="1:13" x14ac:dyDescent="0.25">
      <c r="A564" t="s">
        <v>13575</v>
      </c>
      <c r="B564" t="s">
        <v>13576</v>
      </c>
      <c r="C564" t="s">
        <v>13576</v>
      </c>
      <c r="D564" t="s">
        <v>16470</v>
      </c>
      <c r="E564" t="s">
        <v>2455</v>
      </c>
      <c r="F564" t="s">
        <v>321</v>
      </c>
      <c r="G564" t="s">
        <v>15998</v>
      </c>
      <c r="H564" t="s">
        <v>15994</v>
      </c>
      <c r="J564" t="s">
        <v>8315</v>
      </c>
      <c r="K564" t="s">
        <v>16475</v>
      </c>
      <c r="L564">
        <v>21201001</v>
      </c>
      <c r="M564">
        <v>1040201496367</v>
      </c>
    </row>
    <row r="565" spans="1:13" x14ac:dyDescent="0.25">
      <c r="A565">
        <v>212004649</v>
      </c>
      <c r="B565" t="s">
        <v>2505</v>
      </c>
      <c r="C565" t="s">
        <v>2505</v>
      </c>
      <c r="D565" t="s">
        <v>16470</v>
      </c>
      <c r="E565" t="s">
        <v>8231</v>
      </c>
      <c r="F565" t="s">
        <v>321</v>
      </c>
      <c r="G565" t="s">
        <v>15957</v>
      </c>
      <c r="H565" t="s">
        <v>15994</v>
      </c>
      <c r="I565">
        <v>2</v>
      </c>
      <c r="J565" t="s">
        <v>8315</v>
      </c>
      <c r="K565" t="s">
        <v>16476</v>
      </c>
      <c r="L565">
        <v>21201001</v>
      </c>
      <c r="M565">
        <v>1040201496565</v>
      </c>
    </row>
    <row r="566" spans="1:13" x14ac:dyDescent="0.25">
      <c r="A566" t="s">
        <v>13577</v>
      </c>
      <c r="B566" t="s">
        <v>13578</v>
      </c>
      <c r="C566" t="s">
        <v>13578</v>
      </c>
      <c r="D566" t="s">
        <v>16470</v>
      </c>
      <c r="E566" t="s">
        <v>8231</v>
      </c>
      <c r="F566" t="s">
        <v>321</v>
      </c>
      <c r="G566" t="s">
        <v>15998</v>
      </c>
      <c r="H566" t="s">
        <v>15994</v>
      </c>
      <c r="J566" t="s">
        <v>8315</v>
      </c>
      <c r="K566" t="s">
        <v>16477</v>
      </c>
      <c r="L566">
        <v>21201001</v>
      </c>
      <c r="M566">
        <v>1040201496565</v>
      </c>
    </row>
    <row r="567" spans="1:13" x14ac:dyDescent="0.25">
      <c r="A567" t="s">
        <v>13579</v>
      </c>
      <c r="B567" t="s">
        <v>13580</v>
      </c>
      <c r="C567" t="s">
        <v>13580</v>
      </c>
      <c r="D567" t="s">
        <v>16470</v>
      </c>
      <c r="E567" t="s">
        <v>8231</v>
      </c>
      <c r="F567" t="s">
        <v>321</v>
      </c>
      <c r="G567" t="s">
        <v>15998</v>
      </c>
      <c r="H567" t="s">
        <v>15994</v>
      </c>
      <c r="J567" t="s">
        <v>8315</v>
      </c>
      <c r="K567" t="s">
        <v>16478</v>
      </c>
      <c r="L567">
        <v>21201001</v>
      </c>
      <c r="M567">
        <v>1040201496565</v>
      </c>
    </row>
    <row r="568" spans="1:13" x14ac:dyDescent="0.25">
      <c r="A568">
        <v>212004670</v>
      </c>
      <c r="B568" t="s">
        <v>16479</v>
      </c>
      <c r="C568" t="s">
        <v>16479</v>
      </c>
      <c r="D568" t="s">
        <v>16470</v>
      </c>
      <c r="E568" t="s">
        <v>8232</v>
      </c>
      <c r="F568" t="s">
        <v>414</v>
      </c>
      <c r="G568" t="s">
        <v>15957</v>
      </c>
      <c r="H568" t="s">
        <v>15994</v>
      </c>
      <c r="I568">
        <v>0</v>
      </c>
      <c r="J568" t="s">
        <v>8315</v>
      </c>
      <c r="K568" t="s">
        <v>16480</v>
      </c>
      <c r="L568">
        <v>21201001</v>
      </c>
      <c r="M568">
        <v>1040201496917</v>
      </c>
    </row>
    <row r="569" spans="1:13" x14ac:dyDescent="0.25">
      <c r="A569">
        <v>212004871</v>
      </c>
      <c r="B569" t="s">
        <v>2444</v>
      </c>
      <c r="C569" t="s">
        <v>2444</v>
      </c>
      <c r="D569" t="s">
        <v>16470</v>
      </c>
      <c r="E569" t="s">
        <v>2446</v>
      </c>
      <c r="F569" t="s">
        <v>566</v>
      </c>
      <c r="G569" t="s">
        <v>15957</v>
      </c>
      <c r="H569" t="s">
        <v>15994</v>
      </c>
      <c r="I569">
        <v>5</v>
      </c>
      <c r="J569" t="s">
        <v>8315</v>
      </c>
      <c r="K569" t="s">
        <v>16481</v>
      </c>
      <c r="L569">
        <v>21201001</v>
      </c>
      <c r="M569">
        <v>1050201498291</v>
      </c>
    </row>
    <row r="570" spans="1:13" x14ac:dyDescent="0.25">
      <c r="A570" t="s">
        <v>13581</v>
      </c>
      <c r="B570" t="s">
        <v>13582</v>
      </c>
      <c r="C570" t="s">
        <v>13582</v>
      </c>
      <c r="D570" t="s">
        <v>16470</v>
      </c>
      <c r="E570" t="s">
        <v>2446</v>
      </c>
      <c r="F570" t="s">
        <v>566</v>
      </c>
      <c r="G570" t="s">
        <v>15998</v>
      </c>
      <c r="H570" t="s">
        <v>15994</v>
      </c>
      <c r="J570" t="s">
        <v>8315</v>
      </c>
      <c r="K570" t="s">
        <v>13583</v>
      </c>
      <c r="L570">
        <v>21201001</v>
      </c>
      <c r="M570">
        <v>1050201498291</v>
      </c>
    </row>
    <row r="571" spans="1:13" x14ac:dyDescent="0.25">
      <c r="A571" t="s">
        <v>13584</v>
      </c>
      <c r="B571" t="s">
        <v>16482</v>
      </c>
      <c r="C571" t="s">
        <v>16482</v>
      </c>
      <c r="D571" t="s">
        <v>16470</v>
      </c>
      <c r="E571" t="s">
        <v>2446</v>
      </c>
      <c r="F571" t="s">
        <v>566</v>
      </c>
      <c r="G571" t="s">
        <v>15998</v>
      </c>
      <c r="H571" t="s">
        <v>15994</v>
      </c>
      <c r="J571" t="s">
        <v>8315</v>
      </c>
      <c r="K571" t="s">
        <v>16483</v>
      </c>
      <c r="L571">
        <v>21201001</v>
      </c>
      <c r="M571">
        <v>1050201498291</v>
      </c>
    </row>
    <row r="572" spans="1:13" x14ac:dyDescent="0.25">
      <c r="A572" t="s">
        <v>13585</v>
      </c>
      <c r="B572" t="s">
        <v>13592</v>
      </c>
      <c r="C572" t="s">
        <v>13592</v>
      </c>
      <c r="D572" t="s">
        <v>16470</v>
      </c>
      <c r="E572" t="s">
        <v>2446</v>
      </c>
      <c r="F572" t="s">
        <v>566</v>
      </c>
      <c r="G572" t="s">
        <v>15998</v>
      </c>
      <c r="H572" t="s">
        <v>15994</v>
      </c>
      <c r="J572" t="s">
        <v>8315</v>
      </c>
      <c r="K572" t="s">
        <v>13593</v>
      </c>
      <c r="L572">
        <v>21201001</v>
      </c>
      <c r="M572">
        <v>1050201498291</v>
      </c>
    </row>
    <row r="573" spans="1:13" x14ac:dyDescent="0.25">
      <c r="A573" t="s">
        <v>13587</v>
      </c>
      <c r="B573" t="s">
        <v>13586</v>
      </c>
      <c r="C573" t="s">
        <v>13586</v>
      </c>
      <c r="D573" t="s">
        <v>16470</v>
      </c>
      <c r="E573" t="s">
        <v>2446</v>
      </c>
      <c r="F573" t="s">
        <v>566</v>
      </c>
      <c r="G573" t="s">
        <v>15998</v>
      </c>
      <c r="H573" t="s">
        <v>15994</v>
      </c>
      <c r="J573" t="s">
        <v>8315</v>
      </c>
      <c r="K573" t="s">
        <v>16483</v>
      </c>
      <c r="L573">
        <v>21201001</v>
      </c>
      <c r="M573">
        <v>1050201498291</v>
      </c>
    </row>
    <row r="574" spans="1:13" x14ac:dyDescent="0.25">
      <c r="A574" t="s">
        <v>13589</v>
      </c>
      <c r="B574" t="s">
        <v>13588</v>
      </c>
      <c r="C574" t="s">
        <v>13588</v>
      </c>
      <c r="D574" t="s">
        <v>16470</v>
      </c>
      <c r="E574" t="s">
        <v>2446</v>
      </c>
      <c r="F574" t="s">
        <v>566</v>
      </c>
      <c r="G574" t="s">
        <v>15998</v>
      </c>
      <c r="H574" t="s">
        <v>15994</v>
      </c>
      <c r="J574" t="s">
        <v>8315</v>
      </c>
      <c r="K574" t="s">
        <v>16481</v>
      </c>
      <c r="L574">
        <v>21201001</v>
      </c>
      <c r="M574">
        <v>1050201498291</v>
      </c>
    </row>
    <row r="575" spans="1:13" x14ac:dyDescent="0.25">
      <c r="A575" t="s">
        <v>13591</v>
      </c>
      <c r="B575" t="s">
        <v>16484</v>
      </c>
      <c r="C575" t="s">
        <v>16484</v>
      </c>
      <c r="D575" t="s">
        <v>16470</v>
      </c>
      <c r="E575" t="s">
        <v>2446</v>
      </c>
      <c r="F575" t="s">
        <v>566</v>
      </c>
      <c r="G575" t="s">
        <v>15998</v>
      </c>
      <c r="H575" t="s">
        <v>15994</v>
      </c>
      <c r="J575" t="s">
        <v>8315</v>
      </c>
      <c r="K575" t="s">
        <v>8879</v>
      </c>
      <c r="L575">
        <v>21201001</v>
      </c>
      <c r="M575">
        <v>1050201498291</v>
      </c>
    </row>
    <row r="576" spans="1:13" x14ac:dyDescent="0.25">
      <c r="A576" t="s">
        <v>16485</v>
      </c>
      <c r="B576" t="s">
        <v>13590</v>
      </c>
      <c r="C576" t="s">
        <v>13590</v>
      </c>
      <c r="D576" t="s">
        <v>16470</v>
      </c>
      <c r="E576" t="s">
        <v>2446</v>
      </c>
      <c r="F576" t="s">
        <v>566</v>
      </c>
      <c r="G576" t="s">
        <v>15998</v>
      </c>
      <c r="H576" t="s">
        <v>15994</v>
      </c>
      <c r="J576" t="s">
        <v>8315</v>
      </c>
      <c r="K576" t="s">
        <v>8879</v>
      </c>
      <c r="L576">
        <v>21201001</v>
      </c>
      <c r="M576">
        <v>1050201498291</v>
      </c>
    </row>
    <row r="577" spans="1:13" x14ac:dyDescent="0.25">
      <c r="A577">
        <v>212004889</v>
      </c>
      <c r="B577" t="s">
        <v>2441</v>
      </c>
      <c r="C577" t="s">
        <v>2441</v>
      </c>
      <c r="D577" t="s">
        <v>16470</v>
      </c>
      <c r="E577" t="s">
        <v>2443</v>
      </c>
      <c r="F577" t="s">
        <v>321</v>
      </c>
      <c r="G577" t="s">
        <v>15957</v>
      </c>
      <c r="H577" t="s">
        <v>15994</v>
      </c>
      <c r="I577">
        <v>5</v>
      </c>
      <c r="J577" t="s">
        <v>8315</v>
      </c>
      <c r="K577" t="s">
        <v>16486</v>
      </c>
      <c r="L577">
        <v>21201001</v>
      </c>
      <c r="M577">
        <v>1050201498313</v>
      </c>
    </row>
    <row r="578" spans="1:13" x14ac:dyDescent="0.25">
      <c r="A578" t="s">
        <v>13594</v>
      </c>
      <c r="B578" t="s">
        <v>13595</v>
      </c>
      <c r="C578" t="s">
        <v>13595</v>
      </c>
      <c r="D578" t="s">
        <v>16470</v>
      </c>
      <c r="E578" t="s">
        <v>2443</v>
      </c>
      <c r="F578" t="s">
        <v>321</v>
      </c>
      <c r="G578" t="s">
        <v>15998</v>
      </c>
      <c r="H578" t="s">
        <v>15994</v>
      </c>
      <c r="J578" t="s">
        <v>8315</v>
      </c>
      <c r="K578" t="s">
        <v>16487</v>
      </c>
      <c r="L578">
        <v>21201001</v>
      </c>
      <c r="M578">
        <v>1050201498313</v>
      </c>
    </row>
    <row r="579" spans="1:13" x14ac:dyDescent="0.25">
      <c r="A579" t="s">
        <v>13596</v>
      </c>
      <c r="B579" t="s">
        <v>13597</v>
      </c>
      <c r="C579" t="s">
        <v>13597</v>
      </c>
      <c r="D579" t="s">
        <v>16470</v>
      </c>
      <c r="E579" t="s">
        <v>2443</v>
      </c>
      <c r="F579" t="s">
        <v>321</v>
      </c>
      <c r="G579" t="s">
        <v>15998</v>
      </c>
      <c r="H579" t="s">
        <v>15994</v>
      </c>
      <c r="J579" t="s">
        <v>8315</v>
      </c>
      <c r="K579" t="s">
        <v>16488</v>
      </c>
      <c r="L579">
        <v>21201001</v>
      </c>
      <c r="M579">
        <v>1050201498313</v>
      </c>
    </row>
    <row r="580" spans="1:13" x14ac:dyDescent="0.25">
      <c r="A580" t="s">
        <v>13598</v>
      </c>
      <c r="B580" t="s">
        <v>16489</v>
      </c>
      <c r="C580" t="s">
        <v>16489</v>
      </c>
      <c r="D580" t="s">
        <v>16470</v>
      </c>
      <c r="E580" t="s">
        <v>2443</v>
      </c>
      <c r="F580" t="s">
        <v>321</v>
      </c>
      <c r="G580" t="s">
        <v>15998</v>
      </c>
      <c r="H580" t="s">
        <v>15994</v>
      </c>
      <c r="J580" t="s">
        <v>8315</v>
      </c>
      <c r="K580" t="s">
        <v>13603</v>
      </c>
      <c r="L580">
        <v>21201001</v>
      </c>
      <c r="M580">
        <v>1050201498313</v>
      </c>
    </row>
    <row r="581" spans="1:13" x14ac:dyDescent="0.25">
      <c r="A581" t="s">
        <v>13601</v>
      </c>
      <c r="B581" t="s">
        <v>16490</v>
      </c>
      <c r="C581" t="s">
        <v>16490</v>
      </c>
      <c r="D581" t="s">
        <v>16470</v>
      </c>
      <c r="E581" t="s">
        <v>2443</v>
      </c>
      <c r="F581" t="s">
        <v>321</v>
      </c>
      <c r="G581" t="s">
        <v>15998</v>
      </c>
      <c r="H581" t="s">
        <v>15994</v>
      </c>
      <c r="J581" t="s">
        <v>8315</v>
      </c>
      <c r="K581" t="s">
        <v>13600</v>
      </c>
      <c r="L581">
        <v>21201001</v>
      </c>
      <c r="M581">
        <v>1050201498313</v>
      </c>
    </row>
    <row r="582" spans="1:13" x14ac:dyDescent="0.25">
      <c r="A582" t="s">
        <v>13604</v>
      </c>
      <c r="B582" t="s">
        <v>13599</v>
      </c>
      <c r="C582" t="s">
        <v>13599</v>
      </c>
      <c r="D582" t="s">
        <v>16470</v>
      </c>
      <c r="E582" t="s">
        <v>2443</v>
      </c>
      <c r="F582" t="s">
        <v>321</v>
      </c>
      <c r="G582" t="s">
        <v>15998</v>
      </c>
      <c r="H582" t="s">
        <v>15994</v>
      </c>
      <c r="J582" t="s">
        <v>8315</v>
      </c>
      <c r="K582" t="s">
        <v>13600</v>
      </c>
      <c r="L582">
        <v>21201001</v>
      </c>
      <c r="M582">
        <v>1050201498313</v>
      </c>
    </row>
    <row r="583" spans="1:13" x14ac:dyDescent="0.25">
      <c r="A583" t="s">
        <v>16491</v>
      </c>
      <c r="B583" t="s">
        <v>13602</v>
      </c>
      <c r="C583" t="s">
        <v>13602</v>
      </c>
      <c r="D583" t="s">
        <v>16470</v>
      </c>
      <c r="E583" t="s">
        <v>2443</v>
      </c>
      <c r="F583" t="s">
        <v>321</v>
      </c>
      <c r="G583" t="s">
        <v>15998</v>
      </c>
      <c r="H583" t="s">
        <v>15994</v>
      </c>
      <c r="J583" t="s">
        <v>8315</v>
      </c>
      <c r="K583" t="s">
        <v>13603</v>
      </c>
      <c r="L583">
        <v>21201001</v>
      </c>
      <c r="M583">
        <v>1050201498313</v>
      </c>
    </row>
    <row r="584" spans="1:13" x14ac:dyDescent="0.25">
      <c r="A584" t="s">
        <v>16492</v>
      </c>
      <c r="B584" t="s">
        <v>13605</v>
      </c>
      <c r="C584" t="s">
        <v>13605</v>
      </c>
      <c r="D584" t="s">
        <v>16470</v>
      </c>
      <c r="E584" t="s">
        <v>2443</v>
      </c>
      <c r="F584" t="s">
        <v>321</v>
      </c>
      <c r="G584" t="s">
        <v>15998</v>
      </c>
      <c r="H584" t="s">
        <v>15994</v>
      </c>
      <c r="J584" t="s">
        <v>8315</v>
      </c>
      <c r="K584" t="s">
        <v>16493</v>
      </c>
      <c r="L584">
        <v>21201001</v>
      </c>
      <c r="M584">
        <v>1050201498313</v>
      </c>
    </row>
    <row r="585" spans="1:13" x14ac:dyDescent="0.25">
      <c r="A585">
        <v>212004913</v>
      </c>
      <c r="B585" t="s">
        <v>2447</v>
      </c>
      <c r="C585" t="s">
        <v>2447</v>
      </c>
      <c r="D585" t="s">
        <v>16470</v>
      </c>
      <c r="E585" t="s">
        <v>2449</v>
      </c>
      <c r="F585" t="s">
        <v>321</v>
      </c>
      <c r="G585" t="s">
        <v>15957</v>
      </c>
      <c r="H585" t="s">
        <v>15994</v>
      </c>
      <c r="I585">
        <v>4</v>
      </c>
      <c r="J585" t="s">
        <v>8315</v>
      </c>
      <c r="K585" t="s">
        <v>16494</v>
      </c>
      <c r="L585">
        <v>21201001</v>
      </c>
      <c r="M585">
        <v>1050201498379</v>
      </c>
    </row>
    <row r="586" spans="1:13" x14ac:dyDescent="0.25">
      <c r="A586" t="s">
        <v>13606</v>
      </c>
      <c r="B586" t="s">
        <v>13607</v>
      </c>
      <c r="C586" t="s">
        <v>13607</v>
      </c>
      <c r="D586" t="s">
        <v>16470</v>
      </c>
      <c r="E586" t="s">
        <v>2449</v>
      </c>
      <c r="F586" t="s">
        <v>321</v>
      </c>
      <c r="G586" t="s">
        <v>15998</v>
      </c>
      <c r="H586" t="s">
        <v>15994</v>
      </c>
      <c r="J586" t="s">
        <v>8315</v>
      </c>
      <c r="K586" t="s">
        <v>16495</v>
      </c>
      <c r="L586">
        <v>21201001</v>
      </c>
      <c r="M586">
        <v>1050201498379</v>
      </c>
    </row>
    <row r="587" spans="1:13" x14ac:dyDescent="0.25">
      <c r="A587" t="s">
        <v>13608</v>
      </c>
      <c r="B587" t="s">
        <v>16496</v>
      </c>
      <c r="C587" t="s">
        <v>16496</v>
      </c>
      <c r="D587" t="s">
        <v>16470</v>
      </c>
      <c r="E587" t="s">
        <v>2449</v>
      </c>
      <c r="F587" t="s">
        <v>321</v>
      </c>
      <c r="G587" t="s">
        <v>15998</v>
      </c>
      <c r="H587" t="s">
        <v>15994</v>
      </c>
      <c r="J587" t="s">
        <v>8315</v>
      </c>
      <c r="K587" t="s">
        <v>8868</v>
      </c>
      <c r="L587">
        <v>21201001</v>
      </c>
      <c r="M587">
        <v>1050201498379</v>
      </c>
    </row>
    <row r="588" spans="1:13" x14ac:dyDescent="0.25">
      <c r="A588" t="s">
        <v>13611</v>
      </c>
      <c r="B588" t="s">
        <v>13609</v>
      </c>
      <c r="C588" t="s">
        <v>13609</v>
      </c>
      <c r="D588" t="s">
        <v>16470</v>
      </c>
      <c r="E588" t="s">
        <v>2449</v>
      </c>
      <c r="F588" t="s">
        <v>321</v>
      </c>
      <c r="G588" t="s">
        <v>15998</v>
      </c>
      <c r="H588" t="s">
        <v>15994</v>
      </c>
      <c r="J588" t="s">
        <v>8315</v>
      </c>
      <c r="K588" t="s">
        <v>13610</v>
      </c>
      <c r="L588">
        <v>21201001</v>
      </c>
      <c r="M588">
        <v>1050201498379</v>
      </c>
    </row>
    <row r="589" spans="1:13" x14ac:dyDescent="0.25">
      <c r="A589" t="s">
        <v>13613</v>
      </c>
      <c r="B589" t="s">
        <v>13612</v>
      </c>
      <c r="C589" t="s">
        <v>13612</v>
      </c>
      <c r="D589" t="s">
        <v>16470</v>
      </c>
      <c r="E589" t="s">
        <v>2449</v>
      </c>
      <c r="F589" t="s">
        <v>321</v>
      </c>
      <c r="G589" t="s">
        <v>15998</v>
      </c>
      <c r="H589" t="s">
        <v>15994</v>
      </c>
      <c r="J589" t="s">
        <v>8315</v>
      </c>
      <c r="K589" t="s">
        <v>16497</v>
      </c>
      <c r="L589">
        <v>21201001</v>
      </c>
      <c r="M589">
        <v>1050201498379</v>
      </c>
    </row>
    <row r="590" spans="1:13" x14ac:dyDescent="0.25">
      <c r="A590" t="s">
        <v>16498</v>
      </c>
      <c r="B590" t="s">
        <v>13614</v>
      </c>
      <c r="C590" t="s">
        <v>13614</v>
      </c>
      <c r="D590" t="s">
        <v>16470</v>
      </c>
      <c r="E590" t="s">
        <v>2449</v>
      </c>
      <c r="F590" t="s">
        <v>321</v>
      </c>
      <c r="G590" t="s">
        <v>15998</v>
      </c>
      <c r="H590" t="s">
        <v>15994</v>
      </c>
      <c r="J590" t="s">
        <v>8315</v>
      </c>
      <c r="K590" t="s">
        <v>16499</v>
      </c>
      <c r="L590">
        <v>21201001</v>
      </c>
      <c r="M590">
        <v>1050201498379</v>
      </c>
    </row>
    <row r="591" spans="1:13" x14ac:dyDescent="0.25">
      <c r="A591">
        <v>212004938</v>
      </c>
      <c r="B591" t="s">
        <v>2481</v>
      </c>
      <c r="C591" t="s">
        <v>2481</v>
      </c>
      <c r="D591" t="s">
        <v>16470</v>
      </c>
      <c r="E591" t="s">
        <v>2483</v>
      </c>
      <c r="F591" t="s">
        <v>321</v>
      </c>
      <c r="G591" t="s">
        <v>15957</v>
      </c>
      <c r="H591" t="s">
        <v>15994</v>
      </c>
      <c r="I591">
        <v>1</v>
      </c>
      <c r="J591" t="s">
        <v>8315</v>
      </c>
      <c r="K591" t="s">
        <v>8870</v>
      </c>
      <c r="L591">
        <v>21201001</v>
      </c>
      <c r="M591">
        <v>1050201498500</v>
      </c>
    </row>
    <row r="592" spans="1:13" x14ac:dyDescent="0.25">
      <c r="A592" t="s">
        <v>13615</v>
      </c>
      <c r="B592" t="s">
        <v>13616</v>
      </c>
      <c r="C592" t="s">
        <v>13616</v>
      </c>
      <c r="D592" t="s">
        <v>16470</v>
      </c>
      <c r="E592" t="s">
        <v>2483</v>
      </c>
      <c r="F592" t="s">
        <v>321</v>
      </c>
      <c r="G592" t="s">
        <v>15998</v>
      </c>
      <c r="H592" t="s">
        <v>15994</v>
      </c>
      <c r="J592" t="s">
        <v>8315</v>
      </c>
      <c r="K592" t="s">
        <v>13617</v>
      </c>
      <c r="L592">
        <v>21201001</v>
      </c>
      <c r="M592">
        <v>1050201498500</v>
      </c>
    </row>
    <row r="593" spans="1:13" x14ac:dyDescent="0.25">
      <c r="A593">
        <v>212005018</v>
      </c>
      <c r="B593" t="s">
        <v>2450</v>
      </c>
      <c r="C593" t="s">
        <v>2450</v>
      </c>
      <c r="D593" t="s">
        <v>16470</v>
      </c>
      <c r="E593" t="s">
        <v>2452</v>
      </c>
      <c r="F593" t="s">
        <v>321</v>
      </c>
      <c r="G593" t="s">
        <v>15957</v>
      </c>
      <c r="H593" t="s">
        <v>15994</v>
      </c>
      <c r="I593">
        <v>0</v>
      </c>
      <c r="J593" t="s">
        <v>8416</v>
      </c>
      <c r="K593" t="s">
        <v>8871</v>
      </c>
      <c r="L593">
        <v>21201001</v>
      </c>
      <c r="M593">
        <v>1050201498588</v>
      </c>
    </row>
    <row r="594" spans="1:13" x14ac:dyDescent="0.25">
      <c r="A594">
        <v>212005025</v>
      </c>
      <c r="B594" t="s">
        <v>2460</v>
      </c>
      <c r="C594" t="s">
        <v>2460</v>
      </c>
      <c r="D594" t="s">
        <v>16470</v>
      </c>
      <c r="E594" t="s">
        <v>2462</v>
      </c>
      <c r="F594" t="s">
        <v>321</v>
      </c>
      <c r="G594" t="s">
        <v>15957</v>
      </c>
      <c r="H594" t="s">
        <v>15994</v>
      </c>
      <c r="I594">
        <v>2</v>
      </c>
      <c r="J594" t="s">
        <v>8315</v>
      </c>
      <c r="K594" t="s">
        <v>16500</v>
      </c>
      <c r="L594">
        <v>21201001</v>
      </c>
      <c r="M594">
        <v>1050201498600</v>
      </c>
    </row>
    <row r="595" spans="1:13" x14ac:dyDescent="0.25">
      <c r="A595" t="s">
        <v>13618</v>
      </c>
      <c r="B595" t="s">
        <v>13619</v>
      </c>
      <c r="C595" t="s">
        <v>13619</v>
      </c>
      <c r="D595" t="s">
        <v>16470</v>
      </c>
      <c r="E595" t="s">
        <v>2462</v>
      </c>
      <c r="F595" t="s">
        <v>321</v>
      </c>
      <c r="G595" t="s">
        <v>15998</v>
      </c>
      <c r="H595" t="s">
        <v>15994</v>
      </c>
      <c r="J595" t="s">
        <v>8315</v>
      </c>
      <c r="K595" t="s">
        <v>16501</v>
      </c>
      <c r="L595">
        <v>21201001</v>
      </c>
      <c r="M595">
        <v>1050201498600</v>
      </c>
    </row>
    <row r="596" spans="1:13" x14ac:dyDescent="0.25">
      <c r="A596" t="s">
        <v>13620</v>
      </c>
      <c r="B596" t="s">
        <v>13621</v>
      </c>
      <c r="C596" t="s">
        <v>13621</v>
      </c>
      <c r="D596" t="s">
        <v>16470</v>
      </c>
      <c r="E596" t="s">
        <v>2462</v>
      </c>
      <c r="F596" t="s">
        <v>321</v>
      </c>
      <c r="G596" t="s">
        <v>15998</v>
      </c>
      <c r="H596" t="s">
        <v>15994</v>
      </c>
      <c r="J596" t="s">
        <v>8315</v>
      </c>
      <c r="K596" t="s">
        <v>16502</v>
      </c>
      <c r="L596">
        <v>21201001</v>
      </c>
      <c r="M596">
        <v>1050201498600</v>
      </c>
    </row>
    <row r="597" spans="1:13" x14ac:dyDescent="0.25">
      <c r="A597">
        <v>212005032</v>
      </c>
      <c r="B597" t="s">
        <v>2478</v>
      </c>
      <c r="C597" t="s">
        <v>2478</v>
      </c>
      <c r="D597" t="s">
        <v>16470</v>
      </c>
      <c r="E597" t="s">
        <v>2480</v>
      </c>
      <c r="F597" t="s">
        <v>321</v>
      </c>
      <c r="G597" t="s">
        <v>15957</v>
      </c>
      <c r="H597" t="s">
        <v>15994</v>
      </c>
      <c r="I597">
        <v>1</v>
      </c>
      <c r="J597" t="s">
        <v>8315</v>
      </c>
      <c r="K597" t="s">
        <v>8876</v>
      </c>
      <c r="L597">
        <v>21201001</v>
      </c>
      <c r="M597">
        <v>1050201498709</v>
      </c>
    </row>
    <row r="598" spans="1:13" x14ac:dyDescent="0.25">
      <c r="A598" t="s">
        <v>13622</v>
      </c>
      <c r="B598" t="s">
        <v>13623</v>
      </c>
      <c r="C598" t="s">
        <v>13623</v>
      </c>
      <c r="D598" t="s">
        <v>16470</v>
      </c>
      <c r="E598" t="s">
        <v>2480</v>
      </c>
      <c r="F598" t="s">
        <v>321</v>
      </c>
      <c r="G598" t="s">
        <v>15998</v>
      </c>
      <c r="H598" t="s">
        <v>15994</v>
      </c>
      <c r="J598" t="s">
        <v>8315</v>
      </c>
      <c r="K598" t="s">
        <v>13624</v>
      </c>
      <c r="L598">
        <v>21201001</v>
      </c>
      <c r="M598">
        <v>1050201498709</v>
      </c>
    </row>
    <row r="599" spans="1:13" x14ac:dyDescent="0.25">
      <c r="A599" t="s">
        <v>13625</v>
      </c>
      <c r="B599" t="s">
        <v>13626</v>
      </c>
      <c r="C599" t="s">
        <v>13626</v>
      </c>
      <c r="D599" t="s">
        <v>16470</v>
      </c>
      <c r="E599" t="s">
        <v>2480</v>
      </c>
      <c r="F599" t="s">
        <v>321</v>
      </c>
      <c r="G599" t="s">
        <v>15998</v>
      </c>
      <c r="H599" t="s">
        <v>15994</v>
      </c>
      <c r="J599" t="s">
        <v>8416</v>
      </c>
      <c r="K599" t="s">
        <v>13627</v>
      </c>
      <c r="L599">
        <v>21201001</v>
      </c>
      <c r="M599">
        <v>1050201498709</v>
      </c>
    </row>
    <row r="600" spans="1:13" x14ac:dyDescent="0.25">
      <c r="A600" t="s">
        <v>13628</v>
      </c>
      <c r="B600" t="s">
        <v>13629</v>
      </c>
      <c r="C600" t="s">
        <v>13629</v>
      </c>
      <c r="D600" t="s">
        <v>16470</v>
      </c>
      <c r="E600" t="s">
        <v>2480</v>
      </c>
      <c r="F600" t="s">
        <v>321</v>
      </c>
      <c r="G600" t="s">
        <v>15998</v>
      </c>
      <c r="H600" t="s">
        <v>15994</v>
      </c>
      <c r="J600" t="s">
        <v>8416</v>
      </c>
      <c r="K600" t="s">
        <v>13630</v>
      </c>
      <c r="L600">
        <v>21201001</v>
      </c>
      <c r="M600">
        <v>1050201498709</v>
      </c>
    </row>
    <row r="601" spans="1:13" x14ac:dyDescent="0.25">
      <c r="A601" t="s">
        <v>13631</v>
      </c>
      <c r="B601" t="s">
        <v>13632</v>
      </c>
      <c r="C601" t="s">
        <v>13632</v>
      </c>
      <c r="D601" t="s">
        <v>16470</v>
      </c>
      <c r="E601" t="s">
        <v>2480</v>
      </c>
      <c r="F601" t="s">
        <v>321</v>
      </c>
      <c r="G601" t="s">
        <v>15998</v>
      </c>
      <c r="H601" t="s">
        <v>15994</v>
      </c>
      <c r="J601" t="s">
        <v>8416</v>
      </c>
      <c r="K601" t="s">
        <v>13633</v>
      </c>
      <c r="L601">
        <v>21201001</v>
      </c>
      <c r="M601">
        <v>1050201498709</v>
      </c>
    </row>
    <row r="602" spans="1:13" x14ac:dyDescent="0.25">
      <c r="A602">
        <v>212005040</v>
      </c>
      <c r="B602" t="s">
        <v>2463</v>
      </c>
      <c r="C602" t="s">
        <v>2463</v>
      </c>
      <c r="D602" t="s">
        <v>16470</v>
      </c>
      <c r="E602" t="s">
        <v>2465</v>
      </c>
      <c r="F602" t="s">
        <v>321</v>
      </c>
      <c r="G602" t="s">
        <v>15957</v>
      </c>
      <c r="H602" t="s">
        <v>15994</v>
      </c>
      <c r="I602">
        <v>0</v>
      </c>
      <c r="J602" t="s">
        <v>8416</v>
      </c>
      <c r="K602" t="s">
        <v>16503</v>
      </c>
      <c r="L602">
        <v>21201001</v>
      </c>
      <c r="M602">
        <v>1050201498665</v>
      </c>
    </row>
    <row r="603" spans="1:13" x14ac:dyDescent="0.25">
      <c r="A603">
        <v>212005064</v>
      </c>
      <c r="B603" t="s">
        <v>2496</v>
      </c>
      <c r="C603" t="s">
        <v>2496</v>
      </c>
      <c r="D603" t="s">
        <v>16470</v>
      </c>
      <c r="E603" t="s">
        <v>2498</v>
      </c>
      <c r="F603" t="s">
        <v>321</v>
      </c>
      <c r="G603" t="s">
        <v>15957</v>
      </c>
      <c r="H603" t="s">
        <v>15994</v>
      </c>
      <c r="I603">
        <v>3</v>
      </c>
      <c r="J603" t="s">
        <v>8315</v>
      </c>
      <c r="K603" t="s">
        <v>16504</v>
      </c>
      <c r="L603">
        <v>21201001</v>
      </c>
      <c r="M603">
        <v>1050201498621</v>
      </c>
    </row>
    <row r="604" spans="1:13" x14ac:dyDescent="0.25">
      <c r="A604" t="s">
        <v>13634</v>
      </c>
      <c r="B604" t="s">
        <v>13635</v>
      </c>
      <c r="C604" t="s">
        <v>13635</v>
      </c>
      <c r="D604" t="s">
        <v>16470</v>
      </c>
      <c r="E604" t="s">
        <v>2498</v>
      </c>
      <c r="F604" t="s">
        <v>321</v>
      </c>
      <c r="G604" t="s">
        <v>15998</v>
      </c>
      <c r="H604" t="s">
        <v>15994</v>
      </c>
      <c r="J604" t="s">
        <v>8315</v>
      </c>
      <c r="K604" t="s">
        <v>16505</v>
      </c>
      <c r="L604">
        <v>21201001</v>
      </c>
      <c r="M604">
        <v>1050201498621</v>
      </c>
    </row>
    <row r="605" spans="1:13" x14ac:dyDescent="0.25">
      <c r="A605" t="s">
        <v>13636</v>
      </c>
      <c r="B605" t="s">
        <v>13637</v>
      </c>
      <c r="C605" t="s">
        <v>13637</v>
      </c>
      <c r="D605" t="s">
        <v>16470</v>
      </c>
      <c r="E605" t="s">
        <v>2498</v>
      </c>
      <c r="F605" t="s">
        <v>321</v>
      </c>
      <c r="G605" t="s">
        <v>15998</v>
      </c>
      <c r="H605" t="s">
        <v>15994</v>
      </c>
      <c r="J605" t="s">
        <v>8315</v>
      </c>
      <c r="K605" t="s">
        <v>16506</v>
      </c>
      <c r="L605">
        <v>21201001</v>
      </c>
      <c r="M605">
        <v>1050201498621</v>
      </c>
    </row>
    <row r="606" spans="1:13" x14ac:dyDescent="0.25">
      <c r="A606" t="s">
        <v>13638</v>
      </c>
      <c r="B606" t="s">
        <v>13639</v>
      </c>
      <c r="C606" t="s">
        <v>13639</v>
      </c>
      <c r="D606" t="s">
        <v>16470</v>
      </c>
      <c r="E606" t="s">
        <v>2498</v>
      </c>
      <c r="F606" t="s">
        <v>321</v>
      </c>
      <c r="G606" t="s">
        <v>15998</v>
      </c>
      <c r="H606" t="s">
        <v>15994</v>
      </c>
      <c r="J606" t="s">
        <v>8315</v>
      </c>
      <c r="K606" t="s">
        <v>16507</v>
      </c>
      <c r="L606">
        <v>21201001</v>
      </c>
      <c r="M606">
        <v>1050201498621</v>
      </c>
    </row>
    <row r="607" spans="1:13" x14ac:dyDescent="0.25">
      <c r="A607">
        <v>212005089</v>
      </c>
      <c r="B607" t="s">
        <v>2466</v>
      </c>
      <c r="C607" t="s">
        <v>2466</v>
      </c>
      <c r="D607" t="s">
        <v>16470</v>
      </c>
      <c r="E607" t="s">
        <v>2468</v>
      </c>
      <c r="F607" t="s">
        <v>321</v>
      </c>
      <c r="G607" t="s">
        <v>15957</v>
      </c>
      <c r="H607" t="s">
        <v>15994</v>
      </c>
      <c r="I607">
        <v>3</v>
      </c>
      <c r="J607" t="s">
        <v>8315</v>
      </c>
      <c r="K607" t="s">
        <v>16508</v>
      </c>
      <c r="L607">
        <v>21201001</v>
      </c>
      <c r="M607">
        <v>1050201499501</v>
      </c>
    </row>
    <row r="608" spans="1:13" x14ac:dyDescent="0.25">
      <c r="A608" t="s">
        <v>13640</v>
      </c>
      <c r="B608" t="s">
        <v>13641</v>
      </c>
      <c r="C608" t="s">
        <v>13641</v>
      </c>
      <c r="D608" t="s">
        <v>16470</v>
      </c>
      <c r="E608" t="s">
        <v>2468</v>
      </c>
      <c r="F608" t="s">
        <v>321</v>
      </c>
      <c r="G608" t="s">
        <v>15998</v>
      </c>
      <c r="H608" t="s">
        <v>15994</v>
      </c>
      <c r="J608" t="s">
        <v>8315</v>
      </c>
      <c r="K608" t="s">
        <v>13642</v>
      </c>
      <c r="L608">
        <v>21201001</v>
      </c>
      <c r="M608">
        <v>1050201499501</v>
      </c>
    </row>
    <row r="609" spans="1:13" x14ac:dyDescent="0.25">
      <c r="A609" t="s">
        <v>13643</v>
      </c>
      <c r="B609" t="s">
        <v>13644</v>
      </c>
      <c r="C609" t="s">
        <v>13644</v>
      </c>
      <c r="D609" t="s">
        <v>16470</v>
      </c>
      <c r="E609" t="s">
        <v>2468</v>
      </c>
      <c r="F609" t="s">
        <v>321</v>
      </c>
      <c r="G609" t="s">
        <v>15998</v>
      </c>
      <c r="H609" t="s">
        <v>15994</v>
      </c>
      <c r="J609" t="s">
        <v>8315</v>
      </c>
      <c r="K609" t="s">
        <v>16509</v>
      </c>
      <c r="L609">
        <v>21201001</v>
      </c>
      <c r="M609">
        <v>1050201499501</v>
      </c>
    </row>
    <row r="610" spans="1:13" x14ac:dyDescent="0.25">
      <c r="A610" t="s">
        <v>13645</v>
      </c>
      <c r="B610" t="s">
        <v>13646</v>
      </c>
      <c r="C610" t="s">
        <v>13646</v>
      </c>
      <c r="D610" t="s">
        <v>16470</v>
      </c>
      <c r="E610" t="s">
        <v>2468</v>
      </c>
      <c r="F610" t="s">
        <v>321</v>
      </c>
      <c r="G610" t="s">
        <v>15998</v>
      </c>
      <c r="H610" t="s">
        <v>15994</v>
      </c>
      <c r="J610" t="s">
        <v>8315</v>
      </c>
      <c r="K610" t="s">
        <v>16510</v>
      </c>
      <c r="L610">
        <v>21201001</v>
      </c>
      <c r="M610">
        <v>1050201499501</v>
      </c>
    </row>
    <row r="611" spans="1:13" x14ac:dyDescent="0.25">
      <c r="A611">
        <v>212005106</v>
      </c>
      <c r="B611" t="s">
        <v>2456</v>
      </c>
      <c r="C611" t="s">
        <v>2456</v>
      </c>
      <c r="D611" t="s">
        <v>16470</v>
      </c>
      <c r="E611" t="s">
        <v>2458</v>
      </c>
      <c r="F611" t="s">
        <v>2459</v>
      </c>
      <c r="G611" t="s">
        <v>15957</v>
      </c>
      <c r="H611" t="s">
        <v>15994</v>
      </c>
      <c r="I611">
        <v>1</v>
      </c>
      <c r="J611" t="s">
        <v>8416</v>
      </c>
      <c r="K611" t="s">
        <v>16511</v>
      </c>
      <c r="L611">
        <v>21201001</v>
      </c>
      <c r="M611">
        <v>1050201499523</v>
      </c>
    </row>
    <row r="612" spans="1:13" x14ac:dyDescent="0.25">
      <c r="A612" t="s">
        <v>13647</v>
      </c>
      <c r="B612" t="s">
        <v>13648</v>
      </c>
      <c r="C612" t="s">
        <v>13648</v>
      </c>
      <c r="D612" t="s">
        <v>16470</v>
      </c>
      <c r="E612" t="s">
        <v>2458</v>
      </c>
      <c r="F612" t="s">
        <v>2459</v>
      </c>
      <c r="G612" t="s">
        <v>15998</v>
      </c>
      <c r="H612" t="s">
        <v>15994</v>
      </c>
      <c r="J612" t="s">
        <v>8416</v>
      </c>
      <c r="K612" t="s">
        <v>16512</v>
      </c>
      <c r="L612">
        <v>21201001</v>
      </c>
      <c r="M612">
        <v>1050201499523</v>
      </c>
    </row>
    <row r="613" spans="1:13" x14ac:dyDescent="0.25">
      <c r="A613">
        <v>212005258</v>
      </c>
      <c r="B613" t="s">
        <v>16513</v>
      </c>
      <c r="C613" t="s">
        <v>16513</v>
      </c>
      <c r="D613" t="s">
        <v>16470</v>
      </c>
      <c r="E613" t="s">
        <v>2501</v>
      </c>
      <c r="F613" t="s">
        <v>414</v>
      </c>
      <c r="G613" t="s">
        <v>15957</v>
      </c>
      <c r="H613" t="s">
        <v>15994</v>
      </c>
      <c r="I613">
        <v>2</v>
      </c>
      <c r="J613" t="s">
        <v>8315</v>
      </c>
      <c r="K613" t="s">
        <v>16514</v>
      </c>
      <c r="L613">
        <v>21201001</v>
      </c>
      <c r="M613">
        <v>1050201499831</v>
      </c>
    </row>
    <row r="614" spans="1:13" x14ac:dyDescent="0.25">
      <c r="A614" t="s">
        <v>13649</v>
      </c>
      <c r="B614" t="s">
        <v>13650</v>
      </c>
      <c r="C614" t="s">
        <v>13650</v>
      </c>
      <c r="D614" t="s">
        <v>16470</v>
      </c>
      <c r="E614" t="s">
        <v>2501</v>
      </c>
      <c r="F614" t="s">
        <v>414</v>
      </c>
      <c r="G614" t="s">
        <v>15998</v>
      </c>
      <c r="H614" t="s">
        <v>15994</v>
      </c>
      <c r="J614" t="s">
        <v>8315</v>
      </c>
      <c r="K614" t="s">
        <v>16515</v>
      </c>
      <c r="L614">
        <v>21201001</v>
      </c>
      <c r="M614">
        <v>1050201499831</v>
      </c>
    </row>
    <row r="615" spans="1:13" x14ac:dyDescent="0.25">
      <c r="A615" t="s">
        <v>13651</v>
      </c>
      <c r="B615" t="s">
        <v>13652</v>
      </c>
      <c r="C615" t="s">
        <v>13652</v>
      </c>
      <c r="D615" t="s">
        <v>16470</v>
      </c>
      <c r="E615" t="s">
        <v>2501</v>
      </c>
      <c r="F615" t="s">
        <v>414</v>
      </c>
      <c r="G615" t="s">
        <v>15998</v>
      </c>
      <c r="H615" t="s">
        <v>15994</v>
      </c>
      <c r="J615" t="s">
        <v>8315</v>
      </c>
      <c r="K615" t="s">
        <v>13653</v>
      </c>
      <c r="L615">
        <v>21201001</v>
      </c>
      <c r="M615">
        <v>1050201499831</v>
      </c>
    </row>
    <row r="616" spans="1:13" x14ac:dyDescent="0.25">
      <c r="A616">
        <v>212006621</v>
      </c>
      <c r="B616" t="s">
        <v>16518</v>
      </c>
      <c r="C616" t="s">
        <v>16518</v>
      </c>
      <c r="D616" t="s">
        <v>16470</v>
      </c>
      <c r="E616" t="s">
        <v>16519</v>
      </c>
      <c r="F616" t="s">
        <v>414</v>
      </c>
      <c r="G616" t="s">
        <v>15957</v>
      </c>
      <c r="H616" t="s">
        <v>15994</v>
      </c>
      <c r="I616">
        <v>0</v>
      </c>
      <c r="J616" t="s">
        <v>8315</v>
      </c>
      <c r="K616" t="s">
        <v>8890</v>
      </c>
      <c r="L616">
        <v>21201001</v>
      </c>
      <c r="M616">
        <v>1090255001055</v>
      </c>
    </row>
    <row r="617" spans="1:13" x14ac:dyDescent="0.25">
      <c r="A617">
        <v>212006646</v>
      </c>
      <c r="B617" t="s">
        <v>2490</v>
      </c>
      <c r="C617" t="s">
        <v>2490</v>
      </c>
      <c r="D617" t="s">
        <v>16470</v>
      </c>
      <c r="E617" t="s">
        <v>2492</v>
      </c>
      <c r="F617" t="s">
        <v>321</v>
      </c>
      <c r="G617" t="s">
        <v>15957</v>
      </c>
      <c r="H617" t="s">
        <v>15994</v>
      </c>
      <c r="I617">
        <v>0</v>
      </c>
      <c r="J617" t="s">
        <v>8315</v>
      </c>
      <c r="K617" t="s">
        <v>8892</v>
      </c>
      <c r="L617">
        <v>21201001</v>
      </c>
      <c r="M617">
        <v>1090255001077</v>
      </c>
    </row>
    <row r="618" spans="1:13" x14ac:dyDescent="0.25">
      <c r="A618">
        <v>212007431</v>
      </c>
      <c r="B618" t="s">
        <v>16520</v>
      </c>
      <c r="C618" t="s">
        <v>16520</v>
      </c>
      <c r="D618" t="s">
        <v>16470</v>
      </c>
      <c r="E618" t="s">
        <v>2504</v>
      </c>
      <c r="F618" t="s">
        <v>414</v>
      </c>
      <c r="G618" t="s">
        <v>15957</v>
      </c>
      <c r="H618" t="s">
        <v>15994</v>
      </c>
      <c r="I618">
        <v>0</v>
      </c>
      <c r="J618" t="s">
        <v>8315</v>
      </c>
      <c r="K618" t="s">
        <v>8893</v>
      </c>
      <c r="L618">
        <v>21201001</v>
      </c>
      <c r="M618">
        <v>1130280049250</v>
      </c>
    </row>
    <row r="619" spans="1:13" x14ac:dyDescent="0.25">
      <c r="A619">
        <v>212007801</v>
      </c>
      <c r="B619" t="s">
        <v>2435</v>
      </c>
      <c r="C619" t="s">
        <v>2435</v>
      </c>
      <c r="D619" t="s">
        <v>16470</v>
      </c>
      <c r="E619" t="s">
        <v>2437</v>
      </c>
      <c r="F619" t="s">
        <v>321</v>
      </c>
      <c r="G619" t="s">
        <v>15957</v>
      </c>
      <c r="H619" t="s">
        <v>15994</v>
      </c>
      <c r="I619">
        <v>0</v>
      </c>
      <c r="J619" t="s">
        <v>8315</v>
      </c>
      <c r="K619" t="s">
        <v>8896</v>
      </c>
      <c r="L619">
        <v>21201001</v>
      </c>
      <c r="M619">
        <v>1210200023384</v>
      </c>
    </row>
    <row r="620" spans="1:13" x14ac:dyDescent="0.25">
      <c r="A620">
        <v>213002010</v>
      </c>
      <c r="B620" t="s">
        <v>16521</v>
      </c>
      <c r="C620" t="s">
        <v>16521</v>
      </c>
      <c r="D620" t="s">
        <v>16522</v>
      </c>
      <c r="E620" t="s">
        <v>2509</v>
      </c>
      <c r="F620" t="s">
        <v>414</v>
      </c>
      <c r="G620" t="s">
        <v>15957</v>
      </c>
      <c r="H620" t="s">
        <v>15994</v>
      </c>
      <c r="I620">
        <v>0</v>
      </c>
      <c r="J620" t="s">
        <v>8315</v>
      </c>
      <c r="K620" t="s">
        <v>8899</v>
      </c>
      <c r="L620">
        <v>25701001</v>
      </c>
      <c r="M620">
        <v>1020201683391</v>
      </c>
    </row>
    <row r="621" spans="1:13" x14ac:dyDescent="0.25">
      <c r="A621">
        <v>213002147</v>
      </c>
      <c r="B621" t="s">
        <v>956</v>
      </c>
      <c r="C621" t="s">
        <v>956</v>
      </c>
      <c r="D621" t="s">
        <v>16522</v>
      </c>
      <c r="E621" t="s">
        <v>958</v>
      </c>
      <c r="F621" t="s">
        <v>321</v>
      </c>
      <c r="G621" t="s">
        <v>15957</v>
      </c>
      <c r="H621" t="s">
        <v>15994</v>
      </c>
      <c r="I621">
        <v>1</v>
      </c>
      <c r="J621" t="s">
        <v>8315</v>
      </c>
      <c r="K621" t="s">
        <v>16523</v>
      </c>
      <c r="L621">
        <v>25701001</v>
      </c>
      <c r="M621">
        <v>1020201684722</v>
      </c>
    </row>
    <row r="622" spans="1:13" x14ac:dyDescent="0.25">
      <c r="A622" t="s">
        <v>13654</v>
      </c>
      <c r="B622" t="s">
        <v>13655</v>
      </c>
      <c r="C622" t="s">
        <v>13655</v>
      </c>
      <c r="D622" t="s">
        <v>16522</v>
      </c>
      <c r="E622" t="s">
        <v>958</v>
      </c>
      <c r="F622" t="s">
        <v>321</v>
      </c>
      <c r="G622" t="s">
        <v>15998</v>
      </c>
      <c r="H622" t="s">
        <v>15994</v>
      </c>
      <c r="J622" t="s">
        <v>8315</v>
      </c>
      <c r="K622" t="s">
        <v>13656</v>
      </c>
      <c r="L622">
        <v>25701001</v>
      </c>
      <c r="M622">
        <v>1020201684722</v>
      </c>
    </row>
    <row r="623" spans="1:13" x14ac:dyDescent="0.25">
      <c r="A623">
        <v>213002154</v>
      </c>
      <c r="B623" t="s">
        <v>953</v>
      </c>
      <c r="C623" t="s">
        <v>953</v>
      </c>
      <c r="D623" t="s">
        <v>16522</v>
      </c>
      <c r="E623" t="s">
        <v>955</v>
      </c>
      <c r="F623" t="s">
        <v>321</v>
      </c>
      <c r="G623" t="s">
        <v>15957</v>
      </c>
      <c r="H623" t="s">
        <v>15994</v>
      </c>
      <c r="I623">
        <v>0</v>
      </c>
      <c r="J623" t="s">
        <v>8315</v>
      </c>
      <c r="K623" t="s">
        <v>16524</v>
      </c>
      <c r="L623">
        <v>25701001</v>
      </c>
      <c r="M623">
        <v>1020201683930</v>
      </c>
    </row>
    <row r="624" spans="1:13" x14ac:dyDescent="0.25">
      <c r="A624">
        <v>213002161</v>
      </c>
      <c r="B624" t="s">
        <v>968</v>
      </c>
      <c r="C624" t="s">
        <v>968</v>
      </c>
      <c r="D624" t="s">
        <v>16522</v>
      </c>
      <c r="E624" t="s">
        <v>970</v>
      </c>
      <c r="F624" t="s">
        <v>321</v>
      </c>
      <c r="G624" t="s">
        <v>15957</v>
      </c>
      <c r="H624" t="s">
        <v>15994</v>
      </c>
      <c r="I624">
        <v>1</v>
      </c>
      <c r="J624" t="s">
        <v>8315</v>
      </c>
      <c r="K624" t="s">
        <v>16525</v>
      </c>
      <c r="L624">
        <v>25701001</v>
      </c>
      <c r="M624">
        <v>1020201683479</v>
      </c>
    </row>
    <row r="625" spans="1:13" x14ac:dyDescent="0.25">
      <c r="A625" t="s">
        <v>13657</v>
      </c>
      <c r="B625" t="s">
        <v>13658</v>
      </c>
      <c r="C625" t="s">
        <v>13658</v>
      </c>
      <c r="D625" t="s">
        <v>16522</v>
      </c>
      <c r="E625" t="s">
        <v>970</v>
      </c>
      <c r="F625" t="s">
        <v>321</v>
      </c>
      <c r="G625" t="s">
        <v>15998</v>
      </c>
      <c r="H625" t="s">
        <v>15994</v>
      </c>
      <c r="J625" t="s">
        <v>8315</v>
      </c>
      <c r="K625" t="s">
        <v>13659</v>
      </c>
      <c r="L625">
        <v>25701001</v>
      </c>
      <c r="M625">
        <v>1020201683479</v>
      </c>
    </row>
    <row r="626" spans="1:13" x14ac:dyDescent="0.25">
      <c r="A626">
        <v>213002210</v>
      </c>
      <c r="B626" t="s">
        <v>971</v>
      </c>
      <c r="C626" t="s">
        <v>971</v>
      </c>
      <c r="D626" t="s">
        <v>16522</v>
      </c>
      <c r="E626" t="s">
        <v>973</v>
      </c>
      <c r="F626" t="s">
        <v>321</v>
      </c>
      <c r="G626" t="s">
        <v>15957</v>
      </c>
      <c r="H626" t="s">
        <v>15994</v>
      </c>
      <c r="I626">
        <v>1</v>
      </c>
      <c r="J626" t="s">
        <v>8315</v>
      </c>
      <c r="K626" t="s">
        <v>16526</v>
      </c>
      <c r="L626">
        <v>25701001</v>
      </c>
      <c r="M626">
        <v>1020201683952</v>
      </c>
    </row>
    <row r="627" spans="1:13" x14ac:dyDescent="0.25">
      <c r="A627" t="s">
        <v>13660</v>
      </c>
      <c r="B627" t="s">
        <v>13661</v>
      </c>
      <c r="C627" t="s">
        <v>13661</v>
      </c>
      <c r="D627" t="s">
        <v>16522</v>
      </c>
      <c r="E627" t="s">
        <v>973</v>
      </c>
      <c r="F627" t="s">
        <v>321</v>
      </c>
      <c r="G627" t="s">
        <v>15998</v>
      </c>
      <c r="H627" t="s">
        <v>15994</v>
      </c>
      <c r="J627" t="s">
        <v>8315</v>
      </c>
      <c r="K627" t="s">
        <v>16527</v>
      </c>
      <c r="L627">
        <v>25701001</v>
      </c>
      <c r="M627">
        <v>1020201683952</v>
      </c>
    </row>
    <row r="628" spans="1:13" x14ac:dyDescent="0.25">
      <c r="A628">
        <v>213002235</v>
      </c>
      <c r="B628" t="s">
        <v>947</v>
      </c>
      <c r="C628" t="s">
        <v>947</v>
      </c>
      <c r="D628" t="s">
        <v>16522</v>
      </c>
      <c r="E628" t="s">
        <v>949</v>
      </c>
      <c r="F628" t="s">
        <v>640</v>
      </c>
      <c r="G628" t="s">
        <v>15957</v>
      </c>
      <c r="H628" t="s">
        <v>15994</v>
      </c>
      <c r="I628">
        <v>1</v>
      </c>
      <c r="J628" t="s">
        <v>8315</v>
      </c>
      <c r="K628" t="s">
        <v>16528</v>
      </c>
      <c r="L628">
        <v>25701001</v>
      </c>
      <c r="M628">
        <v>1020201683480</v>
      </c>
    </row>
    <row r="629" spans="1:13" x14ac:dyDescent="0.25">
      <c r="A629" t="s">
        <v>13662</v>
      </c>
      <c r="B629" t="s">
        <v>13663</v>
      </c>
      <c r="C629" t="s">
        <v>13663</v>
      </c>
      <c r="D629" t="s">
        <v>16522</v>
      </c>
      <c r="E629" t="s">
        <v>949</v>
      </c>
      <c r="F629" t="s">
        <v>640</v>
      </c>
      <c r="G629" t="s">
        <v>15998</v>
      </c>
      <c r="H629" t="s">
        <v>15994</v>
      </c>
      <c r="J629" t="s">
        <v>8315</v>
      </c>
      <c r="K629" t="s">
        <v>13664</v>
      </c>
      <c r="L629">
        <v>25701001</v>
      </c>
      <c r="M629">
        <v>1020201683480</v>
      </c>
    </row>
    <row r="630" spans="1:13" x14ac:dyDescent="0.25">
      <c r="A630">
        <v>213002242</v>
      </c>
      <c r="B630" t="s">
        <v>950</v>
      </c>
      <c r="C630" t="s">
        <v>950</v>
      </c>
      <c r="D630" t="s">
        <v>16522</v>
      </c>
      <c r="E630" t="s">
        <v>952</v>
      </c>
      <c r="F630" t="s">
        <v>321</v>
      </c>
      <c r="G630" t="s">
        <v>15957</v>
      </c>
      <c r="H630" t="s">
        <v>15994</v>
      </c>
      <c r="I630">
        <v>0</v>
      </c>
      <c r="J630" t="s">
        <v>8315</v>
      </c>
      <c r="K630" t="s">
        <v>16529</v>
      </c>
      <c r="L630">
        <v>25701001</v>
      </c>
      <c r="M630">
        <v>1020201683710</v>
      </c>
    </row>
    <row r="631" spans="1:13" x14ac:dyDescent="0.25">
      <c r="A631">
        <v>213002250</v>
      </c>
      <c r="B631" t="s">
        <v>974</v>
      </c>
      <c r="C631" t="s">
        <v>974</v>
      </c>
      <c r="D631" t="s">
        <v>16522</v>
      </c>
      <c r="E631" t="s">
        <v>976</v>
      </c>
      <c r="F631" t="s">
        <v>321</v>
      </c>
      <c r="G631" t="s">
        <v>15957</v>
      </c>
      <c r="H631" t="s">
        <v>15994</v>
      </c>
      <c r="I631">
        <v>0</v>
      </c>
      <c r="J631" t="s">
        <v>8315</v>
      </c>
      <c r="K631" t="s">
        <v>16530</v>
      </c>
      <c r="L631">
        <v>25701001</v>
      </c>
      <c r="M631">
        <v>1020201684425</v>
      </c>
    </row>
    <row r="632" spans="1:13" x14ac:dyDescent="0.25">
      <c r="A632">
        <v>213002323</v>
      </c>
      <c r="B632" t="s">
        <v>965</v>
      </c>
      <c r="C632" t="s">
        <v>965</v>
      </c>
      <c r="D632" t="s">
        <v>16522</v>
      </c>
      <c r="E632" t="s">
        <v>967</v>
      </c>
      <c r="F632" t="s">
        <v>321</v>
      </c>
      <c r="G632" t="s">
        <v>15957</v>
      </c>
      <c r="H632" t="s">
        <v>15994</v>
      </c>
      <c r="I632">
        <v>0</v>
      </c>
      <c r="J632" t="s">
        <v>8315</v>
      </c>
      <c r="K632" t="s">
        <v>16531</v>
      </c>
      <c r="L632">
        <v>25701001</v>
      </c>
      <c r="M632">
        <v>1020201683732</v>
      </c>
    </row>
    <row r="633" spans="1:13" x14ac:dyDescent="0.25">
      <c r="A633">
        <v>213002348</v>
      </c>
      <c r="B633" t="s">
        <v>980</v>
      </c>
      <c r="C633" t="s">
        <v>980</v>
      </c>
      <c r="D633" t="s">
        <v>16522</v>
      </c>
      <c r="E633" t="s">
        <v>982</v>
      </c>
      <c r="F633" t="s">
        <v>321</v>
      </c>
      <c r="G633" t="s">
        <v>15957</v>
      </c>
      <c r="H633" t="s">
        <v>15994</v>
      </c>
      <c r="I633">
        <v>0</v>
      </c>
      <c r="J633" t="s">
        <v>8315</v>
      </c>
      <c r="K633" t="s">
        <v>16532</v>
      </c>
      <c r="L633">
        <v>25701001</v>
      </c>
      <c r="M633">
        <v>1020201683028</v>
      </c>
    </row>
    <row r="634" spans="1:13" x14ac:dyDescent="0.25">
      <c r="A634">
        <v>213002355</v>
      </c>
      <c r="B634" t="s">
        <v>934</v>
      </c>
      <c r="C634" t="s">
        <v>934</v>
      </c>
      <c r="D634" t="s">
        <v>16522</v>
      </c>
      <c r="E634" t="s">
        <v>936</v>
      </c>
      <c r="F634" t="s">
        <v>321</v>
      </c>
      <c r="G634" t="s">
        <v>15957</v>
      </c>
      <c r="H634" t="s">
        <v>15994</v>
      </c>
      <c r="I634">
        <v>0</v>
      </c>
      <c r="J634" t="s">
        <v>8315</v>
      </c>
      <c r="K634" t="s">
        <v>16533</v>
      </c>
      <c r="L634">
        <v>25701001</v>
      </c>
      <c r="M634">
        <v>1020201684216</v>
      </c>
    </row>
    <row r="635" spans="1:13" x14ac:dyDescent="0.25">
      <c r="A635">
        <v>213002362</v>
      </c>
      <c r="B635" t="s">
        <v>959</v>
      </c>
      <c r="C635" t="s">
        <v>959</v>
      </c>
      <c r="D635" t="s">
        <v>16522</v>
      </c>
      <c r="E635" t="s">
        <v>961</v>
      </c>
      <c r="F635" t="s">
        <v>321</v>
      </c>
      <c r="G635" t="s">
        <v>15957</v>
      </c>
      <c r="H635" t="s">
        <v>15994</v>
      </c>
      <c r="I635">
        <v>0</v>
      </c>
      <c r="J635" t="s">
        <v>8315</v>
      </c>
      <c r="K635" t="s">
        <v>16534</v>
      </c>
      <c r="L635">
        <v>25701001</v>
      </c>
      <c r="M635">
        <v>1020201686559</v>
      </c>
    </row>
    <row r="636" spans="1:13" x14ac:dyDescent="0.25">
      <c r="A636">
        <v>213002387</v>
      </c>
      <c r="B636" t="s">
        <v>937</v>
      </c>
      <c r="C636" t="s">
        <v>937</v>
      </c>
      <c r="D636" t="s">
        <v>16522</v>
      </c>
      <c r="E636" t="s">
        <v>16535</v>
      </c>
      <c r="F636" t="s">
        <v>1970</v>
      </c>
      <c r="G636" t="s">
        <v>15957</v>
      </c>
      <c r="H636" t="s">
        <v>15994</v>
      </c>
      <c r="I636">
        <v>0</v>
      </c>
      <c r="J636" t="s">
        <v>8315</v>
      </c>
      <c r="K636" t="s">
        <v>16536</v>
      </c>
      <c r="L636">
        <v>25701001</v>
      </c>
      <c r="M636">
        <v>1020201683985</v>
      </c>
    </row>
    <row r="637" spans="1:13" x14ac:dyDescent="0.25">
      <c r="A637">
        <v>213002429</v>
      </c>
      <c r="B637" t="s">
        <v>940</v>
      </c>
      <c r="C637" t="s">
        <v>940</v>
      </c>
      <c r="D637" t="s">
        <v>16522</v>
      </c>
      <c r="E637" t="s">
        <v>942</v>
      </c>
      <c r="F637" t="s">
        <v>321</v>
      </c>
      <c r="G637" t="s">
        <v>15957</v>
      </c>
      <c r="H637" t="s">
        <v>15994</v>
      </c>
      <c r="I637">
        <v>2</v>
      </c>
      <c r="J637" t="s">
        <v>8315</v>
      </c>
      <c r="K637" t="s">
        <v>16537</v>
      </c>
      <c r="L637">
        <v>25701001</v>
      </c>
      <c r="M637">
        <v>1020201684227</v>
      </c>
    </row>
    <row r="638" spans="1:13" x14ac:dyDescent="0.25">
      <c r="A638" t="s">
        <v>13665</v>
      </c>
      <c r="B638" t="s">
        <v>13666</v>
      </c>
      <c r="C638" t="s">
        <v>13666</v>
      </c>
      <c r="D638" t="s">
        <v>16522</v>
      </c>
      <c r="E638" t="s">
        <v>942</v>
      </c>
      <c r="F638" t="s">
        <v>321</v>
      </c>
      <c r="G638" t="s">
        <v>15998</v>
      </c>
      <c r="H638" t="s">
        <v>15994</v>
      </c>
      <c r="J638" t="s">
        <v>8315</v>
      </c>
      <c r="K638" t="s">
        <v>16538</v>
      </c>
      <c r="L638">
        <v>25701001</v>
      </c>
      <c r="M638">
        <v>1020201684227</v>
      </c>
    </row>
    <row r="639" spans="1:13" x14ac:dyDescent="0.25">
      <c r="A639" t="s">
        <v>13667</v>
      </c>
      <c r="B639" t="s">
        <v>13668</v>
      </c>
      <c r="C639" t="s">
        <v>13668</v>
      </c>
      <c r="D639" t="s">
        <v>16522</v>
      </c>
      <c r="E639" t="s">
        <v>942</v>
      </c>
      <c r="F639" t="s">
        <v>321</v>
      </c>
      <c r="G639" t="s">
        <v>15998</v>
      </c>
      <c r="H639" t="s">
        <v>15994</v>
      </c>
      <c r="J639" t="s">
        <v>8315</v>
      </c>
      <c r="K639" t="s">
        <v>16538</v>
      </c>
      <c r="L639">
        <v>25701001</v>
      </c>
      <c r="M639">
        <v>1020201684227</v>
      </c>
    </row>
    <row r="640" spans="1:13" x14ac:dyDescent="0.25">
      <c r="A640">
        <v>213002443</v>
      </c>
      <c r="B640" t="s">
        <v>977</v>
      </c>
      <c r="C640" t="s">
        <v>977</v>
      </c>
      <c r="D640" t="s">
        <v>16522</v>
      </c>
      <c r="E640" t="s">
        <v>979</v>
      </c>
      <c r="F640" t="s">
        <v>321</v>
      </c>
      <c r="G640" t="s">
        <v>15957</v>
      </c>
      <c r="H640" t="s">
        <v>15994</v>
      </c>
      <c r="I640">
        <v>2</v>
      </c>
      <c r="J640" t="s">
        <v>8315</v>
      </c>
      <c r="K640" t="s">
        <v>16539</v>
      </c>
      <c r="L640">
        <v>25701001</v>
      </c>
      <c r="M640">
        <v>1020201684469</v>
      </c>
    </row>
    <row r="641" spans="1:13" x14ac:dyDescent="0.25">
      <c r="A641" t="s">
        <v>13669</v>
      </c>
      <c r="B641" t="s">
        <v>13670</v>
      </c>
      <c r="C641" t="s">
        <v>13670</v>
      </c>
      <c r="D641" t="s">
        <v>16522</v>
      </c>
      <c r="E641" t="s">
        <v>979</v>
      </c>
      <c r="F641" t="s">
        <v>321</v>
      </c>
      <c r="G641" t="s">
        <v>15998</v>
      </c>
      <c r="H641" t="s">
        <v>15994</v>
      </c>
      <c r="J641" t="s">
        <v>8315</v>
      </c>
      <c r="K641" t="s">
        <v>16540</v>
      </c>
      <c r="L641">
        <v>25701001</v>
      </c>
      <c r="M641">
        <v>1020201684469</v>
      </c>
    </row>
    <row r="642" spans="1:13" x14ac:dyDescent="0.25">
      <c r="A642" t="s">
        <v>13671</v>
      </c>
      <c r="B642" t="s">
        <v>13672</v>
      </c>
      <c r="C642" t="s">
        <v>13672</v>
      </c>
      <c r="D642" t="s">
        <v>16522</v>
      </c>
      <c r="E642" t="s">
        <v>979</v>
      </c>
      <c r="F642" t="s">
        <v>321</v>
      </c>
      <c r="G642" t="s">
        <v>15998</v>
      </c>
      <c r="H642" t="s">
        <v>15994</v>
      </c>
      <c r="J642" t="s">
        <v>8315</v>
      </c>
      <c r="K642" t="s">
        <v>16541</v>
      </c>
      <c r="L642">
        <v>25701001</v>
      </c>
      <c r="M642">
        <v>1020201684469</v>
      </c>
    </row>
    <row r="643" spans="1:13" x14ac:dyDescent="0.25">
      <c r="A643">
        <v>213002482</v>
      </c>
      <c r="B643" t="s">
        <v>962</v>
      </c>
      <c r="C643" t="s">
        <v>962</v>
      </c>
      <c r="D643" t="s">
        <v>16522</v>
      </c>
      <c r="E643" t="s">
        <v>964</v>
      </c>
      <c r="F643" t="s">
        <v>321</v>
      </c>
      <c r="G643" t="s">
        <v>15957</v>
      </c>
      <c r="H643" t="s">
        <v>15994</v>
      </c>
      <c r="I643">
        <v>0</v>
      </c>
      <c r="J643" t="s">
        <v>8315</v>
      </c>
      <c r="K643" t="s">
        <v>16542</v>
      </c>
      <c r="L643">
        <v>25701001</v>
      </c>
      <c r="M643">
        <v>1020201688176</v>
      </c>
    </row>
    <row r="644" spans="1:13" x14ac:dyDescent="0.25">
      <c r="A644">
        <v>214000417</v>
      </c>
      <c r="B644" t="s">
        <v>1031</v>
      </c>
      <c r="C644" t="s">
        <v>1031</v>
      </c>
      <c r="D644" t="s">
        <v>16543</v>
      </c>
      <c r="E644" t="s">
        <v>1033</v>
      </c>
      <c r="F644" t="s">
        <v>321</v>
      </c>
      <c r="G644" t="s">
        <v>15957</v>
      </c>
      <c r="H644" t="s">
        <v>15994</v>
      </c>
      <c r="I644">
        <v>0</v>
      </c>
      <c r="J644" t="s">
        <v>8315</v>
      </c>
      <c r="K644" t="s">
        <v>16544</v>
      </c>
      <c r="L644">
        <v>21401001</v>
      </c>
      <c r="M644">
        <v>1020200715435</v>
      </c>
    </row>
    <row r="645" spans="1:13" x14ac:dyDescent="0.25">
      <c r="A645">
        <v>214000544</v>
      </c>
      <c r="B645" t="s">
        <v>1008</v>
      </c>
      <c r="C645" t="s">
        <v>1008</v>
      </c>
      <c r="D645" t="s">
        <v>16543</v>
      </c>
      <c r="E645" t="s">
        <v>1010</v>
      </c>
      <c r="F645" t="s">
        <v>653</v>
      </c>
      <c r="G645" t="s">
        <v>15957</v>
      </c>
      <c r="H645" t="s">
        <v>15994</v>
      </c>
      <c r="I645">
        <v>0</v>
      </c>
      <c r="J645" t="s">
        <v>8315</v>
      </c>
      <c r="K645" t="s">
        <v>16545</v>
      </c>
      <c r="L645">
        <v>21401001</v>
      </c>
      <c r="M645">
        <v>1020200715281</v>
      </c>
    </row>
    <row r="646" spans="1:13" x14ac:dyDescent="0.25">
      <c r="A646">
        <v>214000551</v>
      </c>
      <c r="B646" t="s">
        <v>8233</v>
      </c>
      <c r="C646" t="s">
        <v>8233</v>
      </c>
      <c r="D646" t="s">
        <v>16543</v>
      </c>
      <c r="E646" t="s">
        <v>1024</v>
      </c>
      <c r="F646" t="s">
        <v>321</v>
      </c>
      <c r="G646" t="s">
        <v>15957</v>
      </c>
      <c r="H646" t="s">
        <v>15994</v>
      </c>
      <c r="I646">
        <v>1</v>
      </c>
      <c r="J646" t="s">
        <v>8315</v>
      </c>
      <c r="K646" t="s">
        <v>16546</v>
      </c>
      <c r="L646">
        <v>21401001</v>
      </c>
      <c r="M646">
        <v>1020200716084</v>
      </c>
    </row>
    <row r="647" spans="1:13" x14ac:dyDescent="0.25">
      <c r="A647" t="s">
        <v>13673</v>
      </c>
      <c r="B647" t="s">
        <v>13674</v>
      </c>
      <c r="C647" t="s">
        <v>13674</v>
      </c>
      <c r="D647" t="s">
        <v>16543</v>
      </c>
      <c r="E647" t="s">
        <v>1024</v>
      </c>
      <c r="F647" t="s">
        <v>321</v>
      </c>
      <c r="G647" t="s">
        <v>15998</v>
      </c>
      <c r="H647" t="s">
        <v>15994</v>
      </c>
      <c r="J647" t="s">
        <v>8315</v>
      </c>
      <c r="K647" t="s">
        <v>16547</v>
      </c>
      <c r="L647">
        <v>21401001</v>
      </c>
      <c r="M647">
        <v>1020200716084</v>
      </c>
    </row>
    <row r="648" spans="1:13" x14ac:dyDescent="0.25">
      <c r="A648" t="s">
        <v>16548</v>
      </c>
      <c r="B648" t="s">
        <v>16549</v>
      </c>
      <c r="C648" t="s">
        <v>16549</v>
      </c>
      <c r="D648" t="s">
        <v>16543</v>
      </c>
      <c r="E648" t="s">
        <v>1024</v>
      </c>
      <c r="F648" t="s">
        <v>321</v>
      </c>
      <c r="G648" t="s">
        <v>15998</v>
      </c>
      <c r="H648" t="s">
        <v>15994</v>
      </c>
      <c r="J648" t="s">
        <v>8315</v>
      </c>
      <c r="K648" t="s">
        <v>16547</v>
      </c>
      <c r="L648">
        <v>21401001</v>
      </c>
      <c r="M648">
        <v>1020200716084</v>
      </c>
    </row>
    <row r="649" spans="1:13" x14ac:dyDescent="0.25">
      <c r="A649">
        <v>214000569</v>
      </c>
      <c r="B649" t="s">
        <v>1038</v>
      </c>
      <c r="C649" t="s">
        <v>1038</v>
      </c>
      <c r="D649" t="s">
        <v>16543</v>
      </c>
      <c r="E649" t="s">
        <v>1040</v>
      </c>
      <c r="F649" t="s">
        <v>321</v>
      </c>
      <c r="G649" t="s">
        <v>15957</v>
      </c>
      <c r="H649" t="s">
        <v>15994</v>
      </c>
      <c r="I649">
        <v>0</v>
      </c>
      <c r="J649" t="s">
        <v>8315</v>
      </c>
      <c r="K649" t="s">
        <v>16550</v>
      </c>
      <c r="L649">
        <v>21401001</v>
      </c>
      <c r="M649">
        <v>1020200714808</v>
      </c>
    </row>
    <row r="650" spans="1:13" x14ac:dyDescent="0.25">
      <c r="A650">
        <v>214000576</v>
      </c>
      <c r="B650" t="s">
        <v>6967</v>
      </c>
      <c r="C650" t="s">
        <v>6967</v>
      </c>
      <c r="D650" t="s">
        <v>16543</v>
      </c>
      <c r="E650" t="s">
        <v>6969</v>
      </c>
      <c r="F650" t="s">
        <v>321</v>
      </c>
      <c r="G650" t="s">
        <v>15957</v>
      </c>
      <c r="H650" t="s">
        <v>15994</v>
      </c>
      <c r="I650">
        <v>2</v>
      </c>
      <c r="J650" t="s">
        <v>8315</v>
      </c>
      <c r="K650" t="s">
        <v>16551</v>
      </c>
      <c r="L650">
        <v>21401001</v>
      </c>
      <c r="M650">
        <v>1020200717206</v>
      </c>
    </row>
    <row r="651" spans="1:13" x14ac:dyDescent="0.25">
      <c r="A651" t="s">
        <v>13675</v>
      </c>
      <c r="B651" t="s">
        <v>16552</v>
      </c>
      <c r="C651" t="s">
        <v>16552</v>
      </c>
      <c r="D651" t="s">
        <v>16543</v>
      </c>
      <c r="E651" t="s">
        <v>6969</v>
      </c>
      <c r="F651" t="s">
        <v>321</v>
      </c>
      <c r="G651" t="s">
        <v>15998</v>
      </c>
      <c r="H651" t="s">
        <v>15994</v>
      </c>
      <c r="J651" t="s">
        <v>8315</v>
      </c>
      <c r="K651" t="s">
        <v>16553</v>
      </c>
      <c r="L651">
        <v>21401001</v>
      </c>
      <c r="M651">
        <v>1020200717206</v>
      </c>
    </row>
    <row r="652" spans="1:13" x14ac:dyDescent="0.25">
      <c r="A652" t="s">
        <v>13676</v>
      </c>
      <c r="B652" t="s">
        <v>16554</v>
      </c>
      <c r="C652" t="s">
        <v>16554</v>
      </c>
      <c r="D652" t="s">
        <v>16543</v>
      </c>
      <c r="E652" t="s">
        <v>6969</v>
      </c>
      <c r="F652" t="s">
        <v>321</v>
      </c>
      <c r="G652" t="s">
        <v>15998</v>
      </c>
      <c r="H652" t="s">
        <v>15994</v>
      </c>
      <c r="J652" t="s">
        <v>8315</v>
      </c>
      <c r="K652" t="s">
        <v>16555</v>
      </c>
      <c r="L652">
        <v>21401001</v>
      </c>
      <c r="M652">
        <v>1020200717206</v>
      </c>
    </row>
    <row r="653" spans="1:13" x14ac:dyDescent="0.25">
      <c r="A653">
        <v>214002485</v>
      </c>
      <c r="B653" t="s">
        <v>1002</v>
      </c>
      <c r="C653" t="s">
        <v>1002</v>
      </c>
      <c r="D653" t="s">
        <v>16543</v>
      </c>
      <c r="E653" t="s">
        <v>1004</v>
      </c>
      <c r="F653" t="s">
        <v>321</v>
      </c>
      <c r="G653" t="s">
        <v>15957</v>
      </c>
      <c r="H653" t="s">
        <v>15994</v>
      </c>
      <c r="I653">
        <v>2</v>
      </c>
      <c r="J653" t="s">
        <v>8315</v>
      </c>
      <c r="K653" t="s">
        <v>16556</v>
      </c>
      <c r="L653">
        <v>21401001</v>
      </c>
      <c r="M653">
        <v>1020200716029</v>
      </c>
    </row>
    <row r="654" spans="1:13" x14ac:dyDescent="0.25">
      <c r="A654" t="s">
        <v>13677</v>
      </c>
      <c r="B654" t="s">
        <v>13678</v>
      </c>
      <c r="C654" t="s">
        <v>13678</v>
      </c>
      <c r="D654" t="s">
        <v>16543</v>
      </c>
      <c r="E654" t="s">
        <v>1004</v>
      </c>
      <c r="F654" t="s">
        <v>321</v>
      </c>
      <c r="G654" t="s">
        <v>15998</v>
      </c>
      <c r="H654" t="s">
        <v>15994</v>
      </c>
      <c r="J654" t="s">
        <v>8315</v>
      </c>
      <c r="K654" t="s">
        <v>16557</v>
      </c>
      <c r="L654">
        <v>21401001</v>
      </c>
      <c r="M654">
        <v>1020200716029</v>
      </c>
    </row>
    <row r="655" spans="1:13" x14ac:dyDescent="0.25">
      <c r="A655" t="s">
        <v>13679</v>
      </c>
      <c r="B655" t="s">
        <v>13680</v>
      </c>
      <c r="C655" t="s">
        <v>13680</v>
      </c>
      <c r="D655" t="s">
        <v>16543</v>
      </c>
      <c r="E655" t="s">
        <v>1004</v>
      </c>
      <c r="F655" t="s">
        <v>321</v>
      </c>
      <c r="G655" t="s">
        <v>15998</v>
      </c>
      <c r="H655" t="s">
        <v>15994</v>
      </c>
      <c r="J655" t="s">
        <v>8315</v>
      </c>
      <c r="K655" t="s">
        <v>16558</v>
      </c>
      <c r="L655">
        <v>21401001</v>
      </c>
      <c r="M655">
        <v>1020200716029</v>
      </c>
    </row>
    <row r="656" spans="1:13" x14ac:dyDescent="0.25">
      <c r="A656">
        <v>214002492</v>
      </c>
      <c r="B656" t="s">
        <v>1044</v>
      </c>
      <c r="C656" t="s">
        <v>1044</v>
      </c>
      <c r="D656" t="s">
        <v>16543</v>
      </c>
      <c r="E656" t="s">
        <v>1046</v>
      </c>
      <c r="F656" t="s">
        <v>321</v>
      </c>
      <c r="G656" t="s">
        <v>15957</v>
      </c>
      <c r="H656" t="s">
        <v>15994</v>
      </c>
      <c r="I656">
        <v>0</v>
      </c>
      <c r="J656" t="s">
        <v>8315</v>
      </c>
      <c r="K656" t="s">
        <v>16559</v>
      </c>
      <c r="L656">
        <v>21401001</v>
      </c>
      <c r="M656">
        <v>1020200715270</v>
      </c>
    </row>
    <row r="657" spans="1:13" x14ac:dyDescent="0.25">
      <c r="A657">
        <v>214002502</v>
      </c>
      <c r="B657" t="s">
        <v>1025</v>
      </c>
      <c r="C657" t="s">
        <v>1025</v>
      </c>
      <c r="D657" t="s">
        <v>16543</v>
      </c>
      <c r="E657" t="s">
        <v>1027</v>
      </c>
      <c r="F657" t="s">
        <v>321</v>
      </c>
      <c r="G657" t="s">
        <v>15957</v>
      </c>
      <c r="H657" t="s">
        <v>15994</v>
      </c>
      <c r="I657">
        <v>0</v>
      </c>
      <c r="J657" t="s">
        <v>8315</v>
      </c>
      <c r="K657" t="s">
        <v>16560</v>
      </c>
      <c r="L657">
        <v>21401001</v>
      </c>
      <c r="M657">
        <v>1020200716250</v>
      </c>
    </row>
    <row r="658" spans="1:13" x14ac:dyDescent="0.25">
      <c r="A658">
        <v>214002982</v>
      </c>
      <c r="B658" t="s">
        <v>16561</v>
      </c>
      <c r="C658" t="s">
        <v>16561</v>
      </c>
      <c r="D658" t="s">
        <v>16543</v>
      </c>
      <c r="E658" t="s">
        <v>1007</v>
      </c>
      <c r="F658" t="s">
        <v>414</v>
      </c>
      <c r="G658" t="s">
        <v>15957</v>
      </c>
      <c r="H658" t="s">
        <v>15994</v>
      </c>
      <c r="I658">
        <v>0</v>
      </c>
      <c r="J658" t="s">
        <v>8315</v>
      </c>
      <c r="K658" t="s">
        <v>16562</v>
      </c>
      <c r="L658">
        <v>21401001</v>
      </c>
      <c r="M658">
        <v>1020200715842</v>
      </c>
    </row>
    <row r="659" spans="1:13" x14ac:dyDescent="0.25">
      <c r="A659">
        <v>214003055</v>
      </c>
      <c r="B659" t="s">
        <v>6970</v>
      </c>
      <c r="C659" t="s">
        <v>6970</v>
      </c>
      <c r="D659" t="s">
        <v>16543</v>
      </c>
      <c r="E659" t="s">
        <v>16563</v>
      </c>
      <c r="F659" t="s">
        <v>321</v>
      </c>
      <c r="G659" t="s">
        <v>15957</v>
      </c>
      <c r="H659" t="s">
        <v>15994</v>
      </c>
      <c r="I659">
        <v>0</v>
      </c>
      <c r="J659" t="s">
        <v>8315</v>
      </c>
      <c r="K659" t="s">
        <v>16564</v>
      </c>
      <c r="L659">
        <v>21401001</v>
      </c>
      <c r="M659">
        <v>1030201200810</v>
      </c>
    </row>
    <row r="660" spans="1:13" x14ac:dyDescent="0.25">
      <c r="A660">
        <v>214003070</v>
      </c>
      <c r="B660" t="s">
        <v>6961</v>
      </c>
      <c r="C660" t="s">
        <v>6961</v>
      </c>
      <c r="D660" t="s">
        <v>16543</v>
      </c>
      <c r="E660" t="s">
        <v>6963</v>
      </c>
      <c r="F660" t="s">
        <v>325</v>
      </c>
      <c r="G660" t="s">
        <v>15957</v>
      </c>
      <c r="H660" t="s">
        <v>15994</v>
      </c>
      <c r="I660">
        <v>0</v>
      </c>
      <c r="J660" t="s">
        <v>8315</v>
      </c>
      <c r="K660" t="s">
        <v>16565</v>
      </c>
      <c r="L660">
        <v>21401001</v>
      </c>
      <c r="M660">
        <v>1030201200831</v>
      </c>
    </row>
    <row r="661" spans="1:13" x14ac:dyDescent="0.25">
      <c r="A661">
        <v>214003168</v>
      </c>
      <c r="B661" t="s">
        <v>1041</v>
      </c>
      <c r="C661" t="s">
        <v>1041</v>
      </c>
      <c r="D661" t="s">
        <v>16543</v>
      </c>
      <c r="E661" t="s">
        <v>1043</v>
      </c>
      <c r="F661" t="s">
        <v>566</v>
      </c>
      <c r="G661" t="s">
        <v>15957</v>
      </c>
      <c r="H661" t="s">
        <v>15994</v>
      </c>
      <c r="I661">
        <v>0</v>
      </c>
      <c r="J661" t="s">
        <v>8315</v>
      </c>
      <c r="K661" t="s">
        <v>16566</v>
      </c>
      <c r="L661">
        <v>21401001</v>
      </c>
      <c r="M661">
        <v>1030201200920</v>
      </c>
    </row>
    <row r="662" spans="1:13" x14ac:dyDescent="0.25">
      <c r="A662">
        <v>214003182</v>
      </c>
      <c r="B662" t="s">
        <v>1018</v>
      </c>
      <c r="C662" t="s">
        <v>1018</v>
      </c>
      <c r="D662" t="s">
        <v>16543</v>
      </c>
      <c r="E662" t="s">
        <v>1020</v>
      </c>
      <c r="F662" t="s">
        <v>473</v>
      </c>
      <c r="G662" t="s">
        <v>15957</v>
      </c>
      <c r="H662" t="s">
        <v>15994</v>
      </c>
      <c r="I662">
        <v>0</v>
      </c>
      <c r="J662" t="s">
        <v>8315</v>
      </c>
      <c r="K662" t="s">
        <v>16567</v>
      </c>
      <c r="L662">
        <v>21401001</v>
      </c>
      <c r="M662">
        <v>1030201200941</v>
      </c>
    </row>
    <row r="663" spans="1:13" x14ac:dyDescent="0.25">
      <c r="A663">
        <v>214003217</v>
      </c>
      <c r="B663" t="s">
        <v>989</v>
      </c>
      <c r="C663" t="s">
        <v>989</v>
      </c>
      <c r="D663" t="s">
        <v>16543</v>
      </c>
      <c r="E663" t="s">
        <v>991</v>
      </c>
      <c r="F663" t="s">
        <v>321</v>
      </c>
      <c r="G663" t="s">
        <v>15957</v>
      </c>
      <c r="H663" t="s">
        <v>15994</v>
      </c>
      <c r="I663">
        <v>0</v>
      </c>
      <c r="J663" t="s">
        <v>8315</v>
      </c>
      <c r="K663" t="s">
        <v>16568</v>
      </c>
      <c r="L663">
        <v>21401001</v>
      </c>
      <c r="M663">
        <v>1030201200974</v>
      </c>
    </row>
    <row r="664" spans="1:13" x14ac:dyDescent="0.25">
      <c r="A664">
        <v>214003270</v>
      </c>
      <c r="B664" t="s">
        <v>16569</v>
      </c>
      <c r="C664" t="s">
        <v>16569</v>
      </c>
      <c r="D664" t="s">
        <v>16543</v>
      </c>
      <c r="E664" t="s">
        <v>988</v>
      </c>
      <c r="F664" t="s">
        <v>414</v>
      </c>
      <c r="G664" t="s">
        <v>15957</v>
      </c>
      <c r="H664" t="s">
        <v>15994</v>
      </c>
      <c r="I664">
        <v>0</v>
      </c>
      <c r="J664" t="s">
        <v>8315</v>
      </c>
      <c r="K664" t="s">
        <v>16557</v>
      </c>
      <c r="L664">
        <v>21401001</v>
      </c>
      <c r="M664">
        <v>1030201201458</v>
      </c>
    </row>
    <row r="665" spans="1:13" x14ac:dyDescent="0.25">
      <c r="A665">
        <v>214003471</v>
      </c>
      <c r="B665" t="s">
        <v>1028</v>
      </c>
      <c r="C665" t="s">
        <v>1028</v>
      </c>
      <c r="D665" t="s">
        <v>16543</v>
      </c>
      <c r="E665" t="s">
        <v>1030</v>
      </c>
      <c r="F665" t="s">
        <v>414</v>
      </c>
      <c r="G665" t="s">
        <v>15957</v>
      </c>
      <c r="H665" t="s">
        <v>15994</v>
      </c>
      <c r="I665">
        <v>4</v>
      </c>
      <c r="J665" t="s">
        <v>8315</v>
      </c>
      <c r="K665" t="s">
        <v>16570</v>
      </c>
      <c r="L665">
        <v>21401001</v>
      </c>
      <c r="M665">
        <v>1030201201227</v>
      </c>
    </row>
    <row r="666" spans="1:13" x14ac:dyDescent="0.25">
      <c r="A666" t="s">
        <v>13681</v>
      </c>
      <c r="B666" t="s">
        <v>13682</v>
      </c>
      <c r="C666" t="s">
        <v>13682</v>
      </c>
      <c r="D666" t="s">
        <v>16543</v>
      </c>
      <c r="E666" t="s">
        <v>1030</v>
      </c>
      <c r="F666" t="s">
        <v>414</v>
      </c>
      <c r="G666" t="s">
        <v>15998</v>
      </c>
      <c r="H666" t="s">
        <v>15994</v>
      </c>
      <c r="J666" t="s">
        <v>8315</v>
      </c>
      <c r="K666" t="s">
        <v>13683</v>
      </c>
      <c r="L666">
        <v>21401001</v>
      </c>
      <c r="M666">
        <v>1030201201227</v>
      </c>
    </row>
    <row r="667" spans="1:13" x14ac:dyDescent="0.25">
      <c r="A667" t="s">
        <v>13684</v>
      </c>
      <c r="B667" t="s">
        <v>13682</v>
      </c>
      <c r="C667" t="s">
        <v>13682</v>
      </c>
      <c r="D667" t="s">
        <v>16543</v>
      </c>
      <c r="E667" t="s">
        <v>1030</v>
      </c>
      <c r="F667" t="s">
        <v>414</v>
      </c>
      <c r="G667" t="s">
        <v>15998</v>
      </c>
      <c r="H667" t="s">
        <v>15994</v>
      </c>
      <c r="J667" t="s">
        <v>8315</v>
      </c>
      <c r="K667" t="s">
        <v>13685</v>
      </c>
      <c r="L667">
        <v>21401001</v>
      </c>
      <c r="M667">
        <v>1030201201227</v>
      </c>
    </row>
    <row r="668" spans="1:13" x14ac:dyDescent="0.25">
      <c r="A668" t="s">
        <v>13686</v>
      </c>
      <c r="B668" t="s">
        <v>13687</v>
      </c>
      <c r="C668" t="s">
        <v>13687</v>
      </c>
      <c r="D668" t="s">
        <v>16543</v>
      </c>
      <c r="E668" t="s">
        <v>1030</v>
      </c>
      <c r="F668" t="s">
        <v>414</v>
      </c>
      <c r="G668" t="s">
        <v>15998</v>
      </c>
      <c r="H668" t="s">
        <v>15994</v>
      </c>
      <c r="J668" t="s">
        <v>8315</v>
      </c>
      <c r="K668" t="s">
        <v>13683</v>
      </c>
      <c r="L668">
        <v>21401001</v>
      </c>
      <c r="M668">
        <v>1030201201227</v>
      </c>
    </row>
    <row r="669" spans="1:13" x14ac:dyDescent="0.25">
      <c r="A669" t="s">
        <v>13688</v>
      </c>
      <c r="B669" t="s">
        <v>13689</v>
      </c>
      <c r="C669" t="s">
        <v>13689</v>
      </c>
      <c r="D669" t="s">
        <v>16543</v>
      </c>
      <c r="E669" t="s">
        <v>1030</v>
      </c>
      <c r="F669" t="s">
        <v>414</v>
      </c>
      <c r="G669" t="s">
        <v>15998</v>
      </c>
      <c r="H669" t="s">
        <v>15994</v>
      </c>
      <c r="J669" t="s">
        <v>8315</v>
      </c>
      <c r="K669" t="s">
        <v>13685</v>
      </c>
      <c r="L669">
        <v>21401001</v>
      </c>
      <c r="M669">
        <v>1030201201227</v>
      </c>
    </row>
    <row r="670" spans="1:13" x14ac:dyDescent="0.25">
      <c r="A670">
        <v>214003520</v>
      </c>
      <c r="B670" t="s">
        <v>999</v>
      </c>
      <c r="C670" t="s">
        <v>999</v>
      </c>
      <c r="D670" t="s">
        <v>16543</v>
      </c>
      <c r="E670" t="s">
        <v>1001</v>
      </c>
      <c r="F670" t="s">
        <v>414</v>
      </c>
      <c r="G670" t="s">
        <v>15957</v>
      </c>
      <c r="H670" t="s">
        <v>15994</v>
      </c>
      <c r="I670">
        <v>0</v>
      </c>
      <c r="J670" t="s">
        <v>8416</v>
      </c>
      <c r="K670" t="s">
        <v>16571</v>
      </c>
      <c r="L670">
        <v>21401001</v>
      </c>
      <c r="M670">
        <v>1030201201271</v>
      </c>
    </row>
    <row r="671" spans="1:13" x14ac:dyDescent="0.25">
      <c r="A671">
        <v>214003560</v>
      </c>
      <c r="B671" t="s">
        <v>16572</v>
      </c>
      <c r="C671" t="s">
        <v>16572</v>
      </c>
      <c r="D671" t="s">
        <v>16543</v>
      </c>
      <c r="E671" t="s">
        <v>6966</v>
      </c>
      <c r="F671" t="s">
        <v>414</v>
      </c>
      <c r="G671" t="s">
        <v>15957</v>
      </c>
      <c r="H671" t="s">
        <v>15994</v>
      </c>
      <c r="I671">
        <v>2</v>
      </c>
      <c r="J671" t="s">
        <v>8315</v>
      </c>
      <c r="K671" t="s">
        <v>16573</v>
      </c>
      <c r="L671">
        <v>21401001</v>
      </c>
      <c r="M671">
        <v>1030201201315</v>
      </c>
    </row>
    <row r="672" spans="1:13" x14ac:dyDescent="0.25">
      <c r="A672" t="s">
        <v>13690</v>
      </c>
      <c r="B672" t="s">
        <v>13691</v>
      </c>
      <c r="C672" t="s">
        <v>13691</v>
      </c>
      <c r="D672" t="s">
        <v>16543</v>
      </c>
      <c r="E672" t="s">
        <v>6966</v>
      </c>
      <c r="F672" t="s">
        <v>414</v>
      </c>
      <c r="G672" t="s">
        <v>15998</v>
      </c>
      <c r="H672" t="s">
        <v>15994</v>
      </c>
      <c r="J672" t="s">
        <v>8315</v>
      </c>
      <c r="K672" t="s">
        <v>16574</v>
      </c>
      <c r="L672">
        <v>21401001</v>
      </c>
      <c r="M672">
        <v>1030201201315</v>
      </c>
    </row>
    <row r="673" spans="1:13" x14ac:dyDescent="0.25">
      <c r="A673" t="s">
        <v>13692</v>
      </c>
      <c r="B673" t="s">
        <v>13693</v>
      </c>
      <c r="C673" t="s">
        <v>13693</v>
      </c>
      <c r="D673" t="s">
        <v>16543</v>
      </c>
      <c r="E673" t="s">
        <v>6966</v>
      </c>
      <c r="F673" t="s">
        <v>414</v>
      </c>
      <c r="G673" t="s">
        <v>15998</v>
      </c>
      <c r="H673" t="s">
        <v>15994</v>
      </c>
      <c r="J673" t="s">
        <v>8315</v>
      </c>
      <c r="K673" t="s">
        <v>16575</v>
      </c>
      <c r="L673">
        <v>21401001</v>
      </c>
      <c r="M673">
        <v>1030201201315</v>
      </c>
    </row>
    <row r="674" spans="1:13" x14ac:dyDescent="0.25">
      <c r="A674">
        <v>214003577</v>
      </c>
      <c r="B674" t="s">
        <v>16576</v>
      </c>
      <c r="C674" t="s">
        <v>16576</v>
      </c>
      <c r="D674" t="s">
        <v>16543</v>
      </c>
      <c r="E674" t="s">
        <v>6973</v>
      </c>
      <c r="F674" t="s">
        <v>414</v>
      </c>
      <c r="G674" t="s">
        <v>15957</v>
      </c>
      <c r="H674" t="s">
        <v>15994</v>
      </c>
      <c r="I674">
        <v>1</v>
      </c>
      <c r="J674" t="s">
        <v>8315</v>
      </c>
      <c r="K674" t="s">
        <v>16577</v>
      </c>
      <c r="L674">
        <v>21401001</v>
      </c>
      <c r="M674">
        <v>1030201201326</v>
      </c>
    </row>
    <row r="675" spans="1:13" x14ac:dyDescent="0.25">
      <c r="A675" t="s">
        <v>13694</v>
      </c>
      <c r="B675" t="s">
        <v>13695</v>
      </c>
      <c r="C675" t="s">
        <v>13695</v>
      </c>
      <c r="D675" t="s">
        <v>16543</v>
      </c>
      <c r="E675" t="s">
        <v>6973</v>
      </c>
      <c r="F675" t="s">
        <v>414</v>
      </c>
      <c r="G675" t="s">
        <v>15998</v>
      </c>
      <c r="H675" t="s">
        <v>15994</v>
      </c>
      <c r="J675" t="s">
        <v>8315</v>
      </c>
      <c r="K675" t="s">
        <v>16550</v>
      </c>
      <c r="L675">
        <v>21401001</v>
      </c>
      <c r="M675">
        <v>1030201201326</v>
      </c>
    </row>
    <row r="676" spans="1:13" x14ac:dyDescent="0.25">
      <c r="A676">
        <v>214003591</v>
      </c>
      <c r="B676" t="s">
        <v>16578</v>
      </c>
      <c r="C676" t="s">
        <v>16578</v>
      </c>
      <c r="D676" t="s">
        <v>16543</v>
      </c>
      <c r="E676" t="s">
        <v>6976</v>
      </c>
      <c r="F676" t="s">
        <v>414</v>
      </c>
      <c r="G676" t="s">
        <v>15957</v>
      </c>
      <c r="H676" t="s">
        <v>15994</v>
      </c>
      <c r="I676">
        <v>1</v>
      </c>
      <c r="J676" t="s">
        <v>8315</v>
      </c>
      <c r="K676" t="s">
        <v>16579</v>
      </c>
      <c r="L676">
        <v>21401001</v>
      </c>
      <c r="M676">
        <v>1030201201348</v>
      </c>
    </row>
    <row r="677" spans="1:13" x14ac:dyDescent="0.25">
      <c r="A677" t="s">
        <v>13696</v>
      </c>
      <c r="B677" t="s">
        <v>13697</v>
      </c>
      <c r="C677" t="s">
        <v>13697</v>
      </c>
      <c r="D677" t="s">
        <v>16543</v>
      </c>
      <c r="E677" t="s">
        <v>6976</v>
      </c>
      <c r="F677" t="s">
        <v>414</v>
      </c>
      <c r="G677" t="s">
        <v>15998</v>
      </c>
      <c r="H677" t="s">
        <v>15994</v>
      </c>
      <c r="J677" t="s">
        <v>8315</v>
      </c>
      <c r="K677" t="s">
        <v>16580</v>
      </c>
      <c r="L677">
        <v>21401001</v>
      </c>
      <c r="M677">
        <v>1030201201348</v>
      </c>
    </row>
    <row r="678" spans="1:13" x14ac:dyDescent="0.25">
      <c r="A678">
        <v>214003619</v>
      </c>
      <c r="B678" t="s">
        <v>16581</v>
      </c>
      <c r="C678" t="s">
        <v>16581</v>
      </c>
      <c r="D678" t="s">
        <v>16543</v>
      </c>
      <c r="E678" t="s">
        <v>1030</v>
      </c>
      <c r="F678" t="s">
        <v>414</v>
      </c>
      <c r="G678" t="s">
        <v>15957</v>
      </c>
      <c r="H678" t="s">
        <v>15994</v>
      </c>
      <c r="I678">
        <v>0</v>
      </c>
      <c r="J678" t="s">
        <v>8315</v>
      </c>
      <c r="K678" t="s">
        <v>16582</v>
      </c>
      <c r="L678">
        <v>21401001</v>
      </c>
      <c r="M678">
        <v>1030201201360</v>
      </c>
    </row>
    <row r="679" spans="1:13" x14ac:dyDescent="0.25">
      <c r="A679">
        <v>214003640</v>
      </c>
      <c r="B679" t="s">
        <v>16583</v>
      </c>
      <c r="C679" t="s">
        <v>16583</v>
      </c>
      <c r="D679" t="s">
        <v>16543</v>
      </c>
      <c r="E679" t="s">
        <v>1023</v>
      </c>
      <c r="F679" t="s">
        <v>921</v>
      </c>
      <c r="G679" t="s">
        <v>15957</v>
      </c>
      <c r="H679" t="s">
        <v>15994</v>
      </c>
      <c r="I679">
        <v>2</v>
      </c>
      <c r="J679" t="s">
        <v>8315</v>
      </c>
      <c r="K679" t="s">
        <v>16584</v>
      </c>
      <c r="L679">
        <v>21401001</v>
      </c>
      <c r="M679">
        <v>1030201201392</v>
      </c>
    </row>
    <row r="680" spans="1:13" x14ac:dyDescent="0.25">
      <c r="A680" t="s">
        <v>13698</v>
      </c>
      <c r="B680" t="s">
        <v>13699</v>
      </c>
      <c r="C680" t="s">
        <v>13699</v>
      </c>
      <c r="D680" t="s">
        <v>16543</v>
      </c>
      <c r="E680" t="s">
        <v>1023</v>
      </c>
      <c r="F680" t="s">
        <v>921</v>
      </c>
      <c r="G680" t="s">
        <v>15998</v>
      </c>
      <c r="H680" t="s">
        <v>15994</v>
      </c>
      <c r="J680" t="s">
        <v>8315</v>
      </c>
      <c r="K680" t="s">
        <v>13700</v>
      </c>
      <c r="L680">
        <v>21401001</v>
      </c>
      <c r="M680">
        <v>1030201201392</v>
      </c>
    </row>
    <row r="681" spans="1:13" x14ac:dyDescent="0.25">
      <c r="A681" t="s">
        <v>13701</v>
      </c>
      <c r="B681" t="s">
        <v>13702</v>
      </c>
      <c r="C681" t="s">
        <v>13702</v>
      </c>
      <c r="D681" t="s">
        <v>16543</v>
      </c>
      <c r="E681" t="s">
        <v>1023</v>
      </c>
      <c r="F681" t="s">
        <v>921</v>
      </c>
      <c r="G681" t="s">
        <v>15998</v>
      </c>
      <c r="H681" t="s">
        <v>15994</v>
      </c>
      <c r="J681" t="s">
        <v>8315</v>
      </c>
      <c r="K681" t="s">
        <v>13700</v>
      </c>
      <c r="L681">
        <v>21401001</v>
      </c>
      <c r="M681">
        <v>1030201201392</v>
      </c>
    </row>
    <row r="682" spans="1:13" x14ac:dyDescent="0.25">
      <c r="A682">
        <v>214003665</v>
      </c>
      <c r="B682" t="s">
        <v>16585</v>
      </c>
      <c r="C682" t="s">
        <v>16585</v>
      </c>
      <c r="D682" t="s">
        <v>16543</v>
      </c>
      <c r="E682" t="s">
        <v>1036</v>
      </c>
      <c r="F682" t="s">
        <v>1037</v>
      </c>
      <c r="G682" t="s">
        <v>15957</v>
      </c>
      <c r="H682" t="s">
        <v>15994</v>
      </c>
      <c r="I682">
        <v>0</v>
      </c>
      <c r="J682" t="s">
        <v>8315</v>
      </c>
      <c r="K682" t="s">
        <v>16586</v>
      </c>
      <c r="L682">
        <v>21401001</v>
      </c>
      <c r="M682">
        <v>1030201201414</v>
      </c>
    </row>
    <row r="683" spans="1:13" x14ac:dyDescent="0.25">
      <c r="A683">
        <v>214003672</v>
      </c>
      <c r="B683" t="s">
        <v>16587</v>
      </c>
      <c r="C683" t="s">
        <v>16587</v>
      </c>
      <c r="D683" t="s">
        <v>16543</v>
      </c>
      <c r="E683" t="s">
        <v>16588</v>
      </c>
      <c r="F683" t="s">
        <v>414</v>
      </c>
      <c r="G683" t="s">
        <v>15957</v>
      </c>
      <c r="H683" t="s">
        <v>15994</v>
      </c>
      <c r="I683">
        <v>0</v>
      </c>
      <c r="J683" t="s">
        <v>8315</v>
      </c>
      <c r="K683" t="s">
        <v>16545</v>
      </c>
      <c r="L683">
        <v>21401001</v>
      </c>
      <c r="M683">
        <v>1030201201425</v>
      </c>
    </row>
    <row r="684" spans="1:13" x14ac:dyDescent="0.25">
      <c r="A684">
        <v>214003680</v>
      </c>
      <c r="B684" t="s">
        <v>16589</v>
      </c>
      <c r="C684" t="s">
        <v>16589</v>
      </c>
      <c r="D684" t="s">
        <v>16543</v>
      </c>
      <c r="E684" t="s">
        <v>998</v>
      </c>
      <c r="F684" t="s">
        <v>414</v>
      </c>
      <c r="G684" t="s">
        <v>15957</v>
      </c>
      <c r="H684" t="s">
        <v>15994</v>
      </c>
      <c r="I684">
        <v>0</v>
      </c>
      <c r="J684" t="s">
        <v>8315</v>
      </c>
      <c r="K684" t="s">
        <v>16590</v>
      </c>
      <c r="L684">
        <v>21401001</v>
      </c>
      <c r="M684">
        <v>1030201201436</v>
      </c>
    </row>
    <row r="685" spans="1:13" x14ac:dyDescent="0.25">
      <c r="A685">
        <v>214003697</v>
      </c>
      <c r="B685" t="s">
        <v>16591</v>
      </c>
      <c r="C685" t="s">
        <v>16591</v>
      </c>
      <c r="D685" t="s">
        <v>16543</v>
      </c>
      <c r="E685" t="s">
        <v>1016</v>
      </c>
      <c r="F685" t="s">
        <v>1017</v>
      </c>
      <c r="G685" t="s">
        <v>15957</v>
      </c>
      <c r="H685" t="s">
        <v>15994</v>
      </c>
      <c r="I685">
        <v>0</v>
      </c>
      <c r="J685" t="s">
        <v>8315</v>
      </c>
      <c r="K685" t="s">
        <v>16592</v>
      </c>
      <c r="L685">
        <v>21401001</v>
      </c>
      <c r="M685">
        <v>1030201201447</v>
      </c>
    </row>
    <row r="686" spans="1:13" x14ac:dyDescent="0.25">
      <c r="A686">
        <v>214005969</v>
      </c>
      <c r="B686" t="s">
        <v>16594</v>
      </c>
      <c r="C686" t="s">
        <v>16594</v>
      </c>
      <c r="D686" t="s">
        <v>16543</v>
      </c>
      <c r="E686" t="s">
        <v>985</v>
      </c>
      <c r="F686" t="s">
        <v>321</v>
      </c>
      <c r="G686" t="s">
        <v>15957</v>
      </c>
      <c r="H686" t="s">
        <v>15994</v>
      </c>
      <c r="I686">
        <v>0</v>
      </c>
      <c r="J686" t="s">
        <v>8315</v>
      </c>
      <c r="K686" t="s">
        <v>8978</v>
      </c>
      <c r="L686">
        <v>21401001</v>
      </c>
      <c r="M686">
        <v>1150280009648</v>
      </c>
    </row>
    <row r="687" spans="1:13" x14ac:dyDescent="0.25">
      <c r="A687">
        <v>216004230</v>
      </c>
      <c r="B687" t="s">
        <v>1167</v>
      </c>
      <c r="C687" t="s">
        <v>1167</v>
      </c>
      <c r="D687" t="s">
        <v>16595</v>
      </c>
      <c r="E687" t="s">
        <v>1169</v>
      </c>
      <c r="F687" t="s">
        <v>414</v>
      </c>
      <c r="G687" t="s">
        <v>15957</v>
      </c>
      <c r="H687" t="s">
        <v>15994</v>
      </c>
      <c r="I687">
        <v>1</v>
      </c>
      <c r="J687" t="s">
        <v>8416</v>
      </c>
      <c r="K687" t="s">
        <v>8985</v>
      </c>
      <c r="L687">
        <v>21601001</v>
      </c>
      <c r="M687">
        <v>1030201200138</v>
      </c>
    </row>
    <row r="688" spans="1:13" x14ac:dyDescent="0.25">
      <c r="A688" t="s">
        <v>13707</v>
      </c>
      <c r="B688" t="s">
        <v>13708</v>
      </c>
      <c r="C688" t="s">
        <v>13708</v>
      </c>
      <c r="D688" t="s">
        <v>16595</v>
      </c>
      <c r="E688" t="s">
        <v>1169</v>
      </c>
      <c r="F688" t="s">
        <v>414</v>
      </c>
      <c r="G688" t="s">
        <v>15998</v>
      </c>
      <c r="H688" t="s">
        <v>15994</v>
      </c>
      <c r="J688" t="s">
        <v>8416</v>
      </c>
      <c r="K688" t="s">
        <v>13709</v>
      </c>
      <c r="L688">
        <v>21601001</v>
      </c>
      <c r="M688">
        <v>1030201200138</v>
      </c>
    </row>
    <row r="689" spans="1:13" x14ac:dyDescent="0.25">
      <c r="A689">
        <v>216004255</v>
      </c>
      <c r="B689" t="s">
        <v>1143</v>
      </c>
      <c r="C689" t="s">
        <v>1143</v>
      </c>
      <c r="D689" t="s">
        <v>16595</v>
      </c>
      <c r="E689" t="s">
        <v>16600</v>
      </c>
      <c r="F689" t="s">
        <v>414</v>
      </c>
      <c r="G689" t="s">
        <v>15957</v>
      </c>
      <c r="H689" t="s">
        <v>15994</v>
      </c>
      <c r="I689">
        <v>5</v>
      </c>
      <c r="J689" t="s">
        <v>8315</v>
      </c>
      <c r="K689" t="s">
        <v>16601</v>
      </c>
      <c r="L689">
        <v>21601001</v>
      </c>
      <c r="M689">
        <v>1030201200150</v>
      </c>
    </row>
    <row r="690" spans="1:13" x14ac:dyDescent="0.25">
      <c r="A690" t="s">
        <v>13710</v>
      </c>
      <c r="B690" t="s">
        <v>13711</v>
      </c>
      <c r="C690" t="s">
        <v>13711</v>
      </c>
      <c r="D690" t="s">
        <v>16595</v>
      </c>
      <c r="E690" t="s">
        <v>16600</v>
      </c>
      <c r="F690" t="s">
        <v>414</v>
      </c>
      <c r="G690" t="s">
        <v>15998</v>
      </c>
      <c r="H690" t="s">
        <v>15994</v>
      </c>
      <c r="J690" t="s">
        <v>8315</v>
      </c>
      <c r="K690" t="s">
        <v>16602</v>
      </c>
      <c r="L690">
        <v>21601001</v>
      </c>
      <c r="M690">
        <v>1030201200150</v>
      </c>
    </row>
    <row r="691" spans="1:13" x14ac:dyDescent="0.25">
      <c r="A691" t="s">
        <v>13712</v>
      </c>
      <c r="B691" t="s">
        <v>13713</v>
      </c>
      <c r="C691" t="s">
        <v>13713</v>
      </c>
      <c r="D691" t="s">
        <v>16595</v>
      </c>
      <c r="E691" t="s">
        <v>16600</v>
      </c>
      <c r="F691" t="s">
        <v>414</v>
      </c>
      <c r="G691" t="s">
        <v>15998</v>
      </c>
      <c r="H691" t="s">
        <v>15994</v>
      </c>
      <c r="J691" t="s">
        <v>8315</v>
      </c>
      <c r="K691" t="s">
        <v>16603</v>
      </c>
      <c r="L691">
        <v>21601001</v>
      </c>
      <c r="M691">
        <v>1030201200150</v>
      </c>
    </row>
    <row r="692" spans="1:13" x14ac:dyDescent="0.25">
      <c r="A692" t="s">
        <v>13714</v>
      </c>
      <c r="B692" t="s">
        <v>13715</v>
      </c>
      <c r="C692" t="s">
        <v>13715</v>
      </c>
      <c r="D692" t="s">
        <v>16595</v>
      </c>
      <c r="E692" t="s">
        <v>16600</v>
      </c>
      <c r="F692" t="s">
        <v>414</v>
      </c>
      <c r="G692" t="s">
        <v>15998</v>
      </c>
      <c r="H692" t="s">
        <v>15994</v>
      </c>
      <c r="J692" t="s">
        <v>8315</v>
      </c>
      <c r="K692" t="s">
        <v>16604</v>
      </c>
      <c r="L692">
        <v>21601001</v>
      </c>
      <c r="M692">
        <v>1030201200150</v>
      </c>
    </row>
    <row r="693" spans="1:13" x14ac:dyDescent="0.25">
      <c r="A693" t="s">
        <v>13716</v>
      </c>
      <c r="B693" t="s">
        <v>13717</v>
      </c>
      <c r="C693" t="s">
        <v>13717</v>
      </c>
      <c r="D693" t="s">
        <v>16595</v>
      </c>
      <c r="E693" t="s">
        <v>16600</v>
      </c>
      <c r="F693" t="s">
        <v>414</v>
      </c>
      <c r="G693" t="s">
        <v>15998</v>
      </c>
      <c r="H693" t="s">
        <v>15994</v>
      </c>
      <c r="J693" t="s">
        <v>8315</v>
      </c>
      <c r="K693" t="s">
        <v>16605</v>
      </c>
      <c r="L693">
        <v>21601001</v>
      </c>
      <c r="M693">
        <v>1030201200150</v>
      </c>
    </row>
    <row r="694" spans="1:13" x14ac:dyDescent="0.25">
      <c r="A694" t="s">
        <v>13718</v>
      </c>
      <c r="B694" t="s">
        <v>13719</v>
      </c>
      <c r="C694" t="s">
        <v>13719</v>
      </c>
      <c r="D694" t="s">
        <v>16595</v>
      </c>
      <c r="E694" t="s">
        <v>16600</v>
      </c>
      <c r="F694" t="s">
        <v>414</v>
      </c>
      <c r="G694" t="s">
        <v>15998</v>
      </c>
      <c r="H694" t="s">
        <v>15994</v>
      </c>
      <c r="J694" t="s">
        <v>8315</v>
      </c>
      <c r="K694" t="s">
        <v>16606</v>
      </c>
      <c r="L694">
        <v>21601001</v>
      </c>
      <c r="M694">
        <v>1030201200150</v>
      </c>
    </row>
    <row r="695" spans="1:13" x14ac:dyDescent="0.25">
      <c r="A695">
        <v>216004470</v>
      </c>
      <c r="B695" t="s">
        <v>1182</v>
      </c>
      <c r="C695" t="s">
        <v>1182</v>
      </c>
      <c r="D695" t="s">
        <v>16595</v>
      </c>
      <c r="E695" t="s">
        <v>1184</v>
      </c>
      <c r="F695" t="s">
        <v>414</v>
      </c>
      <c r="G695" t="s">
        <v>15957</v>
      </c>
      <c r="H695" t="s">
        <v>15994</v>
      </c>
      <c r="I695">
        <v>2</v>
      </c>
      <c r="J695" t="s">
        <v>8315</v>
      </c>
      <c r="K695" t="s">
        <v>16607</v>
      </c>
      <c r="L695">
        <v>21601001</v>
      </c>
      <c r="M695">
        <v>1030201200370</v>
      </c>
    </row>
    <row r="696" spans="1:13" x14ac:dyDescent="0.25">
      <c r="A696" t="s">
        <v>13720</v>
      </c>
      <c r="B696" t="s">
        <v>13721</v>
      </c>
      <c r="C696" t="s">
        <v>13721</v>
      </c>
      <c r="D696" t="s">
        <v>16595</v>
      </c>
      <c r="E696" t="s">
        <v>1184</v>
      </c>
      <c r="F696" t="s">
        <v>414</v>
      </c>
      <c r="G696" t="s">
        <v>15998</v>
      </c>
      <c r="H696" t="s">
        <v>15994</v>
      </c>
      <c r="J696" t="s">
        <v>8315</v>
      </c>
      <c r="K696" t="s">
        <v>13722</v>
      </c>
      <c r="L696">
        <v>21601001</v>
      </c>
      <c r="M696">
        <v>1030201200370</v>
      </c>
    </row>
    <row r="697" spans="1:13" x14ac:dyDescent="0.25">
      <c r="A697" t="s">
        <v>13723</v>
      </c>
      <c r="B697" t="s">
        <v>13724</v>
      </c>
      <c r="C697" t="s">
        <v>13724</v>
      </c>
      <c r="D697" t="s">
        <v>16595</v>
      </c>
      <c r="E697" t="s">
        <v>1184</v>
      </c>
      <c r="F697" t="s">
        <v>414</v>
      </c>
      <c r="G697" t="s">
        <v>15998</v>
      </c>
      <c r="H697" t="s">
        <v>15994</v>
      </c>
      <c r="J697" t="s">
        <v>8315</v>
      </c>
      <c r="K697" t="s">
        <v>13725</v>
      </c>
      <c r="L697">
        <v>21601001</v>
      </c>
      <c r="M697">
        <v>1030201200370</v>
      </c>
    </row>
    <row r="698" spans="1:13" x14ac:dyDescent="0.25">
      <c r="A698">
        <v>216004488</v>
      </c>
      <c r="B698" t="s">
        <v>1188</v>
      </c>
      <c r="C698" t="s">
        <v>1188</v>
      </c>
      <c r="D698" t="s">
        <v>16595</v>
      </c>
      <c r="E698" t="s">
        <v>16608</v>
      </c>
      <c r="F698" t="s">
        <v>414</v>
      </c>
      <c r="G698" t="s">
        <v>15957</v>
      </c>
      <c r="H698" t="s">
        <v>15994</v>
      </c>
      <c r="I698">
        <v>1</v>
      </c>
      <c r="J698" t="s">
        <v>8315</v>
      </c>
      <c r="K698" t="s">
        <v>16609</v>
      </c>
      <c r="L698">
        <v>21601001</v>
      </c>
      <c r="M698">
        <v>1030201200380</v>
      </c>
    </row>
    <row r="699" spans="1:13" x14ac:dyDescent="0.25">
      <c r="A699" t="s">
        <v>13726</v>
      </c>
      <c r="B699" t="s">
        <v>13727</v>
      </c>
      <c r="C699" t="s">
        <v>13727</v>
      </c>
      <c r="D699" t="s">
        <v>16595</v>
      </c>
      <c r="E699" t="s">
        <v>16608</v>
      </c>
      <c r="F699" t="s">
        <v>414</v>
      </c>
      <c r="G699" t="s">
        <v>15998</v>
      </c>
      <c r="H699" t="s">
        <v>15994</v>
      </c>
      <c r="J699" t="s">
        <v>8315</v>
      </c>
      <c r="K699" t="s">
        <v>16610</v>
      </c>
      <c r="L699">
        <v>21601001</v>
      </c>
      <c r="M699">
        <v>1030201200380</v>
      </c>
    </row>
    <row r="700" spans="1:13" x14ac:dyDescent="0.25">
      <c r="A700">
        <v>216004495</v>
      </c>
      <c r="B700" t="s">
        <v>1170</v>
      </c>
      <c r="C700" t="s">
        <v>1170</v>
      </c>
      <c r="D700" t="s">
        <v>16595</v>
      </c>
      <c r="E700" t="s">
        <v>1172</v>
      </c>
      <c r="F700" t="s">
        <v>414</v>
      </c>
      <c r="G700" t="s">
        <v>15957</v>
      </c>
      <c r="H700" t="s">
        <v>15994</v>
      </c>
      <c r="I700">
        <v>8</v>
      </c>
      <c r="J700" t="s">
        <v>8315</v>
      </c>
      <c r="K700" t="s">
        <v>16611</v>
      </c>
      <c r="L700">
        <v>21601001</v>
      </c>
      <c r="M700">
        <v>1030201200391</v>
      </c>
    </row>
    <row r="701" spans="1:13" x14ac:dyDescent="0.25">
      <c r="A701" t="s">
        <v>13728</v>
      </c>
      <c r="B701" t="s">
        <v>13729</v>
      </c>
      <c r="C701" t="s">
        <v>13729</v>
      </c>
      <c r="D701" t="s">
        <v>16595</v>
      </c>
      <c r="E701" t="s">
        <v>1172</v>
      </c>
      <c r="F701" t="s">
        <v>414</v>
      </c>
      <c r="G701" t="s">
        <v>15998</v>
      </c>
      <c r="H701" t="s">
        <v>15994</v>
      </c>
      <c r="J701" t="s">
        <v>8315</v>
      </c>
      <c r="K701" t="s">
        <v>13730</v>
      </c>
      <c r="L701">
        <v>21601001</v>
      </c>
      <c r="M701">
        <v>1030201200391</v>
      </c>
    </row>
    <row r="702" spans="1:13" x14ac:dyDescent="0.25">
      <c r="A702" t="s">
        <v>13731</v>
      </c>
      <c r="B702" t="s">
        <v>13732</v>
      </c>
      <c r="C702" t="s">
        <v>13732</v>
      </c>
      <c r="D702" t="s">
        <v>16595</v>
      </c>
      <c r="E702" t="s">
        <v>1172</v>
      </c>
      <c r="F702" t="s">
        <v>414</v>
      </c>
      <c r="G702" t="s">
        <v>15998</v>
      </c>
      <c r="H702" t="s">
        <v>15994</v>
      </c>
      <c r="J702" t="s">
        <v>8315</v>
      </c>
      <c r="K702" t="s">
        <v>13733</v>
      </c>
      <c r="L702">
        <v>21601001</v>
      </c>
      <c r="M702">
        <v>1030201200391</v>
      </c>
    </row>
    <row r="703" spans="1:13" x14ac:dyDescent="0.25">
      <c r="A703" t="s">
        <v>13734</v>
      </c>
      <c r="B703" t="s">
        <v>13735</v>
      </c>
      <c r="C703" t="s">
        <v>13735</v>
      </c>
      <c r="D703" t="s">
        <v>16595</v>
      </c>
      <c r="E703" t="s">
        <v>1172</v>
      </c>
      <c r="F703" t="s">
        <v>414</v>
      </c>
      <c r="G703" t="s">
        <v>15998</v>
      </c>
      <c r="H703" t="s">
        <v>15994</v>
      </c>
      <c r="J703" t="s">
        <v>8315</v>
      </c>
      <c r="K703" t="s">
        <v>13736</v>
      </c>
      <c r="L703">
        <v>21601001</v>
      </c>
      <c r="M703">
        <v>1030201200391</v>
      </c>
    </row>
    <row r="704" spans="1:13" x14ac:dyDescent="0.25">
      <c r="A704" t="s">
        <v>13737</v>
      </c>
      <c r="B704" t="s">
        <v>13738</v>
      </c>
      <c r="C704" t="s">
        <v>13738</v>
      </c>
      <c r="D704" t="s">
        <v>16595</v>
      </c>
      <c r="E704" t="s">
        <v>1172</v>
      </c>
      <c r="F704" t="s">
        <v>414</v>
      </c>
      <c r="G704" t="s">
        <v>15998</v>
      </c>
      <c r="H704" t="s">
        <v>15994</v>
      </c>
      <c r="J704" t="s">
        <v>8315</v>
      </c>
      <c r="K704" t="s">
        <v>13739</v>
      </c>
      <c r="L704">
        <v>21601001</v>
      </c>
      <c r="M704">
        <v>1030201200391</v>
      </c>
    </row>
    <row r="705" spans="1:13" x14ac:dyDescent="0.25">
      <c r="A705">
        <v>216004664</v>
      </c>
      <c r="B705" t="s">
        <v>1152</v>
      </c>
      <c r="C705" t="s">
        <v>1152</v>
      </c>
      <c r="D705" t="s">
        <v>16595</v>
      </c>
      <c r="E705" t="s">
        <v>1154</v>
      </c>
      <c r="F705" t="s">
        <v>321</v>
      </c>
      <c r="G705" t="s">
        <v>15957</v>
      </c>
      <c r="H705" t="s">
        <v>15994</v>
      </c>
      <c r="I705">
        <v>2</v>
      </c>
      <c r="J705" t="s">
        <v>8315</v>
      </c>
      <c r="K705" t="s">
        <v>16612</v>
      </c>
      <c r="L705">
        <v>21601001</v>
      </c>
      <c r="M705">
        <v>1030201200567</v>
      </c>
    </row>
    <row r="706" spans="1:13" x14ac:dyDescent="0.25">
      <c r="A706" t="s">
        <v>13740</v>
      </c>
      <c r="B706" t="s">
        <v>13741</v>
      </c>
      <c r="C706" t="s">
        <v>13741</v>
      </c>
      <c r="D706" t="s">
        <v>16595</v>
      </c>
      <c r="E706" t="s">
        <v>1154</v>
      </c>
      <c r="F706" t="s">
        <v>321</v>
      </c>
      <c r="G706" t="s">
        <v>15998</v>
      </c>
      <c r="H706" t="s">
        <v>15994</v>
      </c>
      <c r="J706" t="s">
        <v>8315</v>
      </c>
      <c r="K706" t="s">
        <v>16613</v>
      </c>
      <c r="L706">
        <v>21601001</v>
      </c>
      <c r="M706">
        <v>1030201200567</v>
      </c>
    </row>
    <row r="707" spans="1:13" x14ac:dyDescent="0.25">
      <c r="A707" t="s">
        <v>13742</v>
      </c>
      <c r="B707" t="s">
        <v>13743</v>
      </c>
      <c r="C707" t="s">
        <v>13743</v>
      </c>
      <c r="D707" t="s">
        <v>16595</v>
      </c>
      <c r="E707" t="s">
        <v>1154</v>
      </c>
      <c r="F707" t="s">
        <v>321</v>
      </c>
      <c r="G707" t="s">
        <v>15998</v>
      </c>
      <c r="H707" t="s">
        <v>15994</v>
      </c>
      <c r="J707" t="s">
        <v>8315</v>
      </c>
      <c r="K707" t="s">
        <v>16614</v>
      </c>
      <c r="L707">
        <v>21601001</v>
      </c>
      <c r="M707">
        <v>1030201200567</v>
      </c>
    </row>
    <row r="708" spans="1:13" x14ac:dyDescent="0.25">
      <c r="A708">
        <v>216004671</v>
      </c>
      <c r="B708" t="s">
        <v>1164</v>
      </c>
      <c r="C708" t="s">
        <v>1164</v>
      </c>
      <c r="D708" t="s">
        <v>16595</v>
      </c>
      <c r="E708" t="s">
        <v>1166</v>
      </c>
      <c r="F708" t="s">
        <v>321</v>
      </c>
      <c r="G708" t="s">
        <v>15957</v>
      </c>
      <c r="H708" t="s">
        <v>15994</v>
      </c>
      <c r="I708">
        <v>3</v>
      </c>
      <c r="J708" t="s">
        <v>8315</v>
      </c>
      <c r="K708" t="s">
        <v>16615</v>
      </c>
      <c r="L708">
        <v>21601001</v>
      </c>
      <c r="M708">
        <v>1030201200578</v>
      </c>
    </row>
    <row r="709" spans="1:13" x14ac:dyDescent="0.25">
      <c r="A709" t="s">
        <v>13744</v>
      </c>
      <c r="B709" t="s">
        <v>13745</v>
      </c>
      <c r="C709" t="s">
        <v>13745</v>
      </c>
      <c r="D709" t="s">
        <v>16595</v>
      </c>
      <c r="E709" t="s">
        <v>1166</v>
      </c>
      <c r="F709" t="s">
        <v>321</v>
      </c>
      <c r="G709" t="s">
        <v>15998</v>
      </c>
      <c r="H709" t="s">
        <v>15994</v>
      </c>
      <c r="J709" t="s">
        <v>8315</v>
      </c>
      <c r="K709" t="s">
        <v>16616</v>
      </c>
      <c r="L709">
        <v>21601001</v>
      </c>
      <c r="M709">
        <v>1030201200578</v>
      </c>
    </row>
    <row r="710" spans="1:13" x14ac:dyDescent="0.25">
      <c r="A710" t="s">
        <v>13746</v>
      </c>
      <c r="B710" t="s">
        <v>13747</v>
      </c>
      <c r="C710" t="s">
        <v>13747</v>
      </c>
      <c r="D710" t="s">
        <v>16595</v>
      </c>
      <c r="E710" t="s">
        <v>1166</v>
      </c>
      <c r="F710" t="s">
        <v>321</v>
      </c>
      <c r="G710" t="s">
        <v>15998</v>
      </c>
      <c r="H710" t="s">
        <v>15994</v>
      </c>
      <c r="J710" t="s">
        <v>8315</v>
      </c>
      <c r="K710" t="s">
        <v>16617</v>
      </c>
      <c r="L710">
        <v>21601001</v>
      </c>
      <c r="M710">
        <v>1030201200578</v>
      </c>
    </row>
    <row r="711" spans="1:13" x14ac:dyDescent="0.25">
      <c r="A711" t="s">
        <v>13748</v>
      </c>
      <c r="B711" t="s">
        <v>13749</v>
      </c>
      <c r="C711" t="s">
        <v>13749</v>
      </c>
      <c r="D711" t="s">
        <v>16595</v>
      </c>
      <c r="E711" t="s">
        <v>1166</v>
      </c>
      <c r="F711" t="s">
        <v>321</v>
      </c>
      <c r="G711" t="s">
        <v>15998</v>
      </c>
      <c r="H711" t="s">
        <v>15994</v>
      </c>
      <c r="J711" t="s">
        <v>8315</v>
      </c>
      <c r="K711" t="s">
        <v>16618</v>
      </c>
      <c r="L711">
        <v>21601001</v>
      </c>
      <c r="M711">
        <v>1030201200578</v>
      </c>
    </row>
    <row r="712" spans="1:13" x14ac:dyDescent="0.25">
      <c r="A712">
        <v>216004696</v>
      </c>
      <c r="B712" t="s">
        <v>1140</v>
      </c>
      <c r="C712" t="s">
        <v>1140</v>
      </c>
      <c r="D712" t="s">
        <v>16595</v>
      </c>
      <c r="E712" t="s">
        <v>1142</v>
      </c>
      <c r="F712" t="s">
        <v>321</v>
      </c>
      <c r="G712" t="s">
        <v>15957</v>
      </c>
      <c r="H712" t="s">
        <v>15994</v>
      </c>
      <c r="I712">
        <v>2</v>
      </c>
      <c r="J712" t="s">
        <v>8315</v>
      </c>
      <c r="K712" t="s">
        <v>16619</v>
      </c>
      <c r="L712">
        <v>21601001</v>
      </c>
      <c r="M712">
        <v>1030201200590</v>
      </c>
    </row>
    <row r="713" spans="1:13" x14ac:dyDescent="0.25">
      <c r="A713" t="s">
        <v>13750</v>
      </c>
      <c r="B713" t="s">
        <v>13751</v>
      </c>
      <c r="C713" t="s">
        <v>13751</v>
      </c>
      <c r="D713" t="s">
        <v>16595</v>
      </c>
      <c r="E713" t="s">
        <v>1142</v>
      </c>
      <c r="F713" t="s">
        <v>321</v>
      </c>
      <c r="G713" t="s">
        <v>15998</v>
      </c>
      <c r="H713" t="s">
        <v>15994</v>
      </c>
      <c r="J713" t="s">
        <v>8315</v>
      </c>
      <c r="K713" t="s">
        <v>16602</v>
      </c>
      <c r="L713">
        <v>21601001</v>
      </c>
      <c r="M713">
        <v>1030201200590</v>
      </c>
    </row>
    <row r="714" spans="1:13" x14ac:dyDescent="0.25">
      <c r="A714" t="s">
        <v>13752</v>
      </c>
      <c r="B714" t="s">
        <v>13753</v>
      </c>
      <c r="C714" t="s">
        <v>13753</v>
      </c>
      <c r="D714" t="s">
        <v>16595</v>
      </c>
      <c r="E714" t="s">
        <v>1142</v>
      </c>
      <c r="F714" t="s">
        <v>321</v>
      </c>
      <c r="G714" t="s">
        <v>15998</v>
      </c>
      <c r="H714" t="s">
        <v>15994</v>
      </c>
      <c r="J714" t="s">
        <v>8315</v>
      </c>
      <c r="K714" t="s">
        <v>16603</v>
      </c>
      <c r="L714">
        <v>21601001</v>
      </c>
      <c r="M714">
        <v>1030201200590</v>
      </c>
    </row>
    <row r="715" spans="1:13" x14ac:dyDescent="0.25">
      <c r="A715">
        <v>216004706</v>
      </c>
      <c r="B715" t="s">
        <v>1149</v>
      </c>
      <c r="C715" t="s">
        <v>1149</v>
      </c>
      <c r="D715" t="s">
        <v>16595</v>
      </c>
      <c r="E715" t="s">
        <v>1151</v>
      </c>
      <c r="F715" t="s">
        <v>321</v>
      </c>
      <c r="G715" t="s">
        <v>15957</v>
      </c>
      <c r="H715" t="s">
        <v>15994</v>
      </c>
      <c r="I715">
        <v>1</v>
      </c>
      <c r="J715" t="s">
        <v>8315</v>
      </c>
      <c r="K715" t="s">
        <v>16620</v>
      </c>
      <c r="L715">
        <v>21601001</v>
      </c>
      <c r="M715">
        <v>1030201200600</v>
      </c>
    </row>
    <row r="716" spans="1:13" x14ac:dyDescent="0.25">
      <c r="A716" t="s">
        <v>13754</v>
      </c>
      <c r="B716" t="s">
        <v>13755</v>
      </c>
      <c r="C716" t="s">
        <v>13755</v>
      </c>
      <c r="D716" t="s">
        <v>16595</v>
      </c>
      <c r="E716" t="s">
        <v>1151</v>
      </c>
      <c r="F716" t="s">
        <v>321</v>
      </c>
      <c r="G716" t="s">
        <v>15998</v>
      </c>
      <c r="H716" t="s">
        <v>15994</v>
      </c>
      <c r="J716" t="s">
        <v>8315</v>
      </c>
      <c r="K716" t="s">
        <v>13756</v>
      </c>
      <c r="L716">
        <v>21601001</v>
      </c>
      <c r="M716">
        <v>1030201200600</v>
      </c>
    </row>
    <row r="717" spans="1:13" x14ac:dyDescent="0.25">
      <c r="A717">
        <v>216004738</v>
      </c>
      <c r="B717" t="s">
        <v>1155</v>
      </c>
      <c r="C717" t="s">
        <v>1155</v>
      </c>
      <c r="D717" t="s">
        <v>16595</v>
      </c>
      <c r="E717" t="s">
        <v>1157</v>
      </c>
      <c r="F717" t="s">
        <v>321</v>
      </c>
      <c r="G717" t="s">
        <v>15957</v>
      </c>
      <c r="H717" t="s">
        <v>15994</v>
      </c>
      <c r="I717">
        <v>3</v>
      </c>
      <c r="J717" t="s">
        <v>8315</v>
      </c>
      <c r="K717" t="s">
        <v>16621</v>
      </c>
      <c r="L717">
        <v>21601001</v>
      </c>
      <c r="M717">
        <v>1030201200633</v>
      </c>
    </row>
    <row r="718" spans="1:13" x14ac:dyDescent="0.25">
      <c r="A718" t="s">
        <v>13757</v>
      </c>
      <c r="B718" t="s">
        <v>13758</v>
      </c>
      <c r="C718" t="s">
        <v>13758</v>
      </c>
      <c r="D718" t="s">
        <v>16595</v>
      </c>
      <c r="E718" t="s">
        <v>1157</v>
      </c>
      <c r="F718" t="s">
        <v>321</v>
      </c>
      <c r="G718" t="s">
        <v>15998</v>
      </c>
      <c r="H718" t="s">
        <v>15994</v>
      </c>
      <c r="J718" t="s">
        <v>8315</v>
      </c>
      <c r="K718" t="s">
        <v>16622</v>
      </c>
      <c r="L718">
        <v>21601001</v>
      </c>
      <c r="M718">
        <v>1030201200633</v>
      </c>
    </row>
    <row r="719" spans="1:13" x14ac:dyDescent="0.25">
      <c r="A719" t="s">
        <v>13759</v>
      </c>
      <c r="B719" t="s">
        <v>13760</v>
      </c>
      <c r="C719" t="s">
        <v>13760</v>
      </c>
      <c r="D719" t="s">
        <v>16595</v>
      </c>
      <c r="E719" t="s">
        <v>1157</v>
      </c>
      <c r="F719" t="s">
        <v>321</v>
      </c>
      <c r="G719" t="s">
        <v>15998</v>
      </c>
      <c r="H719" t="s">
        <v>15994</v>
      </c>
      <c r="J719" t="s">
        <v>8315</v>
      </c>
      <c r="K719" t="s">
        <v>16623</v>
      </c>
      <c r="L719">
        <v>21601001</v>
      </c>
      <c r="M719">
        <v>1030201200633</v>
      </c>
    </row>
    <row r="720" spans="1:13" x14ac:dyDescent="0.25">
      <c r="A720" t="s">
        <v>13761</v>
      </c>
      <c r="B720" t="s">
        <v>13762</v>
      </c>
      <c r="C720" t="s">
        <v>13762</v>
      </c>
      <c r="D720" t="s">
        <v>16595</v>
      </c>
      <c r="E720" t="s">
        <v>1157</v>
      </c>
      <c r="F720" t="s">
        <v>321</v>
      </c>
      <c r="G720" t="s">
        <v>15998</v>
      </c>
      <c r="H720" t="s">
        <v>15994</v>
      </c>
      <c r="J720" t="s">
        <v>8315</v>
      </c>
      <c r="K720" t="s">
        <v>16624</v>
      </c>
      <c r="L720">
        <v>21601001</v>
      </c>
      <c r="M720">
        <v>1030201200633</v>
      </c>
    </row>
    <row r="721" spans="1:13" x14ac:dyDescent="0.25">
      <c r="A721">
        <v>216004752</v>
      </c>
      <c r="B721" t="s">
        <v>1185</v>
      </c>
      <c r="C721" t="s">
        <v>1185</v>
      </c>
      <c r="D721" t="s">
        <v>16595</v>
      </c>
      <c r="E721" t="s">
        <v>1187</v>
      </c>
      <c r="F721" t="s">
        <v>321</v>
      </c>
      <c r="G721" t="s">
        <v>15957</v>
      </c>
      <c r="H721" t="s">
        <v>15994</v>
      </c>
      <c r="I721">
        <v>3</v>
      </c>
      <c r="J721" t="s">
        <v>8315</v>
      </c>
      <c r="K721" t="s">
        <v>16625</v>
      </c>
      <c r="L721">
        <v>21601001</v>
      </c>
      <c r="M721">
        <v>1030201200655</v>
      </c>
    </row>
    <row r="722" spans="1:13" x14ac:dyDescent="0.25">
      <c r="A722" t="s">
        <v>13763</v>
      </c>
      <c r="B722" t="s">
        <v>13764</v>
      </c>
      <c r="C722" t="s">
        <v>13764</v>
      </c>
      <c r="D722" t="s">
        <v>16595</v>
      </c>
      <c r="E722" t="s">
        <v>1187</v>
      </c>
      <c r="F722" t="s">
        <v>321</v>
      </c>
      <c r="G722" t="s">
        <v>15998</v>
      </c>
      <c r="H722" t="s">
        <v>15994</v>
      </c>
      <c r="J722" t="s">
        <v>8315</v>
      </c>
      <c r="K722" t="s">
        <v>16626</v>
      </c>
      <c r="L722">
        <v>21601001</v>
      </c>
      <c r="M722">
        <v>1030201200655</v>
      </c>
    </row>
    <row r="723" spans="1:13" x14ac:dyDescent="0.25">
      <c r="A723" t="s">
        <v>13765</v>
      </c>
      <c r="B723" t="s">
        <v>13766</v>
      </c>
      <c r="C723" t="s">
        <v>13766</v>
      </c>
      <c r="D723" t="s">
        <v>16595</v>
      </c>
      <c r="E723" t="s">
        <v>1187</v>
      </c>
      <c r="F723" t="s">
        <v>321</v>
      </c>
      <c r="G723" t="s">
        <v>15998</v>
      </c>
      <c r="H723" t="s">
        <v>15994</v>
      </c>
      <c r="J723" t="s">
        <v>8315</v>
      </c>
      <c r="K723" t="s">
        <v>16606</v>
      </c>
      <c r="L723">
        <v>21601001</v>
      </c>
      <c r="M723">
        <v>1030201200655</v>
      </c>
    </row>
    <row r="724" spans="1:13" x14ac:dyDescent="0.25">
      <c r="A724" t="s">
        <v>13767</v>
      </c>
      <c r="B724" t="s">
        <v>13768</v>
      </c>
      <c r="C724" t="s">
        <v>13768</v>
      </c>
      <c r="D724" t="s">
        <v>16595</v>
      </c>
      <c r="E724" t="s">
        <v>1187</v>
      </c>
      <c r="F724" t="s">
        <v>321</v>
      </c>
      <c r="G724" t="s">
        <v>15998</v>
      </c>
      <c r="H724" t="s">
        <v>15994</v>
      </c>
      <c r="J724" t="s">
        <v>8315</v>
      </c>
      <c r="K724" t="s">
        <v>16627</v>
      </c>
      <c r="L724">
        <v>21601001</v>
      </c>
      <c r="M724">
        <v>1030201200655</v>
      </c>
    </row>
    <row r="725" spans="1:13" x14ac:dyDescent="0.25">
      <c r="A725">
        <v>216004784</v>
      </c>
      <c r="B725" t="s">
        <v>1161</v>
      </c>
      <c r="C725" t="s">
        <v>1161</v>
      </c>
      <c r="D725" t="s">
        <v>16595</v>
      </c>
      <c r="E725" t="s">
        <v>1163</v>
      </c>
      <c r="F725" t="s">
        <v>321</v>
      </c>
      <c r="G725" t="s">
        <v>15957</v>
      </c>
      <c r="H725" t="s">
        <v>15994</v>
      </c>
      <c r="I725">
        <v>2</v>
      </c>
      <c r="J725" t="s">
        <v>8315</v>
      </c>
      <c r="K725" t="s">
        <v>16628</v>
      </c>
      <c r="L725">
        <v>21601001</v>
      </c>
      <c r="M725">
        <v>1030201200699</v>
      </c>
    </row>
    <row r="726" spans="1:13" x14ac:dyDescent="0.25">
      <c r="A726" t="s">
        <v>13769</v>
      </c>
      <c r="B726" t="s">
        <v>13770</v>
      </c>
      <c r="C726" t="s">
        <v>13770</v>
      </c>
      <c r="D726" t="s">
        <v>16595</v>
      </c>
      <c r="E726" t="s">
        <v>1163</v>
      </c>
      <c r="F726" t="s">
        <v>321</v>
      </c>
      <c r="G726" t="s">
        <v>15998</v>
      </c>
      <c r="H726" t="s">
        <v>15994</v>
      </c>
      <c r="J726" t="s">
        <v>8315</v>
      </c>
      <c r="K726" t="s">
        <v>16629</v>
      </c>
      <c r="L726">
        <v>21601001</v>
      </c>
      <c r="M726">
        <v>1030201200699</v>
      </c>
    </row>
    <row r="727" spans="1:13" x14ac:dyDescent="0.25">
      <c r="A727" t="s">
        <v>13771</v>
      </c>
      <c r="B727" t="s">
        <v>13772</v>
      </c>
      <c r="C727" t="s">
        <v>13772</v>
      </c>
      <c r="D727" t="s">
        <v>16595</v>
      </c>
      <c r="E727" t="s">
        <v>1163</v>
      </c>
      <c r="F727" t="s">
        <v>321</v>
      </c>
      <c r="G727" t="s">
        <v>15998</v>
      </c>
      <c r="H727" t="s">
        <v>15994</v>
      </c>
      <c r="J727" t="s">
        <v>8315</v>
      </c>
      <c r="K727" t="s">
        <v>16630</v>
      </c>
      <c r="L727">
        <v>21601001</v>
      </c>
      <c r="M727">
        <v>1030201200699</v>
      </c>
    </row>
    <row r="728" spans="1:13" x14ac:dyDescent="0.25">
      <c r="A728">
        <v>216004791</v>
      </c>
      <c r="B728" t="s">
        <v>1146</v>
      </c>
      <c r="C728" t="s">
        <v>1146</v>
      </c>
      <c r="D728" t="s">
        <v>16595</v>
      </c>
      <c r="E728" t="s">
        <v>1148</v>
      </c>
      <c r="F728" t="s">
        <v>321</v>
      </c>
      <c r="G728" t="s">
        <v>15957</v>
      </c>
      <c r="H728" t="s">
        <v>15994</v>
      </c>
      <c r="I728">
        <v>2</v>
      </c>
      <c r="J728" t="s">
        <v>8315</v>
      </c>
      <c r="K728" t="s">
        <v>16631</v>
      </c>
      <c r="L728">
        <v>21601001</v>
      </c>
      <c r="M728">
        <v>1030201200700</v>
      </c>
    </row>
    <row r="729" spans="1:13" x14ac:dyDescent="0.25">
      <c r="A729" t="s">
        <v>13773</v>
      </c>
      <c r="B729" t="s">
        <v>13774</v>
      </c>
      <c r="C729" t="s">
        <v>13774</v>
      </c>
      <c r="D729" t="s">
        <v>16595</v>
      </c>
      <c r="E729" t="s">
        <v>1148</v>
      </c>
      <c r="F729" t="s">
        <v>321</v>
      </c>
      <c r="G729" t="s">
        <v>15998</v>
      </c>
      <c r="H729" t="s">
        <v>15994</v>
      </c>
      <c r="J729" t="s">
        <v>8315</v>
      </c>
      <c r="K729" t="s">
        <v>16632</v>
      </c>
      <c r="L729">
        <v>21601001</v>
      </c>
      <c r="M729">
        <v>1030201200700</v>
      </c>
    </row>
    <row r="730" spans="1:13" x14ac:dyDescent="0.25">
      <c r="A730" t="s">
        <v>13775</v>
      </c>
      <c r="B730" t="s">
        <v>13776</v>
      </c>
      <c r="C730" t="s">
        <v>13776</v>
      </c>
      <c r="D730" t="s">
        <v>16595</v>
      </c>
      <c r="E730" t="s">
        <v>1148</v>
      </c>
      <c r="F730" t="s">
        <v>321</v>
      </c>
      <c r="G730" t="s">
        <v>15998</v>
      </c>
      <c r="H730" t="s">
        <v>15994</v>
      </c>
      <c r="J730" t="s">
        <v>8315</v>
      </c>
      <c r="K730" t="s">
        <v>16633</v>
      </c>
      <c r="L730">
        <v>21601001</v>
      </c>
      <c r="M730">
        <v>1030201200700</v>
      </c>
    </row>
    <row r="731" spans="1:13" x14ac:dyDescent="0.25">
      <c r="A731">
        <v>216004840</v>
      </c>
      <c r="B731" t="s">
        <v>1173</v>
      </c>
      <c r="C731" t="s">
        <v>1173</v>
      </c>
      <c r="D731" t="s">
        <v>16595</v>
      </c>
      <c r="E731" t="s">
        <v>1175</v>
      </c>
      <c r="F731" t="s">
        <v>321</v>
      </c>
      <c r="G731" t="s">
        <v>15957</v>
      </c>
      <c r="H731" t="s">
        <v>15994</v>
      </c>
      <c r="I731">
        <v>5</v>
      </c>
      <c r="J731" t="s">
        <v>8315</v>
      </c>
      <c r="K731" t="s">
        <v>16634</v>
      </c>
      <c r="L731">
        <v>21601001</v>
      </c>
      <c r="M731">
        <v>1030201200754</v>
      </c>
    </row>
    <row r="732" spans="1:13" x14ac:dyDescent="0.25">
      <c r="A732" t="s">
        <v>13777</v>
      </c>
      <c r="B732" t="s">
        <v>13778</v>
      </c>
      <c r="C732" t="s">
        <v>13778</v>
      </c>
      <c r="D732" t="s">
        <v>16595</v>
      </c>
      <c r="E732" t="s">
        <v>1175</v>
      </c>
      <c r="F732" t="s">
        <v>321</v>
      </c>
      <c r="G732" t="s">
        <v>15998</v>
      </c>
      <c r="H732" t="s">
        <v>15994</v>
      </c>
      <c r="J732" t="s">
        <v>8315</v>
      </c>
      <c r="K732" t="s">
        <v>16635</v>
      </c>
      <c r="L732">
        <v>21601001</v>
      </c>
      <c r="M732">
        <v>1030201200754</v>
      </c>
    </row>
    <row r="733" spans="1:13" x14ac:dyDescent="0.25">
      <c r="A733" t="s">
        <v>13779</v>
      </c>
      <c r="B733" t="s">
        <v>13780</v>
      </c>
      <c r="C733" t="s">
        <v>13780</v>
      </c>
      <c r="D733" t="s">
        <v>16595</v>
      </c>
      <c r="E733" t="s">
        <v>1175</v>
      </c>
      <c r="F733" t="s">
        <v>321</v>
      </c>
      <c r="G733" t="s">
        <v>15998</v>
      </c>
      <c r="H733" t="s">
        <v>15994</v>
      </c>
      <c r="J733" t="s">
        <v>8315</v>
      </c>
      <c r="K733" t="s">
        <v>16636</v>
      </c>
      <c r="L733">
        <v>21601001</v>
      </c>
      <c r="M733">
        <v>1030201200754</v>
      </c>
    </row>
    <row r="734" spans="1:13" x14ac:dyDescent="0.25">
      <c r="A734" t="s">
        <v>13781</v>
      </c>
      <c r="B734" t="s">
        <v>13782</v>
      </c>
      <c r="C734" t="s">
        <v>13782</v>
      </c>
      <c r="D734" t="s">
        <v>16595</v>
      </c>
      <c r="E734" t="s">
        <v>1175</v>
      </c>
      <c r="F734" t="s">
        <v>321</v>
      </c>
      <c r="G734" t="s">
        <v>15998</v>
      </c>
      <c r="H734" t="s">
        <v>15994</v>
      </c>
      <c r="J734" t="s">
        <v>8315</v>
      </c>
      <c r="K734" t="s">
        <v>16605</v>
      </c>
      <c r="L734">
        <v>21601001</v>
      </c>
      <c r="M734">
        <v>1030201200754</v>
      </c>
    </row>
    <row r="735" spans="1:13" x14ac:dyDescent="0.25">
      <c r="A735" t="s">
        <v>13783</v>
      </c>
      <c r="B735" t="s">
        <v>13784</v>
      </c>
      <c r="C735" t="s">
        <v>13784</v>
      </c>
      <c r="D735" t="s">
        <v>16595</v>
      </c>
      <c r="E735" t="s">
        <v>1175</v>
      </c>
      <c r="F735" t="s">
        <v>321</v>
      </c>
      <c r="G735" t="s">
        <v>15998</v>
      </c>
      <c r="H735" t="s">
        <v>15994</v>
      </c>
      <c r="J735" t="s">
        <v>8315</v>
      </c>
      <c r="K735" t="s">
        <v>16637</v>
      </c>
      <c r="L735">
        <v>21601001</v>
      </c>
      <c r="M735">
        <v>1030201200754</v>
      </c>
    </row>
    <row r="736" spans="1:13" x14ac:dyDescent="0.25">
      <c r="A736" t="s">
        <v>13785</v>
      </c>
      <c r="B736" t="s">
        <v>13786</v>
      </c>
      <c r="C736" t="s">
        <v>13786</v>
      </c>
      <c r="D736" t="s">
        <v>16595</v>
      </c>
      <c r="E736" t="s">
        <v>1175</v>
      </c>
      <c r="F736" t="s">
        <v>321</v>
      </c>
      <c r="G736" t="s">
        <v>15998</v>
      </c>
      <c r="H736" t="s">
        <v>15994</v>
      </c>
      <c r="J736" t="s">
        <v>8315</v>
      </c>
      <c r="K736" t="s">
        <v>16638</v>
      </c>
      <c r="L736">
        <v>21601001</v>
      </c>
      <c r="M736">
        <v>1030201200754</v>
      </c>
    </row>
    <row r="737" spans="1:13" x14ac:dyDescent="0.25">
      <c r="A737">
        <v>216004858</v>
      </c>
      <c r="B737" t="s">
        <v>1158</v>
      </c>
      <c r="C737" t="s">
        <v>1158</v>
      </c>
      <c r="D737" t="s">
        <v>16595</v>
      </c>
      <c r="E737" t="s">
        <v>1160</v>
      </c>
      <c r="F737" t="s">
        <v>321</v>
      </c>
      <c r="G737" t="s">
        <v>15957</v>
      </c>
      <c r="H737" t="s">
        <v>15994</v>
      </c>
      <c r="I737">
        <v>0</v>
      </c>
      <c r="J737" t="s">
        <v>8315</v>
      </c>
      <c r="K737" t="s">
        <v>16639</v>
      </c>
      <c r="L737">
        <v>21601001</v>
      </c>
      <c r="M737">
        <v>1030201200765</v>
      </c>
    </row>
    <row r="738" spans="1:13" x14ac:dyDescent="0.25">
      <c r="A738">
        <v>216004872</v>
      </c>
      <c r="B738" t="s">
        <v>1137</v>
      </c>
      <c r="C738" t="s">
        <v>1137</v>
      </c>
      <c r="D738" t="s">
        <v>16595</v>
      </c>
      <c r="E738" t="s">
        <v>1139</v>
      </c>
      <c r="F738" t="s">
        <v>321</v>
      </c>
      <c r="G738" t="s">
        <v>15957</v>
      </c>
      <c r="H738" t="s">
        <v>15994</v>
      </c>
      <c r="I738">
        <v>2</v>
      </c>
      <c r="J738" t="s">
        <v>8315</v>
      </c>
      <c r="K738" t="s">
        <v>16640</v>
      </c>
      <c r="L738">
        <v>21601001</v>
      </c>
      <c r="M738">
        <v>1030201200787</v>
      </c>
    </row>
    <row r="739" spans="1:13" x14ac:dyDescent="0.25">
      <c r="A739" t="s">
        <v>13787</v>
      </c>
      <c r="B739" t="s">
        <v>13788</v>
      </c>
      <c r="C739" t="s">
        <v>13788</v>
      </c>
      <c r="D739" t="s">
        <v>16595</v>
      </c>
      <c r="E739" t="s">
        <v>1139</v>
      </c>
      <c r="F739" t="s">
        <v>321</v>
      </c>
      <c r="G739" t="s">
        <v>15998</v>
      </c>
      <c r="H739" t="s">
        <v>15994</v>
      </c>
      <c r="J739" t="s">
        <v>8315</v>
      </c>
      <c r="K739" t="s">
        <v>16641</v>
      </c>
      <c r="L739">
        <v>21601001</v>
      </c>
      <c r="M739">
        <v>1030201200787</v>
      </c>
    </row>
    <row r="740" spans="1:13" x14ac:dyDescent="0.25">
      <c r="A740" t="s">
        <v>13789</v>
      </c>
      <c r="B740" t="s">
        <v>13790</v>
      </c>
      <c r="C740" t="s">
        <v>13790</v>
      </c>
      <c r="D740" t="s">
        <v>16595</v>
      </c>
      <c r="E740" t="s">
        <v>1139</v>
      </c>
      <c r="F740" t="s">
        <v>321</v>
      </c>
      <c r="G740" t="s">
        <v>15998</v>
      </c>
      <c r="H740" t="s">
        <v>15994</v>
      </c>
      <c r="J740" t="s">
        <v>8315</v>
      </c>
      <c r="K740" t="s">
        <v>16642</v>
      </c>
      <c r="L740">
        <v>21601001</v>
      </c>
      <c r="M740">
        <v>1030201200787</v>
      </c>
    </row>
    <row r="741" spans="1:13" x14ac:dyDescent="0.25">
      <c r="A741">
        <v>216007376</v>
      </c>
      <c r="B741" t="s">
        <v>16643</v>
      </c>
      <c r="C741" t="s">
        <v>16643</v>
      </c>
      <c r="D741" t="s">
        <v>16595</v>
      </c>
      <c r="E741" t="s">
        <v>1178</v>
      </c>
      <c r="F741" t="s">
        <v>321</v>
      </c>
      <c r="G741" t="s">
        <v>15957</v>
      </c>
      <c r="H741" t="s">
        <v>15994</v>
      </c>
      <c r="I741">
        <v>0</v>
      </c>
      <c r="J741" t="s">
        <v>8315</v>
      </c>
      <c r="K741" t="s">
        <v>16644</v>
      </c>
      <c r="L741">
        <v>21601001</v>
      </c>
      <c r="M741">
        <v>1150280049798</v>
      </c>
    </row>
    <row r="742" spans="1:13" x14ac:dyDescent="0.25">
      <c r="A742">
        <v>217002719</v>
      </c>
      <c r="B742" t="s">
        <v>16647</v>
      </c>
      <c r="C742" t="s">
        <v>16647</v>
      </c>
      <c r="D742" t="s">
        <v>16645</v>
      </c>
      <c r="E742" t="s">
        <v>2555</v>
      </c>
      <c r="F742" t="s">
        <v>321</v>
      </c>
      <c r="G742" t="s">
        <v>15957</v>
      </c>
      <c r="H742" t="s">
        <v>15994</v>
      </c>
      <c r="I742">
        <v>1</v>
      </c>
      <c r="J742" t="s">
        <v>8315</v>
      </c>
      <c r="K742" t="s">
        <v>16648</v>
      </c>
      <c r="L742">
        <v>21701001</v>
      </c>
      <c r="M742">
        <v>1020200734894</v>
      </c>
    </row>
    <row r="743" spans="1:13" x14ac:dyDescent="0.25">
      <c r="A743" t="s">
        <v>13791</v>
      </c>
      <c r="B743" t="s">
        <v>13792</v>
      </c>
      <c r="C743" t="s">
        <v>13792</v>
      </c>
      <c r="D743" t="s">
        <v>16645</v>
      </c>
      <c r="E743" t="s">
        <v>2555</v>
      </c>
      <c r="F743" t="s">
        <v>321</v>
      </c>
      <c r="G743" t="s">
        <v>15998</v>
      </c>
      <c r="H743" t="s">
        <v>15994</v>
      </c>
      <c r="J743" t="s">
        <v>8315</v>
      </c>
      <c r="K743" t="s">
        <v>16649</v>
      </c>
      <c r="L743">
        <v>21701001</v>
      </c>
      <c r="M743">
        <v>1020200734894</v>
      </c>
    </row>
    <row r="744" spans="1:13" x14ac:dyDescent="0.25">
      <c r="A744">
        <v>217003159</v>
      </c>
      <c r="B744" t="s">
        <v>16650</v>
      </c>
      <c r="C744" t="s">
        <v>16650</v>
      </c>
      <c r="D744" t="s">
        <v>16645</v>
      </c>
      <c r="E744" t="s">
        <v>2524</v>
      </c>
      <c r="F744" t="s">
        <v>321</v>
      </c>
      <c r="G744" t="s">
        <v>15957</v>
      </c>
      <c r="H744" t="s">
        <v>15994</v>
      </c>
      <c r="I744">
        <v>0</v>
      </c>
      <c r="J744" t="s">
        <v>8315</v>
      </c>
      <c r="K744" t="s">
        <v>16651</v>
      </c>
      <c r="L744">
        <v>21701001</v>
      </c>
      <c r="M744">
        <v>1020200734355</v>
      </c>
    </row>
    <row r="745" spans="1:13" x14ac:dyDescent="0.25">
      <c r="A745">
        <v>217003208</v>
      </c>
      <c r="B745" t="s">
        <v>16652</v>
      </c>
      <c r="C745" t="s">
        <v>16652</v>
      </c>
      <c r="D745" t="s">
        <v>16645</v>
      </c>
      <c r="E745" t="s">
        <v>2531</v>
      </c>
      <c r="F745" t="s">
        <v>321</v>
      </c>
      <c r="G745" t="s">
        <v>15957</v>
      </c>
      <c r="H745" t="s">
        <v>15994</v>
      </c>
      <c r="I745">
        <v>0</v>
      </c>
      <c r="J745" t="s">
        <v>8416</v>
      </c>
      <c r="K745" t="s">
        <v>16653</v>
      </c>
      <c r="L745">
        <v>21701001</v>
      </c>
      <c r="M745">
        <v>1020200734388</v>
      </c>
    </row>
    <row r="746" spans="1:13" x14ac:dyDescent="0.25">
      <c r="A746">
        <v>217003222</v>
      </c>
      <c r="B746" t="s">
        <v>16654</v>
      </c>
      <c r="C746" t="s">
        <v>16654</v>
      </c>
      <c r="D746" t="s">
        <v>16645</v>
      </c>
      <c r="E746" t="s">
        <v>2540</v>
      </c>
      <c r="F746" t="s">
        <v>321</v>
      </c>
      <c r="G746" t="s">
        <v>15957</v>
      </c>
      <c r="H746" t="s">
        <v>15994</v>
      </c>
      <c r="I746">
        <v>0</v>
      </c>
      <c r="J746" t="s">
        <v>8315</v>
      </c>
      <c r="K746" t="s">
        <v>16655</v>
      </c>
      <c r="L746">
        <v>21701001</v>
      </c>
      <c r="M746">
        <v>1020200734377</v>
      </c>
    </row>
    <row r="747" spans="1:13" x14ac:dyDescent="0.25">
      <c r="A747">
        <v>217003254</v>
      </c>
      <c r="B747" t="s">
        <v>16656</v>
      </c>
      <c r="C747" t="s">
        <v>16656</v>
      </c>
      <c r="D747" t="s">
        <v>16645</v>
      </c>
      <c r="E747" t="s">
        <v>16657</v>
      </c>
      <c r="F747" t="s">
        <v>1970</v>
      </c>
      <c r="G747" t="s">
        <v>15957</v>
      </c>
      <c r="H747" t="s">
        <v>15994</v>
      </c>
      <c r="I747">
        <v>4</v>
      </c>
      <c r="J747" t="s">
        <v>8315</v>
      </c>
      <c r="K747" t="s">
        <v>16658</v>
      </c>
      <c r="L747">
        <v>21701001</v>
      </c>
      <c r="M747">
        <v>1020200734971</v>
      </c>
    </row>
    <row r="748" spans="1:13" x14ac:dyDescent="0.25">
      <c r="A748" t="s">
        <v>13793</v>
      </c>
      <c r="B748" t="s">
        <v>13796</v>
      </c>
      <c r="C748" t="s">
        <v>13796</v>
      </c>
      <c r="D748" t="s">
        <v>16645</v>
      </c>
      <c r="E748" t="s">
        <v>16657</v>
      </c>
      <c r="F748" t="s">
        <v>1970</v>
      </c>
      <c r="G748" t="s">
        <v>15998</v>
      </c>
      <c r="H748" t="s">
        <v>15994</v>
      </c>
      <c r="J748" t="s">
        <v>8315</v>
      </c>
      <c r="K748" t="s">
        <v>13797</v>
      </c>
      <c r="L748">
        <v>21701001</v>
      </c>
      <c r="M748">
        <v>1020200734971</v>
      </c>
    </row>
    <row r="749" spans="1:13" x14ac:dyDescent="0.25">
      <c r="A749" t="s">
        <v>13795</v>
      </c>
      <c r="B749" t="s">
        <v>13799</v>
      </c>
      <c r="C749" t="s">
        <v>13799</v>
      </c>
      <c r="D749" t="s">
        <v>16645</v>
      </c>
      <c r="E749" t="s">
        <v>16657</v>
      </c>
      <c r="F749" t="s">
        <v>1970</v>
      </c>
      <c r="G749" t="s">
        <v>15998</v>
      </c>
      <c r="H749" t="s">
        <v>15994</v>
      </c>
      <c r="J749" t="s">
        <v>8315</v>
      </c>
      <c r="K749" t="s">
        <v>16659</v>
      </c>
      <c r="L749">
        <v>21701001</v>
      </c>
      <c r="M749">
        <v>1020200734971</v>
      </c>
    </row>
    <row r="750" spans="1:13" x14ac:dyDescent="0.25">
      <c r="A750" t="s">
        <v>13798</v>
      </c>
      <c r="B750" t="s">
        <v>13801</v>
      </c>
      <c r="C750" t="s">
        <v>13801</v>
      </c>
      <c r="D750" t="s">
        <v>16645</v>
      </c>
      <c r="E750" t="s">
        <v>16657</v>
      </c>
      <c r="F750" t="s">
        <v>1970</v>
      </c>
      <c r="G750" t="s">
        <v>15998</v>
      </c>
      <c r="H750" t="s">
        <v>15994</v>
      </c>
      <c r="J750" t="s">
        <v>8315</v>
      </c>
      <c r="K750" t="s">
        <v>16660</v>
      </c>
      <c r="L750">
        <v>21701001</v>
      </c>
      <c r="M750">
        <v>1020200734971</v>
      </c>
    </row>
    <row r="751" spans="1:13" x14ac:dyDescent="0.25">
      <c r="A751" t="s">
        <v>13800</v>
      </c>
      <c r="B751" t="s">
        <v>16661</v>
      </c>
      <c r="C751" t="s">
        <v>16661</v>
      </c>
      <c r="D751" t="s">
        <v>16645</v>
      </c>
      <c r="E751" t="s">
        <v>16657</v>
      </c>
      <c r="F751" t="s">
        <v>1970</v>
      </c>
      <c r="G751" t="s">
        <v>15998</v>
      </c>
      <c r="H751" t="s">
        <v>15994</v>
      </c>
      <c r="J751" t="s">
        <v>8315</v>
      </c>
      <c r="K751" t="s">
        <v>13794</v>
      </c>
      <c r="L751">
        <v>21701001</v>
      </c>
      <c r="M751">
        <v>1020200734971</v>
      </c>
    </row>
    <row r="752" spans="1:13" x14ac:dyDescent="0.25">
      <c r="A752">
        <v>217003261</v>
      </c>
      <c r="B752" t="s">
        <v>16662</v>
      </c>
      <c r="C752" t="s">
        <v>16662</v>
      </c>
      <c r="D752" t="s">
        <v>16645</v>
      </c>
      <c r="E752" t="s">
        <v>2558</v>
      </c>
      <c r="F752" t="s">
        <v>321</v>
      </c>
      <c r="G752" t="s">
        <v>15957</v>
      </c>
      <c r="H752" t="s">
        <v>15994</v>
      </c>
      <c r="I752">
        <v>1</v>
      </c>
      <c r="J752" t="s">
        <v>8315</v>
      </c>
      <c r="K752" t="s">
        <v>16663</v>
      </c>
      <c r="L752">
        <v>21701001</v>
      </c>
      <c r="M752">
        <v>1020200734300</v>
      </c>
    </row>
    <row r="753" spans="1:13" x14ac:dyDescent="0.25">
      <c r="A753" t="s">
        <v>13802</v>
      </c>
      <c r="B753" t="s">
        <v>13803</v>
      </c>
      <c r="C753" t="s">
        <v>13803</v>
      </c>
      <c r="D753" t="s">
        <v>16645</v>
      </c>
      <c r="E753" t="s">
        <v>2558</v>
      </c>
      <c r="F753" t="s">
        <v>321</v>
      </c>
      <c r="G753" t="s">
        <v>15998</v>
      </c>
      <c r="H753" t="s">
        <v>15994</v>
      </c>
      <c r="J753" t="s">
        <v>8315</v>
      </c>
      <c r="K753" t="s">
        <v>16664</v>
      </c>
      <c r="L753">
        <v>21701001</v>
      </c>
      <c r="M753">
        <v>1020200734300</v>
      </c>
    </row>
    <row r="754" spans="1:13" x14ac:dyDescent="0.25">
      <c r="A754">
        <v>217003279</v>
      </c>
      <c r="B754" t="s">
        <v>16665</v>
      </c>
      <c r="C754" t="s">
        <v>16665</v>
      </c>
      <c r="D754" t="s">
        <v>16645</v>
      </c>
      <c r="E754" t="s">
        <v>16666</v>
      </c>
      <c r="F754" t="s">
        <v>321</v>
      </c>
      <c r="G754" t="s">
        <v>15957</v>
      </c>
      <c r="H754" t="s">
        <v>15994</v>
      </c>
      <c r="I754">
        <v>2</v>
      </c>
      <c r="J754" t="s">
        <v>8315</v>
      </c>
      <c r="K754" t="s">
        <v>16667</v>
      </c>
      <c r="L754">
        <v>21701001</v>
      </c>
      <c r="M754">
        <v>1020200734839</v>
      </c>
    </row>
    <row r="755" spans="1:13" x14ac:dyDescent="0.25">
      <c r="A755" t="s">
        <v>13804</v>
      </c>
      <c r="B755" t="s">
        <v>13805</v>
      </c>
      <c r="C755" t="s">
        <v>13805</v>
      </c>
      <c r="D755" t="s">
        <v>16645</v>
      </c>
      <c r="E755" t="s">
        <v>16666</v>
      </c>
      <c r="F755" t="s">
        <v>321</v>
      </c>
      <c r="G755" t="s">
        <v>15998</v>
      </c>
      <c r="H755" t="s">
        <v>15994</v>
      </c>
      <c r="J755" t="s">
        <v>8315</v>
      </c>
      <c r="K755" t="s">
        <v>16668</v>
      </c>
      <c r="L755">
        <v>21701001</v>
      </c>
      <c r="M755">
        <v>1020200734839</v>
      </c>
    </row>
    <row r="756" spans="1:13" x14ac:dyDescent="0.25">
      <c r="A756" t="s">
        <v>13806</v>
      </c>
      <c r="B756" t="s">
        <v>13807</v>
      </c>
      <c r="C756" t="s">
        <v>13807</v>
      </c>
      <c r="D756" t="s">
        <v>16645</v>
      </c>
      <c r="E756" t="s">
        <v>16666</v>
      </c>
      <c r="F756" t="s">
        <v>321</v>
      </c>
      <c r="G756" t="s">
        <v>15998</v>
      </c>
      <c r="H756" t="s">
        <v>15994</v>
      </c>
      <c r="J756" t="s">
        <v>8315</v>
      </c>
      <c r="K756" t="s">
        <v>16669</v>
      </c>
      <c r="L756">
        <v>21701001</v>
      </c>
      <c r="M756">
        <v>1020200734839</v>
      </c>
    </row>
    <row r="757" spans="1:13" x14ac:dyDescent="0.25">
      <c r="A757">
        <v>217003374</v>
      </c>
      <c r="B757" t="s">
        <v>16670</v>
      </c>
      <c r="C757" t="s">
        <v>16670</v>
      </c>
      <c r="D757" t="s">
        <v>16645</v>
      </c>
      <c r="E757" t="s">
        <v>2518</v>
      </c>
      <c r="F757" t="s">
        <v>321</v>
      </c>
      <c r="G757" t="s">
        <v>15957</v>
      </c>
      <c r="H757" t="s">
        <v>15994</v>
      </c>
      <c r="I757">
        <v>5</v>
      </c>
      <c r="J757" t="s">
        <v>8315</v>
      </c>
      <c r="K757" t="s">
        <v>16671</v>
      </c>
      <c r="L757">
        <v>21701001</v>
      </c>
      <c r="M757">
        <v>1020200734828</v>
      </c>
    </row>
    <row r="758" spans="1:13" x14ac:dyDescent="0.25">
      <c r="A758" t="s">
        <v>13808</v>
      </c>
      <c r="B758" t="s">
        <v>13809</v>
      </c>
      <c r="C758" t="s">
        <v>13809</v>
      </c>
      <c r="D758" t="s">
        <v>16645</v>
      </c>
      <c r="E758" t="s">
        <v>2518</v>
      </c>
      <c r="F758" t="s">
        <v>321</v>
      </c>
      <c r="G758" t="s">
        <v>15998</v>
      </c>
      <c r="H758" t="s">
        <v>15994</v>
      </c>
      <c r="J758" t="s">
        <v>8315</v>
      </c>
      <c r="K758" t="s">
        <v>16672</v>
      </c>
      <c r="L758">
        <v>21701001</v>
      </c>
      <c r="M758">
        <v>1020200734828</v>
      </c>
    </row>
    <row r="759" spans="1:13" x14ac:dyDescent="0.25">
      <c r="A759" t="s">
        <v>13810</v>
      </c>
      <c r="B759" t="s">
        <v>13811</v>
      </c>
      <c r="C759" t="s">
        <v>13811</v>
      </c>
      <c r="D759" t="s">
        <v>16645</v>
      </c>
      <c r="E759" t="s">
        <v>2518</v>
      </c>
      <c r="F759" t="s">
        <v>321</v>
      </c>
      <c r="G759" t="s">
        <v>15998</v>
      </c>
      <c r="H759" t="s">
        <v>15994</v>
      </c>
      <c r="J759" t="s">
        <v>8315</v>
      </c>
      <c r="K759" t="s">
        <v>16673</v>
      </c>
      <c r="L759">
        <v>21701001</v>
      </c>
      <c r="M759">
        <v>1020200734828</v>
      </c>
    </row>
    <row r="760" spans="1:13" x14ac:dyDescent="0.25">
      <c r="A760" t="s">
        <v>13812</v>
      </c>
      <c r="B760" t="s">
        <v>13813</v>
      </c>
      <c r="C760" t="s">
        <v>13813</v>
      </c>
      <c r="D760" t="s">
        <v>16645</v>
      </c>
      <c r="E760" t="s">
        <v>2518</v>
      </c>
      <c r="F760" t="s">
        <v>321</v>
      </c>
      <c r="G760" t="s">
        <v>15998</v>
      </c>
      <c r="H760" t="s">
        <v>15994</v>
      </c>
      <c r="J760" t="s">
        <v>8315</v>
      </c>
      <c r="K760" t="s">
        <v>16674</v>
      </c>
      <c r="L760">
        <v>21701001</v>
      </c>
      <c r="M760">
        <v>1020200734828</v>
      </c>
    </row>
    <row r="761" spans="1:13" x14ac:dyDescent="0.25">
      <c r="A761" t="s">
        <v>13814</v>
      </c>
      <c r="B761" t="s">
        <v>13815</v>
      </c>
      <c r="C761" t="s">
        <v>13815</v>
      </c>
      <c r="D761" t="s">
        <v>16645</v>
      </c>
      <c r="E761" t="s">
        <v>2518</v>
      </c>
      <c r="F761" t="s">
        <v>321</v>
      </c>
      <c r="G761" t="s">
        <v>15998</v>
      </c>
      <c r="H761" t="s">
        <v>15994</v>
      </c>
      <c r="J761" t="s">
        <v>8315</v>
      </c>
      <c r="K761" t="s">
        <v>16675</v>
      </c>
      <c r="L761">
        <v>21701001</v>
      </c>
      <c r="M761">
        <v>1020200734828</v>
      </c>
    </row>
    <row r="762" spans="1:13" x14ac:dyDescent="0.25">
      <c r="A762" t="s">
        <v>13816</v>
      </c>
      <c r="B762" t="s">
        <v>13817</v>
      </c>
      <c r="C762" t="s">
        <v>13817</v>
      </c>
      <c r="D762" t="s">
        <v>16645</v>
      </c>
      <c r="E762" t="s">
        <v>2518</v>
      </c>
      <c r="F762" t="s">
        <v>321</v>
      </c>
      <c r="G762" t="s">
        <v>15998</v>
      </c>
      <c r="H762" t="s">
        <v>15994</v>
      </c>
      <c r="J762" t="s">
        <v>8315</v>
      </c>
      <c r="K762" t="s">
        <v>16676</v>
      </c>
      <c r="L762">
        <v>21701001</v>
      </c>
      <c r="M762">
        <v>1020200734828</v>
      </c>
    </row>
    <row r="763" spans="1:13" x14ac:dyDescent="0.25">
      <c r="A763">
        <v>217003399</v>
      </c>
      <c r="B763" t="s">
        <v>16677</v>
      </c>
      <c r="C763" t="s">
        <v>16677</v>
      </c>
      <c r="D763" t="s">
        <v>16645</v>
      </c>
      <c r="E763" t="s">
        <v>2521</v>
      </c>
      <c r="F763" t="s">
        <v>321</v>
      </c>
      <c r="G763" t="s">
        <v>15957</v>
      </c>
      <c r="H763" t="s">
        <v>15994</v>
      </c>
      <c r="I763">
        <v>0</v>
      </c>
      <c r="J763" t="s">
        <v>8315</v>
      </c>
      <c r="K763" t="s">
        <v>16678</v>
      </c>
      <c r="L763">
        <v>21701001</v>
      </c>
      <c r="M763">
        <v>1020200734564</v>
      </c>
    </row>
    <row r="764" spans="1:13" x14ac:dyDescent="0.25">
      <c r="A764">
        <v>217003455</v>
      </c>
      <c r="B764" t="s">
        <v>16679</v>
      </c>
      <c r="C764" t="s">
        <v>16679</v>
      </c>
      <c r="D764" t="s">
        <v>16645</v>
      </c>
      <c r="E764" t="s">
        <v>16680</v>
      </c>
      <c r="F764" t="s">
        <v>325</v>
      </c>
      <c r="G764" t="s">
        <v>15957</v>
      </c>
      <c r="H764" t="s">
        <v>15994</v>
      </c>
      <c r="I764">
        <v>2</v>
      </c>
      <c r="J764" t="s">
        <v>8315</v>
      </c>
      <c r="K764" t="s">
        <v>16681</v>
      </c>
      <c r="L764">
        <v>21701001</v>
      </c>
      <c r="M764">
        <v>1020200734608</v>
      </c>
    </row>
    <row r="765" spans="1:13" x14ac:dyDescent="0.25">
      <c r="A765" t="s">
        <v>13818</v>
      </c>
      <c r="B765" t="s">
        <v>13819</v>
      </c>
      <c r="C765" t="s">
        <v>13819</v>
      </c>
      <c r="D765" t="s">
        <v>16645</v>
      </c>
      <c r="E765" t="s">
        <v>16680</v>
      </c>
      <c r="F765" t="s">
        <v>325</v>
      </c>
      <c r="G765" t="s">
        <v>15998</v>
      </c>
      <c r="H765" t="s">
        <v>15994</v>
      </c>
      <c r="J765" t="s">
        <v>8315</v>
      </c>
      <c r="K765" t="s">
        <v>16682</v>
      </c>
      <c r="L765">
        <v>21701001</v>
      </c>
      <c r="M765">
        <v>1020200734608</v>
      </c>
    </row>
    <row r="766" spans="1:13" x14ac:dyDescent="0.25">
      <c r="A766" t="s">
        <v>13820</v>
      </c>
      <c r="B766" t="s">
        <v>13821</v>
      </c>
      <c r="C766" t="s">
        <v>13821</v>
      </c>
      <c r="D766" t="s">
        <v>16645</v>
      </c>
      <c r="E766" t="s">
        <v>16680</v>
      </c>
      <c r="F766" t="s">
        <v>325</v>
      </c>
      <c r="G766" t="s">
        <v>15998</v>
      </c>
      <c r="H766" t="s">
        <v>15994</v>
      </c>
      <c r="J766" t="s">
        <v>8315</v>
      </c>
      <c r="K766" t="s">
        <v>16683</v>
      </c>
      <c r="L766">
        <v>21701001</v>
      </c>
      <c r="M766">
        <v>1020200734608</v>
      </c>
    </row>
    <row r="767" spans="1:13" x14ac:dyDescent="0.25">
      <c r="A767">
        <v>217003462</v>
      </c>
      <c r="B767" t="s">
        <v>16684</v>
      </c>
      <c r="C767" t="s">
        <v>16684</v>
      </c>
      <c r="D767" t="s">
        <v>16645</v>
      </c>
      <c r="E767" t="s">
        <v>2534</v>
      </c>
      <c r="F767" t="s">
        <v>345</v>
      </c>
      <c r="G767" t="s">
        <v>15957</v>
      </c>
      <c r="H767" t="s">
        <v>15994</v>
      </c>
      <c r="I767">
        <v>0</v>
      </c>
      <c r="J767" t="s">
        <v>8416</v>
      </c>
      <c r="K767" t="s">
        <v>16685</v>
      </c>
      <c r="L767">
        <v>21701001</v>
      </c>
      <c r="M767">
        <v>1020200734872</v>
      </c>
    </row>
    <row r="768" spans="1:13" x14ac:dyDescent="0.25">
      <c r="A768">
        <v>217003470</v>
      </c>
      <c r="B768" t="s">
        <v>16686</v>
      </c>
      <c r="C768" t="s">
        <v>16686</v>
      </c>
      <c r="D768" t="s">
        <v>16645</v>
      </c>
      <c r="E768" t="s">
        <v>2537</v>
      </c>
      <c r="F768" t="s">
        <v>345</v>
      </c>
      <c r="G768" t="s">
        <v>15957</v>
      </c>
      <c r="H768" t="s">
        <v>15994</v>
      </c>
      <c r="I768">
        <v>0</v>
      </c>
      <c r="J768" t="s">
        <v>8696</v>
      </c>
      <c r="K768" t="s">
        <v>16687</v>
      </c>
      <c r="L768">
        <v>21701001</v>
      </c>
      <c r="M768">
        <v>1020200734454</v>
      </c>
    </row>
    <row r="769" spans="1:13" x14ac:dyDescent="0.25">
      <c r="A769">
        <v>217003494</v>
      </c>
      <c r="B769" t="s">
        <v>16688</v>
      </c>
      <c r="C769" t="s">
        <v>16688</v>
      </c>
      <c r="D769" t="s">
        <v>16645</v>
      </c>
      <c r="E769" t="s">
        <v>2543</v>
      </c>
      <c r="F769" t="s">
        <v>321</v>
      </c>
      <c r="G769" t="s">
        <v>15957</v>
      </c>
      <c r="H769" t="s">
        <v>15994</v>
      </c>
      <c r="I769">
        <v>1</v>
      </c>
      <c r="J769" t="s">
        <v>8315</v>
      </c>
      <c r="K769" t="s">
        <v>16689</v>
      </c>
      <c r="L769">
        <v>21701001</v>
      </c>
      <c r="M769">
        <v>1020200734399</v>
      </c>
    </row>
    <row r="770" spans="1:13" x14ac:dyDescent="0.25">
      <c r="A770" t="s">
        <v>13822</v>
      </c>
      <c r="B770" t="s">
        <v>13823</v>
      </c>
      <c r="C770" t="s">
        <v>13823</v>
      </c>
      <c r="D770" t="s">
        <v>16645</v>
      </c>
      <c r="E770" t="s">
        <v>2543</v>
      </c>
      <c r="F770" t="s">
        <v>321</v>
      </c>
      <c r="G770" t="s">
        <v>15998</v>
      </c>
      <c r="H770" t="s">
        <v>15994</v>
      </c>
      <c r="J770" t="s">
        <v>8315</v>
      </c>
      <c r="K770" t="s">
        <v>16690</v>
      </c>
      <c r="L770">
        <v>21701001</v>
      </c>
      <c r="M770">
        <v>1020200734399</v>
      </c>
    </row>
    <row r="771" spans="1:13" x14ac:dyDescent="0.25">
      <c r="A771">
        <v>217003906</v>
      </c>
      <c r="B771" t="s">
        <v>16691</v>
      </c>
      <c r="C771" t="s">
        <v>16691</v>
      </c>
      <c r="D771" t="s">
        <v>16645</v>
      </c>
      <c r="E771" t="s">
        <v>2561</v>
      </c>
      <c r="F771" t="s">
        <v>414</v>
      </c>
      <c r="G771" t="s">
        <v>15957</v>
      </c>
      <c r="H771" t="s">
        <v>15994</v>
      </c>
      <c r="I771">
        <v>0</v>
      </c>
      <c r="J771" t="s">
        <v>8315</v>
      </c>
      <c r="K771" t="s">
        <v>16692</v>
      </c>
      <c r="L771">
        <v>21701001</v>
      </c>
      <c r="M771">
        <v>1020200734950</v>
      </c>
    </row>
    <row r="772" spans="1:13" x14ac:dyDescent="0.25">
      <c r="A772">
        <v>217003913</v>
      </c>
      <c r="B772" t="s">
        <v>16693</v>
      </c>
      <c r="C772" t="s">
        <v>16693</v>
      </c>
      <c r="D772" t="s">
        <v>16645</v>
      </c>
      <c r="E772" t="s">
        <v>2549</v>
      </c>
      <c r="F772" t="s">
        <v>414</v>
      </c>
      <c r="G772" t="s">
        <v>15957</v>
      </c>
      <c r="H772" t="s">
        <v>15994</v>
      </c>
      <c r="I772">
        <v>0</v>
      </c>
      <c r="J772" t="s">
        <v>8315</v>
      </c>
      <c r="K772" t="s">
        <v>16694</v>
      </c>
      <c r="L772">
        <v>21701001</v>
      </c>
      <c r="M772">
        <v>1020200734916</v>
      </c>
    </row>
    <row r="773" spans="1:13" x14ac:dyDescent="0.25">
      <c r="A773">
        <v>217005854</v>
      </c>
      <c r="B773" t="s">
        <v>2568</v>
      </c>
      <c r="C773" t="s">
        <v>2568</v>
      </c>
      <c r="D773" t="s">
        <v>16645</v>
      </c>
      <c r="E773" t="s">
        <v>2570</v>
      </c>
      <c r="F773" t="s">
        <v>321</v>
      </c>
      <c r="G773" t="s">
        <v>15957</v>
      </c>
      <c r="H773" t="s">
        <v>15994</v>
      </c>
      <c r="I773">
        <v>0</v>
      </c>
      <c r="J773" t="s">
        <v>8315</v>
      </c>
      <c r="K773" t="s">
        <v>16695</v>
      </c>
      <c r="L773">
        <v>21701001</v>
      </c>
      <c r="M773">
        <v>1090271000016</v>
      </c>
    </row>
    <row r="774" spans="1:13" x14ac:dyDescent="0.25">
      <c r="A774">
        <v>217005861</v>
      </c>
      <c r="B774" t="s">
        <v>2565</v>
      </c>
      <c r="C774" t="s">
        <v>2565</v>
      </c>
      <c r="D774" t="s">
        <v>16645</v>
      </c>
      <c r="E774" t="s">
        <v>2567</v>
      </c>
      <c r="F774" t="s">
        <v>321</v>
      </c>
      <c r="G774" t="s">
        <v>15957</v>
      </c>
      <c r="H774" t="s">
        <v>15994</v>
      </c>
      <c r="I774">
        <v>0</v>
      </c>
      <c r="J774" t="s">
        <v>8315</v>
      </c>
      <c r="K774" t="s">
        <v>9049</v>
      </c>
      <c r="L774">
        <v>21701001</v>
      </c>
      <c r="M774">
        <v>1090271000027</v>
      </c>
    </row>
    <row r="775" spans="1:13" x14ac:dyDescent="0.25">
      <c r="A775">
        <v>217006061</v>
      </c>
      <c r="B775" t="s">
        <v>16696</v>
      </c>
      <c r="C775" t="s">
        <v>16696</v>
      </c>
      <c r="D775" t="s">
        <v>16645</v>
      </c>
      <c r="E775" t="s">
        <v>2564</v>
      </c>
      <c r="F775" t="s">
        <v>473</v>
      </c>
      <c r="G775" t="s">
        <v>15957</v>
      </c>
      <c r="H775" t="s">
        <v>15994</v>
      </c>
      <c r="I775">
        <v>0</v>
      </c>
      <c r="J775" t="s">
        <v>8315</v>
      </c>
      <c r="K775" t="s">
        <v>16697</v>
      </c>
      <c r="L775">
        <v>21701001</v>
      </c>
      <c r="M775">
        <v>1090271000720</v>
      </c>
    </row>
    <row r="776" spans="1:13" x14ac:dyDescent="0.25">
      <c r="A776">
        <v>217007273</v>
      </c>
      <c r="B776" t="s">
        <v>16698</v>
      </c>
      <c r="C776" t="s">
        <v>16698</v>
      </c>
      <c r="D776" t="s">
        <v>16645</v>
      </c>
      <c r="E776" t="s">
        <v>2546</v>
      </c>
      <c r="F776" t="s">
        <v>414</v>
      </c>
      <c r="G776" t="s">
        <v>15957</v>
      </c>
      <c r="H776" t="s">
        <v>15994</v>
      </c>
      <c r="I776">
        <v>0</v>
      </c>
      <c r="J776" t="s">
        <v>8315</v>
      </c>
      <c r="K776" t="s">
        <v>9053</v>
      </c>
      <c r="L776">
        <v>21701001</v>
      </c>
      <c r="M776">
        <v>1190280028982</v>
      </c>
    </row>
    <row r="777" spans="1:13" x14ac:dyDescent="0.25">
      <c r="A777">
        <v>217007347</v>
      </c>
      <c r="B777" t="s">
        <v>16699</v>
      </c>
      <c r="C777" t="s">
        <v>16699</v>
      </c>
      <c r="D777" t="s">
        <v>16645</v>
      </c>
      <c r="E777" t="s">
        <v>2573</v>
      </c>
      <c r="F777" t="s">
        <v>414</v>
      </c>
      <c r="G777" t="s">
        <v>15957</v>
      </c>
      <c r="H777" t="s">
        <v>15994</v>
      </c>
      <c r="I777">
        <v>0</v>
      </c>
      <c r="J777" t="s">
        <v>8315</v>
      </c>
      <c r="K777" t="s">
        <v>9055</v>
      </c>
      <c r="L777">
        <v>21701001</v>
      </c>
      <c r="M777">
        <v>1190280056581</v>
      </c>
    </row>
    <row r="778" spans="1:13" x14ac:dyDescent="0.25">
      <c r="A778">
        <v>218000425</v>
      </c>
      <c r="B778" t="s">
        <v>1206</v>
      </c>
      <c r="C778" t="s">
        <v>1206</v>
      </c>
      <c r="D778" t="s">
        <v>16700</v>
      </c>
      <c r="E778" t="s">
        <v>8236</v>
      </c>
      <c r="F778" t="s">
        <v>325</v>
      </c>
      <c r="G778" t="s">
        <v>15957</v>
      </c>
      <c r="H778" t="s">
        <v>15994</v>
      </c>
      <c r="I778">
        <v>4</v>
      </c>
      <c r="J778" t="s">
        <v>8315</v>
      </c>
      <c r="K778" t="s">
        <v>16702</v>
      </c>
      <c r="L778">
        <v>21801001</v>
      </c>
      <c r="M778">
        <v>1020201626279</v>
      </c>
    </row>
    <row r="779" spans="1:13" x14ac:dyDescent="0.25">
      <c r="A779" t="s">
        <v>13824</v>
      </c>
      <c r="B779" t="s">
        <v>13825</v>
      </c>
      <c r="C779" t="s">
        <v>13825</v>
      </c>
      <c r="D779" t="s">
        <v>16700</v>
      </c>
      <c r="E779" t="s">
        <v>8236</v>
      </c>
      <c r="F779" t="s">
        <v>325</v>
      </c>
      <c r="G779" t="s">
        <v>15998</v>
      </c>
      <c r="H779" t="s">
        <v>15994</v>
      </c>
      <c r="J779" t="s">
        <v>8315</v>
      </c>
      <c r="K779" t="s">
        <v>16703</v>
      </c>
      <c r="L779">
        <v>21801001</v>
      </c>
      <c r="M779">
        <v>1020201626279</v>
      </c>
    </row>
    <row r="780" spans="1:13" x14ac:dyDescent="0.25">
      <c r="A780" t="s">
        <v>13826</v>
      </c>
      <c r="B780" t="s">
        <v>13827</v>
      </c>
      <c r="C780" t="s">
        <v>13827</v>
      </c>
      <c r="D780" t="s">
        <v>16700</v>
      </c>
      <c r="E780" t="s">
        <v>8236</v>
      </c>
      <c r="F780" t="s">
        <v>325</v>
      </c>
      <c r="G780" t="s">
        <v>15998</v>
      </c>
      <c r="H780" t="s">
        <v>15994</v>
      </c>
      <c r="J780" t="s">
        <v>8315</v>
      </c>
      <c r="K780" t="s">
        <v>16704</v>
      </c>
      <c r="L780">
        <v>21801001</v>
      </c>
      <c r="M780">
        <v>1020201626279</v>
      </c>
    </row>
    <row r="781" spans="1:13" x14ac:dyDescent="0.25">
      <c r="A781" t="s">
        <v>13828</v>
      </c>
      <c r="B781" t="s">
        <v>13829</v>
      </c>
      <c r="C781" t="s">
        <v>13829</v>
      </c>
      <c r="D781" t="s">
        <v>16700</v>
      </c>
      <c r="E781" t="s">
        <v>8236</v>
      </c>
      <c r="F781" t="s">
        <v>325</v>
      </c>
      <c r="G781" t="s">
        <v>15998</v>
      </c>
      <c r="H781" t="s">
        <v>15994</v>
      </c>
      <c r="J781" t="s">
        <v>8315</v>
      </c>
      <c r="K781" t="s">
        <v>16705</v>
      </c>
      <c r="L781">
        <v>21801001</v>
      </c>
      <c r="M781">
        <v>1020201626279</v>
      </c>
    </row>
    <row r="782" spans="1:13" x14ac:dyDescent="0.25">
      <c r="A782" t="s">
        <v>13830</v>
      </c>
      <c r="B782" t="s">
        <v>13831</v>
      </c>
      <c r="C782" t="s">
        <v>13831</v>
      </c>
      <c r="D782" t="s">
        <v>16700</v>
      </c>
      <c r="E782" t="s">
        <v>8236</v>
      </c>
      <c r="F782" t="s">
        <v>325</v>
      </c>
      <c r="G782" t="s">
        <v>15998</v>
      </c>
      <c r="H782" t="s">
        <v>15994</v>
      </c>
      <c r="J782" t="s">
        <v>8315</v>
      </c>
      <c r="K782" t="s">
        <v>16706</v>
      </c>
      <c r="L782">
        <v>21801001</v>
      </c>
      <c r="M782">
        <v>1020201626279</v>
      </c>
    </row>
    <row r="783" spans="1:13" x14ac:dyDescent="0.25">
      <c r="A783">
        <v>218000873</v>
      </c>
      <c r="B783" t="s">
        <v>6872</v>
      </c>
      <c r="C783" t="s">
        <v>6872</v>
      </c>
      <c r="D783" t="s">
        <v>16700</v>
      </c>
      <c r="E783" t="s">
        <v>6874</v>
      </c>
      <c r="F783" t="s">
        <v>321</v>
      </c>
      <c r="G783" t="s">
        <v>15957</v>
      </c>
      <c r="H783" t="s">
        <v>15994</v>
      </c>
      <c r="I783">
        <v>7</v>
      </c>
      <c r="J783" t="s">
        <v>8315</v>
      </c>
      <c r="K783" t="s">
        <v>16707</v>
      </c>
      <c r="L783">
        <v>21801001</v>
      </c>
      <c r="M783">
        <v>1030202045895</v>
      </c>
    </row>
    <row r="784" spans="1:13" x14ac:dyDescent="0.25">
      <c r="A784" t="s">
        <v>13832</v>
      </c>
      <c r="B784" t="s">
        <v>13833</v>
      </c>
      <c r="C784" t="s">
        <v>13833</v>
      </c>
      <c r="D784" t="s">
        <v>16700</v>
      </c>
      <c r="E784" t="s">
        <v>6874</v>
      </c>
      <c r="F784" t="s">
        <v>321</v>
      </c>
      <c r="G784" t="s">
        <v>15998</v>
      </c>
      <c r="H784" t="s">
        <v>15994</v>
      </c>
      <c r="J784" t="s">
        <v>8315</v>
      </c>
      <c r="K784" t="s">
        <v>16708</v>
      </c>
      <c r="L784">
        <v>21801001</v>
      </c>
      <c r="M784">
        <v>1030202045895</v>
      </c>
    </row>
    <row r="785" spans="1:13" x14ac:dyDescent="0.25">
      <c r="A785" t="s">
        <v>13834</v>
      </c>
      <c r="B785" t="s">
        <v>13835</v>
      </c>
      <c r="C785" t="s">
        <v>13835</v>
      </c>
      <c r="D785" t="s">
        <v>16700</v>
      </c>
      <c r="E785" t="s">
        <v>6874</v>
      </c>
      <c r="F785" t="s">
        <v>321</v>
      </c>
      <c r="G785" t="s">
        <v>15998</v>
      </c>
      <c r="H785" t="s">
        <v>15994</v>
      </c>
      <c r="J785" t="s">
        <v>8315</v>
      </c>
      <c r="K785" t="s">
        <v>16709</v>
      </c>
      <c r="L785">
        <v>21801001</v>
      </c>
      <c r="M785">
        <v>1030202045895</v>
      </c>
    </row>
    <row r="786" spans="1:13" x14ac:dyDescent="0.25">
      <c r="A786" t="s">
        <v>13836</v>
      </c>
      <c r="B786" t="s">
        <v>13837</v>
      </c>
      <c r="C786" t="s">
        <v>13837</v>
      </c>
      <c r="D786" t="s">
        <v>16700</v>
      </c>
      <c r="E786" t="s">
        <v>6874</v>
      </c>
      <c r="F786" t="s">
        <v>321</v>
      </c>
      <c r="G786" t="s">
        <v>15998</v>
      </c>
      <c r="H786" t="s">
        <v>15994</v>
      </c>
      <c r="J786" t="s">
        <v>8315</v>
      </c>
      <c r="K786" t="s">
        <v>16710</v>
      </c>
      <c r="L786">
        <v>21801001</v>
      </c>
      <c r="M786">
        <v>1030202045895</v>
      </c>
    </row>
    <row r="787" spans="1:13" x14ac:dyDescent="0.25">
      <c r="A787" t="s">
        <v>13838</v>
      </c>
      <c r="B787" t="s">
        <v>13839</v>
      </c>
      <c r="C787" t="s">
        <v>13839</v>
      </c>
      <c r="D787" t="s">
        <v>16700</v>
      </c>
      <c r="E787" t="s">
        <v>6874</v>
      </c>
      <c r="F787" t="s">
        <v>321</v>
      </c>
      <c r="G787" t="s">
        <v>15998</v>
      </c>
      <c r="H787" t="s">
        <v>15994</v>
      </c>
      <c r="J787" t="s">
        <v>8315</v>
      </c>
      <c r="K787" t="s">
        <v>16711</v>
      </c>
      <c r="L787">
        <v>21801001</v>
      </c>
      <c r="M787">
        <v>1030202045895</v>
      </c>
    </row>
    <row r="788" spans="1:13" x14ac:dyDescent="0.25">
      <c r="A788" t="s">
        <v>13840</v>
      </c>
      <c r="B788" t="s">
        <v>13841</v>
      </c>
      <c r="C788" t="s">
        <v>13841</v>
      </c>
      <c r="D788" t="s">
        <v>16700</v>
      </c>
      <c r="E788" t="s">
        <v>6874</v>
      </c>
      <c r="F788" t="s">
        <v>321</v>
      </c>
      <c r="G788" t="s">
        <v>15998</v>
      </c>
      <c r="H788" t="s">
        <v>15994</v>
      </c>
      <c r="J788" t="s">
        <v>8315</v>
      </c>
      <c r="K788" t="s">
        <v>16712</v>
      </c>
      <c r="L788">
        <v>21801001</v>
      </c>
      <c r="M788">
        <v>1030202045895</v>
      </c>
    </row>
    <row r="789" spans="1:13" x14ac:dyDescent="0.25">
      <c r="A789" t="s">
        <v>13842</v>
      </c>
      <c r="B789" t="s">
        <v>13843</v>
      </c>
      <c r="C789" t="s">
        <v>13843</v>
      </c>
      <c r="D789" t="s">
        <v>16700</v>
      </c>
      <c r="E789" t="s">
        <v>6874</v>
      </c>
      <c r="F789" t="s">
        <v>321</v>
      </c>
      <c r="G789" t="s">
        <v>15998</v>
      </c>
      <c r="H789" t="s">
        <v>15994</v>
      </c>
      <c r="J789" t="s">
        <v>8315</v>
      </c>
      <c r="K789" t="s">
        <v>16713</v>
      </c>
      <c r="L789">
        <v>21801001</v>
      </c>
      <c r="M789">
        <v>1030202045895</v>
      </c>
    </row>
    <row r="790" spans="1:13" x14ac:dyDescent="0.25">
      <c r="A790" t="s">
        <v>13844</v>
      </c>
      <c r="B790" t="s">
        <v>13845</v>
      </c>
      <c r="C790" t="s">
        <v>13845</v>
      </c>
      <c r="D790" t="s">
        <v>16700</v>
      </c>
      <c r="E790" t="s">
        <v>6874</v>
      </c>
      <c r="F790" t="s">
        <v>321</v>
      </c>
      <c r="G790" t="s">
        <v>15998</v>
      </c>
      <c r="H790" t="s">
        <v>15994</v>
      </c>
      <c r="J790" t="s">
        <v>8315</v>
      </c>
      <c r="K790" t="s">
        <v>16714</v>
      </c>
      <c r="L790">
        <v>21801001</v>
      </c>
      <c r="M790">
        <v>1030202045895</v>
      </c>
    </row>
    <row r="791" spans="1:13" x14ac:dyDescent="0.25">
      <c r="A791">
        <v>218002006</v>
      </c>
      <c r="B791" t="s">
        <v>1214</v>
      </c>
      <c r="C791" t="s">
        <v>1214</v>
      </c>
      <c r="D791" t="s">
        <v>16700</v>
      </c>
      <c r="E791" t="s">
        <v>1216</v>
      </c>
      <c r="F791" t="s">
        <v>321</v>
      </c>
      <c r="G791" t="s">
        <v>15957</v>
      </c>
      <c r="H791" t="s">
        <v>15994</v>
      </c>
      <c r="I791">
        <v>0</v>
      </c>
      <c r="J791" t="s">
        <v>8315</v>
      </c>
      <c r="K791" t="s">
        <v>16715</v>
      </c>
      <c r="L791">
        <v>21801001</v>
      </c>
      <c r="M791">
        <v>1030202043882</v>
      </c>
    </row>
    <row r="792" spans="1:13" x14ac:dyDescent="0.25">
      <c r="A792">
        <v>218002045</v>
      </c>
      <c r="B792" t="s">
        <v>1203</v>
      </c>
      <c r="C792" t="s">
        <v>1203</v>
      </c>
      <c r="D792" t="s">
        <v>16700</v>
      </c>
      <c r="E792" t="s">
        <v>1205</v>
      </c>
      <c r="F792" t="s">
        <v>321</v>
      </c>
      <c r="G792" t="s">
        <v>15957</v>
      </c>
      <c r="H792" t="s">
        <v>15994</v>
      </c>
      <c r="I792">
        <v>2</v>
      </c>
      <c r="J792" t="s">
        <v>8315</v>
      </c>
      <c r="K792" t="s">
        <v>16716</v>
      </c>
      <c r="L792">
        <v>21801001</v>
      </c>
      <c r="M792">
        <v>1030202044740</v>
      </c>
    </row>
    <row r="793" spans="1:13" x14ac:dyDescent="0.25">
      <c r="A793" t="s">
        <v>13846</v>
      </c>
      <c r="B793" t="s">
        <v>13847</v>
      </c>
      <c r="C793" t="s">
        <v>13847</v>
      </c>
      <c r="D793" t="s">
        <v>16700</v>
      </c>
      <c r="E793" t="s">
        <v>1205</v>
      </c>
      <c r="F793" t="s">
        <v>321</v>
      </c>
      <c r="G793" t="s">
        <v>15998</v>
      </c>
      <c r="H793" t="s">
        <v>15994</v>
      </c>
      <c r="J793" t="s">
        <v>8315</v>
      </c>
      <c r="K793" t="s">
        <v>16717</v>
      </c>
      <c r="L793">
        <v>21801001</v>
      </c>
      <c r="M793">
        <v>1030202044740</v>
      </c>
    </row>
    <row r="794" spans="1:13" x14ac:dyDescent="0.25">
      <c r="A794" t="s">
        <v>13848</v>
      </c>
      <c r="B794" t="s">
        <v>13849</v>
      </c>
      <c r="C794" t="s">
        <v>13849</v>
      </c>
      <c r="D794" t="s">
        <v>16700</v>
      </c>
      <c r="E794" t="s">
        <v>1205</v>
      </c>
      <c r="F794" t="s">
        <v>321</v>
      </c>
      <c r="G794" t="s">
        <v>15998</v>
      </c>
      <c r="H794" t="s">
        <v>15994</v>
      </c>
      <c r="J794" t="s">
        <v>8315</v>
      </c>
      <c r="K794" t="s">
        <v>16718</v>
      </c>
      <c r="L794">
        <v>21801001</v>
      </c>
      <c r="M794">
        <v>1030202044740</v>
      </c>
    </row>
    <row r="795" spans="1:13" x14ac:dyDescent="0.25">
      <c r="A795">
        <v>218002052</v>
      </c>
      <c r="B795" t="s">
        <v>1211</v>
      </c>
      <c r="C795" t="s">
        <v>1211</v>
      </c>
      <c r="D795" t="s">
        <v>16700</v>
      </c>
      <c r="E795" t="s">
        <v>1213</v>
      </c>
      <c r="F795" t="s">
        <v>321</v>
      </c>
      <c r="G795" t="s">
        <v>15957</v>
      </c>
      <c r="H795" t="s">
        <v>15994</v>
      </c>
      <c r="I795">
        <v>2</v>
      </c>
      <c r="J795" t="s">
        <v>8315</v>
      </c>
      <c r="K795" t="s">
        <v>16719</v>
      </c>
      <c r="L795">
        <v>21801001</v>
      </c>
      <c r="M795">
        <v>1030202046027</v>
      </c>
    </row>
    <row r="796" spans="1:13" x14ac:dyDescent="0.25">
      <c r="A796" t="s">
        <v>13850</v>
      </c>
      <c r="B796" t="s">
        <v>13851</v>
      </c>
      <c r="C796" t="s">
        <v>13851</v>
      </c>
      <c r="D796" t="s">
        <v>16700</v>
      </c>
      <c r="E796" t="s">
        <v>1213</v>
      </c>
      <c r="F796" t="s">
        <v>321</v>
      </c>
      <c r="G796" t="s">
        <v>15998</v>
      </c>
      <c r="H796" t="s">
        <v>15994</v>
      </c>
      <c r="J796" t="s">
        <v>8315</v>
      </c>
      <c r="K796" t="s">
        <v>16720</v>
      </c>
      <c r="L796">
        <v>21801001</v>
      </c>
      <c r="M796">
        <v>1030202046027</v>
      </c>
    </row>
    <row r="797" spans="1:13" x14ac:dyDescent="0.25">
      <c r="A797" t="s">
        <v>13852</v>
      </c>
      <c r="B797" t="s">
        <v>13853</v>
      </c>
      <c r="C797" t="s">
        <v>13853</v>
      </c>
      <c r="D797" t="s">
        <v>16700</v>
      </c>
      <c r="E797" t="s">
        <v>1213</v>
      </c>
      <c r="F797" t="s">
        <v>321</v>
      </c>
      <c r="G797" t="s">
        <v>15998</v>
      </c>
      <c r="H797" t="s">
        <v>15994</v>
      </c>
      <c r="J797" t="s">
        <v>8315</v>
      </c>
      <c r="K797" t="s">
        <v>16721</v>
      </c>
      <c r="L797">
        <v>21801001</v>
      </c>
      <c r="M797">
        <v>1030202046027</v>
      </c>
    </row>
    <row r="798" spans="1:13" x14ac:dyDescent="0.25">
      <c r="A798">
        <v>218002101</v>
      </c>
      <c r="B798" t="s">
        <v>1220</v>
      </c>
      <c r="C798" t="s">
        <v>1220</v>
      </c>
      <c r="D798" t="s">
        <v>16700</v>
      </c>
      <c r="E798" t="s">
        <v>1222</v>
      </c>
      <c r="F798" t="s">
        <v>321</v>
      </c>
      <c r="G798" t="s">
        <v>15957</v>
      </c>
      <c r="H798" t="s">
        <v>15994</v>
      </c>
      <c r="I798">
        <v>0</v>
      </c>
      <c r="J798" t="s">
        <v>8315</v>
      </c>
      <c r="K798" t="s">
        <v>16722</v>
      </c>
      <c r="L798">
        <v>21801001</v>
      </c>
      <c r="M798">
        <v>1030202045510</v>
      </c>
    </row>
    <row r="799" spans="1:13" x14ac:dyDescent="0.25">
      <c r="A799">
        <v>218002158</v>
      </c>
      <c r="B799" t="s">
        <v>1200</v>
      </c>
      <c r="C799" t="s">
        <v>1200</v>
      </c>
      <c r="D799" t="s">
        <v>16700</v>
      </c>
      <c r="E799" t="s">
        <v>1202</v>
      </c>
      <c r="F799" t="s">
        <v>321</v>
      </c>
      <c r="G799" t="s">
        <v>15957</v>
      </c>
      <c r="H799" t="s">
        <v>15994</v>
      </c>
      <c r="I799">
        <v>3</v>
      </c>
      <c r="J799" t="s">
        <v>8315</v>
      </c>
      <c r="K799" t="s">
        <v>16723</v>
      </c>
      <c r="L799">
        <v>21801001</v>
      </c>
      <c r="M799">
        <v>1030202045466</v>
      </c>
    </row>
    <row r="800" spans="1:13" x14ac:dyDescent="0.25">
      <c r="A800" t="s">
        <v>13854</v>
      </c>
      <c r="B800" t="s">
        <v>13855</v>
      </c>
      <c r="C800" t="s">
        <v>13855</v>
      </c>
      <c r="D800" t="s">
        <v>16700</v>
      </c>
      <c r="E800" t="s">
        <v>1202</v>
      </c>
      <c r="F800" t="s">
        <v>321</v>
      </c>
      <c r="G800" t="s">
        <v>15998</v>
      </c>
      <c r="H800" t="s">
        <v>15994</v>
      </c>
      <c r="J800" t="s">
        <v>8315</v>
      </c>
      <c r="K800" t="s">
        <v>16724</v>
      </c>
      <c r="L800">
        <v>21801001</v>
      </c>
      <c r="M800">
        <v>1030202045466</v>
      </c>
    </row>
    <row r="801" spans="1:13" x14ac:dyDescent="0.25">
      <c r="A801" t="s">
        <v>13856</v>
      </c>
      <c r="B801" t="s">
        <v>13857</v>
      </c>
      <c r="C801" t="s">
        <v>13857</v>
      </c>
      <c r="D801" t="s">
        <v>16700</v>
      </c>
      <c r="E801" t="s">
        <v>1202</v>
      </c>
      <c r="F801" t="s">
        <v>321</v>
      </c>
      <c r="G801" t="s">
        <v>15998</v>
      </c>
      <c r="H801" t="s">
        <v>15994</v>
      </c>
      <c r="J801" t="s">
        <v>8315</v>
      </c>
      <c r="K801" t="s">
        <v>16725</v>
      </c>
      <c r="L801">
        <v>21801001</v>
      </c>
      <c r="M801">
        <v>1030202045466</v>
      </c>
    </row>
    <row r="802" spans="1:13" x14ac:dyDescent="0.25">
      <c r="A802" t="s">
        <v>13858</v>
      </c>
      <c r="B802" t="s">
        <v>13859</v>
      </c>
      <c r="C802" t="s">
        <v>13859</v>
      </c>
      <c r="D802" t="s">
        <v>16700</v>
      </c>
      <c r="E802" t="s">
        <v>1202</v>
      </c>
      <c r="F802" t="s">
        <v>321</v>
      </c>
      <c r="G802" t="s">
        <v>15998</v>
      </c>
      <c r="H802" t="s">
        <v>15994</v>
      </c>
      <c r="J802" t="s">
        <v>8315</v>
      </c>
      <c r="K802" t="s">
        <v>16726</v>
      </c>
      <c r="L802">
        <v>21801001</v>
      </c>
      <c r="M802">
        <v>1030202045466</v>
      </c>
    </row>
    <row r="803" spans="1:13" x14ac:dyDescent="0.25">
      <c r="A803">
        <v>218002197</v>
      </c>
      <c r="B803" t="s">
        <v>1194</v>
      </c>
      <c r="C803" t="s">
        <v>1194</v>
      </c>
      <c r="D803" t="s">
        <v>16700</v>
      </c>
      <c r="E803" t="s">
        <v>16727</v>
      </c>
      <c r="F803" t="s">
        <v>321</v>
      </c>
      <c r="G803" t="s">
        <v>15957</v>
      </c>
      <c r="H803" t="s">
        <v>15994</v>
      </c>
      <c r="I803">
        <v>0</v>
      </c>
      <c r="J803" t="s">
        <v>8315</v>
      </c>
      <c r="K803" t="s">
        <v>16728</v>
      </c>
      <c r="L803">
        <v>21801001</v>
      </c>
      <c r="M803">
        <v>1030202045940</v>
      </c>
    </row>
    <row r="804" spans="1:13" x14ac:dyDescent="0.25">
      <c r="A804">
        <v>218002207</v>
      </c>
      <c r="B804" t="s">
        <v>1229</v>
      </c>
      <c r="C804" t="s">
        <v>1229</v>
      </c>
      <c r="D804" t="s">
        <v>16700</v>
      </c>
      <c r="E804" t="s">
        <v>1231</v>
      </c>
      <c r="F804" t="s">
        <v>321</v>
      </c>
      <c r="G804" t="s">
        <v>15957</v>
      </c>
      <c r="H804" t="s">
        <v>15994</v>
      </c>
      <c r="I804">
        <v>2</v>
      </c>
      <c r="J804" t="s">
        <v>8315</v>
      </c>
      <c r="K804" t="s">
        <v>16729</v>
      </c>
      <c r="L804">
        <v>21801001</v>
      </c>
      <c r="M804">
        <v>1030202045972</v>
      </c>
    </row>
    <row r="805" spans="1:13" x14ac:dyDescent="0.25">
      <c r="A805" t="s">
        <v>13860</v>
      </c>
      <c r="B805" t="s">
        <v>13861</v>
      </c>
      <c r="C805" t="s">
        <v>13861</v>
      </c>
      <c r="D805" t="s">
        <v>16700</v>
      </c>
      <c r="E805" t="s">
        <v>1231</v>
      </c>
      <c r="F805" t="s">
        <v>321</v>
      </c>
      <c r="G805" t="s">
        <v>15998</v>
      </c>
      <c r="H805" t="s">
        <v>15994</v>
      </c>
      <c r="J805" t="s">
        <v>8315</v>
      </c>
      <c r="K805" t="s">
        <v>16730</v>
      </c>
      <c r="L805">
        <v>21801001</v>
      </c>
      <c r="M805">
        <v>1030202045972</v>
      </c>
    </row>
    <row r="806" spans="1:13" x14ac:dyDescent="0.25">
      <c r="A806" t="s">
        <v>13862</v>
      </c>
      <c r="B806" t="s">
        <v>13863</v>
      </c>
      <c r="C806" t="s">
        <v>13863</v>
      </c>
      <c r="D806" t="s">
        <v>16700</v>
      </c>
      <c r="E806" t="s">
        <v>1231</v>
      </c>
      <c r="F806" t="s">
        <v>321</v>
      </c>
      <c r="G806" t="s">
        <v>15998</v>
      </c>
      <c r="H806" t="s">
        <v>15994</v>
      </c>
      <c r="J806" t="s">
        <v>8315</v>
      </c>
      <c r="K806" t="s">
        <v>16731</v>
      </c>
      <c r="L806">
        <v>21801001</v>
      </c>
      <c r="M806">
        <v>1030202045972</v>
      </c>
    </row>
    <row r="807" spans="1:13" x14ac:dyDescent="0.25">
      <c r="A807">
        <v>218002239</v>
      </c>
      <c r="B807" t="s">
        <v>6867</v>
      </c>
      <c r="C807" t="s">
        <v>6867</v>
      </c>
      <c r="D807" t="s">
        <v>16700</v>
      </c>
      <c r="E807" t="s">
        <v>6869</v>
      </c>
      <c r="F807" t="s">
        <v>321</v>
      </c>
      <c r="G807" t="s">
        <v>15957</v>
      </c>
      <c r="H807" t="s">
        <v>15994</v>
      </c>
      <c r="I807">
        <v>0</v>
      </c>
      <c r="J807" t="s">
        <v>8315</v>
      </c>
      <c r="K807" t="s">
        <v>16732</v>
      </c>
      <c r="L807">
        <v>21801001</v>
      </c>
      <c r="M807">
        <v>1030202044883</v>
      </c>
    </row>
    <row r="808" spans="1:13" x14ac:dyDescent="0.25">
      <c r="A808">
        <v>218002302</v>
      </c>
      <c r="B808" t="s">
        <v>6875</v>
      </c>
      <c r="C808" t="s">
        <v>6875</v>
      </c>
      <c r="D808" t="s">
        <v>16700</v>
      </c>
      <c r="E808" t="s">
        <v>16733</v>
      </c>
      <c r="F808" t="s">
        <v>2487</v>
      </c>
      <c r="G808" t="s">
        <v>15957</v>
      </c>
      <c r="H808" t="s">
        <v>15994</v>
      </c>
      <c r="I808">
        <v>0</v>
      </c>
      <c r="J808" t="s">
        <v>8315</v>
      </c>
      <c r="K808" t="s">
        <v>16734</v>
      </c>
      <c r="L808">
        <v>21801001</v>
      </c>
      <c r="M808">
        <v>1030202045961</v>
      </c>
    </row>
    <row r="809" spans="1:13" x14ac:dyDescent="0.25">
      <c r="A809">
        <v>218002327</v>
      </c>
      <c r="B809" t="s">
        <v>1223</v>
      </c>
      <c r="C809" t="s">
        <v>1223</v>
      </c>
      <c r="D809" t="s">
        <v>16700</v>
      </c>
      <c r="E809" t="s">
        <v>1225</v>
      </c>
      <c r="F809" t="s">
        <v>321</v>
      </c>
      <c r="G809" t="s">
        <v>15957</v>
      </c>
      <c r="H809" t="s">
        <v>15994</v>
      </c>
      <c r="I809">
        <v>0</v>
      </c>
      <c r="J809" t="s">
        <v>8315</v>
      </c>
      <c r="K809" t="s">
        <v>16735</v>
      </c>
      <c r="L809">
        <v>21801001</v>
      </c>
      <c r="M809">
        <v>1030202045994</v>
      </c>
    </row>
    <row r="810" spans="1:13" x14ac:dyDescent="0.25">
      <c r="A810">
        <v>218002359</v>
      </c>
      <c r="B810" t="s">
        <v>6864</v>
      </c>
      <c r="C810" t="s">
        <v>6864</v>
      </c>
      <c r="D810" t="s">
        <v>16700</v>
      </c>
      <c r="E810" t="s">
        <v>6866</v>
      </c>
      <c r="F810" t="s">
        <v>321</v>
      </c>
      <c r="G810" t="s">
        <v>15957</v>
      </c>
      <c r="H810" t="s">
        <v>15994</v>
      </c>
      <c r="I810">
        <v>0</v>
      </c>
      <c r="J810" t="s">
        <v>8315</v>
      </c>
      <c r="K810" t="s">
        <v>16736</v>
      </c>
      <c r="L810">
        <v>21801001</v>
      </c>
      <c r="M810">
        <v>1030202045246</v>
      </c>
    </row>
    <row r="811" spans="1:13" x14ac:dyDescent="0.25">
      <c r="A811">
        <v>218002380</v>
      </c>
      <c r="B811" t="s">
        <v>1208</v>
      </c>
      <c r="C811" t="s">
        <v>1208</v>
      </c>
      <c r="D811" t="s">
        <v>16700</v>
      </c>
      <c r="E811" t="s">
        <v>1210</v>
      </c>
      <c r="F811" t="s">
        <v>556</v>
      </c>
      <c r="G811" t="s">
        <v>15957</v>
      </c>
      <c r="H811" t="s">
        <v>15994</v>
      </c>
      <c r="I811">
        <v>0</v>
      </c>
      <c r="J811" t="s">
        <v>8315</v>
      </c>
      <c r="K811" t="s">
        <v>16737</v>
      </c>
      <c r="L811">
        <v>21801001</v>
      </c>
      <c r="M811">
        <v>1030202045500</v>
      </c>
    </row>
    <row r="812" spans="1:13" x14ac:dyDescent="0.25">
      <c r="A812">
        <v>218002503</v>
      </c>
      <c r="B812" t="s">
        <v>1232</v>
      </c>
      <c r="C812" t="s">
        <v>1232</v>
      </c>
      <c r="D812" t="s">
        <v>16700</v>
      </c>
      <c r="E812" t="s">
        <v>1234</v>
      </c>
      <c r="F812" t="s">
        <v>700</v>
      </c>
      <c r="G812" t="s">
        <v>15957</v>
      </c>
      <c r="H812" t="s">
        <v>15994</v>
      </c>
      <c r="I812">
        <v>0</v>
      </c>
      <c r="J812" t="s">
        <v>8315</v>
      </c>
      <c r="K812" t="s">
        <v>16738</v>
      </c>
      <c r="L812">
        <v>21801001</v>
      </c>
      <c r="M812">
        <v>1030202046456</v>
      </c>
    </row>
    <row r="813" spans="1:13" x14ac:dyDescent="0.25">
      <c r="A813">
        <v>218002599</v>
      </c>
      <c r="B813" t="s">
        <v>6881</v>
      </c>
      <c r="C813" t="s">
        <v>6881</v>
      </c>
      <c r="D813" t="s">
        <v>16700</v>
      </c>
      <c r="E813" t="s">
        <v>6883</v>
      </c>
      <c r="F813" t="s">
        <v>321</v>
      </c>
      <c r="G813" t="s">
        <v>15957</v>
      </c>
      <c r="H813" t="s">
        <v>15994</v>
      </c>
      <c r="I813">
        <v>0</v>
      </c>
      <c r="J813" t="s">
        <v>8315</v>
      </c>
      <c r="K813" t="s">
        <v>16739</v>
      </c>
      <c r="L813">
        <v>21801001</v>
      </c>
      <c r="M813">
        <v>1030202045830</v>
      </c>
    </row>
    <row r="814" spans="1:13" x14ac:dyDescent="0.25">
      <c r="A814">
        <v>218002800</v>
      </c>
      <c r="B814" t="s">
        <v>1197</v>
      </c>
      <c r="C814" t="s">
        <v>1197</v>
      </c>
      <c r="D814" t="s">
        <v>16700</v>
      </c>
      <c r="E814" t="s">
        <v>1199</v>
      </c>
      <c r="F814" t="s">
        <v>549</v>
      </c>
      <c r="G814" t="s">
        <v>15957</v>
      </c>
      <c r="H814" t="s">
        <v>15994</v>
      </c>
      <c r="I814">
        <v>0</v>
      </c>
      <c r="J814" t="s">
        <v>8315</v>
      </c>
      <c r="K814" t="s">
        <v>16740</v>
      </c>
      <c r="L814">
        <v>21801001</v>
      </c>
      <c r="M814">
        <v>1030202045543</v>
      </c>
    </row>
    <row r="815" spans="1:13" x14ac:dyDescent="0.25">
      <c r="A815">
        <v>218002888</v>
      </c>
      <c r="B815" t="s">
        <v>1217</v>
      </c>
      <c r="C815" t="s">
        <v>1217</v>
      </c>
      <c r="D815" t="s">
        <v>16700</v>
      </c>
      <c r="E815" t="s">
        <v>1219</v>
      </c>
      <c r="F815" t="s">
        <v>700</v>
      </c>
      <c r="G815" t="s">
        <v>15957</v>
      </c>
      <c r="H815" t="s">
        <v>15994</v>
      </c>
      <c r="I815">
        <v>0</v>
      </c>
      <c r="J815" t="s">
        <v>8315</v>
      </c>
      <c r="K815" t="s">
        <v>16741</v>
      </c>
      <c r="L815">
        <v>21801001</v>
      </c>
      <c r="M815">
        <v>1030202045763</v>
      </c>
    </row>
    <row r="816" spans="1:13" x14ac:dyDescent="0.25">
      <c r="A816">
        <v>218002920</v>
      </c>
      <c r="B816" t="s">
        <v>1235</v>
      </c>
      <c r="C816" t="s">
        <v>1235</v>
      </c>
      <c r="D816" t="s">
        <v>16700</v>
      </c>
      <c r="E816" t="s">
        <v>1237</v>
      </c>
      <c r="F816" t="s">
        <v>1238</v>
      </c>
      <c r="G816" t="s">
        <v>15957</v>
      </c>
      <c r="H816" t="s">
        <v>15994</v>
      </c>
      <c r="I816">
        <v>0</v>
      </c>
      <c r="J816" t="s">
        <v>8315</v>
      </c>
      <c r="K816" t="s">
        <v>16742</v>
      </c>
      <c r="L816">
        <v>21801001</v>
      </c>
      <c r="M816">
        <v>1030202045323</v>
      </c>
    </row>
    <row r="817" spans="1:13" x14ac:dyDescent="0.25">
      <c r="A817">
        <v>218004290</v>
      </c>
      <c r="B817" t="s">
        <v>16743</v>
      </c>
      <c r="C817" t="s">
        <v>16743</v>
      </c>
      <c r="D817" t="s">
        <v>16700</v>
      </c>
      <c r="E817" t="s">
        <v>1193</v>
      </c>
      <c r="F817" t="s">
        <v>321</v>
      </c>
      <c r="G817" t="s">
        <v>15957</v>
      </c>
      <c r="H817" t="s">
        <v>15994</v>
      </c>
      <c r="I817">
        <v>0</v>
      </c>
      <c r="J817" t="s">
        <v>8315</v>
      </c>
      <c r="K817" t="s">
        <v>9086</v>
      </c>
      <c r="L817">
        <v>21801001</v>
      </c>
      <c r="M817">
        <v>1100256000767</v>
      </c>
    </row>
    <row r="818" spans="1:13" x14ac:dyDescent="0.25">
      <c r="A818">
        <v>218004300</v>
      </c>
      <c r="B818" t="s">
        <v>16744</v>
      </c>
      <c r="C818" t="s">
        <v>16744</v>
      </c>
      <c r="D818" t="s">
        <v>16700</v>
      </c>
      <c r="E818" t="s">
        <v>16745</v>
      </c>
      <c r="F818" t="s">
        <v>325</v>
      </c>
      <c r="G818" t="s">
        <v>15957</v>
      </c>
      <c r="H818" t="s">
        <v>15994</v>
      </c>
      <c r="I818">
        <v>0</v>
      </c>
      <c r="J818" t="s">
        <v>8315</v>
      </c>
      <c r="K818" t="s">
        <v>16746</v>
      </c>
      <c r="L818">
        <v>21801001</v>
      </c>
      <c r="M818">
        <v>1100256000811</v>
      </c>
    </row>
    <row r="819" spans="1:13" x14ac:dyDescent="0.25">
      <c r="A819">
        <v>218995629</v>
      </c>
      <c r="B819" t="s">
        <v>1226</v>
      </c>
      <c r="C819" t="s">
        <v>1226</v>
      </c>
      <c r="D819" t="s">
        <v>16700</v>
      </c>
      <c r="E819" t="s">
        <v>1228</v>
      </c>
      <c r="F819" t="s">
        <v>321</v>
      </c>
      <c r="G819" t="s">
        <v>15957</v>
      </c>
      <c r="H819" t="s">
        <v>15994</v>
      </c>
      <c r="I819">
        <v>0</v>
      </c>
      <c r="J819" t="s">
        <v>8315</v>
      </c>
      <c r="K819" t="s">
        <v>16747</v>
      </c>
      <c r="L819">
        <v>21801001</v>
      </c>
      <c r="M819">
        <v>1190280045746</v>
      </c>
    </row>
    <row r="820" spans="1:13" x14ac:dyDescent="0.25">
      <c r="A820">
        <v>219004045</v>
      </c>
      <c r="B820" t="s">
        <v>16753</v>
      </c>
      <c r="C820" t="s">
        <v>16753</v>
      </c>
      <c r="D820" t="s">
        <v>16749</v>
      </c>
      <c r="E820" t="s">
        <v>6681</v>
      </c>
      <c r="F820" t="s">
        <v>921</v>
      </c>
      <c r="G820" t="s">
        <v>15957</v>
      </c>
      <c r="H820" t="s">
        <v>15994</v>
      </c>
      <c r="I820">
        <v>0</v>
      </c>
      <c r="J820" t="s">
        <v>8315</v>
      </c>
      <c r="K820" t="s">
        <v>16754</v>
      </c>
      <c r="L820">
        <v>21901001</v>
      </c>
      <c r="M820">
        <v>1020201254941</v>
      </c>
    </row>
    <row r="821" spans="1:13" x14ac:dyDescent="0.25">
      <c r="A821">
        <v>219004060</v>
      </c>
      <c r="B821" t="s">
        <v>4909</v>
      </c>
      <c r="C821" t="s">
        <v>4909</v>
      </c>
      <c r="D821" t="s">
        <v>16749</v>
      </c>
      <c r="E821" t="s">
        <v>4911</v>
      </c>
      <c r="F821" t="s">
        <v>325</v>
      </c>
      <c r="G821" t="s">
        <v>15957</v>
      </c>
      <c r="H821" t="s">
        <v>15994</v>
      </c>
      <c r="I821">
        <v>1</v>
      </c>
      <c r="J821" t="s">
        <v>8315</v>
      </c>
      <c r="K821" t="s">
        <v>16755</v>
      </c>
      <c r="L821">
        <v>21901001</v>
      </c>
      <c r="M821">
        <v>1020201252158</v>
      </c>
    </row>
    <row r="822" spans="1:13" x14ac:dyDescent="0.25">
      <c r="A822">
        <v>219004084</v>
      </c>
      <c r="B822" t="s">
        <v>4921</v>
      </c>
      <c r="C822" t="s">
        <v>4921</v>
      </c>
      <c r="D822" t="s">
        <v>16749</v>
      </c>
      <c r="E822" t="s">
        <v>4923</v>
      </c>
      <c r="F822" t="s">
        <v>325</v>
      </c>
      <c r="G822" t="s">
        <v>15957</v>
      </c>
      <c r="H822" t="s">
        <v>15994</v>
      </c>
      <c r="I822">
        <v>0</v>
      </c>
      <c r="J822" t="s">
        <v>8315</v>
      </c>
      <c r="K822" t="s">
        <v>16756</v>
      </c>
      <c r="L822">
        <v>21901001</v>
      </c>
      <c r="M822">
        <v>1020201255348</v>
      </c>
    </row>
    <row r="823" spans="1:13" x14ac:dyDescent="0.25">
      <c r="A823">
        <v>219004101</v>
      </c>
      <c r="B823" t="s">
        <v>4936</v>
      </c>
      <c r="C823" t="s">
        <v>4936</v>
      </c>
      <c r="D823" t="s">
        <v>16749</v>
      </c>
      <c r="E823" t="s">
        <v>4938</v>
      </c>
      <c r="F823" t="s">
        <v>325</v>
      </c>
      <c r="G823" t="s">
        <v>15957</v>
      </c>
      <c r="H823" t="s">
        <v>15994</v>
      </c>
      <c r="I823">
        <v>3</v>
      </c>
      <c r="J823" t="s">
        <v>8315</v>
      </c>
      <c r="K823" t="s">
        <v>16757</v>
      </c>
      <c r="L823">
        <v>21901001</v>
      </c>
      <c r="M823">
        <v>1020201254820</v>
      </c>
    </row>
    <row r="824" spans="1:13" x14ac:dyDescent="0.25">
      <c r="A824" t="s">
        <v>13867</v>
      </c>
      <c r="B824" t="s">
        <v>13868</v>
      </c>
      <c r="C824" t="s">
        <v>13868</v>
      </c>
      <c r="D824" t="s">
        <v>16749</v>
      </c>
      <c r="E824" t="s">
        <v>4938</v>
      </c>
      <c r="F824" t="s">
        <v>325</v>
      </c>
      <c r="G824" t="s">
        <v>15998</v>
      </c>
      <c r="H824" t="s">
        <v>15994</v>
      </c>
      <c r="J824" t="s">
        <v>8315</v>
      </c>
      <c r="K824" t="s">
        <v>16758</v>
      </c>
      <c r="L824">
        <v>21901001</v>
      </c>
      <c r="M824">
        <v>1020201254820</v>
      </c>
    </row>
    <row r="825" spans="1:13" x14ac:dyDescent="0.25">
      <c r="A825" t="s">
        <v>13869</v>
      </c>
      <c r="B825" t="s">
        <v>13870</v>
      </c>
      <c r="C825" t="s">
        <v>13870</v>
      </c>
      <c r="D825" t="s">
        <v>16749</v>
      </c>
      <c r="E825" t="s">
        <v>4938</v>
      </c>
      <c r="F825" t="s">
        <v>325</v>
      </c>
      <c r="G825" t="s">
        <v>15998</v>
      </c>
      <c r="H825" t="s">
        <v>15994</v>
      </c>
      <c r="J825" t="s">
        <v>8315</v>
      </c>
      <c r="K825" t="s">
        <v>16759</v>
      </c>
      <c r="L825">
        <v>21901001</v>
      </c>
      <c r="M825">
        <v>1020201254820</v>
      </c>
    </row>
    <row r="826" spans="1:13" x14ac:dyDescent="0.25">
      <c r="A826" t="s">
        <v>13871</v>
      </c>
      <c r="B826" t="s">
        <v>13872</v>
      </c>
      <c r="C826" t="s">
        <v>13872</v>
      </c>
      <c r="D826" t="s">
        <v>16749</v>
      </c>
      <c r="E826" t="s">
        <v>4938</v>
      </c>
      <c r="F826" t="s">
        <v>325</v>
      </c>
      <c r="G826" t="s">
        <v>15998</v>
      </c>
      <c r="H826" t="s">
        <v>15994</v>
      </c>
      <c r="J826" t="s">
        <v>8315</v>
      </c>
      <c r="K826" t="s">
        <v>16760</v>
      </c>
      <c r="L826">
        <v>21901001</v>
      </c>
      <c r="M826">
        <v>1020201254820</v>
      </c>
    </row>
    <row r="827" spans="1:13" x14ac:dyDescent="0.25">
      <c r="A827">
        <v>219004140</v>
      </c>
      <c r="B827" t="s">
        <v>4898</v>
      </c>
      <c r="C827" t="s">
        <v>4898</v>
      </c>
      <c r="D827" t="s">
        <v>16749</v>
      </c>
      <c r="E827" t="s">
        <v>8238</v>
      </c>
      <c r="F827" t="s">
        <v>325</v>
      </c>
      <c r="G827" t="s">
        <v>15957</v>
      </c>
      <c r="H827" t="s">
        <v>15994</v>
      </c>
      <c r="I827">
        <v>3</v>
      </c>
      <c r="J827" t="s">
        <v>8315</v>
      </c>
      <c r="K827" t="s">
        <v>16761</v>
      </c>
      <c r="L827">
        <v>21901001</v>
      </c>
      <c r="M827">
        <v>1020201252851</v>
      </c>
    </row>
    <row r="828" spans="1:13" x14ac:dyDescent="0.25">
      <c r="A828" t="s">
        <v>13877</v>
      </c>
      <c r="B828" t="s">
        <v>13878</v>
      </c>
      <c r="C828" t="s">
        <v>13878</v>
      </c>
      <c r="D828" t="s">
        <v>16749</v>
      </c>
      <c r="E828" t="s">
        <v>8238</v>
      </c>
      <c r="F828" t="s">
        <v>325</v>
      </c>
      <c r="G828" t="s">
        <v>15998</v>
      </c>
      <c r="H828" t="s">
        <v>15994</v>
      </c>
      <c r="J828" t="s">
        <v>8315</v>
      </c>
      <c r="K828" t="s">
        <v>13879</v>
      </c>
      <c r="L828">
        <v>21901001</v>
      </c>
      <c r="M828">
        <v>1020201252851</v>
      </c>
    </row>
    <row r="829" spans="1:13" x14ac:dyDescent="0.25">
      <c r="A829">
        <v>219004158</v>
      </c>
      <c r="B829" t="s">
        <v>4930</v>
      </c>
      <c r="C829" t="s">
        <v>4930</v>
      </c>
      <c r="D829" t="s">
        <v>16749</v>
      </c>
      <c r="E829" t="s">
        <v>4932</v>
      </c>
      <c r="F829" t="s">
        <v>325</v>
      </c>
      <c r="G829" t="s">
        <v>15957</v>
      </c>
      <c r="H829" t="s">
        <v>15994</v>
      </c>
      <c r="I829">
        <v>1</v>
      </c>
      <c r="J829" t="s">
        <v>8315</v>
      </c>
      <c r="K829" t="s">
        <v>16764</v>
      </c>
      <c r="L829">
        <v>21901001</v>
      </c>
      <c r="M829">
        <v>1020201251729</v>
      </c>
    </row>
    <row r="830" spans="1:13" x14ac:dyDescent="0.25">
      <c r="A830" t="s">
        <v>13880</v>
      </c>
      <c r="B830" t="s">
        <v>13881</v>
      </c>
      <c r="C830" t="s">
        <v>13881</v>
      </c>
      <c r="D830" t="s">
        <v>16749</v>
      </c>
      <c r="E830" t="s">
        <v>4932</v>
      </c>
      <c r="F830" t="s">
        <v>325</v>
      </c>
      <c r="G830" t="s">
        <v>15998</v>
      </c>
      <c r="H830" t="s">
        <v>15994</v>
      </c>
      <c r="J830" t="s">
        <v>8315</v>
      </c>
      <c r="K830" t="s">
        <v>16765</v>
      </c>
      <c r="L830">
        <v>21901001</v>
      </c>
      <c r="M830">
        <v>1020201251729</v>
      </c>
    </row>
    <row r="831" spans="1:13" x14ac:dyDescent="0.25">
      <c r="A831">
        <v>219004214</v>
      </c>
      <c r="B831" t="s">
        <v>6665</v>
      </c>
      <c r="C831" t="s">
        <v>6665</v>
      </c>
      <c r="D831" t="s">
        <v>16749</v>
      </c>
      <c r="E831" t="s">
        <v>6667</v>
      </c>
      <c r="F831" t="s">
        <v>325</v>
      </c>
      <c r="G831" t="s">
        <v>15957</v>
      </c>
      <c r="H831" t="s">
        <v>15994</v>
      </c>
      <c r="I831">
        <v>1</v>
      </c>
      <c r="J831" t="s">
        <v>8315</v>
      </c>
      <c r="K831" t="s">
        <v>16766</v>
      </c>
      <c r="L831">
        <v>21901001</v>
      </c>
      <c r="M831">
        <v>1020201252983</v>
      </c>
    </row>
    <row r="832" spans="1:13" x14ac:dyDescent="0.25">
      <c r="A832" t="s">
        <v>13882</v>
      </c>
      <c r="B832" t="s">
        <v>13883</v>
      </c>
      <c r="C832" t="s">
        <v>13883</v>
      </c>
      <c r="D832" t="s">
        <v>16749</v>
      </c>
      <c r="E832" t="s">
        <v>6667</v>
      </c>
      <c r="F832" t="s">
        <v>325</v>
      </c>
      <c r="G832" t="s">
        <v>15998</v>
      </c>
      <c r="H832" t="s">
        <v>15994</v>
      </c>
      <c r="J832" t="s">
        <v>8315</v>
      </c>
      <c r="K832" t="s">
        <v>16767</v>
      </c>
      <c r="L832">
        <v>21901001</v>
      </c>
      <c r="M832">
        <v>1020201252983</v>
      </c>
    </row>
    <row r="833" spans="1:13" x14ac:dyDescent="0.25">
      <c r="A833">
        <v>219004239</v>
      </c>
      <c r="B833" t="s">
        <v>6673</v>
      </c>
      <c r="C833" t="s">
        <v>6673</v>
      </c>
      <c r="D833" t="s">
        <v>16749</v>
      </c>
      <c r="E833" t="s">
        <v>6675</v>
      </c>
      <c r="F833" t="s">
        <v>325</v>
      </c>
      <c r="G833" t="s">
        <v>15957</v>
      </c>
      <c r="H833" t="s">
        <v>15994</v>
      </c>
      <c r="I833">
        <v>0</v>
      </c>
      <c r="J833" t="s">
        <v>8315</v>
      </c>
      <c r="K833" t="s">
        <v>16768</v>
      </c>
      <c r="L833">
        <v>21901001</v>
      </c>
      <c r="M833">
        <v>1020201254765</v>
      </c>
    </row>
    <row r="834" spans="1:13" x14ac:dyDescent="0.25">
      <c r="A834">
        <v>219004246</v>
      </c>
      <c r="B834" t="s">
        <v>6676</v>
      </c>
      <c r="C834" t="s">
        <v>6676</v>
      </c>
      <c r="D834" t="s">
        <v>16749</v>
      </c>
      <c r="E834" t="s">
        <v>6678</v>
      </c>
      <c r="F834" t="s">
        <v>321</v>
      </c>
      <c r="G834" t="s">
        <v>15957</v>
      </c>
      <c r="H834" t="s">
        <v>15994</v>
      </c>
      <c r="I834">
        <v>4</v>
      </c>
      <c r="J834" t="s">
        <v>8315</v>
      </c>
      <c r="K834" t="s">
        <v>16769</v>
      </c>
      <c r="L834">
        <v>21901001</v>
      </c>
      <c r="M834">
        <v>1020201249408</v>
      </c>
    </row>
    <row r="835" spans="1:13" x14ac:dyDescent="0.25">
      <c r="A835" t="s">
        <v>13884</v>
      </c>
      <c r="B835" t="s">
        <v>13885</v>
      </c>
      <c r="C835" t="s">
        <v>13885</v>
      </c>
      <c r="D835" t="s">
        <v>16749</v>
      </c>
      <c r="E835" t="s">
        <v>6678</v>
      </c>
      <c r="F835" t="s">
        <v>321</v>
      </c>
      <c r="G835" t="s">
        <v>15998</v>
      </c>
      <c r="H835" t="s">
        <v>15994</v>
      </c>
      <c r="J835" t="s">
        <v>8315</v>
      </c>
      <c r="K835" t="s">
        <v>16770</v>
      </c>
      <c r="L835">
        <v>21901001</v>
      </c>
      <c r="M835">
        <v>1020201249408</v>
      </c>
    </row>
    <row r="836" spans="1:13" x14ac:dyDescent="0.25">
      <c r="A836" t="s">
        <v>13886</v>
      </c>
      <c r="B836" t="s">
        <v>13887</v>
      </c>
      <c r="C836" t="s">
        <v>13887</v>
      </c>
      <c r="D836" t="s">
        <v>16749</v>
      </c>
      <c r="E836" t="s">
        <v>6678</v>
      </c>
      <c r="F836" t="s">
        <v>321</v>
      </c>
      <c r="G836" t="s">
        <v>15998</v>
      </c>
      <c r="H836" t="s">
        <v>15994</v>
      </c>
      <c r="J836" t="s">
        <v>8315</v>
      </c>
      <c r="K836" t="s">
        <v>16771</v>
      </c>
      <c r="L836">
        <v>21901001</v>
      </c>
      <c r="M836">
        <v>1020201249408</v>
      </c>
    </row>
    <row r="837" spans="1:13" x14ac:dyDescent="0.25">
      <c r="A837" t="s">
        <v>13888</v>
      </c>
      <c r="B837" t="s">
        <v>13889</v>
      </c>
      <c r="C837" t="s">
        <v>13889</v>
      </c>
      <c r="D837" t="s">
        <v>16749</v>
      </c>
      <c r="E837" t="s">
        <v>6678</v>
      </c>
      <c r="F837" t="s">
        <v>321</v>
      </c>
      <c r="G837" t="s">
        <v>15998</v>
      </c>
      <c r="H837" t="s">
        <v>15994</v>
      </c>
      <c r="J837" t="s">
        <v>8315</v>
      </c>
      <c r="K837" t="s">
        <v>16772</v>
      </c>
      <c r="L837">
        <v>21901001</v>
      </c>
      <c r="M837">
        <v>1020201249408</v>
      </c>
    </row>
    <row r="838" spans="1:13" x14ac:dyDescent="0.25">
      <c r="A838" t="s">
        <v>13890</v>
      </c>
      <c r="B838" t="s">
        <v>13891</v>
      </c>
      <c r="C838" t="s">
        <v>13891</v>
      </c>
      <c r="D838" t="s">
        <v>16749</v>
      </c>
      <c r="E838" t="s">
        <v>6678</v>
      </c>
      <c r="F838" t="s">
        <v>321</v>
      </c>
      <c r="G838" t="s">
        <v>15998</v>
      </c>
      <c r="H838" t="s">
        <v>15994</v>
      </c>
      <c r="J838" t="s">
        <v>8315</v>
      </c>
      <c r="K838" t="s">
        <v>16773</v>
      </c>
      <c r="L838">
        <v>21901001</v>
      </c>
      <c r="M838">
        <v>1020201249408</v>
      </c>
    </row>
    <row r="839" spans="1:13" x14ac:dyDescent="0.25">
      <c r="A839">
        <v>219004253</v>
      </c>
      <c r="B839" t="s">
        <v>6662</v>
      </c>
      <c r="C839" t="s">
        <v>6662</v>
      </c>
      <c r="D839" t="s">
        <v>16749</v>
      </c>
      <c r="E839" t="s">
        <v>6664</v>
      </c>
      <c r="F839" t="s">
        <v>325</v>
      </c>
      <c r="G839" t="s">
        <v>15957</v>
      </c>
      <c r="H839" t="s">
        <v>15994</v>
      </c>
      <c r="I839">
        <v>0</v>
      </c>
      <c r="J839" t="s">
        <v>8315</v>
      </c>
      <c r="K839" t="s">
        <v>16774</v>
      </c>
      <c r="L839">
        <v>21901001</v>
      </c>
      <c r="M839">
        <v>1020201251740</v>
      </c>
    </row>
    <row r="840" spans="1:13" x14ac:dyDescent="0.25">
      <c r="A840">
        <v>219004260</v>
      </c>
      <c r="B840" t="s">
        <v>4906</v>
      </c>
      <c r="C840" t="s">
        <v>4906</v>
      </c>
      <c r="D840" t="s">
        <v>16749</v>
      </c>
      <c r="E840" t="s">
        <v>4908</v>
      </c>
      <c r="F840" t="s">
        <v>325</v>
      </c>
      <c r="G840" t="s">
        <v>15957</v>
      </c>
      <c r="H840" t="s">
        <v>15994</v>
      </c>
      <c r="I840">
        <v>1</v>
      </c>
      <c r="J840" t="s">
        <v>8315</v>
      </c>
      <c r="K840" t="s">
        <v>16775</v>
      </c>
      <c r="L840">
        <v>21901001</v>
      </c>
      <c r="M840">
        <v>1020201254974</v>
      </c>
    </row>
    <row r="841" spans="1:13" x14ac:dyDescent="0.25">
      <c r="A841" t="s">
        <v>13892</v>
      </c>
      <c r="B841" t="s">
        <v>13893</v>
      </c>
      <c r="C841" t="s">
        <v>13893</v>
      </c>
      <c r="D841" t="s">
        <v>16749</v>
      </c>
      <c r="E841" t="s">
        <v>4908</v>
      </c>
      <c r="F841" t="s">
        <v>325</v>
      </c>
      <c r="G841" t="s">
        <v>15998</v>
      </c>
      <c r="H841" t="s">
        <v>15994</v>
      </c>
      <c r="J841" t="s">
        <v>8315</v>
      </c>
      <c r="K841" t="s">
        <v>16776</v>
      </c>
      <c r="L841">
        <v>21901001</v>
      </c>
      <c r="M841">
        <v>1020201254974</v>
      </c>
    </row>
    <row r="842" spans="1:13" x14ac:dyDescent="0.25">
      <c r="A842">
        <v>219004302</v>
      </c>
      <c r="B842" t="s">
        <v>4903</v>
      </c>
      <c r="C842" t="s">
        <v>4903</v>
      </c>
      <c r="D842" t="s">
        <v>16749</v>
      </c>
      <c r="E842" t="s">
        <v>4905</v>
      </c>
      <c r="F842" t="s">
        <v>325</v>
      </c>
      <c r="G842" t="s">
        <v>15957</v>
      </c>
      <c r="H842" t="s">
        <v>15994</v>
      </c>
      <c r="I842">
        <v>0</v>
      </c>
      <c r="J842" t="s">
        <v>8315</v>
      </c>
      <c r="K842" t="s">
        <v>16777</v>
      </c>
      <c r="L842">
        <v>21901001</v>
      </c>
      <c r="M842">
        <v>1020201254138</v>
      </c>
    </row>
    <row r="843" spans="1:13" x14ac:dyDescent="0.25">
      <c r="A843">
        <v>219004310</v>
      </c>
      <c r="B843" t="s">
        <v>4895</v>
      </c>
      <c r="C843" t="s">
        <v>4895</v>
      </c>
      <c r="D843" t="s">
        <v>16749</v>
      </c>
      <c r="E843" t="s">
        <v>4897</v>
      </c>
      <c r="F843" t="s">
        <v>325</v>
      </c>
      <c r="G843" t="s">
        <v>15957</v>
      </c>
      <c r="H843" t="s">
        <v>15994</v>
      </c>
      <c r="I843">
        <v>1</v>
      </c>
      <c r="J843" t="s">
        <v>8315</v>
      </c>
      <c r="K843" t="s">
        <v>16778</v>
      </c>
      <c r="L843">
        <v>21901001</v>
      </c>
      <c r="M843">
        <v>1020201253820</v>
      </c>
    </row>
    <row r="844" spans="1:13" x14ac:dyDescent="0.25">
      <c r="A844" t="s">
        <v>13894</v>
      </c>
      <c r="B844" t="s">
        <v>13895</v>
      </c>
      <c r="C844" t="s">
        <v>13895</v>
      </c>
      <c r="D844" t="s">
        <v>16749</v>
      </c>
      <c r="E844" t="s">
        <v>4897</v>
      </c>
      <c r="F844" t="s">
        <v>325</v>
      </c>
      <c r="G844" t="s">
        <v>15998</v>
      </c>
      <c r="H844" t="s">
        <v>15994</v>
      </c>
      <c r="J844" t="s">
        <v>8315</v>
      </c>
      <c r="K844" t="s">
        <v>16779</v>
      </c>
      <c r="L844">
        <v>21901001</v>
      </c>
      <c r="M844">
        <v>1020201253820</v>
      </c>
    </row>
    <row r="845" spans="1:13" x14ac:dyDescent="0.25">
      <c r="A845">
        <v>219004327</v>
      </c>
      <c r="B845" t="s">
        <v>4900</v>
      </c>
      <c r="C845" t="s">
        <v>4900</v>
      </c>
      <c r="D845" t="s">
        <v>16749</v>
      </c>
      <c r="E845" t="s">
        <v>4902</v>
      </c>
      <c r="F845" t="s">
        <v>325</v>
      </c>
      <c r="G845" t="s">
        <v>15957</v>
      </c>
      <c r="H845" t="s">
        <v>15994</v>
      </c>
      <c r="I845">
        <v>4</v>
      </c>
      <c r="J845" t="s">
        <v>8315</v>
      </c>
      <c r="K845" t="s">
        <v>16780</v>
      </c>
      <c r="L845">
        <v>21901001</v>
      </c>
      <c r="M845">
        <v>1020201252741</v>
      </c>
    </row>
    <row r="846" spans="1:13" x14ac:dyDescent="0.25">
      <c r="A846" t="s">
        <v>13900</v>
      </c>
      <c r="B846" t="s">
        <v>13901</v>
      </c>
      <c r="C846" t="s">
        <v>13901</v>
      </c>
      <c r="D846" t="s">
        <v>16749</v>
      </c>
      <c r="E846" t="s">
        <v>4902</v>
      </c>
      <c r="F846" t="s">
        <v>325</v>
      </c>
      <c r="G846" t="s">
        <v>15998</v>
      </c>
      <c r="H846" t="s">
        <v>15994</v>
      </c>
      <c r="J846" t="s">
        <v>8315</v>
      </c>
      <c r="K846" t="s">
        <v>16783</v>
      </c>
      <c r="L846">
        <v>21901001</v>
      </c>
      <c r="M846">
        <v>1020201252741</v>
      </c>
    </row>
    <row r="847" spans="1:13" x14ac:dyDescent="0.25">
      <c r="A847" t="s">
        <v>13902</v>
      </c>
      <c r="B847" t="s">
        <v>13903</v>
      </c>
      <c r="C847" t="s">
        <v>13903</v>
      </c>
      <c r="D847" t="s">
        <v>16749</v>
      </c>
      <c r="E847" t="s">
        <v>4902</v>
      </c>
      <c r="F847" t="s">
        <v>325</v>
      </c>
      <c r="G847" t="s">
        <v>15998</v>
      </c>
      <c r="H847" t="s">
        <v>15994</v>
      </c>
      <c r="J847" t="s">
        <v>8315</v>
      </c>
      <c r="K847" t="s">
        <v>16784</v>
      </c>
      <c r="L847">
        <v>21901001</v>
      </c>
      <c r="M847">
        <v>1020201252741</v>
      </c>
    </row>
    <row r="848" spans="1:13" x14ac:dyDescent="0.25">
      <c r="A848">
        <v>219004334</v>
      </c>
      <c r="B848" t="s">
        <v>4915</v>
      </c>
      <c r="C848" t="s">
        <v>4915</v>
      </c>
      <c r="D848" t="s">
        <v>16749</v>
      </c>
      <c r="E848" t="s">
        <v>4917</v>
      </c>
      <c r="F848" t="s">
        <v>321</v>
      </c>
      <c r="G848" t="s">
        <v>15957</v>
      </c>
      <c r="H848" t="s">
        <v>15994</v>
      </c>
      <c r="I848">
        <v>0</v>
      </c>
      <c r="J848" t="s">
        <v>8315</v>
      </c>
      <c r="K848" t="s">
        <v>16785</v>
      </c>
      <c r="L848">
        <v>21901001</v>
      </c>
      <c r="M848">
        <v>1020201253896</v>
      </c>
    </row>
    <row r="849" spans="1:13" x14ac:dyDescent="0.25">
      <c r="A849">
        <v>219004359</v>
      </c>
      <c r="B849" t="s">
        <v>4912</v>
      </c>
      <c r="C849" t="s">
        <v>4912</v>
      </c>
      <c r="D849" t="s">
        <v>16749</v>
      </c>
      <c r="E849" t="s">
        <v>4914</v>
      </c>
      <c r="F849" t="s">
        <v>321</v>
      </c>
      <c r="G849" t="s">
        <v>15957</v>
      </c>
      <c r="H849" t="s">
        <v>15994</v>
      </c>
      <c r="I849">
        <v>1</v>
      </c>
      <c r="J849" t="s">
        <v>8315</v>
      </c>
      <c r="K849" t="s">
        <v>16786</v>
      </c>
      <c r="L849">
        <v>21901001</v>
      </c>
      <c r="M849">
        <v>1020201255381</v>
      </c>
    </row>
    <row r="850" spans="1:13" x14ac:dyDescent="0.25">
      <c r="A850" t="s">
        <v>13904</v>
      </c>
      <c r="B850" t="s">
        <v>13905</v>
      </c>
      <c r="C850" t="s">
        <v>13905</v>
      </c>
      <c r="D850" t="s">
        <v>16749</v>
      </c>
      <c r="E850" t="s">
        <v>4914</v>
      </c>
      <c r="F850" t="s">
        <v>321</v>
      </c>
      <c r="G850" t="s">
        <v>15998</v>
      </c>
      <c r="H850" t="s">
        <v>15994</v>
      </c>
      <c r="J850" t="s">
        <v>8315</v>
      </c>
      <c r="K850" t="s">
        <v>16787</v>
      </c>
      <c r="L850">
        <v>21901001</v>
      </c>
      <c r="M850">
        <v>1020201255381</v>
      </c>
    </row>
    <row r="851" spans="1:13" x14ac:dyDescent="0.25">
      <c r="A851">
        <v>219004373</v>
      </c>
      <c r="B851" t="s">
        <v>4924</v>
      </c>
      <c r="C851" t="s">
        <v>4924</v>
      </c>
      <c r="D851" t="s">
        <v>16749</v>
      </c>
      <c r="E851" t="s">
        <v>16788</v>
      </c>
      <c r="F851" t="s">
        <v>325</v>
      </c>
      <c r="G851" t="s">
        <v>15957</v>
      </c>
      <c r="H851" t="s">
        <v>15994</v>
      </c>
      <c r="I851">
        <v>1</v>
      </c>
      <c r="J851" t="s">
        <v>8315</v>
      </c>
      <c r="K851" t="s">
        <v>16789</v>
      </c>
      <c r="L851">
        <v>21901001</v>
      </c>
      <c r="M851">
        <v>1020201253093</v>
      </c>
    </row>
    <row r="852" spans="1:13" x14ac:dyDescent="0.25">
      <c r="A852" t="s">
        <v>13906</v>
      </c>
      <c r="B852" t="s">
        <v>13907</v>
      </c>
      <c r="C852" t="s">
        <v>13907</v>
      </c>
      <c r="D852" t="s">
        <v>16749</v>
      </c>
      <c r="E852" t="s">
        <v>16788</v>
      </c>
      <c r="F852" t="s">
        <v>325</v>
      </c>
      <c r="G852" t="s">
        <v>15998</v>
      </c>
      <c r="H852" t="s">
        <v>15994</v>
      </c>
      <c r="J852" t="s">
        <v>8315</v>
      </c>
      <c r="K852" t="s">
        <v>16790</v>
      </c>
      <c r="L852">
        <v>21901001</v>
      </c>
      <c r="M852">
        <v>1020201253093</v>
      </c>
    </row>
    <row r="853" spans="1:13" x14ac:dyDescent="0.25">
      <c r="A853">
        <v>219004398</v>
      </c>
      <c r="B853" t="s">
        <v>6682</v>
      </c>
      <c r="C853" t="s">
        <v>6682</v>
      </c>
      <c r="D853" t="s">
        <v>16749</v>
      </c>
      <c r="E853" t="s">
        <v>6684</v>
      </c>
      <c r="F853" t="s">
        <v>325</v>
      </c>
      <c r="G853" t="s">
        <v>15957</v>
      </c>
      <c r="H853" t="s">
        <v>15994</v>
      </c>
      <c r="I853">
        <v>1</v>
      </c>
      <c r="J853" t="s">
        <v>8315</v>
      </c>
      <c r="K853" t="s">
        <v>16791</v>
      </c>
      <c r="L853">
        <v>21901001</v>
      </c>
      <c r="M853">
        <v>1020201253434</v>
      </c>
    </row>
    <row r="854" spans="1:13" x14ac:dyDescent="0.25">
      <c r="A854" t="s">
        <v>13908</v>
      </c>
      <c r="B854" t="s">
        <v>13909</v>
      </c>
      <c r="C854" t="s">
        <v>13909</v>
      </c>
      <c r="D854" t="s">
        <v>16749</v>
      </c>
      <c r="E854" t="s">
        <v>6684</v>
      </c>
      <c r="F854" t="s">
        <v>325</v>
      </c>
      <c r="G854" t="s">
        <v>15998</v>
      </c>
      <c r="H854" t="s">
        <v>15994</v>
      </c>
      <c r="J854" t="s">
        <v>8315</v>
      </c>
      <c r="K854" t="s">
        <v>16792</v>
      </c>
      <c r="L854">
        <v>21901001</v>
      </c>
      <c r="M854">
        <v>1020201253434</v>
      </c>
    </row>
    <row r="855" spans="1:13" x14ac:dyDescent="0.25">
      <c r="A855">
        <v>219004430</v>
      </c>
      <c r="B855" t="s">
        <v>6668</v>
      </c>
      <c r="C855" t="s">
        <v>6668</v>
      </c>
      <c r="D855" t="s">
        <v>16749</v>
      </c>
      <c r="E855" t="s">
        <v>6669</v>
      </c>
      <c r="F855" t="s">
        <v>325</v>
      </c>
      <c r="G855" t="s">
        <v>15957</v>
      </c>
      <c r="H855" t="s">
        <v>15994</v>
      </c>
      <c r="I855">
        <v>0</v>
      </c>
      <c r="J855" t="s">
        <v>8315</v>
      </c>
      <c r="K855" t="s">
        <v>16793</v>
      </c>
      <c r="L855">
        <v>21901001</v>
      </c>
      <c r="M855">
        <v>1020201255414</v>
      </c>
    </row>
    <row r="856" spans="1:13" x14ac:dyDescent="0.25">
      <c r="A856">
        <v>219004447</v>
      </c>
      <c r="B856" t="s">
        <v>4892</v>
      </c>
      <c r="C856" t="s">
        <v>4892</v>
      </c>
      <c r="D856" t="s">
        <v>16749</v>
      </c>
      <c r="E856" t="s">
        <v>4894</v>
      </c>
      <c r="F856" t="s">
        <v>321</v>
      </c>
      <c r="G856" t="s">
        <v>15957</v>
      </c>
      <c r="H856" t="s">
        <v>15994</v>
      </c>
      <c r="I856">
        <v>1</v>
      </c>
      <c r="J856" t="s">
        <v>8315</v>
      </c>
      <c r="K856" t="s">
        <v>16794</v>
      </c>
      <c r="L856">
        <v>21901001</v>
      </c>
      <c r="M856">
        <v>1020201254149</v>
      </c>
    </row>
    <row r="857" spans="1:13" x14ac:dyDescent="0.25">
      <c r="A857">
        <v>219004493</v>
      </c>
      <c r="B857" t="s">
        <v>4933</v>
      </c>
      <c r="C857" t="s">
        <v>4933</v>
      </c>
      <c r="D857" t="s">
        <v>16749</v>
      </c>
      <c r="E857" t="s">
        <v>4935</v>
      </c>
      <c r="F857" t="s">
        <v>321</v>
      </c>
      <c r="G857" t="s">
        <v>15957</v>
      </c>
      <c r="H857" t="s">
        <v>15994</v>
      </c>
      <c r="I857">
        <v>0</v>
      </c>
      <c r="J857" t="s">
        <v>8315</v>
      </c>
      <c r="K857" t="s">
        <v>16796</v>
      </c>
      <c r="L857">
        <v>21901001</v>
      </c>
      <c r="M857">
        <v>1020201253907</v>
      </c>
    </row>
    <row r="858" spans="1:13" x14ac:dyDescent="0.25">
      <c r="A858">
        <v>219004503</v>
      </c>
      <c r="B858" t="s">
        <v>8239</v>
      </c>
      <c r="C858" t="s">
        <v>8239</v>
      </c>
      <c r="D858" t="s">
        <v>16749</v>
      </c>
      <c r="E858" t="s">
        <v>7926</v>
      </c>
      <c r="F858" t="s">
        <v>321</v>
      </c>
      <c r="G858" t="s">
        <v>15957</v>
      </c>
      <c r="H858" t="s">
        <v>15994</v>
      </c>
      <c r="I858">
        <v>0</v>
      </c>
      <c r="J858" t="s">
        <v>8315</v>
      </c>
      <c r="K858" t="s">
        <v>16774</v>
      </c>
      <c r="L858">
        <v>21901001</v>
      </c>
      <c r="M858">
        <v>1020201254006</v>
      </c>
    </row>
    <row r="859" spans="1:13" x14ac:dyDescent="0.25">
      <c r="A859">
        <v>219004616</v>
      </c>
      <c r="B859" t="s">
        <v>16797</v>
      </c>
      <c r="C859" t="s">
        <v>16797</v>
      </c>
      <c r="D859" t="s">
        <v>16749</v>
      </c>
      <c r="E859" t="s">
        <v>6661</v>
      </c>
      <c r="F859" t="s">
        <v>549</v>
      </c>
      <c r="G859" t="s">
        <v>15957</v>
      </c>
      <c r="H859" t="s">
        <v>15994</v>
      </c>
      <c r="I859">
        <v>0</v>
      </c>
      <c r="J859" t="s">
        <v>8315</v>
      </c>
      <c r="K859" t="s">
        <v>16798</v>
      </c>
      <c r="L859">
        <v>21901001</v>
      </c>
      <c r="M859">
        <v>1020201255535</v>
      </c>
    </row>
    <row r="860" spans="1:13" x14ac:dyDescent="0.25">
      <c r="A860">
        <v>219004623</v>
      </c>
      <c r="B860" t="s">
        <v>16799</v>
      </c>
      <c r="C860" t="s">
        <v>16799</v>
      </c>
      <c r="D860" t="s">
        <v>16749</v>
      </c>
      <c r="E860" t="s">
        <v>6672</v>
      </c>
      <c r="F860" t="s">
        <v>549</v>
      </c>
      <c r="G860" t="s">
        <v>15957</v>
      </c>
      <c r="H860" t="s">
        <v>15994</v>
      </c>
      <c r="I860">
        <v>0</v>
      </c>
      <c r="J860" t="s">
        <v>8315</v>
      </c>
      <c r="K860" t="s">
        <v>16800</v>
      </c>
      <c r="L860">
        <v>21901001</v>
      </c>
      <c r="M860">
        <v>1020201255546</v>
      </c>
    </row>
    <row r="861" spans="1:13" x14ac:dyDescent="0.25">
      <c r="A861">
        <v>219005930</v>
      </c>
      <c r="B861" t="s">
        <v>4918</v>
      </c>
      <c r="C861" t="s">
        <v>4918</v>
      </c>
      <c r="D861" t="s">
        <v>16749</v>
      </c>
      <c r="E861" t="s">
        <v>4920</v>
      </c>
      <c r="F861" t="s">
        <v>325</v>
      </c>
      <c r="G861" t="s">
        <v>15957</v>
      </c>
      <c r="H861" t="s">
        <v>15994</v>
      </c>
      <c r="I861">
        <v>0</v>
      </c>
      <c r="J861" t="s">
        <v>8315</v>
      </c>
      <c r="K861" t="s">
        <v>16801</v>
      </c>
      <c r="L861">
        <v>21901001</v>
      </c>
      <c r="M861">
        <v>1050201527320</v>
      </c>
    </row>
    <row r="862" spans="1:13" x14ac:dyDescent="0.25">
      <c r="A862">
        <v>219008515</v>
      </c>
      <c r="B862" t="s">
        <v>16802</v>
      </c>
      <c r="C862" t="s">
        <v>16802</v>
      </c>
      <c r="D862" t="s">
        <v>16749</v>
      </c>
      <c r="E862" t="s">
        <v>6658</v>
      </c>
      <c r="F862" t="s">
        <v>414</v>
      </c>
      <c r="G862" t="s">
        <v>15957</v>
      </c>
      <c r="H862" t="s">
        <v>15994</v>
      </c>
      <c r="I862">
        <v>0</v>
      </c>
      <c r="J862" t="s">
        <v>8315</v>
      </c>
      <c r="K862" t="s">
        <v>9159</v>
      </c>
      <c r="L862">
        <v>21901001</v>
      </c>
      <c r="M862">
        <v>1170280056572</v>
      </c>
    </row>
    <row r="863" spans="1:13" x14ac:dyDescent="0.25">
      <c r="A863">
        <v>220001962</v>
      </c>
      <c r="B863" t="s">
        <v>4985</v>
      </c>
      <c r="C863" t="s">
        <v>4985</v>
      </c>
      <c r="D863" t="s">
        <v>16803</v>
      </c>
      <c r="E863" t="s">
        <v>4987</v>
      </c>
      <c r="F863" t="s">
        <v>657</v>
      </c>
      <c r="G863" t="s">
        <v>15957</v>
      </c>
      <c r="H863" t="s">
        <v>15994</v>
      </c>
      <c r="I863">
        <v>1</v>
      </c>
      <c r="J863" t="s">
        <v>8315</v>
      </c>
      <c r="K863" t="s">
        <v>16806</v>
      </c>
      <c r="L863">
        <v>22001001</v>
      </c>
      <c r="M863">
        <v>1020200786539</v>
      </c>
    </row>
    <row r="864" spans="1:13" x14ac:dyDescent="0.25">
      <c r="A864" t="s">
        <v>13912</v>
      </c>
      <c r="B864" t="s">
        <v>13913</v>
      </c>
      <c r="C864" t="s">
        <v>13913</v>
      </c>
      <c r="D864" t="s">
        <v>16803</v>
      </c>
      <c r="E864" t="s">
        <v>4987</v>
      </c>
      <c r="F864" t="s">
        <v>657</v>
      </c>
      <c r="G864" t="s">
        <v>15998</v>
      </c>
      <c r="H864" t="s">
        <v>15994</v>
      </c>
      <c r="J864" t="s">
        <v>8315</v>
      </c>
      <c r="K864" t="s">
        <v>16807</v>
      </c>
      <c r="L864">
        <v>22001001</v>
      </c>
      <c r="M864">
        <v>1020200786539</v>
      </c>
    </row>
    <row r="865" spans="1:13" x14ac:dyDescent="0.25">
      <c r="A865">
        <v>220001970</v>
      </c>
      <c r="B865" t="s">
        <v>5015</v>
      </c>
      <c r="C865" t="s">
        <v>5015</v>
      </c>
      <c r="D865" t="s">
        <v>16803</v>
      </c>
      <c r="E865" t="s">
        <v>5017</v>
      </c>
      <c r="F865" t="s">
        <v>321</v>
      </c>
      <c r="G865" t="s">
        <v>15957</v>
      </c>
      <c r="H865" t="s">
        <v>15994</v>
      </c>
      <c r="I865">
        <v>1</v>
      </c>
      <c r="J865" t="s">
        <v>8315</v>
      </c>
      <c r="K865" t="s">
        <v>16808</v>
      </c>
      <c r="L865">
        <v>22001001</v>
      </c>
      <c r="M865">
        <v>1020200787243</v>
      </c>
    </row>
    <row r="866" spans="1:13" x14ac:dyDescent="0.25">
      <c r="A866" t="s">
        <v>13914</v>
      </c>
      <c r="B866" t="s">
        <v>13915</v>
      </c>
      <c r="C866" t="s">
        <v>13915</v>
      </c>
      <c r="D866" t="s">
        <v>16803</v>
      </c>
      <c r="E866" t="s">
        <v>5017</v>
      </c>
      <c r="F866" t="s">
        <v>321</v>
      </c>
      <c r="G866" t="s">
        <v>15998</v>
      </c>
      <c r="H866" t="s">
        <v>15994</v>
      </c>
      <c r="J866" t="s">
        <v>8315</v>
      </c>
      <c r="K866" t="s">
        <v>16809</v>
      </c>
      <c r="L866">
        <v>22001001</v>
      </c>
      <c r="M866">
        <v>1020200787243</v>
      </c>
    </row>
    <row r="867" spans="1:13" x14ac:dyDescent="0.25">
      <c r="A867" t="s">
        <v>13916</v>
      </c>
      <c r="B867" t="s">
        <v>13917</v>
      </c>
      <c r="C867" t="s">
        <v>13917</v>
      </c>
      <c r="D867" t="s">
        <v>16803</v>
      </c>
      <c r="E867" t="s">
        <v>5017</v>
      </c>
      <c r="F867" t="s">
        <v>321</v>
      </c>
      <c r="G867" t="s">
        <v>15998</v>
      </c>
      <c r="H867" t="s">
        <v>15994</v>
      </c>
      <c r="J867" t="s">
        <v>8416</v>
      </c>
      <c r="K867" t="s">
        <v>13918</v>
      </c>
      <c r="L867">
        <v>22001001</v>
      </c>
      <c r="M867">
        <v>1020200787243</v>
      </c>
    </row>
    <row r="868" spans="1:13" x14ac:dyDescent="0.25">
      <c r="A868">
        <v>220003102</v>
      </c>
      <c r="B868" t="s">
        <v>4957</v>
      </c>
      <c r="C868" t="s">
        <v>4957</v>
      </c>
      <c r="D868" t="s">
        <v>16803</v>
      </c>
      <c r="E868" t="s">
        <v>4959</v>
      </c>
      <c r="F868" t="s">
        <v>321</v>
      </c>
      <c r="G868" t="s">
        <v>15957</v>
      </c>
      <c r="H868" t="s">
        <v>15994</v>
      </c>
      <c r="I868">
        <v>0</v>
      </c>
      <c r="J868" t="s">
        <v>8315</v>
      </c>
      <c r="K868" t="s">
        <v>16810</v>
      </c>
      <c r="L868">
        <v>22001001</v>
      </c>
      <c r="M868">
        <v>1020200786495</v>
      </c>
    </row>
    <row r="869" spans="1:13" x14ac:dyDescent="0.25">
      <c r="A869">
        <v>220003448</v>
      </c>
      <c r="B869" t="s">
        <v>6718</v>
      </c>
      <c r="C869" t="s">
        <v>6718</v>
      </c>
      <c r="D869" t="s">
        <v>16803</v>
      </c>
      <c r="E869" t="s">
        <v>6720</v>
      </c>
      <c r="F869" t="s">
        <v>321</v>
      </c>
      <c r="G869" t="s">
        <v>15957</v>
      </c>
      <c r="H869" t="s">
        <v>15994</v>
      </c>
      <c r="I869">
        <v>3</v>
      </c>
      <c r="J869" t="s">
        <v>8315</v>
      </c>
      <c r="K869" t="s">
        <v>16811</v>
      </c>
      <c r="L869">
        <v>22001001</v>
      </c>
      <c r="M869">
        <v>1020200786979</v>
      </c>
    </row>
    <row r="870" spans="1:13" x14ac:dyDescent="0.25">
      <c r="A870" t="s">
        <v>13919</v>
      </c>
      <c r="B870" t="s">
        <v>13920</v>
      </c>
      <c r="C870" t="s">
        <v>13920</v>
      </c>
      <c r="D870" t="s">
        <v>16803</v>
      </c>
      <c r="E870" t="s">
        <v>6720</v>
      </c>
      <c r="F870" t="s">
        <v>321</v>
      </c>
      <c r="G870" t="s">
        <v>15998</v>
      </c>
      <c r="H870" t="s">
        <v>15994</v>
      </c>
      <c r="J870" t="s">
        <v>8315</v>
      </c>
      <c r="K870" t="s">
        <v>13921</v>
      </c>
      <c r="L870">
        <v>22001001</v>
      </c>
      <c r="M870">
        <v>1020200786979</v>
      </c>
    </row>
    <row r="871" spans="1:13" x14ac:dyDescent="0.25">
      <c r="A871" t="s">
        <v>13922</v>
      </c>
      <c r="B871" t="s">
        <v>13923</v>
      </c>
      <c r="C871" t="s">
        <v>13923</v>
      </c>
      <c r="D871" t="s">
        <v>16803</v>
      </c>
      <c r="E871" t="s">
        <v>6720</v>
      </c>
      <c r="F871" t="s">
        <v>321</v>
      </c>
      <c r="G871" t="s">
        <v>15998</v>
      </c>
      <c r="H871" t="s">
        <v>15994</v>
      </c>
      <c r="J871" t="s">
        <v>8315</v>
      </c>
      <c r="K871" t="s">
        <v>13924</v>
      </c>
      <c r="L871">
        <v>22001001</v>
      </c>
      <c r="M871">
        <v>1020200786979</v>
      </c>
    </row>
    <row r="872" spans="1:13" x14ac:dyDescent="0.25">
      <c r="A872" t="s">
        <v>13925</v>
      </c>
      <c r="B872" t="s">
        <v>13926</v>
      </c>
      <c r="C872" t="s">
        <v>13926</v>
      </c>
      <c r="D872" t="s">
        <v>16803</v>
      </c>
      <c r="E872" t="s">
        <v>6720</v>
      </c>
      <c r="F872" t="s">
        <v>321</v>
      </c>
      <c r="G872" t="s">
        <v>15998</v>
      </c>
      <c r="H872" t="s">
        <v>15994</v>
      </c>
      <c r="J872" t="s">
        <v>8315</v>
      </c>
      <c r="K872" t="s">
        <v>13927</v>
      </c>
      <c r="L872">
        <v>22001001</v>
      </c>
      <c r="M872">
        <v>1020200786979</v>
      </c>
    </row>
    <row r="873" spans="1:13" x14ac:dyDescent="0.25">
      <c r="A873">
        <v>220003920</v>
      </c>
      <c r="B873" t="s">
        <v>6736</v>
      </c>
      <c r="C873" t="s">
        <v>6736</v>
      </c>
      <c r="D873" t="s">
        <v>16803</v>
      </c>
      <c r="E873" t="s">
        <v>6738</v>
      </c>
      <c r="F873" t="s">
        <v>321</v>
      </c>
      <c r="G873" t="s">
        <v>15957</v>
      </c>
      <c r="H873" t="s">
        <v>15994</v>
      </c>
      <c r="I873">
        <v>1</v>
      </c>
      <c r="J873" t="s">
        <v>8315</v>
      </c>
      <c r="K873" t="s">
        <v>16812</v>
      </c>
      <c r="L873">
        <v>22001001</v>
      </c>
      <c r="M873">
        <v>1020200786517</v>
      </c>
    </row>
    <row r="874" spans="1:13" x14ac:dyDescent="0.25">
      <c r="A874" t="s">
        <v>13928</v>
      </c>
      <c r="B874" t="s">
        <v>13929</v>
      </c>
      <c r="C874" t="s">
        <v>13929</v>
      </c>
      <c r="D874" t="s">
        <v>16803</v>
      </c>
      <c r="E874" t="s">
        <v>6738</v>
      </c>
      <c r="F874" t="s">
        <v>321</v>
      </c>
      <c r="G874" t="s">
        <v>15998</v>
      </c>
      <c r="H874" t="s">
        <v>15994</v>
      </c>
      <c r="J874" t="s">
        <v>8315</v>
      </c>
      <c r="K874" t="s">
        <v>16813</v>
      </c>
      <c r="L874">
        <v>22001001</v>
      </c>
      <c r="M874">
        <v>1020200786517</v>
      </c>
    </row>
    <row r="875" spans="1:13" x14ac:dyDescent="0.25">
      <c r="A875">
        <v>220004699</v>
      </c>
      <c r="B875" t="s">
        <v>4997</v>
      </c>
      <c r="C875" t="s">
        <v>4997</v>
      </c>
      <c r="D875" t="s">
        <v>16803</v>
      </c>
      <c r="E875" t="s">
        <v>4999</v>
      </c>
      <c r="F875" t="s">
        <v>321</v>
      </c>
      <c r="G875" t="s">
        <v>15957</v>
      </c>
      <c r="H875" t="s">
        <v>15994</v>
      </c>
      <c r="I875">
        <v>1</v>
      </c>
      <c r="J875" t="s">
        <v>8315</v>
      </c>
      <c r="K875" t="s">
        <v>16821</v>
      </c>
      <c r="L875">
        <v>22001001</v>
      </c>
      <c r="M875">
        <v>1020200787155</v>
      </c>
    </row>
    <row r="876" spans="1:13" x14ac:dyDescent="0.25">
      <c r="A876" t="s">
        <v>13943</v>
      </c>
      <c r="B876" t="s">
        <v>13944</v>
      </c>
      <c r="C876" t="s">
        <v>13944</v>
      </c>
      <c r="D876" t="s">
        <v>16803</v>
      </c>
      <c r="E876" t="s">
        <v>4999</v>
      </c>
      <c r="F876" t="s">
        <v>321</v>
      </c>
      <c r="G876" t="s">
        <v>15998</v>
      </c>
      <c r="H876" t="s">
        <v>15994</v>
      </c>
      <c r="J876" t="s">
        <v>8315</v>
      </c>
      <c r="K876" t="s">
        <v>16822</v>
      </c>
      <c r="L876">
        <v>22001001</v>
      </c>
      <c r="M876">
        <v>1020200787155</v>
      </c>
    </row>
    <row r="877" spans="1:13" x14ac:dyDescent="0.25">
      <c r="A877">
        <v>220004755</v>
      </c>
      <c r="B877" t="s">
        <v>4969</v>
      </c>
      <c r="C877" t="s">
        <v>4969</v>
      </c>
      <c r="D877" t="s">
        <v>16803</v>
      </c>
      <c r="E877" t="s">
        <v>4971</v>
      </c>
      <c r="F877" t="s">
        <v>321</v>
      </c>
      <c r="G877" t="s">
        <v>15957</v>
      </c>
      <c r="H877" t="s">
        <v>15994</v>
      </c>
      <c r="I877">
        <v>0</v>
      </c>
      <c r="J877" t="s">
        <v>8315</v>
      </c>
      <c r="K877" t="s">
        <v>16823</v>
      </c>
      <c r="L877">
        <v>22001001</v>
      </c>
      <c r="M877">
        <v>1020200786968</v>
      </c>
    </row>
    <row r="878" spans="1:13" x14ac:dyDescent="0.25">
      <c r="A878">
        <v>220004794</v>
      </c>
      <c r="B878" t="s">
        <v>4948</v>
      </c>
      <c r="C878" t="s">
        <v>4948</v>
      </c>
      <c r="D878" t="s">
        <v>16803</v>
      </c>
      <c r="E878" t="s">
        <v>4950</v>
      </c>
      <c r="F878" t="s">
        <v>321</v>
      </c>
      <c r="G878" t="s">
        <v>15957</v>
      </c>
      <c r="H878" t="s">
        <v>15994</v>
      </c>
      <c r="I878">
        <v>0</v>
      </c>
      <c r="J878" t="s">
        <v>8315</v>
      </c>
      <c r="K878" t="s">
        <v>16824</v>
      </c>
      <c r="L878">
        <v>22001001</v>
      </c>
      <c r="M878">
        <v>1020200787232</v>
      </c>
    </row>
    <row r="879" spans="1:13" x14ac:dyDescent="0.25">
      <c r="A879">
        <v>220004804</v>
      </c>
      <c r="B879" t="s">
        <v>5006</v>
      </c>
      <c r="C879" t="s">
        <v>5006</v>
      </c>
      <c r="D879" t="s">
        <v>16803</v>
      </c>
      <c r="E879" t="s">
        <v>5008</v>
      </c>
      <c r="F879" t="s">
        <v>321</v>
      </c>
      <c r="G879" t="s">
        <v>15957</v>
      </c>
      <c r="H879" t="s">
        <v>15994</v>
      </c>
      <c r="I879">
        <v>0</v>
      </c>
      <c r="J879" t="s">
        <v>8315</v>
      </c>
      <c r="K879" t="s">
        <v>16825</v>
      </c>
      <c r="L879">
        <v>22001001</v>
      </c>
      <c r="M879">
        <v>1020200788497</v>
      </c>
    </row>
    <row r="880" spans="1:13" x14ac:dyDescent="0.25">
      <c r="A880">
        <v>220004875</v>
      </c>
      <c r="B880" t="s">
        <v>4978</v>
      </c>
      <c r="C880" t="s">
        <v>4978</v>
      </c>
      <c r="D880" t="s">
        <v>16803</v>
      </c>
      <c r="E880" t="s">
        <v>4980</v>
      </c>
      <c r="F880" t="s">
        <v>321</v>
      </c>
      <c r="G880" t="s">
        <v>15957</v>
      </c>
      <c r="H880" t="s">
        <v>15994</v>
      </c>
      <c r="I880">
        <v>1</v>
      </c>
      <c r="J880" t="s">
        <v>8315</v>
      </c>
      <c r="K880" t="s">
        <v>16826</v>
      </c>
      <c r="L880">
        <v>22001001</v>
      </c>
      <c r="M880">
        <v>1020200787045</v>
      </c>
    </row>
    <row r="881" spans="1:13" x14ac:dyDescent="0.25">
      <c r="A881" t="s">
        <v>13945</v>
      </c>
      <c r="B881" t="s">
        <v>13946</v>
      </c>
      <c r="C881" t="s">
        <v>13946</v>
      </c>
      <c r="D881" t="s">
        <v>16803</v>
      </c>
      <c r="E881" t="s">
        <v>4980</v>
      </c>
      <c r="F881" t="s">
        <v>321</v>
      </c>
      <c r="G881" t="s">
        <v>15998</v>
      </c>
      <c r="H881" t="s">
        <v>15994</v>
      </c>
      <c r="J881" t="s">
        <v>8315</v>
      </c>
      <c r="K881" t="s">
        <v>16827</v>
      </c>
      <c r="L881">
        <v>22001001</v>
      </c>
      <c r="M881">
        <v>1020200787045</v>
      </c>
    </row>
    <row r="882" spans="1:13" x14ac:dyDescent="0.25">
      <c r="A882">
        <v>220004956</v>
      </c>
      <c r="B882" t="s">
        <v>16828</v>
      </c>
      <c r="C882" t="s">
        <v>16828</v>
      </c>
      <c r="D882" t="s">
        <v>16803</v>
      </c>
      <c r="E882" t="s">
        <v>4947</v>
      </c>
      <c r="F882" t="s">
        <v>321</v>
      </c>
      <c r="G882" t="s">
        <v>15957</v>
      </c>
      <c r="H882" t="s">
        <v>15994</v>
      </c>
      <c r="I882">
        <v>0</v>
      </c>
      <c r="J882" t="s">
        <v>8416</v>
      </c>
      <c r="K882" t="s">
        <v>16829</v>
      </c>
      <c r="L882">
        <v>22001001</v>
      </c>
      <c r="M882">
        <v>1020200788596</v>
      </c>
    </row>
    <row r="883" spans="1:13" x14ac:dyDescent="0.25">
      <c r="A883">
        <v>220004963</v>
      </c>
      <c r="B883" t="s">
        <v>16830</v>
      </c>
      <c r="C883" t="s">
        <v>16830</v>
      </c>
      <c r="D883" t="s">
        <v>16803</v>
      </c>
      <c r="E883" t="s">
        <v>4944</v>
      </c>
      <c r="F883" t="s">
        <v>321</v>
      </c>
      <c r="G883" t="s">
        <v>15957</v>
      </c>
      <c r="H883" t="s">
        <v>15994</v>
      </c>
      <c r="I883">
        <v>0</v>
      </c>
      <c r="J883" t="s">
        <v>8315</v>
      </c>
      <c r="K883" t="s">
        <v>16831</v>
      </c>
      <c r="L883">
        <v>22001001</v>
      </c>
      <c r="M883">
        <v>1020200787309</v>
      </c>
    </row>
    <row r="884" spans="1:13" x14ac:dyDescent="0.25">
      <c r="A884">
        <v>220004970</v>
      </c>
      <c r="B884" t="s">
        <v>5000</v>
      </c>
      <c r="C884" t="s">
        <v>5000</v>
      </c>
      <c r="D884" t="s">
        <v>16803</v>
      </c>
      <c r="E884" t="s">
        <v>5002</v>
      </c>
      <c r="F884" t="s">
        <v>321</v>
      </c>
      <c r="G884" t="s">
        <v>15957</v>
      </c>
      <c r="H884" t="s">
        <v>15994</v>
      </c>
      <c r="I884">
        <v>0</v>
      </c>
      <c r="J884" t="s">
        <v>8315</v>
      </c>
      <c r="K884" t="s">
        <v>16832</v>
      </c>
      <c r="L884">
        <v>22001001</v>
      </c>
      <c r="M884">
        <v>1020200787199</v>
      </c>
    </row>
    <row r="885" spans="1:13" x14ac:dyDescent="0.25">
      <c r="A885">
        <v>220005195</v>
      </c>
      <c r="B885" t="s">
        <v>4963</v>
      </c>
      <c r="C885" t="s">
        <v>4963</v>
      </c>
      <c r="D885" t="s">
        <v>16803</v>
      </c>
      <c r="E885" t="s">
        <v>4965</v>
      </c>
      <c r="F885" t="s">
        <v>473</v>
      </c>
      <c r="G885" t="s">
        <v>15957</v>
      </c>
      <c r="H885" t="s">
        <v>15994</v>
      </c>
      <c r="I885">
        <v>3</v>
      </c>
      <c r="J885" t="s">
        <v>8315</v>
      </c>
      <c r="K885" t="s">
        <v>16833</v>
      </c>
      <c r="L885">
        <v>22001001</v>
      </c>
      <c r="M885">
        <v>1020200786924</v>
      </c>
    </row>
    <row r="886" spans="1:13" x14ac:dyDescent="0.25">
      <c r="A886" t="s">
        <v>13947</v>
      </c>
      <c r="B886" t="s">
        <v>13948</v>
      </c>
      <c r="C886" t="s">
        <v>13948</v>
      </c>
      <c r="D886" t="s">
        <v>16803</v>
      </c>
      <c r="E886" t="s">
        <v>4965</v>
      </c>
      <c r="F886" t="s">
        <v>473</v>
      </c>
      <c r="G886" t="s">
        <v>15998</v>
      </c>
      <c r="H886" t="s">
        <v>15994</v>
      </c>
      <c r="J886" t="s">
        <v>8315</v>
      </c>
      <c r="K886" t="s">
        <v>16834</v>
      </c>
      <c r="L886">
        <v>22001001</v>
      </c>
      <c r="M886">
        <v>1020200786924</v>
      </c>
    </row>
    <row r="887" spans="1:13" x14ac:dyDescent="0.25">
      <c r="A887" t="s">
        <v>13949</v>
      </c>
      <c r="B887" t="s">
        <v>13950</v>
      </c>
      <c r="C887" t="s">
        <v>13950</v>
      </c>
      <c r="D887" t="s">
        <v>16803</v>
      </c>
      <c r="E887" t="s">
        <v>4965</v>
      </c>
      <c r="F887" t="s">
        <v>473</v>
      </c>
      <c r="G887" t="s">
        <v>15998</v>
      </c>
      <c r="H887" t="s">
        <v>15994</v>
      </c>
      <c r="J887" t="s">
        <v>8315</v>
      </c>
      <c r="K887" t="s">
        <v>13951</v>
      </c>
      <c r="L887">
        <v>22001001</v>
      </c>
      <c r="M887">
        <v>1020200786924</v>
      </c>
    </row>
    <row r="888" spans="1:13" x14ac:dyDescent="0.25">
      <c r="A888" t="s">
        <v>13952</v>
      </c>
      <c r="B888" t="s">
        <v>13953</v>
      </c>
      <c r="C888" t="s">
        <v>13953</v>
      </c>
      <c r="D888" t="s">
        <v>16803</v>
      </c>
      <c r="E888" t="s">
        <v>4965</v>
      </c>
      <c r="F888" t="s">
        <v>473</v>
      </c>
      <c r="G888" t="s">
        <v>15998</v>
      </c>
      <c r="H888" t="s">
        <v>15994</v>
      </c>
      <c r="J888" t="s">
        <v>8315</v>
      </c>
      <c r="K888" t="s">
        <v>16835</v>
      </c>
      <c r="L888">
        <v>22001001</v>
      </c>
      <c r="M888">
        <v>1020200786924</v>
      </c>
    </row>
    <row r="889" spans="1:13" x14ac:dyDescent="0.25">
      <c r="A889" t="s">
        <v>13954</v>
      </c>
      <c r="B889" t="s">
        <v>13955</v>
      </c>
      <c r="C889" t="s">
        <v>13955</v>
      </c>
      <c r="D889" t="s">
        <v>16803</v>
      </c>
      <c r="E889" t="s">
        <v>4965</v>
      </c>
      <c r="F889" t="s">
        <v>473</v>
      </c>
      <c r="G889" t="s">
        <v>15998</v>
      </c>
      <c r="H889" t="s">
        <v>15994</v>
      </c>
      <c r="J889" t="s">
        <v>8315</v>
      </c>
      <c r="K889" t="s">
        <v>13956</v>
      </c>
      <c r="L889">
        <v>22001001</v>
      </c>
      <c r="M889">
        <v>1020200786924</v>
      </c>
    </row>
    <row r="890" spans="1:13" x14ac:dyDescent="0.25">
      <c r="A890">
        <v>220005212</v>
      </c>
      <c r="B890" t="s">
        <v>6709</v>
      </c>
      <c r="C890" t="s">
        <v>6709</v>
      </c>
      <c r="D890" t="s">
        <v>16803</v>
      </c>
      <c r="E890" t="s">
        <v>6711</v>
      </c>
      <c r="F890" t="s">
        <v>414</v>
      </c>
      <c r="G890" t="s">
        <v>15957</v>
      </c>
      <c r="H890" t="s">
        <v>15994</v>
      </c>
      <c r="I890">
        <v>0</v>
      </c>
      <c r="J890" t="s">
        <v>8315</v>
      </c>
      <c r="K890" t="s">
        <v>16836</v>
      </c>
      <c r="L890">
        <v>22001001</v>
      </c>
      <c r="M890">
        <v>1020200786528</v>
      </c>
    </row>
    <row r="891" spans="1:13" x14ac:dyDescent="0.25">
      <c r="A891">
        <v>220005251</v>
      </c>
      <c r="B891" t="s">
        <v>5012</v>
      </c>
      <c r="C891" t="s">
        <v>5012</v>
      </c>
      <c r="D891" t="s">
        <v>16803</v>
      </c>
      <c r="E891" t="s">
        <v>5014</v>
      </c>
      <c r="F891" t="s">
        <v>549</v>
      </c>
      <c r="G891" t="s">
        <v>15957</v>
      </c>
      <c r="H891" t="s">
        <v>15994</v>
      </c>
      <c r="I891">
        <v>1</v>
      </c>
      <c r="J891" t="s">
        <v>8315</v>
      </c>
      <c r="K891" t="s">
        <v>16837</v>
      </c>
      <c r="L891">
        <v>22001001</v>
      </c>
      <c r="M891">
        <v>1020200787265</v>
      </c>
    </row>
    <row r="892" spans="1:13" x14ac:dyDescent="0.25">
      <c r="A892" t="s">
        <v>13957</v>
      </c>
      <c r="B892" t="s">
        <v>13958</v>
      </c>
      <c r="C892" t="s">
        <v>13958</v>
      </c>
      <c r="D892" t="s">
        <v>16803</v>
      </c>
      <c r="E892" t="s">
        <v>5014</v>
      </c>
      <c r="F892" t="s">
        <v>549</v>
      </c>
      <c r="G892" t="s">
        <v>15998</v>
      </c>
      <c r="H892" t="s">
        <v>15994</v>
      </c>
      <c r="J892" t="s">
        <v>8315</v>
      </c>
      <c r="K892" t="s">
        <v>13959</v>
      </c>
      <c r="L892">
        <v>22001001</v>
      </c>
      <c r="M892">
        <v>1020200787265</v>
      </c>
    </row>
    <row r="893" spans="1:13" x14ac:dyDescent="0.25">
      <c r="A893">
        <v>220005276</v>
      </c>
      <c r="B893" t="s">
        <v>4981</v>
      </c>
      <c r="C893" t="s">
        <v>4981</v>
      </c>
      <c r="D893" t="s">
        <v>16803</v>
      </c>
      <c r="E893" t="s">
        <v>4983</v>
      </c>
      <c r="F893" t="s">
        <v>4984</v>
      </c>
      <c r="G893" t="s">
        <v>15957</v>
      </c>
      <c r="H893" t="s">
        <v>15994</v>
      </c>
      <c r="I893">
        <v>0</v>
      </c>
      <c r="J893" t="s">
        <v>8839</v>
      </c>
      <c r="K893" t="s">
        <v>16838</v>
      </c>
      <c r="L893">
        <v>22001001</v>
      </c>
      <c r="M893">
        <v>1020200787089</v>
      </c>
    </row>
    <row r="894" spans="1:13" x14ac:dyDescent="0.25">
      <c r="A894">
        <v>220005283</v>
      </c>
      <c r="B894" t="s">
        <v>4994</v>
      </c>
      <c r="C894" t="s">
        <v>4994</v>
      </c>
      <c r="D894" t="s">
        <v>16803</v>
      </c>
      <c r="E894" t="s">
        <v>4996</v>
      </c>
      <c r="F894" t="s">
        <v>414</v>
      </c>
      <c r="G894" t="s">
        <v>15957</v>
      </c>
      <c r="H894" t="s">
        <v>15994</v>
      </c>
      <c r="I894">
        <v>0</v>
      </c>
      <c r="J894" t="s">
        <v>8839</v>
      </c>
      <c r="K894" t="s">
        <v>16839</v>
      </c>
      <c r="L894">
        <v>22001001</v>
      </c>
      <c r="M894">
        <v>1020200787166</v>
      </c>
    </row>
    <row r="895" spans="1:13" x14ac:dyDescent="0.25">
      <c r="A895">
        <v>220005300</v>
      </c>
      <c r="B895" t="s">
        <v>4988</v>
      </c>
      <c r="C895" t="s">
        <v>4988</v>
      </c>
      <c r="D895" t="s">
        <v>16803</v>
      </c>
      <c r="E895" t="s">
        <v>4990</v>
      </c>
      <c r="F895" t="s">
        <v>414</v>
      </c>
      <c r="G895" t="s">
        <v>15957</v>
      </c>
      <c r="H895" t="s">
        <v>15994</v>
      </c>
      <c r="I895">
        <v>0</v>
      </c>
      <c r="J895" t="s">
        <v>8416</v>
      </c>
      <c r="K895" t="s">
        <v>16840</v>
      </c>
      <c r="L895">
        <v>22001001</v>
      </c>
      <c r="M895">
        <v>1020200787122</v>
      </c>
    </row>
    <row r="896" spans="1:13" x14ac:dyDescent="0.25">
      <c r="A896">
        <v>220005325</v>
      </c>
      <c r="B896" t="s">
        <v>6739</v>
      </c>
      <c r="C896" t="s">
        <v>6739</v>
      </c>
      <c r="D896" t="s">
        <v>16803</v>
      </c>
      <c r="E896" t="s">
        <v>6741</v>
      </c>
      <c r="F896" t="s">
        <v>414</v>
      </c>
      <c r="G896" t="s">
        <v>15957</v>
      </c>
      <c r="H896" t="s">
        <v>15994</v>
      </c>
      <c r="I896">
        <v>1</v>
      </c>
      <c r="J896" t="s">
        <v>8315</v>
      </c>
      <c r="K896" t="s">
        <v>16841</v>
      </c>
      <c r="L896">
        <v>22001001</v>
      </c>
      <c r="M896">
        <v>1020200787001</v>
      </c>
    </row>
    <row r="897" spans="1:13" x14ac:dyDescent="0.25">
      <c r="A897" t="s">
        <v>13960</v>
      </c>
      <c r="B897" t="s">
        <v>13961</v>
      </c>
      <c r="C897" t="s">
        <v>13961</v>
      </c>
      <c r="D897" t="s">
        <v>16803</v>
      </c>
      <c r="E897" t="s">
        <v>6741</v>
      </c>
      <c r="F897" t="s">
        <v>414</v>
      </c>
      <c r="G897" t="s">
        <v>15998</v>
      </c>
      <c r="H897" t="s">
        <v>15994</v>
      </c>
      <c r="J897" t="s">
        <v>8315</v>
      </c>
      <c r="K897" t="s">
        <v>13962</v>
      </c>
      <c r="L897">
        <v>22001001</v>
      </c>
      <c r="M897">
        <v>1020200787001</v>
      </c>
    </row>
    <row r="898" spans="1:13" x14ac:dyDescent="0.25">
      <c r="A898">
        <v>220005332</v>
      </c>
      <c r="B898" t="s">
        <v>5003</v>
      </c>
      <c r="C898" t="s">
        <v>5003</v>
      </c>
      <c r="D898" t="s">
        <v>16803</v>
      </c>
      <c r="E898" t="s">
        <v>5005</v>
      </c>
      <c r="F898" t="s">
        <v>414</v>
      </c>
      <c r="G898" t="s">
        <v>15957</v>
      </c>
      <c r="H898" t="s">
        <v>15994</v>
      </c>
      <c r="I898">
        <v>0</v>
      </c>
      <c r="J898" t="s">
        <v>8315</v>
      </c>
      <c r="K898" t="s">
        <v>16842</v>
      </c>
      <c r="L898">
        <v>22001001</v>
      </c>
      <c r="M898">
        <v>1020200788563</v>
      </c>
    </row>
    <row r="899" spans="1:13" x14ac:dyDescent="0.25">
      <c r="A899">
        <v>220005340</v>
      </c>
      <c r="B899" t="s">
        <v>4951</v>
      </c>
      <c r="C899" t="s">
        <v>4951</v>
      </c>
      <c r="D899" t="s">
        <v>16803</v>
      </c>
      <c r="E899" t="s">
        <v>4953</v>
      </c>
      <c r="F899" t="s">
        <v>414</v>
      </c>
      <c r="G899" t="s">
        <v>15957</v>
      </c>
      <c r="H899" t="s">
        <v>15994</v>
      </c>
      <c r="I899">
        <v>0</v>
      </c>
      <c r="J899" t="s">
        <v>8416</v>
      </c>
      <c r="K899" t="s">
        <v>16843</v>
      </c>
      <c r="L899">
        <v>22001001</v>
      </c>
      <c r="M899">
        <v>1030200870138</v>
      </c>
    </row>
    <row r="900" spans="1:13" x14ac:dyDescent="0.25">
      <c r="A900">
        <v>220005357</v>
      </c>
      <c r="B900" t="s">
        <v>6721</v>
      </c>
      <c r="C900" t="s">
        <v>6721</v>
      </c>
      <c r="D900" t="s">
        <v>16803</v>
      </c>
      <c r="E900" t="s">
        <v>6723</v>
      </c>
      <c r="F900" t="s">
        <v>414</v>
      </c>
      <c r="G900" t="s">
        <v>15957</v>
      </c>
      <c r="H900" t="s">
        <v>15994</v>
      </c>
      <c r="I900">
        <v>0</v>
      </c>
      <c r="J900" t="s">
        <v>8315</v>
      </c>
      <c r="K900" t="s">
        <v>16844</v>
      </c>
      <c r="L900">
        <v>22001001</v>
      </c>
      <c r="M900">
        <v>1020200787023</v>
      </c>
    </row>
    <row r="901" spans="1:13" x14ac:dyDescent="0.25">
      <c r="A901">
        <v>220005364</v>
      </c>
      <c r="B901" t="s">
        <v>6715</v>
      </c>
      <c r="C901" t="s">
        <v>6715</v>
      </c>
      <c r="D901" t="s">
        <v>16803</v>
      </c>
      <c r="E901" t="s">
        <v>6717</v>
      </c>
      <c r="F901" t="s">
        <v>414</v>
      </c>
      <c r="G901" t="s">
        <v>15957</v>
      </c>
      <c r="H901" t="s">
        <v>15994</v>
      </c>
      <c r="I901">
        <v>1</v>
      </c>
      <c r="J901" t="s">
        <v>8315</v>
      </c>
      <c r="K901" t="s">
        <v>16845</v>
      </c>
      <c r="L901">
        <v>22001001</v>
      </c>
      <c r="M901">
        <v>1020200787034</v>
      </c>
    </row>
    <row r="902" spans="1:13" x14ac:dyDescent="0.25">
      <c r="A902" t="s">
        <v>13963</v>
      </c>
      <c r="B902" t="s">
        <v>13964</v>
      </c>
      <c r="C902" t="s">
        <v>13964</v>
      </c>
      <c r="D902" t="s">
        <v>16803</v>
      </c>
      <c r="E902" t="s">
        <v>6717</v>
      </c>
      <c r="F902" t="s">
        <v>414</v>
      </c>
      <c r="G902" t="s">
        <v>15998</v>
      </c>
      <c r="H902" t="s">
        <v>15994</v>
      </c>
      <c r="J902" t="s">
        <v>8315</v>
      </c>
      <c r="K902" t="s">
        <v>9225</v>
      </c>
      <c r="L902">
        <v>22001001</v>
      </c>
      <c r="M902">
        <v>1020200787034</v>
      </c>
    </row>
    <row r="903" spans="1:13" x14ac:dyDescent="0.25">
      <c r="A903">
        <v>220005389</v>
      </c>
      <c r="B903" t="s">
        <v>4954</v>
      </c>
      <c r="C903" t="s">
        <v>4954</v>
      </c>
      <c r="D903" t="s">
        <v>16803</v>
      </c>
      <c r="E903" t="s">
        <v>4956</v>
      </c>
      <c r="F903" t="s">
        <v>549</v>
      </c>
      <c r="G903" t="s">
        <v>15957</v>
      </c>
      <c r="H903" t="s">
        <v>15994</v>
      </c>
      <c r="I903">
        <v>0</v>
      </c>
      <c r="J903" t="s">
        <v>8315</v>
      </c>
      <c r="K903" t="s">
        <v>16846</v>
      </c>
      <c r="L903">
        <v>22001001</v>
      </c>
      <c r="M903">
        <v>1020200786506</v>
      </c>
    </row>
    <row r="904" spans="1:13" x14ac:dyDescent="0.25">
      <c r="A904">
        <v>220005396</v>
      </c>
      <c r="B904" t="s">
        <v>6706</v>
      </c>
      <c r="C904" t="s">
        <v>6706</v>
      </c>
      <c r="D904" t="s">
        <v>16803</v>
      </c>
      <c r="E904" t="s">
        <v>6708</v>
      </c>
      <c r="F904" t="s">
        <v>414</v>
      </c>
      <c r="G904" t="s">
        <v>15957</v>
      </c>
      <c r="H904" t="s">
        <v>15994</v>
      </c>
      <c r="I904">
        <v>1</v>
      </c>
      <c r="J904" t="s">
        <v>8315</v>
      </c>
      <c r="K904" t="s">
        <v>9215</v>
      </c>
      <c r="L904">
        <v>22001001</v>
      </c>
      <c r="M904">
        <v>1020200786980</v>
      </c>
    </row>
    <row r="905" spans="1:13" x14ac:dyDescent="0.25">
      <c r="A905" t="s">
        <v>16847</v>
      </c>
      <c r="B905" t="s">
        <v>16848</v>
      </c>
      <c r="C905" t="s">
        <v>16848</v>
      </c>
      <c r="D905" t="s">
        <v>16803</v>
      </c>
      <c r="E905" t="s">
        <v>6708</v>
      </c>
      <c r="F905" t="s">
        <v>414</v>
      </c>
      <c r="G905" t="s">
        <v>15998</v>
      </c>
      <c r="H905" t="s">
        <v>15994</v>
      </c>
      <c r="J905" t="s">
        <v>8315</v>
      </c>
      <c r="K905" t="s">
        <v>9191</v>
      </c>
      <c r="L905">
        <v>22001001</v>
      </c>
      <c r="M905">
        <v>1020200786980</v>
      </c>
    </row>
    <row r="906" spans="1:13" x14ac:dyDescent="0.25">
      <c r="A906" t="s">
        <v>16849</v>
      </c>
      <c r="B906" t="s">
        <v>16850</v>
      </c>
      <c r="C906" t="s">
        <v>16850</v>
      </c>
      <c r="D906" t="s">
        <v>16803</v>
      </c>
      <c r="E906" t="s">
        <v>6708</v>
      </c>
      <c r="F906" t="s">
        <v>414</v>
      </c>
      <c r="G906" t="s">
        <v>15998</v>
      </c>
      <c r="H906" t="s">
        <v>15994</v>
      </c>
      <c r="J906" t="s">
        <v>8315</v>
      </c>
      <c r="K906" t="s">
        <v>9191</v>
      </c>
      <c r="L906">
        <v>22001001</v>
      </c>
      <c r="M906">
        <v>1020200786980</v>
      </c>
    </row>
    <row r="907" spans="1:13" x14ac:dyDescent="0.25">
      <c r="A907">
        <v>220005420</v>
      </c>
      <c r="B907" t="s">
        <v>4972</v>
      </c>
      <c r="C907" t="s">
        <v>4972</v>
      </c>
      <c r="D907" t="s">
        <v>16803</v>
      </c>
      <c r="E907" t="s">
        <v>4974</v>
      </c>
      <c r="F907" t="s">
        <v>414</v>
      </c>
      <c r="G907" t="s">
        <v>15957</v>
      </c>
      <c r="H907" t="s">
        <v>15994</v>
      </c>
      <c r="I907">
        <v>0</v>
      </c>
      <c r="J907" t="s">
        <v>8416</v>
      </c>
      <c r="K907" t="s">
        <v>16851</v>
      </c>
      <c r="L907">
        <v>22001001</v>
      </c>
      <c r="M907">
        <v>1020200786540</v>
      </c>
    </row>
    <row r="908" spans="1:13" x14ac:dyDescent="0.25">
      <c r="A908">
        <v>220005445</v>
      </c>
      <c r="B908" t="s">
        <v>4960</v>
      </c>
      <c r="C908" t="s">
        <v>4960</v>
      </c>
      <c r="D908" t="s">
        <v>16803</v>
      </c>
      <c r="E908" t="s">
        <v>4962</v>
      </c>
      <c r="F908" t="s">
        <v>414</v>
      </c>
      <c r="G908" t="s">
        <v>15957</v>
      </c>
      <c r="H908" t="s">
        <v>15994</v>
      </c>
      <c r="I908">
        <v>2</v>
      </c>
      <c r="J908" t="s">
        <v>8315</v>
      </c>
      <c r="K908" t="s">
        <v>16852</v>
      </c>
      <c r="L908">
        <v>22001001</v>
      </c>
      <c r="M908">
        <v>1020200786605</v>
      </c>
    </row>
    <row r="909" spans="1:13" x14ac:dyDescent="0.25">
      <c r="A909" t="s">
        <v>13965</v>
      </c>
      <c r="B909" t="s">
        <v>13966</v>
      </c>
      <c r="C909" t="s">
        <v>13966</v>
      </c>
      <c r="D909" t="s">
        <v>16803</v>
      </c>
      <c r="E909" t="s">
        <v>4962</v>
      </c>
      <c r="F909" t="s">
        <v>414</v>
      </c>
      <c r="G909" t="s">
        <v>15998</v>
      </c>
      <c r="H909" t="s">
        <v>15994</v>
      </c>
      <c r="J909" t="s">
        <v>8315</v>
      </c>
      <c r="K909" t="s">
        <v>16853</v>
      </c>
      <c r="L909">
        <v>22001001</v>
      </c>
      <c r="M909">
        <v>1020200786605</v>
      </c>
    </row>
    <row r="910" spans="1:13" x14ac:dyDescent="0.25">
      <c r="A910" t="s">
        <v>13967</v>
      </c>
      <c r="B910" t="s">
        <v>13968</v>
      </c>
      <c r="C910" t="s">
        <v>13968</v>
      </c>
      <c r="D910" t="s">
        <v>16803</v>
      </c>
      <c r="E910" t="s">
        <v>4962</v>
      </c>
      <c r="F910" t="s">
        <v>414</v>
      </c>
      <c r="G910" t="s">
        <v>15998</v>
      </c>
      <c r="H910" t="s">
        <v>15994</v>
      </c>
      <c r="J910" t="s">
        <v>8315</v>
      </c>
      <c r="K910" t="s">
        <v>13969</v>
      </c>
      <c r="L910">
        <v>22001001</v>
      </c>
      <c r="M910">
        <v>1020200786605</v>
      </c>
    </row>
    <row r="911" spans="1:13" x14ac:dyDescent="0.25">
      <c r="A911">
        <v>220005460</v>
      </c>
      <c r="B911" t="s">
        <v>6733</v>
      </c>
      <c r="C911" t="s">
        <v>6733</v>
      </c>
      <c r="D911" t="s">
        <v>16803</v>
      </c>
      <c r="E911" t="s">
        <v>6735</v>
      </c>
      <c r="F911" t="s">
        <v>321</v>
      </c>
      <c r="G911" t="s">
        <v>15957</v>
      </c>
      <c r="H911" t="s">
        <v>15994</v>
      </c>
      <c r="I911">
        <v>0</v>
      </c>
      <c r="J911" t="s">
        <v>8315</v>
      </c>
      <c r="K911" t="s">
        <v>16854</v>
      </c>
      <c r="L911">
        <v>22001001</v>
      </c>
      <c r="M911">
        <v>1020200787111</v>
      </c>
    </row>
    <row r="912" spans="1:13" x14ac:dyDescent="0.25">
      <c r="A912">
        <v>220005501</v>
      </c>
      <c r="B912" t="s">
        <v>6727</v>
      </c>
      <c r="C912" t="s">
        <v>6727</v>
      </c>
      <c r="D912" t="s">
        <v>16803</v>
      </c>
      <c r="E912" t="s">
        <v>6729</v>
      </c>
      <c r="F912" t="s">
        <v>566</v>
      </c>
      <c r="G912" t="s">
        <v>15957</v>
      </c>
      <c r="H912" t="s">
        <v>15994</v>
      </c>
      <c r="I912">
        <v>0</v>
      </c>
      <c r="J912" t="s">
        <v>8315</v>
      </c>
      <c r="K912" t="s">
        <v>16855</v>
      </c>
      <c r="L912">
        <v>22001001</v>
      </c>
      <c r="M912">
        <v>1020200786210</v>
      </c>
    </row>
    <row r="913" spans="1:13" x14ac:dyDescent="0.25">
      <c r="A913">
        <v>220005526</v>
      </c>
      <c r="B913" t="s">
        <v>4975</v>
      </c>
      <c r="C913" t="s">
        <v>4975</v>
      </c>
      <c r="D913" t="s">
        <v>16803</v>
      </c>
      <c r="E913" t="s">
        <v>4977</v>
      </c>
      <c r="F913" t="s">
        <v>414</v>
      </c>
      <c r="G913" t="s">
        <v>15957</v>
      </c>
      <c r="H913" t="s">
        <v>15994</v>
      </c>
      <c r="I913">
        <v>0</v>
      </c>
      <c r="J913" t="s">
        <v>8839</v>
      </c>
      <c r="K913" t="s">
        <v>16856</v>
      </c>
      <c r="L913">
        <v>22001001</v>
      </c>
      <c r="M913">
        <v>1020200787056</v>
      </c>
    </row>
    <row r="914" spans="1:13" x14ac:dyDescent="0.25">
      <c r="A914">
        <v>220005558</v>
      </c>
      <c r="B914" t="s">
        <v>5009</v>
      </c>
      <c r="C914" t="s">
        <v>5009</v>
      </c>
      <c r="D914" t="s">
        <v>16803</v>
      </c>
      <c r="E914" t="s">
        <v>5011</v>
      </c>
      <c r="F914" t="s">
        <v>414</v>
      </c>
      <c r="G914" t="s">
        <v>15957</v>
      </c>
      <c r="H914" t="s">
        <v>15994</v>
      </c>
      <c r="I914">
        <v>0</v>
      </c>
      <c r="J914" t="s">
        <v>8416</v>
      </c>
      <c r="K914" t="s">
        <v>16857</v>
      </c>
      <c r="L914">
        <v>22001001</v>
      </c>
      <c r="M914">
        <v>1020200787210</v>
      </c>
    </row>
    <row r="915" spans="1:13" x14ac:dyDescent="0.25">
      <c r="A915">
        <v>220005565</v>
      </c>
      <c r="B915" t="s">
        <v>4991</v>
      </c>
      <c r="C915" t="s">
        <v>4991</v>
      </c>
      <c r="D915" t="s">
        <v>16803</v>
      </c>
      <c r="E915" t="s">
        <v>4993</v>
      </c>
      <c r="F915" t="s">
        <v>414</v>
      </c>
      <c r="G915" t="s">
        <v>15957</v>
      </c>
      <c r="H915" t="s">
        <v>15994</v>
      </c>
      <c r="I915">
        <v>0</v>
      </c>
      <c r="J915" t="s">
        <v>8416</v>
      </c>
      <c r="K915" t="s">
        <v>9226</v>
      </c>
      <c r="L915">
        <v>22001001</v>
      </c>
      <c r="M915">
        <v>1020200787144</v>
      </c>
    </row>
    <row r="916" spans="1:13" x14ac:dyDescent="0.25">
      <c r="A916">
        <v>220005572</v>
      </c>
      <c r="B916" t="s">
        <v>4966</v>
      </c>
      <c r="C916" t="s">
        <v>4966</v>
      </c>
      <c r="D916" t="s">
        <v>16803</v>
      </c>
      <c r="E916" t="s">
        <v>4968</v>
      </c>
      <c r="F916" t="s">
        <v>4849</v>
      </c>
      <c r="G916" t="s">
        <v>15957</v>
      </c>
      <c r="H916" t="s">
        <v>15994</v>
      </c>
      <c r="I916">
        <v>0</v>
      </c>
      <c r="J916" t="s">
        <v>8416</v>
      </c>
      <c r="K916" t="s">
        <v>16858</v>
      </c>
      <c r="L916">
        <v>22001001</v>
      </c>
      <c r="M916">
        <v>1020200786957</v>
      </c>
    </row>
    <row r="917" spans="1:13" x14ac:dyDescent="0.25">
      <c r="A917">
        <v>220024769</v>
      </c>
      <c r="B917" t="s">
        <v>6712</v>
      </c>
      <c r="C917" t="s">
        <v>6712</v>
      </c>
      <c r="D917" t="s">
        <v>16803</v>
      </c>
      <c r="E917" t="s">
        <v>6714</v>
      </c>
      <c r="F917" t="s">
        <v>414</v>
      </c>
      <c r="G917" t="s">
        <v>15957</v>
      </c>
      <c r="H917" t="s">
        <v>15994</v>
      </c>
      <c r="I917">
        <v>0</v>
      </c>
      <c r="J917" t="s">
        <v>8315</v>
      </c>
      <c r="K917" t="s">
        <v>9232</v>
      </c>
      <c r="L917">
        <v>22001001</v>
      </c>
      <c r="M917">
        <v>1140280049645</v>
      </c>
    </row>
    <row r="918" spans="1:13" x14ac:dyDescent="0.25">
      <c r="A918">
        <v>221001771</v>
      </c>
      <c r="B918" t="s">
        <v>1383</v>
      </c>
      <c r="C918" t="s">
        <v>1383</v>
      </c>
      <c r="D918" t="s">
        <v>16860</v>
      </c>
      <c r="E918" t="s">
        <v>1385</v>
      </c>
      <c r="F918" t="s">
        <v>325</v>
      </c>
      <c r="G918" t="s">
        <v>15957</v>
      </c>
      <c r="H918" t="s">
        <v>15994</v>
      </c>
      <c r="I918">
        <v>0</v>
      </c>
      <c r="J918" t="s">
        <v>8315</v>
      </c>
      <c r="K918" t="s">
        <v>16861</v>
      </c>
      <c r="L918">
        <v>22101001</v>
      </c>
      <c r="M918">
        <v>1020201581927</v>
      </c>
    </row>
    <row r="919" spans="1:13" x14ac:dyDescent="0.25">
      <c r="A919">
        <v>221002373</v>
      </c>
      <c r="B919" t="s">
        <v>1347</v>
      </c>
      <c r="C919" t="s">
        <v>1347</v>
      </c>
      <c r="D919" t="s">
        <v>16860</v>
      </c>
      <c r="E919" t="s">
        <v>1349</v>
      </c>
      <c r="F919" t="s">
        <v>321</v>
      </c>
      <c r="G919" t="s">
        <v>15957</v>
      </c>
      <c r="H919" t="s">
        <v>15994</v>
      </c>
      <c r="I919">
        <v>1</v>
      </c>
      <c r="J919" t="s">
        <v>8315</v>
      </c>
      <c r="K919" t="s">
        <v>16862</v>
      </c>
      <c r="L919">
        <v>22101001</v>
      </c>
      <c r="M919">
        <v>1020201581905</v>
      </c>
    </row>
    <row r="920" spans="1:13" x14ac:dyDescent="0.25">
      <c r="A920" t="s">
        <v>13970</v>
      </c>
      <c r="B920" t="s">
        <v>13971</v>
      </c>
      <c r="C920" t="s">
        <v>13971</v>
      </c>
      <c r="D920" t="s">
        <v>16860</v>
      </c>
      <c r="E920" t="s">
        <v>1349</v>
      </c>
      <c r="F920" t="s">
        <v>321</v>
      </c>
      <c r="G920" t="s">
        <v>15998</v>
      </c>
      <c r="H920" t="s">
        <v>15994</v>
      </c>
      <c r="J920" t="s">
        <v>8315</v>
      </c>
      <c r="K920" t="s">
        <v>13972</v>
      </c>
      <c r="L920">
        <v>22101001</v>
      </c>
      <c r="M920">
        <v>1020201581905</v>
      </c>
    </row>
    <row r="921" spans="1:13" x14ac:dyDescent="0.25">
      <c r="A921">
        <v>221002380</v>
      </c>
      <c r="B921" t="s">
        <v>1353</v>
      </c>
      <c r="C921" t="s">
        <v>1353</v>
      </c>
      <c r="D921" t="s">
        <v>16860</v>
      </c>
      <c r="E921" t="s">
        <v>16863</v>
      </c>
      <c r="F921" t="s">
        <v>325</v>
      </c>
      <c r="G921" t="s">
        <v>15957</v>
      </c>
      <c r="H921" t="s">
        <v>15994</v>
      </c>
      <c r="I921">
        <v>0</v>
      </c>
      <c r="J921" t="s">
        <v>8315</v>
      </c>
      <c r="K921" t="s">
        <v>16864</v>
      </c>
      <c r="L921">
        <v>22101001</v>
      </c>
      <c r="M921">
        <v>1020201581894</v>
      </c>
    </row>
    <row r="922" spans="1:13" x14ac:dyDescent="0.25">
      <c r="A922">
        <v>221002398</v>
      </c>
      <c r="B922" t="s">
        <v>1362</v>
      </c>
      <c r="C922" t="s">
        <v>1362</v>
      </c>
      <c r="D922" t="s">
        <v>16860</v>
      </c>
      <c r="E922" t="s">
        <v>1364</v>
      </c>
      <c r="F922" t="s">
        <v>321</v>
      </c>
      <c r="G922" t="s">
        <v>15957</v>
      </c>
      <c r="H922" t="s">
        <v>15994</v>
      </c>
      <c r="I922">
        <v>0</v>
      </c>
      <c r="J922" t="s">
        <v>8315</v>
      </c>
      <c r="K922" t="s">
        <v>16865</v>
      </c>
      <c r="L922">
        <v>22101001</v>
      </c>
      <c r="M922">
        <v>1020201581950</v>
      </c>
    </row>
    <row r="923" spans="1:13" x14ac:dyDescent="0.25">
      <c r="A923">
        <v>221002408</v>
      </c>
      <c r="B923" t="s">
        <v>1365</v>
      </c>
      <c r="C923" t="s">
        <v>1365</v>
      </c>
      <c r="D923" t="s">
        <v>16860</v>
      </c>
      <c r="E923" t="s">
        <v>1367</v>
      </c>
      <c r="F923" t="s">
        <v>566</v>
      </c>
      <c r="G923" t="s">
        <v>15957</v>
      </c>
      <c r="H923" t="s">
        <v>15994</v>
      </c>
      <c r="I923">
        <v>1</v>
      </c>
      <c r="J923" t="s">
        <v>8315</v>
      </c>
      <c r="K923" t="s">
        <v>16866</v>
      </c>
      <c r="L923">
        <v>22101001</v>
      </c>
      <c r="M923">
        <v>1020201581960</v>
      </c>
    </row>
    <row r="924" spans="1:13" x14ac:dyDescent="0.25">
      <c r="A924" t="s">
        <v>13973</v>
      </c>
      <c r="B924" t="s">
        <v>13974</v>
      </c>
      <c r="C924" t="s">
        <v>13974</v>
      </c>
      <c r="D924" t="s">
        <v>16860</v>
      </c>
      <c r="E924" t="s">
        <v>1367</v>
      </c>
      <c r="F924" t="s">
        <v>566</v>
      </c>
      <c r="G924" t="s">
        <v>15998</v>
      </c>
      <c r="H924" t="s">
        <v>15994</v>
      </c>
      <c r="J924" t="s">
        <v>8315</v>
      </c>
      <c r="K924" t="s">
        <v>13975</v>
      </c>
      <c r="L924">
        <v>22101001</v>
      </c>
      <c r="M924">
        <v>1020201581960</v>
      </c>
    </row>
    <row r="925" spans="1:13" x14ac:dyDescent="0.25">
      <c r="A925">
        <v>221002415</v>
      </c>
      <c r="B925" t="s">
        <v>1371</v>
      </c>
      <c r="C925" t="s">
        <v>1371</v>
      </c>
      <c r="D925" t="s">
        <v>16860</v>
      </c>
      <c r="E925" t="s">
        <v>1373</v>
      </c>
      <c r="F925" t="s">
        <v>321</v>
      </c>
      <c r="G925" t="s">
        <v>15957</v>
      </c>
      <c r="H925" t="s">
        <v>15994</v>
      </c>
      <c r="I925">
        <v>0</v>
      </c>
      <c r="J925" t="s">
        <v>8315</v>
      </c>
      <c r="K925" t="s">
        <v>16867</v>
      </c>
      <c r="L925">
        <v>22101001</v>
      </c>
      <c r="M925">
        <v>1020201581938</v>
      </c>
    </row>
    <row r="926" spans="1:13" x14ac:dyDescent="0.25">
      <c r="A926">
        <v>221002422</v>
      </c>
      <c r="B926" t="s">
        <v>1368</v>
      </c>
      <c r="C926" t="s">
        <v>1368</v>
      </c>
      <c r="D926" t="s">
        <v>16860</v>
      </c>
      <c r="E926" t="s">
        <v>1370</v>
      </c>
      <c r="F926" t="s">
        <v>321</v>
      </c>
      <c r="G926" t="s">
        <v>15957</v>
      </c>
      <c r="H926" t="s">
        <v>15994</v>
      </c>
      <c r="I926">
        <v>1</v>
      </c>
      <c r="J926" t="s">
        <v>8416</v>
      </c>
      <c r="K926" t="s">
        <v>16868</v>
      </c>
      <c r="L926">
        <v>22101001</v>
      </c>
      <c r="M926">
        <v>1020201581883</v>
      </c>
    </row>
    <row r="927" spans="1:13" x14ac:dyDescent="0.25">
      <c r="A927" t="s">
        <v>13976</v>
      </c>
      <c r="B927" t="s">
        <v>13977</v>
      </c>
      <c r="C927" t="s">
        <v>13977</v>
      </c>
      <c r="D927" t="s">
        <v>16860</v>
      </c>
      <c r="E927" t="s">
        <v>1370</v>
      </c>
      <c r="F927" t="s">
        <v>321</v>
      </c>
      <c r="G927" t="s">
        <v>15998</v>
      </c>
      <c r="H927" t="s">
        <v>15994</v>
      </c>
      <c r="J927" t="s">
        <v>8416</v>
      </c>
      <c r="K927" t="s">
        <v>16869</v>
      </c>
      <c r="L927">
        <v>22101001</v>
      </c>
      <c r="M927">
        <v>1020201581883</v>
      </c>
    </row>
    <row r="928" spans="1:13" x14ac:dyDescent="0.25">
      <c r="A928">
        <v>221002430</v>
      </c>
      <c r="B928" t="s">
        <v>1350</v>
      </c>
      <c r="C928" t="s">
        <v>1350</v>
      </c>
      <c r="D928" t="s">
        <v>16860</v>
      </c>
      <c r="E928" t="s">
        <v>1352</v>
      </c>
      <c r="F928" t="s">
        <v>321</v>
      </c>
      <c r="G928" t="s">
        <v>15957</v>
      </c>
      <c r="H928" t="s">
        <v>15994</v>
      </c>
      <c r="I928">
        <v>0</v>
      </c>
      <c r="J928" t="s">
        <v>8315</v>
      </c>
      <c r="K928" t="s">
        <v>16870</v>
      </c>
      <c r="L928">
        <v>22101001</v>
      </c>
      <c r="M928">
        <v>1020201581916</v>
      </c>
    </row>
    <row r="929" spans="1:13" x14ac:dyDescent="0.25">
      <c r="A929">
        <v>221002479</v>
      </c>
      <c r="B929" t="s">
        <v>1344</v>
      </c>
      <c r="C929" t="s">
        <v>1344</v>
      </c>
      <c r="D929" t="s">
        <v>16860</v>
      </c>
      <c r="E929" t="s">
        <v>1346</v>
      </c>
      <c r="F929" t="s">
        <v>566</v>
      </c>
      <c r="G929" t="s">
        <v>15957</v>
      </c>
      <c r="H929" t="s">
        <v>15994</v>
      </c>
      <c r="I929">
        <v>0</v>
      </c>
      <c r="J929" t="s">
        <v>8315</v>
      </c>
      <c r="K929" t="s">
        <v>16871</v>
      </c>
      <c r="L929">
        <v>22101001</v>
      </c>
      <c r="M929">
        <v>1020201581861</v>
      </c>
    </row>
    <row r="930" spans="1:13" x14ac:dyDescent="0.25">
      <c r="A930">
        <v>221002567</v>
      </c>
      <c r="B930" t="s">
        <v>1359</v>
      </c>
      <c r="C930" t="s">
        <v>1359</v>
      </c>
      <c r="D930" t="s">
        <v>16860</v>
      </c>
      <c r="E930" t="s">
        <v>1361</v>
      </c>
      <c r="F930" t="s">
        <v>566</v>
      </c>
      <c r="G930" t="s">
        <v>15957</v>
      </c>
      <c r="H930" t="s">
        <v>15994</v>
      </c>
      <c r="I930">
        <v>0</v>
      </c>
      <c r="J930" t="s">
        <v>8315</v>
      </c>
      <c r="K930" t="s">
        <v>16872</v>
      </c>
      <c r="L930">
        <v>22101001</v>
      </c>
      <c r="M930">
        <v>1020201581850</v>
      </c>
    </row>
    <row r="931" spans="1:13" x14ac:dyDescent="0.25">
      <c r="A931">
        <v>221002616</v>
      </c>
      <c r="B931" t="s">
        <v>1356</v>
      </c>
      <c r="C931" t="s">
        <v>1356</v>
      </c>
      <c r="D931" t="s">
        <v>16860</v>
      </c>
      <c r="E931" t="s">
        <v>1358</v>
      </c>
      <c r="F931" t="s">
        <v>566</v>
      </c>
      <c r="G931" t="s">
        <v>15957</v>
      </c>
      <c r="H931" t="s">
        <v>15994</v>
      </c>
      <c r="I931">
        <v>0</v>
      </c>
      <c r="J931" t="s">
        <v>8315</v>
      </c>
      <c r="K931" t="s">
        <v>16873</v>
      </c>
      <c r="L931">
        <v>22101001</v>
      </c>
      <c r="M931">
        <v>1020201581949</v>
      </c>
    </row>
    <row r="932" spans="1:13" x14ac:dyDescent="0.25">
      <c r="A932">
        <v>221002623</v>
      </c>
      <c r="B932" t="s">
        <v>16874</v>
      </c>
      <c r="C932" t="s">
        <v>16874</v>
      </c>
      <c r="D932" t="s">
        <v>16860</v>
      </c>
      <c r="E932" t="s">
        <v>1376</v>
      </c>
      <c r="F932" t="s">
        <v>414</v>
      </c>
      <c r="G932" t="s">
        <v>15957</v>
      </c>
      <c r="H932" t="s">
        <v>15994</v>
      </c>
      <c r="I932">
        <v>10</v>
      </c>
      <c r="J932" t="s">
        <v>8315</v>
      </c>
      <c r="K932" t="s">
        <v>16875</v>
      </c>
      <c r="L932">
        <v>22101001</v>
      </c>
      <c r="M932">
        <v>1020201581542</v>
      </c>
    </row>
    <row r="933" spans="1:13" x14ac:dyDescent="0.25">
      <c r="A933" t="s">
        <v>13978</v>
      </c>
      <c r="B933" t="s">
        <v>13979</v>
      </c>
      <c r="C933" t="s">
        <v>13979</v>
      </c>
      <c r="D933" t="s">
        <v>16860</v>
      </c>
      <c r="E933" t="s">
        <v>1376</v>
      </c>
      <c r="F933" t="s">
        <v>414</v>
      </c>
      <c r="G933" t="s">
        <v>15998</v>
      </c>
      <c r="H933" t="s">
        <v>15994</v>
      </c>
      <c r="J933" t="s">
        <v>8315</v>
      </c>
      <c r="K933" t="s">
        <v>16876</v>
      </c>
      <c r="L933">
        <v>22101001</v>
      </c>
      <c r="M933">
        <v>1020201581542</v>
      </c>
    </row>
    <row r="934" spans="1:13" x14ac:dyDescent="0.25">
      <c r="A934" t="s">
        <v>13980</v>
      </c>
      <c r="B934" t="s">
        <v>13981</v>
      </c>
      <c r="C934" t="s">
        <v>13981</v>
      </c>
      <c r="D934" t="s">
        <v>16860</v>
      </c>
      <c r="E934" t="s">
        <v>1376</v>
      </c>
      <c r="F934" t="s">
        <v>414</v>
      </c>
      <c r="G934" t="s">
        <v>15998</v>
      </c>
      <c r="H934" t="s">
        <v>15994</v>
      </c>
      <c r="J934" t="s">
        <v>8315</v>
      </c>
      <c r="K934" t="s">
        <v>16877</v>
      </c>
      <c r="L934">
        <v>22101001</v>
      </c>
      <c r="M934">
        <v>1020201581542</v>
      </c>
    </row>
    <row r="935" spans="1:13" x14ac:dyDescent="0.25">
      <c r="A935" t="s">
        <v>13982</v>
      </c>
      <c r="B935" t="s">
        <v>13983</v>
      </c>
      <c r="C935" t="s">
        <v>13983</v>
      </c>
      <c r="D935" t="s">
        <v>16860</v>
      </c>
      <c r="E935" t="s">
        <v>1376</v>
      </c>
      <c r="F935" t="s">
        <v>414</v>
      </c>
      <c r="G935" t="s">
        <v>15998</v>
      </c>
      <c r="H935" t="s">
        <v>15994</v>
      </c>
      <c r="J935" t="s">
        <v>8315</v>
      </c>
      <c r="K935" t="s">
        <v>16878</v>
      </c>
      <c r="L935">
        <v>22101001</v>
      </c>
      <c r="M935">
        <v>1020201581542</v>
      </c>
    </row>
    <row r="936" spans="1:13" x14ac:dyDescent="0.25">
      <c r="A936" t="s">
        <v>13984</v>
      </c>
      <c r="B936" t="s">
        <v>13985</v>
      </c>
      <c r="C936" t="s">
        <v>13985</v>
      </c>
      <c r="D936" t="s">
        <v>16860</v>
      </c>
      <c r="E936" t="s">
        <v>1376</v>
      </c>
      <c r="F936" t="s">
        <v>414</v>
      </c>
      <c r="G936" t="s">
        <v>15998</v>
      </c>
      <c r="H936" t="s">
        <v>15994</v>
      </c>
      <c r="J936" t="s">
        <v>8315</v>
      </c>
      <c r="K936" t="s">
        <v>16879</v>
      </c>
      <c r="L936">
        <v>22101001</v>
      </c>
      <c r="M936">
        <v>1020201581542</v>
      </c>
    </row>
    <row r="937" spans="1:13" x14ac:dyDescent="0.25">
      <c r="A937" t="s">
        <v>13986</v>
      </c>
      <c r="B937" t="s">
        <v>13987</v>
      </c>
      <c r="C937" t="s">
        <v>13987</v>
      </c>
      <c r="D937" t="s">
        <v>16860</v>
      </c>
      <c r="E937" t="s">
        <v>1376</v>
      </c>
      <c r="F937" t="s">
        <v>414</v>
      </c>
      <c r="G937" t="s">
        <v>15998</v>
      </c>
      <c r="H937" t="s">
        <v>15994</v>
      </c>
      <c r="J937" t="s">
        <v>8315</v>
      </c>
      <c r="K937" t="s">
        <v>16866</v>
      </c>
      <c r="L937">
        <v>22101001</v>
      </c>
      <c r="M937">
        <v>1020201581542</v>
      </c>
    </row>
    <row r="938" spans="1:13" x14ac:dyDescent="0.25">
      <c r="A938" t="s">
        <v>13988</v>
      </c>
      <c r="B938" t="s">
        <v>13989</v>
      </c>
      <c r="C938" t="s">
        <v>13989</v>
      </c>
      <c r="D938" t="s">
        <v>16860</v>
      </c>
      <c r="E938" t="s">
        <v>1376</v>
      </c>
      <c r="F938" t="s">
        <v>414</v>
      </c>
      <c r="G938" t="s">
        <v>15998</v>
      </c>
      <c r="H938" t="s">
        <v>15994</v>
      </c>
      <c r="J938" t="s">
        <v>8315</v>
      </c>
      <c r="K938" t="s">
        <v>16867</v>
      </c>
      <c r="L938">
        <v>22101001</v>
      </c>
      <c r="M938">
        <v>1020201581542</v>
      </c>
    </row>
    <row r="939" spans="1:13" x14ac:dyDescent="0.25">
      <c r="A939" t="s">
        <v>13990</v>
      </c>
      <c r="B939" t="s">
        <v>13991</v>
      </c>
      <c r="C939" t="s">
        <v>13991</v>
      </c>
      <c r="D939" t="s">
        <v>16860</v>
      </c>
      <c r="E939" t="s">
        <v>1376</v>
      </c>
      <c r="F939" t="s">
        <v>414</v>
      </c>
      <c r="G939" t="s">
        <v>15998</v>
      </c>
      <c r="H939" t="s">
        <v>15994</v>
      </c>
      <c r="J939" t="s">
        <v>8315</v>
      </c>
      <c r="K939" t="s">
        <v>16880</v>
      </c>
      <c r="L939">
        <v>22101001</v>
      </c>
      <c r="M939">
        <v>1020201581542</v>
      </c>
    </row>
    <row r="940" spans="1:13" x14ac:dyDescent="0.25">
      <c r="A940" t="s">
        <v>13992</v>
      </c>
      <c r="B940" t="s">
        <v>13993</v>
      </c>
      <c r="C940" t="s">
        <v>13993</v>
      </c>
      <c r="D940" t="s">
        <v>16860</v>
      </c>
      <c r="E940" t="s">
        <v>1376</v>
      </c>
      <c r="F940" t="s">
        <v>414</v>
      </c>
      <c r="G940" t="s">
        <v>15998</v>
      </c>
      <c r="H940" t="s">
        <v>15994</v>
      </c>
      <c r="J940" t="s">
        <v>8315</v>
      </c>
      <c r="K940" t="s">
        <v>13994</v>
      </c>
      <c r="L940">
        <v>22101001</v>
      </c>
      <c r="M940">
        <v>1020201581542</v>
      </c>
    </row>
    <row r="941" spans="1:13" x14ac:dyDescent="0.25">
      <c r="A941" t="s">
        <v>13995</v>
      </c>
      <c r="B941" t="s">
        <v>13996</v>
      </c>
      <c r="C941" t="s">
        <v>13996</v>
      </c>
      <c r="D941" t="s">
        <v>16860</v>
      </c>
      <c r="E941" t="s">
        <v>1376</v>
      </c>
      <c r="F941" t="s">
        <v>414</v>
      </c>
      <c r="G941" t="s">
        <v>15998</v>
      </c>
      <c r="H941" t="s">
        <v>15994</v>
      </c>
      <c r="J941" t="s">
        <v>8315</v>
      </c>
      <c r="K941" t="s">
        <v>13997</v>
      </c>
      <c r="L941">
        <v>22101001</v>
      </c>
      <c r="M941">
        <v>1020201581542</v>
      </c>
    </row>
    <row r="942" spans="1:13" x14ac:dyDescent="0.25">
      <c r="A942" t="s">
        <v>13998</v>
      </c>
      <c r="B942" t="s">
        <v>13999</v>
      </c>
      <c r="C942" t="s">
        <v>13999</v>
      </c>
      <c r="D942" t="s">
        <v>16860</v>
      </c>
      <c r="E942" t="s">
        <v>1376</v>
      </c>
      <c r="F942" t="s">
        <v>414</v>
      </c>
      <c r="G942" t="s">
        <v>15998</v>
      </c>
      <c r="H942" t="s">
        <v>15994</v>
      </c>
      <c r="J942" t="s">
        <v>8315</v>
      </c>
      <c r="K942" t="s">
        <v>14000</v>
      </c>
      <c r="L942">
        <v>22101001</v>
      </c>
      <c r="M942">
        <v>1020201581542</v>
      </c>
    </row>
    <row r="943" spans="1:13" x14ac:dyDescent="0.25">
      <c r="A943">
        <v>221002729</v>
      </c>
      <c r="B943" t="s">
        <v>16881</v>
      </c>
      <c r="C943" t="s">
        <v>16881</v>
      </c>
      <c r="D943" t="s">
        <v>16860</v>
      </c>
      <c r="E943" t="s">
        <v>16882</v>
      </c>
      <c r="F943" t="s">
        <v>325</v>
      </c>
      <c r="G943" t="s">
        <v>15957</v>
      </c>
      <c r="H943" t="s">
        <v>15994</v>
      </c>
      <c r="I943">
        <v>0</v>
      </c>
      <c r="J943" t="s">
        <v>8315</v>
      </c>
      <c r="K943" t="s">
        <v>16883</v>
      </c>
      <c r="L943">
        <v>22101001</v>
      </c>
      <c r="M943">
        <v>1020201582928</v>
      </c>
    </row>
    <row r="944" spans="1:13" x14ac:dyDescent="0.25">
      <c r="A944">
        <v>221005470</v>
      </c>
      <c r="B944" t="s">
        <v>16886</v>
      </c>
      <c r="C944" t="s">
        <v>16886</v>
      </c>
      <c r="D944" t="s">
        <v>16860</v>
      </c>
      <c r="E944" t="s">
        <v>1388</v>
      </c>
      <c r="F944" t="s">
        <v>321</v>
      </c>
      <c r="G944" t="s">
        <v>15957</v>
      </c>
      <c r="H944" t="s">
        <v>15994</v>
      </c>
      <c r="I944">
        <v>0</v>
      </c>
      <c r="J944" t="s">
        <v>8416</v>
      </c>
      <c r="K944" t="s">
        <v>16861</v>
      </c>
      <c r="L944">
        <v>22101001</v>
      </c>
      <c r="M944">
        <v>1110255000162</v>
      </c>
    </row>
    <row r="945" spans="1:13" x14ac:dyDescent="0.25">
      <c r="A945">
        <v>222003309</v>
      </c>
      <c r="B945" t="s">
        <v>16890</v>
      </c>
      <c r="C945" t="s">
        <v>16890</v>
      </c>
      <c r="D945" t="s">
        <v>16887</v>
      </c>
      <c r="E945" t="s">
        <v>6575</v>
      </c>
      <c r="F945" t="s">
        <v>325</v>
      </c>
      <c r="G945" t="s">
        <v>15957</v>
      </c>
      <c r="H945" t="s">
        <v>15994</v>
      </c>
      <c r="I945">
        <v>0</v>
      </c>
      <c r="J945" t="s">
        <v>8416</v>
      </c>
      <c r="K945" t="s">
        <v>9268</v>
      </c>
      <c r="L945">
        <v>22201001</v>
      </c>
      <c r="M945">
        <v>1120262000176</v>
      </c>
    </row>
    <row r="946" spans="1:13" x14ac:dyDescent="0.25">
      <c r="A946">
        <v>222004077</v>
      </c>
      <c r="B946" t="s">
        <v>6576</v>
      </c>
      <c r="C946" t="s">
        <v>6576</v>
      </c>
      <c r="D946" t="s">
        <v>16887</v>
      </c>
      <c r="E946" t="s">
        <v>6578</v>
      </c>
      <c r="F946" t="s">
        <v>321</v>
      </c>
      <c r="G946" t="s">
        <v>15957</v>
      </c>
      <c r="H946" t="s">
        <v>15994</v>
      </c>
      <c r="I946">
        <v>4</v>
      </c>
      <c r="J946" t="s">
        <v>8315</v>
      </c>
      <c r="K946" t="s">
        <v>16891</v>
      </c>
      <c r="L946">
        <v>22201001</v>
      </c>
      <c r="M946">
        <v>1020241042073</v>
      </c>
    </row>
    <row r="947" spans="1:13" x14ac:dyDescent="0.25">
      <c r="A947" t="s">
        <v>14001</v>
      </c>
      <c r="B947" t="s">
        <v>14002</v>
      </c>
      <c r="C947" t="s">
        <v>14002</v>
      </c>
      <c r="D947" t="s">
        <v>16887</v>
      </c>
      <c r="E947" t="s">
        <v>6578</v>
      </c>
      <c r="F947" t="s">
        <v>321</v>
      </c>
      <c r="G947" t="s">
        <v>15998</v>
      </c>
      <c r="H947" t="s">
        <v>15994</v>
      </c>
      <c r="J947" t="s">
        <v>8315</v>
      </c>
      <c r="K947" t="s">
        <v>16892</v>
      </c>
      <c r="L947">
        <v>22201001</v>
      </c>
      <c r="M947">
        <v>1020241042073</v>
      </c>
    </row>
    <row r="948" spans="1:13" x14ac:dyDescent="0.25">
      <c r="A948" t="s">
        <v>14003</v>
      </c>
      <c r="B948" t="s">
        <v>14004</v>
      </c>
      <c r="C948" t="s">
        <v>14004</v>
      </c>
      <c r="D948" t="s">
        <v>16887</v>
      </c>
      <c r="E948" t="s">
        <v>6578</v>
      </c>
      <c r="F948" t="s">
        <v>321</v>
      </c>
      <c r="G948" t="s">
        <v>15998</v>
      </c>
      <c r="H948" t="s">
        <v>15994</v>
      </c>
      <c r="J948" t="s">
        <v>8315</v>
      </c>
      <c r="K948" t="s">
        <v>14005</v>
      </c>
      <c r="L948">
        <v>22201001</v>
      </c>
      <c r="M948">
        <v>1020241042073</v>
      </c>
    </row>
    <row r="949" spans="1:13" x14ac:dyDescent="0.25">
      <c r="A949" t="s">
        <v>14006</v>
      </c>
      <c r="B949" t="s">
        <v>14007</v>
      </c>
      <c r="C949" t="s">
        <v>14007</v>
      </c>
      <c r="D949" t="s">
        <v>16887</v>
      </c>
      <c r="E949" t="s">
        <v>6578</v>
      </c>
      <c r="F949" t="s">
        <v>321</v>
      </c>
      <c r="G949" t="s">
        <v>15998</v>
      </c>
      <c r="H949" t="s">
        <v>15994</v>
      </c>
      <c r="J949" t="s">
        <v>8315</v>
      </c>
      <c r="K949" t="s">
        <v>16893</v>
      </c>
      <c r="L949">
        <v>22201001</v>
      </c>
      <c r="M949">
        <v>1020241042073</v>
      </c>
    </row>
    <row r="950" spans="1:13" x14ac:dyDescent="0.25">
      <c r="A950" t="s">
        <v>14008</v>
      </c>
      <c r="B950" t="s">
        <v>14009</v>
      </c>
      <c r="C950" t="s">
        <v>14009</v>
      </c>
      <c r="D950" t="s">
        <v>16887</v>
      </c>
      <c r="E950" t="s">
        <v>6578</v>
      </c>
      <c r="F950" t="s">
        <v>321</v>
      </c>
      <c r="G950" t="s">
        <v>15998</v>
      </c>
      <c r="H950" t="s">
        <v>15994</v>
      </c>
      <c r="J950" t="s">
        <v>8315</v>
      </c>
      <c r="K950" t="s">
        <v>16893</v>
      </c>
      <c r="L950">
        <v>22201001</v>
      </c>
      <c r="M950">
        <v>1020241042073</v>
      </c>
    </row>
    <row r="951" spans="1:13" x14ac:dyDescent="0.25">
      <c r="A951">
        <v>222004084</v>
      </c>
      <c r="B951" t="s">
        <v>6564</v>
      </c>
      <c r="C951" t="s">
        <v>6564</v>
      </c>
      <c r="D951" t="s">
        <v>16887</v>
      </c>
      <c r="E951" t="s">
        <v>16894</v>
      </c>
      <c r="F951" t="s">
        <v>321</v>
      </c>
      <c r="G951" t="s">
        <v>15957</v>
      </c>
      <c r="H951" t="s">
        <v>15994</v>
      </c>
      <c r="I951">
        <v>2</v>
      </c>
      <c r="J951" t="s">
        <v>8315</v>
      </c>
      <c r="K951" t="s">
        <v>16895</v>
      </c>
      <c r="L951">
        <v>22201001</v>
      </c>
      <c r="M951">
        <v>1020241042139</v>
      </c>
    </row>
    <row r="952" spans="1:13" x14ac:dyDescent="0.25">
      <c r="A952" t="s">
        <v>14010</v>
      </c>
      <c r="B952" t="s">
        <v>14011</v>
      </c>
      <c r="C952" t="s">
        <v>14011</v>
      </c>
      <c r="D952" t="s">
        <v>16887</v>
      </c>
      <c r="E952" t="s">
        <v>16894</v>
      </c>
      <c r="F952" t="s">
        <v>321</v>
      </c>
      <c r="G952" t="s">
        <v>15998</v>
      </c>
      <c r="H952" t="s">
        <v>15994</v>
      </c>
      <c r="J952" t="s">
        <v>8315</v>
      </c>
      <c r="K952" t="s">
        <v>16896</v>
      </c>
      <c r="L952">
        <v>22201001</v>
      </c>
      <c r="M952">
        <v>1020241042139</v>
      </c>
    </row>
    <row r="953" spans="1:13" x14ac:dyDescent="0.25">
      <c r="A953" t="s">
        <v>14012</v>
      </c>
      <c r="B953" t="s">
        <v>14013</v>
      </c>
      <c r="C953" t="s">
        <v>14013</v>
      </c>
      <c r="D953" t="s">
        <v>16887</v>
      </c>
      <c r="E953" t="s">
        <v>16894</v>
      </c>
      <c r="F953" t="s">
        <v>321</v>
      </c>
      <c r="G953" t="s">
        <v>15998</v>
      </c>
      <c r="H953" t="s">
        <v>15994</v>
      </c>
      <c r="J953" t="s">
        <v>8315</v>
      </c>
      <c r="K953" t="s">
        <v>16897</v>
      </c>
      <c r="L953">
        <v>22201001</v>
      </c>
      <c r="M953">
        <v>1020241042139</v>
      </c>
    </row>
    <row r="954" spans="1:13" x14ac:dyDescent="0.25">
      <c r="A954">
        <v>222004091</v>
      </c>
      <c r="B954" t="s">
        <v>5209</v>
      </c>
      <c r="C954" t="s">
        <v>5209</v>
      </c>
      <c r="D954" t="s">
        <v>16887</v>
      </c>
      <c r="E954" t="s">
        <v>16898</v>
      </c>
      <c r="F954" t="s">
        <v>16899</v>
      </c>
      <c r="G954" t="s">
        <v>15957</v>
      </c>
      <c r="H954" t="s">
        <v>15994</v>
      </c>
      <c r="I954">
        <v>2</v>
      </c>
      <c r="J954" t="s">
        <v>8315</v>
      </c>
      <c r="K954" t="s">
        <v>16900</v>
      </c>
      <c r="L954">
        <v>22201001</v>
      </c>
      <c r="M954">
        <v>1020201041706</v>
      </c>
    </row>
    <row r="955" spans="1:13" x14ac:dyDescent="0.25">
      <c r="A955" t="s">
        <v>14014</v>
      </c>
      <c r="B955" t="s">
        <v>14015</v>
      </c>
      <c r="C955" t="s">
        <v>14015</v>
      </c>
      <c r="D955" t="s">
        <v>16887</v>
      </c>
      <c r="E955" t="s">
        <v>16898</v>
      </c>
      <c r="F955" t="s">
        <v>16899</v>
      </c>
      <c r="G955" t="s">
        <v>15998</v>
      </c>
      <c r="H955" t="s">
        <v>15994</v>
      </c>
      <c r="J955" t="s">
        <v>8315</v>
      </c>
      <c r="K955" t="s">
        <v>16901</v>
      </c>
      <c r="L955">
        <v>22201001</v>
      </c>
      <c r="M955">
        <v>1020201041706</v>
      </c>
    </row>
    <row r="956" spans="1:13" x14ac:dyDescent="0.25">
      <c r="A956" t="s">
        <v>14016</v>
      </c>
      <c r="B956" t="s">
        <v>14017</v>
      </c>
      <c r="C956" t="s">
        <v>14017</v>
      </c>
      <c r="D956" t="s">
        <v>16887</v>
      </c>
      <c r="E956" t="s">
        <v>16898</v>
      </c>
      <c r="F956" t="s">
        <v>16899</v>
      </c>
      <c r="G956" t="s">
        <v>15998</v>
      </c>
      <c r="H956" t="s">
        <v>15994</v>
      </c>
      <c r="J956" t="s">
        <v>8315</v>
      </c>
      <c r="K956" t="s">
        <v>16902</v>
      </c>
      <c r="L956">
        <v>22201001</v>
      </c>
      <c r="M956">
        <v>1020201041706</v>
      </c>
    </row>
    <row r="957" spans="1:13" x14ac:dyDescent="0.25">
      <c r="A957">
        <v>222004101</v>
      </c>
      <c r="B957" t="s">
        <v>5172</v>
      </c>
      <c r="C957" t="s">
        <v>5172</v>
      </c>
      <c r="D957" t="s">
        <v>16887</v>
      </c>
      <c r="E957" t="s">
        <v>5174</v>
      </c>
      <c r="F957" t="s">
        <v>321</v>
      </c>
      <c r="G957" t="s">
        <v>15957</v>
      </c>
      <c r="H957" t="s">
        <v>15994</v>
      </c>
      <c r="I957">
        <v>3</v>
      </c>
      <c r="J957" t="s">
        <v>8315</v>
      </c>
      <c r="K957" t="s">
        <v>16903</v>
      </c>
      <c r="L957">
        <v>22201001</v>
      </c>
      <c r="M957">
        <v>1020241041864</v>
      </c>
    </row>
    <row r="958" spans="1:13" x14ac:dyDescent="0.25">
      <c r="A958" t="s">
        <v>14018</v>
      </c>
      <c r="B958" t="s">
        <v>14019</v>
      </c>
      <c r="C958" t="s">
        <v>14019</v>
      </c>
      <c r="D958" t="s">
        <v>16887</v>
      </c>
      <c r="E958" t="s">
        <v>5174</v>
      </c>
      <c r="F958" t="s">
        <v>321</v>
      </c>
      <c r="G958" t="s">
        <v>15998</v>
      </c>
      <c r="H958" t="s">
        <v>15994</v>
      </c>
      <c r="J958" t="s">
        <v>8315</v>
      </c>
      <c r="K958" t="s">
        <v>16904</v>
      </c>
      <c r="L958">
        <v>22201001</v>
      </c>
      <c r="M958">
        <v>1020241041864</v>
      </c>
    </row>
    <row r="959" spans="1:13" x14ac:dyDescent="0.25">
      <c r="A959" t="s">
        <v>14020</v>
      </c>
      <c r="B959" t="s">
        <v>14021</v>
      </c>
      <c r="C959" t="s">
        <v>14021</v>
      </c>
      <c r="D959" t="s">
        <v>16887</v>
      </c>
      <c r="E959" t="s">
        <v>5174</v>
      </c>
      <c r="F959" t="s">
        <v>321</v>
      </c>
      <c r="G959" t="s">
        <v>15998</v>
      </c>
      <c r="H959" t="s">
        <v>15994</v>
      </c>
      <c r="J959" t="s">
        <v>8315</v>
      </c>
      <c r="K959" t="s">
        <v>16905</v>
      </c>
      <c r="L959">
        <v>22201001</v>
      </c>
      <c r="M959">
        <v>1020241041864</v>
      </c>
    </row>
    <row r="960" spans="1:13" x14ac:dyDescent="0.25">
      <c r="A960" t="s">
        <v>14022</v>
      </c>
      <c r="B960" t="s">
        <v>14023</v>
      </c>
      <c r="C960" t="s">
        <v>14023</v>
      </c>
      <c r="D960" t="s">
        <v>16887</v>
      </c>
      <c r="E960" t="s">
        <v>5174</v>
      </c>
      <c r="F960" t="s">
        <v>321</v>
      </c>
      <c r="G960" t="s">
        <v>15998</v>
      </c>
      <c r="H960" t="s">
        <v>15994</v>
      </c>
      <c r="J960" t="s">
        <v>8315</v>
      </c>
      <c r="K960" t="s">
        <v>16906</v>
      </c>
      <c r="L960">
        <v>22201001</v>
      </c>
      <c r="M960">
        <v>1020241041864</v>
      </c>
    </row>
    <row r="961" spans="1:13" x14ac:dyDescent="0.25">
      <c r="A961">
        <v>222004119</v>
      </c>
      <c r="B961" t="s">
        <v>5185</v>
      </c>
      <c r="C961" t="s">
        <v>5185</v>
      </c>
      <c r="D961" t="s">
        <v>16887</v>
      </c>
      <c r="E961" t="s">
        <v>5187</v>
      </c>
      <c r="F961" t="s">
        <v>321</v>
      </c>
      <c r="G961" t="s">
        <v>15957</v>
      </c>
      <c r="H961" t="s">
        <v>15994</v>
      </c>
      <c r="I961">
        <v>5</v>
      </c>
      <c r="J961" t="s">
        <v>8315</v>
      </c>
      <c r="K961" t="s">
        <v>16907</v>
      </c>
      <c r="L961">
        <v>22201001</v>
      </c>
      <c r="M961">
        <v>1020201041695</v>
      </c>
    </row>
    <row r="962" spans="1:13" x14ac:dyDescent="0.25">
      <c r="A962" t="s">
        <v>14024</v>
      </c>
      <c r="B962" t="s">
        <v>14025</v>
      </c>
      <c r="C962" t="s">
        <v>14025</v>
      </c>
      <c r="D962" t="s">
        <v>16887</v>
      </c>
      <c r="E962" t="s">
        <v>5187</v>
      </c>
      <c r="F962" t="s">
        <v>321</v>
      </c>
      <c r="G962" t="s">
        <v>15998</v>
      </c>
      <c r="H962" t="s">
        <v>15994</v>
      </c>
      <c r="J962" t="s">
        <v>8315</v>
      </c>
      <c r="K962" t="s">
        <v>16908</v>
      </c>
      <c r="L962">
        <v>22201001</v>
      </c>
      <c r="M962">
        <v>1020201041695</v>
      </c>
    </row>
    <row r="963" spans="1:13" x14ac:dyDescent="0.25">
      <c r="A963" t="s">
        <v>14026</v>
      </c>
      <c r="B963" t="s">
        <v>14027</v>
      </c>
      <c r="C963" t="s">
        <v>14027</v>
      </c>
      <c r="D963" t="s">
        <v>16887</v>
      </c>
      <c r="E963" t="s">
        <v>5187</v>
      </c>
      <c r="F963" t="s">
        <v>321</v>
      </c>
      <c r="G963" t="s">
        <v>15998</v>
      </c>
      <c r="H963" t="s">
        <v>15994</v>
      </c>
      <c r="J963" t="s">
        <v>8315</v>
      </c>
      <c r="K963" t="s">
        <v>16909</v>
      </c>
      <c r="L963">
        <v>22201001</v>
      </c>
      <c r="M963">
        <v>1020201041695</v>
      </c>
    </row>
    <row r="964" spans="1:13" x14ac:dyDescent="0.25">
      <c r="A964" t="s">
        <v>14028</v>
      </c>
      <c r="B964" t="s">
        <v>14029</v>
      </c>
      <c r="C964" t="s">
        <v>14029</v>
      </c>
      <c r="D964" t="s">
        <v>16887</v>
      </c>
      <c r="E964" t="s">
        <v>5187</v>
      </c>
      <c r="F964" t="s">
        <v>321</v>
      </c>
      <c r="G964" t="s">
        <v>15998</v>
      </c>
      <c r="H964" t="s">
        <v>15994</v>
      </c>
      <c r="J964" t="s">
        <v>8315</v>
      </c>
      <c r="K964" t="s">
        <v>16910</v>
      </c>
      <c r="L964">
        <v>22201001</v>
      </c>
      <c r="M964">
        <v>1020201041695</v>
      </c>
    </row>
    <row r="965" spans="1:13" x14ac:dyDescent="0.25">
      <c r="A965" t="s">
        <v>14030</v>
      </c>
      <c r="B965" t="s">
        <v>14031</v>
      </c>
      <c r="C965" t="s">
        <v>14031</v>
      </c>
      <c r="D965" t="s">
        <v>16887</v>
      </c>
      <c r="E965" t="s">
        <v>5187</v>
      </c>
      <c r="F965" t="s">
        <v>321</v>
      </c>
      <c r="G965" t="s">
        <v>15998</v>
      </c>
      <c r="H965" t="s">
        <v>15994</v>
      </c>
      <c r="J965" t="s">
        <v>8315</v>
      </c>
      <c r="K965" t="s">
        <v>16911</v>
      </c>
      <c r="L965">
        <v>22201001</v>
      </c>
      <c r="M965">
        <v>1020201041695</v>
      </c>
    </row>
    <row r="966" spans="1:13" x14ac:dyDescent="0.25">
      <c r="A966" t="s">
        <v>14032</v>
      </c>
      <c r="B966" t="s">
        <v>14033</v>
      </c>
      <c r="C966" t="s">
        <v>14033</v>
      </c>
      <c r="D966" t="s">
        <v>16887</v>
      </c>
      <c r="E966" t="s">
        <v>5187</v>
      </c>
      <c r="F966" t="s">
        <v>321</v>
      </c>
      <c r="G966" t="s">
        <v>15998</v>
      </c>
      <c r="H966" t="s">
        <v>15994</v>
      </c>
      <c r="J966" t="s">
        <v>8315</v>
      </c>
      <c r="K966" t="s">
        <v>16911</v>
      </c>
      <c r="L966">
        <v>22201001</v>
      </c>
      <c r="M966">
        <v>1020201041695</v>
      </c>
    </row>
    <row r="967" spans="1:13" x14ac:dyDescent="0.25">
      <c r="A967">
        <v>222004126</v>
      </c>
      <c r="B967" t="s">
        <v>5191</v>
      </c>
      <c r="C967" t="s">
        <v>5191</v>
      </c>
      <c r="D967" t="s">
        <v>16887</v>
      </c>
      <c r="E967" t="s">
        <v>5193</v>
      </c>
      <c r="F967" t="s">
        <v>321</v>
      </c>
      <c r="G967" t="s">
        <v>15957</v>
      </c>
      <c r="H967" t="s">
        <v>15994</v>
      </c>
      <c r="I967">
        <v>2</v>
      </c>
      <c r="J967" t="s">
        <v>8315</v>
      </c>
      <c r="K967" t="s">
        <v>16912</v>
      </c>
      <c r="L967">
        <v>22201001</v>
      </c>
      <c r="M967">
        <v>1020241042084</v>
      </c>
    </row>
    <row r="968" spans="1:13" x14ac:dyDescent="0.25">
      <c r="A968" t="s">
        <v>14034</v>
      </c>
      <c r="B968" t="s">
        <v>14035</v>
      </c>
      <c r="C968" t="s">
        <v>14035</v>
      </c>
      <c r="D968" t="s">
        <v>16887</v>
      </c>
      <c r="E968" t="s">
        <v>5193</v>
      </c>
      <c r="F968" t="s">
        <v>321</v>
      </c>
      <c r="G968" t="s">
        <v>15998</v>
      </c>
      <c r="H968" t="s">
        <v>15994</v>
      </c>
      <c r="J968" t="s">
        <v>8315</v>
      </c>
      <c r="K968" t="s">
        <v>16913</v>
      </c>
      <c r="L968">
        <v>22201001</v>
      </c>
      <c r="M968">
        <v>1020241042084</v>
      </c>
    </row>
    <row r="969" spans="1:13" x14ac:dyDescent="0.25">
      <c r="A969" t="s">
        <v>14036</v>
      </c>
      <c r="B969" t="s">
        <v>14037</v>
      </c>
      <c r="C969" t="s">
        <v>14037</v>
      </c>
      <c r="D969" t="s">
        <v>16887</v>
      </c>
      <c r="E969" t="s">
        <v>5193</v>
      </c>
      <c r="F969" t="s">
        <v>321</v>
      </c>
      <c r="G969" t="s">
        <v>15998</v>
      </c>
      <c r="H969" t="s">
        <v>15994</v>
      </c>
      <c r="J969" t="s">
        <v>8315</v>
      </c>
      <c r="K969" t="s">
        <v>16914</v>
      </c>
      <c r="L969">
        <v>22201001</v>
      </c>
      <c r="M969">
        <v>1020241042084</v>
      </c>
    </row>
    <row r="970" spans="1:13" x14ac:dyDescent="0.25">
      <c r="A970">
        <v>222004133</v>
      </c>
      <c r="B970" t="s">
        <v>5215</v>
      </c>
      <c r="C970" t="s">
        <v>5215</v>
      </c>
      <c r="D970" t="s">
        <v>16887</v>
      </c>
      <c r="E970" t="s">
        <v>5217</v>
      </c>
      <c r="F970" t="s">
        <v>321</v>
      </c>
      <c r="G970" t="s">
        <v>15957</v>
      </c>
      <c r="H970" t="s">
        <v>15994</v>
      </c>
      <c r="I970">
        <v>3</v>
      </c>
      <c r="J970" t="s">
        <v>8315</v>
      </c>
      <c r="K970" t="s">
        <v>16915</v>
      </c>
      <c r="L970">
        <v>22201001</v>
      </c>
      <c r="M970">
        <v>1020241042128</v>
      </c>
    </row>
    <row r="971" spans="1:13" x14ac:dyDescent="0.25">
      <c r="A971" t="s">
        <v>14038</v>
      </c>
      <c r="B971" t="s">
        <v>14039</v>
      </c>
      <c r="C971" t="s">
        <v>14039</v>
      </c>
      <c r="D971" t="s">
        <v>16887</v>
      </c>
      <c r="E971" t="s">
        <v>5217</v>
      </c>
      <c r="F971" t="s">
        <v>321</v>
      </c>
      <c r="G971" t="s">
        <v>15998</v>
      </c>
      <c r="H971" t="s">
        <v>15994</v>
      </c>
      <c r="J971" t="s">
        <v>8315</v>
      </c>
      <c r="K971" t="s">
        <v>16916</v>
      </c>
      <c r="L971">
        <v>22201001</v>
      </c>
      <c r="M971">
        <v>1020241042128</v>
      </c>
    </row>
    <row r="972" spans="1:13" x14ac:dyDescent="0.25">
      <c r="A972" t="s">
        <v>14040</v>
      </c>
      <c r="B972" t="s">
        <v>14041</v>
      </c>
      <c r="C972" t="s">
        <v>14041</v>
      </c>
      <c r="D972" t="s">
        <v>16887</v>
      </c>
      <c r="E972" t="s">
        <v>5217</v>
      </c>
      <c r="F972" t="s">
        <v>321</v>
      </c>
      <c r="G972" t="s">
        <v>15998</v>
      </c>
      <c r="H972" t="s">
        <v>15994</v>
      </c>
      <c r="J972" t="s">
        <v>8315</v>
      </c>
      <c r="K972" t="s">
        <v>16917</v>
      </c>
      <c r="L972">
        <v>22201001</v>
      </c>
      <c r="M972">
        <v>1020241042128</v>
      </c>
    </row>
    <row r="973" spans="1:13" x14ac:dyDescent="0.25">
      <c r="A973" t="s">
        <v>14042</v>
      </c>
      <c r="B973" t="s">
        <v>14043</v>
      </c>
      <c r="C973" t="s">
        <v>14043</v>
      </c>
      <c r="D973" t="s">
        <v>16887</v>
      </c>
      <c r="E973" t="s">
        <v>5217</v>
      </c>
      <c r="F973" t="s">
        <v>321</v>
      </c>
      <c r="G973" t="s">
        <v>15998</v>
      </c>
      <c r="H973" t="s">
        <v>15994</v>
      </c>
      <c r="J973" t="s">
        <v>8315</v>
      </c>
      <c r="K973" t="s">
        <v>16916</v>
      </c>
      <c r="L973">
        <v>22201001</v>
      </c>
      <c r="M973">
        <v>1020241042128</v>
      </c>
    </row>
    <row r="974" spans="1:13" x14ac:dyDescent="0.25">
      <c r="A974">
        <v>222004140</v>
      </c>
      <c r="B974" t="s">
        <v>5218</v>
      </c>
      <c r="C974" t="s">
        <v>5218</v>
      </c>
      <c r="D974" t="s">
        <v>16887</v>
      </c>
      <c r="E974" t="s">
        <v>16918</v>
      </c>
      <c r="F974" t="s">
        <v>640</v>
      </c>
      <c r="G974" t="s">
        <v>15957</v>
      </c>
      <c r="H974" t="s">
        <v>15994</v>
      </c>
      <c r="I974">
        <v>1</v>
      </c>
      <c r="J974" t="s">
        <v>8315</v>
      </c>
      <c r="K974" t="s">
        <v>16919</v>
      </c>
      <c r="L974">
        <v>22201001</v>
      </c>
      <c r="M974">
        <v>1020201044269</v>
      </c>
    </row>
    <row r="975" spans="1:13" x14ac:dyDescent="0.25">
      <c r="A975" t="s">
        <v>14044</v>
      </c>
      <c r="B975" t="s">
        <v>14045</v>
      </c>
      <c r="C975" t="s">
        <v>14045</v>
      </c>
      <c r="D975" t="s">
        <v>16887</v>
      </c>
      <c r="E975" t="s">
        <v>16918</v>
      </c>
      <c r="F975" t="s">
        <v>640</v>
      </c>
      <c r="G975" t="s">
        <v>15998</v>
      </c>
      <c r="H975" t="s">
        <v>15994</v>
      </c>
      <c r="J975" t="s">
        <v>8315</v>
      </c>
      <c r="K975" t="s">
        <v>16920</v>
      </c>
      <c r="L975">
        <v>22201001</v>
      </c>
      <c r="M975">
        <v>1020201044269</v>
      </c>
    </row>
    <row r="976" spans="1:13" x14ac:dyDescent="0.25">
      <c r="A976">
        <v>222004180</v>
      </c>
      <c r="B976" t="s">
        <v>5182</v>
      </c>
      <c r="C976" t="s">
        <v>5182</v>
      </c>
      <c r="D976" t="s">
        <v>16887</v>
      </c>
      <c r="E976" t="s">
        <v>5184</v>
      </c>
      <c r="F976" t="s">
        <v>321</v>
      </c>
      <c r="G976" t="s">
        <v>15957</v>
      </c>
      <c r="H976" t="s">
        <v>15994</v>
      </c>
      <c r="I976">
        <v>3</v>
      </c>
      <c r="J976" t="s">
        <v>8315</v>
      </c>
      <c r="K976" t="s">
        <v>16921</v>
      </c>
      <c r="L976">
        <v>22201001</v>
      </c>
      <c r="M976">
        <v>1020201044291</v>
      </c>
    </row>
    <row r="977" spans="1:13" x14ac:dyDescent="0.25">
      <c r="A977" t="s">
        <v>14046</v>
      </c>
      <c r="B977" t="s">
        <v>14047</v>
      </c>
      <c r="C977" t="s">
        <v>14047</v>
      </c>
      <c r="D977" t="s">
        <v>16887</v>
      </c>
      <c r="E977" t="s">
        <v>5184</v>
      </c>
      <c r="F977" t="s">
        <v>321</v>
      </c>
      <c r="G977" t="s">
        <v>15998</v>
      </c>
      <c r="H977" t="s">
        <v>15994</v>
      </c>
      <c r="J977" t="s">
        <v>8315</v>
      </c>
      <c r="K977" t="s">
        <v>16921</v>
      </c>
      <c r="L977">
        <v>22201001</v>
      </c>
      <c r="M977">
        <v>1020201044291</v>
      </c>
    </row>
    <row r="978" spans="1:13" x14ac:dyDescent="0.25">
      <c r="A978" t="s">
        <v>14048</v>
      </c>
      <c r="B978" t="s">
        <v>14049</v>
      </c>
      <c r="C978" t="s">
        <v>14049</v>
      </c>
      <c r="D978" t="s">
        <v>16887</v>
      </c>
      <c r="E978" t="s">
        <v>5184</v>
      </c>
      <c r="F978" t="s">
        <v>321</v>
      </c>
      <c r="G978" t="s">
        <v>15998</v>
      </c>
      <c r="H978" t="s">
        <v>15994</v>
      </c>
      <c r="J978" t="s">
        <v>8315</v>
      </c>
      <c r="K978" t="s">
        <v>16922</v>
      </c>
      <c r="L978">
        <v>22201001</v>
      </c>
      <c r="M978">
        <v>1020201044291</v>
      </c>
    </row>
    <row r="979" spans="1:13" x14ac:dyDescent="0.25">
      <c r="A979" t="s">
        <v>14050</v>
      </c>
      <c r="B979" t="s">
        <v>14051</v>
      </c>
      <c r="C979" t="s">
        <v>14051</v>
      </c>
      <c r="D979" t="s">
        <v>16887</v>
      </c>
      <c r="E979" t="s">
        <v>5184</v>
      </c>
      <c r="F979" t="s">
        <v>321</v>
      </c>
      <c r="G979" t="s">
        <v>15998</v>
      </c>
      <c r="H979" t="s">
        <v>15994</v>
      </c>
      <c r="J979" t="s">
        <v>8315</v>
      </c>
      <c r="K979" t="s">
        <v>14052</v>
      </c>
      <c r="L979">
        <v>22201001</v>
      </c>
      <c r="M979">
        <v>1020201044291</v>
      </c>
    </row>
    <row r="980" spans="1:13" x14ac:dyDescent="0.25">
      <c r="A980">
        <v>222004207</v>
      </c>
      <c r="B980" t="s">
        <v>5212</v>
      </c>
      <c r="C980" t="s">
        <v>5212</v>
      </c>
      <c r="D980" t="s">
        <v>16887</v>
      </c>
      <c r="E980" t="s">
        <v>5214</v>
      </c>
      <c r="F980" t="s">
        <v>321</v>
      </c>
      <c r="G980" t="s">
        <v>15957</v>
      </c>
      <c r="H980" t="s">
        <v>15994</v>
      </c>
      <c r="I980">
        <v>2</v>
      </c>
      <c r="J980" t="s">
        <v>8315</v>
      </c>
      <c r="K980" t="s">
        <v>16923</v>
      </c>
      <c r="L980">
        <v>22201001</v>
      </c>
      <c r="M980">
        <v>1020241042161</v>
      </c>
    </row>
    <row r="981" spans="1:13" x14ac:dyDescent="0.25">
      <c r="A981" t="s">
        <v>14053</v>
      </c>
      <c r="B981" t="s">
        <v>14054</v>
      </c>
      <c r="C981" t="s">
        <v>14054</v>
      </c>
      <c r="D981" t="s">
        <v>16887</v>
      </c>
      <c r="E981" t="s">
        <v>5214</v>
      </c>
      <c r="F981" t="s">
        <v>321</v>
      </c>
      <c r="G981" t="s">
        <v>15998</v>
      </c>
      <c r="H981" t="s">
        <v>15994</v>
      </c>
      <c r="J981" t="s">
        <v>8315</v>
      </c>
      <c r="K981" t="s">
        <v>16924</v>
      </c>
      <c r="L981">
        <v>22201001</v>
      </c>
      <c r="M981">
        <v>1020241042161</v>
      </c>
    </row>
    <row r="982" spans="1:13" x14ac:dyDescent="0.25">
      <c r="A982" t="s">
        <v>14055</v>
      </c>
      <c r="B982" t="s">
        <v>14056</v>
      </c>
      <c r="C982" t="s">
        <v>14056</v>
      </c>
      <c r="D982" t="s">
        <v>16887</v>
      </c>
      <c r="E982" t="s">
        <v>5214</v>
      </c>
      <c r="F982" t="s">
        <v>321</v>
      </c>
      <c r="G982" t="s">
        <v>15998</v>
      </c>
      <c r="H982" t="s">
        <v>15994</v>
      </c>
      <c r="J982" t="s">
        <v>8315</v>
      </c>
      <c r="K982" t="s">
        <v>16925</v>
      </c>
      <c r="L982">
        <v>22201001</v>
      </c>
      <c r="M982">
        <v>1020241042161</v>
      </c>
    </row>
    <row r="983" spans="1:13" x14ac:dyDescent="0.25">
      <c r="A983">
        <v>222004221</v>
      </c>
      <c r="B983" t="s">
        <v>5221</v>
      </c>
      <c r="C983" t="s">
        <v>5221</v>
      </c>
      <c r="D983" t="s">
        <v>16887</v>
      </c>
      <c r="E983" t="s">
        <v>5223</v>
      </c>
      <c r="F983" t="s">
        <v>5168</v>
      </c>
      <c r="G983" t="s">
        <v>15957</v>
      </c>
      <c r="H983" t="s">
        <v>15994</v>
      </c>
      <c r="I983">
        <v>0</v>
      </c>
      <c r="J983" t="s">
        <v>8315</v>
      </c>
      <c r="K983" t="s">
        <v>16926</v>
      </c>
      <c r="L983">
        <v>22201001</v>
      </c>
      <c r="M983">
        <v>1020241042183</v>
      </c>
    </row>
    <row r="984" spans="1:13" x14ac:dyDescent="0.25">
      <c r="A984">
        <v>222004246</v>
      </c>
      <c r="B984" t="s">
        <v>5179</v>
      </c>
      <c r="C984" t="s">
        <v>5179</v>
      </c>
      <c r="D984" t="s">
        <v>16887</v>
      </c>
      <c r="E984" t="s">
        <v>5181</v>
      </c>
      <c r="F984" t="s">
        <v>321</v>
      </c>
      <c r="G984" t="s">
        <v>15957</v>
      </c>
      <c r="H984" t="s">
        <v>15994</v>
      </c>
      <c r="I984">
        <v>0</v>
      </c>
      <c r="J984" t="s">
        <v>8315</v>
      </c>
      <c r="K984" t="s">
        <v>16927</v>
      </c>
      <c r="L984">
        <v>22201001</v>
      </c>
      <c r="M984">
        <v>1020201044247</v>
      </c>
    </row>
    <row r="985" spans="1:13" x14ac:dyDescent="0.25">
      <c r="A985">
        <v>222004253</v>
      </c>
      <c r="B985" t="s">
        <v>5200</v>
      </c>
      <c r="C985" t="s">
        <v>5200</v>
      </c>
      <c r="D985" t="s">
        <v>16887</v>
      </c>
      <c r="E985" t="s">
        <v>5202</v>
      </c>
      <c r="F985" t="s">
        <v>5168</v>
      </c>
      <c r="G985" t="s">
        <v>15957</v>
      </c>
      <c r="H985" t="s">
        <v>15994</v>
      </c>
      <c r="I985">
        <v>1</v>
      </c>
      <c r="J985" t="s">
        <v>8315</v>
      </c>
      <c r="K985" t="s">
        <v>16928</v>
      </c>
      <c r="L985">
        <v>22201001</v>
      </c>
      <c r="M985">
        <v>1020201044236</v>
      </c>
    </row>
    <row r="986" spans="1:13" x14ac:dyDescent="0.25">
      <c r="A986" t="s">
        <v>14057</v>
      </c>
      <c r="B986" t="s">
        <v>14058</v>
      </c>
      <c r="C986" t="s">
        <v>14058</v>
      </c>
      <c r="D986" t="s">
        <v>16887</v>
      </c>
      <c r="E986" t="s">
        <v>5202</v>
      </c>
      <c r="F986" t="s">
        <v>5168</v>
      </c>
      <c r="G986" t="s">
        <v>15998</v>
      </c>
      <c r="H986" t="s">
        <v>15994</v>
      </c>
      <c r="J986" t="s">
        <v>8315</v>
      </c>
      <c r="K986" t="s">
        <v>16928</v>
      </c>
      <c r="L986">
        <v>22201001</v>
      </c>
      <c r="M986">
        <v>1020201044236</v>
      </c>
    </row>
    <row r="987" spans="1:13" x14ac:dyDescent="0.25">
      <c r="A987">
        <v>222004278</v>
      </c>
      <c r="B987" t="s">
        <v>5203</v>
      </c>
      <c r="C987" t="s">
        <v>5203</v>
      </c>
      <c r="D987" t="s">
        <v>16887</v>
      </c>
      <c r="E987" t="s">
        <v>5205</v>
      </c>
      <c r="F987" t="s">
        <v>321</v>
      </c>
      <c r="G987" t="s">
        <v>15957</v>
      </c>
      <c r="H987" t="s">
        <v>15994</v>
      </c>
      <c r="I987">
        <v>2</v>
      </c>
      <c r="J987" t="s">
        <v>8315</v>
      </c>
      <c r="K987" t="s">
        <v>16929</v>
      </c>
      <c r="L987">
        <v>22201001</v>
      </c>
      <c r="M987">
        <v>1020241041699</v>
      </c>
    </row>
    <row r="988" spans="1:13" x14ac:dyDescent="0.25">
      <c r="A988" t="s">
        <v>14059</v>
      </c>
      <c r="B988" t="s">
        <v>14060</v>
      </c>
      <c r="C988" t="s">
        <v>14060</v>
      </c>
      <c r="D988" t="s">
        <v>16887</v>
      </c>
      <c r="E988" t="s">
        <v>5205</v>
      </c>
      <c r="F988" t="s">
        <v>321</v>
      </c>
      <c r="G988" t="s">
        <v>15998</v>
      </c>
      <c r="H988" t="s">
        <v>15994</v>
      </c>
      <c r="J988" t="s">
        <v>8315</v>
      </c>
      <c r="K988" t="s">
        <v>16929</v>
      </c>
      <c r="L988">
        <v>22201001</v>
      </c>
      <c r="M988">
        <v>1020241041699</v>
      </c>
    </row>
    <row r="989" spans="1:13" x14ac:dyDescent="0.25">
      <c r="A989" t="s">
        <v>14061</v>
      </c>
      <c r="B989" t="s">
        <v>14062</v>
      </c>
      <c r="C989" t="s">
        <v>14062</v>
      </c>
      <c r="D989" t="s">
        <v>16887</v>
      </c>
      <c r="E989" t="s">
        <v>5205</v>
      </c>
      <c r="F989" t="s">
        <v>321</v>
      </c>
      <c r="G989" t="s">
        <v>15998</v>
      </c>
      <c r="H989" t="s">
        <v>15994</v>
      </c>
      <c r="J989" t="s">
        <v>8315</v>
      </c>
      <c r="K989" t="s">
        <v>16930</v>
      </c>
      <c r="L989">
        <v>22201001</v>
      </c>
      <c r="M989">
        <v>1020241041699</v>
      </c>
    </row>
    <row r="990" spans="1:13" x14ac:dyDescent="0.25">
      <c r="A990">
        <v>222004285</v>
      </c>
      <c r="B990" t="s">
        <v>5194</v>
      </c>
      <c r="C990" t="s">
        <v>5194</v>
      </c>
      <c r="D990" t="s">
        <v>16887</v>
      </c>
      <c r="E990" t="s">
        <v>5196</v>
      </c>
      <c r="F990" t="s">
        <v>321</v>
      </c>
      <c r="G990" t="s">
        <v>15957</v>
      </c>
      <c r="H990" t="s">
        <v>15994</v>
      </c>
      <c r="I990">
        <v>0</v>
      </c>
      <c r="J990" t="s">
        <v>8315</v>
      </c>
      <c r="K990" t="s">
        <v>16931</v>
      </c>
      <c r="L990">
        <v>22201001</v>
      </c>
      <c r="M990">
        <v>1020241042117</v>
      </c>
    </row>
    <row r="991" spans="1:13" x14ac:dyDescent="0.25">
      <c r="A991">
        <v>222004359</v>
      </c>
      <c r="B991" t="s">
        <v>5197</v>
      </c>
      <c r="C991" t="s">
        <v>5197</v>
      </c>
      <c r="D991" t="s">
        <v>16887</v>
      </c>
      <c r="E991" t="s">
        <v>5199</v>
      </c>
      <c r="F991" t="s">
        <v>321</v>
      </c>
      <c r="G991" t="s">
        <v>15957</v>
      </c>
      <c r="H991" t="s">
        <v>15994</v>
      </c>
      <c r="I991">
        <v>0</v>
      </c>
      <c r="J991" t="s">
        <v>8315</v>
      </c>
      <c r="K991" t="s">
        <v>16932</v>
      </c>
      <c r="L991">
        <v>22201001</v>
      </c>
      <c r="M991">
        <v>1020201044357</v>
      </c>
    </row>
    <row r="992" spans="1:13" x14ac:dyDescent="0.25">
      <c r="A992">
        <v>222004380</v>
      </c>
      <c r="B992" t="s">
        <v>6570</v>
      </c>
      <c r="C992" t="s">
        <v>6570</v>
      </c>
      <c r="D992" t="s">
        <v>16887</v>
      </c>
      <c r="E992" t="s">
        <v>6572</v>
      </c>
      <c r="F992" t="s">
        <v>321</v>
      </c>
      <c r="G992" t="s">
        <v>15957</v>
      </c>
      <c r="H992" t="s">
        <v>15994</v>
      </c>
      <c r="I992">
        <v>0</v>
      </c>
      <c r="J992" t="s">
        <v>8315</v>
      </c>
      <c r="K992" t="s">
        <v>16933</v>
      </c>
      <c r="L992">
        <v>22201001</v>
      </c>
      <c r="M992">
        <v>1020241042095</v>
      </c>
    </row>
    <row r="993" spans="1:13" x14ac:dyDescent="0.25">
      <c r="A993">
        <v>222004662</v>
      </c>
      <c r="B993" t="s">
        <v>16934</v>
      </c>
      <c r="C993" t="s">
        <v>16934</v>
      </c>
      <c r="D993" t="s">
        <v>16887</v>
      </c>
      <c r="E993" t="s">
        <v>6560</v>
      </c>
      <c r="F993" t="s">
        <v>414</v>
      </c>
      <c r="G993" t="s">
        <v>15957</v>
      </c>
      <c r="H993" t="s">
        <v>15994</v>
      </c>
      <c r="I993">
        <v>0</v>
      </c>
      <c r="J993" t="s">
        <v>8315</v>
      </c>
      <c r="K993" t="s">
        <v>16935</v>
      </c>
      <c r="L993">
        <v>22201001</v>
      </c>
      <c r="M993">
        <v>1020201044490</v>
      </c>
    </row>
    <row r="994" spans="1:13" x14ac:dyDescent="0.25">
      <c r="A994">
        <v>222004670</v>
      </c>
      <c r="B994" t="s">
        <v>16936</v>
      </c>
      <c r="C994" t="s">
        <v>16936</v>
      </c>
      <c r="D994" t="s">
        <v>16887</v>
      </c>
      <c r="E994" t="s">
        <v>5226</v>
      </c>
      <c r="F994" t="s">
        <v>414</v>
      </c>
      <c r="G994" t="s">
        <v>15957</v>
      </c>
      <c r="H994" t="s">
        <v>15994</v>
      </c>
      <c r="I994">
        <v>0</v>
      </c>
      <c r="J994" t="s">
        <v>8315</v>
      </c>
      <c r="K994" t="s">
        <v>16937</v>
      </c>
      <c r="L994">
        <v>22201001</v>
      </c>
      <c r="M994">
        <v>1020201044600</v>
      </c>
    </row>
    <row r="995" spans="1:13" x14ac:dyDescent="0.25">
      <c r="A995">
        <v>222004687</v>
      </c>
      <c r="B995" t="s">
        <v>16938</v>
      </c>
      <c r="C995" t="s">
        <v>16938</v>
      </c>
      <c r="D995" t="s">
        <v>16887</v>
      </c>
      <c r="E995" t="s">
        <v>5208</v>
      </c>
      <c r="F995" t="s">
        <v>3142</v>
      </c>
      <c r="G995" t="s">
        <v>15957</v>
      </c>
      <c r="H995" t="s">
        <v>15994</v>
      </c>
      <c r="I995">
        <v>0</v>
      </c>
      <c r="J995" t="s">
        <v>8315</v>
      </c>
      <c r="K995" t="s">
        <v>16939</v>
      </c>
      <c r="L995">
        <v>22201001</v>
      </c>
      <c r="M995">
        <v>1020201044500</v>
      </c>
    </row>
    <row r="996" spans="1:13" x14ac:dyDescent="0.25">
      <c r="A996">
        <v>222004736</v>
      </c>
      <c r="B996" t="s">
        <v>16940</v>
      </c>
      <c r="C996" t="s">
        <v>16940</v>
      </c>
      <c r="D996" t="s">
        <v>16887</v>
      </c>
      <c r="E996" t="s">
        <v>6569</v>
      </c>
      <c r="F996" t="s">
        <v>414</v>
      </c>
      <c r="G996" t="s">
        <v>15957</v>
      </c>
      <c r="H996" t="s">
        <v>15994</v>
      </c>
      <c r="I996">
        <v>0</v>
      </c>
      <c r="J996" t="s">
        <v>8315</v>
      </c>
      <c r="K996" t="s">
        <v>16941</v>
      </c>
      <c r="L996">
        <v>22201001</v>
      </c>
      <c r="M996">
        <v>1020201044115</v>
      </c>
    </row>
    <row r="997" spans="1:13" x14ac:dyDescent="0.25">
      <c r="A997">
        <v>222004856</v>
      </c>
      <c r="B997" t="s">
        <v>16942</v>
      </c>
      <c r="C997" t="s">
        <v>16942</v>
      </c>
      <c r="D997" t="s">
        <v>16887</v>
      </c>
      <c r="E997" t="s">
        <v>5177</v>
      </c>
      <c r="F997" t="s">
        <v>5178</v>
      </c>
      <c r="G997" t="s">
        <v>15957</v>
      </c>
      <c r="H997" t="s">
        <v>15994</v>
      </c>
      <c r="I997">
        <v>0</v>
      </c>
      <c r="J997" t="s">
        <v>8315</v>
      </c>
      <c r="K997" t="s">
        <v>16943</v>
      </c>
      <c r="L997">
        <v>22201001</v>
      </c>
      <c r="M997">
        <v>1020201044104</v>
      </c>
    </row>
    <row r="998" spans="1:13" x14ac:dyDescent="0.25">
      <c r="A998">
        <v>222004920</v>
      </c>
      <c r="B998" t="s">
        <v>16944</v>
      </c>
      <c r="C998" t="s">
        <v>16944</v>
      </c>
      <c r="D998" t="s">
        <v>16887</v>
      </c>
      <c r="E998" t="s">
        <v>5190</v>
      </c>
      <c r="F998" t="s">
        <v>700</v>
      </c>
      <c r="G998" t="s">
        <v>15957</v>
      </c>
      <c r="H998" t="s">
        <v>15994</v>
      </c>
      <c r="I998">
        <v>0</v>
      </c>
      <c r="J998" t="s">
        <v>8315</v>
      </c>
      <c r="K998" t="s">
        <v>16945</v>
      </c>
      <c r="L998">
        <v>22201001</v>
      </c>
      <c r="M998">
        <v>1020201044467</v>
      </c>
    </row>
    <row r="999" spans="1:13" x14ac:dyDescent="0.25">
      <c r="A999">
        <v>222004951</v>
      </c>
      <c r="B999" t="s">
        <v>16946</v>
      </c>
      <c r="C999" t="s">
        <v>16946</v>
      </c>
      <c r="D999" t="s">
        <v>16887</v>
      </c>
      <c r="E999" t="s">
        <v>16947</v>
      </c>
      <c r="F999" t="s">
        <v>4015</v>
      </c>
      <c r="G999" t="s">
        <v>15957</v>
      </c>
      <c r="H999" t="s">
        <v>15994</v>
      </c>
      <c r="I999">
        <v>0</v>
      </c>
      <c r="J999" t="s">
        <v>8315</v>
      </c>
      <c r="K999" t="s">
        <v>16948</v>
      </c>
      <c r="L999">
        <v>22201001</v>
      </c>
      <c r="M999">
        <v>1020201044577</v>
      </c>
    </row>
    <row r="1000" spans="1:13" x14ac:dyDescent="0.25">
      <c r="A1000">
        <v>222004990</v>
      </c>
      <c r="B1000" t="s">
        <v>16949</v>
      </c>
      <c r="C1000" t="s">
        <v>16949</v>
      </c>
      <c r="D1000" t="s">
        <v>16887</v>
      </c>
      <c r="E1000" t="s">
        <v>8240</v>
      </c>
      <c r="F1000" t="s">
        <v>8241</v>
      </c>
      <c r="G1000" t="s">
        <v>15957</v>
      </c>
      <c r="H1000" t="s">
        <v>15994</v>
      </c>
      <c r="I1000">
        <v>0</v>
      </c>
      <c r="J1000" t="s">
        <v>8315</v>
      </c>
      <c r="K1000" t="s">
        <v>16950</v>
      </c>
      <c r="L1000">
        <v>22201001</v>
      </c>
      <c r="M1000">
        <v>1020201044566</v>
      </c>
    </row>
    <row r="1001" spans="1:13" x14ac:dyDescent="0.25">
      <c r="A1001">
        <v>222005088</v>
      </c>
      <c r="B1001" t="s">
        <v>6579</v>
      </c>
      <c r="C1001" t="s">
        <v>6579</v>
      </c>
      <c r="D1001" t="s">
        <v>16887</v>
      </c>
      <c r="E1001" t="s">
        <v>6581</v>
      </c>
      <c r="F1001" t="s">
        <v>321</v>
      </c>
      <c r="G1001" t="s">
        <v>15957</v>
      </c>
      <c r="H1001" t="s">
        <v>15994</v>
      </c>
      <c r="I1001">
        <v>0</v>
      </c>
      <c r="J1001" t="s">
        <v>8315</v>
      </c>
      <c r="K1001" t="s">
        <v>16951</v>
      </c>
      <c r="L1001">
        <v>22201001</v>
      </c>
      <c r="M1001">
        <v>1020241042106</v>
      </c>
    </row>
    <row r="1002" spans="1:13" x14ac:dyDescent="0.25">
      <c r="A1002">
        <v>222011067</v>
      </c>
      <c r="B1002" t="s">
        <v>16952</v>
      </c>
      <c r="C1002" t="s">
        <v>16952</v>
      </c>
      <c r="D1002" t="s">
        <v>16887</v>
      </c>
      <c r="E1002" t="s">
        <v>16953</v>
      </c>
      <c r="F1002" t="s">
        <v>321</v>
      </c>
      <c r="G1002" t="s">
        <v>15957</v>
      </c>
      <c r="H1002" t="s">
        <v>15994</v>
      </c>
      <c r="I1002">
        <v>0</v>
      </c>
      <c r="J1002" t="s">
        <v>8315</v>
      </c>
      <c r="K1002" t="s">
        <v>16954</v>
      </c>
      <c r="L1002">
        <v>22201001</v>
      </c>
      <c r="M1002">
        <v>1210200011560</v>
      </c>
    </row>
    <row r="1003" spans="1:13" x14ac:dyDescent="0.25">
      <c r="A1003">
        <v>223002611</v>
      </c>
      <c r="B1003" t="s">
        <v>5288</v>
      </c>
      <c r="C1003" t="s">
        <v>5288</v>
      </c>
      <c r="D1003" t="s">
        <v>16955</v>
      </c>
      <c r="E1003" t="s">
        <v>5290</v>
      </c>
      <c r="F1003" t="s">
        <v>321</v>
      </c>
      <c r="G1003" t="s">
        <v>15957</v>
      </c>
      <c r="H1003" t="s">
        <v>15994</v>
      </c>
      <c r="I1003">
        <v>0</v>
      </c>
      <c r="J1003" t="s">
        <v>8315</v>
      </c>
      <c r="K1003" t="s">
        <v>16958</v>
      </c>
      <c r="L1003">
        <v>22301001</v>
      </c>
      <c r="M1003">
        <v>1020201547420</v>
      </c>
    </row>
    <row r="1004" spans="1:13" x14ac:dyDescent="0.25">
      <c r="A1004">
        <v>223002629</v>
      </c>
      <c r="B1004" t="s">
        <v>5285</v>
      </c>
      <c r="C1004" t="s">
        <v>5285</v>
      </c>
      <c r="D1004" t="s">
        <v>16955</v>
      </c>
      <c r="E1004" t="s">
        <v>5287</v>
      </c>
      <c r="F1004" t="s">
        <v>321</v>
      </c>
      <c r="G1004" t="s">
        <v>15957</v>
      </c>
      <c r="H1004" t="s">
        <v>15994</v>
      </c>
      <c r="I1004">
        <v>0</v>
      </c>
      <c r="J1004" t="s">
        <v>8315</v>
      </c>
      <c r="K1004" t="s">
        <v>16959</v>
      </c>
      <c r="L1004">
        <v>22301001</v>
      </c>
      <c r="M1004">
        <v>1020201546925</v>
      </c>
    </row>
    <row r="1005" spans="1:13" x14ac:dyDescent="0.25">
      <c r="A1005">
        <v>223002668</v>
      </c>
      <c r="B1005" t="s">
        <v>16960</v>
      </c>
      <c r="C1005" t="s">
        <v>16960</v>
      </c>
      <c r="D1005" t="s">
        <v>16955</v>
      </c>
      <c r="E1005" t="s">
        <v>5281</v>
      </c>
      <c r="F1005" t="s">
        <v>321</v>
      </c>
      <c r="G1005" t="s">
        <v>15957</v>
      </c>
      <c r="H1005" t="s">
        <v>15994</v>
      </c>
      <c r="I1005">
        <v>1</v>
      </c>
      <c r="J1005" t="s">
        <v>8315</v>
      </c>
      <c r="K1005" t="s">
        <v>16961</v>
      </c>
      <c r="L1005">
        <v>22301001</v>
      </c>
      <c r="M1005">
        <v>1020201544000</v>
      </c>
    </row>
    <row r="1006" spans="1:13" x14ac:dyDescent="0.25">
      <c r="A1006" t="s">
        <v>14063</v>
      </c>
      <c r="B1006" t="s">
        <v>14064</v>
      </c>
      <c r="C1006" t="s">
        <v>14064</v>
      </c>
      <c r="D1006" t="s">
        <v>16955</v>
      </c>
      <c r="E1006" t="s">
        <v>5281</v>
      </c>
      <c r="F1006" t="s">
        <v>321</v>
      </c>
      <c r="G1006" t="s">
        <v>15998</v>
      </c>
      <c r="H1006" t="s">
        <v>15994</v>
      </c>
      <c r="J1006" t="s">
        <v>8315</v>
      </c>
      <c r="K1006" t="s">
        <v>16962</v>
      </c>
      <c r="L1006">
        <v>22301001</v>
      </c>
      <c r="M1006">
        <v>1020201544000</v>
      </c>
    </row>
    <row r="1007" spans="1:13" x14ac:dyDescent="0.25">
      <c r="A1007" t="s">
        <v>14065</v>
      </c>
      <c r="B1007" t="s">
        <v>16963</v>
      </c>
      <c r="C1007" t="s">
        <v>16963</v>
      </c>
      <c r="D1007" t="s">
        <v>16955</v>
      </c>
      <c r="E1007" t="s">
        <v>5281</v>
      </c>
      <c r="F1007" t="s">
        <v>321</v>
      </c>
      <c r="G1007" t="s">
        <v>15998</v>
      </c>
      <c r="H1007" t="s">
        <v>15994</v>
      </c>
      <c r="J1007" t="s">
        <v>8315</v>
      </c>
      <c r="K1007" t="s">
        <v>16964</v>
      </c>
      <c r="L1007">
        <v>22301001</v>
      </c>
      <c r="M1007">
        <v>1020201544000</v>
      </c>
    </row>
    <row r="1008" spans="1:13" x14ac:dyDescent="0.25">
      <c r="A1008" t="s">
        <v>16965</v>
      </c>
      <c r="B1008" t="s">
        <v>14066</v>
      </c>
      <c r="C1008" t="s">
        <v>14066</v>
      </c>
      <c r="D1008" t="s">
        <v>16955</v>
      </c>
      <c r="E1008" t="s">
        <v>5281</v>
      </c>
      <c r="F1008" t="s">
        <v>321</v>
      </c>
      <c r="G1008" t="s">
        <v>15998</v>
      </c>
      <c r="H1008" t="s">
        <v>15994</v>
      </c>
      <c r="J1008" t="s">
        <v>8416</v>
      </c>
      <c r="K1008" t="s">
        <v>14067</v>
      </c>
      <c r="L1008">
        <v>22301001</v>
      </c>
      <c r="M1008">
        <v>1020201544000</v>
      </c>
    </row>
    <row r="1009" spans="1:13" x14ac:dyDescent="0.25">
      <c r="A1009">
        <v>223002675</v>
      </c>
      <c r="B1009" t="s">
        <v>16966</v>
      </c>
      <c r="C1009" t="s">
        <v>16966</v>
      </c>
      <c r="D1009" t="s">
        <v>16955</v>
      </c>
      <c r="E1009" t="s">
        <v>5284</v>
      </c>
      <c r="F1009" t="s">
        <v>321</v>
      </c>
      <c r="G1009" t="s">
        <v>15957</v>
      </c>
      <c r="H1009" t="s">
        <v>15994</v>
      </c>
      <c r="I1009">
        <v>0</v>
      </c>
      <c r="J1009" t="s">
        <v>8315</v>
      </c>
      <c r="K1009" t="s">
        <v>16959</v>
      </c>
      <c r="L1009">
        <v>22301001</v>
      </c>
      <c r="M1009">
        <v>1020201547310</v>
      </c>
    </row>
    <row r="1010" spans="1:13" x14ac:dyDescent="0.25">
      <c r="A1010">
        <v>223002700</v>
      </c>
      <c r="B1010" t="s">
        <v>16967</v>
      </c>
      <c r="C1010" t="s">
        <v>16967</v>
      </c>
      <c r="D1010" t="s">
        <v>16955</v>
      </c>
      <c r="E1010" t="s">
        <v>5255</v>
      </c>
      <c r="F1010" t="s">
        <v>321</v>
      </c>
      <c r="G1010" t="s">
        <v>15957</v>
      </c>
      <c r="H1010" t="s">
        <v>15994</v>
      </c>
      <c r="I1010">
        <v>5</v>
      </c>
      <c r="J1010" t="s">
        <v>8315</v>
      </c>
      <c r="K1010" t="s">
        <v>16968</v>
      </c>
      <c r="L1010">
        <v>22301001</v>
      </c>
      <c r="M1010">
        <v>1020201543834</v>
      </c>
    </row>
    <row r="1011" spans="1:13" x14ac:dyDescent="0.25">
      <c r="A1011" t="s">
        <v>14068</v>
      </c>
      <c r="B1011" t="s">
        <v>16969</v>
      </c>
      <c r="C1011" t="s">
        <v>16969</v>
      </c>
      <c r="D1011" t="s">
        <v>16955</v>
      </c>
      <c r="E1011" t="s">
        <v>5255</v>
      </c>
      <c r="F1011" t="s">
        <v>321</v>
      </c>
      <c r="G1011" t="s">
        <v>15998</v>
      </c>
      <c r="H1011" t="s">
        <v>15994</v>
      </c>
      <c r="J1011" t="s">
        <v>8315</v>
      </c>
      <c r="K1011" t="s">
        <v>16970</v>
      </c>
      <c r="L1011">
        <v>22301001</v>
      </c>
      <c r="M1011">
        <v>1020201543834</v>
      </c>
    </row>
    <row r="1012" spans="1:13" x14ac:dyDescent="0.25">
      <c r="A1012" t="s">
        <v>14070</v>
      </c>
      <c r="B1012" t="s">
        <v>14071</v>
      </c>
      <c r="C1012" t="s">
        <v>14071</v>
      </c>
      <c r="D1012" t="s">
        <v>16955</v>
      </c>
      <c r="E1012" t="s">
        <v>5255</v>
      </c>
      <c r="F1012" t="s">
        <v>321</v>
      </c>
      <c r="G1012" t="s">
        <v>15998</v>
      </c>
      <c r="H1012" t="s">
        <v>15994</v>
      </c>
      <c r="J1012" t="s">
        <v>8315</v>
      </c>
      <c r="K1012" t="s">
        <v>16971</v>
      </c>
      <c r="L1012">
        <v>22301001</v>
      </c>
      <c r="M1012">
        <v>1020201543834</v>
      </c>
    </row>
    <row r="1013" spans="1:13" x14ac:dyDescent="0.25">
      <c r="A1013" t="s">
        <v>14072</v>
      </c>
      <c r="B1013" t="s">
        <v>14073</v>
      </c>
      <c r="C1013" t="s">
        <v>14073</v>
      </c>
      <c r="D1013" t="s">
        <v>16955</v>
      </c>
      <c r="E1013" t="s">
        <v>5255</v>
      </c>
      <c r="F1013" t="s">
        <v>321</v>
      </c>
      <c r="G1013" t="s">
        <v>15998</v>
      </c>
      <c r="H1013" t="s">
        <v>15994</v>
      </c>
      <c r="J1013" t="s">
        <v>8315</v>
      </c>
      <c r="K1013" t="s">
        <v>16971</v>
      </c>
      <c r="L1013">
        <v>22301001</v>
      </c>
      <c r="M1013">
        <v>1020201543834</v>
      </c>
    </row>
    <row r="1014" spans="1:13" x14ac:dyDescent="0.25">
      <c r="A1014" t="s">
        <v>14074</v>
      </c>
      <c r="B1014" t="s">
        <v>14075</v>
      </c>
      <c r="C1014" t="s">
        <v>14075</v>
      </c>
      <c r="D1014" t="s">
        <v>16955</v>
      </c>
      <c r="E1014" t="s">
        <v>5255</v>
      </c>
      <c r="F1014" t="s">
        <v>321</v>
      </c>
      <c r="G1014" t="s">
        <v>15998</v>
      </c>
      <c r="H1014" t="s">
        <v>15994</v>
      </c>
      <c r="J1014" t="s">
        <v>8315</v>
      </c>
      <c r="K1014" t="s">
        <v>16972</v>
      </c>
      <c r="L1014">
        <v>22301001</v>
      </c>
      <c r="M1014">
        <v>1020201543834</v>
      </c>
    </row>
    <row r="1015" spans="1:13" x14ac:dyDescent="0.25">
      <c r="A1015" t="s">
        <v>14076</v>
      </c>
      <c r="B1015" t="s">
        <v>14077</v>
      </c>
      <c r="C1015" t="s">
        <v>14077</v>
      </c>
      <c r="D1015" t="s">
        <v>16955</v>
      </c>
      <c r="E1015" t="s">
        <v>5255</v>
      </c>
      <c r="F1015" t="s">
        <v>321</v>
      </c>
      <c r="G1015" t="s">
        <v>15998</v>
      </c>
      <c r="H1015" t="s">
        <v>15994</v>
      </c>
      <c r="J1015" t="s">
        <v>8315</v>
      </c>
      <c r="K1015" t="s">
        <v>16973</v>
      </c>
      <c r="L1015">
        <v>22301001</v>
      </c>
      <c r="M1015">
        <v>1020201543834</v>
      </c>
    </row>
    <row r="1016" spans="1:13" x14ac:dyDescent="0.25">
      <c r="A1016" t="s">
        <v>14078</v>
      </c>
      <c r="B1016" t="s">
        <v>14079</v>
      </c>
      <c r="C1016" t="s">
        <v>14079</v>
      </c>
      <c r="D1016" t="s">
        <v>16955</v>
      </c>
      <c r="E1016" t="s">
        <v>5255</v>
      </c>
      <c r="F1016" t="s">
        <v>321</v>
      </c>
      <c r="G1016" t="s">
        <v>15998</v>
      </c>
      <c r="H1016" t="s">
        <v>15994</v>
      </c>
      <c r="J1016" t="s">
        <v>8315</v>
      </c>
      <c r="K1016" t="s">
        <v>16974</v>
      </c>
      <c r="L1016">
        <v>22301001</v>
      </c>
      <c r="M1016">
        <v>1020201543834</v>
      </c>
    </row>
    <row r="1017" spans="1:13" x14ac:dyDescent="0.25">
      <c r="A1017" t="s">
        <v>14080</v>
      </c>
      <c r="B1017" t="s">
        <v>14069</v>
      </c>
      <c r="C1017" t="s">
        <v>14069</v>
      </c>
      <c r="D1017" t="s">
        <v>16955</v>
      </c>
      <c r="E1017" t="s">
        <v>5255</v>
      </c>
      <c r="F1017" t="s">
        <v>321</v>
      </c>
      <c r="G1017" t="s">
        <v>15998</v>
      </c>
      <c r="H1017" t="s">
        <v>15994</v>
      </c>
      <c r="J1017" t="s">
        <v>8416</v>
      </c>
      <c r="K1017" t="s">
        <v>14081</v>
      </c>
      <c r="L1017">
        <v>22301001</v>
      </c>
      <c r="M1017">
        <v>1020201543834</v>
      </c>
    </row>
    <row r="1018" spans="1:13" x14ac:dyDescent="0.25">
      <c r="A1018" t="s">
        <v>14082</v>
      </c>
      <c r="B1018" t="s">
        <v>14083</v>
      </c>
      <c r="C1018" t="s">
        <v>14083</v>
      </c>
      <c r="D1018" t="s">
        <v>16955</v>
      </c>
      <c r="E1018" t="s">
        <v>5255</v>
      </c>
      <c r="F1018" t="s">
        <v>321</v>
      </c>
      <c r="G1018" t="s">
        <v>15998</v>
      </c>
      <c r="H1018" t="s">
        <v>15994</v>
      </c>
      <c r="J1018" t="s">
        <v>8416</v>
      </c>
      <c r="K1018" t="s">
        <v>14084</v>
      </c>
      <c r="L1018">
        <v>22301001</v>
      </c>
      <c r="M1018">
        <v>1020201543834</v>
      </c>
    </row>
    <row r="1019" spans="1:13" x14ac:dyDescent="0.25">
      <c r="A1019" t="s">
        <v>14085</v>
      </c>
      <c r="B1019" t="s">
        <v>14086</v>
      </c>
      <c r="C1019" t="s">
        <v>14086</v>
      </c>
      <c r="D1019" t="s">
        <v>16955</v>
      </c>
      <c r="E1019" t="s">
        <v>5255</v>
      </c>
      <c r="F1019" t="s">
        <v>321</v>
      </c>
      <c r="G1019" t="s">
        <v>15998</v>
      </c>
      <c r="H1019" t="s">
        <v>15994</v>
      </c>
      <c r="J1019" t="s">
        <v>8416</v>
      </c>
      <c r="K1019" t="s">
        <v>14087</v>
      </c>
      <c r="L1019">
        <v>22301001</v>
      </c>
      <c r="M1019">
        <v>1020201543834</v>
      </c>
    </row>
    <row r="1020" spans="1:13" x14ac:dyDescent="0.25">
      <c r="A1020">
        <v>223002756</v>
      </c>
      <c r="B1020" t="s">
        <v>16975</v>
      </c>
      <c r="C1020" t="s">
        <v>16975</v>
      </c>
      <c r="D1020" t="s">
        <v>16955</v>
      </c>
      <c r="E1020" t="s">
        <v>5232</v>
      </c>
      <c r="F1020" t="s">
        <v>321</v>
      </c>
      <c r="G1020" t="s">
        <v>15957</v>
      </c>
      <c r="H1020" t="s">
        <v>15994</v>
      </c>
      <c r="I1020">
        <v>0</v>
      </c>
      <c r="J1020" t="s">
        <v>8315</v>
      </c>
      <c r="K1020" t="s">
        <v>16976</v>
      </c>
      <c r="L1020">
        <v>22301001</v>
      </c>
      <c r="M1020">
        <v>1020201543966</v>
      </c>
    </row>
    <row r="1021" spans="1:13" x14ac:dyDescent="0.25">
      <c r="A1021">
        <v>223002876</v>
      </c>
      <c r="B1021" t="s">
        <v>16977</v>
      </c>
      <c r="C1021" t="s">
        <v>16977</v>
      </c>
      <c r="D1021" t="s">
        <v>16955</v>
      </c>
      <c r="E1021" t="s">
        <v>5229</v>
      </c>
      <c r="F1021" t="s">
        <v>321</v>
      </c>
      <c r="G1021" t="s">
        <v>15957</v>
      </c>
      <c r="H1021" t="s">
        <v>15994</v>
      </c>
      <c r="I1021">
        <v>0</v>
      </c>
      <c r="J1021" t="s">
        <v>8315</v>
      </c>
      <c r="K1021" t="s">
        <v>16978</v>
      </c>
      <c r="L1021">
        <v>22301001</v>
      </c>
      <c r="M1021">
        <v>1020201547365</v>
      </c>
    </row>
    <row r="1022" spans="1:13" x14ac:dyDescent="0.25">
      <c r="A1022">
        <v>223002883</v>
      </c>
      <c r="B1022" t="s">
        <v>16979</v>
      </c>
      <c r="C1022" t="s">
        <v>16979</v>
      </c>
      <c r="D1022" t="s">
        <v>16955</v>
      </c>
      <c r="E1022" t="s">
        <v>5235</v>
      </c>
      <c r="F1022" t="s">
        <v>321</v>
      </c>
      <c r="G1022" t="s">
        <v>15957</v>
      </c>
      <c r="H1022" t="s">
        <v>15994</v>
      </c>
      <c r="I1022">
        <v>0</v>
      </c>
      <c r="J1022" t="s">
        <v>8315</v>
      </c>
      <c r="K1022" t="s">
        <v>16980</v>
      </c>
      <c r="L1022">
        <v>22301001</v>
      </c>
      <c r="M1022">
        <v>1020201543812</v>
      </c>
    </row>
    <row r="1023" spans="1:13" x14ac:dyDescent="0.25">
      <c r="A1023">
        <v>223002918</v>
      </c>
      <c r="B1023" t="s">
        <v>16981</v>
      </c>
      <c r="C1023" t="s">
        <v>16981</v>
      </c>
      <c r="D1023" t="s">
        <v>16955</v>
      </c>
      <c r="E1023" t="s">
        <v>5258</v>
      </c>
      <c r="F1023" t="s">
        <v>321</v>
      </c>
      <c r="G1023" t="s">
        <v>15957</v>
      </c>
      <c r="H1023" t="s">
        <v>15994</v>
      </c>
      <c r="I1023">
        <v>2</v>
      </c>
      <c r="J1023" t="s">
        <v>8315</v>
      </c>
      <c r="K1023" t="s">
        <v>16982</v>
      </c>
      <c r="L1023">
        <v>22301001</v>
      </c>
      <c r="M1023">
        <v>1020201547442</v>
      </c>
    </row>
    <row r="1024" spans="1:13" x14ac:dyDescent="0.25">
      <c r="A1024" t="s">
        <v>14088</v>
      </c>
      <c r="B1024" t="s">
        <v>14089</v>
      </c>
      <c r="C1024" t="s">
        <v>14089</v>
      </c>
      <c r="D1024" t="s">
        <v>16955</v>
      </c>
      <c r="E1024" t="s">
        <v>5258</v>
      </c>
      <c r="F1024" t="s">
        <v>321</v>
      </c>
      <c r="G1024" t="s">
        <v>15998</v>
      </c>
      <c r="H1024" t="s">
        <v>15994</v>
      </c>
      <c r="J1024" t="s">
        <v>8315</v>
      </c>
      <c r="K1024" t="s">
        <v>14094</v>
      </c>
      <c r="L1024">
        <v>22301001</v>
      </c>
      <c r="M1024">
        <v>1020201547442</v>
      </c>
    </row>
    <row r="1025" spans="1:13" x14ac:dyDescent="0.25">
      <c r="A1025" t="s">
        <v>14090</v>
      </c>
      <c r="B1025" t="s">
        <v>14091</v>
      </c>
      <c r="C1025" t="s">
        <v>14091</v>
      </c>
      <c r="D1025" t="s">
        <v>16955</v>
      </c>
      <c r="E1025" t="s">
        <v>5258</v>
      </c>
      <c r="F1025" t="s">
        <v>321</v>
      </c>
      <c r="G1025" t="s">
        <v>15998</v>
      </c>
      <c r="H1025" t="s">
        <v>15994</v>
      </c>
      <c r="J1025" t="s">
        <v>8315</v>
      </c>
      <c r="K1025" t="s">
        <v>16983</v>
      </c>
      <c r="L1025">
        <v>22301001</v>
      </c>
      <c r="M1025">
        <v>1020201547442</v>
      </c>
    </row>
    <row r="1026" spans="1:13" x14ac:dyDescent="0.25">
      <c r="A1026" t="s">
        <v>14092</v>
      </c>
      <c r="B1026" t="s">
        <v>14093</v>
      </c>
      <c r="C1026" t="s">
        <v>14093</v>
      </c>
      <c r="D1026" t="s">
        <v>16955</v>
      </c>
      <c r="E1026" t="s">
        <v>5258</v>
      </c>
      <c r="F1026" t="s">
        <v>321</v>
      </c>
      <c r="G1026" t="s">
        <v>15998</v>
      </c>
      <c r="H1026" t="s">
        <v>15994</v>
      </c>
      <c r="J1026" t="s">
        <v>8416</v>
      </c>
      <c r="K1026" t="s">
        <v>14094</v>
      </c>
      <c r="L1026">
        <v>22301001</v>
      </c>
      <c r="M1026">
        <v>1020201547442</v>
      </c>
    </row>
    <row r="1027" spans="1:13" x14ac:dyDescent="0.25">
      <c r="A1027">
        <v>223002940</v>
      </c>
      <c r="B1027" t="s">
        <v>16984</v>
      </c>
      <c r="C1027" t="s">
        <v>16984</v>
      </c>
      <c r="D1027" t="s">
        <v>16955</v>
      </c>
      <c r="E1027" t="s">
        <v>5247</v>
      </c>
      <c r="F1027" t="s">
        <v>325</v>
      </c>
      <c r="G1027" t="s">
        <v>15957</v>
      </c>
      <c r="H1027" t="s">
        <v>15994</v>
      </c>
      <c r="I1027">
        <v>3</v>
      </c>
      <c r="J1027" t="s">
        <v>8315</v>
      </c>
      <c r="K1027" t="s">
        <v>16985</v>
      </c>
      <c r="L1027">
        <v>22301001</v>
      </c>
      <c r="M1027">
        <v>1020201543944</v>
      </c>
    </row>
    <row r="1028" spans="1:13" x14ac:dyDescent="0.25">
      <c r="A1028" t="s">
        <v>14095</v>
      </c>
      <c r="B1028" t="s">
        <v>14096</v>
      </c>
      <c r="C1028" t="s">
        <v>14096</v>
      </c>
      <c r="D1028" t="s">
        <v>16955</v>
      </c>
      <c r="E1028" t="s">
        <v>5247</v>
      </c>
      <c r="F1028" t="s">
        <v>325</v>
      </c>
      <c r="G1028" t="s">
        <v>15998</v>
      </c>
      <c r="H1028" t="s">
        <v>15994</v>
      </c>
      <c r="J1028" t="s">
        <v>8315</v>
      </c>
      <c r="K1028" t="s">
        <v>16986</v>
      </c>
      <c r="L1028">
        <v>22301001</v>
      </c>
      <c r="M1028">
        <v>1020201543944</v>
      </c>
    </row>
    <row r="1029" spans="1:13" x14ac:dyDescent="0.25">
      <c r="A1029" t="s">
        <v>14097</v>
      </c>
      <c r="B1029" t="s">
        <v>14098</v>
      </c>
      <c r="C1029" t="s">
        <v>14098</v>
      </c>
      <c r="D1029" t="s">
        <v>16955</v>
      </c>
      <c r="E1029" t="s">
        <v>5247</v>
      </c>
      <c r="F1029" t="s">
        <v>325</v>
      </c>
      <c r="G1029" t="s">
        <v>15998</v>
      </c>
      <c r="H1029" t="s">
        <v>15994</v>
      </c>
      <c r="J1029" t="s">
        <v>8315</v>
      </c>
      <c r="K1029" t="s">
        <v>16987</v>
      </c>
      <c r="L1029">
        <v>22301001</v>
      </c>
      <c r="M1029">
        <v>1020201543944</v>
      </c>
    </row>
    <row r="1030" spans="1:13" x14ac:dyDescent="0.25">
      <c r="A1030" t="s">
        <v>14099</v>
      </c>
      <c r="B1030" t="s">
        <v>14100</v>
      </c>
      <c r="C1030" t="s">
        <v>14100</v>
      </c>
      <c r="D1030" t="s">
        <v>16955</v>
      </c>
      <c r="E1030" t="s">
        <v>5247</v>
      </c>
      <c r="F1030" t="s">
        <v>325</v>
      </c>
      <c r="G1030" t="s">
        <v>15998</v>
      </c>
      <c r="H1030" t="s">
        <v>15994</v>
      </c>
      <c r="J1030" t="s">
        <v>8315</v>
      </c>
      <c r="K1030" t="s">
        <v>16988</v>
      </c>
      <c r="L1030">
        <v>22301001</v>
      </c>
      <c r="M1030">
        <v>1020201543944</v>
      </c>
    </row>
    <row r="1031" spans="1:13" x14ac:dyDescent="0.25">
      <c r="A1031">
        <v>223003090</v>
      </c>
      <c r="B1031" t="s">
        <v>16989</v>
      </c>
      <c r="C1031" t="s">
        <v>16989</v>
      </c>
      <c r="D1031" t="s">
        <v>16955</v>
      </c>
      <c r="E1031" t="s">
        <v>5244</v>
      </c>
      <c r="F1031" t="s">
        <v>321</v>
      </c>
      <c r="G1031" t="s">
        <v>15957</v>
      </c>
      <c r="H1031" t="s">
        <v>15994</v>
      </c>
      <c r="I1031">
        <v>0</v>
      </c>
      <c r="J1031" t="s">
        <v>8315</v>
      </c>
      <c r="K1031" t="s">
        <v>16990</v>
      </c>
      <c r="L1031">
        <v>22301001</v>
      </c>
      <c r="M1031">
        <v>1020201547123</v>
      </c>
    </row>
    <row r="1032" spans="1:13" x14ac:dyDescent="0.25">
      <c r="A1032">
        <v>223003157</v>
      </c>
      <c r="B1032" t="s">
        <v>16991</v>
      </c>
      <c r="C1032" t="s">
        <v>16991</v>
      </c>
      <c r="D1032" t="s">
        <v>16955</v>
      </c>
      <c r="E1032" t="s">
        <v>5266</v>
      </c>
      <c r="F1032" t="s">
        <v>414</v>
      </c>
      <c r="G1032" t="s">
        <v>15957</v>
      </c>
      <c r="H1032" t="s">
        <v>15994</v>
      </c>
      <c r="I1032">
        <v>0</v>
      </c>
      <c r="J1032" t="s">
        <v>8315</v>
      </c>
      <c r="K1032" t="s">
        <v>16992</v>
      </c>
      <c r="L1032">
        <v>22301001</v>
      </c>
      <c r="M1032">
        <v>1020201547266</v>
      </c>
    </row>
    <row r="1033" spans="1:13" x14ac:dyDescent="0.25">
      <c r="A1033">
        <v>223003196</v>
      </c>
      <c r="B1033" t="s">
        <v>16993</v>
      </c>
      <c r="C1033" t="s">
        <v>16993</v>
      </c>
      <c r="D1033" t="s">
        <v>16955</v>
      </c>
      <c r="E1033" t="s">
        <v>5296</v>
      </c>
      <c r="F1033" t="s">
        <v>414</v>
      </c>
      <c r="G1033" t="s">
        <v>15957</v>
      </c>
      <c r="H1033" t="s">
        <v>15994</v>
      </c>
      <c r="I1033">
        <v>0</v>
      </c>
      <c r="J1033" t="s">
        <v>8315</v>
      </c>
      <c r="K1033" t="s">
        <v>16994</v>
      </c>
      <c r="L1033">
        <v>22301001</v>
      </c>
      <c r="M1033">
        <v>1020201547453</v>
      </c>
    </row>
    <row r="1034" spans="1:13" x14ac:dyDescent="0.25">
      <c r="A1034">
        <v>223003220</v>
      </c>
      <c r="B1034" t="s">
        <v>16995</v>
      </c>
      <c r="C1034" t="s">
        <v>16995</v>
      </c>
      <c r="D1034" t="s">
        <v>16955</v>
      </c>
      <c r="E1034" t="s">
        <v>16996</v>
      </c>
      <c r="F1034" t="s">
        <v>4849</v>
      </c>
      <c r="G1034" t="s">
        <v>15957</v>
      </c>
      <c r="H1034" t="s">
        <v>15994</v>
      </c>
      <c r="I1034">
        <v>0</v>
      </c>
      <c r="J1034" t="s">
        <v>8315</v>
      </c>
      <c r="K1034" t="s">
        <v>16997</v>
      </c>
      <c r="L1034">
        <v>22301001</v>
      </c>
      <c r="M1034">
        <v>1020201543900</v>
      </c>
    </row>
    <row r="1035" spans="1:13" x14ac:dyDescent="0.25">
      <c r="A1035">
        <v>223003238</v>
      </c>
      <c r="B1035" t="s">
        <v>16998</v>
      </c>
      <c r="C1035" t="s">
        <v>16998</v>
      </c>
      <c r="D1035" t="s">
        <v>16955</v>
      </c>
      <c r="E1035" t="s">
        <v>5275</v>
      </c>
      <c r="F1035" t="s">
        <v>414</v>
      </c>
      <c r="G1035" t="s">
        <v>15957</v>
      </c>
      <c r="H1035" t="s">
        <v>15994</v>
      </c>
      <c r="I1035">
        <v>0</v>
      </c>
      <c r="J1035" t="s">
        <v>8315</v>
      </c>
      <c r="K1035" t="s">
        <v>16999</v>
      </c>
      <c r="L1035">
        <v>22301001</v>
      </c>
      <c r="M1035">
        <v>1020201547200</v>
      </c>
    </row>
    <row r="1036" spans="1:13" x14ac:dyDescent="0.25">
      <c r="A1036">
        <v>223003245</v>
      </c>
      <c r="B1036" t="s">
        <v>17000</v>
      </c>
      <c r="C1036" t="s">
        <v>17000</v>
      </c>
      <c r="D1036" t="s">
        <v>16955</v>
      </c>
      <c r="E1036" t="s">
        <v>5238</v>
      </c>
      <c r="F1036" t="s">
        <v>4849</v>
      </c>
      <c r="G1036" t="s">
        <v>15957</v>
      </c>
      <c r="H1036" t="s">
        <v>15994</v>
      </c>
      <c r="I1036">
        <v>0</v>
      </c>
      <c r="J1036" t="s">
        <v>8315</v>
      </c>
      <c r="K1036" t="s">
        <v>17001</v>
      </c>
      <c r="L1036">
        <v>22301001</v>
      </c>
      <c r="M1036">
        <v>1020201547222</v>
      </c>
    </row>
    <row r="1037" spans="1:13" x14ac:dyDescent="0.25">
      <c r="A1037">
        <v>223003260</v>
      </c>
      <c r="B1037" t="s">
        <v>17002</v>
      </c>
      <c r="C1037" t="s">
        <v>17002</v>
      </c>
      <c r="D1037" t="s">
        <v>16955</v>
      </c>
      <c r="E1037" t="s">
        <v>5272</v>
      </c>
      <c r="F1037" t="s">
        <v>700</v>
      </c>
      <c r="G1037" t="s">
        <v>15957</v>
      </c>
      <c r="H1037" t="s">
        <v>15994</v>
      </c>
      <c r="I1037">
        <v>0</v>
      </c>
      <c r="J1037" t="s">
        <v>8315</v>
      </c>
      <c r="K1037" t="s">
        <v>17003</v>
      </c>
      <c r="L1037">
        <v>22301001</v>
      </c>
      <c r="M1037">
        <v>1020201546947</v>
      </c>
    </row>
    <row r="1038" spans="1:13" x14ac:dyDescent="0.25">
      <c r="A1038">
        <v>223003277</v>
      </c>
      <c r="B1038" t="s">
        <v>17004</v>
      </c>
      <c r="C1038" t="s">
        <v>17004</v>
      </c>
      <c r="D1038" t="s">
        <v>16955</v>
      </c>
      <c r="E1038" t="s">
        <v>17005</v>
      </c>
      <c r="F1038" t="s">
        <v>921</v>
      </c>
      <c r="G1038" t="s">
        <v>15957</v>
      </c>
      <c r="H1038" t="s">
        <v>15994</v>
      </c>
      <c r="I1038">
        <v>0</v>
      </c>
      <c r="J1038" t="s">
        <v>8315</v>
      </c>
      <c r="K1038" t="s">
        <v>17006</v>
      </c>
      <c r="L1038">
        <v>22301001</v>
      </c>
      <c r="M1038">
        <v>1020201547255</v>
      </c>
    </row>
    <row r="1039" spans="1:13" x14ac:dyDescent="0.25">
      <c r="A1039">
        <v>223003284</v>
      </c>
      <c r="B1039" t="s">
        <v>17007</v>
      </c>
      <c r="C1039" t="s">
        <v>17007</v>
      </c>
      <c r="D1039" t="s">
        <v>16955</v>
      </c>
      <c r="E1039" t="s">
        <v>8243</v>
      </c>
      <c r="F1039" t="s">
        <v>414</v>
      </c>
      <c r="G1039" t="s">
        <v>15957</v>
      </c>
      <c r="H1039" t="s">
        <v>15994</v>
      </c>
      <c r="I1039">
        <v>0</v>
      </c>
      <c r="J1039" t="s">
        <v>8315</v>
      </c>
      <c r="K1039" t="s">
        <v>17008</v>
      </c>
      <c r="L1039">
        <v>22301001</v>
      </c>
      <c r="M1039">
        <v>1020201543867</v>
      </c>
    </row>
    <row r="1040" spans="1:13" x14ac:dyDescent="0.25">
      <c r="A1040">
        <v>223003968</v>
      </c>
      <c r="B1040" t="s">
        <v>17011</v>
      </c>
      <c r="C1040" t="s">
        <v>17011</v>
      </c>
      <c r="D1040" t="s">
        <v>16955</v>
      </c>
      <c r="E1040" t="s">
        <v>5278</v>
      </c>
      <c r="F1040" t="s">
        <v>321</v>
      </c>
      <c r="G1040" t="s">
        <v>15957</v>
      </c>
      <c r="H1040" t="s">
        <v>15994</v>
      </c>
      <c r="I1040">
        <v>0</v>
      </c>
      <c r="J1040" t="s">
        <v>8315</v>
      </c>
      <c r="K1040" t="s">
        <v>17012</v>
      </c>
      <c r="L1040">
        <v>22301001</v>
      </c>
      <c r="M1040">
        <v>1070254000497</v>
      </c>
    </row>
    <row r="1041" spans="1:13" x14ac:dyDescent="0.25">
      <c r="A1041">
        <v>223005203</v>
      </c>
      <c r="B1041" t="s">
        <v>17013</v>
      </c>
      <c r="C1041" t="s">
        <v>17013</v>
      </c>
      <c r="D1041" t="s">
        <v>16955</v>
      </c>
      <c r="E1041" t="s">
        <v>5269</v>
      </c>
      <c r="F1041" t="s">
        <v>321</v>
      </c>
      <c r="G1041" t="s">
        <v>15957</v>
      </c>
      <c r="H1041" t="s">
        <v>15994</v>
      </c>
      <c r="I1041">
        <v>2</v>
      </c>
      <c r="J1041" t="s">
        <v>8315</v>
      </c>
      <c r="K1041" t="s">
        <v>16974</v>
      </c>
      <c r="L1041">
        <v>22301001</v>
      </c>
      <c r="M1041">
        <v>1130280058314</v>
      </c>
    </row>
    <row r="1042" spans="1:13" x14ac:dyDescent="0.25">
      <c r="A1042" t="s">
        <v>14101</v>
      </c>
      <c r="B1042" t="s">
        <v>14102</v>
      </c>
      <c r="C1042" t="s">
        <v>14102</v>
      </c>
      <c r="D1042" t="s">
        <v>16955</v>
      </c>
      <c r="E1042" t="s">
        <v>5269</v>
      </c>
      <c r="F1042" t="s">
        <v>321</v>
      </c>
      <c r="G1042" t="s">
        <v>15998</v>
      </c>
      <c r="H1042" t="s">
        <v>15994</v>
      </c>
      <c r="J1042" t="s">
        <v>8315</v>
      </c>
      <c r="K1042" t="s">
        <v>17014</v>
      </c>
      <c r="L1042">
        <v>22301001</v>
      </c>
      <c r="M1042">
        <v>1130280058314</v>
      </c>
    </row>
    <row r="1043" spans="1:13" x14ac:dyDescent="0.25">
      <c r="A1043" t="s">
        <v>14103</v>
      </c>
      <c r="B1043" t="s">
        <v>14104</v>
      </c>
      <c r="C1043" t="s">
        <v>14104</v>
      </c>
      <c r="D1043" t="s">
        <v>16955</v>
      </c>
      <c r="E1043" t="s">
        <v>5269</v>
      </c>
      <c r="F1043" t="s">
        <v>321</v>
      </c>
      <c r="G1043" t="s">
        <v>15998</v>
      </c>
      <c r="H1043" t="s">
        <v>15994</v>
      </c>
      <c r="J1043" t="s">
        <v>8315</v>
      </c>
      <c r="K1043" t="s">
        <v>17015</v>
      </c>
      <c r="L1043">
        <v>22301001</v>
      </c>
      <c r="M1043">
        <v>1130280058314</v>
      </c>
    </row>
    <row r="1044" spans="1:13" x14ac:dyDescent="0.25">
      <c r="A1044">
        <v>223005235</v>
      </c>
      <c r="B1044" t="s">
        <v>17016</v>
      </c>
      <c r="C1044" t="s">
        <v>17016</v>
      </c>
      <c r="D1044" t="s">
        <v>16955</v>
      </c>
      <c r="E1044" t="s">
        <v>5241</v>
      </c>
      <c r="F1044" t="s">
        <v>321</v>
      </c>
      <c r="G1044" t="s">
        <v>15957</v>
      </c>
      <c r="H1044" t="s">
        <v>15994</v>
      </c>
      <c r="I1044">
        <v>0</v>
      </c>
      <c r="J1044" t="s">
        <v>8315</v>
      </c>
      <c r="K1044" t="s">
        <v>17017</v>
      </c>
      <c r="L1044">
        <v>22301001</v>
      </c>
      <c r="M1044">
        <v>1130280070140</v>
      </c>
    </row>
    <row r="1045" spans="1:13" x14ac:dyDescent="0.25">
      <c r="A1045">
        <v>224004410</v>
      </c>
      <c r="B1045" t="s">
        <v>17020</v>
      </c>
      <c r="C1045" t="s">
        <v>17020</v>
      </c>
      <c r="D1045" t="s">
        <v>17018</v>
      </c>
      <c r="E1045" t="s">
        <v>6539</v>
      </c>
      <c r="F1045" t="s">
        <v>321</v>
      </c>
      <c r="G1045" t="s">
        <v>15957</v>
      </c>
      <c r="H1045" t="s">
        <v>15994</v>
      </c>
      <c r="I1045">
        <v>0</v>
      </c>
      <c r="J1045" t="s">
        <v>8315</v>
      </c>
      <c r="K1045" t="s">
        <v>17021</v>
      </c>
      <c r="L1045">
        <v>22401001</v>
      </c>
      <c r="M1045">
        <v>1020200882943</v>
      </c>
    </row>
    <row r="1046" spans="1:13" x14ac:dyDescent="0.25">
      <c r="A1046">
        <v>224004428</v>
      </c>
      <c r="B1046" t="s">
        <v>17022</v>
      </c>
      <c r="C1046" t="s">
        <v>17022</v>
      </c>
      <c r="D1046" t="s">
        <v>17018</v>
      </c>
      <c r="E1046" t="s">
        <v>6542</v>
      </c>
      <c r="F1046" t="s">
        <v>657</v>
      </c>
      <c r="G1046" t="s">
        <v>15957</v>
      </c>
      <c r="H1046" t="s">
        <v>15994</v>
      </c>
      <c r="I1046">
        <v>0</v>
      </c>
      <c r="J1046" t="s">
        <v>8315</v>
      </c>
      <c r="K1046" t="s">
        <v>17021</v>
      </c>
      <c r="L1046">
        <v>22401001</v>
      </c>
      <c r="M1046">
        <v>1020200883911</v>
      </c>
    </row>
    <row r="1047" spans="1:13" x14ac:dyDescent="0.25">
      <c r="A1047">
        <v>224005100</v>
      </c>
      <c r="B1047" t="s">
        <v>17023</v>
      </c>
      <c r="C1047" t="s">
        <v>17023</v>
      </c>
      <c r="D1047" t="s">
        <v>17018</v>
      </c>
      <c r="E1047" t="s">
        <v>5372</v>
      </c>
      <c r="F1047" t="s">
        <v>549</v>
      </c>
      <c r="G1047" t="s">
        <v>15957</v>
      </c>
      <c r="H1047" t="s">
        <v>15994</v>
      </c>
      <c r="I1047">
        <v>0</v>
      </c>
      <c r="J1047" t="s">
        <v>8315</v>
      </c>
      <c r="K1047" t="s">
        <v>17024</v>
      </c>
      <c r="L1047">
        <v>22401001</v>
      </c>
      <c r="M1047">
        <v>1020200882900</v>
      </c>
    </row>
    <row r="1048" spans="1:13" x14ac:dyDescent="0.25">
      <c r="A1048">
        <v>224005125</v>
      </c>
      <c r="B1048" t="s">
        <v>17025</v>
      </c>
      <c r="C1048" t="s">
        <v>17025</v>
      </c>
      <c r="D1048" t="s">
        <v>17018</v>
      </c>
      <c r="E1048" t="s">
        <v>6548</v>
      </c>
      <c r="F1048" t="s">
        <v>549</v>
      </c>
      <c r="G1048" t="s">
        <v>15957</v>
      </c>
      <c r="H1048" t="s">
        <v>15994</v>
      </c>
      <c r="I1048">
        <v>0</v>
      </c>
      <c r="J1048" t="s">
        <v>8315</v>
      </c>
      <c r="K1048" t="s">
        <v>17026</v>
      </c>
      <c r="L1048">
        <v>22401001</v>
      </c>
      <c r="M1048">
        <v>1020200882052</v>
      </c>
    </row>
    <row r="1049" spans="1:13" x14ac:dyDescent="0.25">
      <c r="A1049">
        <v>224005132</v>
      </c>
      <c r="B1049" t="s">
        <v>17027</v>
      </c>
      <c r="C1049" t="s">
        <v>17027</v>
      </c>
      <c r="D1049" t="s">
        <v>17018</v>
      </c>
      <c r="E1049" t="s">
        <v>6509</v>
      </c>
      <c r="F1049" t="s">
        <v>549</v>
      </c>
      <c r="G1049" t="s">
        <v>15957</v>
      </c>
      <c r="H1049" t="s">
        <v>15994</v>
      </c>
      <c r="I1049">
        <v>0</v>
      </c>
      <c r="J1049" t="s">
        <v>8315</v>
      </c>
      <c r="K1049" t="s">
        <v>17028</v>
      </c>
      <c r="L1049">
        <v>22401001</v>
      </c>
      <c r="M1049">
        <v>1020200882767</v>
      </c>
    </row>
    <row r="1050" spans="1:13" x14ac:dyDescent="0.25">
      <c r="A1050">
        <v>224005140</v>
      </c>
      <c r="B1050" t="s">
        <v>17029</v>
      </c>
      <c r="C1050" t="s">
        <v>17029</v>
      </c>
      <c r="D1050" t="s">
        <v>17018</v>
      </c>
      <c r="E1050" t="s">
        <v>5399</v>
      </c>
      <c r="F1050" t="s">
        <v>1825</v>
      </c>
      <c r="G1050" t="s">
        <v>15957</v>
      </c>
      <c r="H1050" t="s">
        <v>15994</v>
      </c>
      <c r="I1050">
        <v>0</v>
      </c>
      <c r="J1050" t="s">
        <v>8315</v>
      </c>
      <c r="K1050" t="s">
        <v>17030</v>
      </c>
      <c r="L1050">
        <v>22401001</v>
      </c>
      <c r="M1050">
        <v>1020200882162</v>
      </c>
    </row>
    <row r="1051" spans="1:13" x14ac:dyDescent="0.25">
      <c r="A1051">
        <v>224005189</v>
      </c>
      <c r="B1051" t="s">
        <v>17031</v>
      </c>
      <c r="C1051" t="s">
        <v>17031</v>
      </c>
      <c r="D1051" t="s">
        <v>17018</v>
      </c>
      <c r="E1051" t="s">
        <v>17032</v>
      </c>
      <c r="F1051" t="s">
        <v>414</v>
      </c>
      <c r="G1051" t="s">
        <v>15957</v>
      </c>
      <c r="H1051" t="s">
        <v>15994</v>
      </c>
      <c r="I1051">
        <v>0</v>
      </c>
      <c r="J1051" t="s">
        <v>8315</v>
      </c>
      <c r="K1051" t="s">
        <v>17033</v>
      </c>
      <c r="L1051">
        <v>22401001</v>
      </c>
      <c r="M1051">
        <v>1020200884065</v>
      </c>
    </row>
    <row r="1052" spans="1:13" x14ac:dyDescent="0.25">
      <c r="A1052">
        <v>224005213</v>
      </c>
      <c r="B1052" t="s">
        <v>17034</v>
      </c>
      <c r="C1052" t="s">
        <v>17034</v>
      </c>
      <c r="D1052" t="s">
        <v>17018</v>
      </c>
      <c r="E1052" t="s">
        <v>5414</v>
      </c>
      <c r="F1052" t="s">
        <v>321</v>
      </c>
      <c r="G1052" t="s">
        <v>15957</v>
      </c>
      <c r="H1052" t="s">
        <v>15994</v>
      </c>
      <c r="I1052">
        <v>1</v>
      </c>
      <c r="J1052" t="s">
        <v>8315</v>
      </c>
      <c r="K1052" t="s">
        <v>17035</v>
      </c>
      <c r="L1052">
        <v>22401001</v>
      </c>
      <c r="M1052">
        <v>1020200883889</v>
      </c>
    </row>
    <row r="1053" spans="1:13" x14ac:dyDescent="0.25">
      <c r="A1053" t="s">
        <v>14105</v>
      </c>
      <c r="B1053" t="s">
        <v>14106</v>
      </c>
      <c r="C1053" t="s">
        <v>14106</v>
      </c>
      <c r="D1053" t="s">
        <v>17018</v>
      </c>
      <c r="E1053" t="s">
        <v>5414</v>
      </c>
      <c r="F1053" t="s">
        <v>321</v>
      </c>
      <c r="G1053" t="s">
        <v>15998</v>
      </c>
      <c r="H1053" t="s">
        <v>15994</v>
      </c>
      <c r="J1053" t="s">
        <v>8315</v>
      </c>
      <c r="K1053" t="s">
        <v>17036</v>
      </c>
      <c r="L1053">
        <v>22401001</v>
      </c>
      <c r="M1053">
        <v>1020200883889</v>
      </c>
    </row>
    <row r="1054" spans="1:13" x14ac:dyDescent="0.25">
      <c r="A1054">
        <v>224005220</v>
      </c>
      <c r="B1054" t="s">
        <v>17037</v>
      </c>
      <c r="C1054" t="s">
        <v>17037</v>
      </c>
      <c r="D1054" t="s">
        <v>17018</v>
      </c>
      <c r="E1054" t="s">
        <v>5348</v>
      </c>
      <c r="F1054" t="s">
        <v>414</v>
      </c>
      <c r="G1054" t="s">
        <v>15957</v>
      </c>
      <c r="H1054" t="s">
        <v>15994</v>
      </c>
      <c r="I1054">
        <v>0</v>
      </c>
      <c r="J1054" t="s">
        <v>8416</v>
      </c>
      <c r="K1054" t="s">
        <v>9374</v>
      </c>
      <c r="L1054">
        <v>22401001</v>
      </c>
      <c r="M1054">
        <v>1020200883647</v>
      </c>
    </row>
    <row r="1055" spans="1:13" x14ac:dyDescent="0.25">
      <c r="A1055">
        <v>224005238</v>
      </c>
      <c r="B1055" t="s">
        <v>17038</v>
      </c>
      <c r="C1055" t="s">
        <v>17038</v>
      </c>
      <c r="D1055" t="s">
        <v>17018</v>
      </c>
      <c r="E1055" t="s">
        <v>5351</v>
      </c>
      <c r="F1055" t="s">
        <v>321</v>
      </c>
      <c r="G1055" t="s">
        <v>15957</v>
      </c>
      <c r="H1055" t="s">
        <v>15994</v>
      </c>
      <c r="I1055">
        <v>0</v>
      </c>
      <c r="J1055" t="s">
        <v>8315</v>
      </c>
      <c r="K1055" t="s">
        <v>17039</v>
      </c>
      <c r="L1055">
        <v>22401001</v>
      </c>
      <c r="M1055">
        <v>1020200881139</v>
      </c>
    </row>
    <row r="1056" spans="1:13" x14ac:dyDescent="0.25">
      <c r="A1056">
        <v>224005260</v>
      </c>
      <c r="B1056" t="s">
        <v>17040</v>
      </c>
      <c r="C1056" t="s">
        <v>17040</v>
      </c>
      <c r="D1056" t="s">
        <v>17018</v>
      </c>
      <c r="E1056" t="s">
        <v>5315</v>
      </c>
      <c r="F1056" t="s">
        <v>321</v>
      </c>
      <c r="G1056" t="s">
        <v>15957</v>
      </c>
      <c r="H1056" t="s">
        <v>15994</v>
      </c>
      <c r="I1056">
        <v>0</v>
      </c>
      <c r="J1056" t="s">
        <v>8315</v>
      </c>
      <c r="K1056" t="s">
        <v>9379</v>
      </c>
      <c r="L1056">
        <v>22401001</v>
      </c>
      <c r="M1056">
        <v>1020200883779</v>
      </c>
    </row>
    <row r="1057" spans="1:13" x14ac:dyDescent="0.25">
      <c r="A1057">
        <v>224005291</v>
      </c>
      <c r="B1057" t="s">
        <v>17041</v>
      </c>
      <c r="C1057" t="s">
        <v>17041</v>
      </c>
      <c r="D1057" t="s">
        <v>17018</v>
      </c>
      <c r="E1057" t="s">
        <v>5393</v>
      </c>
      <c r="F1057" t="s">
        <v>321</v>
      </c>
      <c r="G1057" t="s">
        <v>15957</v>
      </c>
      <c r="H1057" t="s">
        <v>15994</v>
      </c>
      <c r="I1057">
        <v>0</v>
      </c>
      <c r="J1057" t="s">
        <v>8315</v>
      </c>
      <c r="K1057" t="s">
        <v>17042</v>
      </c>
      <c r="L1057">
        <v>22401001</v>
      </c>
      <c r="M1057">
        <v>1020200885033</v>
      </c>
    </row>
    <row r="1058" spans="1:13" x14ac:dyDescent="0.25">
      <c r="A1058">
        <v>224005333</v>
      </c>
      <c r="B1058" t="s">
        <v>17043</v>
      </c>
      <c r="C1058" t="s">
        <v>17043</v>
      </c>
      <c r="D1058" t="s">
        <v>17018</v>
      </c>
      <c r="E1058" t="s">
        <v>5378</v>
      </c>
      <c r="F1058" t="s">
        <v>414</v>
      </c>
      <c r="G1058" t="s">
        <v>15957</v>
      </c>
      <c r="H1058" t="s">
        <v>15994</v>
      </c>
      <c r="I1058">
        <v>0</v>
      </c>
      <c r="J1058" t="s">
        <v>8315</v>
      </c>
      <c r="K1058" t="s">
        <v>17044</v>
      </c>
      <c r="L1058">
        <v>22401001</v>
      </c>
      <c r="M1058">
        <v>1020200884109</v>
      </c>
    </row>
    <row r="1059" spans="1:13" x14ac:dyDescent="0.25">
      <c r="A1059">
        <v>224005358</v>
      </c>
      <c r="B1059" t="s">
        <v>17045</v>
      </c>
      <c r="C1059" t="s">
        <v>17045</v>
      </c>
      <c r="D1059" t="s">
        <v>17018</v>
      </c>
      <c r="E1059" t="s">
        <v>6551</v>
      </c>
      <c r="F1059" t="s">
        <v>321</v>
      </c>
      <c r="G1059" t="s">
        <v>15957</v>
      </c>
      <c r="H1059" t="s">
        <v>15994</v>
      </c>
      <c r="I1059">
        <v>1</v>
      </c>
      <c r="J1059" t="s">
        <v>8315</v>
      </c>
      <c r="K1059" t="s">
        <v>17046</v>
      </c>
      <c r="L1059">
        <v>22401001</v>
      </c>
      <c r="M1059">
        <v>1020200882063</v>
      </c>
    </row>
    <row r="1060" spans="1:13" x14ac:dyDescent="0.25">
      <c r="A1060" t="s">
        <v>14107</v>
      </c>
      <c r="B1060" t="s">
        <v>14108</v>
      </c>
      <c r="C1060" t="s">
        <v>14108</v>
      </c>
      <c r="D1060" t="s">
        <v>17018</v>
      </c>
      <c r="E1060" t="s">
        <v>6551</v>
      </c>
      <c r="F1060" t="s">
        <v>321</v>
      </c>
      <c r="G1060" t="s">
        <v>15998</v>
      </c>
      <c r="H1060" t="s">
        <v>15994</v>
      </c>
      <c r="J1060" t="s">
        <v>8315</v>
      </c>
      <c r="K1060" t="s">
        <v>14109</v>
      </c>
      <c r="L1060">
        <v>22401001</v>
      </c>
      <c r="M1060">
        <v>1020200882063</v>
      </c>
    </row>
    <row r="1061" spans="1:13" x14ac:dyDescent="0.25">
      <c r="A1061">
        <v>224005372</v>
      </c>
      <c r="B1061" t="s">
        <v>17047</v>
      </c>
      <c r="C1061" t="s">
        <v>17047</v>
      </c>
      <c r="D1061" t="s">
        <v>17018</v>
      </c>
      <c r="E1061" t="s">
        <v>5402</v>
      </c>
      <c r="F1061" t="s">
        <v>321</v>
      </c>
      <c r="G1061" t="s">
        <v>15957</v>
      </c>
      <c r="H1061" t="s">
        <v>15994</v>
      </c>
      <c r="I1061">
        <v>0</v>
      </c>
      <c r="J1061" t="s">
        <v>8315</v>
      </c>
      <c r="K1061" t="s">
        <v>17048</v>
      </c>
      <c r="L1061">
        <v>22401001</v>
      </c>
      <c r="M1061">
        <v>1020200883042</v>
      </c>
    </row>
    <row r="1062" spans="1:13" x14ac:dyDescent="0.25">
      <c r="A1062">
        <v>224005397</v>
      </c>
      <c r="B1062" t="s">
        <v>17049</v>
      </c>
      <c r="C1062" t="s">
        <v>17049</v>
      </c>
      <c r="D1062" t="s">
        <v>17018</v>
      </c>
      <c r="E1062" t="s">
        <v>5357</v>
      </c>
      <c r="F1062" t="s">
        <v>321</v>
      </c>
      <c r="G1062" t="s">
        <v>15957</v>
      </c>
      <c r="H1062" t="s">
        <v>15994</v>
      </c>
      <c r="I1062">
        <v>0</v>
      </c>
      <c r="J1062" t="s">
        <v>8416</v>
      </c>
      <c r="K1062" t="s">
        <v>9391</v>
      </c>
      <c r="L1062">
        <v>22401001</v>
      </c>
      <c r="M1062">
        <v>1020200884351</v>
      </c>
    </row>
    <row r="1063" spans="1:13" x14ac:dyDescent="0.25">
      <c r="A1063">
        <v>224005407</v>
      </c>
      <c r="B1063" t="s">
        <v>17050</v>
      </c>
      <c r="C1063" t="s">
        <v>17050</v>
      </c>
      <c r="D1063" t="s">
        <v>17018</v>
      </c>
      <c r="E1063" t="s">
        <v>6533</v>
      </c>
      <c r="F1063" t="s">
        <v>473</v>
      </c>
      <c r="G1063" t="s">
        <v>15957</v>
      </c>
      <c r="H1063" t="s">
        <v>15994</v>
      </c>
      <c r="I1063">
        <v>1</v>
      </c>
      <c r="J1063" t="s">
        <v>8315</v>
      </c>
      <c r="K1063" t="s">
        <v>17051</v>
      </c>
      <c r="L1063">
        <v>22401001</v>
      </c>
      <c r="M1063">
        <v>1020200884142</v>
      </c>
    </row>
    <row r="1064" spans="1:13" x14ac:dyDescent="0.25">
      <c r="A1064" t="s">
        <v>14110</v>
      </c>
      <c r="B1064" t="s">
        <v>14111</v>
      </c>
      <c r="C1064" t="s">
        <v>14111</v>
      </c>
      <c r="D1064" t="s">
        <v>17018</v>
      </c>
      <c r="E1064" t="s">
        <v>6533</v>
      </c>
      <c r="F1064" t="s">
        <v>473</v>
      </c>
      <c r="G1064" t="s">
        <v>15998</v>
      </c>
      <c r="H1064" t="s">
        <v>15994</v>
      </c>
      <c r="J1064" t="s">
        <v>8315</v>
      </c>
      <c r="K1064" t="s">
        <v>14112</v>
      </c>
      <c r="L1064">
        <v>22401001</v>
      </c>
      <c r="M1064">
        <v>1020200884142</v>
      </c>
    </row>
    <row r="1065" spans="1:13" x14ac:dyDescent="0.25">
      <c r="A1065">
        <v>224005446</v>
      </c>
      <c r="B1065" t="s">
        <v>17052</v>
      </c>
      <c r="C1065" t="s">
        <v>17052</v>
      </c>
      <c r="D1065" t="s">
        <v>17018</v>
      </c>
      <c r="E1065" t="s">
        <v>5342</v>
      </c>
      <c r="F1065" t="s">
        <v>414</v>
      </c>
      <c r="G1065" t="s">
        <v>15957</v>
      </c>
      <c r="H1065" t="s">
        <v>15994</v>
      </c>
      <c r="I1065">
        <v>0</v>
      </c>
      <c r="J1065" t="s">
        <v>8315</v>
      </c>
      <c r="K1065" t="s">
        <v>17053</v>
      </c>
      <c r="L1065">
        <v>22401001</v>
      </c>
      <c r="M1065">
        <v>1020200884868</v>
      </c>
    </row>
    <row r="1066" spans="1:13" x14ac:dyDescent="0.25">
      <c r="A1066">
        <v>224005453</v>
      </c>
      <c r="B1066" t="s">
        <v>17054</v>
      </c>
      <c r="C1066" t="s">
        <v>17054</v>
      </c>
      <c r="D1066" t="s">
        <v>17018</v>
      </c>
      <c r="E1066" t="s">
        <v>6536</v>
      </c>
      <c r="F1066" t="s">
        <v>414</v>
      </c>
      <c r="G1066" t="s">
        <v>15957</v>
      </c>
      <c r="H1066" t="s">
        <v>15994</v>
      </c>
      <c r="I1066">
        <v>0</v>
      </c>
      <c r="J1066" t="s">
        <v>8315</v>
      </c>
      <c r="K1066" t="s">
        <v>17055</v>
      </c>
      <c r="L1066">
        <v>22401001</v>
      </c>
      <c r="M1066">
        <v>1020200884692</v>
      </c>
    </row>
    <row r="1067" spans="1:13" x14ac:dyDescent="0.25">
      <c r="A1067">
        <v>224005485</v>
      </c>
      <c r="B1067" t="s">
        <v>17056</v>
      </c>
      <c r="C1067" t="s">
        <v>17056</v>
      </c>
      <c r="D1067" t="s">
        <v>17018</v>
      </c>
      <c r="E1067" t="s">
        <v>5299</v>
      </c>
      <c r="F1067" t="s">
        <v>549</v>
      </c>
      <c r="G1067" t="s">
        <v>15957</v>
      </c>
      <c r="H1067" t="s">
        <v>15994</v>
      </c>
      <c r="I1067">
        <v>0</v>
      </c>
      <c r="J1067" t="s">
        <v>8315</v>
      </c>
      <c r="K1067" t="s">
        <v>9397</v>
      </c>
      <c r="L1067">
        <v>22401001</v>
      </c>
      <c r="M1067">
        <v>1020200883273</v>
      </c>
    </row>
    <row r="1068" spans="1:13" x14ac:dyDescent="0.25">
      <c r="A1068">
        <v>224005492</v>
      </c>
      <c r="B1068" t="s">
        <v>17057</v>
      </c>
      <c r="C1068" t="s">
        <v>17057</v>
      </c>
      <c r="D1068" t="s">
        <v>17018</v>
      </c>
      <c r="E1068" t="s">
        <v>5305</v>
      </c>
      <c r="F1068" t="s">
        <v>5306</v>
      </c>
      <c r="G1068" t="s">
        <v>15957</v>
      </c>
      <c r="H1068" t="s">
        <v>15994</v>
      </c>
      <c r="I1068">
        <v>0</v>
      </c>
      <c r="J1068" t="s">
        <v>8315</v>
      </c>
      <c r="K1068" t="s">
        <v>9399</v>
      </c>
      <c r="L1068">
        <v>22401001</v>
      </c>
      <c r="M1068">
        <v>1020200885143</v>
      </c>
    </row>
    <row r="1069" spans="1:13" x14ac:dyDescent="0.25">
      <c r="A1069">
        <v>224005541</v>
      </c>
      <c r="B1069" t="s">
        <v>17058</v>
      </c>
      <c r="C1069" t="s">
        <v>17058</v>
      </c>
      <c r="D1069" t="s">
        <v>17018</v>
      </c>
      <c r="E1069" t="s">
        <v>5363</v>
      </c>
      <c r="F1069" t="s">
        <v>414</v>
      </c>
      <c r="G1069" t="s">
        <v>15957</v>
      </c>
      <c r="H1069" t="s">
        <v>15994</v>
      </c>
      <c r="I1069">
        <v>0</v>
      </c>
      <c r="J1069" t="s">
        <v>8416</v>
      </c>
      <c r="K1069" t="s">
        <v>9401</v>
      </c>
      <c r="L1069">
        <v>22401001</v>
      </c>
      <c r="M1069">
        <v>1020200883185</v>
      </c>
    </row>
    <row r="1070" spans="1:13" x14ac:dyDescent="0.25">
      <c r="A1070">
        <v>224005580</v>
      </c>
      <c r="B1070" t="s">
        <v>17059</v>
      </c>
      <c r="C1070" t="s">
        <v>17059</v>
      </c>
      <c r="D1070" t="s">
        <v>17018</v>
      </c>
      <c r="E1070" t="s">
        <v>5354</v>
      </c>
      <c r="F1070" t="s">
        <v>549</v>
      </c>
      <c r="G1070" t="s">
        <v>15957</v>
      </c>
      <c r="H1070" t="s">
        <v>15994</v>
      </c>
      <c r="I1070">
        <v>0</v>
      </c>
      <c r="J1070" t="s">
        <v>8315</v>
      </c>
      <c r="K1070" t="s">
        <v>17060</v>
      </c>
      <c r="L1070">
        <v>22401001</v>
      </c>
      <c r="M1070">
        <v>1020200884791</v>
      </c>
    </row>
    <row r="1071" spans="1:13" x14ac:dyDescent="0.25">
      <c r="A1071">
        <v>224005608</v>
      </c>
      <c r="B1071" t="s">
        <v>17061</v>
      </c>
      <c r="C1071" t="s">
        <v>17061</v>
      </c>
      <c r="D1071" t="s">
        <v>17018</v>
      </c>
      <c r="E1071" t="s">
        <v>5336</v>
      </c>
      <c r="F1071" t="s">
        <v>321</v>
      </c>
      <c r="G1071" t="s">
        <v>15957</v>
      </c>
      <c r="H1071" t="s">
        <v>15994</v>
      </c>
      <c r="I1071">
        <v>0</v>
      </c>
      <c r="J1071" t="s">
        <v>8315</v>
      </c>
      <c r="K1071" t="s">
        <v>17062</v>
      </c>
      <c r="L1071">
        <v>22401001</v>
      </c>
      <c r="M1071">
        <v>1020200883636</v>
      </c>
    </row>
    <row r="1072" spans="1:13" x14ac:dyDescent="0.25">
      <c r="A1072">
        <v>224005622</v>
      </c>
      <c r="B1072" t="s">
        <v>17063</v>
      </c>
      <c r="C1072" t="s">
        <v>17063</v>
      </c>
      <c r="D1072" t="s">
        <v>17018</v>
      </c>
      <c r="E1072" t="s">
        <v>5408</v>
      </c>
      <c r="F1072" t="s">
        <v>943</v>
      </c>
      <c r="G1072" t="s">
        <v>15957</v>
      </c>
      <c r="H1072" t="s">
        <v>15994</v>
      </c>
      <c r="I1072">
        <v>0</v>
      </c>
      <c r="J1072" t="s">
        <v>8416</v>
      </c>
      <c r="K1072" t="s">
        <v>9406</v>
      </c>
      <c r="L1072">
        <v>22401001</v>
      </c>
      <c r="M1072">
        <v>1020200884220</v>
      </c>
    </row>
    <row r="1073" spans="1:13" x14ac:dyDescent="0.25">
      <c r="A1073">
        <v>224005654</v>
      </c>
      <c r="B1073" t="s">
        <v>17064</v>
      </c>
      <c r="C1073" t="s">
        <v>17064</v>
      </c>
      <c r="D1073" t="s">
        <v>17018</v>
      </c>
      <c r="E1073" t="s">
        <v>5426</v>
      </c>
      <c r="F1073" t="s">
        <v>549</v>
      </c>
      <c r="G1073" t="s">
        <v>15957</v>
      </c>
      <c r="H1073" t="s">
        <v>15994</v>
      </c>
      <c r="I1073">
        <v>0</v>
      </c>
      <c r="J1073" t="s">
        <v>8315</v>
      </c>
      <c r="K1073" t="s">
        <v>17065</v>
      </c>
      <c r="L1073">
        <v>22401001</v>
      </c>
      <c r="M1073">
        <v>1020200884660</v>
      </c>
    </row>
    <row r="1074" spans="1:13" x14ac:dyDescent="0.25">
      <c r="A1074">
        <v>224005661</v>
      </c>
      <c r="B1074" t="s">
        <v>17066</v>
      </c>
      <c r="C1074" t="s">
        <v>17066</v>
      </c>
      <c r="D1074" t="s">
        <v>17018</v>
      </c>
      <c r="E1074" t="s">
        <v>5375</v>
      </c>
      <c r="F1074" t="s">
        <v>321</v>
      </c>
      <c r="G1074" t="s">
        <v>15957</v>
      </c>
      <c r="H1074" t="s">
        <v>15994</v>
      </c>
      <c r="I1074">
        <v>0</v>
      </c>
      <c r="J1074" t="s">
        <v>8315</v>
      </c>
      <c r="K1074" t="s">
        <v>17067</v>
      </c>
      <c r="L1074">
        <v>22401001</v>
      </c>
      <c r="M1074">
        <v>1020200881106</v>
      </c>
    </row>
    <row r="1075" spans="1:13" x14ac:dyDescent="0.25">
      <c r="A1075">
        <v>224005693</v>
      </c>
      <c r="B1075" t="s">
        <v>17068</v>
      </c>
      <c r="C1075" t="s">
        <v>17068</v>
      </c>
      <c r="D1075" t="s">
        <v>17018</v>
      </c>
      <c r="E1075" t="s">
        <v>5360</v>
      </c>
      <c r="F1075" t="s">
        <v>321</v>
      </c>
      <c r="G1075" t="s">
        <v>15957</v>
      </c>
      <c r="H1075" t="s">
        <v>15994</v>
      </c>
      <c r="I1075">
        <v>0</v>
      </c>
      <c r="J1075" t="s">
        <v>8315</v>
      </c>
      <c r="K1075" t="s">
        <v>17069</v>
      </c>
      <c r="L1075">
        <v>22401001</v>
      </c>
      <c r="M1075">
        <v>1020200883922</v>
      </c>
    </row>
    <row r="1076" spans="1:13" x14ac:dyDescent="0.25">
      <c r="A1076">
        <v>224005750</v>
      </c>
      <c r="B1076" t="s">
        <v>17070</v>
      </c>
      <c r="C1076" t="s">
        <v>17070</v>
      </c>
      <c r="D1076" t="s">
        <v>17018</v>
      </c>
      <c r="E1076" t="s">
        <v>5381</v>
      </c>
      <c r="F1076" t="s">
        <v>321</v>
      </c>
      <c r="G1076" t="s">
        <v>15957</v>
      </c>
      <c r="H1076" t="s">
        <v>15994</v>
      </c>
      <c r="I1076">
        <v>1</v>
      </c>
      <c r="J1076" t="s">
        <v>8315</v>
      </c>
      <c r="K1076" t="s">
        <v>17071</v>
      </c>
      <c r="L1076">
        <v>22401001</v>
      </c>
      <c r="M1076">
        <v>1020200884164</v>
      </c>
    </row>
    <row r="1077" spans="1:13" x14ac:dyDescent="0.25">
      <c r="A1077" t="s">
        <v>14113</v>
      </c>
      <c r="B1077" t="s">
        <v>14114</v>
      </c>
      <c r="C1077" t="s">
        <v>14114</v>
      </c>
      <c r="D1077" t="s">
        <v>17018</v>
      </c>
      <c r="E1077" t="s">
        <v>5381</v>
      </c>
      <c r="F1077" t="s">
        <v>321</v>
      </c>
      <c r="G1077" t="s">
        <v>15998</v>
      </c>
      <c r="H1077" t="s">
        <v>15994</v>
      </c>
      <c r="J1077" t="s">
        <v>8315</v>
      </c>
      <c r="K1077" t="s">
        <v>14115</v>
      </c>
      <c r="L1077">
        <v>22401001</v>
      </c>
      <c r="M1077">
        <v>1020200884164</v>
      </c>
    </row>
    <row r="1078" spans="1:13" x14ac:dyDescent="0.25">
      <c r="A1078">
        <v>224005781</v>
      </c>
      <c r="B1078" t="s">
        <v>17072</v>
      </c>
      <c r="C1078" t="s">
        <v>17072</v>
      </c>
      <c r="D1078" t="s">
        <v>17018</v>
      </c>
      <c r="E1078" t="s">
        <v>5333</v>
      </c>
      <c r="F1078" t="s">
        <v>321</v>
      </c>
      <c r="G1078" t="s">
        <v>15957</v>
      </c>
      <c r="H1078" t="s">
        <v>15994</v>
      </c>
      <c r="I1078">
        <v>0</v>
      </c>
      <c r="J1078" t="s">
        <v>8416</v>
      </c>
      <c r="K1078" t="s">
        <v>9417</v>
      </c>
      <c r="L1078">
        <v>22401001</v>
      </c>
      <c r="M1078">
        <v>1020200883560</v>
      </c>
    </row>
    <row r="1079" spans="1:13" x14ac:dyDescent="0.25">
      <c r="A1079">
        <v>224006016</v>
      </c>
      <c r="B1079" t="s">
        <v>17073</v>
      </c>
      <c r="C1079" t="s">
        <v>17073</v>
      </c>
      <c r="D1079" t="s">
        <v>17018</v>
      </c>
      <c r="E1079" t="s">
        <v>5387</v>
      </c>
      <c r="F1079" t="s">
        <v>321</v>
      </c>
      <c r="G1079" t="s">
        <v>15957</v>
      </c>
      <c r="H1079" t="s">
        <v>15994</v>
      </c>
      <c r="I1079">
        <v>0</v>
      </c>
      <c r="J1079" t="s">
        <v>8315</v>
      </c>
      <c r="K1079" t="s">
        <v>17074</v>
      </c>
      <c r="L1079">
        <v>22401001</v>
      </c>
      <c r="M1079">
        <v>1020200882888</v>
      </c>
    </row>
    <row r="1080" spans="1:13" x14ac:dyDescent="0.25">
      <c r="A1080">
        <v>224006305</v>
      </c>
      <c r="B1080" t="s">
        <v>17075</v>
      </c>
      <c r="C1080" t="s">
        <v>17075</v>
      </c>
      <c r="D1080" t="s">
        <v>17018</v>
      </c>
      <c r="E1080" t="s">
        <v>5417</v>
      </c>
      <c r="F1080" t="s">
        <v>549</v>
      </c>
      <c r="G1080" t="s">
        <v>15957</v>
      </c>
      <c r="H1080" t="s">
        <v>15994</v>
      </c>
      <c r="I1080">
        <v>1</v>
      </c>
      <c r="J1080" t="s">
        <v>8315</v>
      </c>
      <c r="K1080" t="s">
        <v>17076</v>
      </c>
      <c r="L1080">
        <v>22401001</v>
      </c>
      <c r="M1080">
        <v>1020200884186</v>
      </c>
    </row>
    <row r="1081" spans="1:13" x14ac:dyDescent="0.25">
      <c r="A1081" t="s">
        <v>14116</v>
      </c>
      <c r="B1081" t="s">
        <v>14117</v>
      </c>
      <c r="C1081" t="s">
        <v>14117</v>
      </c>
      <c r="D1081" t="s">
        <v>17018</v>
      </c>
      <c r="E1081" t="s">
        <v>5417</v>
      </c>
      <c r="F1081" t="s">
        <v>549</v>
      </c>
      <c r="G1081" t="s">
        <v>15998</v>
      </c>
      <c r="H1081" t="s">
        <v>15994</v>
      </c>
      <c r="J1081" t="s">
        <v>8315</v>
      </c>
      <c r="K1081" t="s">
        <v>14118</v>
      </c>
      <c r="L1081">
        <v>22401001</v>
      </c>
      <c r="M1081">
        <v>1020200884186</v>
      </c>
    </row>
    <row r="1082" spans="1:13" x14ac:dyDescent="0.25">
      <c r="A1082">
        <v>224006351</v>
      </c>
      <c r="B1082" t="s">
        <v>17077</v>
      </c>
      <c r="C1082" t="s">
        <v>17077</v>
      </c>
      <c r="D1082" t="s">
        <v>17018</v>
      </c>
      <c r="E1082" t="s">
        <v>6518</v>
      </c>
      <c r="F1082" t="s">
        <v>321</v>
      </c>
      <c r="G1082" t="s">
        <v>15957</v>
      </c>
      <c r="H1082" t="s">
        <v>15994</v>
      </c>
      <c r="I1082">
        <v>0</v>
      </c>
      <c r="J1082" t="s">
        <v>8315</v>
      </c>
      <c r="K1082" t="s">
        <v>17078</v>
      </c>
      <c r="L1082">
        <v>22401001</v>
      </c>
      <c r="M1082">
        <v>1020200884076</v>
      </c>
    </row>
    <row r="1083" spans="1:13" x14ac:dyDescent="0.25">
      <c r="A1083">
        <v>224006376</v>
      </c>
      <c r="B1083" t="s">
        <v>17079</v>
      </c>
      <c r="C1083" t="s">
        <v>17079</v>
      </c>
      <c r="D1083" t="s">
        <v>17018</v>
      </c>
      <c r="E1083" t="s">
        <v>6512</v>
      </c>
      <c r="F1083" t="s">
        <v>549</v>
      </c>
      <c r="G1083" t="s">
        <v>15957</v>
      </c>
      <c r="H1083" t="s">
        <v>15994</v>
      </c>
      <c r="I1083">
        <v>0</v>
      </c>
      <c r="J1083" t="s">
        <v>8315</v>
      </c>
      <c r="K1083" t="s">
        <v>17080</v>
      </c>
      <c r="L1083">
        <v>22401001</v>
      </c>
      <c r="M1083">
        <v>1020200883218</v>
      </c>
    </row>
    <row r="1084" spans="1:13" x14ac:dyDescent="0.25">
      <c r="A1084">
        <v>224006400</v>
      </c>
      <c r="B1084" t="s">
        <v>17081</v>
      </c>
      <c r="C1084" t="s">
        <v>17081</v>
      </c>
      <c r="D1084" t="s">
        <v>17018</v>
      </c>
      <c r="E1084" t="s">
        <v>5384</v>
      </c>
      <c r="F1084" t="s">
        <v>414</v>
      </c>
      <c r="G1084" t="s">
        <v>15957</v>
      </c>
      <c r="H1084" t="s">
        <v>15994</v>
      </c>
      <c r="I1084">
        <v>0</v>
      </c>
      <c r="J1084" t="s">
        <v>8315</v>
      </c>
      <c r="K1084" t="s">
        <v>17082</v>
      </c>
      <c r="L1084">
        <v>22401001</v>
      </c>
      <c r="M1084">
        <v>1020200884131</v>
      </c>
    </row>
    <row r="1085" spans="1:13" x14ac:dyDescent="0.25">
      <c r="A1085">
        <v>224006418</v>
      </c>
      <c r="B1085" t="s">
        <v>17083</v>
      </c>
      <c r="C1085" t="s">
        <v>17083</v>
      </c>
      <c r="D1085" t="s">
        <v>17018</v>
      </c>
      <c r="E1085" t="s">
        <v>5420</v>
      </c>
      <c r="F1085" t="s">
        <v>321</v>
      </c>
      <c r="G1085" t="s">
        <v>15957</v>
      </c>
      <c r="H1085" t="s">
        <v>15994</v>
      </c>
      <c r="I1085">
        <v>1</v>
      </c>
      <c r="J1085" t="s">
        <v>8315</v>
      </c>
      <c r="K1085" t="s">
        <v>17084</v>
      </c>
      <c r="L1085">
        <v>22401001</v>
      </c>
      <c r="M1085">
        <v>1020200883427</v>
      </c>
    </row>
    <row r="1086" spans="1:13" x14ac:dyDescent="0.25">
      <c r="A1086" t="s">
        <v>14119</v>
      </c>
      <c r="B1086" t="s">
        <v>14120</v>
      </c>
      <c r="C1086" t="s">
        <v>14120</v>
      </c>
      <c r="D1086" t="s">
        <v>17018</v>
      </c>
      <c r="E1086" t="s">
        <v>5420</v>
      </c>
      <c r="F1086" t="s">
        <v>321</v>
      </c>
      <c r="G1086" t="s">
        <v>15998</v>
      </c>
      <c r="H1086" t="s">
        <v>15994</v>
      </c>
      <c r="J1086" t="s">
        <v>8315</v>
      </c>
      <c r="K1086" t="s">
        <v>17085</v>
      </c>
      <c r="L1086">
        <v>22401001</v>
      </c>
      <c r="M1086">
        <v>1020200883427</v>
      </c>
    </row>
    <row r="1087" spans="1:13" x14ac:dyDescent="0.25">
      <c r="A1087">
        <v>224006440</v>
      </c>
      <c r="B1087" t="s">
        <v>17086</v>
      </c>
      <c r="C1087" t="s">
        <v>17086</v>
      </c>
      <c r="D1087" t="s">
        <v>17018</v>
      </c>
      <c r="E1087" t="s">
        <v>5312</v>
      </c>
      <c r="F1087" t="s">
        <v>321</v>
      </c>
      <c r="G1087" t="s">
        <v>15957</v>
      </c>
      <c r="H1087" t="s">
        <v>15994</v>
      </c>
      <c r="I1087">
        <v>0</v>
      </c>
      <c r="J1087" t="s">
        <v>8315</v>
      </c>
      <c r="K1087" t="s">
        <v>9431</v>
      </c>
      <c r="L1087">
        <v>22401001</v>
      </c>
      <c r="M1087">
        <v>1020200883119</v>
      </c>
    </row>
    <row r="1088" spans="1:13" x14ac:dyDescent="0.25">
      <c r="A1088">
        <v>224006457</v>
      </c>
      <c r="B1088" t="s">
        <v>17087</v>
      </c>
      <c r="C1088" t="s">
        <v>17087</v>
      </c>
      <c r="D1088" t="s">
        <v>17018</v>
      </c>
      <c r="E1088" t="s">
        <v>5369</v>
      </c>
      <c r="F1088" t="s">
        <v>321</v>
      </c>
      <c r="G1088" t="s">
        <v>15957</v>
      </c>
      <c r="H1088" t="s">
        <v>15994</v>
      </c>
      <c r="I1088">
        <v>0</v>
      </c>
      <c r="J1088" t="s">
        <v>8315</v>
      </c>
      <c r="K1088" t="s">
        <v>17088</v>
      </c>
      <c r="L1088">
        <v>22401001</v>
      </c>
      <c r="M1088">
        <v>1020200884890</v>
      </c>
    </row>
    <row r="1089" spans="1:13" x14ac:dyDescent="0.25">
      <c r="A1089">
        <v>224006464</v>
      </c>
      <c r="B1089" t="s">
        <v>17089</v>
      </c>
      <c r="C1089" t="s">
        <v>17089</v>
      </c>
      <c r="D1089" t="s">
        <v>17018</v>
      </c>
      <c r="E1089" t="s">
        <v>17090</v>
      </c>
      <c r="F1089" t="s">
        <v>321</v>
      </c>
      <c r="G1089" t="s">
        <v>15957</v>
      </c>
      <c r="H1089" t="s">
        <v>15994</v>
      </c>
      <c r="I1089">
        <v>0</v>
      </c>
      <c r="J1089" t="s">
        <v>8315</v>
      </c>
      <c r="K1089" t="s">
        <v>17091</v>
      </c>
      <c r="L1089">
        <v>22401001</v>
      </c>
      <c r="M1089">
        <v>1020200882217</v>
      </c>
    </row>
    <row r="1090" spans="1:13" x14ac:dyDescent="0.25">
      <c r="A1090">
        <v>224006802</v>
      </c>
      <c r="B1090" t="s">
        <v>17092</v>
      </c>
      <c r="C1090" t="s">
        <v>17092</v>
      </c>
      <c r="D1090" t="s">
        <v>17018</v>
      </c>
      <c r="E1090" t="s">
        <v>6554</v>
      </c>
      <c r="F1090" t="s">
        <v>321</v>
      </c>
      <c r="G1090" t="s">
        <v>15957</v>
      </c>
      <c r="H1090" t="s">
        <v>15994</v>
      </c>
      <c r="I1090">
        <v>0</v>
      </c>
      <c r="J1090" t="s">
        <v>8315</v>
      </c>
      <c r="K1090" t="s">
        <v>17093</v>
      </c>
      <c r="L1090">
        <v>22401001</v>
      </c>
      <c r="M1090">
        <v>1020200880699</v>
      </c>
    </row>
    <row r="1091" spans="1:13" x14ac:dyDescent="0.25">
      <c r="A1091">
        <v>224006810</v>
      </c>
      <c r="B1091" t="s">
        <v>17094</v>
      </c>
      <c r="C1091" t="s">
        <v>17094</v>
      </c>
      <c r="D1091" t="s">
        <v>17018</v>
      </c>
      <c r="E1091" t="s">
        <v>6515</v>
      </c>
      <c r="F1091" t="s">
        <v>549</v>
      </c>
      <c r="G1091" t="s">
        <v>15957</v>
      </c>
      <c r="H1091" t="s">
        <v>15994</v>
      </c>
      <c r="I1091">
        <v>0</v>
      </c>
      <c r="J1091" t="s">
        <v>8315</v>
      </c>
      <c r="K1091" t="s">
        <v>17095</v>
      </c>
      <c r="L1091">
        <v>22401001</v>
      </c>
      <c r="M1091">
        <v>1020200882118</v>
      </c>
    </row>
    <row r="1092" spans="1:13" x14ac:dyDescent="0.25">
      <c r="A1092">
        <v>224007034</v>
      </c>
      <c r="B1092" t="s">
        <v>17096</v>
      </c>
      <c r="C1092" t="s">
        <v>17096</v>
      </c>
      <c r="D1092" t="s">
        <v>17018</v>
      </c>
      <c r="E1092" t="s">
        <v>5309</v>
      </c>
      <c r="F1092" t="s">
        <v>321</v>
      </c>
      <c r="G1092" t="s">
        <v>15957</v>
      </c>
      <c r="H1092" t="s">
        <v>15994</v>
      </c>
      <c r="I1092">
        <v>1</v>
      </c>
      <c r="J1092" t="s">
        <v>8315</v>
      </c>
      <c r="K1092" t="s">
        <v>9443</v>
      </c>
      <c r="L1092">
        <v>22401001</v>
      </c>
      <c r="M1092">
        <v>1020200884637</v>
      </c>
    </row>
    <row r="1093" spans="1:13" x14ac:dyDescent="0.25">
      <c r="A1093" t="s">
        <v>14121</v>
      </c>
      <c r="B1093" t="s">
        <v>14122</v>
      </c>
      <c r="C1093" t="s">
        <v>14122</v>
      </c>
      <c r="D1093" t="s">
        <v>17018</v>
      </c>
      <c r="E1093" t="s">
        <v>5309</v>
      </c>
      <c r="F1093" t="s">
        <v>321</v>
      </c>
      <c r="G1093" t="s">
        <v>15998</v>
      </c>
      <c r="H1093" t="s">
        <v>15994</v>
      </c>
      <c r="J1093" t="s">
        <v>8315</v>
      </c>
      <c r="K1093" t="s">
        <v>17097</v>
      </c>
      <c r="L1093">
        <v>22401001</v>
      </c>
      <c r="M1093">
        <v>1020200884637</v>
      </c>
    </row>
    <row r="1094" spans="1:13" x14ac:dyDescent="0.25">
      <c r="A1094">
        <v>224007436</v>
      </c>
      <c r="B1094" t="s">
        <v>17098</v>
      </c>
      <c r="C1094" t="s">
        <v>17098</v>
      </c>
      <c r="D1094" t="s">
        <v>17018</v>
      </c>
      <c r="E1094" t="s">
        <v>6521</v>
      </c>
      <c r="F1094" t="s">
        <v>321</v>
      </c>
      <c r="G1094" t="s">
        <v>15957</v>
      </c>
      <c r="H1094" t="s">
        <v>15994</v>
      </c>
      <c r="I1094">
        <v>0</v>
      </c>
      <c r="J1094" t="s">
        <v>8416</v>
      </c>
      <c r="K1094" t="s">
        <v>9446</v>
      </c>
      <c r="L1094">
        <v>22401001</v>
      </c>
      <c r="M1094">
        <v>1020200884329</v>
      </c>
    </row>
    <row r="1095" spans="1:13" x14ac:dyDescent="0.25">
      <c r="A1095">
        <v>224007549</v>
      </c>
      <c r="B1095" t="s">
        <v>17099</v>
      </c>
      <c r="C1095" t="s">
        <v>17099</v>
      </c>
      <c r="D1095" t="s">
        <v>17018</v>
      </c>
      <c r="E1095" t="s">
        <v>6530</v>
      </c>
      <c r="F1095" t="s">
        <v>321</v>
      </c>
      <c r="G1095" t="s">
        <v>15957</v>
      </c>
      <c r="H1095" t="s">
        <v>15994</v>
      </c>
      <c r="I1095">
        <v>1</v>
      </c>
      <c r="J1095" t="s">
        <v>8315</v>
      </c>
      <c r="K1095" t="s">
        <v>17100</v>
      </c>
      <c r="L1095">
        <v>22401001</v>
      </c>
      <c r="M1095">
        <v>1020200884208</v>
      </c>
    </row>
    <row r="1096" spans="1:13" x14ac:dyDescent="0.25">
      <c r="A1096" t="s">
        <v>14123</v>
      </c>
      <c r="B1096" t="s">
        <v>14124</v>
      </c>
      <c r="C1096" t="s">
        <v>14124</v>
      </c>
      <c r="D1096" t="s">
        <v>17018</v>
      </c>
      <c r="E1096" t="s">
        <v>6530</v>
      </c>
      <c r="F1096" t="s">
        <v>321</v>
      </c>
      <c r="G1096" t="s">
        <v>15998</v>
      </c>
      <c r="H1096" t="s">
        <v>15994</v>
      </c>
      <c r="J1096" t="s">
        <v>8315</v>
      </c>
      <c r="K1096" t="s">
        <v>17101</v>
      </c>
      <c r="L1096">
        <v>22401001</v>
      </c>
      <c r="M1096">
        <v>1020200884208</v>
      </c>
    </row>
    <row r="1097" spans="1:13" x14ac:dyDescent="0.25">
      <c r="A1097">
        <v>224007595</v>
      </c>
      <c r="B1097" t="s">
        <v>17102</v>
      </c>
      <c r="C1097" t="s">
        <v>17102</v>
      </c>
      <c r="D1097" t="s">
        <v>17018</v>
      </c>
      <c r="E1097" t="s">
        <v>5330</v>
      </c>
      <c r="F1097" t="s">
        <v>321</v>
      </c>
      <c r="G1097" t="s">
        <v>15957</v>
      </c>
      <c r="H1097" t="s">
        <v>15994</v>
      </c>
      <c r="I1097">
        <v>0</v>
      </c>
      <c r="J1097" t="s">
        <v>8315</v>
      </c>
      <c r="K1097" t="s">
        <v>17103</v>
      </c>
      <c r="L1097">
        <v>22401001</v>
      </c>
      <c r="M1097">
        <v>1020200884230</v>
      </c>
    </row>
    <row r="1098" spans="1:13" x14ac:dyDescent="0.25">
      <c r="A1098">
        <v>224008599</v>
      </c>
      <c r="B1098" t="s">
        <v>17104</v>
      </c>
      <c r="C1098" t="s">
        <v>17104</v>
      </c>
      <c r="D1098" t="s">
        <v>17018</v>
      </c>
      <c r="E1098" t="s">
        <v>6524</v>
      </c>
      <c r="F1098" t="s">
        <v>321</v>
      </c>
      <c r="G1098" t="s">
        <v>15957</v>
      </c>
      <c r="H1098" t="s">
        <v>15994</v>
      </c>
      <c r="I1098">
        <v>0</v>
      </c>
      <c r="J1098" t="s">
        <v>8416</v>
      </c>
      <c r="K1098" t="s">
        <v>9446</v>
      </c>
      <c r="L1098">
        <v>22401001</v>
      </c>
      <c r="M1098">
        <v>1040200760786</v>
      </c>
    </row>
    <row r="1099" spans="1:13" x14ac:dyDescent="0.25">
      <c r="A1099">
        <v>224009592</v>
      </c>
      <c r="B1099" t="s">
        <v>17105</v>
      </c>
      <c r="C1099" t="s">
        <v>17105</v>
      </c>
      <c r="D1099" t="s">
        <v>17018</v>
      </c>
      <c r="E1099" t="s">
        <v>6557</v>
      </c>
      <c r="F1099" t="s">
        <v>414</v>
      </c>
      <c r="G1099" t="s">
        <v>15957</v>
      </c>
      <c r="H1099" t="s">
        <v>15994</v>
      </c>
      <c r="I1099">
        <v>0</v>
      </c>
      <c r="J1099" t="s">
        <v>8315</v>
      </c>
      <c r="K1099" t="s">
        <v>17106</v>
      </c>
      <c r="L1099">
        <v>22401001</v>
      </c>
      <c r="M1099">
        <v>1060224011858</v>
      </c>
    </row>
    <row r="1100" spans="1:13" x14ac:dyDescent="0.25">
      <c r="A1100">
        <v>224010164</v>
      </c>
      <c r="B1100" t="s">
        <v>17107</v>
      </c>
      <c r="C1100" t="s">
        <v>17107</v>
      </c>
      <c r="D1100" t="s">
        <v>17018</v>
      </c>
      <c r="E1100" t="s">
        <v>5396</v>
      </c>
      <c r="F1100" t="s">
        <v>549</v>
      </c>
      <c r="G1100" t="s">
        <v>15957</v>
      </c>
      <c r="H1100" t="s">
        <v>15994</v>
      </c>
      <c r="I1100">
        <v>0</v>
      </c>
      <c r="J1100" t="s">
        <v>8315</v>
      </c>
      <c r="K1100" t="s">
        <v>9457</v>
      </c>
      <c r="L1100">
        <v>22401001</v>
      </c>
      <c r="M1100">
        <v>1070273002139</v>
      </c>
    </row>
    <row r="1101" spans="1:13" x14ac:dyDescent="0.25">
      <c r="A1101">
        <v>224010492</v>
      </c>
      <c r="B1101" t="s">
        <v>17108</v>
      </c>
      <c r="C1101" t="s">
        <v>17108</v>
      </c>
      <c r="D1101" t="s">
        <v>17018</v>
      </c>
      <c r="E1101" t="s">
        <v>5318</v>
      </c>
      <c r="F1101" t="s">
        <v>414</v>
      </c>
      <c r="G1101" t="s">
        <v>15957</v>
      </c>
      <c r="H1101" t="s">
        <v>15994</v>
      </c>
      <c r="I1101">
        <v>0</v>
      </c>
      <c r="J1101" t="s">
        <v>8315</v>
      </c>
      <c r="K1101" t="s">
        <v>9460</v>
      </c>
      <c r="L1101">
        <v>22401001</v>
      </c>
      <c r="M1101">
        <v>1080273003183</v>
      </c>
    </row>
    <row r="1102" spans="1:13" x14ac:dyDescent="0.25">
      <c r="A1102">
        <v>224010534</v>
      </c>
      <c r="B1102" t="s">
        <v>17109</v>
      </c>
      <c r="C1102" t="s">
        <v>17109</v>
      </c>
      <c r="D1102" t="s">
        <v>17018</v>
      </c>
      <c r="E1102" t="s">
        <v>5390</v>
      </c>
      <c r="F1102" t="s">
        <v>414</v>
      </c>
      <c r="G1102" t="s">
        <v>15957</v>
      </c>
      <c r="H1102" t="s">
        <v>15994</v>
      </c>
      <c r="I1102">
        <v>0</v>
      </c>
      <c r="J1102" t="s">
        <v>8315</v>
      </c>
      <c r="K1102" t="s">
        <v>9463</v>
      </c>
      <c r="L1102">
        <v>22401001</v>
      </c>
      <c r="M1102">
        <v>1080273003227</v>
      </c>
    </row>
    <row r="1103" spans="1:13" x14ac:dyDescent="0.25">
      <c r="A1103">
        <v>224010573</v>
      </c>
      <c r="B1103" t="s">
        <v>17110</v>
      </c>
      <c r="C1103" t="s">
        <v>17110</v>
      </c>
      <c r="D1103" t="s">
        <v>17018</v>
      </c>
      <c r="E1103" t="s">
        <v>17111</v>
      </c>
      <c r="F1103" t="s">
        <v>414</v>
      </c>
      <c r="G1103" t="s">
        <v>15957</v>
      </c>
      <c r="H1103" t="s">
        <v>15994</v>
      </c>
      <c r="I1103">
        <v>0</v>
      </c>
      <c r="J1103" t="s">
        <v>8315</v>
      </c>
      <c r="K1103" t="s">
        <v>9465</v>
      </c>
      <c r="L1103">
        <v>22401001</v>
      </c>
      <c r="M1103">
        <v>1080273003260</v>
      </c>
    </row>
    <row r="1104" spans="1:13" x14ac:dyDescent="0.25">
      <c r="A1104">
        <v>224010580</v>
      </c>
      <c r="B1104" t="s">
        <v>17112</v>
      </c>
      <c r="C1104" t="s">
        <v>17112</v>
      </c>
      <c r="D1104" t="s">
        <v>17018</v>
      </c>
      <c r="E1104" t="s">
        <v>8244</v>
      </c>
      <c r="F1104" t="s">
        <v>8245</v>
      </c>
      <c r="G1104" t="s">
        <v>15957</v>
      </c>
      <c r="H1104" t="s">
        <v>15994</v>
      </c>
      <c r="I1104">
        <v>0</v>
      </c>
      <c r="J1104" t="s">
        <v>8416</v>
      </c>
      <c r="K1104" t="s">
        <v>17113</v>
      </c>
      <c r="L1104">
        <v>22401001</v>
      </c>
      <c r="M1104">
        <v>1080273003271</v>
      </c>
    </row>
    <row r="1105" spans="1:13" x14ac:dyDescent="0.25">
      <c r="A1105">
        <v>224010598</v>
      </c>
      <c r="B1105" t="s">
        <v>17114</v>
      </c>
      <c r="C1105" t="s">
        <v>17114</v>
      </c>
      <c r="D1105" t="s">
        <v>17018</v>
      </c>
      <c r="E1105" t="s">
        <v>5405</v>
      </c>
      <c r="F1105" t="s">
        <v>414</v>
      </c>
      <c r="G1105" t="s">
        <v>15957</v>
      </c>
      <c r="H1105" t="s">
        <v>15994</v>
      </c>
      <c r="I1105">
        <v>0</v>
      </c>
      <c r="J1105" t="s">
        <v>8315</v>
      </c>
      <c r="K1105" t="s">
        <v>9467</v>
      </c>
      <c r="L1105">
        <v>22401001</v>
      </c>
      <c r="M1105">
        <v>1080273003360</v>
      </c>
    </row>
    <row r="1106" spans="1:13" x14ac:dyDescent="0.25">
      <c r="A1106">
        <v>224010608</v>
      </c>
      <c r="B1106" t="s">
        <v>17115</v>
      </c>
      <c r="C1106" t="s">
        <v>17115</v>
      </c>
      <c r="D1106" t="s">
        <v>17018</v>
      </c>
      <c r="E1106" t="s">
        <v>5321</v>
      </c>
      <c r="F1106" t="s">
        <v>414</v>
      </c>
      <c r="G1106" t="s">
        <v>15957</v>
      </c>
      <c r="H1106" t="s">
        <v>15994</v>
      </c>
      <c r="I1106">
        <v>0</v>
      </c>
      <c r="J1106" t="s">
        <v>8315</v>
      </c>
      <c r="K1106" t="s">
        <v>9470</v>
      </c>
      <c r="L1106">
        <v>22401001</v>
      </c>
      <c r="M1106">
        <v>1080273003370</v>
      </c>
    </row>
    <row r="1107" spans="1:13" x14ac:dyDescent="0.25">
      <c r="A1107">
        <v>224011560</v>
      </c>
      <c r="B1107" t="s">
        <v>17116</v>
      </c>
      <c r="C1107" t="s">
        <v>17116</v>
      </c>
      <c r="D1107" t="s">
        <v>17018</v>
      </c>
      <c r="E1107" t="s">
        <v>5324</v>
      </c>
      <c r="F1107" t="s">
        <v>549</v>
      </c>
      <c r="G1107" t="s">
        <v>15957</v>
      </c>
      <c r="H1107" t="s">
        <v>15994</v>
      </c>
      <c r="I1107">
        <v>0</v>
      </c>
      <c r="J1107" t="s">
        <v>8315</v>
      </c>
      <c r="K1107" t="s">
        <v>9472</v>
      </c>
      <c r="L1107">
        <v>22401001</v>
      </c>
      <c r="M1107">
        <v>1100280036229</v>
      </c>
    </row>
    <row r="1108" spans="1:13" x14ac:dyDescent="0.25">
      <c r="A1108">
        <v>224011859</v>
      </c>
      <c r="B1108" t="s">
        <v>17117</v>
      </c>
      <c r="C1108" t="s">
        <v>17117</v>
      </c>
      <c r="D1108" t="s">
        <v>17018</v>
      </c>
      <c r="E1108" t="s">
        <v>5327</v>
      </c>
      <c r="F1108" t="s">
        <v>414</v>
      </c>
      <c r="G1108" t="s">
        <v>15957</v>
      </c>
      <c r="H1108" t="s">
        <v>15994</v>
      </c>
      <c r="I1108">
        <v>1</v>
      </c>
      <c r="J1108" t="s">
        <v>8315</v>
      </c>
      <c r="K1108" t="s">
        <v>9474</v>
      </c>
      <c r="L1108">
        <v>22401001</v>
      </c>
      <c r="M1108">
        <v>1110280051980</v>
      </c>
    </row>
    <row r="1109" spans="1:13" x14ac:dyDescent="0.25">
      <c r="A1109" t="s">
        <v>14125</v>
      </c>
      <c r="B1109" t="s">
        <v>14126</v>
      </c>
      <c r="C1109" t="s">
        <v>14126</v>
      </c>
      <c r="D1109" t="s">
        <v>17018</v>
      </c>
      <c r="E1109" t="s">
        <v>5327</v>
      </c>
      <c r="F1109" t="s">
        <v>414</v>
      </c>
      <c r="G1109" t="s">
        <v>15998</v>
      </c>
      <c r="H1109" t="s">
        <v>15994</v>
      </c>
      <c r="J1109" t="s">
        <v>8315</v>
      </c>
      <c r="K1109" t="s">
        <v>14127</v>
      </c>
      <c r="L1109">
        <v>22401001</v>
      </c>
      <c r="M1109">
        <v>1110280051980</v>
      </c>
    </row>
    <row r="1110" spans="1:13" x14ac:dyDescent="0.25">
      <c r="A1110">
        <v>224011866</v>
      </c>
      <c r="B1110" t="s">
        <v>17118</v>
      </c>
      <c r="C1110" t="s">
        <v>17118</v>
      </c>
      <c r="D1110" t="s">
        <v>17018</v>
      </c>
      <c r="E1110" t="s">
        <v>5423</v>
      </c>
      <c r="F1110" t="s">
        <v>414</v>
      </c>
      <c r="G1110" t="s">
        <v>15957</v>
      </c>
      <c r="H1110" t="s">
        <v>15994</v>
      </c>
      <c r="I1110">
        <v>0</v>
      </c>
      <c r="J1110" t="s">
        <v>8315</v>
      </c>
      <c r="K1110" t="s">
        <v>17119</v>
      </c>
      <c r="L1110">
        <v>22401001</v>
      </c>
      <c r="M1110">
        <v>1110280052035</v>
      </c>
    </row>
    <row r="1111" spans="1:13" x14ac:dyDescent="0.25">
      <c r="A1111">
        <v>224012838</v>
      </c>
      <c r="B1111" t="s">
        <v>17120</v>
      </c>
      <c r="C1111" t="s">
        <v>17120</v>
      </c>
      <c r="D1111" t="s">
        <v>17018</v>
      </c>
      <c r="E1111" t="s">
        <v>17121</v>
      </c>
      <c r="F1111" t="s">
        <v>414</v>
      </c>
      <c r="G1111" t="s">
        <v>15957</v>
      </c>
      <c r="H1111" t="s">
        <v>15994</v>
      </c>
      <c r="I1111">
        <v>0</v>
      </c>
      <c r="J1111" t="s">
        <v>8315</v>
      </c>
      <c r="K1111" t="s">
        <v>9477</v>
      </c>
      <c r="L1111">
        <v>22401001</v>
      </c>
      <c r="M1111">
        <v>1130280056422</v>
      </c>
    </row>
    <row r="1112" spans="1:13" x14ac:dyDescent="0.25">
      <c r="A1112">
        <v>224950697</v>
      </c>
      <c r="B1112" t="s">
        <v>17124</v>
      </c>
      <c r="C1112" t="s">
        <v>17124</v>
      </c>
      <c r="D1112" t="s">
        <v>17018</v>
      </c>
      <c r="E1112" t="s">
        <v>6527</v>
      </c>
      <c r="F1112" t="s">
        <v>414</v>
      </c>
      <c r="G1112" t="s">
        <v>15957</v>
      </c>
      <c r="H1112" t="s">
        <v>15994</v>
      </c>
      <c r="I1112">
        <v>0</v>
      </c>
      <c r="J1112" t="s">
        <v>8315</v>
      </c>
      <c r="K1112" t="s">
        <v>9482</v>
      </c>
      <c r="L1112">
        <v>22401001</v>
      </c>
      <c r="M1112">
        <v>1150280077133</v>
      </c>
    </row>
    <row r="1113" spans="1:13" x14ac:dyDescent="0.25">
      <c r="A1113">
        <v>224954067</v>
      </c>
      <c r="B1113" t="s">
        <v>17125</v>
      </c>
      <c r="C1113" t="s">
        <v>17125</v>
      </c>
      <c r="D1113" t="s">
        <v>17018</v>
      </c>
      <c r="E1113" t="s">
        <v>5429</v>
      </c>
      <c r="F1113" t="s">
        <v>321</v>
      </c>
      <c r="G1113" t="s">
        <v>15957</v>
      </c>
      <c r="H1113" t="s">
        <v>15994</v>
      </c>
      <c r="I1113">
        <v>0</v>
      </c>
      <c r="J1113" t="s">
        <v>8315</v>
      </c>
      <c r="K1113" t="s">
        <v>17126</v>
      </c>
      <c r="L1113">
        <v>22401001</v>
      </c>
      <c r="M1113">
        <v>1190280026485</v>
      </c>
    </row>
    <row r="1114" spans="1:13" x14ac:dyDescent="0.25">
      <c r="A1114">
        <v>224957766</v>
      </c>
      <c r="B1114" t="s">
        <v>17127</v>
      </c>
      <c r="C1114" t="s">
        <v>17127</v>
      </c>
      <c r="D1114" t="s">
        <v>17018</v>
      </c>
      <c r="E1114" t="s">
        <v>6521</v>
      </c>
      <c r="F1114" t="s">
        <v>321</v>
      </c>
      <c r="G1114" t="s">
        <v>15957</v>
      </c>
      <c r="H1114" t="s">
        <v>15994</v>
      </c>
      <c r="I1114">
        <v>0</v>
      </c>
      <c r="J1114" t="s">
        <v>8315</v>
      </c>
      <c r="K1114" t="s">
        <v>9488</v>
      </c>
      <c r="L1114">
        <v>22401001</v>
      </c>
      <c r="M1114">
        <v>1220200020479</v>
      </c>
    </row>
    <row r="1115" spans="1:13" x14ac:dyDescent="0.25">
      <c r="A1115">
        <v>225003603</v>
      </c>
      <c r="B1115" t="s">
        <v>1415</v>
      </c>
      <c r="C1115" t="s">
        <v>1415</v>
      </c>
      <c r="D1115" t="s">
        <v>17128</v>
      </c>
      <c r="E1115" t="s">
        <v>1417</v>
      </c>
      <c r="F1115" t="s">
        <v>321</v>
      </c>
      <c r="G1115" t="s">
        <v>15957</v>
      </c>
      <c r="H1115" t="s">
        <v>15994</v>
      </c>
      <c r="I1115">
        <v>0</v>
      </c>
      <c r="J1115" t="s">
        <v>8315</v>
      </c>
      <c r="K1115" t="s">
        <v>17132</v>
      </c>
      <c r="L1115">
        <v>22501001</v>
      </c>
      <c r="M1115">
        <v>1020201754100</v>
      </c>
    </row>
    <row r="1116" spans="1:13" x14ac:dyDescent="0.25">
      <c r="A1116">
        <v>225004068</v>
      </c>
      <c r="B1116" t="s">
        <v>6434</v>
      </c>
      <c r="C1116" t="s">
        <v>6434</v>
      </c>
      <c r="D1116" t="s">
        <v>17128</v>
      </c>
      <c r="E1116" t="s">
        <v>6436</v>
      </c>
      <c r="F1116" t="s">
        <v>321</v>
      </c>
      <c r="G1116" t="s">
        <v>15957</v>
      </c>
      <c r="H1116" t="s">
        <v>15994</v>
      </c>
      <c r="I1116">
        <v>0</v>
      </c>
      <c r="J1116" t="s">
        <v>8315</v>
      </c>
      <c r="K1116" t="s">
        <v>17133</v>
      </c>
      <c r="L1116">
        <v>22501001</v>
      </c>
      <c r="M1116">
        <v>1020201753747</v>
      </c>
    </row>
    <row r="1117" spans="1:13" x14ac:dyDescent="0.25">
      <c r="A1117">
        <v>225004082</v>
      </c>
      <c r="B1117" t="s">
        <v>1406</v>
      </c>
      <c r="C1117" t="s">
        <v>1406</v>
      </c>
      <c r="D1117" t="s">
        <v>17128</v>
      </c>
      <c r="E1117" t="s">
        <v>17134</v>
      </c>
      <c r="F1117" t="s">
        <v>325</v>
      </c>
      <c r="G1117" t="s">
        <v>15957</v>
      </c>
      <c r="H1117" t="s">
        <v>15994</v>
      </c>
      <c r="I1117">
        <v>0</v>
      </c>
      <c r="J1117" t="s">
        <v>8416</v>
      </c>
      <c r="K1117" t="s">
        <v>17135</v>
      </c>
      <c r="L1117">
        <v>22501001</v>
      </c>
      <c r="M1117">
        <v>1020201753714</v>
      </c>
    </row>
    <row r="1118" spans="1:13" x14ac:dyDescent="0.25">
      <c r="A1118">
        <v>225004100</v>
      </c>
      <c r="B1118" t="s">
        <v>1421</v>
      </c>
      <c r="C1118" t="s">
        <v>1421</v>
      </c>
      <c r="D1118" t="s">
        <v>17128</v>
      </c>
      <c r="E1118" t="s">
        <v>1423</v>
      </c>
      <c r="F1118" t="s">
        <v>321</v>
      </c>
      <c r="G1118" t="s">
        <v>15957</v>
      </c>
      <c r="H1118" t="s">
        <v>15994</v>
      </c>
      <c r="I1118">
        <v>0</v>
      </c>
      <c r="J1118" t="s">
        <v>8315</v>
      </c>
      <c r="K1118" t="s">
        <v>17136</v>
      </c>
      <c r="L1118">
        <v>22501001</v>
      </c>
      <c r="M1118">
        <v>1030202273419</v>
      </c>
    </row>
    <row r="1119" spans="1:13" x14ac:dyDescent="0.25">
      <c r="A1119">
        <v>225004163</v>
      </c>
      <c r="B1119" t="s">
        <v>1433</v>
      </c>
      <c r="C1119" t="s">
        <v>1433</v>
      </c>
      <c r="D1119" t="s">
        <v>17128</v>
      </c>
      <c r="E1119" t="s">
        <v>1435</v>
      </c>
      <c r="F1119" t="s">
        <v>321</v>
      </c>
      <c r="G1119" t="s">
        <v>15957</v>
      </c>
      <c r="H1119" t="s">
        <v>15994</v>
      </c>
      <c r="I1119">
        <v>0</v>
      </c>
      <c r="J1119" t="s">
        <v>8416</v>
      </c>
      <c r="K1119" t="s">
        <v>17137</v>
      </c>
      <c r="L1119">
        <v>22501001</v>
      </c>
      <c r="M1119">
        <v>1020201754022</v>
      </c>
    </row>
    <row r="1120" spans="1:13" x14ac:dyDescent="0.25">
      <c r="A1120">
        <v>225004170</v>
      </c>
      <c r="B1120" t="s">
        <v>1392</v>
      </c>
      <c r="C1120" t="s">
        <v>1392</v>
      </c>
      <c r="D1120" t="s">
        <v>17128</v>
      </c>
      <c r="E1120" t="s">
        <v>1394</v>
      </c>
      <c r="F1120" t="s">
        <v>321</v>
      </c>
      <c r="G1120" t="s">
        <v>15957</v>
      </c>
      <c r="H1120" t="s">
        <v>15994</v>
      </c>
      <c r="I1120">
        <v>1</v>
      </c>
      <c r="J1120" t="s">
        <v>8315</v>
      </c>
      <c r="K1120" t="s">
        <v>17138</v>
      </c>
      <c r="L1120">
        <v>22501001</v>
      </c>
      <c r="M1120">
        <v>1020201754209</v>
      </c>
    </row>
    <row r="1121" spans="1:13" x14ac:dyDescent="0.25">
      <c r="A1121" t="s">
        <v>14132</v>
      </c>
      <c r="B1121" t="s">
        <v>14133</v>
      </c>
      <c r="C1121" t="s">
        <v>14133</v>
      </c>
      <c r="D1121" t="s">
        <v>17128</v>
      </c>
      <c r="E1121" t="s">
        <v>1394</v>
      </c>
      <c r="F1121" t="s">
        <v>321</v>
      </c>
      <c r="G1121" t="s">
        <v>15998</v>
      </c>
      <c r="H1121" t="s">
        <v>15994</v>
      </c>
      <c r="J1121" t="s">
        <v>8315</v>
      </c>
      <c r="K1121" t="s">
        <v>17139</v>
      </c>
      <c r="L1121">
        <v>22501001</v>
      </c>
      <c r="M1121">
        <v>1020201754209</v>
      </c>
    </row>
    <row r="1122" spans="1:13" x14ac:dyDescent="0.25">
      <c r="A1122">
        <v>225004195</v>
      </c>
      <c r="B1122" t="s">
        <v>6413</v>
      </c>
      <c r="C1122" t="s">
        <v>6413</v>
      </c>
      <c r="D1122" t="s">
        <v>17128</v>
      </c>
      <c r="E1122" t="s">
        <v>6415</v>
      </c>
      <c r="F1122" t="s">
        <v>321</v>
      </c>
      <c r="G1122" t="s">
        <v>15957</v>
      </c>
      <c r="H1122" t="s">
        <v>15994</v>
      </c>
      <c r="I1122">
        <v>0</v>
      </c>
      <c r="J1122" t="s">
        <v>8315</v>
      </c>
      <c r="K1122" t="s">
        <v>17140</v>
      </c>
      <c r="L1122">
        <v>22501001</v>
      </c>
      <c r="M1122">
        <v>1020201758026</v>
      </c>
    </row>
    <row r="1123" spans="1:13" x14ac:dyDescent="0.25">
      <c r="A1123">
        <v>225004205</v>
      </c>
      <c r="B1123" t="s">
        <v>1389</v>
      </c>
      <c r="C1123" t="s">
        <v>1389</v>
      </c>
      <c r="D1123" t="s">
        <v>17128</v>
      </c>
      <c r="E1123" t="s">
        <v>1391</v>
      </c>
      <c r="F1123" t="s">
        <v>321</v>
      </c>
      <c r="G1123" t="s">
        <v>15957</v>
      </c>
      <c r="H1123" t="s">
        <v>15994</v>
      </c>
      <c r="I1123">
        <v>1</v>
      </c>
      <c r="J1123" t="s">
        <v>8315</v>
      </c>
      <c r="K1123" t="s">
        <v>17141</v>
      </c>
      <c r="L1123">
        <v>22501001</v>
      </c>
      <c r="M1123">
        <v>1020201754792</v>
      </c>
    </row>
    <row r="1124" spans="1:13" x14ac:dyDescent="0.25">
      <c r="A1124" t="s">
        <v>17142</v>
      </c>
      <c r="B1124" t="s">
        <v>17143</v>
      </c>
      <c r="C1124" t="s">
        <v>17143</v>
      </c>
      <c r="D1124" t="s">
        <v>17128</v>
      </c>
      <c r="E1124" t="s">
        <v>1391</v>
      </c>
      <c r="F1124" t="s">
        <v>321</v>
      </c>
      <c r="G1124" t="s">
        <v>15998</v>
      </c>
      <c r="H1124" t="s">
        <v>15994</v>
      </c>
      <c r="J1124" t="s">
        <v>8315</v>
      </c>
      <c r="K1124" t="s">
        <v>14142</v>
      </c>
      <c r="L1124">
        <v>22501001</v>
      </c>
      <c r="M1124">
        <v>1020201754792</v>
      </c>
    </row>
    <row r="1125" spans="1:13" x14ac:dyDescent="0.25">
      <c r="A1125">
        <v>225004212</v>
      </c>
      <c r="B1125" t="s">
        <v>1442</v>
      </c>
      <c r="C1125" t="s">
        <v>1442</v>
      </c>
      <c r="D1125" t="s">
        <v>17128</v>
      </c>
      <c r="E1125" t="s">
        <v>1444</v>
      </c>
      <c r="F1125" t="s">
        <v>566</v>
      </c>
      <c r="G1125" t="s">
        <v>15957</v>
      </c>
      <c r="H1125" t="s">
        <v>15994</v>
      </c>
      <c r="I1125">
        <v>0</v>
      </c>
      <c r="J1125" t="s">
        <v>8315</v>
      </c>
      <c r="K1125" t="s">
        <v>17144</v>
      </c>
      <c r="L1125">
        <v>22501001</v>
      </c>
      <c r="M1125">
        <v>1020201753054</v>
      </c>
    </row>
    <row r="1126" spans="1:13" x14ac:dyDescent="0.25">
      <c r="A1126">
        <v>225004318</v>
      </c>
      <c r="B1126" t="s">
        <v>17145</v>
      </c>
      <c r="C1126" t="s">
        <v>17145</v>
      </c>
      <c r="D1126" t="s">
        <v>17128</v>
      </c>
      <c r="E1126" t="s">
        <v>1405</v>
      </c>
      <c r="F1126" t="s">
        <v>566</v>
      </c>
      <c r="G1126" t="s">
        <v>15957</v>
      </c>
      <c r="H1126" t="s">
        <v>15994</v>
      </c>
      <c r="I1126">
        <v>1</v>
      </c>
      <c r="J1126" t="s">
        <v>8315</v>
      </c>
      <c r="K1126" t="s">
        <v>17146</v>
      </c>
      <c r="L1126">
        <v>22501001</v>
      </c>
      <c r="M1126">
        <v>1020201753780</v>
      </c>
    </row>
    <row r="1127" spans="1:13" x14ac:dyDescent="0.25">
      <c r="A1127" t="s">
        <v>14134</v>
      </c>
      <c r="B1127" t="s">
        <v>14135</v>
      </c>
      <c r="C1127" t="s">
        <v>14135</v>
      </c>
      <c r="D1127" t="s">
        <v>17128</v>
      </c>
      <c r="E1127" t="s">
        <v>1405</v>
      </c>
      <c r="F1127" t="s">
        <v>566</v>
      </c>
      <c r="G1127" t="s">
        <v>15998</v>
      </c>
      <c r="H1127" t="s">
        <v>15994</v>
      </c>
      <c r="J1127" t="s">
        <v>8315</v>
      </c>
      <c r="K1127" t="s">
        <v>17147</v>
      </c>
      <c r="L1127">
        <v>22501001</v>
      </c>
      <c r="M1127">
        <v>1020201753780</v>
      </c>
    </row>
    <row r="1128" spans="1:13" x14ac:dyDescent="0.25">
      <c r="A1128">
        <v>225004340</v>
      </c>
      <c r="B1128" t="s">
        <v>6446</v>
      </c>
      <c r="C1128" t="s">
        <v>6446</v>
      </c>
      <c r="D1128" t="s">
        <v>17128</v>
      </c>
      <c r="E1128" t="s">
        <v>6448</v>
      </c>
      <c r="F1128" t="s">
        <v>414</v>
      </c>
      <c r="G1128" t="s">
        <v>15957</v>
      </c>
      <c r="H1128" t="s">
        <v>15994</v>
      </c>
      <c r="I1128">
        <v>0</v>
      </c>
      <c r="J1128" t="s">
        <v>8315</v>
      </c>
      <c r="K1128" t="s">
        <v>17148</v>
      </c>
      <c r="L1128">
        <v>22501001</v>
      </c>
      <c r="M1128">
        <v>1020201753208</v>
      </c>
    </row>
    <row r="1129" spans="1:13" x14ac:dyDescent="0.25">
      <c r="A1129">
        <v>225004519</v>
      </c>
      <c r="B1129" t="s">
        <v>1418</v>
      </c>
      <c r="C1129" t="s">
        <v>1418</v>
      </c>
      <c r="D1129" t="s">
        <v>17128</v>
      </c>
      <c r="E1129" t="s">
        <v>17149</v>
      </c>
      <c r="F1129" t="s">
        <v>321</v>
      </c>
      <c r="G1129" t="s">
        <v>15957</v>
      </c>
      <c r="H1129" t="s">
        <v>15994</v>
      </c>
      <c r="I1129">
        <v>1</v>
      </c>
      <c r="J1129" t="s">
        <v>8315</v>
      </c>
      <c r="K1129" t="s">
        <v>17150</v>
      </c>
      <c r="L1129">
        <v>22501001</v>
      </c>
      <c r="M1129">
        <v>1020201753923</v>
      </c>
    </row>
    <row r="1130" spans="1:13" x14ac:dyDescent="0.25">
      <c r="A1130" t="s">
        <v>14136</v>
      </c>
      <c r="B1130" t="s">
        <v>14137</v>
      </c>
      <c r="C1130" t="s">
        <v>14137</v>
      </c>
      <c r="D1130" t="s">
        <v>17128</v>
      </c>
      <c r="E1130" t="s">
        <v>17149</v>
      </c>
      <c r="F1130" t="s">
        <v>321</v>
      </c>
      <c r="G1130" t="s">
        <v>15998</v>
      </c>
      <c r="H1130" t="s">
        <v>15994</v>
      </c>
      <c r="J1130" t="s">
        <v>8315</v>
      </c>
      <c r="K1130" t="s">
        <v>17151</v>
      </c>
      <c r="L1130">
        <v>22501001</v>
      </c>
      <c r="M1130">
        <v>1020201753923</v>
      </c>
    </row>
    <row r="1131" spans="1:13" x14ac:dyDescent="0.25">
      <c r="A1131">
        <v>225004607</v>
      </c>
      <c r="B1131" t="s">
        <v>1439</v>
      </c>
      <c r="C1131" t="s">
        <v>1439</v>
      </c>
      <c r="D1131" t="s">
        <v>17128</v>
      </c>
      <c r="E1131" t="s">
        <v>1441</v>
      </c>
      <c r="F1131" t="s">
        <v>321</v>
      </c>
      <c r="G1131" t="s">
        <v>15957</v>
      </c>
      <c r="H1131" t="s">
        <v>15994</v>
      </c>
      <c r="I1131">
        <v>0</v>
      </c>
      <c r="J1131" t="s">
        <v>8416</v>
      </c>
      <c r="K1131" t="s">
        <v>17152</v>
      </c>
      <c r="L1131">
        <v>22501001</v>
      </c>
      <c r="M1131">
        <v>1020201754088</v>
      </c>
    </row>
    <row r="1132" spans="1:13" x14ac:dyDescent="0.25">
      <c r="A1132">
        <v>225004646</v>
      </c>
      <c r="B1132" t="s">
        <v>1412</v>
      </c>
      <c r="C1132" t="s">
        <v>1412</v>
      </c>
      <c r="D1132" t="s">
        <v>17128</v>
      </c>
      <c r="E1132" t="s">
        <v>17153</v>
      </c>
      <c r="F1132" t="s">
        <v>321</v>
      </c>
      <c r="G1132" t="s">
        <v>15957</v>
      </c>
      <c r="H1132" t="s">
        <v>15994</v>
      </c>
      <c r="I1132">
        <v>2</v>
      </c>
      <c r="J1132" t="s">
        <v>8315</v>
      </c>
      <c r="K1132" t="s">
        <v>17154</v>
      </c>
      <c r="L1132">
        <v>22501001</v>
      </c>
      <c r="M1132">
        <v>1020201754000</v>
      </c>
    </row>
    <row r="1133" spans="1:13" x14ac:dyDescent="0.25">
      <c r="A1133" t="s">
        <v>14138</v>
      </c>
      <c r="B1133" t="s">
        <v>14139</v>
      </c>
      <c r="C1133" t="s">
        <v>14139</v>
      </c>
      <c r="D1133" t="s">
        <v>17128</v>
      </c>
      <c r="E1133" t="s">
        <v>17153</v>
      </c>
      <c r="F1133" t="s">
        <v>321</v>
      </c>
      <c r="G1133" t="s">
        <v>15998</v>
      </c>
      <c r="H1133" t="s">
        <v>15994</v>
      </c>
      <c r="J1133" t="s">
        <v>8315</v>
      </c>
      <c r="K1133" t="s">
        <v>17155</v>
      </c>
      <c r="L1133">
        <v>22501001</v>
      </c>
      <c r="M1133">
        <v>1020201754000</v>
      </c>
    </row>
    <row r="1134" spans="1:13" x14ac:dyDescent="0.25">
      <c r="A1134" t="s">
        <v>17156</v>
      </c>
      <c r="B1134" t="s">
        <v>17157</v>
      </c>
      <c r="C1134" t="s">
        <v>17157</v>
      </c>
      <c r="D1134" t="s">
        <v>17128</v>
      </c>
      <c r="E1134" t="s">
        <v>17153</v>
      </c>
      <c r="F1134" t="s">
        <v>321</v>
      </c>
      <c r="G1134" t="s">
        <v>15998</v>
      </c>
      <c r="H1134" t="s">
        <v>15994</v>
      </c>
      <c r="J1134" t="s">
        <v>8315</v>
      </c>
      <c r="K1134" t="s">
        <v>9523</v>
      </c>
      <c r="L1134">
        <v>22501001</v>
      </c>
      <c r="M1134">
        <v>1020201754000</v>
      </c>
    </row>
    <row r="1135" spans="1:13" x14ac:dyDescent="0.25">
      <c r="A1135">
        <v>225004685</v>
      </c>
      <c r="B1135" t="s">
        <v>1445</v>
      </c>
      <c r="C1135" t="s">
        <v>1445</v>
      </c>
      <c r="D1135" t="s">
        <v>17128</v>
      </c>
      <c r="E1135" t="s">
        <v>1447</v>
      </c>
      <c r="F1135" t="s">
        <v>566</v>
      </c>
      <c r="G1135" t="s">
        <v>15957</v>
      </c>
      <c r="H1135" t="s">
        <v>15994</v>
      </c>
      <c r="I1135">
        <v>1</v>
      </c>
      <c r="J1135" t="s">
        <v>8315</v>
      </c>
      <c r="K1135" t="s">
        <v>17158</v>
      </c>
      <c r="L1135">
        <v>22501001</v>
      </c>
      <c r="M1135">
        <v>1020201757509</v>
      </c>
    </row>
    <row r="1136" spans="1:13" x14ac:dyDescent="0.25">
      <c r="A1136" t="s">
        <v>17159</v>
      </c>
      <c r="B1136" t="s">
        <v>17160</v>
      </c>
      <c r="C1136" t="s">
        <v>17160</v>
      </c>
      <c r="D1136" t="s">
        <v>17128</v>
      </c>
      <c r="E1136" t="s">
        <v>1447</v>
      </c>
      <c r="F1136" t="s">
        <v>566</v>
      </c>
      <c r="G1136" t="s">
        <v>15998</v>
      </c>
      <c r="H1136" t="s">
        <v>15994</v>
      </c>
      <c r="J1136" t="s">
        <v>8315</v>
      </c>
      <c r="K1136" t="s">
        <v>17161</v>
      </c>
      <c r="L1136">
        <v>22501001</v>
      </c>
      <c r="M1136">
        <v>1020201757509</v>
      </c>
    </row>
    <row r="1137" spans="1:13" x14ac:dyDescent="0.25">
      <c r="A1137">
        <v>225004727</v>
      </c>
      <c r="B1137" t="s">
        <v>6431</v>
      </c>
      <c r="C1137" t="s">
        <v>6431</v>
      </c>
      <c r="D1137" t="s">
        <v>17128</v>
      </c>
      <c r="E1137" t="s">
        <v>6433</v>
      </c>
      <c r="F1137" t="s">
        <v>414</v>
      </c>
      <c r="G1137" t="s">
        <v>15957</v>
      </c>
      <c r="H1137" t="s">
        <v>15994</v>
      </c>
      <c r="I1137">
        <v>1</v>
      </c>
      <c r="J1137" t="s">
        <v>8315</v>
      </c>
      <c r="K1137" t="s">
        <v>17162</v>
      </c>
      <c r="L1137">
        <v>22501001</v>
      </c>
      <c r="M1137">
        <v>1020201753220</v>
      </c>
    </row>
    <row r="1138" spans="1:13" x14ac:dyDescent="0.25">
      <c r="A1138" t="s">
        <v>17163</v>
      </c>
      <c r="B1138" t="s">
        <v>17164</v>
      </c>
      <c r="C1138" t="s">
        <v>17164</v>
      </c>
      <c r="D1138" t="s">
        <v>17128</v>
      </c>
      <c r="E1138" t="s">
        <v>6433</v>
      </c>
      <c r="F1138" t="s">
        <v>414</v>
      </c>
      <c r="G1138" t="s">
        <v>15998</v>
      </c>
      <c r="H1138" t="s">
        <v>15994</v>
      </c>
      <c r="J1138" t="s">
        <v>8315</v>
      </c>
      <c r="K1138" t="s">
        <v>17165</v>
      </c>
      <c r="L1138">
        <v>22501001</v>
      </c>
      <c r="M1138">
        <v>1020201753220</v>
      </c>
    </row>
    <row r="1139" spans="1:13" x14ac:dyDescent="0.25">
      <c r="A1139">
        <v>225004759</v>
      </c>
      <c r="B1139" t="s">
        <v>6410</v>
      </c>
      <c r="C1139" t="s">
        <v>6410</v>
      </c>
      <c r="D1139" t="s">
        <v>17128</v>
      </c>
      <c r="E1139" t="s">
        <v>17166</v>
      </c>
      <c r="F1139" t="s">
        <v>414</v>
      </c>
      <c r="G1139" t="s">
        <v>15957</v>
      </c>
      <c r="H1139" t="s">
        <v>15994</v>
      </c>
      <c r="I1139">
        <v>0</v>
      </c>
      <c r="J1139" t="s">
        <v>8315</v>
      </c>
      <c r="K1139" t="s">
        <v>17167</v>
      </c>
      <c r="L1139">
        <v>22501001</v>
      </c>
      <c r="M1139">
        <v>1020201753736</v>
      </c>
    </row>
    <row r="1140" spans="1:13" x14ac:dyDescent="0.25">
      <c r="A1140">
        <v>225004879</v>
      </c>
      <c r="B1140" t="s">
        <v>6419</v>
      </c>
      <c r="C1140" t="s">
        <v>6419</v>
      </c>
      <c r="D1140" t="s">
        <v>17128</v>
      </c>
      <c r="E1140" t="s">
        <v>6421</v>
      </c>
      <c r="F1140" t="s">
        <v>1479</v>
      </c>
      <c r="G1140" t="s">
        <v>15957</v>
      </c>
      <c r="H1140" t="s">
        <v>15994</v>
      </c>
      <c r="I1140">
        <v>0</v>
      </c>
      <c r="J1140" t="s">
        <v>8315</v>
      </c>
      <c r="K1140" t="s">
        <v>17168</v>
      </c>
      <c r="L1140">
        <v>22501001</v>
      </c>
      <c r="M1140">
        <v>1020201754440</v>
      </c>
    </row>
    <row r="1141" spans="1:13" x14ac:dyDescent="0.25">
      <c r="A1141">
        <v>225005449</v>
      </c>
      <c r="B1141" t="s">
        <v>1409</v>
      </c>
      <c r="C1141" t="s">
        <v>1409</v>
      </c>
      <c r="D1141" t="s">
        <v>17128</v>
      </c>
      <c r="E1141" t="s">
        <v>1411</v>
      </c>
      <c r="F1141" t="s">
        <v>321</v>
      </c>
      <c r="G1141" t="s">
        <v>15957</v>
      </c>
      <c r="H1141" t="s">
        <v>15994</v>
      </c>
      <c r="I1141">
        <v>0</v>
      </c>
      <c r="J1141" t="s">
        <v>8416</v>
      </c>
      <c r="K1141" t="s">
        <v>17169</v>
      </c>
      <c r="L1141">
        <v>22501001</v>
      </c>
      <c r="M1141">
        <v>1020201753648</v>
      </c>
    </row>
    <row r="1142" spans="1:13" x14ac:dyDescent="0.25">
      <c r="A1142">
        <v>225005640</v>
      </c>
      <c r="B1142" t="s">
        <v>1395</v>
      </c>
      <c r="C1142" t="s">
        <v>1395</v>
      </c>
      <c r="D1142" t="s">
        <v>17128</v>
      </c>
      <c r="E1142" t="s">
        <v>1397</v>
      </c>
      <c r="F1142" t="s">
        <v>321</v>
      </c>
      <c r="G1142" t="s">
        <v>15957</v>
      </c>
      <c r="H1142" t="s">
        <v>15994</v>
      </c>
      <c r="I1142">
        <v>1</v>
      </c>
      <c r="J1142" t="s">
        <v>8315</v>
      </c>
      <c r="K1142" t="s">
        <v>17170</v>
      </c>
      <c r="L1142">
        <v>22501001</v>
      </c>
      <c r="M1142">
        <v>1020201753703</v>
      </c>
    </row>
    <row r="1143" spans="1:13" x14ac:dyDescent="0.25">
      <c r="A1143" t="s">
        <v>17171</v>
      </c>
      <c r="B1143" t="s">
        <v>17172</v>
      </c>
      <c r="C1143" t="s">
        <v>17172</v>
      </c>
      <c r="D1143" t="s">
        <v>17128</v>
      </c>
      <c r="E1143" t="s">
        <v>1397</v>
      </c>
      <c r="F1143" t="s">
        <v>321</v>
      </c>
      <c r="G1143" t="s">
        <v>15998</v>
      </c>
      <c r="H1143" t="s">
        <v>15994</v>
      </c>
      <c r="J1143" t="s">
        <v>8315</v>
      </c>
      <c r="K1143" t="s">
        <v>9513</v>
      </c>
      <c r="L1143">
        <v>22501001</v>
      </c>
      <c r="M1143">
        <v>1020201753703</v>
      </c>
    </row>
    <row r="1144" spans="1:13" x14ac:dyDescent="0.25">
      <c r="A1144">
        <v>225005671</v>
      </c>
      <c r="B1144" t="s">
        <v>17173</v>
      </c>
      <c r="C1144" t="s">
        <v>17173</v>
      </c>
      <c r="D1144" t="s">
        <v>17128</v>
      </c>
      <c r="E1144" t="s">
        <v>6439</v>
      </c>
      <c r="F1144" t="s">
        <v>321</v>
      </c>
      <c r="G1144" t="s">
        <v>15957</v>
      </c>
      <c r="H1144" t="s">
        <v>15994</v>
      </c>
      <c r="I1144">
        <v>0</v>
      </c>
      <c r="J1144" t="s">
        <v>8315</v>
      </c>
      <c r="K1144" t="s">
        <v>17174</v>
      </c>
      <c r="L1144">
        <v>22501001</v>
      </c>
      <c r="M1144">
        <v>1020201754506</v>
      </c>
    </row>
    <row r="1145" spans="1:13" x14ac:dyDescent="0.25">
      <c r="A1145">
        <v>225005689</v>
      </c>
      <c r="B1145" t="s">
        <v>1436</v>
      </c>
      <c r="C1145" t="s">
        <v>1436</v>
      </c>
      <c r="D1145" t="s">
        <v>17128</v>
      </c>
      <c r="E1145" t="s">
        <v>1438</v>
      </c>
      <c r="F1145" t="s">
        <v>321</v>
      </c>
      <c r="G1145" t="s">
        <v>15957</v>
      </c>
      <c r="H1145" t="s">
        <v>15994</v>
      </c>
      <c r="I1145">
        <v>1</v>
      </c>
      <c r="J1145" t="s">
        <v>8315</v>
      </c>
      <c r="K1145" t="s">
        <v>17175</v>
      </c>
      <c r="L1145">
        <v>22501001</v>
      </c>
      <c r="M1145">
        <v>1020201754594</v>
      </c>
    </row>
    <row r="1146" spans="1:13" x14ac:dyDescent="0.25">
      <c r="A1146" t="s">
        <v>14140</v>
      </c>
      <c r="B1146" t="s">
        <v>17176</v>
      </c>
      <c r="C1146" t="s">
        <v>17176</v>
      </c>
      <c r="D1146" t="s">
        <v>17128</v>
      </c>
      <c r="E1146" t="s">
        <v>1438</v>
      </c>
      <c r="F1146" t="s">
        <v>321</v>
      </c>
      <c r="G1146" t="s">
        <v>15998</v>
      </c>
      <c r="H1146" t="s">
        <v>15994</v>
      </c>
      <c r="J1146" t="s">
        <v>8315</v>
      </c>
      <c r="K1146" t="s">
        <v>9495</v>
      </c>
      <c r="L1146">
        <v>22501001</v>
      </c>
      <c r="M1146">
        <v>1020201754594</v>
      </c>
    </row>
    <row r="1147" spans="1:13" x14ac:dyDescent="0.25">
      <c r="A1147" t="s">
        <v>17177</v>
      </c>
      <c r="B1147" t="s">
        <v>14141</v>
      </c>
      <c r="C1147" t="s">
        <v>14141</v>
      </c>
      <c r="D1147" t="s">
        <v>17128</v>
      </c>
      <c r="E1147" t="s">
        <v>1438</v>
      </c>
      <c r="F1147" t="s">
        <v>321</v>
      </c>
      <c r="G1147" t="s">
        <v>15998</v>
      </c>
      <c r="H1147" t="s">
        <v>15994</v>
      </c>
      <c r="J1147" t="s">
        <v>8416</v>
      </c>
      <c r="K1147" t="s">
        <v>14142</v>
      </c>
      <c r="L1147">
        <v>22501001</v>
      </c>
      <c r="M1147">
        <v>1020201754594</v>
      </c>
    </row>
    <row r="1148" spans="1:13" x14ac:dyDescent="0.25">
      <c r="A1148">
        <v>225005840</v>
      </c>
      <c r="B1148" t="s">
        <v>17179</v>
      </c>
      <c r="C1148" t="s">
        <v>17179</v>
      </c>
      <c r="D1148" t="s">
        <v>17128</v>
      </c>
      <c r="E1148" t="s">
        <v>6427</v>
      </c>
      <c r="F1148" t="s">
        <v>321</v>
      </c>
      <c r="G1148" t="s">
        <v>15957</v>
      </c>
      <c r="H1148" t="s">
        <v>15994</v>
      </c>
      <c r="I1148">
        <v>0</v>
      </c>
      <c r="J1148" t="s">
        <v>8315</v>
      </c>
      <c r="K1148" t="s">
        <v>17180</v>
      </c>
      <c r="L1148">
        <v>22501001</v>
      </c>
      <c r="M1148">
        <v>1020201754671</v>
      </c>
    </row>
    <row r="1149" spans="1:13" x14ac:dyDescent="0.25">
      <c r="A1149">
        <v>225005872</v>
      </c>
      <c r="B1149" t="s">
        <v>1430</v>
      </c>
      <c r="C1149" t="s">
        <v>1430</v>
      </c>
      <c r="D1149" t="s">
        <v>17128</v>
      </c>
      <c r="E1149" t="s">
        <v>1432</v>
      </c>
      <c r="F1149" t="s">
        <v>321</v>
      </c>
      <c r="G1149" t="s">
        <v>15957</v>
      </c>
      <c r="H1149" t="s">
        <v>15994</v>
      </c>
      <c r="I1149">
        <v>1</v>
      </c>
      <c r="J1149" t="s">
        <v>8315</v>
      </c>
      <c r="K1149" t="s">
        <v>17181</v>
      </c>
      <c r="L1149">
        <v>22501001</v>
      </c>
      <c r="M1149">
        <v>1020201753934</v>
      </c>
    </row>
    <row r="1150" spans="1:13" x14ac:dyDescent="0.25">
      <c r="A1150" t="s">
        <v>14143</v>
      </c>
      <c r="B1150" t="s">
        <v>14144</v>
      </c>
      <c r="C1150" t="s">
        <v>14144</v>
      </c>
      <c r="D1150" t="s">
        <v>17128</v>
      </c>
      <c r="E1150" t="s">
        <v>1432</v>
      </c>
      <c r="F1150" t="s">
        <v>321</v>
      </c>
      <c r="G1150" t="s">
        <v>15998</v>
      </c>
      <c r="H1150" t="s">
        <v>15994</v>
      </c>
      <c r="J1150" t="s">
        <v>8315</v>
      </c>
      <c r="K1150" t="s">
        <v>17182</v>
      </c>
      <c r="L1150">
        <v>22501001</v>
      </c>
      <c r="M1150">
        <v>1020201753934</v>
      </c>
    </row>
    <row r="1151" spans="1:13" x14ac:dyDescent="0.25">
      <c r="A1151">
        <v>225006019</v>
      </c>
      <c r="B1151" t="s">
        <v>1398</v>
      </c>
      <c r="C1151" t="s">
        <v>1398</v>
      </c>
      <c r="D1151" t="s">
        <v>17128</v>
      </c>
      <c r="E1151" t="s">
        <v>1402</v>
      </c>
      <c r="F1151" t="s">
        <v>321</v>
      </c>
      <c r="G1151" t="s">
        <v>15957</v>
      </c>
      <c r="H1151" t="s">
        <v>15994</v>
      </c>
      <c r="I1151">
        <v>0</v>
      </c>
      <c r="J1151" t="s">
        <v>8416</v>
      </c>
      <c r="K1151" t="s">
        <v>17183</v>
      </c>
      <c r="L1151">
        <v>22501001</v>
      </c>
      <c r="M1151">
        <v>1020201758060</v>
      </c>
    </row>
    <row r="1152" spans="1:13" x14ac:dyDescent="0.25">
      <c r="A1152">
        <v>225006040</v>
      </c>
      <c r="B1152" t="s">
        <v>1400</v>
      </c>
      <c r="C1152" t="s">
        <v>1400</v>
      </c>
      <c r="D1152" t="s">
        <v>17128</v>
      </c>
      <c r="E1152" t="s">
        <v>1402</v>
      </c>
      <c r="F1152" t="s">
        <v>321</v>
      </c>
      <c r="G1152" t="s">
        <v>15957</v>
      </c>
      <c r="H1152" t="s">
        <v>15994</v>
      </c>
      <c r="I1152">
        <v>1</v>
      </c>
      <c r="J1152" t="s">
        <v>8315</v>
      </c>
      <c r="K1152" t="s">
        <v>17184</v>
      </c>
      <c r="L1152">
        <v>22501001</v>
      </c>
      <c r="M1152">
        <v>1020201754550</v>
      </c>
    </row>
    <row r="1153" spans="1:13" x14ac:dyDescent="0.25">
      <c r="A1153" t="s">
        <v>14145</v>
      </c>
      <c r="B1153" t="s">
        <v>14146</v>
      </c>
      <c r="C1153" t="s">
        <v>14146</v>
      </c>
      <c r="D1153" t="s">
        <v>17128</v>
      </c>
      <c r="E1153" t="s">
        <v>1402</v>
      </c>
      <c r="F1153" t="s">
        <v>321</v>
      </c>
      <c r="G1153" t="s">
        <v>15998</v>
      </c>
      <c r="H1153" t="s">
        <v>15994</v>
      </c>
      <c r="J1153" t="s">
        <v>8315</v>
      </c>
      <c r="K1153" t="s">
        <v>17185</v>
      </c>
      <c r="L1153">
        <v>22501001</v>
      </c>
      <c r="M1153">
        <v>1020201754550</v>
      </c>
    </row>
    <row r="1154" spans="1:13" x14ac:dyDescent="0.25">
      <c r="A1154">
        <v>225006869</v>
      </c>
      <c r="B1154" t="s">
        <v>6422</v>
      </c>
      <c r="C1154" t="s">
        <v>6422</v>
      </c>
      <c r="D1154" t="s">
        <v>17128</v>
      </c>
      <c r="E1154" t="s">
        <v>6424</v>
      </c>
      <c r="F1154" t="s">
        <v>321</v>
      </c>
      <c r="G1154" t="s">
        <v>15957</v>
      </c>
      <c r="H1154" t="s">
        <v>15994</v>
      </c>
      <c r="I1154">
        <v>0</v>
      </c>
      <c r="J1154" t="s">
        <v>8315</v>
      </c>
      <c r="K1154" t="s">
        <v>17186</v>
      </c>
      <c r="L1154">
        <v>22501001</v>
      </c>
      <c r="M1154">
        <v>1020201754605</v>
      </c>
    </row>
    <row r="1155" spans="1:13" x14ac:dyDescent="0.25">
      <c r="A1155">
        <v>225007809</v>
      </c>
      <c r="B1155" t="s">
        <v>17187</v>
      </c>
      <c r="C1155" t="s">
        <v>17187</v>
      </c>
      <c r="D1155" t="s">
        <v>17128</v>
      </c>
      <c r="E1155" t="s">
        <v>6418</v>
      </c>
      <c r="F1155" t="s">
        <v>556</v>
      </c>
      <c r="G1155" t="s">
        <v>15957</v>
      </c>
      <c r="H1155" t="s">
        <v>15994</v>
      </c>
      <c r="I1155">
        <v>0</v>
      </c>
      <c r="J1155" t="s">
        <v>8315</v>
      </c>
      <c r="K1155" t="s">
        <v>17188</v>
      </c>
      <c r="L1155">
        <v>22501001</v>
      </c>
      <c r="M1155">
        <v>1050202275419</v>
      </c>
    </row>
    <row r="1156" spans="1:13" x14ac:dyDescent="0.25">
      <c r="A1156">
        <v>225007975</v>
      </c>
      <c r="B1156" t="s">
        <v>6428</v>
      </c>
      <c r="C1156" t="s">
        <v>6428</v>
      </c>
      <c r="D1156" t="s">
        <v>17128</v>
      </c>
      <c r="E1156" t="s">
        <v>17189</v>
      </c>
      <c r="F1156" t="s">
        <v>414</v>
      </c>
      <c r="G1156" t="s">
        <v>15957</v>
      </c>
      <c r="H1156" t="s">
        <v>15994</v>
      </c>
      <c r="I1156">
        <v>1</v>
      </c>
      <c r="J1156" t="s">
        <v>8315</v>
      </c>
      <c r="K1156" t="s">
        <v>9544</v>
      </c>
      <c r="L1156">
        <v>22501001</v>
      </c>
      <c r="M1156">
        <v>1150280041328</v>
      </c>
    </row>
    <row r="1157" spans="1:13" x14ac:dyDescent="0.25">
      <c r="A1157" t="s">
        <v>17190</v>
      </c>
      <c r="B1157" t="s">
        <v>17191</v>
      </c>
      <c r="C1157" t="s">
        <v>17191</v>
      </c>
      <c r="D1157" t="s">
        <v>17128</v>
      </c>
      <c r="E1157" t="s">
        <v>17189</v>
      </c>
      <c r="F1157" t="s">
        <v>414</v>
      </c>
      <c r="G1157" t="s">
        <v>15998</v>
      </c>
      <c r="H1157" t="s">
        <v>15994</v>
      </c>
      <c r="J1157" t="s">
        <v>8315</v>
      </c>
      <c r="K1157" t="s">
        <v>17192</v>
      </c>
      <c r="L1157">
        <v>22501001</v>
      </c>
      <c r="M1157">
        <v>1150280041328</v>
      </c>
    </row>
    <row r="1158" spans="1:13" x14ac:dyDescent="0.25">
      <c r="A1158">
        <v>225010336</v>
      </c>
      <c r="B1158" t="s">
        <v>17193</v>
      </c>
      <c r="C1158" t="s">
        <v>17193</v>
      </c>
      <c r="D1158" t="s">
        <v>17128</v>
      </c>
      <c r="E1158" t="s">
        <v>1426</v>
      </c>
      <c r="F1158" t="s">
        <v>414</v>
      </c>
      <c r="G1158" t="s">
        <v>15957</v>
      </c>
      <c r="H1158" t="s">
        <v>15994</v>
      </c>
      <c r="I1158">
        <v>1</v>
      </c>
      <c r="J1158" t="s">
        <v>8315</v>
      </c>
      <c r="K1158" t="s">
        <v>9549</v>
      </c>
      <c r="L1158">
        <v>22501001</v>
      </c>
      <c r="M1158">
        <v>1120260000541</v>
      </c>
    </row>
    <row r="1159" spans="1:13" x14ac:dyDescent="0.25">
      <c r="A1159" t="s">
        <v>17194</v>
      </c>
      <c r="B1159" t="s">
        <v>17195</v>
      </c>
      <c r="C1159" t="s">
        <v>17195</v>
      </c>
      <c r="D1159" t="s">
        <v>17128</v>
      </c>
      <c r="E1159" t="s">
        <v>1426</v>
      </c>
      <c r="F1159" t="s">
        <v>414</v>
      </c>
      <c r="G1159" t="s">
        <v>15998</v>
      </c>
      <c r="H1159" t="s">
        <v>15994</v>
      </c>
      <c r="J1159" t="s">
        <v>8315</v>
      </c>
      <c r="K1159" t="s">
        <v>17196</v>
      </c>
      <c r="L1159">
        <v>22501001</v>
      </c>
      <c r="M1159">
        <v>1120260000541</v>
      </c>
    </row>
    <row r="1160" spans="1:13" x14ac:dyDescent="0.25">
      <c r="A1160">
        <v>225010953</v>
      </c>
      <c r="B1160" t="s">
        <v>1427</v>
      </c>
      <c r="C1160" t="s">
        <v>1427</v>
      </c>
      <c r="D1160" t="s">
        <v>17128</v>
      </c>
      <c r="E1160" t="s">
        <v>1429</v>
      </c>
      <c r="F1160" t="s">
        <v>321</v>
      </c>
      <c r="G1160" t="s">
        <v>15957</v>
      </c>
      <c r="H1160" t="s">
        <v>15994</v>
      </c>
      <c r="I1160">
        <v>0</v>
      </c>
      <c r="J1160" t="s">
        <v>8315</v>
      </c>
      <c r="K1160" t="s">
        <v>9551</v>
      </c>
      <c r="L1160">
        <v>22501001</v>
      </c>
      <c r="M1160">
        <v>1130280028878</v>
      </c>
    </row>
    <row r="1161" spans="1:13" x14ac:dyDescent="0.25">
      <c r="A1161">
        <v>226002458</v>
      </c>
      <c r="B1161" t="s">
        <v>1492</v>
      </c>
      <c r="C1161" t="s">
        <v>1492</v>
      </c>
      <c r="D1161" t="s">
        <v>17197</v>
      </c>
      <c r="E1161" t="s">
        <v>1494</v>
      </c>
      <c r="F1161" t="s">
        <v>321</v>
      </c>
      <c r="G1161" t="s">
        <v>15957</v>
      </c>
      <c r="H1161" t="s">
        <v>15994</v>
      </c>
      <c r="I1161">
        <v>0</v>
      </c>
      <c r="J1161" t="s">
        <v>8315</v>
      </c>
      <c r="K1161" t="s">
        <v>9553</v>
      </c>
      <c r="L1161">
        <v>26101001</v>
      </c>
      <c r="M1161">
        <v>1020201774493</v>
      </c>
    </row>
    <row r="1162" spans="1:13" x14ac:dyDescent="0.25">
      <c r="A1162">
        <v>226004455</v>
      </c>
      <c r="B1162" t="s">
        <v>1566</v>
      </c>
      <c r="C1162" t="s">
        <v>1566</v>
      </c>
      <c r="D1162" t="s">
        <v>17197</v>
      </c>
      <c r="E1162" t="s">
        <v>1568</v>
      </c>
      <c r="F1162" t="s">
        <v>321</v>
      </c>
      <c r="G1162" t="s">
        <v>15957</v>
      </c>
      <c r="H1162" t="s">
        <v>15994</v>
      </c>
      <c r="I1162">
        <v>0</v>
      </c>
      <c r="J1162" t="s">
        <v>8315</v>
      </c>
      <c r="K1162" t="s">
        <v>17198</v>
      </c>
      <c r="L1162">
        <v>26101001</v>
      </c>
      <c r="M1162">
        <v>1020201774295</v>
      </c>
    </row>
    <row r="1163" spans="1:13" x14ac:dyDescent="0.25">
      <c r="A1163">
        <v>226004462</v>
      </c>
      <c r="B1163" t="s">
        <v>1578</v>
      </c>
      <c r="C1163" t="s">
        <v>1578</v>
      </c>
      <c r="D1163" t="s">
        <v>17197</v>
      </c>
      <c r="E1163" t="s">
        <v>1580</v>
      </c>
      <c r="F1163" t="s">
        <v>566</v>
      </c>
      <c r="G1163" t="s">
        <v>15957</v>
      </c>
      <c r="H1163" t="s">
        <v>15994</v>
      </c>
      <c r="I1163">
        <v>2</v>
      </c>
      <c r="J1163" t="s">
        <v>8315</v>
      </c>
      <c r="K1163" t="s">
        <v>17199</v>
      </c>
      <c r="L1163">
        <v>26101001</v>
      </c>
      <c r="M1163">
        <v>1020201772271</v>
      </c>
    </row>
    <row r="1164" spans="1:13" x14ac:dyDescent="0.25">
      <c r="A1164" t="s">
        <v>14147</v>
      </c>
      <c r="B1164" t="s">
        <v>14148</v>
      </c>
      <c r="C1164" t="s">
        <v>14148</v>
      </c>
      <c r="D1164" t="s">
        <v>17197</v>
      </c>
      <c r="E1164" t="s">
        <v>1580</v>
      </c>
      <c r="F1164" t="s">
        <v>566</v>
      </c>
      <c r="G1164" t="s">
        <v>15998</v>
      </c>
      <c r="H1164" t="s">
        <v>15994</v>
      </c>
      <c r="J1164" t="s">
        <v>8315</v>
      </c>
      <c r="K1164" t="s">
        <v>17200</v>
      </c>
      <c r="L1164">
        <v>26101001</v>
      </c>
      <c r="M1164">
        <v>1020201772271</v>
      </c>
    </row>
    <row r="1165" spans="1:13" x14ac:dyDescent="0.25">
      <c r="A1165" t="s">
        <v>14149</v>
      </c>
      <c r="B1165" t="s">
        <v>14150</v>
      </c>
      <c r="C1165" t="s">
        <v>14150</v>
      </c>
      <c r="D1165" t="s">
        <v>17197</v>
      </c>
      <c r="E1165" t="s">
        <v>1580</v>
      </c>
      <c r="F1165" t="s">
        <v>566</v>
      </c>
      <c r="G1165" t="s">
        <v>15998</v>
      </c>
      <c r="H1165" t="s">
        <v>15994</v>
      </c>
      <c r="J1165" t="s">
        <v>8315</v>
      </c>
      <c r="K1165" t="s">
        <v>17201</v>
      </c>
      <c r="L1165">
        <v>26101001</v>
      </c>
      <c r="M1165">
        <v>1020201772271</v>
      </c>
    </row>
    <row r="1166" spans="1:13" x14ac:dyDescent="0.25">
      <c r="A1166">
        <v>226004575</v>
      </c>
      <c r="B1166" t="s">
        <v>1590</v>
      </c>
      <c r="C1166" t="s">
        <v>1590</v>
      </c>
      <c r="D1166" t="s">
        <v>17197</v>
      </c>
      <c r="E1166" t="s">
        <v>1592</v>
      </c>
      <c r="F1166" t="s">
        <v>321</v>
      </c>
      <c r="G1166" t="s">
        <v>15957</v>
      </c>
      <c r="H1166" t="s">
        <v>15994</v>
      </c>
      <c r="I1166">
        <v>0</v>
      </c>
      <c r="J1166" t="s">
        <v>8315</v>
      </c>
      <c r="K1166" t="s">
        <v>17202</v>
      </c>
      <c r="L1166">
        <v>26101001</v>
      </c>
      <c r="M1166">
        <v>1020201773646</v>
      </c>
    </row>
    <row r="1167" spans="1:13" x14ac:dyDescent="0.25">
      <c r="A1167">
        <v>226004582</v>
      </c>
      <c r="B1167" t="s">
        <v>1587</v>
      </c>
      <c r="C1167" t="s">
        <v>1587</v>
      </c>
      <c r="D1167" t="s">
        <v>17197</v>
      </c>
      <c r="E1167" t="s">
        <v>1589</v>
      </c>
      <c r="F1167" t="s">
        <v>321</v>
      </c>
      <c r="G1167" t="s">
        <v>15957</v>
      </c>
      <c r="H1167" t="s">
        <v>15994</v>
      </c>
      <c r="I1167">
        <v>3</v>
      </c>
      <c r="J1167" t="s">
        <v>8315</v>
      </c>
      <c r="K1167" t="s">
        <v>17203</v>
      </c>
      <c r="L1167">
        <v>26101001</v>
      </c>
      <c r="M1167">
        <v>1020201775670</v>
      </c>
    </row>
    <row r="1168" spans="1:13" x14ac:dyDescent="0.25">
      <c r="A1168" t="s">
        <v>14151</v>
      </c>
      <c r="B1168" t="s">
        <v>14152</v>
      </c>
      <c r="C1168" t="s">
        <v>14152</v>
      </c>
      <c r="D1168" t="s">
        <v>17197</v>
      </c>
      <c r="E1168" t="s">
        <v>1589</v>
      </c>
      <c r="F1168" t="s">
        <v>321</v>
      </c>
      <c r="G1168" t="s">
        <v>15998</v>
      </c>
      <c r="H1168" t="s">
        <v>15994</v>
      </c>
      <c r="J1168" t="s">
        <v>8315</v>
      </c>
      <c r="K1168" t="s">
        <v>17204</v>
      </c>
      <c r="L1168">
        <v>26101001</v>
      </c>
      <c r="M1168">
        <v>1020201775670</v>
      </c>
    </row>
    <row r="1169" spans="1:13" x14ac:dyDescent="0.25">
      <c r="A1169" t="s">
        <v>14153</v>
      </c>
      <c r="B1169" t="s">
        <v>14154</v>
      </c>
      <c r="C1169" t="s">
        <v>14154</v>
      </c>
      <c r="D1169" t="s">
        <v>17197</v>
      </c>
      <c r="E1169" t="s">
        <v>1589</v>
      </c>
      <c r="F1169" t="s">
        <v>321</v>
      </c>
      <c r="G1169" t="s">
        <v>15998</v>
      </c>
      <c r="H1169" t="s">
        <v>15994</v>
      </c>
      <c r="J1169" t="s">
        <v>8315</v>
      </c>
      <c r="K1169" t="s">
        <v>17205</v>
      </c>
      <c r="L1169">
        <v>26101001</v>
      </c>
      <c r="M1169">
        <v>1020201775670</v>
      </c>
    </row>
    <row r="1170" spans="1:13" x14ac:dyDescent="0.25">
      <c r="A1170" t="s">
        <v>14155</v>
      </c>
      <c r="B1170" t="s">
        <v>14156</v>
      </c>
      <c r="C1170" t="s">
        <v>14156</v>
      </c>
      <c r="D1170" t="s">
        <v>17197</v>
      </c>
      <c r="E1170" t="s">
        <v>1589</v>
      </c>
      <c r="F1170" t="s">
        <v>321</v>
      </c>
      <c r="G1170" t="s">
        <v>15998</v>
      </c>
      <c r="H1170" t="s">
        <v>15994</v>
      </c>
      <c r="J1170" t="s">
        <v>8315</v>
      </c>
      <c r="K1170" t="s">
        <v>17206</v>
      </c>
      <c r="L1170">
        <v>26101001</v>
      </c>
      <c r="M1170">
        <v>1020201775670</v>
      </c>
    </row>
    <row r="1171" spans="1:13" x14ac:dyDescent="0.25">
      <c r="A1171">
        <v>226004600</v>
      </c>
      <c r="B1171" t="s">
        <v>1610</v>
      </c>
      <c r="C1171" t="s">
        <v>1610</v>
      </c>
      <c r="D1171" t="s">
        <v>17197</v>
      </c>
      <c r="E1171" t="s">
        <v>8248</v>
      </c>
      <c r="F1171" t="s">
        <v>321</v>
      </c>
      <c r="G1171" t="s">
        <v>15957</v>
      </c>
      <c r="H1171" t="s">
        <v>15994</v>
      </c>
      <c r="I1171">
        <v>1</v>
      </c>
      <c r="J1171" t="s">
        <v>8315</v>
      </c>
      <c r="K1171" t="s">
        <v>17207</v>
      </c>
      <c r="L1171">
        <v>26101001</v>
      </c>
      <c r="M1171">
        <v>1020201773460</v>
      </c>
    </row>
    <row r="1172" spans="1:13" x14ac:dyDescent="0.25">
      <c r="A1172" t="s">
        <v>14157</v>
      </c>
      <c r="B1172" t="s">
        <v>14158</v>
      </c>
      <c r="C1172" t="s">
        <v>14158</v>
      </c>
      <c r="D1172" t="s">
        <v>17197</v>
      </c>
      <c r="E1172" t="s">
        <v>8248</v>
      </c>
      <c r="F1172" t="s">
        <v>321</v>
      </c>
      <c r="G1172" t="s">
        <v>15998</v>
      </c>
      <c r="H1172" t="s">
        <v>15994</v>
      </c>
      <c r="J1172" t="s">
        <v>8315</v>
      </c>
      <c r="K1172" t="s">
        <v>17208</v>
      </c>
      <c r="L1172">
        <v>26101001</v>
      </c>
      <c r="M1172">
        <v>1020201773460</v>
      </c>
    </row>
    <row r="1173" spans="1:13" x14ac:dyDescent="0.25">
      <c r="A1173">
        <v>226004617</v>
      </c>
      <c r="B1173" t="s">
        <v>1593</v>
      </c>
      <c r="C1173" t="s">
        <v>1593</v>
      </c>
      <c r="D1173" t="s">
        <v>17197</v>
      </c>
      <c r="E1173" t="s">
        <v>17209</v>
      </c>
      <c r="F1173" t="s">
        <v>325</v>
      </c>
      <c r="G1173" t="s">
        <v>15957</v>
      </c>
      <c r="H1173" t="s">
        <v>15994</v>
      </c>
      <c r="I1173">
        <v>3</v>
      </c>
      <c r="J1173" t="s">
        <v>8315</v>
      </c>
      <c r="K1173" t="s">
        <v>17210</v>
      </c>
      <c r="L1173">
        <v>26101001</v>
      </c>
      <c r="M1173">
        <v>1020201771985</v>
      </c>
    </row>
    <row r="1174" spans="1:13" x14ac:dyDescent="0.25">
      <c r="A1174" t="s">
        <v>14159</v>
      </c>
      <c r="B1174" t="s">
        <v>14160</v>
      </c>
      <c r="C1174" t="s">
        <v>14160</v>
      </c>
      <c r="D1174" t="s">
        <v>17197</v>
      </c>
      <c r="E1174" t="s">
        <v>17209</v>
      </c>
      <c r="F1174" t="s">
        <v>325</v>
      </c>
      <c r="G1174" t="s">
        <v>15998</v>
      </c>
      <c r="H1174" t="s">
        <v>15994</v>
      </c>
      <c r="J1174" t="s">
        <v>8315</v>
      </c>
      <c r="K1174" t="s">
        <v>17211</v>
      </c>
      <c r="L1174">
        <v>26101001</v>
      </c>
      <c r="M1174">
        <v>1020201771985</v>
      </c>
    </row>
    <row r="1175" spans="1:13" x14ac:dyDescent="0.25">
      <c r="A1175" t="s">
        <v>14161</v>
      </c>
      <c r="B1175" t="s">
        <v>14162</v>
      </c>
      <c r="C1175" t="s">
        <v>14162</v>
      </c>
      <c r="D1175" t="s">
        <v>17197</v>
      </c>
      <c r="E1175" t="s">
        <v>17209</v>
      </c>
      <c r="F1175" t="s">
        <v>325</v>
      </c>
      <c r="G1175" t="s">
        <v>15998</v>
      </c>
      <c r="H1175" t="s">
        <v>15994</v>
      </c>
      <c r="J1175" t="s">
        <v>8315</v>
      </c>
      <c r="K1175" t="s">
        <v>17212</v>
      </c>
      <c r="L1175">
        <v>26101001</v>
      </c>
      <c r="M1175">
        <v>1020201771985</v>
      </c>
    </row>
    <row r="1176" spans="1:13" x14ac:dyDescent="0.25">
      <c r="A1176" t="s">
        <v>14163</v>
      </c>
      <c r="B1176" t="s">
        <v>14164</v>
      </c>
      <c r="C1176" t="s">
        <v>14164</v>
      </c>
      <c r="D1176" t="s">
        <v>17197</v>
      </c>
      <c r="E1176" t="s">
        <v>17209</v>
      </c>
      <c r="F1176" t="s">
        <v>325</v>
      </c>
      <c r="G1176" t="s">
        <v>15998</v>
      </c>
      <c r="H1176" t="s">
        <v>15994</v>
      </c>
      <c r="J1176" t="s">
        <v>8315</v>
      </c>
      <c r="K1176" t="s">
        <v>17213</v>
      </c>
      <c r="L1176">
        <v>26101001</v>
      </c>
      <c r="M1176">
        <v>1020201771985</v>
      </c>
    </row>
    <row r="1177" spans="1:13" x14ac:dyDescent="0.25">
      <c r="A1177" t="s">
        <v>14165</v>
      </c>
      <c r="B1177" t="s">
        <v>14166</v>
      </c>
      <c r="C1177" t="s">
        <v>14166</v>
      </c>
      <c r="D1177" t="s">
        <v>17197</v>
      </c>
      <c r="E1177" t="s">
        <v>17209</v>
      </c>
      <c r="F1177" t="s">
        <v>325</v>
      </c>
      <c r="G1177" t="s">
        <v>15998</v>
      </c>
      <c r="H1177" t="s">
        <v>15994</v>
      </c>
      <c r="J1177" t="s">
        <v>8416</v>
      </c>
      <c r="K1177" t="s">
        <v>14167</v>
      </c>
      <c r="L1177">
        <v>26101001</v>
      </c>
      <c r="M1177">
        <v>1020201771985</v>
      </c>
    </row>
    <row r="1178" spans="1:13" x14ac:dyDescent="0.25">
      <c r="A1178" t="s">
        <v>14168</v>
      </c>
      <c r="B1178" t="s">
        <v>14169</v>
      </c>
      <c r="C1178" t="s">
        <v>14169</v>
      </c>
      <c r="D1178" t="s">
        <v>17197</v>
      </c>
      <c r="E1178" t="s">
        <v>17209</v>
      </c>
      <c r="F1178" t="s">
        <v>325</v>
      </c>
      <c r="G1178" t="s">
        <v>15998</v>
      </c>
      <c r="H1178" t="s">
        <v>15994</v>
      </c>
      <c r="J1178" t="s">
        <v>8416</v>
      </c>
      <c r="K1178" t="s">
        <v>14170</v>
      </c>
      <c r="L1178">
        <v>26101001</v>
      </c>
      <c r="M1178">
        <v>1020201771985</v>
      </c>
    </row>
    <row r="1179" spans="1:13" x14ac:dyDescent="0.25">
      <c r="A1179" t="s">
        <v>14171</v>
      </c>
      <c r="B1179" t="s">
        <v>14172</v>
      </c>
      <c r="C1179" t="s">
        <v>14172</v>
      </c>
      <c r="D1179" t="s">
        <v>17197</v>
      </c>
      <c r="E1179" t="s">
        <v>17209</v>
      </c>
      <c r="F1179" t="s">
        <v>325</v>
      </c>
      <c r="G1179" t="s">
        <v>15998</v>
      </c>
      <c r="H1179" t="s">
        <v>15994</v>
      </c>
      <c r="J1179" t="s">
        <v>8416</v>
      </c>
      <c r="K1179" t="s">
        <v>14173</v>
      </c>
      <c r="L1179">
        <v>26101001</v>
      </c>
      <c r="M1179">
        <v>1020201771985</v>
      </c>
    </row>
    <row r="1180" spans="1:13" x14ac:dyDescent="0.25">
      <c r="A1180">
        <v>226004656</v>
      </c>
      <c r="B1180" t="s">
        <v>1596</v>
      </c>
      <c r="C1180" t="s">
        <v>1596</v>
      </c>
      <c r="D1180" t="s">
        <v>17197</v>
      </c>
      <c r="E1180" t="s">
        <v>1598</v>
      </c>
      <c r="F1180" t="s">
        <v>321</v>
      </c>
      <c r="G1180" t="s">
        <v>15957</v>
      </c>
      <c r="H1180" t="s">
        <v>15994</v>
      </c>
      <c r="I1180">
        <v>1</v>
      </c>
      <c r="J1180" t="s">
        <v>8315</v>
      </c>
      <c r="K1180" t="s">
        <v>17214</v>
      </c>
      <c r="L1180">
        <v>26101001</v>
      </c>
      <c r="M1180">
        <v>1020201776704</v>
      </c>
    </row>
    <row r="1181" spans="1:13" x14ac:dyDescent="0.25">
      <c r="A1181" t="s">
        <v>14174</v>
      </c>
      <c r="B1181" t="s">
        <v>14175</v>
      </c>
      <c r="C1181" t="s">
        <v>14175</v>
      </c>
      <c r="D1181" t="s">
        <v>17197</v>
      </c>
      <c r="E1181" t="s">
        <v>1598</v>
      </c>
      <c r="F1181" t="s">
        <v>321</v>
      </c>
      <c r="G1181" t="s">
        <v>15998</v>
      </c>
      <c r="H1181" t="s">
        <v>15994</v>
      </c>
      <c r="J1181" t="s">
        <v>8315</v>
      </c>
      <c r="K1181" t="s">
        <v>17215</v>
      </c>
      <c r="L1181">
        <v>26101001</v>
      </c>
      <c r="M1181">
        <v>1020201776704</v>
      </c>
    </row>
    <row r="1182" spans="1:13" x14ac:dyDescent="0.25">
      <c r="A1182">
        <v>226004663</v>
      </c>
      <c r="B1182" t="s">
        <v>1612</v>
      </c>
      <c r="C1182" t="s">
        <v>1612</v>
      </c>
      <c r="D1182" t="s">
        <v>17197</v>
      </c>
      <c r="E1182" t="s">
        <v>1614</v>
      </c>
      <c r="F1182" t="s">
        <v>321</v>
      </c>
      <c r="G1182" t="s">
        <v>15957</v>
      </c>
      <c r="H1182" t="s">
        <v>15994</v>
      </c>
      <c r="I1182">
        <v>1</v>
      </c>
      <c r="J1182" t="s">
        <v>8315</v>
      </c>
      <c r="K1182" t="s">
        <v>17216</v>
      </c>
      <c r="L1182">
        <v>26101001</v>
      </c>
      <c r="M1182">
        <v>1020201775208</v>
      </c>
    </row>
    <row r="1183" spans="1:13" x14ac:dyDescent="0.25">
      <c r="A1183" t="s">
        <v>14176</v>
      </c>
      <c r="B1183" t="s">
        <v>14177</v>
      </c>
      <c r="C1183" t="s">
        <v>14177</v>
      </c>
      <c r="D1183" t="s">
        <v>17197</v>
      </c>
      <c r="E1183" t="s">
        <v>1614</v>
      </c>
      <c r="F1183" t="s">
        <v>321</v>
      </c>
      <c r="G1183" t="s">
        <v>15998</v>
      </c>
      <c r="H1183" t="s">
        <v>15994</v>
      </c>
      <c r="J1183" t="s">
        <v>8315</v>
      </c>
      <c r="K1183" t="s">
        <v>14178</v>
      </c>
      <c r="L1183">
        <v>26101001</v>
      </c>
      <c r="M1183">
        <v>1020201775208</v>
      </c>
    </row>
    <row r="1184" spans="1:13" x14ac:dyDescent="0.25">
      <c r="A1184">
        <v>226004670</v>
      </c>
      <c r="B1184" t="s">
        <v>1615</v>
      </c>
      <c r="C1184" t="s">
        <v>1615</v>
      </c>
      <c r="D1184" t="s">
        <v>17197</v>
      </c>
      <c r="E1184" t="s">
        <v>1617</v>
      </c>
      <c r="F1184" t="s">
        <v>321</v>
      </c>
      <c r="G1184" t="s">
        <v>15957</v>
      </c>
      <c r="H1184" t="s">
        <v>15994</v>
      </c>
      <c r="I1184">
        <v>0</v>
      </c>
      <c r="J1184" t="s">
        <v>8315</v>
      </c>
      <c r="K1184" t="s">
        <v>17217</v>
      </c>
      <c r="L1184">
        <v>26101001</v>
      </c>
      <c r="M1184">
        <v>1020201774141</v>
      </c>
    </row>
    <row r="1185" spans="1:13" x14ac:dyDescent="0.25">
      <c r="A1185">
        <v>226004695</v>
      </c>
      <c r="B1185" t="s">
        <v>1569</v>
      </c>
      <c r="C1185" t="s">
        <v>1569</v>
      </c>
      <c r="D1185" t="s">
        <v>17197</v>
      </c>
      <c r="E1185" t="s">
        <v>1571</v>
      </c>
      <c r="F1185" t="s">
        <v>321</v>
      </c>
      <c r="G1185" t="s">
        <v>15957</v>
      </c>
      <c r="H1185" t="s">
        <v>15994</v>
      </c>
      <c r="I1185">
        <v>1</v>
      </c>
      <c r="J1185" t="s">
        <v>8315</v>
      </c>
      <c r="K1185" t="s">
        <v>17218</v>
      </c>
      <c r="L1185">
        <v>26101001</v>
      </c>
      <c r="M1185">
        <v>1020201775153</v>
      </c>
    </row>
    <row r="1186" spans="1:13" x14ac:dyDescent="0.25">
      <c r="A1186" t="s">
        <v>14179</v>
      </c>
      <c r="B1186" t="s">
        <v>14180</v>
      </c>
      <c r="C1186" t="s">
        <v>14180</v>
      </c>
      <c r="D1186" t="s">
        <v>17197</v>
      </c>
      <c r="E1186" t="s">
        <v>1571</v>
      </c>
      <c r="F1186" t="s">
        <v>321</v>
      </c>
      <c r="G1186" t="s">
        <v>15998</v>
      </c>
      <c r="H1186" t="s">
        <v>15994</v>
      </c>
      <c r="J1186" t="s">
        <v>8315</v>
      </c>
      <c r="K1186" t="s">
        <v>17219</v>
      </c>
      <c r="L1186">
        <v>26101001</v>
      </c>
      <c r="M1186">
        <v>1020201775153</v>
      </c>
    </row>
    <row r="1187" spans="1:13" x14ac:dyDescent="0.25">
      <c r="A1187">
        <v>226004712</v>
      </c>
      <c r="B1187" t="s">
        <v>1584</v>
      </c>
      <c r="C1187" t="s">
        <v>1584</v>
      </c>
      <c r="D1187" t="s">
        <v>17197</v>
      </c>
      <c r="E1187" t="s">
        <v>1586</v>
      </c>
      <c r="F1187" t="s">
        <v>321</v>
      </c>
      <c r="G1187" t="s">
        <v>15957</v>
      </c>
      <c r="H1187" t="s">
        <v>15994</v>
      </c>
      <c r="I1187">
        <v>0</v>
      </c>
      <c r="J1187" t="s">
        <v>8315</v>
      </c>
      <c r="K1187" t="s">
        <v>17220</v>
      </c>
      <c r="L1187">
        <v>26101001</v>
      </c>
      <c r="M1187">
        <v>1020201773866</v>
      </c>
    </row>
    <row r="1188" spans="1:13" x14ac:dyDescent="0.25">
      <c r="A1188">
        <v>226004744</v>
      </c>
      <c r="B1188" t="s">
        <v>1602</v>
      </c>
      <c r="C1188" t="s">
        <v>1602</v>
      </c>
      <c r="D1188" t="s">
        <v>17197</v>
      </c>
      <c r="E1188" t="s">
        <v>8249</v>
      </c>
      <c r="F1188" t="s">
        <v>321</v>
      </c>
      <c r="G1188" t="s">
        <v>15957</v>
      </c>
      <c r="H1188" t="s">
        <v>15994</v>
      </c>
      <c r="I1188">
        <v>0</v>
      </c>
      <c r="J1188" t="s">
        <v>8315</v>
      </c>
      <c r="K1188" t="s">
        <v>17221</v>
      </c>
      <c r="L1188">
        <v>26101001</v>
      </c>
      <c r="M1188">
        <v>1020201778630</v>
      </c>
    </row>
    <row r="1189" spans="1:13" x14ac:dyDescent="0.25">
      <c r="A1189">
        <v>226004769</v>
      </c>
      <c r="B1189" t="s">
        <v>17222</v>
      </c>
      <c r="C1189" t="s">
        <v>17222</v>
      </c>
      <c r="D1189" t="s">
        <v>17197</v>
      </c>
      <c r="E1189" t="s">
        <v>17223</v>
      </c>
      <c r="F1189" t="s">
        <v>921</v>
      </c>
      <c r="G1189" t="s">
        <v>15957</v>
      </c>
      <c r="H1189" t="s">
        <v>15994</v>
      </c>
      <c r="I1189">
        <v>1</v>
      </c>
      <c r="J1189" t="s">
        <v>8315</v>
      </c>
      <c r="K1189" t="s">
        <v>17224</v>
      </c>
      <c r="L1189">
        <v>26101001</v>
      </c>
      <c r="M1189">
        <v>1020201773206</v>
      </c>
    </row>
    <row r="1190" spans="1:13" x14ac:dyDescent="0.25">
      <c r="A1190" t="s">
        <v>14181</v>
      </c>
      <c r="B1190" t="s">
        <v>14182</v>
      </c>
      <c r="C1190" t="s">
        <v>14182</v>
      </c>
      <c r="D1190" t="s">
        <v>17197</v>
      </c>
      <c r="E1190" t="s">
        <v>17223</v>
      </c>
      <c r="F1190" t="s">
        <v>921</v>
      </c>
      <c r="G1190" t="s">
        <v>15998</v>
      </c>
      <c r="H1190" t="s">
        <v>15994</v>
      </c>
      <c r="J1190" t="s">
        <v>8315</v>
      </c>
      <c r="K1190" t="s">
        <v>17225</v>
      </c>
      <c r="L1190">
        <v>26101001</v>
      </c>
      <c r="M1190">
        <v>1020201773206</v>
      </c>
    </row>
    <row r="1191" spans="1:13" x14ac:dyDescent="0.25">
      <c r="A1191">
        <v>226004840</v>
      </c>
      <c r="B1191" t="s">
        <v>1599</v>
      </c>
      <c r="C1191" t="s">
        <v>1599</v>
      </c>
      <c r="D1191" t="s">
        <v>17197</v>
      </c>
      <c r="E1191" t="s">
        <v>1601</v>
      </c>
      <c r="F1191" t="s">
        <v>321</v>
      </c>
      <c r="G1191" t="s">
        <v>15957</v>
      </c>
      <c r="H1191" t="s">
        <v>15994</v>
      </c>
      <c r="I1191">
        <v>2</v>
      </c>
      <c r="J1191" t="s">
        <v>8315</v>
      </c>
      <c r="K1191" t="s">
        <v>17226</v>
      </c>
      <c r="L1191">
        <v>26101001</v>
      </c>
      <c r="M1191">
        <v>1020201773019</v>
      </c>
    </row>
    <row r="1192" spans="1:13" x14ac:dyDescent="0.25">
      <c r="A1192" t="s">
        <v>14183</v>
      </c>
      <c r="B1192" t="s">
        <v>14184</v>
      </c>
      <c r="C1192" t="s">
        <v>14184</v>
      </c>
      <c r="D1192" t="s">
        <v>17197</v>
      </c>
      <c r="E1192" t="s">
        <v>1601</v>
      </c>
      <c r="F1192" t="s">
        <v>321</v>
      </c>
      <c r="G1192" t="s">
        <v>15998</v>
      </c>
      <c r="H1192" t="s">
        <v>15994</v>
      </c>
      <c r="J1192" t="s">
        <v>8315</v>
      </c>
      <c r="K1192" t="s">
        <v>17227</v>
      </c>
      <c r="L1192">
        <v>26101001</v>
      </c>
      <c r="M1192">
        <v>1020201773019</v>
      </c>
    </row>
    <row r="1193" spans="1:13" x14ac:dyDescent="0.25">
      <c r="A1193" t="s">
        <v>14185</v>
      </c>
      <c r="B1193" t="s">
        <v>14186</v>
      </c>
      <c r="C1193" t="s">
        <v>14186</v>
      </c>
      <c r="D1193" t="s">
        <v>17197</v>
      </c>
      <c r="E1193" t="s">
        <v>1601</v>
      </c>
      <c r="F1193" t="s">
        <v>321</v>
      </c>
      <c r="G1193" t="s">
        <v>15998</v>
      </c>
      <c r="H1193" t="s">
        <v>15994</v>
      </c>
      <c r="J1193" t="s">
        <v>8315</v>
      </c>
      <c r="K1193" t="s">
        <v>17228</v>
      </c>
      <c r="L1193">
        <v>26101001</v>
      </c>
      <c r="M1193">
        <v>1020201773019</v>
      </c>
    </row>
    <row r="1194" spans="1:13" x14ac:dyDescent="0.25">
      <c r="A1194">
        <v>226004857</v>
      </c>
      <c r="B1194" t="s">
        <v>1575</v>
      </c>
      <c r="C1194" t="s">
        <v>1575</v>
      </c>
      <c r="D1194" t="s">
        <v>17197</v>
      </c>
      <c r="E1194" t="s">
        <v>1577</v>
      </c>
      <c r="F1194" t="s">
        <v>321</v>
      </c>
      <c r="G1194" t="s">
        <v>15957</v>
      </c>
      <c r="H1194" t="s">
        <v>15994</v>
      </c>
      <c r="I1194">
        <v>1</v>
      </c>
      <c r="J1194" t="s">
        <v>8315</v>
      </c>
      <c r="K1194" t="s">
        <v>17229</v>
      </c>
      <c r="L1194">
        <v>26101001</v>
      </c>
      <c r="M1194">
        <v>1020201773580</v>
      </c>
    </row>
    <row r="1195" spans="1:13" x14ac:dyDescent="0.25">
      <c r="A1195" t="s">
        <v>14187</v>
      </c>
      <c r="B1195" t="s">
        <v>14188</v>
      </c>
      <c r="C1195" t="s">
        <v>14188</v>
      </c>
      <c r="D1195" t="s">
        <v>17197</v>
      </c>
      <c r="E1195" t="s">
        <v>1577</v>
      </c>
      <c r="F1195" t="s">
        <v>321</v>
      </c>
      <c r="G1195" t="s">
        <v>15998</v>
      </c>
      <c r="H1195" t="s">
        <v>15994</v>
      </c>
      <c r="J1195" t="s">
        <v>8315</v>
      </c>
      <c r="K1195" t="s">
        <v>17230</v>
      </c>
      <c r="L1195">
        <v>26101001</v>
      </c>
      <c r="M1195">
        <v>1020201773580</v>
      </c>
    </row>
    <row r="1196" spans="1:13" x14ac:dyDescent="0.25">
      <c r="A1196">
        <v>226004871</v>
      </c>
      <c r="B1196" t="s">
        <v>1563</v>
      </c>
      <c r="C1196" t="s">
        <v>1563</v>
      </c>
      <c r="D1196" t="s">
        <v>17197</v>
      </c>
      <c r="E1196" t="s">
        <v>1565</v>
      </c>
      <c r="F1196" t="s">
        <v>321</v>
      </c>
      <c r="G1196" t="s">
        <v>15957</v>
      </c>
      <c r="H1196" t="s">
        <v>15994</v>
      </c>
      <c r="I1196">
        <v>1</v>
      </c>
      <c r="J1196" t="s">
        <v>8315</v>
      </c>
      <c r="K1196" t="s">
        <v>17231</v>
      </c>
      <c r="L1196">
        <v>26101001</v>
      </c>
      <c r="M1196">
        <v>1020201776748</v>
      </c>
    </row>
    <row r="1197" spans="1:13" x14ac:dyDescent="0.25">
      <c r="A1197" t="s">
        <v>14189</v>
      </c>
      <c r="B1197" t="s">
        <v>14190</v>
      </c>
      <c r="C1197" t="s">
        <v>14190</v>
      </c>
      <c r="D1197" t="s">
        <v>17197</v>
      </c>
      <c r="E1197" t="s">
        <v>1565</v>
      </c>
      <c r="F1197" t="s">
        <v>321</v>
      </c>
      <c r="G1197" t="s">
        <v>15998</v>
      </c>
      <c r="H1197" t="s">
        <v>15994</v>
      </c>
      <c r="J1197" t="s">
        <v>8315</v>
      </c>
      <c r="K1197" t="s">
        <v>17232</v>
      </c>
      <c r="L1197">
        <v>26101001</v>
      </c>
      <c r="M1197">
        <v>1020201776748</v>
      </c>
    </row>
    <row r="1198" spans="1:13" x14ac:dyDescent="0.25">
      <c r="A1198">
        <v>226004906</v>
      </c>
      <c r="B1198" t="s">
        <v>1572</v>
      </c>
      <c r="C1198" t="s">
        <v>1572</v>
      </c>
      <c r="D1198" t="s">
        <v>17197</v>
      </c>
      <c r="E1198" t="s">
        <v>1574</v>
      </c>
      <c r="F1198" t="s">
        <v>325</v>
      </c>
      <c r="G1198" t="s">
        <v>15957</v>
      </c>
      <c r="H1198" t="s">
        <v>15994</v>
      </c>
      <c r="I1198">
        <v>0</v>
      </c>
      <c r="J1198" t="s">
        <v>8315</v>
      </c>
      <c r="K1198" t="s">
        <v>17233</v>
      </c>
      <c r="L1198">
        <v>26101001</v>
      </c>
      <c r="M1198">
        <v>1020201774196</v>
      </c>
    </row>
    <row r="1199" spans="1:13" x14ac:dyDescent="0.25">
      <c r="A1199">
        <v>226004945</v>
      </c>
      <c r="B1199" t="s">
        <v>1581</v>
      </c>
      <c r="C1199" t="s">
        <v>1581</v>
      </c>
      <c r="D1199" t="s">
        <v>17197</v>
      </c>
      <c r="E1199" t="s">
        <v>1583</v>
      </c>
      <c r="F1199" t="s">
        <v>321</v>
      </c>
      <c r="G1199" t="s">
        <v>15957</v>
      </c>
      <c r="H1199" t="s">
        <v>15994</v>
      </c>
      <c r="I1199">
        <v>0</v>
      </c>
      <c r="J1199" t="s">
        <v>8315</v>
      </c>
      <c r="K1199" t="s">
        <v>17234</v>
      </c>
      <c r="L1199">
        <v>26101001</v>
      </c>
      <c r="M1199">
        <v>1020201774780</v>
      </c>
    </row>
    <row r="1200" spans="1:13" x14ac:dyDescent="0.25">
      <c r="A1200">
        <v>226005441</v>
      </c>
      <c r="B1200" t="s">
        <v>1522</v>
      </c>
      <c r="C1200" t="s">
        <v>1522</v>
      </c>
      <c r="D1200" t="s">
        <v>17197</v>
      </c>
      <c r="E1200" t="s">
        <v>1524</v>
      </c>
      <c r="F1200" t="s">
        <v>321</v>
      </c>
      <c r="G1200" t="s">
        <v>15957</v>
      </c>
      <c r="H1200" t="s">
        <v>15994</v>
      </c>
      <c r="I1200">
        <v>0</v>
      </c>
      <c r="J1200" t="s">
        <v>8315</v>
      </c>
      <c r="K1200" t="s">
        <v>17235</v>
      </c>
      <c r="L1200">
        <v>26101001</v>
      </c>
      <c r="M1200">
        <v>1020201775461</v>
      </c>
    </row>
    <row r="1201" spans="1:13" x14ac:dyDescent="0.25">
      <c r="A1201">
        <v>227000260</v>
      </c>
      <c r="B1201" t="s">
        <v>6596</v>
      </c>
      <c r="C1201" t="s">
        <v>6596</v>
      </c>
      <c r="D1201" t="s">
        <v>17236</v>
      </c>
      <c r="E1201" t="s">
        <v>6598</v>
      </c>
      <c r="F1201" t="s">
        <v>321</v>
      </c>
      <c r="G1201" t="s">
        <v>15957</v>
      </c>
      <c r="H1201" t="s">
        <v>15994</v>
      </c>
      <c r="I1201">
        <v>0</v>
      </c>
      <c r="J1201" t="s">
        <v>8315</v>
      </c>
      <c r="K1201" t="s">
        <v>17237</v>
      </c>
      <c r="L1201">
        <v>22701001</v>
      </c>
      <c r="M1201">
        <v>1020201012468</v>
      </c>
    </row>
    <row r="1202" spans="1:13" x14ac:dyDescent="0.25">
      <c r="A1202">
        <v>227001753</v>
      </c>
      <c r="B1202" t="s">
        <v>1630</v>
      </c>
      <c r="C1202" t="s">
        <v>1630</v>
      </c>
      <c r="D1202" t="s">
        <v>17236</v>
      </c>
      <c r="E1202" t="s">
        <v>17239</v>
      </c>
      <c r="F1202" t="s">
        <v>325</v>
      </c>
      <c r="G1202" t="s">
        <v>15957</v>
      </c>
      <c r="H1202" t="s">
        <v>15994</v>
      </c>
      <c r="I1202">
        <v>0</v>
      </c>
      <c r="J1202" t="s">
        <v>8315</v>
      </c>
      <c r="K1202" t="s">
        <v>17240</v>
      </c>
      <c r="L1202">
        <v>22701001</v>
      </c>
      <c r="M1202">
        <v>1020201012413</v>
      </c>
    </row>
    <row r="1203" spans="1:13" x14ac:dyDescent="0.25">
      <c r="A1203">
        <v>227002210</v>
      </c>
      <c r="B1203" t="s">
        <v>1633</v>
      </c>
      <c r="C1203" t="s">
        <v>1633</v>
      </c>
      <c r="D1203" t="s">
        <v>17236</v>
      </c>
      <c r="E1203" t="s">
        <v>1635</v>
      </c>
      <c r="F1203" t="s">
        <v>321</v>
      </c>
      <c r="G1203" t="s">
        <v>15957</v>
      </c>
      <c r="H1203" t="s">
        <v>15994</v>
      </c>
      <c r="I1203">
        <v>0</v>
      </c>
      <c r="J1203" t="s">
        <v>8315</v>
      </c>
      <c r="K1203" t="s">
        <v>17241</v>
      </c>
      <c r="L1203">
        <v>22701001</v>
      </c>
      <c r="M1203">
        <v>1020201011412</v>
      </c>
    </row>
    <row r="1204" spans="1:13" x14ac:dyDescent="0.25">
      <c r="A1204">
        <v>227002228</v>
      </c>
      <c r="B1204" t="s">
        <v>6584</v>
      </c>
      <c r="C1204" t="s">
        <v>6584</v>
      </c>
      <c r="D1204" t="s">
        <v>17236</v>
      </c>
      <c r="E1204" t="s">
        <v>6586</v>
      </c>
      <c r="F1204" t="s">
        <v>321</v>
      </c>
      <c r="G1204" t="s">
        <v>15957</v>
      </c>
      <c r="H1204" t="s">
        <v>15994</v>
      </c>
      <c r="I1204">
        <v>1</v>
      </c>
      <c r="J1204" t="s">
        <v>8315</v>
      </c>
      <c r="K1204" t="s">
        <v>17242</v>
      </c>
      <c r="L1204">
        <v>22701001</v>
      </c>
      <c r="M1204">
        <v>1020201011423</v>
      </c>
    </row>
    <row r="1205" spans="1:13" x14ac:dyDescent="0.25">
      <c r="A1205" t="s">
        <v>14191</v>
      </c>
      <c r="B1205" t="s">
        <v>14192</v>
      </c>
      <c r="C1205" t="s">
        <v>14192</v>
      </c>
      <c r="D1205" t="s">
        <v>17236</v>
      </c>
      <c r="E1205" t="s">
        <v>6586</v>
      </c>
      <c r="F1205" t="s">
        <v>321</v>
      </c>
      <c r="G1205" t="s">
        <v>15998</v>
      </c>
      <c r="H1205" t="s">
        <v>15994</v>
      </c>
      <c r="J1205" t="s">
        <v>8315</v>
      </c>
      <c r="K1205" t="s">
        <v>17243</v>
      </c>
      <c r="L1205">
        <v>22701001</v>
      </c>
      <c r="M1205">
        <v>1020201011423</v>
      </c>
    </row>
    <row r="1206" spans="1:13" x14ac:dyDescent="0.25">
      <c r="A1206">
        <v>227002267</v>
      </c>
      <c r="B1206" t="s">
        <v>1669</v>
      </c>
      <c r="C1206" t="s">
        <v>1669</v>
      </c>
      <c r="D1206" t="s">
        <v>17236</v>
      </c>
      <c r="E1206" t="s">
        <v>1671</v>
      </c>
      <c r="F1206" t="s">
        <v>321</v>
      </c>
      <c r="G1206" t="s">
        <v>15957</v>
      </c>
      <c r="H1206" t="s">
        <v>15994</v>
      </c>
      <c r="I1206">
        <v>0</v>
      </c>
      <c r="J1206" t="s">
        <v>8315</v>
      </c>
      <c r="K1206" t="s">
        <v>17244</v>
      </c>
      <c r="L1206">
        <v>22701001</v>
      </c>
      <c r="M1206">
        <v>1020201011401</v>
      </c>
    </row>
    <row r="1207" spans="1:13" x14ac:dyDescent="0.25">
      <c r="A1207">
        <v>227002316</v>
      </c>
      <c r="B1207" t="s">
        <v>1663</v>
      </c>
      <c r="C1207" t="s">
        <v>1663</v>
      </c>
      <c r="D1207" t="s">
        <v>17236</v>
      </c>
      <c r="E1207" t="s">
        <v>1665</v>
      </c>
      <c r="F1207" t="s">
        <v>321</v>
      </c>
      <c r="G1207" t="s">
        <v>15957</v>
      </c>
      <c r="H1207" t="s">
        <v>15994</v>
      </c>
      <c r="I1207">
        <v>0</v>
      </c>
      <c r="J1207" t="s">
        <v>8315</v>
      </c>
      <c r="K1207" t="s">
        <v>17245</v>
      </c>
      <c r="L1207">
        <v>22701001</v>
      </c>
      <c r="M1207">
        <v>1020201011478</v>
      </c>
    </row>
    <row r="1208" spans="1:13" x14ac:dyDescent="0.25">
      <c r="A1208">
        <v>227002348</v>
      </c>
      <c r="B1208" t="s">
        <v>1627</v>
      </c>
      <c r="C1208" t="s">
        <v>1627</v>
      </c>
      <c r="D1208" t="s">
        <v>17236</v>
      </c>
      <c r="E1208" t="s">
        <v>1629</v>
      </c>
      <c r="F1208" t="s">
        <v>321</v>
      </c>
      <c r="G1208" t="s">
        <v>15957</v>
      </c>
      <c r="H1208" t="s">
        <v>15994</v>
      </c>
      <c r="I1208">
        <v>1</v>
      </c>
      <c r="J1208" t="s">
        <v>8315</v>
      </c>
      <c r="K1208" t="s">
        <v>17246</v>
      </c>
      <c r="L1208">
        <v>22701001</v>
      </c>
      <c r="M1208">
        <v>1020201013326</v>
      </c>
    </row>
    <row r="1209" spans="1:13" x14ac:dyDescent="0.25">
      <c r="A1209" t="s">
        <v>14193</v>
      </c>
      <c r="B1209" t="s">
        <v>14194</v>
      </c>
      <c r="C1209" t="s">
        <v>14194</v>
      </c>
      <c r="D1209" t="s">
        <v>17236</v>
      </c>
      <c r="E1209" t="s">
        <v>1629</v>
      </c>
      <c r="F1209" t="s">
        <v>321</v>
      </c>
      <c r="G1209" t="s">
        <v>15998</v>
      </c>
      <c r="H1209" t="s">
        <v>15994</v>
      </c>
      <c r="J1209" t="s">
        <v>8315</v>
      </c>
      <c r="K1209" t="s">
        <v>17247</v>
      </c>
      <c r="L1209">
        <v>22701001</v>
      </c>
      <c r="M1209">
        <v>1020201013326</v>
      </c>
    </row>
    <row r="1210" spans="1:13" x14ac:dyDescent="0.25">
      <c r="A1210">
        <v>227002404</v>
      </c>
      <c r="B1210" t="s">
        <v>1666</v>
      </c>
      <c r="C1210" t="s">
        <v>1666</v>
      </c>
      <c r="D1210" t="s">
        <v>17236</v>
      </c>
      <c r="E1210" t="s">
        <v>1668</v>
      </c>
      <c r="F1210" t="s">
        <v>321</v>
      </c>
      <c r="G1210" t="s">
        <v>15957</v>
      </c>
      <c r="H1210" t="s">
        <v>15994</v>
      </c>
      <c r="I1210">
        <v>0</v>
      </c>
      <c r="J1210" t="s">
        <v>8315</v>
      </c>
      <c r="K1210" t="s">
        <v>17248</v>
      </c>
      <c r="L1210">
        <v>22701001</v>
      </c>
      <c r="M1210">
        <v>1020201011379</v>
      </c>
    </row>
    <row r="1211" spans="1:13" x14ac:dyDescent="0.25">
      <c r="A1211">
        <v>227002443</v>
      </c>
      <c r="B1211" t="s">
        <v>1645</v>
      </c>
      <c r="C1211" t="s">
        <v>1645</v>
      </c>
      <c r="D1211" t="s">
        <v>17236</v>
      </c>
      <c r="E1211" t="s">
        <v>1647</v>
      </c>
      <c r="F1211" t="s">
        <v>321</v>
      </c>
      <c r="G1211" t="s">
        <v>15957</v>
      </c>
      <c r="H1211" t="s">
        <v>15994</v>
      </c>
      <c r="I1211">
        <v>1</v>
      </c>
      <c r="J1211" t="s">
        <v>8315</v>
      </c>
      <c r="K1211" t="s">
        <v>17249</v>
      </c>
      <c r="L1211">
        <v>22701001</v>
      </c>
      <c r="M1211">
        <v>1020201011380</v>
      </c>
    </row>
    <row r="1212" spans="1:13" x14ac:dyDescent="0.25">
      <c r="A1212" t="s">
        <v>14195</v>
      </c>
      <c r="B1212" t="s">
        <v>14196</v>
      </c>
      <c r="C1212" t="s">
        <v>14196</v>
      </c>
      <c r="D1212" t="s">
        <v>17236</v>
      </c>
      <c r="E1212" t="s">
        <v>1647</v>
      </c>
      <c r="F1212" t="s">
        <v>321</v>
      </c>
      <c r="G1212" t="s">
        <v>15998</v>
      </c>
      <c r="H1212" t="s">
        <v>15994</v>
      </c>
      <c r="J1212" t="s">
        <v>8315</v>
      </c>
      <c r="K1212" t="s">
        <v>14197</v>
      </c>
      <c r="L1212">
        <v>22701001</v>
      </c>
      <c r="M1212">
        <v>1020201011380</v>
      </c>
    </row>
    <row r="1213" spans="1:13" x14ac:dyDescent="0.25">
      <c r="A1213">
        <v>227002450</v>
      </c>
      <c r="B1213" t="s">
        <v>1640</v>
      </c>
      <c r="C1213" t="s">
        <v>1640</v>
      </c>
      <c r="D1213" t="s">
        <v>17236</v>
      </c>
      <c r="E1213" t="s">
        <v>8250</v>
      </c>
      <c r="F1213" t="s">
        <v>321</v>
      </c>
      <c r="G1213" t="s">
        <v>15957</v>
      </c>
      <c r="H1213" t="s">
        <v>15994</v>
      </c>
      <c r="I1213">
        <v>1</v>
      </c>
      <c r="J1213" t="s">
        <v>8315</v>
      </c>
      <c r="K1213" t="s">
        <v>17250</v>
      </c>
      <c r="L1213">
        <v>22701001</v>
      </c>
      <c r="M1213">
        <v>1020201012545</v>
      </c>
    </row>
    <row r="1214" spans="1:13" x14ac:dyDescent="0.25">
      <c r="A1214" t="s">
        <v>14198</v>
      </c>
      <c r="B1214" t="s">
        <v>14199</v>
      </c>
      <c r="C1214" t="s">
        <v>14199</v>
      </c>
      <c r="D1214" t="s">
        <v>17236</v>
      </c>
      <c r="E1214" t="s">
        <v>8250</v>
      </c>
      <c r="F1214" t="s">
        <v>321</v>
      </c>
      <c r="G1214" t="s">
        <v>15998</v>
      </c>
      <c r="H1214" t="s">
        <v>15994</v>
      </c>
      <c r="J1214" t="s">
        <v>8315</v>
      </c>
      <c r="K1214" t="s">
        <v>17251</v>
      </c>
      <c r="L1214">
        <v>22701001</v>
      </c>
      <c r="M1214">
        <v>1020201012545</v>
      </c>
    </row>
    <row r="1215" spans="1:13" x14ac:dyDescent="0.25">
      <c r="A1215">
        <v>227002468</v>
      </c>
      <c r="B1215" t="s">
        <v>17252</v>
      </c>
      <c r="C1215" t="s">
        <v>17252</v>
      </c>
      <c r="D1215" t="s">
        <v>17236</v>
      </c>
      <c r="E1215" t="s">
        <v>1653</v>
      </c>
      <c r="F1215" t="s">
        <v>414</v>
      </c>
      <c r="G1215" t="s">
        <v>15957</v>
      </c>
      <c r="H1215" t="s">
        <v>15994</v>
      </c>
      <c r="I1215">
        <v>2</v>
      </c>
      <c r="J1215" t="s">
        <v>8315</v>
      </c>
      <c r="K1215" t="s">
        <v>17253</v>
      </c>
      <c r="L1215">
        <v>22701001</v>
      </c>
      <c r="M1215">
        <v>1020201011490</v>
      </c>
    </row>
    <row r="1216" spans="1:13" x14ac:dyDescent="0.25">
      <c r="A1216" t="s">
        <v>14200</v>
      </c>
      <c r="B1216" t="s">
        <v>14201</v>
      </c>
      <c r="C1216" t="s">
        <v>14201</v>
      </c>
      <c r="D1216" t="s">
        <v>17236</v>
      </c>
      <c r="E1216" t="s">
        <v>1653</v>
      </c>
      <c r="F1216" t="s">
        <v>414</v>
      </c>
      <c r="G1216" t="s">
        <v>15998</v>
      </c>
      <c r="H1216" t="s">
        <v>15994</v>
      </c>
      <c r="J1216" t="s">
        <v>8315</v>
      </c>
      <c r="K1216" t="s">
        <v>14202</v>
      </c>
      <c r="L1216">
        <v>22701001</v>
      </c>
      <c r="M1216">
        <v>1020201011490</v>
      </c>
    </row>
    <row r="1217" spans="1:13" x14ac:dyDescent="0.25">
      <c r="A1217">
        <v>227002475</v>
      </c>
      <c r="B1217" t="s">
        <v>17254</v>
      </c>
      <c r="C1217" t="s">
        <v>17254</v>
      </c>
      <c r="D1217" t="s">
        <v>17236</v>
      </c>
      <c r="E1217" t="s">
        <v>1659</v>
      </c>
      <c r="F1217" t="s">
        <v>414</v>
      </c>
      <c r="G1217" t="s">
        <v>15957</v>
      </c>
      <c r="H1217" t="s">
        <v>15994</v>
      </c>
      <c r="I1217">
        <v>2</v>
      </c>
      <c r="J1217" t="s">
        <v>8315</v>
      </c>
      <c r="K1217" t="s">
        <v>17255</v>
      </c>
      <c r="L1217">
        <v>22701001</v>
      </c>
      <c r="M1217">
        <v>1020201011489</v>
      </c>
    </row>
    <row r="1218" spans="1:13" x14ac:dyDescent="0.25">
      <c r="A1218" t="s">
        <v>14203</v>
      </c>
      <c r="B1218" t="s">
        <v>14204</v>
      </c>
      <c r="C1218" t="s">
        <v>14204</v>
      </c>
      <c r="D1218" t="s">
        <v>17236</v>
      </c>
      <c r="E1218" t="s">
        <v>1659</v>
      </c>
      <c r="F1218" t="s">
        <v>414</v>
      </c>
      <c r="G1218" t="s">
        <v>15998</v>
      </c>
      <c r="H1218" t="s">
        <v>15994</v>
      </c>
      <c r="J1218" t="s">
        <v>8315</v>
      </c>
      <c r="K1218" t="s">
        <v>14205</v>
      </c>
      <c r="L1218">
        <v>22701001</v>
      </c>
      <c r="M1218">
        <v>1020201011489</v>
      </c>
    </row>
    <row r="1219" spans="1:13" x14ac:dyDescent="0.25">
      <c r="A1219" t="s">
        <v>14206</v>
      </c>
      <c r="B1219" t="s">
        <v>14207</v>
      </c>
      <c r="C1219" t="s">
        <v>14207</v>
      </c>
      <c r="D1219" t="s">
        <v>17236</v>
      </c>
      <c r="E1219" t="s">
        <v>1659</v>
      </c>
      <c r="F1219" t="s">
        <v>414</v>
      </c>
      <c r="G1219" t="s">
        <v>15998</v>
      </c>
      <c r="H1219" t="s">
        <v>15994</v>
      </c>
      <c r="J1219" t="s">
        <v>8315</v>
      </c>
      <c r="K1219" t="s">
        <v>17256</v>
      </c>
      <c r="L1219">
        <v>22701001</v>
      </c>
      <c r="M1219">
        <v>1020201011489</v>
      </c>
    </row>
    <row r="1220" spans="1:13" x14ac:dyDescent="0.25">
      <c r="A1220">
        <v>227002482</v>
      </c>
      <c r="B1220" t="s">
        <v>17257</v>
      </c>
      <c r="C1220" t="s">
        <v>17257</v>
      </c>
      <c r="D1220" t="s">
        <v>17236</v>
      </c>
      <c r="E1220" t="s">
        <v>1656</v>
      </c>
      <c r="F1220" t="s">
        <v>549</v>
      </c>
      <c r="G1220" t="s">
        <v>15957</v>
      </c>
      <c r="H1220" t="s">
        <v>15994</v>
      </c>
      <c r="I1220">
        <v>1</v>
      </c>
      <c r="J1220" t="s">
        <v>8315</v>
      </c>
      <c r="K1220" t="s">
        <v>17258</v>
      </c>
      <c r="L1220">
        <v>22701001</v>
      </c>
      <c r="M1220">
        <v>1020201011467</v>
      </c>
    </row>
    <row r="1221" spans="1:13" x14ac:dyDescent="0.25">
      <c r="A1221" t="s">
        <v>14208</v>
      </c>
      <c r="B1221" t="s">
        <v>14209</v>
      </c>
      <c r="C1221" t="s">
        <v>14209</v>
      </c>
      <c r="D1221" t="s">
        <v>17236</v>
      </c>
      <c r="E1221" t="s">
        <v>1656</v>
      </c>
      <c r="F1221" t="s">
        <v>549</v>
      </c>
      <c r="G1221" t="s">
        <v>15998</v>
      </c>
      <c r="H1221" t="s">
        <v>15994</v>
      </c>
      <c r="J1221" t="s">
        <v>8315</v>
      </c>
      <c r="K1221" t="s">
        <v>14210</v>
      </c>
      <c r="L1221">
        <v>22701001</v>
      </c>
      <c r="M1221">
        <v>1020201011467</v>
      </c>
    </row>
    <row r="1222" spans="1:13" x14ac:dyDescent="0.25">
      <c r="A1222">
        <v>227002490</v>
      </c>
      <c r="B1222" t="s">
        <v>17259</v>
      </c>
      <c r="C1222" t="s">
        <v>17259</v>
      </c>
      <c r="D1222" t="s">
        <v>17236</v>
      </c>
      <c r="E1222" t="s">
        <v>1674</v>
      </c>
      <c r="F1222" t="s">
        <v>414</v>
      </c>
      <c r="G1222" t="s">
        <v>15957</v>
      </c>
      <c r="H1222" t="s">
        <v>15994</v>
      </c>
      <c r="I1222">
        <v>2</v>
      </c>
      <c r="J1222" t="s">
        <v>8315</v>
      </c>
      <c r="K1222" t="s">
        <v>17260</v>
      </c>
      <c r="L1222">
        <v>22701001</v>
      </c>
      <c r="M1222">
        <v>1020201011346</v>
      </c>
    </row>
    <row r="1223" spans="1:13" x14ac:dyDescent="0.25">
      <c r="A1223" t="s">
        <v>14211</v>
      </c>
      <c r="B1223" t="s">
        <v>14212</v>
      </c>
      <c r="C1223" t="s">
        <v>14212</v>
      </c>
      <c r="D1223" t="s">
        <v>17236</v>
      </c>
      <c r="E1223" t="s">
        <v>1674</v>
      </c>
      <c r="F1223" t="s">
        <v>414</v>
      </c>
      <c r="G1223" t="s">
        <v>15998</v>
      </c>
      <c r="H1223" t="s">
        <v>15994</v>
      </c>
      <c r="J1223" t="s">
        <v>8315</v>
      </c>
      <c r="K1223" t="s">
        <v>17261</v>
      </c>
      <c r="L1223">
        <v>22701001</v>
      </c>
      <c r="M1223">
        <v>1020201011346</v>
      </c>
    </row>
    <row r="1224" spans="1:13" x14ac:dyDescent="0.25">
      <c r="A1224" t="s">
        <v>14213</v>
      </c>
      <c r="B1224" t="s">
        <v>14214</v>
      </c>
      <c r="C1224" t="s">
        <v>14214</v>
      </c>
      <c r="D1224" t="s">
        <v>17236</v>
      </c>
      <c r="E1224" t="s">
        <v>1674</v>
      </c>
      <c r="F1224" t="s">
        <v>414</v>
      </c>
      <c r="G1224" t="s">
        <v>15998</v>
      </c>
      <c r="H1224" t="s">
        <v>15994</v>
      </c>
      <c r="J1224" t="s">
        <v>8315</v>
      </c>
      <c r="K1224" t="s">
        <v>17262</v>
      </c>
      <c r="L1224">
        <v>22701001</v>
      </c>
      <c r="M1224">
        <v>1020201011346</v>
      </c>
    </row>
    <row r="1225" spans="1:13" x14ac:dyDescent="0.25">
      <c r="A1225">
        <v>227002588</v>
      </c>
      <c r="B1225" t="s">
        <v>1675</v>
      </c>
      <c r="C1225" t="s">
        <v>1675</v>
      </c>
      <c r="D1225" t="s">
        <v>17236</v>
      </c>
      <c r="E1225" t="s">
        <v>1677</v>
      </c>
      <c r="F1225" t="s">
        <v>321</v>
      </c>
      <c r="G1225" t="s">
        <v>15957</v>
      </c>
      <c r="H1225" t="s">
        <v>15994</v>
      </c>
      <c r="I1225">
        <v>0</v>
      </c>
      <c r="J1225" t="s">
        <v>8315</v>
      </c>
      <c r="K1225" t="s">
        <v>17263</v>
      </c>
      <c r="L1225">
        <v>22701001</v>
      </c>
      <c r="M1225">
        <v>1020201012446</v>
      </c>
    </row>
    <row r="1226" spans="1:13" x14ac:dyDescent="0.25">
      <c r="A1226">
        <v>227002669</v>
      </c>
      <c r="B1226" t="s">
        <v>1636</v>
      </c>
      <c r="C1226" t="s">
        <v>1636</v>
      </c>
      <c r="D1226" t="s">
        <v>17236</v>
      </c>
      <c r="E1226" t="s">
        <v>1638</v>
      </c>
      <c r="F1226" t="s">
        <v>1639</v>
      </c>
      <c r="G1226" t="s">
        <v>15957</v>
      </c>
      <c r="H1226" t="s">
        <v>15994</v>
      </c>
      <c r="I1226">
        <v>0</v>
      </c>
      <c r="J1226" t="s">
        <v>8416</v>
      </c>
      <c r="K1226" t="s">
        <v>17264</v>
      </c>
      <c r="L1226">
        <v>22701001</v>
      </c>
      <c r="M1226">
        <v>1020201011544</v>
      </c>
    </row>
    <row r="1227" spans="1:13" x14ac:dyDescent="0.25">
      <c r="A1227">
        <v>227002796</v>
      </c>
      <c r="B1227" t="s">
        <v>17265</v>
      </c>
      <c r="C1227" t="s">
        <v>17265</v>
      </c>
      <c r="D1227" t="s">
        <v>17236</v>
      </c>
      <c r="E1227" t="s">
        <v>6610</v>
      </c>
      <c r="F1227" t="s">
        <v>414</v>
      </c>
      <c r="G1227" t="s">
        <v>15957</v>
      </c>
      <c r="H1227" t="s">
        <v>15994</v>
      </c>
      <c r="I1227">
        <v>1</v>
      </c>
      <c r="J1227" t="s">
        <v>8315</v>
      </c>
      <c r="K1227" t="s">
        <v>17266</v>
      </c>
      <c r="L1227">
        <v>22701001</v>
      </c>
      <c r="M1227">
        <v>1020201011445</v>
      </c>
    </row>
    <row r="1228" spans="1:13" x14ac:dyDescent="0.25">
      <c r="A1228" t="s">
        <v>14215</v>
      </c>
      <c r="B1228" t="s">
        <v>14216</v>
      </c>
      <c r="C1228" t="s">
        <v>14216</v>
      </c>
      <c r="D1228" t="s">
        <v>17236</v>
      </c>
      <c r="E1228" t="s">
        <v>6610</v>
      </c>
      <c r="F1228" t="s">
        <v>414</v>
      </c>
      <c r="G1228" t="s">
        <v>15998</v>
      </c>
      <c r="H1228" t="s">
        <v>15994</v>
      </c>
      <c r="J1228" t="s">
        <v>8315</v>
      </c>
      <c r="K1228" t="s">
        <v>17250</v>
      </c>
      <c r="L1228">
        <v>22701001</v>
      </c>
      <c r="M1228">
        <v>1020201011445</v>
      </c>
    </row>
    <row r="1229" spans="1:13" x14ac:dyDescent="0.25">
      <c r="A1229" t="s">
        <v>14217</v>
      </c>
      <c r="B1229" t="s">
        <v>14218</v>
      </c>
      <c r="C1229" t="s">
        <v>14218</v>
      </c>
      <c r="D1229" t="s">
        <v>17236</v>
      </c>
      <c r="E1229" t="s">
        <v>6610</v>
      </c>
      <c r="F1229" t="s">
        <v>414</v>
      </c>
      <c r="G1229" t="s">
        <v>15998</v>
      </c>
      <c r="H1229" t="s">
        <v>15994</v>
      </c>
      <c r="J1229" t="s">
        <v>8416</v>
      </c>
      <c r="K1229" t="s">
        <v>17267</v>
      </c>
      <c r="L1229">
        <v>22701001</v>
      </c>
      <c r="M1229">
        <v>1020201011445</v>
      </c>
    </row>
    <row r="1230" spans="1:13" x14ac:dyDescent="0.25">
      <c r="A1230">
        <v>227002845</v>
      </c>
      <c r="B1230" t="s">
        <v>1624</v>
      </c>
      <c r="C1230" t="s">
        <v>1624</v>
      </c>
      <c r="D1230" t="s">
        <v>17236</v>
      </c>
      <c r="E1230" t="s">
        <v>1626</v>
      </c>
      <c r="F1230" t="s">
        <v>321</v>
      </c>
      <c r="G1230" t="s">
        <v>15957</v>
      </c>
      <c r="H1230" t="s">
        <v>15994</v>
      </c>
      <c r="I1230">
        <v>2</v>
      </c>
      <c r="J1230" t="s">
        <v>8315</v>
      </c>
      <c r="K1230" t="s">
        <v>17268</v>
      </c>
      <c r="L1230">
        <v>22701001</v>
      </c>
      <c r="M1230">
        <v>1020201011533</v>
      </c>
    </row>
    <row r="1231" spans="1:13" x14ac:dyDescent="0.25">
      <c r="A1231" t="s">
        <v>14219</v>
      </c>
      <c r="B1231" t="s">
        <v>14220</v>
      </c>
      <c r="C1231" t="s">
        <v>14220</v>
      </c>
      <c r="D1231" t="s">
        <v>17236</v>
      </c>
      <c r="E1231" t="s">
        <v>1626</v>
      </c>
      <c r="F1231" t="s">
        <v>321</v>
      </c>
      <c r="G1231" t="s">
        <v>15998</v>
      </c>
      <c r="H1231" t="s">
        <v>15994</v>
      </c>
      <c r="J1231" t="s">
        <v>8315</v>
      </c>
      <c r="K1231" t="s">
        <v>14221</v>
      </c>
      <c r="L1231">
        <v>22701001</v>
      </c>
      <c r="M1231">
        <v>1020201011533</v>
      </c>
    </row>
    <row r="1232" spans="1:13" x14ac:dyDescent="0.25">
      <c r="A1232" t="s">
        <v>14222</v>
      </c>
      <c r="B1232" t="s">
        <v>14225</v>
      </c>
      <c r="C1232" t="s">
        <v>14225</v>
      </c>
      <c r="D1232" t="s">
        <v>17236</v>
      </c>
      <c r="E1232" t="s">
        <v>1626</v>
      </c>
      <c r="F1232" t="s">
        <v>321</v>
      </c>
      <c r="G1232" t="s">
        <v>15998</v>
      </c>
      <c r="H1232" t="s">
        <v>15994</v>
      </c>
      <c r="J1232" t="s">
        <v>8315</v>
      </c>
      <c r="K1232" t="s">
        <v>14226</v>
      </c>
      <c r="L1232">
        <v>22701001</v>
      </c>
      <c r="M1232">
        <v>1020201011533</v>
      </c>
    </row>
    <row r="1233" spans="1:13" x14ac:dyDescent="0.25">
      <c r="A1233" t="s">
        <v>14224</v>
      </c>
      <c r="B1233" t="s">
        <v>14223</v>
      </c>
      <c r="C1233" t="s">
        <v>14223</v>
      </c>
      <c r="D1233" t="s">
        <v>17236</v>
      </c>
      <c r="E1233" t="s">
        <v>1626</v>
      </c>
      <c r="F1233" t="s">
        <v>321</v>
      </c>
      <c r="G1233" t="s">
        <v>15998</v>
      </c>
      <c r="H1233" t="s">
        <v>15994</v>
      </c>
      <c r="J1233" t="s">
        <v>8315</v>
      </c>
      <c r="K1233" t="s">
        <v>17269</v>
      </c>
      <c r="L1233">
        <v>22701001</v>
      </c>
      <c r="M1233">
        <v>1020201011533</v>
      </c>
    </row>
    <row r="1234" spans="1:13" x14ac:dyDescent="0.25">
      <c r="A1234">
        <v>227002860</v>
      </c>
      <c r="B1234" t="s">
        <v>17270</v>
      </c>
      <c r="C1234" t="s">
        <v>17270</v>
      </c>
      <c r="D1234" t="s">
        <v>17236</v>
      </c>
      <c r="E1234" t="s">
        <v>1623</v>
      </c>
      <c r="F1234" t="s">
        <v>321</v>
      </c>
      <c r="G1234" t="s">
        <v>15957</v>
      </c>
      <c r="H1234" t="s">
        <v>15994</v>
      </c>
      <c r="I1234">
        <v>0</v>
      </c>
      <c r="J1234" t="s">
        <v>8315</v>
      </c>
      <c r="K1234" t="s">
        <v>9641</v>
      </c>
      <c r="L1234">
        <v>22701001</v>
      </c>
      <c r="M1234">
        <v>1020201013821</v>
      </c>
    </row>
    <row r="1235" spans="1:13" x14ac:dyDescent="0.25">
      <c r="A1235">
        <v>227002877</v>
      </c>
      <c r="B1235" t="s">
        <v>17271</v>
      </c>
      <c r="C1235" t="s">
        <v>17271</v>
      </c>
      <c r="D1235" t="s">
        <v>17236</v>
      </c>
      <c r="E1235" t="s">
        <v>6601</v>
      </c>
      <c r="F1235" t="s">
        <v>1639</v>
      </c>
      <c r="G1235" t="s">
        <v>15957</v>
      </c>
      <c r="H1235" t="s">
        <v>15994</v>
      </c>
      <c r="I1235">
        <v>0</v>
      </c>
      <c r="J1235" t="s">
        <v>8416</v>
      </c>
      <c r="K1235" t="s">
        <v>17272</v>
      </c>
      <c r="L1235">
        <v>22701001</v>
      </c>
      <c r="M1235">
        <v>1020201011522</v>
      </c>
    </row>
    <row r="1236" spans="1:13" x14ac:dyDescent="0.25">
      <c r="A1236">
        <v>227002997</v>
      </c>
      <c r="B1236" t="s">
        <v>6602</v>
      </c>
      <c r="C1236" t="s">
        <v>6602</v>
      </c>
      <c r="D1236" t="s">
        <v>17236</v>
      </c>
      <c r="E1236" t="s">
        <v>6604</v>
      </c>
      <c r="F1236" t="s">
        <v>321</v>
      </c>
      <c r="G1236" t="s">
        <v>15957</v>
      </c>
      <c r="H1236" t="s">
        <v>15994</v>
      </c>
      <c r="I1236">
        <v>0</v>
      </c>
      <c r="J1236" t="s">
        <v>8315</v>
      </c>
      <c r="K1236" t="s">
        <v>17273</v>
      </c>
      <c r="L1236">
        <v>22701001</v>
      </c>
      <c r="M1236">
        <v>1020201012864</v>
      </c>
    </row>
    <row r="1237" spans="1:13" x14ac:dyDescent="0.25">
      <c r="A1237">
        <v>227003310</v>
      </c>
      <c r="B1237" t="s">
        <v>6605</v>
      </c>
      <c r="C1237" t="s">
        <v>6605</v>
      </c>
      <c r="D1237" t="s">
        <v>17236</v>
      </c>
      <c r="E1237" t="s">
        <v>6607</v>
      </c>
      <c r="F1237" t="s">
        <v>657</v>
      </c>
      <c r="G1237" t="s">
        <v>15957</v>
      </c>
      <c r="H1237" t="s">
        <v>15994</v>
      </c>
      <c r="I1237">
        <v>0</v>
      </c>
      <c r="J1237" t="s">
        <v>8315</v>
      </c>
      <c r="K1237" t="s">
        <v>17275</v>
      </c>
      <c r="L1237">
        <v>22701001</v>
      </c>
      <c r="M1237">
        <v>1030200500087</v>
      </c>
    </row>
    <row r="1238" spans="1:13" x14ac:dyDescent="0.25">
      <c r="A1238">
        <v>227003447</v>
      </c>
      <c r="B1238" t="s">
        <v>17276</v>
      </c>
      <c r="C1238" t="s">
        <v>17276</v>
      </c>
      <c r="D1238" t="s">
        <v>17236</v>
      </c>
      <c r="E1238" t="s">
        <v>1662</v>
      </c>
      <c r="F1238" t="s">
        <v>321</v>
      </c>
      <c r="G1238" t="s">
        <v>15957</v>
      </c>
      <c r="H1238" t="s">
        <v>15994</v>
      </c>
      <c r="I1238">
        <v>0</v>
      </c>
      <c r="J1238" t="s">
        <v>8416</v>
      </c>
      <c r="K1238" t="s">
        <v>9653</v>
      </c>
      <c r="L1238">
        <v>22701001</v>
      </c>
      <c r="M1238">
        <v>1040200501550</v>
      </c>
    </row>
    <row r="1239" spans="1:13" x14ac:dyDescent="0.25">
      <c r="A1239">
        <v>227003486</v>
      </c>
      <c r="B1239" t="s">
        <v>17277</v>
      </c>
      <c r="C1239" t="s">
        <v>17277</v>
      </c>
      <c r="D1239" t="s">
        <v>17236</v>
      </c>
      <c r="E1239" t="s">
        <v>6592</v>
      </c>
      <c r="F1239" t="s">
        <v>321</v>
      </c>
      <c r="G1239" t="s">
        <v>15957</v>
      </c>
      <c r="H1239" t="s">
        <v>15994</v>
      </c>
      <c r="I1239">
        <v>0</v>
      </c>
      <c r="J1239" t="s">
        <v>8315</v>
      </c>
      <c r="K1239" t="s">
        <v>17238</v>
      </c>
      <c r="L1239">
        <v>22701001</v>
      </c>
      <c r="M1239">
        <v>1050200500360</v>
      </c>
    </row>
    <row r="1240" spans="1:13" x14ac:dyDescent="0.25">
      <c r="A1240">
        <v>227007106</v>
      </c>
      <c r="B1240" t="s">
        <v>17278</v>
      </c>
      <c r="C1240" t="s">
        <v>17278</v>
      </c>
      <c r="D1240" t="s">
        <v>17236</v>
      </c>
      <c r="E1240" t="s">
        <v>1650</v>
      </c>
      <c r="F1240" t="s">
        <v>414</v>
      </c>
      <c r="G1240" t="s">
        <v>15957</v>
      </c>
      <c r="H1240" t="s">
        <v>15994</v>
      </c>
      <c r="I1240">
        <v>0</v>
      </c>
      <c r="J1240" t="s">
        <v>8315</v>
      </c>
      <c r="K1240" t="s">
        <v>17279</v>
      </c>
      <c r="L1240">
        <v>22701001</v>
      </c>
      <c r="M1240">
        <v>1170280064525</v>
      </c>
    </row>
    <row r="1241" spans="1:13" x14ac:dyDescent="0.25">
      <c r="A1241">
        <v>227038111</v>
      </c>
      <c r="B1241" t="s">
        <v>17280</v>
      </c>
      <c r="C1241" t="s">
        <v>17280</v>
      </c>
      <c r="D1241" t="s">
        <v>17236</v>
      </c>
      <c r="E1241" t="s">
        <v>6595</v>
      </c>
      <c r="F1241" t="s">
        <v>414</v>
      </c>
      <c r="G1241" t="s">
        <v>15957</v>
      </c>
      <c r="H1241" t="s">
        <v>15994</v>
      </c>
      <c r="I1241">
        <v>0</v>
      </c>
      <c r="J1241" t="s">
        <v>8315</v>
      </c>
      <c r="K1241" t="s">
        <v>17281</v>
      </c>
      <c r="L1241">
        <v>22701001</v>
      </c>
      <c r="M1241">
        <v>1140280062152</v>
      </c>
    </row>
    <row r="1242" spans="1:13" x14ac:dyDescent="0.25">
      <c r="A1242">
        <v>228002291</v>
      </c>
      <c r="B1242" t="s">
        <v>1730</v>
      </c>
      <c r="C1242" t="s">
        <v>1730</v>
      </c>
      <c r="D1242" t="s">
        <v>17282</v>
      </c>
      <c r="E1242" t="s">
        <v>1732</v>
      </c>
      <c r="F1242" t="s">
        <v>321</v>
      </c>
      <c r="G1242" t="s">
        <v>15957</v>
      </c>
      <c r="H1242" t="s">
        <v>15994</v>
      </c>
      <c r="I1242">
        <v>0</v>
      </c>
      <c r="J1242" t="s">
        <v>8315</v>
      </c>
      <c r="K1242" t="s">
        <v>17283</v>
      </c>
      <c r="L1242">
        <v>22801001</v>
      </c>
      <c r="M1242">
        <v>1020200941023</v>
      </c>
    </row>
    <row r="1243" spans="1:13" x14ac:dyDescent="0.25">
      <c r="A1243">
        <v>228002340</v>
      </c>
      <c r="B1243" t="s">
        <v>1742</v>
      </c>
      <c r="C1243" t="s">
        <v>1742</v>
      </c>
      <c r="D1243" t="s">
        <v>17282</v>
      </c>
      <c r="E1243" t="s">
        <v>1744</v>
      </c>
      <c r="F1243" t="s">
        <v>321</v>
      </c>
      <c r="G1243" t="s">
        <v>15957</v>
      </c>
      <c r="H1243" t="s">
        <v>15994</v>
      </c>
      <c r="I1243">
        <v>2</v>
      </c>
      <c r="J1243" t="s">
        <v>8315</v>
      </c>
      <c r="K1243" t="s">
        <v>17284</v>
      </c>
      <c r="L1243">
        <v>22801001</v>
      </c>
      <c r="M1243">
        <v>1020200941397</v>
      </c>
    </row>
    <row r="1244" spans="1:13" x14ac:dyDescent="0.25">
      <c r="A1244" t="s">
        <v>14227</v>
      </c>
      <c r="B1244" t="s">
        <v>14228</v>
      </c>
      <c r="C1244" t="s">
        <v>14228</v>
      </c>
      <c r="D1244" t="s">
        <v>17282</v>
      </c>
      <c r="E1244" t="s">
        <v>1744</v>
      </c>
      <c r="F1244" t="s">
        <v>321</v>
      </c>
      <c r="G1244" t="s">
        <v>15998</v>
      </c>
      <c r="H1244" t="s">
        <v>15994</v>
      </c>
      <c r="J1244" t="s">
        <v>8315</v>
      </c>
      <c r="K1244" t="s">
        <v>17284</v>
      </c>
      <c r="L1244">
        <v>22801001</v>
      </c>
      <c r="M1244">
        <v>1020200941397</v>
      </c>
    </row>
    <row r="1245" spans="1:13" x14ac:dyDescent="0.25">
      <c r="A1245" t="s">
        <v>14229</v>
      </c>
      <c r="B1245" t="s">
        <v>14230</v>
      </c>
      <c r="C1245" t="s">
        <v>14230</v>
      </c>
      <c r="D1245" t="s">
        <v>17282</v>
      </c>
      <c r="E1245" t="s">
        <v>1744</v>
      </c>
      <c r="F1245" t="s">
        <v>321</v>
      </c>
      <c r="G1245" t="s">
        <v>15998</v>
      </c>
      <c r="H1245" t="s">
        <v>15994</v>
      </c>
      <c r="J1245" t="s">
        <v>8315</v>
      </c>
      <c r="K1245" t="s">
        <v>17285</v>
      </c>
      <c r="L1245">
        <v>22801001</v>
      </c>
      <c r="M1245">
        <v>1020200941397</v>
      </c>
    </row>
    <row r="1246" spans="1:13" x14ac:dyDescent="0.25">
      <c r="A1246">
        <v>228002894</v>
      </c>
      <c r="B1246" t="s">
        <v>1688</v>
      </c>
      <c r="C1246" t="s">
        <v>1688</v>
      </c>
      <c r="D1246" t="s">
        <v>17282</v>
      </c>
      <c r="E1246" t="s">
        <v>1690</v>
      </c>
      <c r="F1246" t="s">
        <v>321</v>
      </c>
      <c r="G1246" t="s">
        <v>15957</v>
      </c>
      <c r="H1246" t="s">
        <v>15994</v>
      </c>
      <c r="I1246">
        <v>0</v>
      </c>
      <c r="J1246" t="s">
        <v>8315</v>
      </c>
      <c r="K1246" t="s">
        <v>17286</v>
      </c>
      <c r="L1246">
        <v>22801001</v>
      </c>
      <c r="M1246">
        <v>1020200943883</v>
      </c>
    </row>
    <row r="1247" spans="1:13" x14ac:dyDescent="0.25">
      <c r="A1247">
        <v>228002936</v>
      </c>
      <c r="B1247" t="s">
        <v>1691</v>
      </c>
      <c r="C1247" t="s">
        <v>1691</v>
      </c>
      <c r="D1247" t="s">
        <v>17282</v>
      </c>
      <c r="E1247" t="s">
        <v>17287</v>
      </c>
      <c r="F1247" t="s">
        <v>325</v>
      </c>
      <c r="G1247" t="s">
        <v>15957</v>
      </c>
      <c r="H1247" t="s">
        <v>15994</v>
      </c>
      <c r="I1247">
        <v>0</v>
      </c>
      <c r="J1247" t="s">
        <v>8315</v>
      </c>
      <c r="K1247" t="s">
        <v>17288</v>
      </c>
      <c r="L1247">
        <v>22801001</v>
      </c>
      <c r="M1247">
        <v>1020200943179</v>
      </c>
    </row>
    <row r="1248" spans="1:13" x14ac:dyDescent="0.25">
      <c r="A1248">
        <v>228003009</v>
      </c>
      <c r="B1248" t="s">
        <v>1709</v>
      </c>
      <c r="C1248" t="s">
        <v>1709</v>
      </c>
      <c r="D1248" t="s">
        <v>17282</v>
      </c>
      <c r="E1248" t="s">
        <v>1693</v>
      </c>
      <c r="F1248" t="s">
        <v>325</v>
      </c>
      <c r="G1248" t="s">
        <v>15957</v>
      </c>
      <c r="H1248" t="s">
        <v>15994</v>
      </c>
      <c r="I1248">
        <v>3</v>
      </c>
      <c r="J1248" t="s">
        <v>8315</v>
      </c>
      <c r="K1248" t="s">
        <v>17289</v>
      </c>
      <c r="L1248">
        <v>22801001</v>
      </c>
      <c r="M1248">
        <v>1020200941100</v>
      </c>
    </row>
    <row r="1249" spans="1:13" x14ac:dyDescent="0.25">
      <c r="A1249" t="s">
        <v>14231</v>
      </c>
      <c r="B1249" t="s">
        <v>14232</v>
      </c>
      <c r="C1249" t="s">
        <v>14232</v>
      </c>
      <c r="D1249" t="s">
        <v>17282</v>
      </c>
      <c r="E1249" t="s">
        <v>1693</v>
      </c>
      <c r="F1249" t="s">
        <v>325</v>
      </c>
      <c r="G1249" t="s">
        <v>15998</v>
      </c>
      <c r="H1249" t="s">
        <v>15994</v>
      </c>
      <c r="J1249" t="s">
        <v>8315</v>
      </c>
      <c r="K1249" t="s">
        <v>17290</v>
      </c>
      <c r="L1249">
        <v>22801001</v>
      </c>
      <c r="M1249">
        <v>1020200941100</v>
      </c>
    </row>
    <row r="1250" spans="1:13" x14ac:dyDescent="0.25">
      <c r="A1250" t="s">
        <v>14233</v>
      </c>
      <c r="B1250" t="s">
        <v>14234</v>
      </c>
      <c r="C1250" t="s">
        <v>14234</v>
      </c>
      <c r="D1250" t="s">
        <v>17282</v>
      </c>
      <c r="E1250" t="s">
        <v>1693</v>
      </c>
      <c r="F1250" t="s">
        <v>325</v>
      </c>
      <c r="G1250" t="s">
        <v>15998</v>
      </c>
      <c r="H1250" t="s">
        <v>15994</v>
      </c>
      <c r="J1250" t="s">
        <v>8315</v>
      </c>
      <c r="K1250" t="s">
        <v>17291</v>
      </c>
      <c r="L1250">
        <v>22801001</v>
      </c>
      <c r="M1250">
        <v>1020200941100</v>
      </c>
    </row>
    <row r="1251" spans="1:13" x14ac:dyDescent="0.25">
      <c r="A1251" t="s">
        <v>14235</v>
      </c>
      <c r="B1251" t="s">
        <v>14236</v>
      </c>
      <c r="C1251" t="s">
        <v>14236</v>
      </c>
      <c r="D1251" t="s">
        <v>17282</v>
      </c>
      <c r="E1251" t="s">
        <v>1693</v>
      </c>
      <c r="F1251" t="s">
        <v>325</v>
      </c>
      <c r="G1251" t="s">
        <v>15998</v>
      </c>
      <c r="H1251" t="s">
        <v>15994</v>
      </c>
      <c r="J1251" t="s">
        <v>8315</v>
      </c>
      <c r="K1251" t="s">
        <v>17289</v>
      </c>
      <c r="L1251">
        <v>22801001</v>
      </c>
      <c r="M1251">
        <v>1020200941100</v>
      </c>
    </row>
    <row r="1252" spans="1:13" x14ac:dyDescent="0.25">
      <c r="A1252">
        <v>228003048</v>
      </c>
      <c r="B1252" t="s">
        <v>1718</v>
      </c>
      <c r="C1252" t="s">
        <v>1718</v>
      </c>
      <c r="D1252" t="s">
        <v>17282</v>
      </c>
      <c r="E1252" t="s">
        <v>1720</v>
      </c>
      <c r="F1252" t="s">
        <v>321</v>
      </c>
      <c r="G1252" t="s">
        <v>15957</v>
      </c>
      <c r="H1252" t="s">
        <v>15994</v>
      </c>
      <c r="I1252">
        <v>0</v>
      </c>
      <c r="J1252" t="s">
        <v>8315</v>
      </c>
      <c r="K1252" t="s">
        <v>17292</v>
      </c>
      <c r="L1252">
        <v>22801001</v>
      </c>
      <c r="M1252">
        <v>1020200941166</v>
      </c>
    </row>
    <row r="1253" spans="1:13" x14ac:dyDescent="0.25">
      <c r="A1253">
        <v>228003055</v>
      </c>
      <c r="B1253" t="s">
        <v>1721</v>
      </c>
      <c r="C1253" t="s">
        <v>1721</v>
      </c>
      <c r="D1253" t="s">
        <v>17282</v>
      </c>
      <c r="E1253" t="s">
        <v>1723</v>
      </c>
      <c r="F1253" t="s">
        <v>321</v>
      </c>
      <c r="G1253" t="s">
        <v>15957</v>
      </c>
      <c r="H1253" t="s">
        <v>15994</v>
      </c>
      <c r="I1253">
        <v>0</v>
      </c>
      <c r="J1253" t="s">
        <v>8315</v>
      </c>
      <c r="K1253" t="s">
        <v>17293</v>
      </c>
      <c r="L1253">
        <v>22801001</v>
      </c>
      <c r="M1253">
        <v>1020200941155</v>
      </c>
    </row>
    <row r="1254" spans="1:13" x14ac:dyDescent="0.25">
      <c r="A1254">
        <v>228003087</v>
      </c>
      <c r="B1254" t="s">
        <v>1745</v>
      </c>
      <c r="C1254" t="s">
        <v>1745</v>
      </c>
      <c r="D1254" t="s">
        <v>17282</v>
      </c>
      <c r="E1254" t="s">
        <v>1747</v>
      </c>
      <c r="F1254" t="s">
        <v>321</v>
      </c>
      <c r="G1254" t="s">
        <v>15957</v>
      </c>
      <c r="H1254" t="s">
        <v>15994</v>
      </c>
      <c r="I1254">
        <v>2</v>
      </c>
      <c r="J1254" t="s">
        <v>8315</v>
      </c>
      <c r="K1254" t="s">
        <v>17294</v>
      </c>
      <c r="L1254">
        <v>22801001</v>
      </c>
      <c r="M1254">
        <v>1020200941210</v>
      </c>
    </row>
    <row r="1255" spans="1:13" x14ac:dyDescent="0.25">
      <c r="A1255" t="s">
        <v>14237</v>
      </c>
      <c r="B1255" t="s">
        <v>14238</v>
      </c>
      <c r="C1255" t="s">
        <v>14238</v>
      </c>
      <c r="D1255" t="s">
        <v>17282</v>
      </c>
      <c r="E1255" t="s">
        <v>1747</v>
      </c>
      <c r="F1255" t="s">
        <v>321</v>
      </c>
      <c r="G1255" t="s">
        <v>15998</v>
      </c>
      <c r="H1255" t="s">
        <v>15994</v>
      </c>
      <c r="J1255" t="s">
        <v>8315</v>
      </c>
      <c r="K1255" t="s">
        <v>17295</v>
      </c>
      <c r="L1255">
        <v>22801001</v>
      </c>
      <c r="M1255">
        <v>1020200941210</v>
      </c>
    </row>
    <row r="1256" spans="1:13" x14ac:dyDescent="0.25">
      <c r="A1256" t="s">
        <v>14239</v>
      </c>
      <c r="B1256" t="s">
        <v>14240</v>
      </c>
      <c r="C1256" t="s">
        <v>14240</v>
      </c>
      <c r="D1256" t="s">
        <v>17282</v>
      </c>
      <c r="E1256" t="s">
        <v>1747</v>
      </c>
      <c r="F1256" t="s">
        <v>321</v>
      </c>
      <c r="G1256" t="s">
        <v>15998</v>
      </c>
      <c r="H1256" t="s">
        <v>15994</v>
      </c>
      <c r="J1256" t="s">
        <v>8315</v>
      </c>
      <c r="K1256" t="s">
        <v>17296</v>
      </c>
      <c r="L1256">
        <v>22801001</v>
      </c>
      <c r="M1256">
        <v>1020200941210</v>
      </c>
    </row>
    <row r="1257" spans="1:13" x14ac:dyDescent="0.25">
      <c r="A1257">
        <v>228003094</v>
      </c>
      <c r="B1257" t="s">
        <v>1759</v>
      </c>
      <c r="C1257" t="s">
        <v>1759</v>
      </c>
      <c r="D1257" t="s">
        <v>17282</v>
      </c>
      <c r="E1257" t="s">
        <v>1761</v>
      </c>
      <c r="F1257" t="s">
        <v>321</v>
      </c>
      <c r="G1257" t="s">
        <v>15957</v>
      </c>
      <c r="H1257" t="s">
        <v>15994</v>
      </c>
      <c r="I1257">
        <v>0</v>
      </c>
      <c r="J1257" t="s">
        <v>8315</v>
      </c>
      <c r="K1257" t="s">
        <v>17297</v>
      </c>
      <c r="L1257">
        <v>22801001</v>
      </c>
      <c r="M1257">
        <v>1020200941188</v>
      </c>
    </row>
    <row r="1258" spans="1:13" x14ac:dyDescent="0.25">
      <c r="A1258">
        <v>228003104</v>
      </c>
      <c r="B1258" t="s">
        <v>1733</v>
      </c>
      <c r="C1258" t="s">
        <v>1733</v>
      </c>
      <c r="D1258" t="s">
        <v>17282</v>
      </c>
      <c r="E1258" t="s">
        <v>1735</v>
      </c>
      <c r="F1258" t="s">
        <v>321</v>
      </c>
      <c r="G1258" t="s">
        <v>15957</v>
      </c>
      <c r="H1258" t="s">
        <v>15994</v>
      </c>
      <c r="I1258">
        <v>1</v>
      </c>
      <c r="J1258" t="s">
        <v>8315</v>
      </c>
      <c r="K1258" t="s">
        <v>17298</v>
      </c>
      <c r="L1258">
        <v>22801001</v>
      </c>
      <c r="M1258">
        <v>1020200942871</v>
      </c>
    </row>
    <row r="1259" spans="1:13" x14ac:dyDescent="0.25">
      <c r="A1259" t="s">
        <v>14241</v>
      </c>
      <c r="B1259" t="s">
        <v>14242</v>
      </c>
      <c r="C1259" t="s">
        <v>14242</v>
      </c>
      <c r="D1259" t="s">
        <v>17282</v>
      </c>
      <c r="E1259" t="s">
        <v>1735</v>
      </c>
      <c r="F1259" t="s">
        <v>321</v>
      </c>
      <c r="G1259" t="s">
        <v>15998</v>
      </c>
      <c r="H1259" t="s">
        <v>15994</v>
      </c>
      <c r="J1259" t="s">
        <v>8315</v>
      </c>
      <c r="K1259" t="s">
        <v>17299</v>
      </c>
      <c r="L1259">
        <v>22801001</v>
      </c>
      <c r="M1259">
        <v>1020200942871</v>
      </c>
    </row>
    <row r="1260" spans="1:13" x14ac:dyDescent="0.25">
      <c r="A1260">
        <v>228003136</v>
      </c>
      <c r="B1260" t="s">
        <v>1680</v>
      </c>
      <c r="C1260" t="s">
        <v>1680</v>
      </c>
      <c r="D1260" t="s">
        <v>17282</v>
      </c>
      <c r="E1260" t="s">
        <v>1682</v>
      </c>
      <c r="F1260" t="s">
        <v>321</v>
      </c>
      <c r="G1260" t="s">
        <v>15957</v>
      </c>
      <c r="H1260" t="s">
        <v>15994</v>
      </c>
      <c r="I1260">
        <v>1</v>
      </c>
      <c r="J1260" t="s">
        <v>8315</v>
      </c>
      <c r="K1260" t="s">
        <v>17300</v>
      </c>
      <c r="L1260">
        <v>22801001</v>
      </c>
      <c r="M1260">
        <v>1020200942123</v>
      </c>
    </row>
    <row r="1261" spans="1:13" x14ac:dyDescent="0.25">
      <c r="A1261" t="s">
        <v>14243</v>
      </c>
      <c r="B1261" t="s">
        <v>14244</v>
      </c>
      <c r="C1261" t="s">
        <v>14244</v>
      </c>
      <c r="D1261" t="s">
        <v>17282</v>
      </c>
      <c r="E1261" t="s">
        <v>1682</v>
      </c>
      <c r="F1261" t="s">
        <v>321</v>
      </c>
      <c r="G1261" t="s">
        <v>15998</v>
      </c>
      <c r="H1261" t="s">
        <v>15994</v>
      </c>
      <c r="J1261" t="s">
        <v>8315</v>
      </c>
      <c r="K1261" t="s">
        <v>17301</v>
      </c>
      <c r="L1261">
        <v>22801001</v>
      </c>
      <c r="M1261">
        <v>1020200942123</v>
      </c>
    </row>
    <row r="1262" spans="1:13" x14ac:dyDescent="0.25">
      <c r="A1262">
        <v>228003143</v>
      </c>
      <c r="B1262" t="s">
        <v>1736</v>
      </c>
      <c r="C1262" t="s">
        <v>1736</v>
      </c>
      <c r="D1262" t="s">
        <v>17282</v>
      </c>
      <c r="E1262" t="s">
        <v>1738</v>
      </c>
      <c r="F1262" t="s">
        <v>321</v>
      </c>
      <c r="G1262" t="s">
        <v>15957</v>
      </c>
      <c r="H1262" t="s">
        <v>15994</v>
      </c>
      <c r="I1262">
        <v>1</v>
      </c>
      <c r="J1262" t="s">
        <v>8315</v>
      </c>
      <c r="K1262" t="s">
        <v>17302</v>
      </c>
      <c r="L1262">
        <v>22801001</v>
      </c>
      <c r="M1262">
        <v>1020200941254</v>
      </c>
    </row>
    <row r="1263" spans="1:13" x14ac:dyDescent="0.25">
      <c r="A1263" t="s">
        <v>14245</v>
      </c>
      <c r="B1263" t="s">
        <v>14246</v>
      </c>
      <c r="C1263" t="s">
        <v>14246</v>
      </c>
      <c r="D1263" t="s">
        <v>17282</v>
      </c>
      <c r="E1263" t="s">
        <v>1738</v>
      </c>
      <c r="F1263" t="s">
        <v>321</v>
      </c>
      <c r="G1263" t="s">
        <v>15998</v>
      </c>
      <c r="H1263" t="s">
        <v>15994</v>
      </c>
      <c r="J1263" t="s">
        <v>8315</v>
      </c>
      <c r="K1263" t="s">
        <v>17302</v>
      </c>
      <c r="L1263">
        <v>22801001</v>
      </c>
      <c r="M1263">
        <v>1020200941254</v>
      </c>
    </row>
    <row r="1264" spans="1:13" x14ac:dyDescent="0.25">
      <c r="A1264">
        <v>228003168</v>
      </c>
      <c r="B1264" t="s">
        <v>1739</v>
      </c>
      <c r="C1264" t="s">
        <v>1739</v>
      </c>
      <c r="D1264" t="s">
        <v>17282</v>
      </c>
      <c r="E1264" t="s">
        <v>1741</v>
      </c>
      <c r="F1264" t="s">
        <v>321</v>
      </c>
      <c r="G1264" t="s">
        <v>15957</v>
      </c>
      <c r="H1264" t="s">
        <v>15994</v>
      </c>
      <c r="I1264">
        <v>1</v>
      </c>
      <c r="J1264" t="s">
        <v>8315</v>
      </c>
      <c r="K1264" t="s">
        <v>17303</v>
      </c>
      <c r="L1264">
        <v>22801001</v>
      </c>
      <c r="M1264">
        <v>1020200941199</v>
      </c>
    </row>
    <row r="1265" spans="1:13" x14ac:dyDescent="0.25">
      <c r="A1265" t="s">
        <v>14247</v>
      </c>
      <c r="B1265" t="s">
        <v>14248</v>
      </c>
      <c r="C1265" t="s">
        <v>14248</v>
      </c>
      <c r="D1265" t="s">
        <v>17282</v>
      </c>
      <c r="E1265" t="s">
        <v>1741</v>
      </c>
      <c r="F1265" t="s">
        <v>321</v>
      </c>
      <c r="G1265" t="s">
        <v>15998</v>
      </c>
      <c r="H1265" t="s">
        <v>15994</v>
      </c>
      <c r="J1265" t="s">
        <v>8315</v>
      </c>
      <c r="K1265" t="s">
        <v>17304</v>
      </c>
      <c r="L1265">
        <v>22801001</v>
      </c>
      <c r="M1265">
        <v>1020200941199</v>
      </c>
    </row>
    <row r="1266" spans="1:13" x14ac:dyDescent="0.25">
      <c r="A1266">
        <v>228003175</v>
      </c>
      <c r="B1266" t="s">
        <v>1683</v>
      </c>
      <c r="C1266" t="s">
        <v>1683</v>
      </c>
      <c r="D1266" t="s">
        <v>17282</v>
      </c>
      <c r="E1266" t="s">
        <v>1685</v>
      </c>
      <c r="F1266" t="s">
        <v>321</v>
      </c>
      <c r="G1266" t="s">
        <v>15957</v>
      </c>
      <c r="H1266" t="s">
        <v>15994</v>
      </c>
      <c r="I1266">
        <v>1</v>
      </c>
      <c r="J1266" t="s">
        <v>8315</v>
      </c>
      <c r="K1266" t="s">
        <v>17305</v>
      </c>
      <c r="L1266">
        <v>22801001</v>
      </c>
      <c r="M1266">
        <v>1020200940946</v>
      </c>
    </row>
    <row r="1267" spans="1:13" x14ac:dyDescent="0.25">
      <c r="A1267" t="s">
        <v>14249</v>
      </c>
      <c r="B1267" t="s">
        <v>14250</v>
      </c>
      <c r="C1267" t="s">
        <v>14250</v>
      </c>
      <c r="D1267" t="s">
        <v>17282</v>
      </c>
      <c r="E1267" t="s">
        <v>1685</v>
      </c>
      <c r="F1267" t="s">
        <v>321</v>
      </c>
      <c r="G1267" t="s">
        <v>15998</v>
      </c>
      <c r="H1267" t="s">
        <v>15994</v>
      </c>
      <c r="J1267" t="s">
        <v>8315</v>
      </c>
      <c r="K1267" t="s">
        <v>17306</v>
      </c>
      <c r="L1267">
        <v>22801001</v>
      </c>
      <c r="M1267">
        <v>1020200940946</v>
      </c>
    </row>
    <row r="1268" spans="1:13" x14ac:dyDescent="0.25">
      <c r="A1268" t="s">
        <v>14251</v>
      </c>
      <c r="B1268" t="s">
        <v>14252</v>
      </c>
      <c r="C1268" t="s">
        <v>14252</v>
      </c>
      <c r="D1268" t="s">
        <v>17282</v>
      </c>
      <c r="E1268" t="s">
        <v>1685</v>
      </c>
      <c r="F1268" t="s">
        <v>321</v>
      </c>
      <c r="G1268" t="s">
        <v>15998</v>
      </c>
      <c r="H1268" t="s">
        <v>15994</v>
      </c>
      <c r="J1268" t="s">
        <v>8416</v>
      </c>
      <c r="K1268" t="s">
        <v>17307</v>
      </c>
      <c r="L1268">
        <v>22801001</v>
      </c>
      <c r="M1268">
        <v>1020200940946</v>
      </c>
    </row>
    <row r="1269" spans="1:13" x14ac:dyDescent="0.25">
      <c r="A1269">
        <v>228003182</v>
      </c>
      <c r="B1269" t="s">
        <v>1686</v>
      </c>
      <c r="C1269" t="s">
        <v>1686</v>
      </c>
      <c r="D1269" t="s">
        <v>17282</v>
      </c>
      <c r="E1269" t="s">
        <v>8252</v>
      </c>
      <c r="F1269" t="s">
        <v>321</v>
      </c>
      <c r="G1269" t="s">
        <v>15957</v>
      </c>
      <c r="H1269" t="s">
        <v>15994</v>
      </c>
      <c r="I1269">
        <v>1</v>
      </c>
      <c r="J1269" t="s">
        <v>8315</v>
      </c>
      <c r="K1269" t="s">
        <v>17308</v>
      </c>
      <c r="L1269">
        <v>22801001</v>
      </c>
      <c r="M1269">
        <v>1020200941034</v>
      </c>
    </row>
    <row r="1270" spans="1:13" x14ac:dyDescent="0.25">
      <c r="A1270" t="s">
        <v>14253</v>
      </c>
      <c r="B1270" t="s">
        <v>14254</v>
      </c>
      <c r="C1270" t="s">
        <v>14254</v>
      </c>
      <c r="D1270" t="s">
        <v>17282</v>
      </c>
      <c r="E1270" t="s">
        <v>8252</v>
      </c>
      <c r="F1270" t="s">
        <v>321</v>
      </c>
      <c r="G1270" t="s">
        <v>15998</v>
      </c>
      <c r="H1270" t="s">
        <v>15994</v>
      </c>
      <c r="J1270" t="s">
        <v>8315</v>
      </c>
      <c r="K1270" t="s">
        <v>17309</v>
      </c>
      <c r="L1270">
        <v>22801001</v>
      </c>
      <c r="M1270">
        <v>1020200941034</v>
      </c>
    </row>
    <row r="1271" spans="1:13" x14ac:dyDescent="0.25">
      <c r="A1271">
        <v>228003200</v>
      </c>
      <c r="B1271" t="s">
        <v>1703</v>
      </c>
      <c r="C1271" t="s">
        <v>1703</v>
      </c>
      <c r="D1271" t="s">
        <v>17282</v>
      </c>
      <c r="E1271" t="s">
        <v>1705</v>
      </c>
      <c r="F1271" t="s">
        <v>321</v>
      </c>
      <c r="G1271" t="s">
        <v>15957</v>
      </c>
      <c r="H1271" t="s">
        <v>15994</v>
      </c>
      <c r="I1271">
        <v>0</v>
      </c>
      <c r="J1271" t="s">
        <v>8315</v>
      </c>
      <c r="K1271" t="s">
        <v>17310</v>
      </c>
      <c r="L1271">
        <v>22801001</v>
      </c>
      <c r="M1271">
        <v>1020200941122</v>
      </c>
    </row>
    <row r="1272" spans="1:13" x14ac:dyDescent="0.25">
      <c r="A1272">
        <v>228003217</v>
      </c>
      <c r="B1272" t="s">
        <v>1700</v>
      </c>
      <c r="C1272" t="s">
        <v>1700</v>
      </c>
      <c r="D1272" t="s">
        <v>17282</v>
      </c>
      <c r="E1272" t="s">
        <v>1702</v>
      </c>
      <c r="F1272" t="s">
        <v>321</v>
      </c>
      <c r="G1272" t="s">
        <v>15957</v>
      </c>
      <c r="H1272" t="s">
        <v>15994</v>
      </c>
      <c r="I1272">
        <v>3</v>
      </c>
      <c r="J1272" t="s">
        <v>8315</v>
      </c>
      <c r="K1272" t="s">
        <v>17311</v>
      </c>
      <c r="L1272">
        <v>22801001</v>
      </c>
      <c r="M1272">
        <v>1020200941133</v>
      </c>
    </row>
    <row r="1273" spans="1:13" x14ac:dyDescent="0.25">
      <c r="A1273" t="s">
        <v>14255</v>
      </c>
      <c r="B1273" t="s">
        <v>14256</v>
      </c>
      <c r="C1273" t="s">
        <v>14256</v>
      </c>
      <c r="D1273" t="s">
        <v>17282</v>
      </c>
      <c r="E1273" t="s">
        <v>1702</v>
      </c>
      <c r="F1273" t="s">
        <v>321</v>
      </c>
      <c r="G1273" t="s">
        <v>15998</v>
      </c>
      <c r="H1273" t="s">
        <v>15994</v>
      </c>
      <c r="J1273" t="s">
        <v>8315</v>
      </c>
      <c r="K1273" t="s">
        <v>17312</v>
      </c>
      <c r="L1273">
        <v>22801001</v>
      </c>
      <c r="M1273">
        <v>1020200941133</v>
      </c>
    </row>
    <row r="1274" spans="1:13" x14ac:dyDescent="0.25">
      <c r="A1274" t="s">
        <v>14257</v>
      </c>
      <c r="B1274" t="s">
        <v>14258</v>
      </c>
      <c r="C1274" t="s">
        <v>14258</v>
      </c>
      <c r="D1274" t="s">
        <v>17282</v>
      </c>
      <c r="E1274" t="s">
        <v>1702</v>
      </c>
      <c r="F1274" t="s">
        <v>321</v>
      </c>
      <c r="G1274" t="s">
        <v>15998</v>
      </c>
      <c r="H1274" t="s">
        <v>15994</v>
      </c>
      <c r="J1274" t="s">
        <v>8315</v>
      </c>
      <c r="K1274" t="s">
        <v>17313</v>
      </c>
      <c r="L1274">
        <v>22801001</v>
      </c>
      <c r="M1274">
        <v>1020200941133</v>
      </c>
    </row>
    <row r="1275" spans="1:13" x14ac:dyDescent="0.25">
      <c r="A1275" t="s">
        <v>14259</v>
      </c>
      <c r="B1275" t="s">
        <v>14260</v>
      </c>
      <c r="C1275" t="s">
        <v>14260</v>
      </c>
      <c r="D1275" t="s">
        <v>17282</v>
      </c>
      <c r="E1275" t="s">
        <v>1702</v>
      </c>
      <c r="F1275" t="s">
        <v>321</v>
      </c>
      <c r="G1275" t="s">
        <v>15998</v>
      </c>
      <c r="H1275" t="s">
        <v>15994</v>
      </c>
      <c r="J1275" t="s">
        <v>8315</v>
      </c>
      <c r="K1275" t="s">
        <v>17311</v>
      </c>
      <c r="L1275">
        <v>22801001</v>
      </c>
      <c r="M1275">
        <v>1020200941133</v>
      </c>
    </row>
    <row r="1276" spans="1:13" x14ac:dyDescent="0.25">
      <c r="A1276">
        <v>228003224</v>
      </c>
      <c r="B1276" t="s">
        <v>1697</v>
      </c>
      <c r="C1276" t="s">
        <v>1697</v>
      </c>
      <c r="D1276" t="s">
        <v>17282</v>
      </c>
      <c r="E1276" t="s">
        <v>17314</v>
      </c>
      <c r="F1276" t="s">
        <v>325</v>
      </c>
      <c r="G1276" t="s">
        <v>15957</v>
      </c>
      <c r="H1276" t="s">
        <v>15994</v>
      </c>
      <c r="I1276">
        <v>0</v>
      </c>
      <c r="J1276" t="s">
        <v>8839</v>
      </c>
      <c r="K1276" t="s">
        <v>17315</v>
      </c>
      <c r="L1276">
        <v>22801001</v>
      </c>
      <c r="M1276">
        <v>1020200941177</v>
      </c>
    </row>
    <row r="1277" spans="1:13" x14ac:dyDescent="0.25">
      <c r="A1277">
        <v>228003231</v>
      </c>
      <c r="B1277" t="s">
        <v>1694</v>
      </c>
      <c r="C1277" t="s">
        <v>1694</v>
      </c>
      <c r="D1277" t="s">
        <v>17282</v>
      </c>
      <c r="E1277" t="s">
        <v>1696</v>
      </c>
      <c r="F1277" t="s">
        <v>321</v>
      </c>
      <c r="G1277" t="s">
        <v>15957</v>
      </c>
      <c r="H1277" t="s">
        <v>15994</v>
      </c>
      <c r="I1277">
        <v>1</v>
      </c>
      <c r="J1277" t="s">
        <v>8315</v>
      </c>
      <c r="K1277" t="s">
        <v>17316</v>
      </c>
      <c r="L1277">
        <v>22801001</v>
      </c>
      <c r="M1277">
        <v>1020200942850</v>
      </c>
    </row>
    <row r="1278" spans="1:13" x14ac:dyDescent="0.25">
      <c r="A1278" t="s">
        <v>14261</v>
      </c>
      <c r="B1278" t="s">
        <v>14262</v>
      </c>
      <c r="C1278" t="s">
        <v>14262</v>
      </c>
      <c r="D1278" t="s">
        <v>17282</v>
      </c>
      <c r="E1278" t="s">
        <v>1696</v>
      </c>
      <c r="F1278" t="s">
        <v>321</v>
      </c>
      <c r="G1278" t="s">
        <v>15998</v>
      </c>
      <c r="H1278" t="s">
        <v>15994</v>
      </c>
      <c r="J1278" t="s">
        <v>8315</v>
      </c>
      <c r="K1278" t="s">
        <v>17316</v>
      </c>
      <c r="L1278">
        <v>22801001</v>
      </c>
      <c r="M1278">
        <v>1020200942850</v>
      </c>
    </row>
    <row r="1279" spans="1:13" x14ac:dyDescent="0.25">
      <c r="A1279">
        <v>228003295</v>
      </c>
      <c r="B1279" t="s">
        <v>17317</v>
      </c>
      <c r="C1279" t="s">
        <v>17317</v>
      </c>
      <c r="D1279" t="s">
        <v>17282</v>
      </c>
      <c r="E1279" t="s">
        <v>1726</v>
      </c>
      <c r="F1279" t="s">
        <v>414</v>
      </c>
      <c r="G1279" t="s">
        <v>15957</v>
      </c>
      <c r="H1279" t="s">
        <v>15994</v>
      </c>
      <c r="I1279">
        <v>2</v>
      </c>
      <c r="J1279" t="s">
        <v>8315</v>
      </c>
      <c r="K1279" t="s">
        <v>17318</v>
      </c>
      <c r="L1279">
        <v>22801001</v>
      </c>
      <c r="M1279">
        <v>1020200940781</v>
      </c>
    </row>
    <row r="1280" spans="1:13" x14ac:dyDescent="0.25">
      <c r="A1280" t="s">
        <v>14263</v>
      </c>
      <c r="B1280" t="s">
        <v>14264</v>
      </c>
      <c r="C1280" t="s">
        <v>14264</v>
      </c>
      <c r="D1280" t="s">
        <v>17282</v>
      </c>
      <c r="E1280" t="s">
        <v>1726</v>
      </c>
      <c r="F1280" t="s">
        <v>414</v>
      </c>
      <c r="G1280" t="s">
        <v>15998</v>
      </c>
      <c r="H1280" t="s">
        <v>15994</v>
      </c>
      <c r="J1280" t="s">
        <v>8315</v>
      </c>
      <c r="K1280" t="s">
        <v>17319</v>
      </c>
      <c r="L1280">
        <v>22801001</v>
      </c>
      <c r="M1280">
        <v>1020200940781</v>
      </c>
    </row>
    <row r="1281" spans="1:13" x14ac:dyDescent="0.25">
      <c r="A1281" t="s">
        <v>14265</v>
      </c>
      <c r="B1281" t="s">
        <v>14266</v>
      </c>
      <c r="C1281" t="s">
        <v>14266</v>
      </c>
      <c r="D1281" t="s">
        <v>17282</v>
      </c>
      <c r="E1281" t="s">
        <v>1726</v>
      </c>
      <c r="F1281" t="s">
        <v>414</v>
      </c>
      <c r="G1281" t="s">
        <v>15998</v>
      </c>
      <c r="H1281" t="s">
        <v>15994</v>
      </c>
      <c r="J1281" t="s">
        <v>8315</v>
      </c>
      <c r="K1281" t="s">
        <v>17320</v>
      </c>
      <c r="L1281">
        <v>22801001</v>
      </c>
      <c r="M1281">
        <v>1020200940781</v>
      </c>
    </row>
    <row r="1282" spans="1:13" x14ac:dyDescent="0.25">
      <c r="A1282">
        <v>228003351</v>
      </c>
      <c r="B1282" t="s">
        <v>1762</v>
      </c>
      <c r="C1282" t="s">
        <v>1762</v>
      </c>
      <c r="D1282" t="s">
        <v>17282</v>
      </c>
      <c r="E1282" t="s">
        <v>1764</v>
      </c>
      <c r="F1282" t="s">
        <v>414</v>
      </c>
      <c r="G1282" t="s">
        <v>15957</v>
      </c>
      <c r="H1282" t="s">
        <v>15994</v>
      </c>
      <c r="I1282">
        <v>1</v>
      </c>
      <c r="J1282" t="s">
        <v>8315</v>
      </c>
      <c r="K1282" t="s">
        <v>17321</v>
      </c>
      <c r="L1282">
        <v>22801001</v>
      </c>
      <c r="M1282">
        <v>1020200940814</v>
      </c>
    </row>
    <row r="1283" spans="1:13" x14ac:dyDescent="0.25">
      <c r="A1283" t="s">
        <v>14267</v>
      </c>
      <c r="B1283" t="s">
        <v>14268</v>
      </c>
      <c r="C1283" t="s">
        <v>14268</v>
      </c>
      <c r="D1283" t="s">
        <v>17282</v>
      </c>
      <c r="E1283" t="s">
        <v>1764</v>
      </c>
      <c r="F1283" t="s">
        <v>414</v>
      </c>
      <c r="G1283" t="s">
        <v>15998</v>
      </c>
      <c r="H1283" t="s">
        <v>15994</v>
      </c>
      <c r="J1283" t="s">
        <v>8315</v>
      </c>
      <c r="K1283" t="s">
        <v>14269</v>
      </c>
      <c r="L1283">
        <v>22801001</v>
      </c>
      <c r="M1283">
        <v>1020200940814</v>
      </c>
    </row>
    <row r="1284" spans="1:13" x14ac:dyDescent="0.25">
      <c r="A1284">
        <v>228003496</v>
      </c>
      <c r="B1284" t="s">
        <v>1715</v>
      </c>
      <c r="C1284" t="s">
        <v>1715</v>
      </c>
      <c r="D1284" t="s">
        <v>17282</v>
      </c>
      <c r="E1284" t="s">
        <v>1717</v>
      </c>
      <c r="F1284" t="s">
        <v>414</v>
      </c>
      <c r="G1284" t="s">
        <v>15957</v>
      </c>
      <c r="H1284" t="s">
        <v>15994</v>
      </c>
      <c r="I1284">
        <v>1</v>
      </c>
      <c r="J1284" t="s">
        <v>8315</v>
      </c>
      <c r="K1284" t="s">
        <v>17322</v>
      </c>
      <c r="L1284">
        <v>22801001</v>
      </c>
      <c r="M1284">
        <v>1020200940924</v>
      </c>
    </row>
    <row r="1285" spans="1:13" x14ac:dyDescent="0.25">
      <c r="A1285" t="s">
        <v>14270</v>
      </c>
      <c r="B1285" t="s">
        <v>14271</v>
      </c>
      <c r="C1285" t="s">
        <v>14271</v>
      </c>
      <c r="D1285" t="s">
        <v>17282</v>
      </c>
      <c r="E1285" t="s">
        <v>1717</v>
      </c>
      <c r="F1285" t="s">
        <v>414</v>
      </c>
      <c r="G1285" t="s">
        <v>15998</v>
      </c>
      <c r="H1285" t="s">
        <v>15994</v>
      </c>
      <c r="J1285" t="s">
        <v>8315</v>
      </c>
      <c r="K1285" t="s">
        <v>14272</v>
      </c>
      <c r="L1285">
        <v>22801001</v>
      </c>
      <c r="M1285">
        <v>1020200940924</v>
      </c>
    </row>
    <row r="1286" spans="1:13" x14ac:dyDescent="0.25">
      <c r="A1286">
        <v>228003506</v>
      </c>
      <c r="B1286" t="s">
        <v>1750</v>
      </c>
      <c r="C1286" t="s">
        <v>1750</v>
      </c>
      <c r="D1286" t="s">
        <v>17282</v>
      </c>
      <c r="E1286" t="s">
        <v>1752</v>
      </c>
      <c r="F1286" t="s">
        <v>414</v>
      </c>
      <c r="G1286" t="s">
        <v>15957</v>
      </c>
      <c r="H1286" t="s">
        <v>15994</v>
      </c>
      <c r="I1286">
        <v>0</v>
      </c>
      <c r="J1286" t="s">
        <v>8315</v>
      </c>
      <c r="K1286" t="s">
        <v>17323</v>
      </c>
      <c r="L1286">
        <v>22801001</v>
      </c>
      <c r="M1286">
        <v>1020200943157</v>
      </c>
    </row>
    <row r="1287" spans="1:13" x14ac:dyDescent="0.25">
      <c r="A1287">
        <v>228003513</v>
      </c>
      <c r="B1287" t="s">
        <v>8253</v>
      </c>
      <c r="C1287" t="s">
        <v>8253</v>
      </c>
      <c r="D1287" t="s">
        <v>17282</v>
      </c>
      <c r="E1287" t="s">
        <v>17324</v>
      </c>
      <c r="F1287" t="s">
        <v>549</v>
      </c>
      <c r="G1287" t="s">
        <v>15957</v>
      </c>
      <c r="H1287" t="s">
        <v>15994</v>
      </c>
      <c r="I1287">
        <v>1</v>
      </c>
      <c r="J1287" t="s">
        <v>8315</v>
      </c>
      <c r="K1287" t="s">
        <v>17325</v>
      </c>
      <c r="L1287">
        <v>22801001</v>
      </c>
      <c r="M1287">
        <v>1020200942145</v>
      </c>
    </row>
    <row r="1288" spans="1:13" x14ac:dyDescent="0.25">
      <c r="A1288" t="s">
        <v>14273</v>
      </c>
      <c r="B1288" t="s">
        <v>14274</v>
      </c>
      <c r="C1288" t="s">
        <v>14274</v>
      </c>
      <c r="D1288" t="s">
        <v>17282</v>
      </c>
      <c r="E1288" t="s">
        <v>17324</v>
      </c>
      <c r="F1288" t="s">
        <v>549</v>
      </c>
      <c r="G1288" t="s">
        <v>15998</v>
      </c>
      <c r="H1288" t="s">
        <v>15994</v>
      </c>
      <c r="J1288" t="s">
        <v>8315</v>
      </c>
      <c r="K1288" t="s">
        <v>17326</v>
      </c>
      <c r="L1288">
        <v>22801001</v>
      </c>
      <c r="M1288">
        <v>1020200942145</v>
      </c>
    </row>
    <row r="1289" spans="1:13" x14ac:dyDescent="0.25">
      <c r="A1289">
        <v>228003545</v>
      </c>
      <c r="B1289" t="s">
        <v>1727</v>
      </c>
      <c r="C1289" t="s">
        <v>1727</v>
      </c>
      <c r="D1289" t="s">
        <v>17282</v>
      </c>
      <c r="E1289" t="s">
        <v>1729</v>
      </c>
      <c r="F1289" t="s">
        <v>414</v>
      </c>
      <c r="G1289" t="s">
        <v>15957</v>
      </c>
      <c r="H1289" t="s">
        <v>15994</v>
      </c>
      <c r="I1289">
        <v>2</v>
      </c>
      <c r="J1289" t="s">
        <v>8315</v>
      </c>
      <c r="K1289" t="s">
        <v>17327</v>
      </c>
      <c r="L1289">
        <v>22801001</v>
      </c>
      <c r="M1289">
        <v>1020200942156</v>
      </c>
    </row>
    <row r="1290" spans="1:13" x14ac:dyDescent="0.25">
      <c r="A1290" t="s">
        <v>14275</v>
      </c>
      <c r="B1290" t="s">
        <v>14276</v>
      </c>
      <c r="C1290" t="s">
        <v>14276</v>
      </c>
      <c r="D1290" t="s">
        <v>17282</v>
      </c>
      <c r="E1290" t="s">
        <v>1729</v>
      </c>
      <c r="F1290" t="s">
        <v>414</v>
      </c>
      <c r="G1290" t="s">
        <v>15998</v>
      </c>
      <c r="H1290" t="s">
        <v>15994</v>
      </c>
      <c r="J1290" t="s">
        <v>8315</v>
      </c>
      <c r="K1290" t="s">
        <v>17328</v>
      </c>
      <c r="L1290">
        <v>22801001</v>
      </c>
      <c r="M1290">
        <v>1020200942156</v>
      </c>
    </row>
    <row r="1291" spans="1:13" x14ac:dyDescent="0.25">
      <c r="A1291" t="s">
        <v>14277</v>
      </c>
      <c r="B1291" t="s">
        <v>14278</v>
      </c>
      <c r="C1291" t="s">
        <v>14278</v>
      </c>
      <c r="D1291" t="s">
        <v>17282</v>
      </c>
      <c r="E1291" t="s">
        <v>1729</v>
      </c>
      <c r="F1291" t="s">
        <v>414</v>
      </c>
      <c r="G1291" t="s">
        <v>15998</v>
      </c>
      <c r="H1291" t="s">
        <v>15994</v>
      </c>
      <c r="J1291" t="s">
        <v>8315</v>
      </c>
      <c r="K1291" t="s">
        <v>17329</v>
      </c>
      <c r="L1291">
        <v>22801001</v>
      </c>
      <c r="M1291">
        <v>1020200942156</v>
      </c>
    </row>
    <row r="1292" spans="1:13" x14ac:dyDescent="0.25">
      <c r="A1292">
        <v>228003714</v>
      </c>
      <c r="B1292" t="s">
        <v>17330</v>
      </c>
      <c r="C1292" t="s">
        <v>17330</v>
      </c>
      <c r="D1292" t="s">
        <v>17282</v>
      </c>
      <c r="E1292" t="s">
        <v>1755</v>
      </c>
      <c r="F1292" t="s">
        <v>321</v>
      </c>
      <c r="G1292" t="s">
        <v>15957</v>
      </c>
      <c r="H1292" t="s">
        <v>15994</v>
      </c>
      <c r="I1292">
        <v>0</v>
      </c>
      <c r="J1292" t="s">
        <v>8315</v>
      </c>
      <c r="K1292" t="s">
        <v>17331</v>
      </c>
      <c r="L1292">
        <v>22801001</v>
      </c>
      <c r="M1292">
        <v>1020200940605</v>
      </c>
    </row>
    <row r="1293" spans="1:13" x14ac:dyDescent="0.25">
      <c r="A1293">
        <v>228005013</v>
      </c>
      <c r="B1293" t="s">
        <v>1756</v>
      </c>
      <c r="C1293" t="s">
        <v>1756</v>
      </c>
      <c r="D1293" t="s">
        <v>17282</v>
      </c>
      <c r="E1293" t="s">
        <v>1758</v>
      </c>
      <c r="F1293" t="s">
        <v>321</v>
      </c>
      <c r="G1293" t="s">
        <v>15957</v>
      </c>
      <c r="H1293" t="s">
        <v>15994</v>
      </c>
      <c r="I1293">
        <v>0</v>
      </c>
      <c r="J1293" t="s">
        <v>8315</v>
      </c>
      <c r="K1293" t="s">
        <v>17332</v>
      </c>
      <c r="L1293">
        <v>22801001</v>
      </c>
      <c r="M1293">
        <v>1060228009005</v>
      </c>
    </row>
    <row r="1294" spans="1:13" x14ac:dyDescent="0.25">
      <c r="A1294">
        <v>228995314</v>
      </c>
      <c r="B1294" t="s">
        <v>1706</v>
      </c>
      <c r="C1294" t="s">
        <v>1706</v>
      </c>
      <c r="D1294" t="s">
        <v>17282</v>
      </c>
      <c r="E1294" t="s">
        <v>1708</v>
      </c>
      <c r="F1294" t="s">
        <v>321</v>
      </c>
      <c r="G1294" t="s">
        <v>15957</v>
      </c>
      <c r="H1294" t="s">
        <v>15994</v>
      </c>
      <c r="I1294">
        <v>0</v>
      </c>
      <c r="J1294" t="s">
        <v>8315</v>
      </c>
      <c r="K1294" t="s">
        <v>17333</v>
      </c>
      <c r="L1294">
        <v>22801001</v>
      </c>
      <c r="M1294">
        <v>1180280030402</v>
      </c>
    </row>
    <row r="1295" spans="1:13" x14ac:dyDescent="0.25">
      <c r="A1295">
        <v>229006884</v>
      </c>
      <c r="B1295" t="s">
        <v>5481</v>
      </c>
      <c r="C1295" t="s">
        <v>5481</v>
      </c>
      <c r="D1295" t="s">
        <v>17334</v>
      </c>
      <c r="E1295" t="s">
        <v>5483</v>
      </c>
      <c r="F1295" t="s">
        <v>566</v>
      </c>
      <c r="G1295" t="s">
        <v>15957</v>
      </c>
      <c r="H1295" t="s">
        <v>15994</v>
      </c>
      <c r="I1295">
        <v>0</v>
      </c>
      <c r="J1295" t="s">
        <v>8315</v>
      </c>
      <c r="K1295" t="s">
        <v>17335</v>
      </c>
      <c r="L1295">
        <v>22901001</v>
      </c>
      <c r="M1295">
        <v>1020200976069</v>
      </c>
    </row>
    <row r="1296" spans="1:13" x14ac:dyDescent="0.25">
      <c r="A1296">
        <v>229006891</v>
      </c>
      <c r="B1296" t="s">
        <v>5490</v>
      </c>
      <c r="C1296" t="s">
        <v>5490</v>
      </c>
      <c r="D1296" t="s">
        <v>17334</v>
      </c>
      <c r="E1296" t="s">
        <v>5492</v>
      </c>
      <c r="F1296" t="s">
        <v>321</v>
      </c>
      <c r="G1296" t="s">
        <v>15957</v>
      </c>
      <c r="H1296" t="s">
        <v>15994</v>
      </c>
      <c r="I1296">
        <v>0</v>
      </c>
      <c r="J1296" t="s">
        <v>8315</v>
      </c>
      <c r="K1296" t="s">
        <v>17336</v>
      </c>
      <c r="L1296">
        <v>22901001</v>
      </c>
      <c r="M1296">
        <v>1020200976905</v>
      </c>
    </row>
    <row r="1297" spans="1:13" x14ac:dyDescent="0.25">
      <c r="A1297">
        <v>229006926</v>
      </c>
      <c r="B1297" t="s">
        <v>5499</v>
      </c>
      <c r="C1297" t="s">
        <v>5499</v>
      </c>
      <c r="D1297" t="s">
        <v>17334</v>
      </c>
      <c r="E1297" t="s">
        <v>5501</v>
      </c>
      <c r="F1297" t="s">
        <v>321</v>
      </c>
      <c r="G1297" t="s">
        <v>15957</v>
      </c>
      <c r="H1297" t="s">
        <v>15994</v>
      </c>
      <c r="I1297">
        <v>3</v>
      </c>
      <c r="J1297" t="s">
        <v>8315</v>
      </c>
      <c r="K1297" t="s">
        <v>17337</v>
      </c>
      <c r="L1297">
        <v>22901001</v>
      </c>
      <c r="M1297">
        <v>1020200976894</v>
      </c>
    </row>
    <row r="1298" spans="1:13" x14ac:dyDescent="0.25">
      <c r="A1298" t="s">
        <v>14279</v>
      </c>
      <c r="B1298" t="s">
        <v>14280</v>
      </c>
      <c r="C1298" t="s">
        <v>14280</v>
      </c>
      <c r="D1298" t="s">
        <v>17334</v>
      </c>
      <c r="E1298" t="s">
        <v>5501</v>
      </c>
      <c r="F1298" t="s">
        <v>321</v>
      </c>
      <c r="G1298" t="s">
        <v>15998</v>
      </c>
      <c r="H1298" t="s">
        <v>15994</v>
      </c>
      <c r="J1298" t="s">
        <v>8315</v>
      </c>
      <c r="K1298" t="s">
        <v>14281</v>
      </c>
      <c r="L1298">
        <v>22901001</v>
      </c>
      <c r="M1298">
        <v>1020200976894</v>
      </c>
    </row>
    <row r="1299" spans="1:13" x14ac:dyDescent="0.25">
      <c r="A1299" t="s">
        <v>14282</v>
      </c>
      <c r="B1299" t="s">
        <v>14283</v>
      </c>
      <c r="C1299" t="s">
        <v>14283</v>
      </c>
      <c r="D1299" t="s">
        <v>17334</v>
      </c>
      <c r="E1299" t="s">
        <v>5501</v>
      </c>
      <c r="F1299" t="s">
        <v>321</v>
      </c>
      <c r="G1299" t="s">
        <v>15998</v>
      </c>
      <c r="H1299" t="s">
        <v>15994</v>
      </c>
      <c r="J1299" t="s">
        <v>8315</v>
      </c>
      <c r="K1299" t="s">
        <v>14284</v>
      </c>
      <c r="L1299">
        <v>22901001</v>
      </c>
      <c r="M1299">
        <v>1020200976894</v>
      </c>
    </row>
    <row r="1300" spans="1:13" x14ac:dyDescent="0.25">
      <c r="A1300" t="s">
        <v>14285</v>
      </c>
      <c r="B1300" t="s">
        <v>14286</v>
      </c>
      <c r="C1300" t="s">
        <v>14286</v>
      </c>
      <c r="D1300" t="s">
        <v>17334</v>
      </c>
      <c r="E1300" t="s">
        <v>5501</v>
      </c>
      <c r="F1300" t="s">
        <v>321</v>
      </c>
      <c r="G1300" t="s">
        <v>15998</v>
      </c>
      <c r="H1300" t="s">
        <v>15994</v>
      </c>
      <c r="J1300" t="s">
        <v>8315</v>
      </c>
      <c r="K1300" t="s">
        <v>14287</v>
      </c>
      <c r="L1300">
        <v>22901001</v>
      </c>
      <c r="M1300">
        <v>1020200976894</v>
      </c>
    </row>
    <row r="1301" spans="1:13" x14ac:dyDescent="0.25">
      <c r="A1301">
        <v>229006958</v>
      </c>
      <c r="B1301" t="s">
        <v>5430</v>
      </c>
      <c r="C1301" t="s">
        <v>5430</v>
      </c>
      <c r="D1301" t="s">
        <v>17334</v>
      </c>
      <c r="E1301" t="s">
        <v>17338</v>
      </c>
      <c r="F1301" t="s">
        <v>17339</v>
      </c>
      <c r="G1301" t="s">
        <v>15957</v>
      </c>
      <c r="H1301" t="s">
        <v>15994</v>
      </c>
      <c r="I1301">
        <v>1</v>
      </c>
      <c r="J1301" t="s">
        <v>8315</v>
      </c>
      <c r="K1301" t="s">
        <v>17340</v>
      </c>
      <c r="L1301">
        <v>22901001</v>
      </c>
      <c r="M1301">
        <v>1020200976366</v>
      </c>
    </row>
    <row r="1302" spans="1:13" x14ac:dyDescent="0.25">
      <c r="A1302" t="s">
        <v>14288</v>
      </c>
      <c r="B1302" t="s">
        <v>14289</v>
      </c>
      <c r="C1302" t="s">
        <v>14289</v>
      </c>
      <c r="D1302" t="s">
        <v>17334</v>
      </c>
      <c r="E1302" t="s">
        <v>17338</v>
      </c>
      <c r="F1302" t="s">
        <v>17339</v>
      </c>
      <c r="G1302" t="s">
        <v>15998</v>
      </c>
      <c r="H1302" t="s">
        <v>15994</v>
      </c>
      <c r="J1302" t="s">
        <v>8315</v>
      </c>
      <c r="K1302" t="s">
        <v>14290</v>
      </c>
      <c r="L1302">
        <v>22901001</v>
      </c>
      <c r="M1302">
        <v>1020200976366</v>
      </c>
    </row>
    <row r="1303" spans="1:13" x14ac:dyDescent="0.25">
      <c r="A1303">
        <v>229006965</v>
      </c>
      <c r="B1303" t="s">
        <v>6636</v>
      </c>
      <c r="C1303" t="s">
        <v>6636</v>
      </c>
      <c r="D1303" t="s">
        <v>17334</v>
      </c>
      <c r="E1303" t="s">
        <v>6638</v>
      </c>
      <c r="F1303" t="s">
        <v>657</v>
      </c>
      <c r="G1303" t="s">
        <v>15957</v>
      </c>
      <c r="H1303" t="s">
        <v>15994</v>
      </c>
      <c r="I1303">
        <v>1</v>
      </c>
      <c r="J1303" t="s">
        <v>8315</v>
      </c>
      <c r="K1303" t="s">
        <v>17341</v>
      </c>
      <c r="L1303">
        <v>22901001</v>
      </c>
      <c r="M1303">
        <v>1020200975728</v>
      </c>
    </row>
    <row r="1304" spans="1:13" x14ac:dyDescent="0.25">
      <c r="A1304" t="s">
        <v>14291</v>
      </c>
      <c r="B1304" t="s">
        <v>14292</v>
      </c>
      <c r="C1304" t="s">
        <v>14292</v>
      </c>
      <c r="D1304" t="s">
        <v>17334</v>
      </c>
      <c r="E1304" t="s">
        <v>6638</v>
      </c>
      <c r="F1304" t="s">
        <v>657</v>
      </c>
      <c r="G1304" t="s">
        <v>15998</v>
      </c>
      <c r="H1304" t="s">
        <v>15994</v>
      </c>
      <c r="J1304" t="s">
        <v>8315</v>
      </c>
      <c r="K1304" t="s">
        <v>17342</v>
      </c>
      <c r="L1304">
        <v>22901001</v>
      </c>
      <c r="M1304">
        <v>1020200975728</v>
      </c>
    </row>
    <row r="1305" spans="1:13" x14ac:dyDescent="0.25">
      <c r="A1305">
        <v>229006972</v>
      </c>
      <c r="B1305" t="s">
        <v>5451</v>
      </c>
      <c r="C1305" t="s">
        <v>5451</v>
      </c>
      <c r="D1305" t="s">
        <v>17334</v>
      </c>
      <c r="E1305" t="s">
        <v>17343</v>
      </c>
      <c r="F1305" t="s">
        <v>17344</v>
      </c>
      <c r="G1305" t="s">
        <v>15957</v>
      </c>
      <c r="H1305" t="s">
        <v>15994</v>
      </c>
      <c r="I1305">
        <v>1</v>
      </c>
      <c r="J1305" t="s">
        <v>8315</v>
      </c>
      <c r="K1305" t="s">
        <v>17345</v>
      </c>
      <c r="L1305">
        <v>22901001</v>
      </c>
      <c r="M1305">
        <v>1020200976102</v>
      </c>
    </row>
    <row r="1306" spans="1:13" x14ac:dyDescent="0.25">
      <c r="A1306" t="s">
        <v>14293</v>
      </c>
      <c r="B1306" t="s">
        <v>17346</v>
      </c>
      <c r="C1306" t="s">
        <v>17346</v>
      </c>
      <c r="D1306" t="s">
        <v>17334</v>
      </c>
      <c r="E1306" t="s">
        <v>17343</v>
      </c>
      <c r="F1306" t="s">
        <v>17344</v>
      </c>
      <c r="G1306" t="s">
        <v>15998</v>
      </c>
      <c r="H1306" t="s">
        <v>15994</v>
      </c>
      <c r="J1306" t="s">
        <v>8315</v>
      </c>
      <c r="K1306" t="s">
        <v>17347</v>
      </c>
      <c r="L1306">
        <v>22901001</v>
      </c>
      <c r="M1306">
        <v>1020200976102</v>
      </c>
    </row>
    <row r="1307" spans="1:13" x14ac:dyDescent="0.25">
      <c r="A1307" t="s">
        <v>14295</v>
      </c>
      <c r="B1307" t="s">
        <v>14294</v>
      </c>
      <c r="C1307" t="s">
        <v>14294</v>
      </c>
      <c r="D1307" t="s">
        <v>17334</v>
      </c>
      <c r="E1307" t="s">
        <v>17343</v>
      </c>
      <c r="F1307" t="s">
        <v>17344</v>
      </c>
      <c r="G1307" t="s">
        <v>15998</v>
      </c>
      <c r="H1307" t="s">
        <v>15994</v>
      </c>
      <c r="J1307" t="s">
        <v>8416</v>
      </c>
      <c r="K1307" t="s">
        <v>14296</v>
      </c>
      <c r="L1307">
        <v>22901001</v>
      </c>
      <c r="M1307">
        <v>1020200976102</v>
      </c>
    </row>
    <row r="1308" spans="1:13" x14ac:dyDescent="0.25">
      <c r="A1308" t="s">
        <v>14297</v>
      </c>
      <c r="B1308" t="s">
        <v>14294</v>
      </c>
      <c r="C1308" t="s">
        <v>14294</v>
      </c>
      <c r="D1308" t="s">
        <v>17334</v>
      </c>
      <c r="E1308" t="s">
        <v>17343</v>
      </c>
      <c r="F1308" t="s">
        <v>17344</v>
      </c>
      <c r="G1308" t="s">
        <v>15998</v>
      </c>
      <c r="H1308" t="s">
        <v>15994</v>
      </c>
      <c r="J1308" t="s">
        <v>8416</v>
      </c>
      <c r="K1308" t="s">
        <v>14298</v>
      </c>
      <c r="L1308">
        <v>22901001</v>
      </c>
      <c r="M1308">
        <v>1020200976102</v>
      </c>
    </row>
    <row r="1309" spans="1:13" x14ac:dyDescent="0.25">
      <c r="A1309">
        <v>229007006</v>
      </c>
      <c r="B1309" t="s">
        <v>5436</v>
      </c>
      <c r="C1309" t="s">
        <v>5436</v>
      </c>
      <c r="D1309" t="s">
        <v>17334</v>
      </c>
      <c r="E1309" t="s">
        <v>5438</v>
      </c>
      <c r="F1309" t="s">
        <v>321</v>
      </c>
      <c r="G1309" t="s">
        <v>15957</v>
      </c>
      <c r="H1309" t="s">
        <v>15994</v>
      </c>
      <c r="I1309">
        <v>1</v>
      </c>
      <c r="J1309" t="s">
        <v>8315</v>
      </c>
      <c r="K1309" t="s">
        <v>17348</v>
      </c>
      <c r="L1309">
        <v>22901001</v>
      </c>
      <c r="M1309">
        <v>1020200976047</v>
      </c>
    </row>
    <row r="1310" spans="1:13" x14ac:dyDescent="0.25">
      <c r="A1310" t="s">
        <v>14299</v>
      </c>
      <c r="B1310" t="s">
        <v>14300</v>
      </c>
      <c r="C1310" t="s">
        <v>14300</v>
      </c>
      <c r="D1310" t="s">
        <v>17334</v>
      </c>
      <c r="E1310" t="s">
        <v>5438</v>
      </c>
      <c r="F1310" t="s">
        <v>321</v>
      </c>
      <c r="G1310" t="s">
        <v>15998</v>
      </c>
      <c r="H1310" t="s">
        <v>15994</v>
      </c>
      <c r="J1310" t="s">
        <v>8315</v>
      </c>
      <c r="K1310" t="s">
        <v>17349</v>
      </c>
      <c r="L1310">
        <v>22901001</v>
      </c>
      <c r="M1310">
        <v>1020200976047</v>
      </c>
    </row>
    <row r="1311" spans="1:13" x14ac:dyDescent="0.25">
      <c r="A1311">
        <v>229007013</v>
      </c>
      <c r="B1311" t="s">
        <v>5472</v>
      </c>
      <c r="C1311" t="s">
        <v>5472</v>
      </c>
      <c r="D1311" t="s">
        <v>17334</v>
      </c>
      <c r="E1311" t="s">
        <v>5474</v>
      </c>
      <c r="F1311" t="s">
        <v>321</v>
      </c>
      <c r="G1311" t="s">
        <v>15957</v>
      </c>
      <c r="H1311" t="s">
        <v>15994</v>
      </c>
      <c r="I1311">
        <v>0</v>
      </c>
      <c r="J1311" t="s">
        <v>8315</v>
      </c>
      <c r="K1311" t="s">
        <v>17350</v>
      </c>
      <c r="L1311">
        <v>22901001</v>
      </c>
      <c r="M1311">
        <v>1020200976377</v>
      </c>
    </row>
    <row r="1312" spans="1:13" x14ac:dyDescent="0.25">
      <c r="A1312">
        <v>229007020</v>
      </c>
      <c r="B1312" t="s">
        <v>5460</v>
      </c>
      <c r="C1312" t="s">
        <v>5460</v>
      </c>
      <c r="D1312" t="s">
        <v>17334</v>
      </c>
      <c r="E1312" t="s">
        <v>5462</v>
      </c>
      <c r="F1312" t="s">
        <v>321</v>
      </c>
      <c r="G1312" t="s">
        <v>15957</v>
      </c>
      <c r="H1312" t="s">
        <v>15994</v>
      </c>
      <c r="I1312">
        <v>0</v>
      </c>
      <c r="J1312" t="s">
        <v>8315</v>
      </c>
      <c r="K1312" t="s">
        <v>17351</v>
      </c>
      <c r="L1312">
        <v>22901001</v>
      </c>
      <c r="M1312">
        <v>1020200975717</v>
      </c>
    </row>
    <row r="1313" spans="1:13" x14ac:dyDescent="0.25">
      <c r="A1313">
        <v>229007045</v>
      </c>
      <c r="B1313" t="s">
        <v>5448</v>
      </c>
      <c r="C1313" t="s">
        <v>5448</v>
      </c>
      <c r="D1313" t="s">
        <v>17334</v>
      </c>
      <c r="E1313" t="s">
        <v>5450</v>
      </c>
      <c r="F1313" t="s">
        <v>321</v>
      </c>
      <c r="G1313" t="s">
        <v>15957</v>
      </c>
      <c r="H1313" t="s">
        <v>15994</v>
      </c>
      <c r="I1313">
        <v>0</v>
      </c>
      <c r="J1313" t="s">
        <v>8315</v>
      </c>
      <c r="K1313" t="s">
        <v>17352</v>
      </c>
      <c r="L1313">
        <v>22901001</v>
      </c>
      <c r="M1313">
        <v>1020200976960</v>
      </c>
    </row>
    <row r="1314" spans="1:13" x14ac:dyDescent="0.25">
      <c r="A1314">
        <v>229007052</v>
      </c>
      <c r="B1314" t="s">
        <v>5478</v>
      </c>
      <c r="C1314" t="s">
        <v>5478</v>
      </c>
      <c r="D1314" t="s">
        <v>17334</v>
      </c>
      <c r="E1314" t="s">
        <v>5480</v>
      </c>
      <c r="F1314" t="s">
        <v>321</v>
      </c>
      <c r="G1314" t="s">
        <v>15957</v>
      </c>
      <c r="H1314" t="s">
        <v>15994</v>
      </c>
      <c r="I1314">
        <v>0</v>
      </c>
      <c r="J1314" t="s">
        <v>8315</v>
      </c>
      <c r="K1314" t="s">
        <v>17353</v>
      </c>
      <c r="L1314">
        <v>22901001</v>
      </c>
      <c r="M1314">
        <v>1020200975960</v>
      </c>
    </row>
    <row r="1315" spans="1:13" x14ac:dyDescent="0.25">
      <c r="A1315">
        <v>229007077</v>
      </c>
      <c r="B1315" t="s">
        <v>5487</v>
      </c>
      <c r="C1315" t="s">
        <v>5487</v>
      </c>
      <c r="D1315" t="s">
        <v>17334</v>
      </c>
      <c r="E1315" t="s">
        <v>5489</v>
      </c>
      <c r="F1315" t="s">
        <v>321</v>
      </c>
      <c r="G1315" t="s">
        <v>15957</v>
      </c>
      <c r="H1315" t="s">
        <v>15994</v>
      </c>
      <c r="I1315">
        <v>0</v>
      </c>
      <c r="J1315" t="s">
        <v>8315</v>
      </c>
      <c r="K1315" t="s">
        <v>17354</v>
      </c>
      <c r="L1315">
        <v>22901001</v>
      </c>
      <c r="M1315">
        <v>1020200976058</v>
      </c>
    </row>
    <row r="1316" spans="1:13" x14ac:dyDescent="0.25">
      <c r="A1316">
        <v>229007091</v>
      </c>
      <c r="B1316" t="s">
        <v>5484</v>
      </c>
      <c r="C1316" t="s">
        <v>5484</v>
      </c>
      <c r="D1316" t="s">
        <v>17334</v>
      </c>
      <c r="E1316" t="s">
        <v>5486</v>
      </c>
      <c r="F1316" t="s">
        <v>657</v>
      </c>
      <c r="G1316" t="s">
        <v>15957</v>
      </c>
      <c r="H1316" t="s">
        <v>15994</v>
      </c>
      <c r="I1316">
        <v>2</v>
      </c>
      <c r="J1316" t="s">
        <v>8315</v>
      </c>
      <c r="K1316" t="s">
        <v>17355</v>
      </c>
      <c r="L1316">
        <v>22901001</v>
      </c>
      <c r="M1316">
        <v>1020200975508</v>
      </c>
    </row>
    <row r="1317" spans="1:13" x14ac:dyDescent="0.25">
      <c r="A1317" t="s">
        <v>14301</v>
      </c>
      <c r="B1317" t="s">
        <v>14302</v>
      </c>
      <c r="C1317" t="s">
        <v>14302</v>
      </c>
      <c r="D1317" t="s">
        <v>17334</v>
      </c>
      <c r="E1317" t="s">
        <v>5486</v>
      </c>
      <c r="F1317" t="s">
        <v>657</v>
      </c>
      <c r="G1317" t="s">
        <v>15998</v>
      </c>
      <c r="H1317" t="s">
        <v>15994</v>
      </c>
      <c r="J1317" t="s">
        <v>8315</v>
      </c>
      <c r="K1317" t="s">
        <v>14303</v>
      </c>
      <c r="L1317">
        <v>22901001</v>
      </c>
      <c r="M1317">
        <v>1020200975508</v>
      </c>
    </row>
    <row r="1318" spans="1:13" x14ac:dyDescent="0.25">
      <c r="A1318" t="s">
        <v>14304</v>
      </c>
      <c r="B1318" t="s">
        <v>17356</v>
      </c>
      <c r="C1318" t="s">
        <v>17356</v>
      </c>
      <c r="D1318" t="s">
        <v>17334</v>
      </c>
      <c r="E1318" t="s">
        <v>5486</v>
      </c>
      <c r="F1318" t="s">
        <v>657</v>
      </c>
      <c r="G1318" t="s">
        <v>15998</v>
      </c>
      <c r="H1318" t="s">
        <v>15994</v>
      </c>
      <c r="J1318" t="s">
        <v>8315</v>
      </c>
      <c r="K1318" t="s">
        <v>17357</v>
      </c>
      <c r="L1318">
        <v>22901001</v>
      </c>
      <c r="M1318">
        <v>1020200975508</v>
      </c>
    </row>
    <row r="1319" spans="1:13" x14ac:dyDescent="0.25">
      <c r="A1319">
        <v>229007119</v>
      </c>
      <c r="B1319" t="s">
        <v>5475</v>
      </c>
      <c r="C1319" t="s">
        <v>5475</v>
      </c>
      <c r="D1319" t="s">
        <v>17334</v>
      </c>
      <c r="E1319" t="s">
        <v>5477</v>
      </c>
      <c r="F1319" t="s">
        <v>321</v>
      </c>
      <c r="G1319" t="s">
        <v>15957</v>
      </c>
      <c r="H1319" t="s">
        <v>15994</v>
      </c>
      <c r="I1319">
        <v>2</v>
      </c>
      <c r="J1319" t="s">
        <v>8315</v>
      </c>
      <c r="K1319" t="s">
        <v>17358</v>
      </c>
      <c r="L1319">
        <v>22901001</v>
      </c>
      <c r="M1319">
        <v>1020200975959</v>
      </c>
    </row>
    <row r="1320" spans="1:13" x14ac:dyDescent="0.25">
      <c r="A1320" t="s">
        <v>14305</v>
      </c>
      <c r="B1320" t="s">
        <v>14306</v>
      </c>
      <c r="C1320" t="s">
        <v>14306</v>
      </c>
      <c r="D1320" t="s">
        <v>17334</v>
      </c>
      <c r="E1320" t="s">
        <v>5477</v>
      </c>
      <c r="F1320" t="s">
        <v>321</v>
      </c>
      <c r="G1320" t="s">
        <v>15998</v>
      </c>
      <c r="H1320" t="s">
        <v>15994</v>
      </c>
      <c r="J1320" t="s">
        <v>8315</v>
      </c>
      <c r="K1320" t="s">
        <v>17359</v>
      </c>
      <c r="L1320">
        <v>22901001</v>
      </c>
      <c r="M1320">
        <v>1020200975959</v>
      </c>
    </row>
    <row r="1321" spans="1:13" x14ac:dyDescent="0.25">
      <c r="A1321" t="s">
        <v>14307</v>
      </c>
      <c r="B1321" t="s">
        <v>14308</v>
      </c>
      <c r="C1321" t="s">
        <v>14308</v>
      </c>
      <c r="D1321" t="s">
        <v>17334</v>
      </c>
      <c r="E1321" t="s">
        <v>5477</v>
      </c>
      <c r="F1321" t="s">
        <v>321</v>
      </c>
      <c r="G1321" t="s">
        <v>15998</v>
      </c>
      <c r="H1321" t="s">
        <v>15994</v>
      </c>
      <c r="J1321" t="s">
        <v>8315</v>
      </c>
      <c r="K1321" t="s">
        <v>14311</v>
      </c>
      <c r="L1321">
        <v>22901001</v>
      </c>
      <c r="M1321">
        <v>1020200975959</v>
      </c>
    </row>
    <row r="1322" spans="1:13" x14ac:dyDescent="0.25">
      <c r="A1322" t="s">
        <v>14309</v>
      </c>
      <c r="B1322" t="s">
        <v>14310</v>
      </c>
      <c r="C1322" t="s">
        <v>14310</v>
      </c>
      <c r="D1322" t="s">
        <v>17334</v>
      </c>
      <c r="E1322" t="s">
        <v>5477</v>
      </c>
      <c r="F1322" t="s">
        <v>321</v>
      </c>
      <c r="G1322" t="s">
        <v>15998</v>
      </c>
      <c r="H1322" t="s">
        <v>15994</v>
      </c>
      <c r="J1322" t="s">
        <v>8416</v>
      </c>
      <c r="K1322" t="s">
        <v>14311</v>
      </c>
      <c r="L1322">
        <v>22901001</v>
      </c>
      <c r="M1322">
        <v>1020200975959</v>
      </c>
    </row>
    <row r="1323" spans="1:13" x14ac:dyDescent="0.25">
      <c r="A1323">
        <v>229007133</v>
      </c>
      <c r="B1323" t="s">
        <v>5442</v>
      </c>
      <c r="C1323" t="s">
        <v>5442</v>
      </c>
      <c r="D1323" t="s">
        <v>17334</v>
      </c>
      <c r="E1323" t="s">
        <v>5444</v>
      </c>
      <c r="F1323" t="s">
        <v>321</v>
      </c>
      <c r="G1323" t="s">
        <v>15957</v>
      </c>
      <c r="H1323" t="s">
        <v>15994</v>
      </c>
      <c r="I1323">
        <v>0</v>
      </c>
      <c r="J1323" t="s">
        <v>8315</v>
      </c>
      <c r="K1323" t="s">
        <v>17360</v>
      </c>
      <c r="L1323">
        <v>22901001</v>
      </c>
      <c r="M1323">
        <v>1020200976223</v>
      </c>
    </row>
    <row r="1324" spans="1:13" x14ac:dyDescent="0.25">
      <c r="A1324">
        <v>229007165</v>
      </c>
      <c r="B1324" t="s">
        <v>5505</v>
      </c>
      <c r="C1324" t="s">
        <v>5505</v>
      </c>
      <c r="D1324" t="s">
        <v>17334</v>
      </c>
      <c r="E1324" t="s">
        <v>5507</v>
      </c>
      <c r="F1324" t="s">
        <v>321</v>
      </c>
      <c r="G1324" t="s">
        <v>15957</v>
      </c>
      <c r="H1324" t="s">
        <v>15994</v>
      </c>
      <c r="I1324">
        <v>0</v>
      </c>
      <c r="J1324" t="s">
        <v>8315</v>
      </c>
      <c r="K1324" t="s">
        <v>17361</v>
      </c>
      <c r="L1324">
        <v>22901001</v>
      </c>
      <c r="M1324">
        <v>1020200976696</v>
      </c>
    </row>
    <row r="1325" spans="1:13" x14ac:dyDescent="0.25">
      <c r="A1325">
        <v>229007172</v>
      </c>
      <c r="B1325" t="s">
        <v>5445</v>
      </c>
      <c r="C1325" t="s">
        <v>5445</v>
      </c>
      <c r="D1325" t="s">
        <v>17334</v>
      </c>
      <c r="E1325" t="s">
        <v>5447</v>
      </c>
      <c r="F1325" t="s">
        <v>566</v>
      </c>
      <c r="G1325" t="s">
        <v>15957</v>
      </c>
      <c r="H1325" t="s">
        <v>15994</v>
      </c>
      <c r="I1325">
        <v>0</v>
      </c>
      <c r="J1325" t="s">
        <v>8315</v>
      </c>
      <c r="K1325" t="s">
        <v>17362</v>
      </c>
      <c r="L1325">
        <v>22901001</v>
      </c>
      <c r="M1325">
        <v>1020200976619</v>
      </c>
    </row>
    <row r="1326" spans="1:13" x14ac:dyDescent="0.25">
      <c r="A1326">
        <v>229007180</v>
      </c>
      <c r="B1326" t="s">
        <v>5463</v>
      </c>
      <c r="C1326" t="s">
        <v>5463</v>
      </c>
      <c r="D1326" t="s">
        <v>17334</v>
      </c>
      <c r="E1326" t="s">
        <v>5465</v>
      </c>
      <c r="F1326" t="s">
        <v>566</v>
      </c>
      <c r="G1326" t="s">
        <v>15957</v>
      </c>
      <c r="H1326" t="s">
        <v>15994</v>
      </c>
      <c r="I1326">
        <v>1</v>
      </c>
      <c r="J1326" t="s">
        <v>8315</v>
      </c>
      <c r="K1326" t="s">
        <v>17363</v>
      </c>
      <c r="L1326">
        <v>22901001</v>
      </c>
      <c r="M1326">
        <v>1020200976003</v>
      </c>
    </row>
    <row r="1327" spans="1:13" x14ac:dyDescent="0.25">
      <c r="A1327" t="s">
        <v>14312</v>
      </c>
      <c r="B1327" t="s">
        <v>14313</v>
      </c>
      <c r="C1327" t="s">
        <v>14313</v>
      </c>
      <c r="D1327" t="s">
        <v>17334</v>
      </c>
      <c r="E1327" t="s">
        <v>5465</v>
      </c>
      <c r="F1327" t="s">
        <v>566</v>
      </c>
      <c r="G1327" t="s">
        <v>15998</v>
      </c>
      <c r="H1327" t="s">
        <v>15994</v>
      </c>
      <c r="J1327" t="s">
        <v>8315</v>
      </c>
      <c r="K1327" t="s">
        <v>17364</v>
      </c>
      <c r="L1327">
        <v>22901001</v>
      </c>
      <c r="M1327">
        <v>1020200976003</v>
      </c>
    </row>
    <row r="1328" spans="1:13" x14ac:dyDescent="0.25">
      <c r="A1328">
        <v>229007197</v>
      </c>
      <c r="B1328" t="s">
        <v>6630</v>
      </c>
      <c r="C1328" t="s">
        <v>6630</v>
      </c>
      <c r="D1328" t="s">
        <v>17334</v>
      </c>
      <c r="E1328" t="s">
        <v>6632</v>
      </c>
      <c r="F1328" t="s">
        <v>321</v>
      </c>
      <c r="G1328" t="s">
        <v>15957</v>
      </c>
      <c r="H1328" t="s">
        <v>15994</v>
      </c>
      <c r="I1328">
        <v>2</v>
      </c>
      <c r="J1328" t="s">
        <v>8315</v>
      </c>
      <c r="K1328" t="s">
        <v>17365</v>
      </c>
      <c r="L1328">
        <v>22901001</v>
      </c>
      <c r="M1328">
        <v>1020200976344</v>
      </c>
    </row>
    <row r="1329" spans="1:13" x14ac:dyDescent="0.25">
      <c r="A1329" t="s">
        <v>14314</v>
      </c>
      <c r="B1329" t="s">
        <v>14315</v>
      </c>
      <c r="C1329" t="s">
        <v>14315</v>
      </c>
      <c r="D1329" t="s">
        <v>17334</v>
      </c>
      <c r="E1329" t="s">
        <v>6632</v>
      </c>
      <c r="F1329" t="s">
        <v>321</v>
      </c>
      <c r="G1329" t="s">
        <v>15998</v>
      </c>
      <c r="H1329" t="s">
        <v>15994</v>
      </c>
      <c r="J1329" t="s">
        <v>8315</v>
      </c>
      <c r="K1329" t="s">
        <v>14316</v>
      </c>
      <c r="L1329">
        <v>22901001</v>
      </c>
      <c r="M1329">
        <v>1020200976344</v>
      </c>
    </row>
    <row r="1330" spans="1:13" x14ac:dyDescent="0.25">
      <c r="A1330" t="s">
        <v>14317</v>
      </c>
      <c r="B1330" t="s">
        <v>14318</v>
      </c>
      <c r="C1330" t="s">
        <v>14318</v>
      </c>
      <c r="D1330" t="s">
        <v>17334</v>
      </c>
      <c r="E1330" t="s">
        <v>6632</v>
      </c>
      <c r="F1330" t="s">
        <v>321</v>
      </c>
      <c r="G1330" t="s">
        <v>15998</v>
      </c>
      <c r="H1330" t="s">
        <v>15994</v>
      </c>
      <c r="J1330" t="s">
        <v>8315</v>
      </c>
      <c r="K1330" t="s">
        <v>14319</v>
      </c>
      <c r="L1330">
        <v>22901001</v>
      </c>
      <c r="M1330">
        <v>1020200976344</v>
      </c>
    </row>
    <row r="1331" spans="1:13" x14ac:dyDescent="0.25">
      <c r="A1331">
        <v>229007214</v>
      </c>
      <c r="B1331" t="s">
        <v>17366</v>
      </c>
      <c r="C1331" t="s">
        <v>17366</v>
      </c>
      <c r="D1331" t="s">
        <v>17334</v>
      </c>
      <c r="E1331" t="s">
        <v>6622</v>
      </c>
      <c r="F1331" t="s">
        <v>321</v>
      </c>
      <c r="G1331" t="s">
        <v>15957</v>
      </c>
      <c r="H1331" t="s">
        <v>15994</v>
      </c>
      <c r="I1331">
        <v>0</v>
      </c>
      <c r="J1331" t="s">
        <v>8315</v>
      </c>
      <c r="K1331" t="s">
        <v>17367</v>
      </c>
      <c r="L1331">
        <v>22901001</v>
      </c>
      <c r="M1331">
        <v>1020200977609</v>
      </c>
    </row>
    <row r="1332" spans="1:13" x14ac:dyDescent="0.25">
      <c r="A1332">
        <v>229007616</v>
      </c>
      <c r="B1332" t="s">
        <v>17368</v>
      </c>
      <c r="C1332" t="s">
        <v>17368</v>
      </c>
      <c r="D1332" t="s">
        <v>17334</v>
      </c>
      <c r="E1332" t="s">
        <v>5456</v>
      </c>
      <c r="F1332" t="s">
        <v>549</v>
      </c>
      <c r="G1332" t="s">
        <v>15957</v>
      </c>
      <c r="H1332" t="s">
        <v>15994</v>
      </c>
      <c r="I1332">
        <v>1</v>
      </c>
      <c r="J1332" t="s">
        <v>8315</v>
      </c>
      <c r="K1332" t="s">
        <v>17369</v>
      </c>
      <c r="L1332">
        <v>22901001</v>
      </c>
      <c r="M1332">
        <v>1020200976289</v>
      </c>
    </row>
    <row r="1333" spans="1:13" x14ac:dyDescent="0.25">
      <c r="A1333" t="s">
        <v>14320</v>
      </c>
      <c r="B1333" t="s">
        <v>14321</v>
      </c>
      <c r="C1333" t="s">
        <v>14321</v>
      </c>
      <c r="D1333" t="s">
        <v>17334</v>
      </c>
      <c r="E1333" t="s">
        <v>5456</v>
      </c>
      <c r="F1333" t="s">
        <v>549</v>
      </c>
      <c r="G1333" t="s">
        <v>15998</v>
      </c>
      <c r="H1333" t="s">
        <v>15994</v>
      </c>
      <c r="J1333" t="s">
        <v>8315</v>
      </c>
      <c r="K1333" t="s">
        <v>14322</v>
      </c>
      <c r="L1333">
        <v>22901001</v>
      </c>
      <c r="M1333">
        <v>1020200976289</v>
      </c>
    </row>
    <row r="1334" spans="1:13" x14ac:dyDescent="0.25">
      <c r="A1334">
        <v>229007630</v>
      </c>
      <c r="B1334" t="s">
        <v>17370</v>
      </c>
      <c r="C1334" t="s">
        <v>17370</v>
      </c>
      <c r="D1334" t="s">
        <v>17334</v>
      </c>
      <c r="E1334" t="s">
        <v>5498</v>
      </c>
      <c r="F1334" t="s">
        <v>414</v>
      </c>
      <c r="G1334" t="s">
        <v>15957</v>
      </c>
      <c r="H1334" t="s">
        <v>15994</v>
      </c>
      <c r="I1334">
        <v>0</v>
      </c>
      <c r="J1334" t="s">
        <v>8315</v>
      </c>
      <c r="K1334" t="s">
        <v>17371</v>
      </c>
      <c r="L1334">
        <v>22901001</v>
      </c>
      <c r="M1334">
        <v>1020200976839</v>
      </c>
    </row>
    <row r="1335" spans="1:13" x14ac:dyDescent="0.25">
      <c r="A1335">
        <v>229007849</v>
      </c>
      <c r="B1335" t="s">
        <v>17372</v>
      </c>
      <c r="C1335" t="s">
        <v>17372</v>
      </c>
      <c r="D1335" t="s">
        <v>17334</v>
      </c>
      <c r="E1335" t="s">
        <v>6635</v>
      </c>
      <c r="F1335" t="s">
        <v>321</v>
      </c>
      <c r="G1335" t="s">
        <v>15957</v>
      </c>
      <c r="H1335" t="s">
        <v>15994</v>
      </c>
      <c r="I1335">
        <v>0</v>
      </c>
      <c r="J1335" t="s">
        <v>8315</v>
      </c>
      <c r="K1335" t="s">
        <v>17373</v>
      </c>
      <c r="L1335">
        <v>22901001</v>
      </c>
      <c r="M1335">
        <v>1020200976180</v>
      </c>
    </row>
    <row r="1336" spans="1:13" x14ac:dyDescent="0.25">
      <c r="A1336">
        <v>229007895</v>
      </c>
      <c r="B1336" t="s">
        <v>6617</v>
      </c>
      <c r="C1336" t="s">
        <v>6617</v>
      </c>
      <c r="D1336" t="s">
        <v>17334</v>
      </c>
      <c r="E1336" t="s">
        <v>6619</v>
      </c>
      <c r="F1336" t="s">
        <v>321</v>
      </c>
      <c r="G1336" t="s">
        <v>15957</v>
      </c>
      <c r="H1336" t="s">
        <v>15994</v>
      </c>
      <c r="I1336">
        <v>1</v>
      </c>
      <c r="J1336" t="s">
        <v>8315</v>
      </c>
      <c r="K1336" t="s">
        <v>17374</v>
      </c>
      <c r="L1336">
        <v>22901001</v>
      </c>
      <c r="M1336">
        <v>1020200976465</v>
      </c>
    </row>
    <row r="1337" spans="1:13" x14ac:dyDescent="0.25">
      <c r="A1337" t="s">
        <v>14323</v>
      </c>
      <c r="B1337" t="s">
        <v>14324</v>
      </c>
      <c r="C1337" t="s">
        <v>14324</v>
      </c>
      <c r="D1337" t="s">
        <v>17334</v>
      </c>
      <c r="E1337" t="s">
        <v>6619</v>
      </c>
      <c r="F1337" t="s">
        <v>321</v>
      </c>
      <c r="G1337" t="s">
        <v>15998</v>
      </c>
      <c r="H1337" t="s">
        <v>15994</v>
      </c>
      <c r="J1337" t="s">
        <v>8315</v>
      </c>
      <c r="K1337" t="s">
        <v>17375</v>
      </c>
      <c r="L1337">
        <v>22901001</v>
      </c>
      <c r="M1337">
        <v>1020200976465</v>
      </c>
    </row>
    <row r="1338" spans="1:13" x14ac:dyDescent="0.25">
      <c r="A1338" t="s">
        <v>14325</v>
      </c>
      <c r="B1338" t="s">
        <v>14326</v>
      </c>
      <c r="C1338" t="s">
        <v>14326</v>
      </c>
      <c r="D1338" t="s">
        <v>17334</v>
      </c>
      <c r="E1338" t="s">
        <v>6619</v>
      </c>
      <c r="F1338" t="s">
        <v>321</v>
      </c>
      <c r="G1338" t="s">
        <v>15998</v>
      </c>
      <c r="H1338" t="s">
        <v>15994</v>
      </c>
      <c r="J1338" t="s">
        <v>8416</v>
      </c>
      <c r="K1338" t="s">
        <v>14327</v>
      </c>
      <c r="L1338">
        <v>22901001</v>
      </c>
      <c r="M1338">
        <v>1020200976465</v>
      </c>
    </row>
    <row r="1339" spans="1:13" x14ac:dyDescent="0.25">
      <c r="A1339">
        <v>229008271</v>
      </c>
      <c r="B1339" t="s">
        <v>17376</v>
      </c>
      <c r="C1339" t="s">
        <v>17376</v>
      </c>
      <c r="D1339" t="s">
        <v>17334</v>
      </c>
      <c r="E1339" t="s">
        <v>5441</v>
      </c>
      <c r="F1339" t="s">
        <v>1479</v>
      </c>
      <c r="G1339" t="s">
        <v>15957</v>
      </c>
      <c r="H1339" t="s">
        <v>15994</v>
      </c>
      <c r="I1339">
        <v>2</v>
      </c>
      <c r="J1339" t="s">
        <v>8315</v>
      </c>
      <c r="K1339" t="s">
        <v>17377</v>
      </c>
      <c r="L1339">
        <v>22901001</v>
      </c>
      <c r="M1339">
        <v>1020200976432</v>
      </c>
    </row>
    <row r="1340" spans="1:13" x14ac:dyDescent="0.25">
      <c r="A1340" t="s">
        <v>14328</v>
      </c>
      <c r="B1340" t="s">
        <v>14329</v>
      </c>
      <c r="C1340" t="s">
        <v>14329</v>
      </c>
      <c r="D1340" t="s">
        <v>17334</v>
      </c>
      <c r="E1340" t="s">
        <v>5441</v>
      </c>
      <c r="F1340" t="s">
        <v>1479</v>
      </c>
      <c r="G1340" t="s">
        <v>15998</v>
      </c>
      <c r="H1340" t="s">
        <v>15994</v>
      </c>
      <c r="J1340" t="s">
        <v>8315</v>
      </c>
      <c r="K1340" t="s">
        <v>17378</v>
      </c>
      <c r="L1340">
        <v>22901001</v>
      </c>
      <c r="M1340">
        <v>1020200976432</v>
      </c>
    </row>
    <row r="1341" spans="1:13" x14ac:dyDescent="0.25">
      <c r="A1341" t="s">
        <v>14330</v>
      </c>
      <c r="B1341" t="s">
        <v>14331</v>
      </c>
      <c r="C1341" t="s">
        <v>14331</v>
      </c>
      <c r="D1341" t="s">
        <v>17334</v>
      </c>
      <c r="E1341" t="s">
        <v>5441</v>
      </c>
      <c r="F1341" t="s">
        <v>1479</v>
      </c>
      <c r="G1341" t="s">
        <v>15998</v>
      </c>
      <c r="H1341" t="s">
        <v>15994</v>
      </c>
      <c r="J1341" t="s">
        <v>8315</v>
      </c>
      <c r="K1341" t="s">
        <v>17379</v>
      </c>
      <c r="L1341">
        <v>22901001</v>
      </c>
      <c r="M1341">
        <v>1020200976432</v>
      </c>
    </row>
    <row r="1342" spans="1:13" x14ac:dyDescent="0.25">
      <c r="A1342">
        <v>229008306</v>
      </c>
      <c r="B1342" t="s">
        <v>17380</v>
      </c>
      <c r="C1342" t="s">
        <v>17380</v>
      </c>
      <c r="D1342" t="s">
        <v>17334</v>
      </c>
      <c r="E1342" t="s">
        <v>5504</v>
      </c>
      <c r="F1342" t="s">
        <v>414</v>
      </c>
      <c r="G1342" t="s">
        <v>15957</v>
      </c>
      <c r="H1342" t="s">
        <v>15994</v>
      </c>
      <c r="I1342">
        <v>0</v>
      </c>
      <c r="J1342" t="s">
        <v>8315</v>
      </c>
      <c r="K1342" t="s">
        <v>17381</v>
      </c>
      <c r="L1342">
        <v>22901001</v>
      </c>
      <c r="M1342">
        <v>1020200975520</v>
      </c>
    </row>
    <row r="1343" spans="1:13" x14ac:dyDescent="0.25">
      <c r="A1343">
        <v>229008338</v>
      </c>
      <c r="B1343" t="s">
        <v>17382</v>
      </c>
      <c r="C1343" t="s">
        <v>17382</v>
      </c>
      <c r="D1343" t="s">
        <v>17334</v>
      </c>
      <c r="E1343" t="s">
        <v>5459</v>
      </c>
      <c r="F1343" t="s">
        <v>414</v>
      </c>
      <c r="G1343" t="s">
        <v>15957</v>
      </c>
      <c r="H1343" t="s">
        <v>15994</v>
      </c>
      <c r="I1343">
        <v>0</v>
      </c>
      <c r="J1343" t="s">
        <v>8416</v>
      </c>
      <c r="K1343" t="s">
        <v>17383</v>
      </c>
      <c r="L1343">
        <v>22901001</v>
      </c>
      <c r="M1343">
        <v>1020200976201</v>
      </c>
    </row>
    <row r="1344" spans="1:13" x14ac:dyDescent="0.25">
      <c r="A1344">
        <v>229008345</v>
      </c>
      <c r="B1344" t="s">
        <v>17384</v>
      </c>
      <c r="C1344" t="s">
        <v>17384</v>
      </c>
      <c r="D1344" t="s">
        <v>17334</v>
      </c>
      <c r="E1344" t="s">
        <v>17385</v>
      </c>
      <c r="F1344" t="s">
        <v>414</v>
      </c>
      <c r="G1344" t="s">
        <v>15957</v>
      </c>
      <c r="H1344" t="s">
        <v>15994</v>
      </c>
      <c r="I1344">
        <v>1</v>
      </c>
      <c r="J1344" t="s">
        <v>8315</v>
      </c>
      <c r="K1344" t="s">
        <v>17386</v>
      </c>
      <c r="L1344">
        <v>22901001</v>
      </c>
      <c r="M1344">
        <v>1020200975816</v>
      </c>
    </row>
    <row r="1345" spans="1:13" x14ac:dyDescent="0.25">
      <c r="A1345" t="s">
        <v>14332</v>
      </c>
      <c r="B1345" t="s">
        <v>14333</v>
      </c>
      <c r="C1345" t="s">
        <v>14333</v>
      </c>
      <c r="D1345" t="s">
        <v>17334</v>
      </c>
      <c r="E1345" t="s">
        <v>17385</v>
      </c>
      <c r="F1345" t="s">
        <v>414</v>
      </c>
      <c r="G1345" t="s">
        <v>15998</v>
      </c>
      <c r="H1345" t="s">
        <v>15994</v>
      </c>
      <c r="J1345" t="s">
        <v>8315</v>
      </c>
      <c r="K1345" t="s">
        <v>17387</v>
      </c>
      <c r="L1345">
        <v>22901001</v>
      </c>
      <c r="M1345">
        <v>1020200975816</v>
      </c>
    </row>
    <row r="1346" spans="1:13" x14ac:dyDescent="0.25">
      <c r="A1346">
        <v>229008352</v>
      </c>
      <c r="B1346" t="s">
        <v>17388</v>
      </c>
      <c r="C1346" t="s">
        <v>17388</v>
      </c>
      <c r="D1346" t="s">
        <v>17334</v>
      </c>
      <c r="E1346" t="s">
        <v>5468</v>
      </c>
      <c r="F1346" t="s">
        <v>3142</v>
      </c>
      <c r="G1346" t="s">
        <v>15957</v>
      </c>
      <c r="H1346" t="s">
        <v>15994</v>
      </c>
      <c r="I1346">
        <v>1</v>
      </c>
      <c r="J1346" t="s">
        <v>8416</v>
      </c>
      <c r="K1346" t="s">
        <v>17389</v>
      </c>
      <c r="L1346">
        <v>22901001</v>
      </c>
      <c r="M1346">
        <v>1020200975772</v>
      </c>
    </row>
    <row r="1347" spans="1:13" x14ac:dyDescent="0.25">
      <c r="A1347" t="s">
        <v>14334</v>
      </c>
      <c r="B1347" t="s">
        <v>14335</v>
      </c>
      <c r="C1347" t="s">
        <v>14335</v>
      </c>
      <c r="D1347" t="s">
        <v>17334</v>
      </c>
      <c r="E1347" t="s">
        <v>5468</v>
      </c>
      <c r="F1347" t="s">
        <v>3142</v>
      </c>
      <c r="G1347" t="s">
        <v>15998</v>
      </c>
      <c r="H1347" t="s">
        <v>15994</v>
      </c>
      <c r="J1347" t="s">
        <v>8416</v>
      </c>
      <c r="K1347" t="s">
        <v>17390</v>
      </c>
      <c r="L1347">
        <v>22901001</v>
      </c>
      <c r="M1347">
        <v>1020200975772</v>
      </c>
    </row>
    <row r="1348" spans="1:13" x14ac:dyDescent="0.25">
      <c r="A1348">
        <v>229008539</v>
      </c>
      <c r="B1348" t="s">
        <v>6611</v>
      </c>
      <c r="C1348" t="s">
        <v>6611</v>
      </c>
      <c r="D1348" t="s">
        <v>17334</v>
      </c>
      <c r="E1348" t="s">
        <v>6613</v>
      </c>
      <c r="F1348" t="s">
        <v>414</v>
      </c>
      <c r="G1348" t="s">
        <v>15957</v>
      </c>
      <c r="H1348" t="s">
        <v>15994</v>
      </c>
      <c r="I1348">
        <v>3</v>
      </c>
      <c r="J1348" t="s">
        <v>8315</v>
      </c>
      <c r="K1348" t="s">
        <v>17391</v>
      </c>
      <c r="L1348">
        <v>22901001</v>
      </c>
      <c r="M1348">
        <v>1020200977356</v>
      </c>
    </row>
    <row r="1349" spans="1:13" x14ac:dyDescent="0.25">
      <c r="A1349" t="s">
        <v>14336</v>
      </c>
      <c r="B1349" t="s">
        <v>14337</v>
      </c>
      <c r="C1349" t="s">
        <v>14337</v>
      </c>
      <c r="D1349" t="s">
        <v>17334</v>
      </c>
      <c r="E1349" t="s">
        <v>6613</v>
      </c>
      <c r="F1349" t="s">
        <v>414</v>
      </c>
      <c r="G1349" t="s">
        <v>15998</v>
      </c>
      <c r="H1349" t="s">
        <v>15994</v>
      </c>
      <c r="J1349" t="s">
        <v>8315</v>
      </c>
      <c r="K1349" t="s">
        <v>14338</v>
      </c>
      <c r="L1349">
        <v>22901001</v>
      </c>
      <c r="M1349">
        <v>1020200977356</v>
      </c>
    </row>
    <row r="1350" spans="1:13" x14ac:dyDescent="0.25">
      <c r="A1350" t="s">
        <v>14339</v>
      </c>
      <c r="B1350" t="s">
        <v>14340</v>
      </c>
      <c r="C1350" t="s">
        <v>14340</v>
      </c>
      <c r="D1350" t="s">
        <v>17334</v>
      </c>
      <c r="E1350" t="s">
        <v>6613</v>
      </c>
      <c r="F1350" t="s">
        <v>414</v>
      </c>
      <c r="G1350" t="s">
        <v>15998</v>
      </c>
      <c r="H1350" t="s">
        <v>15994</v>
      </c>
      <c r="J1350" t="s">
        <v>8315</v>
      </c>
      <c r="K1350" t="s">
        <v>14341</v>
      </c>
      <c r="L1350">
        <v>22901001</v>
      </c>
      <c r="M1350">
        <v>1020200977356</v>
      </c>
    </row>
    <row r="1351" spans="1:13" x14ac:dyDescent="0.25">
      <c r="A1351" t="s">
        <v>14342</v>
      </c>
      <c r="B1351" t="s">
        <v>14343</v>
      </c>
      <c r="C1351" t="s">
        <v>14343</v>
      </c>
      <c r="D1351" t="s">
        <v>17334</v>
      </c>
      <c r="E1351" t="s">
        <v>6613</v>
      </c>
      <c r="F1351" t="s">
        <v>414</v>
      </c>
      <c r="G1351" t="s">
        <v>15998</v>
      </c>
      <c r="H1351" t="s">
        <v>15994</v>
      </c>
      <c r="J1351" t="s">
        <v>8315</v>
      </c>
      <c r="K1351" t="s">
        <v>14344</v>
      </c>
      <c r="L1351">
        <v>22901001</v>
      </c>
      <c r="M1351">
        <v>1020200977356</v>
      </c>
    </row>
    <row r="1352" spans="1:13" x14ac:dyDescent="0.25">
      <c r="A1352">
        <v>229008715</v>
      </c>
      <c r="B1352" t="s">
        <v>17392</v>
      </c>
      <c r="C1352" t="s">
        <v>17392</v>
      </c>
      <c r="D1352" t="s">
        <v>17334</v>
      </c>
      <c r="E1352" t="s">
        <v>5435</v>
      </c>
      <c r="F1352" t="s">
        <v>414</v>
      </c>
      <c r="G1352" t="s">
        <v>15957</v>
      </c>
      <c r="H1352" t="s">
        <v>15994</v>
      </c>
      <c r="I1352">
        <v>1</v>
      </c>
      <c r="J1352" t="s">
        <v>8315</v>
      </c>
      <c r="K1352" t="s">
        <v>17393</v>
      </c>
      <c r="L1352">
        <v>22901001</v>
      </c>
      <c r="M1352">
        <v>1020200976179</v>
      </c>
    </row>
    <row r="1353" spans="1:13" x14ac:dyDescent="0.25">
      <c r="A1353">
        <v>229009050</v>
      </c>
      <c r="B1353" t="s">
        <v>17394</v>
      </c>
      <c r="C1353" t="s">
        <v>17394</v>
      </c>
      <c r="D1353" t="s">
        <v>17334</v>
      </c>
      <c r="E1353" t="s">
        <v>6629</v>
      </c>
      <c r="F1353" t="s">
        <v>321</v>
      </c>
      <c r="G1353" t="s">
        <v>15957</v>
      </c>
      <c r="H1353" t="s">
        <v>15994</v>
      </c>
      <c r="I1353">
        <v>0</v>
      </c>
      <c r="J1353" t="s">
        <v>8315</v>
      </c>
      <c r="K1353" t="s">
        <v>17395</v>
      </c>
      <c r="L1353">
        <v>22901001</v>
      </c>
      <c r="M1353">
        <v>1020200977477</v>
      </c>
    </row>
    <row r="1354" spans="1:13" x14ac:dyDescent="0.25">
      <c r="A1354">
        <v>229010792</v>
      </c>
      <c r="B1354" t="s">
        <v>17396</v>
      </c>
      <c r="C1354" t="s">
        <v>17396</v>
      </c>
      <c r="D1354" t="s">
        <v>17334</v>
      </c>
      <c r="E1354" t="s">
        <v>5495</v>
      </c>
      <c r="F1354" t="s">
        <v>321</v>
      </c>
      <c r="G1354" t="s">
        <v>15957</v>
      </c>
      <c r="H1354" t="s">
        <v>15994</v>
      </c>
      <c r="I1354">
        <v>0</v>
      </c>
      <c r="J1354" t="s">
        <v>8315</v>
      </c>
      <c r="K1354" t="s">
        <v>9773</v>
      </c>
      <c r="L1354">
        <v>22901001</v>
      </c>
      <c r="M1354">
        <v>1060229005044</v>
      </c>
    </row>
    <row r="1355" spans="1:13" x14ac:dyDescent="0.25">
      <c r="A1355">
        <v>229012172</v>
      </c>
      <c r="B1355" t="s">
        <v>14349</v>
      </c>
      <c r="C1355" t="s">
        <v>14349</v>
      </c>
      <c r="D1355" t="s">
        <v>17334</v>
      </c>
      <c r="E1355" t="s">
        <v>6616</v>
      </c>
      <c r="F1355" t="s">
        <v>414</v>
      </c>
      <c r="G1355" t="s">
        <v>15957</v>
      </c>
      <c r="H1355" t="s">
        <v>15994</v>
      </c>
      <c r="I1355">
        <v>2</v>
      </c>
      <c r="J1355" t="s">
        <v>8315</v>
      </c>
      <c r="K1355" t="s">
        <v>17397</v>
      </c>
      <c r="L1355">
        <v>22901001</v>
      </c>
      <c r="M1355">
        <v>1080272003822</v>
      </c>
    </row>
    <row r="1356" spans="1:13" x14ac:dyDescent="0.25">
      <c r="A1356" t="s">
        <v>14348</v>
      </c>
      <c r="B1356" t="s">
        <v>14349</v>
      </c>
      <c r="C1356" t="s">
        <v>14349</v>
      </c>
      <c r="D1356" t="s">
        <v>17334</v>
      </c>
      <c r="E1356" t="s">
        <v>6616</v>
      </c>
      <c r="F1356" t="s">
        <v>414</v>
      </c>
      <c r="G1356" t="s">
        <v>15998</v>
      </c>
      <c r="H1356" t="s">
        <v>15994</v>
      </c>
      <c r="J1356" t="s">
        <v>8315</v>
      </c>
      <c r="K1356" t="s">
        <v>17398</v>
      </c>
      <c r="L1356">
        <v>22901001</v>
      </c>
      <c r="M1356">
        <v>1080272003822</v>
      </c>
    </row>
    <row r="1357" spans="1:13" x14ac:dyDescent="0.25">
      <c r="A1357" t="s">
        <v>14350</v>
      </c>
      <c r="B1357" t="s">
        <v>14351</v>
      </c>
      <c r="C1357" t="s">
        <v>14351</v>
      </c>
      <c r="D1357" t="s">
        <v>17334</v>
      </c>
      <c r="E1357" t="s">
        <v>6616</v>
      </c>
      <c r="F1357" t="s">
        <v>414</v>
      </c>
      <c r="G1357" t="s">
        <v>15998</v>
      </c>
      <c r="H1357" t="s">
        <v>15994</v>
      </c>
      <c r="J1357" t="s">
        <v>8315</v>
      </c>
      <c r="K1357" t="s">
        <v>17399</v>
      </c>
      <c r="L1357">
        <v>22901001</v>
      </c>
      <c r="M1357">
        <v>1080272003822</v>
      </c>
    </row>
    <row r="1358" spans="1:13" x14ac:dyDescent="0.25">
      <c r="A1358">
        <v>230002034</v>
      </c>
      <c r="B1358" t="s">
        <v>1783</v>
      </c>
      <c r="C1358" t="s">
        <v>1783</v>
      </c>
      <c r="D1358" t="s">
        <v>17400</v>
      </c>
      <c r="E1358" t="s">
        <v>1785</v>
      </c>
      <c r="F1358" t="s">
        <v>321</v>
      </c>
      <c r="G1358" t="s">
        <v>15957</v>
      </c>
      <c r="H1358" t="s">
        <v>15994</v>
      </c>
      <c r="I1358">
        <v>1</v>
      </c>
      <c r="J1358" t="s">
        <v>8315</v>
      </c>
      <c r="K1358" t="s">
        <v>17401</v>
      </c>
      <c r="L1358">
        <v>23001001</v>
      </c>
      <c r="M1358">
        <v>1020201203934</v>
      </c>
    </row>
    <row r="1359" spans="1:13" x14ac:dyDescent="0.25">
      <c r="A1359" t="s">
        <v>14352</v>
      </c>
      <c r="B1359" t="s">
        <v>14353</v>
      </c>
      <c r="C1359" t="s">
        <v>14353</v>
      </c>
      <c r="D1359" t="s">
        <v>17400</v>
      </c>
      <c r="E1359" t="s">
        <v>1785</v>
      </c>
      <c r="F1359" t="s">
        <v>321</v>
      </c>
      <c r="G1359" t="s">
        <v>15998</v>
      </c>
      <c r="H1359" t="s">
        <v>15994</v>
      </c>
      <c r="J1359" t="s">
        <v>8315</v>
      </c>
      <c r="K1359" t="s">
        <v>17402</v>
      </c>
      <c r="L1359">
        <v>23001001</v>
      </c>
      <c r="M1359">
        <v>1020201203934</v>
      </c>
    </row>
    <row r="1360" spans="1:13" x14ac:dyDescent="0.25">
      <c r="A1360">
        <v>230002041</v>
      </c>
      <c r="B1360" t="s">
        <v>17403</v>
      </c>
      <c r="C1360" t="s">
        <v>17403</v>
      </c>
      <c r="D1360" t="s">
        <v>17400</v>
      </c>
      <c r="E1360" t="s">
        <v>5518</v>
      </c>
      <c r="F1360" t="s">
        <v>321</v>
      </c>
      <c r="G1360" t="s">
        <v>15957</v>
      </c>
      <c r="H1360" t="s">
        <v>15994</v>
      </c>
      <c r="I1360">
        <v>0</v>
      </c>
      <c r="J1360" t="s">
        <v>8315</v>
      </c>
      <c r="K1360" t="s">
        <v>17404</v>
      </c>
      <c r="L1360">
        <v>23001001</v>
      </c>
      <c r="M1360">
        <v>1020201203637</v>
      </c>
    </row>
    <row r="1361" spans="1:13" x14ac:dyDescent="0.25">
      <c r="A1361">
        <v>230002073</v>
      </c>
      <c r="B1361" t="s">
        <v>1789</v>
      </c>
      <c r="C1361" t="s">
        <v>1789</v>
      </c>
      <c r="D1361" t="s">
        <v>17400</v>
      </c>
      <c r="E1361" t="s">
        <v>1791</v>
      </c>
      <c r="F1361" t="s">
        <v>566</v>
      </c>
      <c r="G1361" t="s">
        <v>15957</v>
      </c>
      <c r="H1361" t="s">
        <v>15994</v>
      </c>
      <c r="I1361">
        <v>0</v>
      </c>
      <c r="J1361" t="s">
        <v>8315</v>
      </c>
      <c r="K1361" t="s">
        <v>17405</v>
      </c>
      <c r="L1361">
        <v>23001001</v>
      </c>
      <c r="M1361">
        <v>1020201203065</v>
      </c>
    </row>
    <row r="1362" spans="1:13" x14ac:dyDescent="0.25">
      <c r="A1362">
        <v>230002122</v>
      </c>
      <c r="B1362" t="s">
        <v>1765</v>
      </c>
      <c r="C1362" t="s">
        <v>1765</v>
      </c>
      <c r="D1362" t="s">
        <v>17400</v>
      </c>
      <c r="E1362" t="s">
        <v>1767</v>
      </c>
      <c r="F1362" t="s">
        <v>321</v>
      </c>
      <c r="G1362" t="s">
        <v>15957</v>
      </c>
      <c r="H1362" t="s">
        <v>15994</v>
      </c>
      <c r="I1362">
        <v>0</v>
      </c>
      <c r="J1362" t="s">
        <v>8315</v>
      </c>
      <c r="K1362" t="s">
        <v>17406</v>
      </c>
      <c r="L1362">
        <v>23001001</v>
      </c>
      <c r="M1362">
        <v>1020201203945</v>
      </c>
    </row>
    <row r="1363" spans="1:13" x14ac:dyDescent="0.25">
      <c r="A1363">
        <v>230002179</v>
      </c>
      <c r="B1363" t="s">
        <v>1777</v>
      </c>
      <c r="C1363" t="s">
        <v>1777</v>
      </c>
      <c r="D1363" t="s">
        <v>17400</v>
      </c>
      <c r="E1363" t="s">
        <v>17407</v>
      </c>
      <c r="F1363" t="s">
        <v>321</v>
      </c>
      <c r="G1363" t="s">
        <v>15957</v>
      </c>
      <c r="H1363" t="s">
        <v>15994</v>
      </c>
      <c r="I1363">
        <v>5</v>
      </c>
      <c r="J1363" t="s">
        <v>8315</v>
      </c>
      <c r="K1363" t="s">
        <v>17408</v>
      </c>
      <c r="L1363">
        <v>23001001</v>
      </c>
      <c r="M1363">
        <v>1020201203770</v>
      </c>
    </row>
    <row r="1364" spans="1:13" x14ac:dyDescent="0.25">
      <c r="A1364" t="s">
        <v>14354</v>
      </c>
      <c r="B1364" t="s">
        <v>14355</v>
      </c>
      <c r="C1364" t="s">
        <v>14355</v>
      </c>
      <c r="D1364" t="s">
        <v>17400</v>
      </c>
      <c r="E1364" t="s">
        <v>17407</v>
      </c>
      <c r="F1364" t="s">
        <v>321</v>
      </c>
      <c r="G1364" t="s">
        <v>15998</v>
      </c>
      <c r="H1364" t="s">
        <v>15994</v>
      </c>
      <c r="J1364" t="s">
        <v>8315</v>
      </c>
      <c r="K1364" t="s">
        <v>14356</v>
      </c>
      <c r="L1364">
        <v>23001001</v>
      </c>
      <c r="M1364">
        <v>1020201203770</v>
      </c>
    </row>
    <row r="1365" spans="1:13" x14ac:dyDescent="0.25">
      <c r="A1365" t="s">
        <v>14357</v>
      </c>
      <c r="B1365" t="s">
        <v>14358</v>
      </c>
      <c r="C1365" t="s">
        <v>14358</v>
      </c>
      <c r="D1365" t="s">
        <v>17400</v>
      </c>
      <c r="E1365" t="s">
        <v>17407</v>
      </c>
      <c r="F1365" t="s">
        <v>321</v>
      </c>
      <c r="G1365" t="s">
        <v>15998</v>
      </c>
      <c r="H1365" t="s">
        <v>15994</v>
      </c>
      <c r="J1365" t="s">
        <v>8315</v>
      </c>
      <c r="K1365" t="s">
        <v>17409</v>
      </c>
      <c r="L1365">
        <v>23001001</v>
      </c>
      <c r="M1365">
        <v>1020201203770</v>
      </c>
    </row>
    <row r="1366" spans="1:13" x14ac:dyDescent="0.25">
      <c r="A1366" t="s">
        <v>14359</v>
      </c>
      <c r="B1366" t="s">
        <v>14360</v>
      </c>
      <c r="C1366" t="s">
        <v>14360</v>
      </c>
      <c r="D1366" t="s">
        <v>17400</v>
      </c>
      <c r="E1366" t="s">
        <v>17407</v>
      </c>
      <c r="F1366" t="s">
        <v>321</v>
      </c>
      <c r="G1366" t="s">
        <v>15998</v>
      </c>
      <c r="H1366" t="s">
        <v>15994</v>
      </c>
      <c r="J1366" t="s">
        <v>8315</v>
      </c>
      <c r="K1366" t="s">
        <v>17410</v>
      </c>
      <c r="L1366">
        <v>23001001</v>
      </c>
      <c r="M1366">
        <v>1020201203770</v>
      </c>
    </row>
    <row r="1367" spans="1:13" x14ac:dyDescent="0.25">
      <c r="A1367" t="s">
        <v>14361</v>
      </c>
      <c r="B1367" t="s">
        <v>14362</v>
      </c>
      <c r="C1367" t="s">
        <v>14362</v>
      </c>
      <c r="D1367" t="s">
        <v>17400</v>
      </c>
      <c r="E1367" t="s">
        <v>17407</v>
      </c>
      <c r="F1367" t="s">
        <v>321</v>
      </c>
      <c r="G1367" t="s">
        <v>15998</v>
      </c>
      <c r="H1367" t="s">
        <v>15994</v>
      </c>
      <c r="J1367" t="s">
        <v>8315</v>
      </c>
      <c r="K1367" t="s">
        <v>17409</v>
      </c>
      <c r="L1367">
        <v>23001001</v>
      </c>
      <c r="M1367">
        <v>1020201203770</v>
      </c>
    </row>
    <row r="1368" spans="1:13" x14ac:dyDescent="0.25">
      <c r="A1368" t="s">
        <v>14363</v>
      </c>
      <c r="B1368" t="s">
        <v>14364</v>
      </c>
      <c r="C1368" t="s">
        <v>14364</v>
      </c>
      <c r="D1368" t="s">
        <v>17400</v>
      </c>
      <c r="E1368" t="s">
        <v>17407</v>
      </c>
      <c r="F1368" t="s">
        <v>321</v>
      </c>
      <c r="G1368" t="s">
        <v>15998</v>
      </c>
      <c r="H1368" t="s">
        <v>15994</v>
      </c>
      <c r="J1368" t="s">
        <v>8315</v>
      </c>
      <c r="K1368" t="s">
        <v>17411</v>
      </c>
      <c r="L1368">
        <v>23001001</v>
      </c>
      <c r="M1368">
        <v>1020201203770</v>
      </c>
    </row>
    <row r="1369" spans="1:13" x14ac:dyDescent="0.25">
      <c r="A1369">
        <v>230002193</v>
      </c>
      <c r="B1369" t="s">
        <v>1768</v>
      </c>
      <c r="C1369" t="s">
        <v>1768</v>
      </c>
      <c r="D1369" t="s">
        <v>17400</v>
      </c>
      <c r="E1369" t="s">
        <v>1770</v>
      </c>
      <c r="F1369" t="s">
        <v>321</v>
      </c>
      <c r="G1369" t="s">
        <v>15957</v>
      </c>
      <c r="H1369" t="s">
        <v>15994</v>
      </c>
      <c r="I1369">
        <v>0</v>
      </c>
      <c r="J1369" t="s">
        <v>8315</v>
      </c>
      <c r="K1369" t="s">
        <v>17412</v>
      </c>
      <c r="L1369">
        <v>23001001</v>
      </c>
      <c r="M1369">
        <v>1020201203439</v>
      </c>
    </row>
    <row r="1370" spans="1:13" x14ac:dyDescent="0.25">
      <c r="A1370">
        <v>230002203</v>
      </c>
      <c r="B1370" t="s">
        <v>1771</v>
      </c>
      <c r="C1370" t="s">
        <v>1771</v>
      </c>
      <c r="D1370" t="s">
        <v>17400</v>
      </c>
      <c r="E1370" t="s">
        <v>1773</v>
      </c>
      <c r="F1370" t="s">
        <v>321</v>
      </c>
      <c r="G1370" t="s">
        <v>15957</v>
      </c>
      <c r="H1370" t="s">
        <v>15994</v>
      </c>
      <c r="I1370">
        <v>1</v>
      </c>
      <c r="J1370" t="s">
        <v>8315</v>
      </c>
      <c r="K1370" t="s">
        <v>17413</v>
      </c>
      <c r="L1370">
        <v>23001001</v>
      </c>
      <c r="M1370">
        <v>1020201203660</v>
      </c>
    </row>
    <row r="1371" spans="1:13" x14ac:dyDescent="0.25">
      <c r="A1371" t="s">
        <v>14365</v>
      </c>
      <c r="B1371" t="s">
        <v>14366</v>
      </c>
      <c r="C1371" t="s">
        <v>14366</v>
      </c>
      <c r="D1371" t="s">
        <v>17400</v>
      </c>
      <c r="E1371" t="s">
        <v>1773</v>
      </c>
      <c r="F1371" t="s">
        <v>321</v>
      </c>
      <c r="G1371" t="s">
        <v>15998</v>
      </c>
      <c r="H1371" t="s">
        <v>15994</v>
      </c>
      <c r="J1371" t="s">
        <v>8315</v>
      </c>
      <c r="K1371" t="s">
        <v>14367</v>
      </c>
      <c r="L1371">
        <v>23001001</v>
      </c>
      <c r="M1371">
        <v>1020201203660</v>
      </c>
    </row>
    <row r="1372" spans="1:13" x14ac:dyDescent="0.25">
      <c r="A1372" t="s">
        <v>14368</v>
      </c>
      <c r="B1372" t="s">
        <v>14369</v>
      </c>
      <c r="C1372" t="s">
        <v>14369</v>
      </c>
      <c r="D1372" t="s">
        <v>17400</v>
      </c>
      <c r="E1372" t="s">
        <v>1773</v>
      </c>
      <c r="F1372" t="s">
        <v>321</v>
      </c>
      <c r="G1372" t="s">
        <v>15998</v>
      </c>
      <c r="H1372" t="s">
        <v>15994</v>
      </c>
      <c r="J1372" t="s">
        <v>8315</v>
      </c>
      <c r="K1372" t="s">
        <v>14370</v>
      </c>
      <c r="L1372">
        <v>23001001</v>
      </c>
      <c r="M1372">
        <v>1020201203660</v>
      </c>
    </row>
    <row r="1373" spans="1:13" x14ac:dyDescent="0.25">
      <c r="A1373">
        <v>230002235</v>
      </c>
      <c r="B1373" t="s">
        <v>1786</v>
      </c>
      <c r="C1373" t="s">
        <v>1786</v>
      </c>
      <c r="D1373" t="s">
        <v>17400</v>
      </c>
      <c r="E1373" t="s">
        <v>1788</v>
      </c>
      <c r="F1373" t="s">
        <v>321</v>
      </c>
      <c r="G1373" t="s">
        <v>15957</v>
      </c>
      <c r="H1373" t="s">
        <v>15994</v>
      </c>
      <c r="I1373">
        <v>0</v>
      </c>
      <c r="J1373" t="s">
        <v>8315</v>
      </c>
      <c r="K1373" t="s">
        <v>17414</v>
      </c>
      <c r="L1373">
        <v>23001001</v>
      </c>
      <c r="M1373">
        <v>1020201203714</v>
      </c>
    </row>
    <row r="1374" spans="1:13" x14ac:dyDescent="0.25">
      <c r="A1374">
        <v>230002250</v>
      </c>
      <c r="B1374" t="s">
        <v>1774</v>
      </c>
      <c r="C1374" t="s">
        <v>1774</v>
      </c>
      <c r="D1374" t="s">
        <v>17400</v>
      </c>
      <c r="E1374" t="s">
        <v>1776</v>
      </c>
      <c r="F1374" t="s">
        <v>321</v>
      </c>
      <c r="G1374" t="s">
        <v>15957</v>
      </c>
      <c r="H1374" t="s">
        <v>15994</v>
      </c>
      <c r="I1374">
        <v>2</v>
      </c>
      <c r="J1374" t="s">
        <v>8315</v>
      </c>
      <c r="K1374" t="s">
        <v>17415</v>
      </c>
      <c r="L1374">
        <v>23001001</v>
      </c>
      <c r="M1374">
        <v>1020201203802</v>
      </c>
    </row>
    <row r="1375" spans="1:13" x14ac:dyDescent="0.25">
      <c r="A1375" t="s">
        <v>14371</v>
      </c>
      <c r="B1375" t="s">
        <v>14372</v>
      </c>
      <c r="C1375" t="s">
        <v>14372</v>
      </c>
      <c r="D1375" t="s">
        <v>17400</v>
      </c>
      <c r="E1375" t="s">
        <v>1776</v>
      </c>
      <c r="F1375" t="s">
        <v>321</v>
      </c>
      <c r="G1375" t="s">
        <v>15998</v>
      </c>
      <c r="H1375" t="s">
        <v>15994</v>
      </c>
      <c r="J1375" t="s">
        <v>8315</v>
      </c>
      <c r="K1375" t="s">
        <v>17416</v>
      </c>
      <c r="L1375">
        <v>23001001</v>
      </c>
      <c r="M1375">
        <v>1020201203802</v>
      </c>
    </row>
    <row r="1376" spans="1:13" x14ac:dyDescent="0.25">
      <c r="A1376" t="s">
        <v>14373</v>
      </c>
      <c r="B1376" t="s">
        <v>17417</v>
      </c>
      <c r="C1376" t="s">
        <v>17417</v>
      </c>
      <c r="D1376" t="s">
        <v>17400</v>
      </c>
      <c r="E1376" t="s">
        <v>1776</v>
      </c>
      <c r="F1376" t="s">
        <v>321</v>
      </c>
      <c r="G1376" t="s">
        <v>15998</v>
      </c>
      <c r="H1376" t="s">
        <v>15994</v>
      </c>
      <c r="J1376" t="s">
        <v>8315</v>
      </c>
      <c r="K1376" t="s">
        <v>17418</v>
      </c>
      <c r="L1376">
        <v>23001001</v>
      </c>
      <c r="M1376">
        <v>1020201203802</v>
      </c>
    </row>
    <row r="1377" spans="1:13" x14ac:dyDescent="0.25">
      <c r="A1377" t="s">
        <v>17419</v>
      </c>
      <c r="B1377" t="s">
        <v>14374</v>
      </c>
      <c r="C1377" t="s">
        <v>14374</v>
      </c>
      <c r="D1377" t="s">
        <v>17400</v>
      </c>
      <c r="E1377" t="s">
        <v>1776</v>
      </c>
      <c r="F1377" t="s">
        <v>321</v>
      </c>
      <c r="G1377" t="s">
        <v>15998</v>
      </c>
      <c r="H1377" t="s">
        <v>15994</v>
      </c>
      <c r="J1377" t="s">
        <v>8416</v>
      </c>
      <c r="K1377" t="s">
        <v>14375</v>
      </c>
      <c r="L1377">
        <v>23001001</v>
      </c>
      <c r="M1377">
        <v>1020201203802</v>
      </c>
    </row>
    <row r="1378" spans="1:13" x14ac:dyDescent="0.25">
      <c r="A1378">
        <v>230002309</v>
      </c>
      <c r="B1378" t="s">
        <v>5513</v>
      </c>
      <c r="C1378" t="s">
        <v>5513</v>
      </c>
      <c r="D1378" t="s">
        <v>17400</v>
      </c>
      <c r="E1378" t="s">
        <v>17420</v>
      </c>
      <c r="F1378" t="s">
        <v>325</v>
      </c>
      <c r="G1378" t="s">
        <v>15957</v>
      </c>
      <c r="H1378" t="s">
        <v>15994</v>
      </c>
      <c r="I1378">
        <v>1</v>
      </c>
      <c r="J1378" t="s">
        <v>8315</v>
      </c>
      <c r="K1378" t="s">
        <v>17421</v>
      </c>
      <c r="L1378">
        <v>23001001</v>
      </c>
      <c r="M1378">
        <v>1020201203780</v>
      </c>
    </row>
    <row r="1379" spans="1:13" x14ac:dyDescent="0.25">
      <c r="A1379" t="s">
        <v>14376</v>
      </c>
      <c r="B1379" t="s">
        <v>14377</v>
      </c>
      <c r="C1379" t="s">
        <v>14377</v>
      </c>
      <c r="D1379" t="s">
        <v>17400</v>
      </c>
      <c r="E1379" t="s">
        <v>17420</v>
      </c>
      <c r="F1379" t="s">
        <v>325</v>
      </c>
      <c r="G1379" t="s">
        <v>15998</v>
      </c>
      <c r="H1379" t="s">
        <v>15994</v>
      </c>
      <c r="J1379" t="s">
        <v>8315</v>
      </c>
      <c r="K1379" t="s">
        <v>17422</v>
      </c>
      <c r="L1379">
        <v>23001001</v>
      </c>
      <c r="M1379">
        <v>1020201203780</v>
      </c>
    </row>
    <row r="1380" spans="1:13" x14ac:dyDescent="0.25">
      <c r="A1380">
        <v>230002362</v>
      </c>
      <c r="B1380" t="s">
        <v>1795</v>
      </c>
      <c r="C1380" t="s">
        <v>1795</v>
      </c>
      <c r="D1380" t="s">
        <v>17400</v>
      </c>
      <c r="E1380" t="s">
        <v>1797</v>
      </c>
      <c r="F1380" t="s">
        <v>321</v>
      </c>
      <c r="G1380" t="s">
        <v>15957</v>
      </c>
      <c r="H1380" t="s">
        <v>15994</v>
      </c>
      <c r="I1380">
        <v>2</v>
      </c>
      <c r="J1380" t="s">
        <v>8315</v>
      </c>
      <c r="K1380" t="s">
        <v>17423</v>
      </c>
      <c r="L1380">
        <v>23001001</v>
      </c>
      <c r="M1380">
        <v>1020201203967</v>
      </c>
    </row>
    <row r="1381" spans="1:13" x14ac:dyDescent="0.25">
      <c r="A1381" t="s">
        <v>14378</v>
      </c>
      <c r="B1381" t="s">
        <v>14379</v>
      </c>
      <c r="C1381" t="s">
        <v>14379</v>
      </c>
      <c r="D1381" t="s">
        <v>17400</v>
      </c>
      <c r="E1381" t="s">
        <v>1797</v>
      </c>
      <c r="F1381" t="s">
        <v>321</v>
      </c>
      <c r="G1381" t="s">
        <v>15998</v>
      </c>
      <c r="H1381" t="s">
        <v>15994</v>
      </c>
      <c r="J1381" t="s">
        <v>8315</v>
      </c>
      <c r="K1381" t="s">
        <v>17424</v>
      </c>
      <c r="L1381">
        <v>23001001</v>
      </c>
      <c r="M1381">
        <v>1020201203967</v>
      </c>
    </row>
    <row r="1382" spans="1:13" x14ac:dyDescent="0.25">
      <c r="A1382" t="s">
        <v>14380</v>
      </c>
      <c r="B1382" t="s">
        <v>14381</v>
      </c>
      <c r="C1382" t="s">
        <v>14381</v>
      </c>
      <c r="D1382" t="s">
        <v>17400</v>
      </c>
      <c r="E1382" t="s">
        <v>1797</v>
      </c>
      <c r="F1382" t="s">
        <v>321</v>
      </c>
      <c r="G1382" t="s">
        <v>15998</v>
      </c>
      <c r="H1382" t="s">
        <v>15994</v>
      </c>
      <c r="J1382" t="s">
        <v>8315</v>
      </c>
      <c r="K1382" t="s">
        <v>17425</v>
      </c>
      <c r="L1382">
        <v>23001001</v>
      </c>
      <c r="M1382">
        <v>1020201203967</v>
      </c>
    </row>
    <row r="1383" spans="1:13" x14ac:dyDescent="0.25">
      <c r="A1383">
        <v>230002411</v>
      </c>
      <c r="B1383" t="s">
        <v>5508</v>
      </c>
      <c r="C1383" t="s">
        <v>5508</v>
      </c>
      <c r="D1383" t="s">
        <v>17400</v>
      </c>
      <c r="E1383" t="s">
        <v>8254</v>
      </c>
      <c r="F1383" t="s">
        <v>321</v>
      </c>
      <c r="G1383" t="s">
        <v>15957</v>
      </c>
      <c r="H1383" t="s">
        <v>15994</v>
      </c>
      <c r="I1383">
        <v>0</v>
      </c>
      <c r="J1383" t="s">
        <v>8315</v>
      </c>
      <c r="K1383" t="s">
        <v>17426</v>
      </c>
      <c r="L1383">
        <v>23001001</v>
      </c>
      <c r="M1383">
        <v>1020201203087</v>
      </c>
    </row>
    <row r="1384" spans="1:13" x14ac:dyDescent="0.25">
      <c r="A1384">
        <v>230002644</v>
      </c>
      <c r="B1384" t="s">
        <v>17427</v>
      </c>
      <c r="C1384" t="s">
        <v>17427</v>
      </c>
      <c r="D1384" t="s">
        <v>17400</v>
      </c>
      <c r="E1384" t="s">
        <v>6457</v>
      </c>
      <c r="F1384" t="s">
        <v>414</v>
      </c>
      <c r="G1384" t="s">
        <v>15957</v>
      </c>
      <c r="H1384" t="s">
        <v>15994</v>
      </c>
      <c r="I1384">
        <v>0</v>
      </c>
      <c r="J1384" t="s">
        <v>8315</v>
      </c>
      <c r="K1384" t="s">
        <v>17428</v>
      </c>
      <c r="L1384">
        <v>23001001</v>
      </c>
      <c r="M1384">
        <v>1020201203384</v>
      </c>
    </row>
    <row r="1385" spans="1:13" x14ac:dyDescent="0.25">
      <c r="A1385">
        <v>230002683</v>
      </c>
      <c r="B1385" t="s">
        <v>17429</v>
      </c>
      <c r="C1385" t="s">
        <v>17429</v>
      </c>
      <c r="D1385" t="s">
        <v>17400</v>
      </c>
      <c r="E1385" t="s">
        <v>1782</v>
      </c>
      <c r="F1385" t="s">
        <v>414</v>
      </c>
      <c r="G1385" t="s">
        <v>15957</v>
      </c>
      <c r="H1385" t="s">
        <v>15994</v>
      </c>
      <c r="I1385">
        <v>0</v>
      </c>
      <c r="J1385" t="s">
        <v>8315</v>
      </c>
      <c r="K1385" t="s">
        <v>17430</v>
      </c>
      <c r="L1385">
        <v>23001001</v>
      </c>
      <c r="M1385">
        <v>1020201203440</v>
      </c>
    </row>
    <row r="1386" spans="1:13" x14ac:dyDescent="0.25">
      <c r="A1386">
        <v>230002764</v>
      </c>
      <c r="B1386" t="s">
        <v>17431</v>
      </c>
      <c r="C1386" t="s">
        <v>17431</v>
      </c>
      <c r="D1386" t="s">
        <v>17400</v>
      </c>
      <c r="E1386" t="s">
        <v>1794</v>
      </c>
      <c r="F1386" t="s">
        <v>414</v>
      </c>
      <c r="G1386" t="s">
        <v>15957</v>
      </c>
      <c r="H1386" t="s">
        <v>15994</v>
      </c>
      <c r="I1386">
        <v>0</v>
      </c>
      <c r="J1386" t="s">
        <v>8315</v>
      </c>
      <c r="K1386" t="s">
        <v>17432</v>
      </c>
      <c r="L1386">
        <v>23001001</v>
      </c>
      <c r="M1386">
        <v>1020201203956</v>
      </c>
    </row>
    <row r="1387" spans="1:13" x14ac:dyDescent="0.25">
      <c r="A1387">
        <v>230002845</v>
      </c>
      <c r="B1387" t="s">
        <v>17433</v>
      </c>
      <c r="C1387" t="s">
        <v>17433</v>
      </c>
      <c r="D1387" t="s">
        <v>17400</v>
      </c>
      <c r="E1387" t="s">
        <v>6454</v>
      </c>
      <c r="F1387" t="s">
        <v>549</v>
      </c>
      <c r="G1387" t="s">
        <v>15957</v>
      </c>
      <c r="H1387" t="s">
        <v>15994</v>
      </c>
      <c r="I1387">
        <v>0</v>
      </c>
      <c r="J1387" t="s">
        <v>8315</v>
      </c>
      <c r="K1387" t="s">
        <v>17434</v>
      </c>
      <c r="L1387">
        <v>23001001</v>
      </c>
      <c r="M1387">
        <v>1020201204473</v>
      </c>
    </row>
    <row r="1388" spans="1:13" x14ac:dyDescent="0.25">
      <c r="A1388">
        <v>230003091</v>
      </c>
      <c r="B1388" t="s">
        <v>6458</v>
      </c>
      <c r="C1388" t="s">
        <v>6458</v>
      </c>
      <c r="D1388" t="s">
        <v>17400</v>
      </c>
      <c r="E1388" t="s">
        <v>6460</v>
      </c>
      <c r="F1388" t="s">
        <v>321</v>
      </c>
      <c r="G1388" t="s">
        <v>15957</v>
      </c>
      <c r="H1388" t="s">
        <v>15994</v>
      </c>
      <c r="I1388">
        <v>3</v>
      </c>
      <c r="J1388" t="s">
        <v>8315</v>
      </c>
      <c r="K1388" t="s">
        <v>17435</v>
      </c>
      <c r="L1388">
        <v>23001001</v>
      </c>
      <c r="M1388">
        <v>1020201203483</v>
      </c>
    </row>
    <row r="1389" spans="1:13" x14ac:dyDescent="0.25">
      <c r="A1389" t="s">
        <v>14382</v>
      </c>
      <c r="B1389" t="s">
        <v>14383</v>
      </c>
      <c r="C1389" t="s">
        <v>14383</v>
      </c>
      <c r="D1389" t="s">
        <v>17400</v>
      </c>
      <c r="E1389" t="s">
        <v>6460</v>
      </c>
      <c r="F1389" t="s">
        <v>321</v>
      </c>
      <c r="G1389" t="s">
        <v>15998</v>
      </c>
      <c r="H1389" t="s">
        <v>15994</v>
      </c>
      <c r="J1389" t="s">
        <v>8315</v>
      </c>
      <c r="K1389" t="s">
        <v>9805</v>
      </c>
      <c r="L1389">
        <v>23001001</v>
      </c>
      <c r="M1389">
        <v>1020201203483</v>
      </c>
    </row>
    <row r="1390" spans="1:13" x14ac:dyDescent="0.25">
      <c r="A1390" t="s">
        <v>14384</v>
      </c>
      <c r="B1390" t="s">
        <v>14385</v>
      </c>
      <c r="C1390" t="s">
        <v>14385</v>
      </c>
      <c r="D1390" t="s">
        <v>17400</v>
      </c>
      <c r="E1390" t="s">
        <v>6460</v>
      </c>
      <c r="F1390" t="s">
        <v>321</v>
      </c>
      <c r="G1390" t="s">
        <v>15998</v>
      </c>
      <c r="H1390" t="s">
        <v>15994</v>
      </c>
      <c r="J1390" t="s">
        <v>8315</v>
      </c>
      <c r="K1390" t="s">
        <v>17436</v>
      </c>
      <c r="L1390">
        <v>23001001</v>
      </c>
      <c r="M1390">
        <v>1020201203483</v>
      </c>
    </row>
    <row r="1391" spans="1:13" x14ac:dyDescent="0.25">
      <c r="A1391" t="s">
        <v>14386</v>
      </c>
      <c r="B1391" t="s">
        <v>14387</v>
      </c>
      <c r="C1391" t="s">
        <v>14387</v>
      </c>
      <c r="D1391" t="s">
        <v>17400</v>
      </c>
      <c r="E1391" t="s">
        <v>6460</v>
      </c>
      <c r="F1391" t="s">
        <v>321</v>
      </c>
      <c r="G1391" t="s">
        <v>15998</v>
      </c>
      <c r="H1391" t="s">
        <v>15994</v>
      </c>
      <c r="J1391" t="s">
        <v>8315</v>
      </c>
      <c r="K1391" t="s">
        <v>17437</v>
      </c>
      <c r="L1391">
        <v>23001001</v>
      </c>
      <c r="M1391">
        <v>1020201203483</v>
      </c>
    </row>
    <row r="1392" spans="1:13" x14ac:dyDescent="0.25">
      <c r="A1392" t="s">
        <v>14388</v>
      </c>
      <c r="B1392" t="s">
        <v>14389</v>
      </c>
      <c r="C1392" t="s">
        <v>14389</v>
      </c>
      <c r="D1392" t="s">
        <v>17400</v>
      </c>
      <c r="E1392" t="s">
        <v>6460</v>
      </c>
      <c r="F1392" t="s">
        <v>321</v>
      </c>
      <c r="G1392" t="s">
        <v>15998</v>
      </c>
      <c r="H1392" t="s">
        <v>15994</v>
      </c>
      <c r="J1392" t="s">
        <v>8416</v>
      </c>
      <c r="K1392" t="s">
        <v>14390</v>
      </c>
      <c r="L1392">
        <v>23001001</v>
      </c>
      <c r="M1392">
        <v>1020201203483</v>
      </c>
    </row>
    <row r="1393" spans="1:13" x14ac:dyDescent="0.25">
      <c r="A1393">
        <v>230005490</v>
      </c>
      <c r="B1393" t="s">
        <v>17438</v>
      </c>
      <c r="C1393" t="s">
        <v>17438</v>
      </c>
      <c r="D1393" t="s">
        <v>17400</v>
      </c>
      <c r="E1393" t="s">
        <v>6451</v>
      </c>
      <c r="F1393" t="s">
        <v>414</v>
      </c>
      <c r="G1393" t="s">
        <v>15957</v>
      </c>
      <c r="H1393" t="s">
        <v>15994</v>
      </c>
      <c r="I1393">
        <v>0</v>
      </c>
      <c r="J1393" t="s">
        <v>8315</v>
      </c>
      <c r="K1393" t="s">
        <v>17439</v>
      </c>
      <c r="L1393">
        <v>23001001</v>
      </c>
      <c r="M1393">
        <v>1130280051032</v>
      </c>
    </row>
    <row r="1394" spans="1:13" x14ac:dyDescent="0.25">
      <c r="A1394">
        <v>231004355</v>
      </c>
      <c r="B1394" t="s">
        <v>17440</v>
      </c>
      <c r="C1394" t="s">
        <v>17440</v>
      </c>
      <c r="D1394" t="s">
        <v>17441</v>
      </c>
      <c r="E1394" t="s">
        <v>17442</v>
      </c>
      <c r="F1394" t="s">
        <v>321</v>
      </c>
      <c r="G1394" t="s">
        <v>15957</v>
      </c>
      <c r="H1394" t="s">
        <v>15994</v>
      </c>
      <c r="I1394">
        <v>1</v>
      </c>
      <c r="J1394" t="s">
        <v>8315</v>
      </c>
      <c r="K1394" t="s">
        <v>17443</v>
      </c>
      <c r="L1394">
        <v>23101001</v>
      </c>
      <c r="M1394">
        <v>1020201012116</v>
      </c>
    </row>
    <row r="1395" spans="1:13" x14ac:dyDescent="0.25">
      <c r="A1395" t="s">
        <v>14391</v>
      </c>
      <c r="B1395" t="s">
        <v>14392</v>
      </c>
      <c r="C1395" t="s">
        <v>14392</v>
      </c>
      <c r="D1395" t="s">
        <v>17441</v>
      </c>
      <c r="E1395" t="s">
        <v>17442</v>
      </c>
      <c r="F1395" t="s">
        <v>321</v>
      </c>
      <c r="G1395" t="s">
        <v>15998</v>
      </c>
      <c r="H1395" t="s">
        <v>15994</v>
      </c>
      <c r="J1395" t="s">
        <v>8315</v>
      </c>
      <c r="K1395" t="s">
        <v>17444</v>
      </c>
      <c r="L1395">
        <v>23101001</v>
      </c>
      <c r="M1395">
        <v>1020201012116</v>
      </c>
    </row>
    <row r="1396" spans="1:13" x14ac:dyDescent="0.25">
      <c r="A1396">
        <v>231004362</v>
      </c>
      <c r="B1396" t="s">
        <v>17445</v>
      </c>
      <c r="C1396" t="s">
        <v>17445</v>
      </c>
      <c r="D1396" t="s">
        <v>17441</v>
      </c>
      <c r="E1396" t="s">
        <v>1855</v>
      </c>
      <c r="F1396" t="s">
        <v>321</v>
      </c>
      <c r="G1396" t="s">
        <v>15957</v>
      </c>
      <c r="H1396" t="s">
        <v>15994</v>
      </c>
      <c r="I1396">
        <v>0</v>
      </c>
      <c r="J1396" t="s">
        <v>8315</v>
      </c>
      <c r="K1396" t="s">
        <v>17446</v>
      </c>
      <c r="L1396">
        <v>23101001</v>
      </c>
      <c r="M1396">
        <v>1020201012336</v>
      </c>
    </row>
    <row r="1397" spans="1:13" x14ac:dyDescent="0.25">
      <c r="A1397">
        <v>231004370</v>
      </c>
      <c r="B1397" t="s">
        <v>17447</v>
      </c>
      <c r="C1397" t="s">
        <v>17447</v>
      </c>
      <c r="D1397" t="s">
        <v>17441</v>
      </c>
      <c r="E1397" t="s">
        <v>1806</v>
      </c>
      <c r="F1397" t="s">
        <v>321</v>
      </c>
      <c r="G1397" t="s">
        <v>15957</v>
      </c>
      <c r="H1397" t="s">
        <v>15994</v>
      </c>
      <c r="I1397">
        <v>0</v>
      </c>
      <c r="J1397" t="s">
        <v>8315</v>
      </c>
      <c r="K1397" t="s">
        <v>17448</v>
      </c>
      <c r="L1397">
        <v>23101001</v>
      </c>
      <c r="M1397">
        <v>1020201011764</v>
      </c>
    </row>
    <row r="1398" spans="1:13" x14ac:dyDescent="0.25">
      <c r="A1398">
        <v>231004387</v>
      </c>
      <c r="B1398" t="s">
        <v>17449</v>
      </c>
      <c r="C1398" t="s">
        <v>17449</v>
      </c>
      <c r="D1398" t="s">
        <v>17441</v>
      </c>
      <c r="E1398" t="s">
        <v>1809</v>
      </c>
      <c r="F1398" t="s">
        <v>321</v>
      </c>
      <c r="G1398" t="s">
        <v>15957</v>
      </c>
      <c r="H1398" t="s">
        <v>15994</v>
      </c>
      <c r="I1398">
        <v>1</v>
      </c>
      <c r="J1398" t="s">
        <v>8315</v>
      </c>
      <c r="K1398" t="s">
        <v>17450</v>
      </c>
      <c r="L1398">
        <v>23101001</v>
      </c>
      <c r="M1398">
        <v>1020201011710</v>
      </c>
    </row>
    <row r="1399" spans="1:13" x14ac:dyDescent="0.25">
      <c r="A1399" t="s">
        <v>14393</v>
      </c>
      <c r="B1399" t="s">
        <v>14394</v>
      </c>
      <c r="C1399" t="s">
        <v>14394</v>
      </c>
      <c r="D1399" t="s">
        <v>17441</v>
      </c>
      <c r="E1399" t="s">
        <v>1809</v>
      </c>
      <c r="F1399" t="s">
        <v>321</v>
      </c>
      <c r="G1399" t="s">
        <v>15998</v>
      </c>
      <c r="H1399" t="s">
        <v>15994</v>
      </c>
      <c r="J1399" t="s">
        <v>8315</v>
      </c>
      <c r="K1399" t="s">
        <v>17451</v>
      </c>
      <c r="L1399">
        <v>23101001</v>
      </c>
      <c r="M1399">
        <v>1020201011710</v>
      </c>
    </row>
    <row r="1400" spans="1:13" x14ac:dyDescent="0.25">
      <c r="A1400">
        <v>231004394</v>
      </c>
      <c r="B1400" t="s">
        <v>17452</v>
      </c>
      <c r="C1400" t="s">
        <v>17452</v>
      </c>
      <c r="D1400" t="s">
        <v>17441</v>
      </c>
      <c r="E1400" t="s">
        <v>1852</v>
      </c>
      <c r="F1400" t="s">
        <v>321</v>
      </c>
      <c r="G1400" t="s">
        <v>15957</v>
      </c>
      <c r="H1400" t="s">
        <v>15994</v>
      </c>
      <c r="I1400">
        <v>0</v>
      </c>
      <c r="J1400" t="s">
        <v>8315</v>
      </c>
      <c r="K1400" t="s">
        <v>17453</v>
      </c>
      <c r="L1400">
        <v>23101001</v>
      </c>
      <c r="M1400">
        <v>1020201012380</v>
      </c>
    </row>
    <row r="1401" spans="1:13" x14ac:dyDescent="0.25">
      <c r="A1401">
        <v>231004411</v>
      </c>
      <c r="B1401" t="s">
        <v>17454</v>
      </c>
      <c r="C1401" t="s">
        <v>17454</v>
      </c>
      <c r="D1401" t="s">
        <v>17441</v>
      </c>
      <c r="E1401" t="s">
        <v>1815</v>
      </c>
      <c r="F1401" t="s">
        <v>321</v>
      </c>
      <c r="G1401" t="s">
        <v>15957</v>
      </c>
      <c r="H1401" t="s">
        <v>15994</v>
      </c>
      <c r="I1401">
        <v>0</v>
      </c>
      <c r="J1401" t="s">
        <v>8315</v>
      </c>
      <c r="K1401" t="s">
        <v>17455</v>
      </c>
      <c r="L1401">
        <v>23101001</v>
      </c>
      <c r="M1401">
        <v>1020201012248</v>
      </c>
    </row>
    <row r="1402" spans="1:13" x14ac:dyDescent="0.25">
      <c r="A1402">
        <v>231004429</v>
      </c>
      <c r="B1402" t="s">
        <v>17456</v>
      </c>
      <c r="C1402" t="s">
        <v>17456</v>
      </c>
      <c r="D1402" t="s">
        <v>17441</v>
      </c>
      <c r="E1402" t="s">
        <v>1846</v>
      </c>
      <c r="F1402" t="s">
        <v>321</v>
      </c>
      <c r="G1402" t="s">
        <v>15957</v>
      </c>
      <c r="H1402" t="s">
        <v>15994</v>
      </c>
      <c r="I1402">
        <v>0</v>
      </c>
      <c r="J1402" t="s">
        <v>8315</v>
      </c>
      <c r="K1402" t="s">
        <v>17457</v>
      </c>
      <c r="L1402">
        <v>23101001</v>
      </c>
      <c r="M1402">
        <v>1020201012677</v>
      </c>
    </row>
    <row r="1403" spans="1:13" x14ac:dyDescent="0.25">
      <c r="A1403">
        <v>231004468</v>
      </c>
      <c r="B1403" t="s">
        <v>17458</v>
      </c>
      <c r="C1403" t="s">
        <v>17458</v>
      </c>
      <c r="D1403" t="s">
        <v>17441</v>
      </c>
      <c r="E1403" t="s">
        <v>6777</v>
      </c>
      <c r="F1403" t="s">
        <v>321</v>
      </c>
      <c r="G1403" t="s">
        <v>15957</v>
      </c>
      <c r="H1403" t="s">
        <v>15994</v>
      </c>
      <c r="I1403">
        <v>0</v>
      </c>
      <c r="J1403" t="s">
        <v>8315</v>
      </c>
      <c r="K1403" t="s">
        <v>17459</v>
      </c>
      <c r="L1403">
        <v>23101001</v>
      </c>
      <c r="M1403">
        <v>1020201012072</v>
      </c>
    </row>
    <row r="1404" spans="1:13" x14ac:dyDescent="0.25">
      <c r="A1404">
        <v>231004475</v>
      </c>
      <c r="B1404" t="s">
        <v>17460</v>
      </c>
      <c r="C1404" t="s">
        <v>17460</v>
      </c>
      <c r="D1404" t="s">
        <v>17441</v>
      </c>
      <c r="E1404" t="s">
        <v>1831</v>
      </c>
      <c r="F1404" t="s">
        <v>321</v>
      </c>
      <c r="G1404" t="s">
        <v>15957</v>
      </c>
      <c r="H1404" t="s">
        <v>15994</v>
      </c>
      <c r="I1404">
        <v>2</v>
      </c>
      <c r="J1404" t="s">
        <v>8315</v>
      </c>
      <c r="K1404" t="s">
        <v>17461</v>
      </c>
      <c r="L1404">
        <v>23101001</v>
      </c>
      <c r="M1404">
        <v>1020201012314</v>
      </c>
    </row>
    <row r="1405" spans="1:13" x14ac:dyDescent="0.25">
      <c r="A1405" t="s">
        <v>14395</v>
      </c>
      <c r="B1405" t="s">
        <v>14396</v>
      </c>
      <c r="C1405" t="s">
        <v>14396</v>
      </c>
      <c r="D1405" t="s">
        <v>17441</v>
      </c>
      <c r="E1405" t="s">
        <v>1831</v>
      </c>
      <c r="F1405" t="s">
        <v>321</v>
      </c>
      <c r="G1405" t="s">
        <v>15998</v>
      </c>
      <c r="H1405" t="s">
        <v>15994</v>
      </c>
      <c r="J1405" t="s">
        <v>8315</v>
      </c>
      <c r="K1405" t="s">
        <v>17462</v>
      </c>
      <c r="L1405">
        <v>23101001</v>
      </c>
      <c r="M1405">
        <v>1020201012314</v>
      </c>
    </row>
    <row r="1406" spans="1:13" x14ac:dyDescent="0.25">
      <c r="A1406" t="s">
        <v>14397</v>
      </c>
      <c r="B1406" t="s">
        <v>14398</v>
      </c>
      <c r="C1406" t="s">
        <v>14398</v>
      </c>
      <c r="D1406" t="s">
        <v>17441</v>
      </c>
      <c r="E1406" t="s">
        <v>1831</v>
      </c>
      <c r="F1406" t="s">
        <v>321</v>
      </c>
      <c r="G1406" t="s">
        <v>15998</v>
      </c>
      <c r="H1406" t="s">
        <v>15994</v>
      </c>
      <c r="J1406" t="s">
        <v>8315</v>
      </c>
      <c r="K1406" t="s">
        <v>17463</v>
      </c>
      <c r="L1406">
        <v>23101001</v>
      </c>
      <c r="M1406">
        <v>1020201012314</v>
      </c>
    </row>
    <row r="1407" spans="1:13" x14ac:dyDescent="0.25">
      <c r="A1407">
        <v>231004517</v>
      </c>
      <c r="B1407" t="s">
        <v>17464</v>
      </c>
      <c r="C1407" t="s">
        <v>17464</v>
      </c>
      <c r="D1407" t="s">
        <v>17441</v>
      </c>
      <c r="E1407" t="s">
        <v>1843</v>
      </c>
      <c r="F1407" t="s">
        <v>321</v>
      </c>
      <c r="G1407" t="s">
        <v>15957</v>
      </c>
      <c r="H1407" t="s">
        <v>15994</v>
      </c>
      <c r="I1407">
        <v>1</v>
      </c>
      <c r="J1407" t="s">
        <v>8315</v>
      </c>
      <c r="K1407" t="s">
        <v>17465</v>
      </c>
      <c r="L1407">
        <v>23101001</v>
      </c>
      <c r="M1407">
        <v>1020201012688</v>
      </c>
    </row>
    <row r="1408" spans="1:13" x14ac:dyDescent="0.25">
      <c r="A1408" t="s">
        <v>14399</v>
      </c>
      <c r="B1408" t="s">
        <v>14400</v>
      </c>
      <c r="C1408" t="s">
        <v>14400</v>
      </c>
      <c r="D1408" t="s">
        <v>17441</v>
      </c>
      <c r="E1408" t="s">
        <v>1843</v>
      </c>
      <c r="F1408" t="s">
        <v>321</v>
      </c>
      <c r="G1408" t="s">
        <v>15998</v>
      </c>
      <c r="H1408" t="s">
        <v>15994</v>
      </c>
      <c r="J1408" t="s">
        <v>8315</v>
      </c>
      <c r="K1408" t="s">
        <v>17466</v>
      </c>
      <c r="L1408">
        <v>23101001</v>
      </c>
      <c r="M1408">
        <v>1020201012688</v>
      </c>
    </row>
    <row r="1409" spans="1:13" x14ac:dyDescent="0.25">
      <c r="A1409">
        <v>231004570</v>
      </c>
      <c r="B1409" t="s">
        <v>17467</v>
      </c>
      <c r="C1409" t="s">
        <v>17467</v>
      </c>
      <c r="D1409" t="s">
        <v>17441</v>
      </c>
      <c r="E1409" t="s">
        <v>17468</v>
      </c>
      <c r="F1409" t="s">
        <v>321</v>
      </c>
      <c r="G1409" t="s">
        <v>15957</v>
      </c>
      <c r="H1409" t="s">
        <v>15994</v>
      </c>
      <c r="I1409">
        <v>0</v>
      </c>
      <c r="J1409" t="s">
        <v>8315</v>
      </c>
      <c r="K1409" t="s">
        <v>17469</v>
      </c>
      <c r="L1409">
        <v>23101001</v>
      </c>
      <c r="M1409">
        <v>1020201012039</v>
      </c>
    </row>
    <row r="1410" spans="1:13" x14ac:dyDescent="0.25">
      <c r="A1410">
        <v>231004595</v>
      </c>
      <c r="B1410" t="s">
        <v>17470</v>
      </c>
      <c r="C1410" t="s">
        <v>17470</v>
      </c>
      <c r="D1410" t="s">
        <v>17441</v>
      </c>
      <c r="E1410" t="s">
        <v>17471</v>
      </c>
      <c r="F1410" t="s">
        <v>321</v>
      </c>
      <c r="G1410" t="s">
        <v>15957</v>
      </c>
      <c r="H1410" t="s">
        <v>15994</v>
      </c>
      <c r="I1410">
        <v>0</v>
      </c>
      <c r="J1410" t="s">
        <v>8315</v>
      </c>
      <c r="K1410" t="s">
        <v>17472</v>
      </c>
      <c r="L1410">
        <v>23101001</v>
      </c>
      <c r="M1410">
        <v>1020201013062</v>
      </c>
    </row>
    <row r="1411" spans="1:13" x14ac:dyDescent="0.25">
      <c r="A1411">
        <v>231004605</v>
      </c>
      <c r="B1411" t="s">
        <v>17473</v>
      </c>
      <c r="C1411" t="s">
        <v>17473</v>
      </c>
      <c r="D1411" t="s">
        <v>17441</v>
      </c>
      <c r="E1411" t="s">
        <v>1837</v>
      </c>
      <c r="F1411" t="s">
        <v>321</v>
      </c>
      <c r="G1411" t="s">
        <v>15957</v>
      </c>
      <c r="H1411" t="s">
        <v>15994</v>
      </c>
      <c r="I1411">
        <v>0</v>
      </c>
      <c r="J1411" t="s">
        <v>8315</v>
      </c>
      <c r="K1411" t="s">
        <v>17474</v>
      </c>
      <c r="L1411">
        <v>23101001</v>
      </c>
      <c r="M1411">
        <v>1020201012325</v>
      </c>
    </row>
    <row r="1412" spans="1:13" x14ac:dyDescent="0.25">
      <c r="A1412">
        <v>231004637</v>
      </c>
      <c r="B1412" t="s">
        <v>17475</v>
      </c>
      <c r="C1412" t="s">
        <v>17475</v>
      </c>
      <c r="D1412" t="s">
        <v>17441</v>
      </c>
      <c r="E1412" t="s">
        <v>1828</v>
      </c>
      <c r="F1412" t="s">
        <v>321</v>
      </c>
      <c r="G1412" t="s">
        <v>15957</v>
      </c>
      <c r="H1412" t="s">
        <v>15994</v>
      </c>
      <c r="I1412">
        <v>0</v>
      </c>
      <c r="J1412" t="s">
        <v>8315</v>
      </c>
      <c r="K1412" t="s">
        <v>17476</v>
      </c>
      <c r="L1412">
        <v>23101001</v>
      </c>
      <c r="M1412">
        <v>1020201013470</v>
      </c>
    </row>
    <row r="1413" spans="1:13" x14ac:dyDescent="0.25">
      <c r="A1413">
        <v>231004644</v>
      </c>
      <c r="B1413" t="s">
        <v>17477</v>
      </c>
      <c r="C1413" t="s">
        <v>17477</v>
      </c>
      <c r="D1413" t="s">
        <v>17441</v>
      </c>
      <c r="E1413" t="s">
        <v>1834</v>
      </c>
      <c r="F1413" t="s">
        <v>321</v>
      </c>
      <c r="G1413" t="s">
        <v>15957</v>
      </c>
      <c r="H1413" t="s">
        <v>15994</v>
      </c>
      <c r="I1413">
        <v>0</v>
      </c>
      <c r="J1413" t="s">
        <v>8315</v>
      </c>
      <c r="K1413" t="s">
        <v>17478</v>
      </c>
      <c r="L1413">
        <v>23101001</v>
      </c>
      <c r="M1413">
        <v>1020201012787</v>
      </c>
    </row>
    <row r="1414" spans="1:13" x14ac:dyDescent="0.25">
      <c r="A1414">
        <v>231004651</v>
      </c>
      <c r="B1414" t="s">
        <v>17479</v>
      </c>
      <c r="C1414" t="s">
        <v>17479</v>
      </c>
      <c r="D1414" t="s">
        <v>17441</v>
      </c>
      <c r="E1414" t="s">
        <v>1840</v>
      </c>
      <c r="F1414" t="s">
        <v>321</v>
      </c>
      <c r="G1414" t="s">
        <v>15957</v>
      </c>
      <c r="H1414" t="s">
        <v>15994</v>
      </c>
      <c r="I1414">
        <v>0</v>
      </c>
      <c r="J1414" t="s">
        <v>8315</v>
      </c>
      <c r="K1414" t="s">
        <v>17480</v>
      </c>
      <c r="L1414">
        <v>23101001</v>
      </c>
      <c r="M1414">
        <v>1020201013580</v>
      </c>
    </row>
    <row r="1415" spans="1:13" x14ac:dyDescent="0.25">
      <c r="A1415">
        <v>231004725</v>
      </c>
      <c r="B1415" t="s">
        <v>17481</v>
      </c>
      <c r="C1415" t="s">
        <v>17481</v>
      </c>
      <c r="D1415" t="s">
        <v>17441</v>
      </c>
      <c r="E1415" t="s">
        <v>1849</v>
      </c>
      <c r="F1415" t="s">
        <v>321</v>
      </c>
      <c r="G1415" t="s">
        <v>15957</v>
      </c>
      <c r="H1415" t="s">
        <v>15994</v>
      </c>
      <c r="I1415">
        <v>0</v>
      </c>
      <c r="J1415" t="s">
        <v>8315</v>
      </c>
      <c r="K1415" t="s">
        <v>17482</v>
      </c>
      <c r="L1415">
        <v>23101001</v>
      </c>
      <c r="M1415">
        <v>1020201013700</v>
      </c>
    </row>
    <row r="1416" spans="1:13" x14ac:dyDescent="0.25">
      <c r="A1416">
        <v>231004740</v>
      </c>
      <c r="B1416" t="s">
        <v>17483</v>
      </c>
      <c r="C1416" t="s">
        <v>17483</v>
      </c>
      <c r="D1416" t="s">
        <v>17441</v>
      </c>
      <c r="E1416" t="s">
        <v>17484</v>
      </c>
      <c r="F1416" t="s">
        <v>414</v>
      </c>
      <c r="G1416" t="s">
        <v>15957</v>
      </c>
      <c r="H1416" t="s">
        <v>15994</v>
      </c>
      <c r="I1416">
        <v>0</v>
      </c>
      <c r="J1416" t="s">
        <v>8315</v>
      </c>
      <c r="K1416" t="s">
        <v>17485</v>
      </c>
      <c r="L1416">
        <v>23101001</v>
      </c>
      <c r="M1416">
        <v>1020201013480</v>
      </c>
    </row>
    <row r="1417" spans="1:13" x14ac:dyDescent="0.25">
      <c r="A1417">
        <v>231004796</v>
      </c>
      <c r="B1417" t="s">
        <v>17486</v>
      </c>
      <c r="C1417" t="s">
        <v>17486</v>
      </c>
      <c r="D1417" t="s">
        <v>17441</v>
      </c>
      <c r="E1417" t="s">
        <v>1803</v>
      </c>
      <c r="F1417" t="s">
        <v>414</v>
      </c>
      <c r="G1417" t="s">
        <v>15957</v>
      </c>
      <c r="H1417" t="s">
        <v>15994</v>
      </c>
      <c r="I1417">
        <v>0</v>
      </c>
      <c r="J1417" t="s">
        <v>8315</v>
      </c>
      <c r="K1417" t="s">
        <v>17487</v>
      </c>
      <c r="L1417">
        <v>23101001</v>
      </c>
      <c r="M1417">
        <v>1020201012655</v>
      </c>
    </row>
    <row r="1418" spans="1:13" x14ac:dyDescent="0.25">
      <c r="A1418">
        <v>231004852</v>
      </c>
      <c r="B1418" t="s">
        <v>17488</v>
      </c>
      <c r="C1418" t="s">
        <v>17488</v>
      </c>
      <c r="D1418" t="s">
        <v>17441</v>
      </c>
      <c r="E1418" t="s">
        <v>1818</v>
      </c>
      <c r="F1418" t="s">
        <v>414</v>
      </c>
      <c r="G1418" t="s">
        <v>15957</v>
      </c>
      <c r="H1418" t="s">
        <v>15994</v>
      </c>
      <c r="I1418">
        <v>1</v>
      </c>
      <c r="J1418" t="s">
        <v>8315</v>
      </c>
      <c r="K1418" t="s">
        <v>17489</v>
      </c>
      <c r="L1418">
        <v>23101001</v>
      </c>
      <c r="M1418">
        <v>1020201012391</v>
      </c>
    </row>
    <row r="1419" spans="1:13" x14ac:dyDescent="0.25">
      <c r="A1419" t="s">
        <v>14401</v>
      </c>
      <c r="B1419" t="s">
        <v>14402</v>
      </c>
      <c r="C1419" t="s">
        <v>14402</v>
      </c>
      <c r="D1419" t="s">
        <v>17441</v>
      </c>
      <c r="E1419" t="s">
        <v>1818</v>
      </c>
      <c r="F1419" t="s">
        <v>414</v>
      </c>
      <c r="G1419" t="s">
        <v>15998</v>
      </c>
      <c r="H1419" t="s">
        <v>15994</v>
      </c>
      <c r="J1419" t="s">
        <v>8315</v>
      </c>
      <c r="K1419" t="s">
        <v>14403</v>
      </c>
      <c r="L1419">
        <v>23101001</v>
      </c>
      <c r="M1419">
        <v>1020201012391</v>
      </c>
    </row>
    <row r="1420" spans="1:13" x14ac:dyDescent="0.25">
      <c r="A1420">
        <v>231004877</v>
      </c>
      <c r="B1420" t="s">
        <v>17490</v>
      </c>
      <c r="C1420" t="s">
        <v>17490</v>
      </c>
      <c r="D1420" t="s">
        <v>17441</v>
      </c>
      <c r="E1420" t="s">
        <v>1812</v>
      </c>
      <c r="F1420" t="s">
        <v>1639</v>
      </c>
      <c r="G1420" t="s">
        <v>15957</v>
      </c>
      <c r="H1420" t="s">
        <v>15994</v>
      </c>
      <c r="I1420">
        <v>0</v>
      </c>
      <c r="J1420" t="s">
        <v>8416</v>
      </c>
      <c r="K1420" t="s">
        <v>17491</v>
      </c>
      <c r="L1420">
        <v>23101001</v>
      </c>
      <c r="M1420">
        <v>1020201012105</v>
      </c>
    </row>
    <row r="1421" spans="1:13" x14ac:dyDescent="0.25">
      <c r="A1421">
        <v>231005158</v>
      </c>
      <c r="B1421" t="s">
        <v>17492</v>
      </c>
      <c r="C1421" t="s">
        <v>17492</v>
      </c>
      <c r="D1421" t="s">
        <v>17441</v>
      </c>
      <c r="E1421" t="s">
        <v>3192</v>
      </c>
      <c r="F1421" t="s">
        <v>414</v>
      </c>
      <c r="G1421" t="s">
        <v>15957</v>
      </c>
      <c r="H1421" t="s">
        <v>15994</v>
      </c>
      <c r="I1421">
        <v>0</v>
      </c>
      <c r="J1421" t="s">
        <v>8315</v>
      </c>
      <c r="K1421" t="s">
        <v>17493</v>
      </c>
      <c r="L1421">
        <v>23101001</v>
      </c>
      <c r="M1421">
        <v>1020201014162</v>
      </c>
    </row>
    <row r="1422" spans="1:13" x14ac:dyDescent="0.25">
      <c r="A1422">
        <v>231005165</v>
      </c>
      <c r="B1422" t="s">
        <v>17494</v>
      </c>
      <c r="C1422" t="s">
        <v>17494</v>
      </c>
      <c r="D1422" t="s">
        <v>17441</v>
      </c>
      <c r="E1422" t="s">
        <v>17495</v>
      </c>
      <c r="F1422" t="s">
        <v>414</v>
      </c>
      <c r="G1422" t="s">
        <v>15957</v>
      </c>
      <c r="H1422" t="s">
        <v>15994</v>
      </c>
      <c r="I1422">
        <v>0</v>
      </c>
      <c r="J1422" t="s">
        <v>8315</v>
      </c>
      <c r="K1422" t="s">
        <v>17496</v>
      </c>
      <c r="L1422">
        <v>23101001</v>
      </c>
      <c r="M1422">
        <v>1020201014173</v>
      </c>
    </row>
    <row r="1423" spans="1:13" x14ac:dyDescent="0.25">
      <c r="A1423">
        <v>231005214</v>
      </c>
      <c r="B1423" t="s">
        <v>17497</v>
      </c>
      <c r="C1423" t="s">
        <v>17497</v>
      </c>
      <c r="D1423" t="s">
        <v>17441</v>
      </c>
      <c r="E1423" t="s">
        <v>1824</v>
      </c>
      <c r="F1423" t="s">
        <v>549</v>
      </c>
      <c r="G1423" t="s">
        <v>15957</v>
      </c>
      <c r="H1423" t="s">
        <v>15994</v>
      </c>
      <c r="I1423">
        <v>0</v>
      </c>
      <c r="J1423" t="s">
        <v>8315</v>
      </c>
      <c r="K1423" t="s">
        <v>17498</v>
      </c>
      <c r="L1423">
        <v>23101001</v>
      </c>
      <c r="M1423">
        <v>1030200500076</v>
      </c>
    </row>
    <row r="1424" spans="1:13" x14ac:dyDescent="0.25">
      <c r="A1424">
        <v>231009353</v>
      </c>
      <c r="B1424" t="s">
        <v>17501</v>
      </c>
      <c r="C1424" t="s">
        <v>17501</v>
      </c>
      <c r="D1424" t="s">
        <v>17441</v>
      </c>
      <c r="E1424" t="s">
        <v>17502</v>
      </c>
      <c r="F1424" t="s">
        <v>414</v>
      </c>
      <c r="G1424" t="s">
        <v>15957</v>
      </c>
      <c r="H1424" t="s">
        <v>15994</v>
      </c>
      <c r="I1424">
        <v>0</v>
      </c>
      <c r="J1424" t="s">
        <v>8315</v>
      </c>
      <c r="K1424" t="s">
        <v>9851</v>
      </c>
      <c r="L1424">
        <v>23101001</v>
      </c>
      <c r="M1424">
        <v>1130280001917</v>
      </c>
    </row>
    <row r="1425" spans="1:13" x14ac:dyDescent="0.25">
      <c r="A1425">
        <v>232002600</v>
      </c>
      <c r="B1425" t="s">
        <v>1920</v>
      </c>
      <c r="C1425" t="s">
        <v>1920</v>
      </c>
      <c r="D1425" t="s">
        <v>17503</v>
      </c>
      <c r="E1425" t="s">
        <v>1922</v>
      </c>
      <c r="F1425" t="s">
        <v>321</v>
      </c>
      <c r="G1425" t="s">
        <v>15957</v>
      </c>
      <c r="H1425" t="s">
        <v>15994</v>
      </c>
      <c r="I1425">
        <v>2</v>
      </c>
      <c r="J1425" t="s">
        <v>8315</v>
      </c>
      <c r="K1425" t="s">
        <v>17505</v>
      </c>
      <c r="L1425">
        <v>23201001</v>
      </c>
      <c r="M1425">
        <v>1020201042840</v>
      </c>
    </row>
    <row r="1426" spans="1:13" x14ac:dyDescent="0.25">
      <c r="A1426" t="s">
        <v>14404</v>
      </c>
      <c r="B1426" t="s">
        <v>14405</v>
      </c>
      <c r="C1426" t="s">
        <v>14405</v>
      </c>
      <c r="D1426" t="s">
        <v>17503</v>
      </c>
      <c r="E1426" t="s">
        <v>1922</v>
      </c>
      <c r="F1426" t="s">
        <v>321</v>
      </c>
      <c r="G1426" t="s">
        <v>15998</v>
      </c>
      <c r="H1426" t="s">
        <v>15994</v>
      </c>
      <c r="J1426" t="s">
        <v>8315</v>
      </c>
      <c r="K1426" t="s">
        <v>14408</v>
      </c>
      <c r="L1426">
        <v>23201001</v>
      </c>
      <c r="M1426">
        <v>1020201042840</v>
      </c>
    </row>
    <row r="1427" spans="1:13" x14ac:dyDescent="0.25">
      <c r="A1427" t="s">
        <v>14406</v>
      </c>
      <c r="B1427" t="s">
        <v>14407</v>
      </c>
      <c r="C1427" t="s">
        <v>14407</v>
      </c>
      <c r="D1427" t="s">
        <v>17503</v>
      </c>
      <c r="E1427" t="s">
        <v>1922</v>
      </c>
      <c r="F1427" t="s">
        <v>321</v>
      </c>
      <c r="G1427" t="s">
        <v>15998</v>
      </c>
      <c r="H1427" t="s">
        <v>15994</v>
      </c>
      <c r="J1427" t="s">
        <v>8315</v>
      </c>
      <c r="K1427" t="s">
        <v>14409</v>
      </c>
      <c r="L1427">
        <v>23201001</v>
      </c>
      <c r="M1427">
        <v>1020201042840</v>
      </c>
    </row>
    <row r="1428" spans="1:13" x14ac:dyDescent="0.25">
      <c r="A1428">
        <v>232003080</v>
      </c>
      <c r="B1428" t="s">
        <v>1891</v>
      </c>
      <c r="C1428" t="s">
        <v>1891</v>
      </c>
      <c r="D1428" t="s">
        <v>17503</v>
      </c>
      <c r="E1428" t="s">
        <v>1893</v>
      </c>
      <c r="F1428" t="s">
        <v>321</v>
      </c>
      <c r="G1428" t="s">
        <v>15957</v>
      </c>
      <c r="H1428" t="s">
        <v>15994</v>
      </c>
      <c r="I1428">
        <v>0</v>
      </c>
      <c r="J1428" t="s">
        <v>8315</v>
      </c>
      <c r="K1428" t="s">
        <v>17506</v>
      </c>
      <c r="L1428">
        <v>23201001</v>
      </c>
      <c r="M1428">
        <v>1020201041871</v>
      </c>
    </row>
    <row r="1429" spans="1:13" x14ac:dyDescent="0.25">
      <c r="A1429">
        <v>232003442</v>
      </c>
      <c r="B1429" t="s">
        <v>1865</v>
      </c>
      <c r="C1429" t="s">
        <v>1865</v>
      </c>
      <c r="D1429" t="s">
        <v>17503</v>
      </c>
      <c r="E1429" t="s">
        <v>1867</v>
      </c>
      <c r="F1429" t="s">
        <v>321</v>
      </c>
      <c r="G1429" t="s">
        <v>15957</v>
      </c>
      <c r="H1429" t="s">
        <v>15994</v>
      </c>
      <c r="I1429">
        <v>0</v>
      </c>
      <c r="J1429" t="s">
        <v>8315</v>
      </c>
      <c r="K1429" t="s">
        <v>17507</v>
      </c>
      <c r="L1429">
        <v>23201001</v>
      </c>
      <c r="M1429">
        <v>1020201042036</v>
      </c>
    </row>
    <row r="1430" spans="1:13" x14ac:dyDescent="0.25">
      <c r="A1430">
        <v>232003450</v>
      </c>
      <c r="B1430" t="s">
        <v>1877</v>
      </c>
      <c r="C1430" t="s">
        <v>1877</v>
      </c>
      <c r="D1430" t="s">
        <v>17503</v>
      </c>
      <c r="E1430" t="s">
        <v>1879</v>
      </c>
      <c r="F1430" t="s">
        <v>566</v>
      </c>
      <c r="G1430" t="s">
        <v>15957</v>
      </c>
      <c r="H1430" t="s">
        <v>15994</v>
      </c>
      <c r="I1430">
        <v>1</v>
      </c>
      <c r="J1430" t="s">
        <v>8315</v>
      </c>
      <c r="K1430" t="s">
        <v>17508</v>
      </c>
      <c r="L1430">
        <v>23201001</v>
      </c>
      <c r="M1430">
        <v>1020201042157</v>
      </c>
    </row>
    <row r="1431" spans="1:13" x14ac:dyDescent="0.25">
      <c r="A1431" t="s">
        <v>14410</v>
      </c>
      <c r="B1431" t="s">
        <v>14411</v>
      </c>
      <c r="C1431" t="s">
        <v>14411</v>
      </c>
      <c r="D1431" t="s">
        <v>17503</v>
      </c>
      <c r="E1431" t="s">
        <v>1879</v>
      </c>
      <c r="F1431" t="s">
        <v>566</v>
      </c>
      <c r="G1431" t="s">
        <v>15998</v>
      </c>
      <c r="H1431" t="s">
        <v>15994</v>
      </c>
      <c r="J1431" t="s">
        <v>8315</v>
      </c>
      <c r="K1431" t="s">
        <v>17509</v>
      </c>
      <c r="L1431">
        <v>23201001</v>
      </c>
      <c r="M1431">
        <v>1020201042157</v>
      </c>
    </row>
    <row r="1432" spans="1:13" x14ac:dyDescent="0.25">
      <c r="A1432">
        <v>232003467</v>
      </c>
      <c r="B1432" t="s">
        <v>6742</v>
      </c>
      <c r="C1432" t="s">
        <v>6742</v>
      </c>
      <c r="D1432" t="s">
        <v>17503</v>
      </c>
      <c r="E1432" t="s">
        <v>6744</v>
      </c>
      <c r="F1432" t="s">
        <v>321</v>
      </c>
      <c r="G1432" t="s">
        <v>15957</v>
      </c>
      <c r="H1432" t="s">
        <v>15994</v>
      </c>
      <c r="I1432">
        <v>3</v>
      </c>
      <c r="J1432" t="s">
        <v>8315</v>
      </c>
      <c r="K1432" t="s">
        <v>17510</v>
      </c>
      <c r="L1432">
        <v>23201001</v>
      </c>
      <c r="M1432">
        <v>1020201042234</v>
      </c>
    </row>
    <row r="1433" spans="1:13" x14ac:dyDescent="0.25">
      <c r="A1433" t="s">
        <v>14412</v>
      </c>
      <c r="B1433" t="s">
        <v>14413</v>
      </c>
      <c r="C1433" t="s">
        <v>14413</v>
      </c>
      <c r="D1433" t="s">
        <v>17503</v>
      </c>
      <c r="E1433" t="s">
        <v>6744</v>
      </c>
      <c r="F1433" t="s">
        <v>321</v>
      </c>
      <c r="G1433" t="s">
        <v>15998</v>
      </c>
      <c r="H1433" t="s">
        <v>15994</v>
      </c>
      <c r="J1433" t="s">
        <v>8315</v>
      </c>
      <c r="K1433" t="s">
        <v>17511</v>
      </c>
      <c r="L1433">
        <v>23201001</v>
      </c>
      <c r="M1433">
        <v>1020201042234</v>
      </c>
    </row>
    <row r="1434" spans="1:13" x14ac:dyDescent="0.25">
      <c r="A1434" t="s">
        <v>14414</v>
      </c>
      <c r="B1434" t="s">
        <v>14415</v>
      </c>
      <c r="C1434" t="s">
        <v>14415</v>
      </c>
      <c r="D1434" t="s">
        <v>17503</v>
      </c>
      <c r="E1434" t="s">
        <v>6744</v>
      </c>
      <c r="F1434" t="s">
        <v>321</v>
      </c>
      <c r="G1434" t="s">
        <v>15998</v>
      </c>
      <c r="H1434" t="s">
        <v>15994</v>
      </c>
      <c r="J1434" t="s">
        <v>8315</v>
      </c>
      <c r="K1434" t="s">
        <v>17512</v>
      </c>
      <c r="L1434">
        <v>23201001</v>
      </c>
      <c r="M1434">
        <v>1020201042234</v>
      </c>
    </row>
    <row r="1435" spans="1:13" x14ac:dyDescent="0.25">
      <c r="A1435" t="s">
        <v>14416</v>
      </c>
      <c r="B1435" t="s">
        <v>14417</v>
      </c>
      <c r="C1435" t="s">
        <v>14417</v>
      </c>
      <c r="D1435" t="s">
        <v>17503</v>
      </c>
      <c r="E1435" t="s">
        <v>6744</v>
      </c>
      <c r="F1435" t="s">
        <v>321</v>
      </c>
      <c r="G1435" t="s">
        <v>15998</v>
      </c>
      <c r="H1435" t="s">
        <v>15994</v>
      </c>
      <c r="J1435" t="s">
        <v>8315</v>
      </c>
      <c r="K1435" t="s">
        <v>17513</v>
      </c>
      <c r="L1435">
        <v>23201001</v>
      </c>
      <c r="M1435">
        <v>1020201042234</v>
      </c>
    </row>
    <row r="1436" spans="1:13" x14ac:dyDescent="0.25">
      <c r="A1436">
        <v>232003474</v>
      </c>
      <c r="B1436" t="s">
        <v>1882</v>
      </c>
      <c r="C1436" t="s">
        <v>1882</v>
      </c>
      <c r="D1436" t="s">
        <v>17503</v>
      </c>
      <c r="E1436" t="s">
        <v>1884</v>
      </c>
      <c r="F1436" t="s">
        <v>321</v>
      </c>
      <c r="G1436" t="s">
        <v>15957</v>
      </c>
      <c r="H1436" t="s">
        <v>15994</v>
      </c>
      <c r="I1436">
        <v>1</v>
      </c>
      <c r="J1436" t="s">
        <v>8315</v>
      </c>
      <c r="K1436" t="s">
        <v>17514</v>
      </c>
      <c r="L1436">
        <v>23201001</v>
      </c>
      <c r="M1436">
        <v>1020201042135</v>
      </c>
    </row>
    <row r="1437" spans="1:13" x14ac:dyDescent="0.25">
      <c r="A1437" t="s">
        <v>14418</v>
      </c>
      <c r="B1437" t="s">
        <v>14419</v>
      </c>
      <c r="C1437" t="s">
        <v>14419</v>
      </c>
      <c r="D1437" t="s">
        <v>17503</v>
      </c>
      <c r="E1437" t="s">
        <v>1884</v>
      </c>
      <c r="F1437" t="s">
        <v>321</v>
      </c>
      <c r="G1437" t="s">
        <v>15998</v>
      </c>
      <c r="H1437" t="s">
        <v>15994</v>
      </c>
      <c r="J1437" t="s">
        <v>8315</v>
      </c>
      <c r="K1437" t="s">
        <v>17515</v>
      </c>
      <c r="L1437">
        <v>23201001</v>
      </c>
      <c r="M1437">
        <v>1020201042135</v>
      </c>
    </row>
    <row r="1438" spans="1:13" x14ac:dyDescent="0.25">
      <c r="A1438">
        <v>232003481</v>
      </c>
      <c r="B1438" t="s">
        <v>1917</v>
      </c>
      <c r="C1438" t="s">
        <v>1917</v>
      </c>
      <c r="D1438" t="s">
        <v>17503</v>
      </c>
      <c r="E1438" t="s">
        <v>17516</v>
      </c>
      <c r="F1438" t="s">
        <v>321</v>
      </c>
      <c r="G1438" t="s">
        <v>15957</v>
      </c>
      <c r="H1438" t="s">
        <v>15994</v>
      </c>
      <c r="I1438">
        <v>0</v>
      </c>
      <c r="J1438" t="s">
        <v>8315</v>
      </c>
      <c r="K1438" t="s">
        <v>17517</v>
      </c>
      <c r="L1438">
        <v>23201001</v>
      </c>
      <c r="M1438">
        <v>1020201041904</v>
      </c>
    </row>
    <row r="1439" spans="1:13" x14ac:dyDescent="0.25">
      <c r="A1439">
        <v>232003499</v>
      </c>
      <c r="B1439" t="s">
        <v>6756</v>
      </c>
      <c r="C1439" t="s">
        <v>6756</v>
      </c>
      <c r="D1439" t="s">
        <v>17503</v>
      </c>
      <c r="E1439" t="s">
        <v>6758</v>
      </c>
      <c r="F1439" t="s">
        <v>321</v>
      </c>
      <c r="G1439" t="s">
        <v>15957</v>
      </c>
      <c r="H1439" t="s">
        <v>15994</v>
      </c>
      <c r="I1439">
        <v>3</v>
      </c>
      <c r="J1439" t="s">
        <v>8315</v>
      </c>
      <c r="K1439" t="s">
        <v>9909</v>
      </c>
      <c r="L1439">
        <v>23201001</v>
      </c>
      <c r="M1439">
        <v>1020201041860</v>
      </c>
    </row>
    <row r="1440" spans="1:13" x14ac:dyDescent="0.25">
      <c r="A1440" t="s">
        <v>14420</v>
      </c>
      <c r="B1440" t="s">
        <v>14421</v>
      </c>
      <c r="C1440" t="s">
        <v>14421</v>
      </c>
      <c r="D1440" t="s">
        <v>17503</v>
      </c>
      <c r="E1440" t="s">
        <v>6758</v>
      </c>
      <c r="F1440" t="s">
        <v>321</v>
      </c>
      <c r="G1440" t="s">
        <v>15998</v>
      </c>
      <c r="H1440" t="s">
        <v>15994</v>
      </c>
      <c r="J1440" t="s">
        <v>8315</v>
      </c>
      <c r="K1440" t="s">
        <v>14426</v>
      </c>
      <c r="L1440">
        <v>23201001</v>
      </c>
      <c r="M1440">
        <v>1020201041860</v>
      </c>
    </row>
    <row r="1441" spans="1:13" x14ac:dyDescent="0.25">
      <c r="A1441" t="s">
        <v>14422</v>
      </c>
      <c r="B1441" t="s">
        <v>14423</v>
      </c>
      <c r="C1441" t="s">
        <v>14423</v>
      </c>
      <c r="D1441" t="s">
        <v>17503</v>
      </c>
      <c r="E1441" t="s">
        <v>6758</v>
      </c>
      <c r="F1441" t="s">
        <v>321</v>
      </c>
      <c r="G1441" t="s">
        <v>15998</v>
      </c>
      <c r="H1441" t="s">
        <v>15994</v>
      </c>
      <c r="J1441" t="s">
        <v>8315</v>
      </c>
      <c r="K1441" t="s">
        <v>14428</v>
      </c>
      <c r="L1441">
        <v>23201001</v>
      </c>
      <c r="M1441">
        <v>1020201041860</v>
      </c>
    </row>
    <row r="1442" spans="1:13" x14ac:dyDescent="0.25">
      <c r="A1442" t="s">
        <v>14424</v>
      </c>
      <c r="B1442" t="s">
        <v>14425</v>
      </c>
      <c r="C1442" t="s">
        <v>14425</v>
      </c>
      <c r="D1442" t="s">
        <v>17503</v>
      </c>
      <c r="E1442" t="s">
        <v>6758</v>
      </c>
      <c r="F1442" t="s">
        <v>321</v>
      </c>
      <c r="G1442" t="s">
        <v>15998</v>
      </c>
      <c r="H1442" t="s">
        <v>15994</v>
      </c>
      <c r="J1442" t="s">
        <v>8315</v>
      </c>
      <c r="K1442" t="s">
        <v>14427</v>
      </c>
      <c r="L1442">
        <v>23201001</v>
      </c>
      <c r="M1442">
        <v>1020201041860</v>
      </c>
    </row>
    <row r="1443" spans="1:13" x14ac:dyDescent="0.25">
      <c r="A1443">
        <v>232003629</v>
      </c>
      <c r="B1443" t="s">
        <v>1856</v>
      </c>
      <c r="C1443" t="s">
        <v>1856</v>
      </c>
      <c r="D1443" t="s">
        <v>17503</v>
      </c>
      <c r="E1443" t="s">
        <v>1858</v>
      </c>
      <c r="F1443" t="s">
        <v>321</v>
      </c>
      <c r="G1443" t="s">
        <v>15957</v>
      </c>
      <c r="H1443" t="s">
        <v>15994</v>
      </c>
      <c r="I1443">
        <v>0</v>
      </c>
      <c r="J1443" t="s">
        <v>8315</v>
      </c>
      <c r="K1443" t="s">
        <v>17518</v>
      </c>
      <c r="L1443">
        <v>23201001</v>
      </c>
      <c r="M1443">
        <v>1020201041816</v>
      </c>
    </row>
    <row r="1444" spans="1:13" x14ac:dyDescent="0.25">
      <c r="A1444">
        <v>232003650</v>
      </c>
      <c r="B1444" t="s">
        <v>1894</v>
      </c>
      <c r="C1444" t="s">
        <v>1894</v>
      </c>
      <c r="D1444" t="s">
        <v>17503</v>
      </c>
      <c r="E1444" t="s">
        <v>1896</v>
      </c>
      <c r="F1444" t="s">
        <v>653</v>
      </c>
      <c r="G1444" t="s">
        <v>15957</v>
      </c>
      <c r="H1444" t="s">
        <v>15994</v>
      </c>
      <c r="I1444">
        <v>4</v>
      </c>
      <c r="J1444" t="s">
        <v>8315</v>
      </c>
      <c r="K1444" t="s">
        <v>9893</v>
      </c>
      <c r="L1444">
        <v>23201001</v>
      </c>
      <c r="M1444">
        <v>1020201041992</v>
      </c>
    </row>
    <row r="1445" spans="1:13" x14ac:dyDescent="0.25">
      <c r="A1445" t="s">
        <v>14429</v>
      </c>
      <c r="B1445" t="s">
        <v>17519</v>
      </c>
      <c r="C1445" t="s">
        <v>17519</v>
      </c>
      <c r="D1445" t="s">
        <v>17503</v>
      </c>
      <c r="E1445" t="s">
        <v>1896</v>
      </c>
      <c r="F1445" t="s">
        <v>653</v>
      </c>
      <c r="G1445" t="s">
        <v>15998</v>
      </c>
      <c r="H1445" t="s">
        <v>15994</v>
      </c>
      <c r="J1445" t="s">
        <v>8315</v>
      </c>
      <c r="K1445" t="s">
        <v>17520</v>
      </c>
      <c r="L1445">
        <v>23201001</v>
      </c>
      <c r="M1445">
        <v>1020201041992</v>
      </c>
    </row>
    <row r="1446" spans="1:13" x14ac:dyDescent="0.25">
      <c r="A1446" t="s">
        <v>14430</v>
      </c>
      <c r="B1446" t="s">
        <v>17521</v>
      </c>
      <c r="C1446" t="s">
        <v>17521</v>
      </c>
      <c r="D1446" t="s">
        <v>17503</v>
      </c>
      <c r="E1446" t="s">
        <v>1896</v>
      </c>
      <c r="F1446" t="s">
        <v>653</v>
      </c>
      <c r="G1446" t="s">
        <v>15998</v>
      </c>
      <c r="H1446" t="s">
        <v>15994</v>
      </c>
      <c r="J1446" t="s">
        <v>8315</v>
      </c>
      <c r="K1446" t="s">
        <v>17522</v>
      </c>
      <c r="L1446">
        <v>23201001</v>
      </c>
      <c r="M1446">
        <v>1020201041992</v>
      </c>
    </row>
    <row r="1447" spans="1:13" x14ac:dyDescent="0.25">
      <c r="A1447" t="s">
        <v>14431</v>
      </c>
      <c r="B1447" t="s">
        <v>14432</v>
      </c>
      <c r="C1447" t="s">
        <v>14432</v>
      </c>
      <c r="D1447" t="s">
        <v>17503</v>
      </c>
      <c r="E1447" t="s">
        <v>1896</v>
      </c>
      <c r="F1447" t="s">
        <v>653</v>
      </c>
      <c r="G1447" t="s">
        <v>15998</v>
      </c>
      <c r="H1447" t="s">
        <v>15994</v>
      </c>
      <c r="J1447" t="s">
        <v>8315</v>
      </c>
      <c r="K1447" t="s">
        <v>17522</v>
      </c>
      <c r="L1447">
        <v>23201001</v>
      </c>
      <c r="M1447">
        <v>1020201041992</v>
      </c>
    </row>
    <row r="1448" spans="1:13" x14ac:dyDescent="0.25">
      <c r="A1448" t="s">
        <v>14433</v>
      </c>
      <c r="B1448" t="s">
        <v>14434</v>
      </c>
      <c r="C1448" t="s">
        <v>14434</v>
      </c>
      <c r="D1448" t="s">
        <v>17503</v>
      </c>
      <c r="E1448" t="s">
        <v>1896</v>
      </c>
      <c r="F1448" t="s">
        <v>653</v>
      </c>
      <c r="G1448" t="s">
        <v>15998</v>
      </c>
      <c r="H1448" t="s">
        <v>15994</v>
      </c>
      <c r="J1448" t="s">
        <v>8315</v>
      </c>
      <c r="K1448" t="s">
        <v>17520</v>
      </c>
      <c r="L1448">
        <v>23201001</v>
      </c>
      <c r="M1448">
        <v>1020201041992</v>
      </c>
    </row>
    <row r="1449" spans="1:13" x14ac:dyDescent="0.25">
      <c r="A1449">
        <v>232003668</v>
      </c>
      <c r="B1449" t="s">
        <v>1903</v>
      </c>
      <c r="C1449" t="s">
        <v>1903</v>
      </c>
      <c r="D1449" t="s">
        <v>17503</v>
      </c>
      <c r="E1449" t="s">
        <v>1905</v>
      </c>
      <c r="F1449" t="s">
        <v>321</v>
      </c>
      <c r="G1449" t="s">
        <v>15957</v>
      </c>
      <c r="H1449" t="s">
        <v>15994</v>
      </c>
      <c r="I1449">
        <v>1</v>
      </c>
      <c r="J1449" t="s">
        <v>8315</v>
      </c>
      <c r="K1449" t="s">
        <v>17523</v>
      </c>
      <c r="L1449">
        <v>23201001</v>
      </c>
      <c r="M1449">
        <v>1020201041959</v>
      </c>
    </row>
    <row r="1450" spans="1:13" x14ac:dyDescent="0.25">
      <c r="A1450" t="s">
        <v>14435</v>
      </c>
      <c r="B1450" t="s">
        <v>14436</v>
      </c>
      <c r="C1450" t="s">
        <v>14436</v>
      </c>
      <c r="D1450" t="s">
        <v>17503</v>
      </c>
      <c r="E1450" t="s">
        <v>1905</v>
      </c>
      <c r="F1450" t="s">
        <v>321</v>
      </c>
      <c r="G1450" t="s">
        <v>15998</v>
      </c>
      <c r="H1450" t="s">
        <v>15994</v>
      </c>
      <c r="J1450" t="s">
        <v>8315</v>
      </c>
      <c r="K1450" t="s">
        <v>14437</v>
      </c>
      <c r="L1450">
        <v>23201001</v>
      </c>
      <c r="M1450">
        <v>1020201041959</v>
      </c>
    </row>
    <row r="1451" spans="1:13" x14ac:dyDescent="0.25">
      <c r="A1451">
        <v>232003682</v>
      </c>
      <c r="B1451" t="s">
        <v>1923</v>
      </c>
      <c r="C1451" t="s">
        <v>1923</v>
      </c>
      <c r="D1451" t="s">
        <v>17503</v>
      </c>
      <c r="E1451" t="s">
        <v>1925</v>
      </c>
      <c r="F1451" t="s">
        <v>556</v>
      </c>
      <c r="G1451" t="s">
        <v>15957</v>
      </c>
      <c r="H1451" t="s">
        <v>15994</v>
      </c>
      <c r="I1451">
        <v>0</v>
      </c>
      <c r="J1451" t="s">
        <v>8315</v>
      </c>
      <c r="K1451" t="s">
        <v>17524</v>
      </c>
      <c r="L1451">
        <v>23201001</v>
      </c>
      <c r="M1451">
        <v>1020201041960</v>
      </c>
    </row>
    <row r="1452" spans="1:13" x14ac:dyDescent="0.25">
      <c r="A1452">
        <v>232003795</v>
      </c>
      <c r="B1452" t="s">
        <v>1874</v>
      </c>
      <c r="C1452" t="s">
        <v>1874</v>
      </c>
      <c r="D1452" t="s">
        <v>17503</v>
      </c>
      <c r="E1452" t="s">
        <v>17525</v>
      </c>
      <c r="F1452" t="s">
        <v>321</v>
      </c>
      <c r="G1452" t="s">
        <v>15957</v>
      </c>
      <c r="H1452" t="s">
        <v>15994</v>
      </c>
      <c r="I1452">
        <v>0</v>
      </c>
      <c r="J1452" t="s">
        <v>8315</v>
      </c>
      <c r="K1452" t="s">
        <v>17526</v>
      </c>
      <c r="L1452">
        <v>23201001</v>
      </c>
      <c r="M1452">
        <v>1020201041850</v>
      </c>
    </row>
    <row r="1453" spans="1:13" x14ac:dyDescent="0.25">
      <c r="A1453">
        <v>232003805</v>
      </c>
      <c r="B1453" t="s">
        <v>1885</v>
      </c>
      <c r="C1453" t="s">
        <v>1885</v>
      </c>
      <c r="D1453" t="s">
        <v>17503</v>
      </c>
      <c r="E1453" t="s">
        <v>1887</v>
      </c>
      <c r="F1453" t="s">
        <v>321</v>
      </c>
      <c r="G1453" t="s">
        <v>15957</v>
      </c>
      <c r="H1453" t="s">
        <v>15994</v>
      </c>
      <c r="I1453">
        <v>0</v>
      </c>
      <c r="J1453" t="s">
        <v>8315</v>
      </c>
      <c r="K1453" t="s">
        <v>17527</v>
      </c>
      <c r="L1453">
        <v>23201001</v>
      </c>
      <c r="M1453">
        <v>1020201041970</v>
      </c>
    </row>
    <row r="1454" spans="1:13" x14ac:dyDescent="0.25">
      <c r="A1454">
        <v>232003812</v>
      </c>
      <c r="B1454" t="s">
        <v>1862</v>
      </c>
      <c r="C1454" t="s">
        <v>1862</v>
      </c>
      <c r="D1454" t="s">
        <v>17503</v>
      </c>
      <c r="E1454" t="s">
        <v>1864</v>
      </c>
      <c r="F1454" t="s">
        <v>566</v>
      </c>
      <c r="G1454" t="s">
        <v>15957</v>
      </c>
      <c r="H1454" t="s">
        <v>15994</v>
      </c>
      <c r="I1454">
        <v>1</v>
      </c>
      <c r="J1454" t="s">
        <v>8315</v>
      </c>
      <c r="K1454" t="s">
        <v>17528</v>
      </c>
      <c r="L1454">
        <v>23201001</v>
      </c>
      <c r="M1454">
        <v>1020201041948</v>
      </c>
    </row>
    <row r="1455" spans="1:13" x14ac:dyDescent="0.25">
      <c r="A1455" t="s">
        <v>14438</v>
      </c>
      <c r="B1455" t="s">
        <v>14439</v>
      </c>
      <c r="C1455" t="s">
        <v>14439</v>
      </c>
      <c r="D1455" t="s">
        <v>17503</v>
      </c>
      <c r="E1455" t="s">
        <v>1864</v>
      </c>
      <c r="F1455" t="s">
        <v>566</v>
      </c>
      <c r="G1455" t="s">
        <v>15998</v>
      </c>
      <c r="H1455" t="s">
        <v>15994</v>
      </c>
      <c r="J1455" t="s">
        <v>8315</v>
      </c>
      <c r="K1455" t="s">
        <v>14440</v>
      </c>
      <c r="L1455">
        <v>23201001</v>
      </c>
      <c r="M1455">
        <v>1020201041948</v>
      </c>
    </row>
    <row r="1456" spans="1:13" x14ac:dyDescent="0.25">
      <c r="A1456">
        <v>232003876</v>
      </c>
      <c r="B1456" t="s">
        <v>17529</v>
      </c>
      <c r="C1456" t="s">
        <v>17529</v>
      </c>
      <c r="D1456" t="s">
        <v>17503</v>
      </c>
      <c r="E1456" t="s">
        <v>6747</v>
      </c>
      <c r="F1456" t="s">
        <v>321</v>
      </c>
      <c r="G1456" t="s">
        <v>15957</v>
      </c>
      <c r="H1456" t="s">
        <v>15994</v>
      </c>
      <c r="I1456">
        <v>0</v>
      </c>
      <c r="J1456" t="s">
        <v>8315</v>
      </c>
      <c r="K1456" t="s">
        <v>17530</v>
      </c>
      <c r="L1456">
        <v>23201001</v>
      </c>
      <c r="M1456">
        <v>1020201042201</v>
      </c>
    </row>
    <row r="1457" spans="1:13" x14ac:dyDescent="0.25">
      <c r="A1457">
        <v>232003890</v>
      </c>
      <c r="B1457" t="s">
        <v>6753</v>
      </c>
      <c r="C1457" t="s">
        <v>6753</v>
      </c>
      <c r="D1457" t="s">
        <v>17503</v>
      </c>
      <c r="E1457" t="s">
        <v>6755</v>
      </c>
      <c r="F1457" t="s">
        <v>321</v>
      </c>
      <c r="G1457" t="s">
        <v>15957</v>
      </c>
      <c r="H1457" t="s">
        <v>15994</v>
      </c>
      <c r="I1457">
        <v>0</v>
      </c>
      <c r="J1457" t="s">
        <v>8315</v>
      </c>
      <c r="K1457" t="s">
        <v>17531</v>
      </c>
      <c r="L1457">
        <v>23201001</v>
      </c>
      <c r="M1457">
        <v>1020201042212</v>
      </c>
    </row>
    <row r="1458" spans="1:13" x14ac:dyDescent="0.25">
      <c r="A1458">
        <v>232004012</v>
      </c>
      <c r="B1458" t="s">
        <v>17532</v>
      </c>
      <c r="C1458" t="s">
        <v>17532</v>
      </c>
      <c r="D1458" t="s">
        <v>17503</v>
      </c>
      <c r="E1458" t="s">
        <v>17533</v>
      </c>
      <c r="F1458" t="s">
        <v>921</v>
      </c>
      <c r="G1458" t="s">
        <v>15957</v>
      </c>
      <c r="H1458" t="s">
        <v>15994</v>
      </c>
      <c r="I1458">
        <v>0</v>
      </c>
      <c r="J1458" t="s">
        <v>8315</v>
      </c>
      <c r="K1458" t="s">
        <v>17534</v>
      </c>
      <c r="L1458">
        <v>23201001</v>
      </c>
      <c r="M1458">
        <v>1070232000486</v>
      </c>
    </row>
    <row r="1459" spans="1:13" x14ac:dyDescent="0.25">
      <c r="A1459">
        <v>232004044</v>
      </c>
      <c r="B1459" t="s">
        <v>17535</v>
      </c>
      <c r="C1459" t="s">
        <v>17535</v>
      </c>
      <c r="D1459" t="s">
        <v>17503</v>
      </c>
      <c r="E1459" t="s">
        <v>8257</v>
      </c>
      <c r="F1459" t="s">
        <v>414</v>
      </c>
      <c r="G1459" t="s">
        <v>15957</v>
      </c>
      <c r="H1459" t="s">
        <v>15994</v>
      </c>
      <c r="I1459">
        <v>0</v>
      </c>
      <c r="J1459" t="s">
        <v>8315</v>
      </c>
      <c r="K1459" t="s">
        <v>17536</v>
      </c>
      <c r="L1459">
        <v>23201001</v>
      </c>
      <c r="M1459">
        <v>1070232000475</v>
      </c>
    </row>
    <row r="1460" spans="1:13" x14ac:dyDescent="0.25">
      <c r="A1460">
        <v>232004220</v>
      </c>
      <c r="B1460" t="s">
        <v>17537</v>
      </c>
      <c r="C1460" t="s">
        <v>17537</v>
      </c>
      <c r="D1460" t="s">
        <v>17503</v>
      </c>
      <c r="E1460" t="s">
        <v>1902</v>
      </c>
      <c r="F1460" t="s">
        <v>414</v>
      </c>
      <c r="G1460" t="s">
        <v>15957</v>
      </c>
      <c r="H1460" t="s">
        <v>15994</v>
      </c>
      <c r="I1460">
        <v>0</v>
      </c>
      <c r="J1460" t="s">
        <v>8315</v>
      </c>
      <c r="K1460" t="s">
        <v>9891</v>
      </c>
      <c r="L1460">
        <v>23201001</v>
      </c>
      <c r="M1460">
        <v>1070232000453</v>
      </c>
    </row>
    <row r="1461" spans="1:13" x14ac:dyDescent="0.25">
      <c r="A1461">
        <v>232004245</v>
      </c>
      <c r="B1461" t="s">
        <v>17538</v>
      </c>
      <c r="C1461" t="s">
        <v>17538</v>
      </c>
      <c r="D1461" t="s">
        <v>17503</v>
      </c>
      <c r="E1461" t="s">
        <v>1899</v>
      </c>
      <c r="F1461" t="s">
        <v>414</v>
      </c>
      <c r="G1461" t="s">
        <v>15957</v>
      </c>
      <c r="H1461" t="s">
        <v>15994</v>
      </c>
      <c r="I1461">
        <v>0</v>
      </c>
      <c r="J1461" t="s">
        <v>8315</v>
      </c>
      <c r="K1461" t="s">
        <v>9893</v>
      </c>
      <c r="L1461">
        <v>23201001</v>
      </c>
      <c r="M1461">
        <v>1070232000431</v>
      </c>
    </row>
    <row r="1462" spans="1:13" x14ac:dyDescent="0.25">
      <c r="A1462">
        <v>232004340</v>
      </c>
      <c r="B1462" t="s">
        <v>17539</v>
      </c>
      <c r="C1462" t="s">
        <v>17539</v>
      </c>
      <c r="D1462" t="s">
        <v>17503</v>
      </c>
      <c r="E1462" t="s">
        <v>1913</v>
      </c>
      <c r="F1462" t="s">
        <v>1121</v>
      </c>
      <c r="G1462" t="s">
        <v>15957</v>
      </c>
      <c r="H1462" t="s">
        <v>15994</v>
      </c>
      <c r="I1462">
        <v>0</v>
      </c>
      <c r="J1462" t="s">
        <v>8315</v>
      </c>
      <c r="K1462" t="s">
        <v>9894</v>
      </c>
      <c r="L1462">
        <v>23201001</v>
      </c>
      <c r="M1462">
        <v>1070232000520</v>
      </c>
    </row>
    <row r="1463" spans="1:13" x14ac:dyDescent="0.25">
      <c r="A1463">
        <v>232004397</v>
      </c>
      <c r="B1463" t="s">
        <v>17540</v>
      </c>
      <c r="C1463" t="s">
        <v>17540</v>
      </c>
      <c r="D1463" t="s">
        <v>17503</v>
      </c>
      <c r="E1463" t="s">
        <v>1861</v>
      </c>
      <c r="F1463" t="s">
        <v>414</v>
      </c>
      <c r="G1463" t="s">
        <v>15957</v>
      </c>
      <c r="H1463" t="s">
        <v>15994</v>
      </c>
      <c r="I1463">
        <v>0</v>
      </c>
      <c r="J1463" t="s">
        <v>8315</v>
      </c>
      <c r="K1463" t="s">
        <v>9897</v>
      </c>
      <c r="L1463">
        <v>23201001</v>
      </c>
      <c r="M1463">
        <v>1070232000519</v>
      </c>
    </row>
    <row r="1464" spans="1:13" x14ac:dyDescent="0.25">
      <c r="A1464">
        <v>232004439</v>
      </c>
      <c r="B1464" t="s">
        <v>6761</v>
      </c>
      <c r="C1464" t="s">
        <v>6761</v>
      </c>
      <c r="D1464" t="s">
        <v>17503</v>
      </c>
      <c r="E1464" t="s">
        <v>6763</v>
      </c>
      <c r="F1464" t="s">
        <v>321</v>
      </c>
      <c r="G1464" t="s">
        <v>15957</v>
      </c>
      <c r="H1464" t="s">
        <v>15994</v>
      </c>
      <c r="I1464">
        <v>0</v>
      </c>
      <c r="J1464" t="s">
        <v>8315</v>
      </c>
      <c r="K1464" t="s">
        <v>17541</v>
      </c>
      <c r="L1464">
        <v>23201001</v>
      </c>
      <c r="M1464">
        <v>1020201041794</v>
      </c>
    </row>
    <row r="1465" spans="1:13" x14ac:dyDescent="0.25">
      <c r="A1465">
        <v>232004460</v>
      </c>
      <c r="B1465" t="s">
        <v>17542</v>
      </c>
      <c r="C1465" t="s">
        <v>17542</v>
      </c>
      <c r="D1465" t="s">
        <v>17503</v>
      </c>
      <c r="E1465" t="s">
        <v>8258</v>
      </c>
      <c r="F1465" t="s">
        <v>414</v>
      </c>
      <c r="G1465" t="s">
        <v>15957</v>
      </c>
      <c r="H1465" t="s">
        <v>15994</v>
      </c>
      <c r="I1465">
        <v>0</v>
      </c>
      <c r="J1465" t="s">
        <v>8315</v>
      </c>
      <c r="K1465" t="s">
        <v>17543</v>
      </c>
      <c r="L1465">
        <v>23201001</v>
      </c>
      <c r="M1465">
        <v>1070232000508</v>
      </c>
    </row>
    <row r="1466" spans="1:13" x14ac:dyDescent="0.25">
      <c r="A1466">
        <v>232004615</v>
      </c>
      <c r="B1466" t="s">
        <v>17544</v>
      </c>
      <c r="C1466" t="s">
        <v>17544</v>
      </c>
      <c r="D1466" t="s">
        <v>17503</v>
      </c>
      <c r="E1466" t="s">
        <v>1916</v>
      </c>
      <c r="F1466" t="s">
        <v>1479</v>
      </c>
      <c r="G1466" t="s">
        <v>15957</v>
      </c>
      <c r="H1466" t="s">
        <v>15994</v>
      </c>
      <c r="I1466">
        <v>0</v>
      </c>
      <c r="J1466" t="s">
        <v>8315</v>
      </c>
      <c r="K1466" t="s">
        <v>17545</v>
      </c>
      <c r="L1466">
        <v>23201001</v>
      </c>
      <c r="M1466">
        <v>1020201042168</v>
      </c>
    </row>
    <row r="1467" spans="1:13" x14ac:dyDescent="0.25">
      <c r="A1467">
        <v>232004622</v>
      </c>
      <c r="B1467" t="s">
        <v>17546</v>
      </c>
      <c r="C1467" t="s">
        <v>17546</v>
      </c>
      <c r="D1467" t="s">
        <v>17503</v>
      </c>
      <c r="E1467" t="s">
        <v>1870</v>
      </c>
      <c r="F1467" t="s">
        <v>414</v>
      </c>
      <c r="G1467" t="s">
        <v>15957</v>
      </c>
      <c r="H1467" t="s">
        <v>15994</v>
      </c>
      <c r="I1467">
        <v>1</v>
      </c>
      <c r="J1467" t="s">
        <v>8315</v>
      </c>
      <c r="K1467" t="s">
        <v>17547</v>
      </c>
      <c r="L1467">
        <v>23201001</v>
      </c>
      <c r="M1467">
        <v>1020201042806</v>
      </c>
    </row>
    <row r="1468" spans="1:13" x14ac:dyDescent="0.25">
      <c r="A1468" t="s">
        <v>14441</v>
      </c>
      <c r="B1468" t="s">
        <v>14442</v>
      </c>
      <c r="C1468" t="s">
        <v>14442</v>
      </c>
      <c r="D1468" t="s">
        <v>17503</v>
      </c>
      <c r="E1468" t="s">
        <v>1870</v>
      </c>
      <c r="F1468" t="s">
        <v>414</v>
      </c>
      <c r="G1468" t="s">
        <v>15998</v>
      </c>
      <c r="H1468" t="s">
        <v>15994</v>
      </c>
      <c r="J1468" t="s">
        <v>8315</v>
      </c>
      <c r="K1468" t="s">
        <v>17548</v>
      </c>
      <c r="L1468">
        <v>23201001</v>
      </c>
      <c r="M1468">
        <v>1020201042806</v>
      </c>
    </row>
    <row r="1469" spans="1:13" x14ac:dyDescent="0.25">
      <c r="A1469">
        <v>232004848</v>
      </c>
      <c r="B1469" t="s">
        <v>17549</v>
      </c>
      <c r="C1469" t="s">
        <v>17549</v>
      </c>
      <c r="D1469" t="s">
        <v>17503</v>
      </c>
      <c r="E1469" t="s">
        <v>1890</v>
      </c>
      <c r="F1469" t="s">
        <v>414</v>
      </c>
      <c r="G1469" t="s">
        <v>15957</v>
      </c>
      <c r="H1469" t="s">
        <v>15994</v>
      </c>
      <c r="I1469">
        <v>0</v>
      </c>
      <c r="J1469" t="s">
        <v>8315</v>
      </c>
      <c r="K1469" t="s">
        <v>17550</v>
      </c>
      <c r="L1469">
        <v>23201001</v>
      </c>
      <c r="M1469">
        <v>1020201042762</v>
      </c>
    </row>
    <row r="1470" spans="1:13" x14ac:dyDescent="0.25">
      <c r="A1470">
        <v>232007479</v>
      </c>
      <c r="B1470" t="s">
        <v>17551</v>
      </c>
      <c r="C1470" t="s">
        <v>17551</v>
      </c>
      <c r="D1470" t="s">
        <v>17503</v>
      </c>
      <c r="E1470" t="s">
        <v>6750</v>
      </c>
      <c r="F1470" t="s">
        <v>414</v>
      </c>
      <c r="G1470" t="s">
        <v>15957</v>
      </c>
      <c r="H1470" t="s">
        <v>15994</v>
      </c>
      <c r="I1470">
        <v>0</v>
      </c>
      <c r="J1470" t="s">
        <v>8315</v>
      </c>
      <c r="K1470" t="s">
        <v>9908</v>
      </c>
      <c r="L1470">
        <v>23201001</v>
      </c>
      <c r="M1470">
        <v>1090262001213</v>
      </c>
    </row>
    <row r="1471" spans="1:13" x14ac:dyDescent="0.25">
      <c r="A1471">
        <v>232007486</v>
      </c>
      <c r="B1471" t="s">
        <v>6759</v>
      </c>
      <c r="C1471" t="s">
        <v>6759</v>
      </c>
      <c r="D1471" t="s">
        <v>17503</v>
      </c>
      <c r="E1471" t="s">
        <v>6760</v>
      </c>
      <c r="F1471" t="s">
        <v>321</v>
      </c>
      <c r="G1471" t="s">
        <v>15957</v>
      </c>
      <c r="H1471" t="s">
        <v>15994</v>
      </c>
      <c r="I1471">
        <v>0</v>
      </c>
      <c r="J1471" t="s">
        <v>8315</v>
      </c>
      <c r="K1471" t="s">
        <v>9909</v>
      </c>
      <c r="L1471">
        <v>23201001</v>
      </c>
      <c r="M1471">
        <v>1090262001202</v>
      </c>
    </row>
    <row r="1472" spans="1:13" x14ac:dyDescent="0.25">
      <c r="A1472">
        <v>232007493</v>
      </c>
      <c r="B1472" t="s">
        <v>6764</v>
      </c>
      <c r="C1472" t="s">
        <v>6764</v>
      </c>
      <c r="D1472" t="s">
        <v>17503</v>
      </c>
      <c r="E1472" t="s">
        <v>6766</v>
      </c>
      <c r="F1472" t="s">
        <v>414</v>
      </c>
      <c r="G1472" t="s">
        <v>15957</v>
      </c>
      <c r="H1472" t="s">
        <v>15994</v>
      </c>
      <c r="I1472">
        <v>0</v>
      </c>
      <c r="J1472" t="s">
        <v>8315</v>
      </c>
      <c r="K1472" t="s">
        <v>9910</v>
      </c>
      <c r="L1472">
        <v>23201001</v>
      </c>
      <c r="M1472">
        <v>1090262001191</v>
      </c>
    </row>
    <row r="1473" spans="1:13" x14ac:dyDescent="0.25">
      <c r="A1473">
        <v>232007920</v>
      </c>
      <c r="B1473" t="s">
        <v>17552</v>
      </c>
      <c r="C1473" t="s">
        <v>17552</v>
      </c>
      <c r="D1473" t="s">
        <v>17503</v>
      </c>
      <c r="E1473" t="s">
        <v>6772</v>
      </c>
      <c r="F1473" t="s">
        <v>414</v>
      </c>
      <c r="G1473" t="s">
        <v>15957</v>
      </c>
      <c r="H1473" t="s">
        <v>15994</v>
      </c>
      <c r="I1473">
        <v>0</v>
      </c>
      <c r="J1473" t="s">
        <v>8315</v>
      </c>
      <c r="K1473" t="s">
        <v>9911</v>
      </c>
      <c r="L1473">
        <v>23201001</v>
      </c>
      <c r="M1473">
        <v>1130280000575</v>
      </c>
    </row>
    <row r="1474" spans="1:13" x14ac:dyDescent="0.25">
      <c r="A1474">
        <v>232008017</v>
      </c>
      <c r="B1474" t="s">
        <v>17553</v>
      </c>
      <c r="C1474" t="s">
        <v>17553</v>
      </c>
      <c r="D1474" t="s">
        <v>17503</v>
      </c>
      <c r="E1474" t="s">
        <v>1910</v>
      </c>
      <c r="F1474" t="s">
        <v>921</v>
      </c>
      <c r="G1474" t="s">
        <v>15957</v>
      </c>
      <c r="H1474" t="s">
        <v>15994</v>
      </c>
      <c r="I1474">
        <v>0</v>
      </c>
      <c r="J1474" t="s">
        <v>8315</v>
      </c>
      <c r="K1474" t="s">
        <v>17554</v>
      </c>
      <c r="L1474">
        <v>23201001</v>
      </c>
      <c r="M1474">
        <v>1130280072097</v>
      </c>
    </row>
    <row r="1475" spans="1:13" x14ac:dyDescent="0.25">
      <c r="A1475">
        <v>232008962</v>
      </c>
      <c r="B1475" t="s">
        <v>17555</v>
      </c>
      <c r="C1475" t="s">
        <v>17555</v>
      </c>
      <c r="D1475" t="s">
        <v>17503</v>
      </c>
      <c r="E1475" t="s">
        <v>6769</v>
      </c>
      <c r="F1475" t="s">
        <v>921</v>
      </c>
      <c r="G1475" t="s">
        <v>15957</v>
      </c>
      <c r="H1475" t="s">
        <v>15994</v>
      </c>
      <c r="I1475">
        <v>0</v>
      </c>
      <c r="J1475" t="s">
        <v>8315</v>
      </c>
      <c r="K1475" t="s">
        <v>9916</v>
      </c>
      <c r="L1475">
        <v>23201001</v>
      </c>
      <c r="M1475">
        <v>1150280049523</v>
      </c>
    </row>
    <row r="1476" spans="1:13" x14ac:dyDescent="0.25">
      <c r="A1476">
        <v>233002280</v>
      </c>
      <c r="B1476" t="s">
        <v>17559</v>
      </c>
      <c r="C1476" t="s">
        <v>17559</v>
      </c>
      <c r="D1476" t="s">
        <v>17557</v>
      </c>
      <c r="E1476" t="s">
        <v>6489</v>
      </c>
      <c r="F1476" t="s">
        <v>414</v>
      </c>
      <c r="G1476" t="s">
        <v>15957</v>
      </c>
      <c r="H1476" t="s">
        <v>15994</v>
      </c>
      <c r="I1476">
        <v>0</v>
      </c>
      <c r="J1476" t="s">
        <v>8315</v>
      </c>
      <c r="K1476" t="s">
        <v>9920</v>
      </c>
      <c r="L1476">
        <v>23301001</v>
      </c>
      <c r="M1476">
        <v>1150280065187</v>
      </c>
    </row>
    <row r="1477" spans="1:13" x14ac:dyDescent="0.25">
      <c r="A1477">
        <v>233003580</v>
      </c>
      <c r="B1477" t="s">
        <v>17560</v>
      </c>
      <c r="C1477" t="s">
        <v>17560</v>
      </c>
      <c r="D1477" t="s">
        <v>17557</v>
      </c>
      <c r="E1477" t="s">
        <v>8259</v>
      </c>
      <c r="F1477" t="s">
        <v>321</v>
      </c>
      <c r="G1477" t="s">
        <v>15957</v>
      </c>
      <c r="H1477" t="s">
        <v>15994</v>
      </c>
      <c r="I1477">
        <v>1</v>
      </c>
      <c r="J1477" t="s">
        <v>8315</v>
      </c>
      <c r="K1477" t="s">
        <v>17561</v>
      </c>
      <c r="L1477">
        <v>23301001</v>
      </c>
      <c r="M1477">
        <v>1020201814511</v>
      </c>
    </row>
    <row r="1478" spans="1:13" x14ac:dyDescent="0.25">
      <c r="A1478" t="s">
        <v>17562</v>
      </c>
      <c r="B1478" t="s">
        <v>17563</v>
      </c>
      <c r="C1478" t="s">
        <v>17563</v>
      </c>
      <c r="D1478" t="s">
        <v>17557</v>
      </c>
      <c r="E1478" t="s">
        <v>8259</v>
      </c>
      <c r="F1478" t="s">
        <v>321</v>
      </c>
      <c r="G1478" t="s">
        <v>15998</v>
      </c>
      <c r="H1478" t="s">
        <v>15994</v>
      </c>
      <c r="J1478" t="s">
        <v>8315</v>
      </c>
      <c r="K1478" t="s">
        <v>9931</v>
      </c>
      <c r="L1478">
        <v>23301001</v>
      </c>
      <c r="M1478">
        <v>1020201814511</v>
      </c>
    </row>
    <row r="1479" spans="1:13" x14ac:dyDescent="0.25">
      <c r="A1479" t="s">
        <v>17564</v>
      </c>
      <c r="B1479" t="s">
        <v>17565</v>
      </c>
      <c r="C1479" t="s">
        <v>17565</v>
      </c>
      <c r="D1479" t="s">
        <v>17557</v>
      </c>
      <c r="E1479" t="s">
        <v>8259</v>
      </c>
      <c r="F1479" t="s">
        <v>321</v>
      </c>
      <c r="G1479" t="s">
        <v>15998</v>
      </c>
      <c r="H1479" t="s">
        <v>15994</v>
      </c>
      <c r="J1479" t="s">
        <v>8416</v>
      </c>
      <c r="K1479" t="s">
        <v>17566</v>
      </c>
      <c r="L1479">
        <v>23301001</v>
      </c>
      <c r="M1479">
        <v>1020201814511</v>
      </c>
    </row>
    <row r="1480" spans="1:13" x14ac:dyDescent="0.25">
      <c r="A1480">
        <v>233003607</v>
      </c>
      <c r="B1480" t="s">
        <v>17567</v>
      </c>
      <c r="C1480" t="s">
        <v>17567</v>
      </c>
      <c r="D1480" t="s">
        <v>17557</v>
      </c>
      <c r="E1480" t="s">
        <v>5646</v>
      </c>
      <c r="F1480" t="s">
        <v>321</v>
      </c>
      <c r="G1480" t="s">
        <v>15957</v>
      </c>
      <c r="H1480" t="s">
        <v>15994</v>
      </c>
      <c r="I1480">
        <v>5</v>
      </c>
      <c r="J1480" t="s">
        <v>8315</v>
      </c>
      <c r="K1480" t="s">
        <v>17568</v>
      </c>
      <c r="L1480">
        <v>23301001</v>
      </c>
      <c r="M1480">
        <v>1020201814610</v>
      </c>
    </row>
    <row r="1481" spans="1:13" x14ac:dyDescent="0.25">
      <c r="A1481" t="s">
        <v>14443</v>
      </c>
      <c r="B1481" t="s">
        <v>17569</v>
      </c>
      <c r="C1481" t="s">
        <v>17569</v>
      </c>
      <c r="D1481" t="s">
        <v>17557</v>
      </c>
      <c r="E1481" t="s">
        <v>5646</v>
      </c>
      <c r="F1481" t="s">
        <v>321</v>
      </c>
      <c r="G1481" t="s">
        <v>15998</v>
      </c>
      <c r="H1481" t="s">
        <v>15994</v>
      </c>
      <c r="J1481" t="s">
        <v>8315</v>
      </c>
      <c r="K1481" t="s">
        <v>14455</v>
      </c>
      <c r="L1481">
        <v>23301001</v>
      </c>
      <c r="M1481">
        <v>1020201814610</v>
      </c>
    </row>
    <row r="1482" spans="1:13" x14ac:dyDescent="0.25">
      <c r="A1482" t="s">
        <v>14446</v>
      </c>
      <c r="B1482" t="s">
        <v>14449</v>
      </c>
      <c r="C1482" t="s">
        <v>14449</v>
      </c>
      <c r="D1482" t="s">
        <v>17557</v>
      </c>
      <c r="E1482" t="s">
        <v>5646</v>
      </c>
      <c r="F1482" t="s">
        <v>321</v>
      </c>
      <c r="G1482" t="s">
        <v>15998</v>
      </c>
      <c r="H1482" t="s">
        <v>15994</v>
      </c>
      <c r="J1482" t="s">
        <v>8315</v>
      </c>
      <c r="K1482" t="s">
        <v>17570</v>
      </c>
      <c r="L1482">
        <v>23301001</v>
      </c>
      <c r="M1482">
        <v>1020201814610</v>
      </c>
    </row>
    <row r="1483" spans="1:13" x14ac:dyDescent="0.25">
      <c r="A1483" t="s">
        <v>14448</v>
      </c>
      <c r="B1483" t="s">
        <v>17571</v>
      </c>
      <c r="C1483" t="s">
        <v>17571</v>
      </c>
      <c r="D1483" t="s">
        <v>17557</v>
      </c>
      <c r="E1483" t="s">
        <v>5646</v>
      </c>
      <c r="F1483" t="s">
        <v>321</v>
      </c>
      <c r="G1483" t="s">
        <v>15998</v>
      </c>
      <c r="H1483" t="s">
        <v>15994</v>
      </c>
      <c r="J1483" t="s">
        <v>8315</v>
      </c>
      <c r="K1483" t="s">
        <v>17572</v>
      </c>
      <c r="L1483">
        <v>23301001</v>
      </c>
      <c r="M1483">
        <v>1020201814610</v>
      </c>
    </row>
    <row r="1484" spans="1:13" x14ac:dyDescent="0.25">
      <c r="A1484" t="s">
        <v>14450</v>
      </c>
      <c r="B1484" t="s">
        <v>14454</v>
      </c>
      <c r="C1484" t="s">
        <v>14454</v>
      </c>
      <c r="D1484" t="s">
        <v>17557</v>
      </c>
      <c r="E1484" t="s">
        <v>5646</v>
      </c>
      <c r="F1484" t="s">
        <v>321</v>
      </c>
      <c r="G1484" t="s">
        <v>15998</v>
      </c>
      <c r="H1484" t="s">
        <v>15994</v>
      </c>
      <c r="J1484" t="s">
        <v>8315</v>
      </c>
      <c r="K1484" t="s">
        <v>17573</v>
      </c>
      <c r="L1484">
        <v>23301001</v>
      </c>
      <c r="M1484">
        <v>1020201814610</v>
      </c>
    </row>
    <row r="1485" spans="1:13" x14ac:dyDescent="0.25">
      <c r="A1485" t="s">
        <v>14453</v>
      </c>
      <c r="B1485" t="s">
        <v>17574</v>
      </c>
      <c r="C1485" t="s">
        <v>17574</v>
      </c>
      <c r="D1485" t="s">
        <v>17557</v>
      </c>
      <c r="E1485" t="s">
        <v>5646</v>
      </c>
      <c r="F1485" t="s">
        <v>321</v>
      </c>
      <c r="G1485" t="s">
        <v>15998</v>
      </c>
      <c r="H1485" t="s">
        <v>15994</v>
      </c>
      <c r="J1485" t="s">
        <v>8315</v>
      </c>
      <c r="K1485" t="s">
        <v>17572</v>
      </c>
      <c r="L1485">
        <v>23301001</v>
      </c>
      <c r="M1485">
        <v>1020201814610</v>
      </c>
    </row>
    <row r="1486" spans="1:13" x14ac:dyDescent="0.25">
      <c r="A1486" t="s">
        <v>17575</v>
      </c>
      <c r="B1486" t="s">
        <v>14444</v>
      </c>
      <c r="C1486" t="s">
        <v>14444</v>
      </c>
      <c r="D1486" t="s">
        <v>17557</v>
      </c>
      <c r="E1486" t="s">
        <v>5646</v>
      </c>
      <c r="F1486" t="s">
        <v>321</v>
      </c>
      <c r="G1486" t="s">
        <v>15998</v>
      </c>
      <c r="H1486" t="s">
        <v>15994</v>
      </c>
      <c r="J1486" t="s">
        <v>8416</v>
      </c>
      <c r="K1486" t="s">
        <v>14445</v>
      </c>
      <c r="L1486">
        <v>23301001</v>
      </c>
      <c r="M1486">
        <v>1020201814610</v>
      </c>
    </row>
    <row r="1487" spans="1:13" x14ac:dyDescent="0.25">
      <c r="A1487" t="s">
        <v>17576</v>
      </c>
      <c r="B1487" t="s">
        <v>14444</v>
      </c>
      <c r="C1487" t="s">
        <v>14444</v>
      </c>
      <c r="D1487" t="s">
        <v>17557</v>
      </c>
      <c r="E1487" t="s">
        <v>5646</v>
      </c>
      <c r="F1487" t="s">
        <v>321</v>
      </c>
      <c r="G1487" t="s">
        <v>15998</v>
      </c>
      <c r="H1487" t="s">
        <v>15994</v>
      </c>
      <c r="J1487" t="s">
        <v>8416</v>
      </c>
      <c r="K1487" t="s">
        <v>14447</v>
      </c>
      <c r="L1487">
        <v>23301001</v>
      </c>
      <c r="M1487">
        <v>1020201814610</v>
      </c>
    </row>
    <row r="1488" spans="1:13" x14ac:dyDescent="0.25">
      <c r="A1488" t="s">
        <v>17577</v>
      </c>
      <c r="B1488" t="s">
        <v>14451</v>
      </c>
      <c r="C1488" t="s">
        <v>14451</v>
      </c>
      <c r="D1488" t="s">
        <v>17557</v>
      </c>
      <c r="E1488" t="s">
        <v>5646</v>
      </c>
      <c r="F1488" t="s">
        <v>321</v>
      </c>
      <c r="G1488" t="s">
        <v>15998</v>
      </c>
      <c r="H1488" t="s">
        <v>15994</v>
      </c>
      <c r="J1488" t="s">
        <v>8416</v>
      </c>
      <c r="K1488" t="s">
        <v>14452</v>
      </c>
      <c r="L1488">
        <v>23301001</v>
      </c>
      <c r="M1488">
        <v>1020201814610</v>
      </c>
    </row>
    <row r="1489" spans="1:13" x14ac:dyDescent="0.25">
      <c r="A1489">
        <v>233003614</v>
      </c>
      <c r="B1489" t="s">
        <v>17578</v>
      </c>
      <c r="C1489" t="s">
        <v>17578</v>
      </c>
      <c r="D1489" t="s">
        <v>17557</v>
      </c>
      <c r="E1489" t="s">
        <v>5625</v>
      </c>
      <c r="F1489" t="s">
        <v>321</v>
      </c>
      <c r="G1489" t="s">
        <v>15957</v>
      </c>
      <c r="H1489" t="s">
        <v>15994</v>
      </c>
      <c r="I1489">
        <v>1</v>
      </c>
      <c r="J1489" t="s">
        <v>8315</v>
      </c>
      <c r="K1489" t="s">
        <v>17579</v>
      </c>
      <c r="L1489">
        <v>23301001</v>
      </c>
      <c r="M1489">
        <v>1020201814918</v>
      </c>
    </row>
    <row r="1490" spans="1:13" x14ac:dyDescent="0.25">
      <c r="A1490" t="s">
        <v>14456</v>
      </c>
      <c r="B1490" t="s">
        <v>14457</v>
      </c>
      <c r="C1490" t="s">
        <v>14457</v>
      </c>
      <c r="D1490" t="s">
        <v>17557</v>
      </c>
      <c r="E1490" t="s">
        <v>5625</v>
      </c>
      <c r="F1490" t="s">
        <v>321</v>
      </c>
      <c r="G1490" t="s">
        <v>15998</v>
      </c>
      <c r="H1490" t="s">
        <v>15994</v>
      </c>
      <c r="J1490" t="s">
        <v>8315</v>
      </c>
      <c r="K1490" t="s">
        <v>17580</v>
      </c>
      <c r="L1490">
        <v>23301001</v>
      </c>
      <c r="M1490">
        <v>1020201814918</v>
      </c>
    </row>
    <row r="1491" spans="1:13" x14ac:dyDescent="0.25">
      <c r="A1491">
        <v>233003621</v>
      </c>
      <c r="B1491" t="s">
        <v>17581</v>
      </c>
      <c r="C1491" t="s">
        <v>17581</v>
      </c>
      <c r="D1491" t="s">
        <v>17557</v>
      </c>
      <c r="E1491" t="s">
        <v>6503</v>
      </c>
      <c r="F1491" t="s">
        <v>321</v>
      </c>
      <c r="G1491" t="s">
        <v>15957</v>
      </c>
      <c r="H1491" t="s">
        <v>15994</v>
      </c>
      <c r="I1491">
        <v>1</v>
      </c>
      <c r="J1491" t="s">
        <v>8315</v>
      </c>
      <c r="K1491" t="s">
        <v>17582</v>
      </c>
      <c r="L1491">
        <v>23301001</v>
      </c>
      <c r="M1491">
        <v>1020201815820</v>
      </c>
    </row>
    <row r="1492" spans="1:13" x14ac:dyDescent="0.25">
      <c r="A1492" t="s">
        <v>14458</v>
      </c>
      <c r="B1492" t="s">
        <v>14459</v>
      </c>
      <c r="C1492" t="s">
        <v>14459</v>
      </c>
      <c r="D1492" t="s">
        <v>17557</v>
      </c>
      <c r="E1492" t="s">
        <v>6503</v>
      </c>
      <c r="F1492" t="s">
        <v>321</v>
      </c>
      <c r="G1492" t="s">
        <v>15998</v>
      </c>
      <c r="H1492" t="s">
        <v>15994</v>
      </c>
      <c r="J1492" t="s">
        <v>8315</v>
      </c>
      <c r="K1492" t="s">
        <v>17583</v>
      </c>
      <c r="L1492">
        <v>23301001</v>
      </c>
      <c r="M1492">
        <v>1020201815820</v>
      </c>
    </row>
    <row r="1493" spans="1:13" x14ac:dyDescent="0.25">
      <c r="A1493">
        <v>233003639</v>
      </c>
      <c r="B1493" t="s">
        <v>17584</v>
      </c>
      <c r="C1493" t="s">
        <v>17584</v>
      </c>
      <c r="D1493" t="s">
        <v>17557</v>
      </c>
      <c r="E1493" t="s">
        <v>5655</v>
      </c>
      <c r="F1493" t="s">
        <v>321</v>
      </c>
      <c r="G1493" t="s">
        <v>15957</v>
      </c>
      <c r="H1493" t="s">
        <v>15994</v>
      </c>
      <c r="I1493">
        <v>2</v>
      </c>
      <c r="J1493" t="s">
        <v>8315</v>
      </c>
      <c r="K1493" t="s">
        <v>17585</v>
      </c>
      <c r="L1493">
        <v>23301001</v>
      </c>
      <c r="M1493">
        <v>1020201813610</v>
      </c>
    </row>
    <row r="1494" spans="1:13" x14ac:dyDescent="0.25">
      <c r="A1494" t="s">
        <v>14460</v>
      </c>
      <c r="B1494" t="s">
        <v>14461</v>
      </c>
      <c r="C1494" t="s">
        <v>14461</v>
      </c>
      <c r="D1494" t="s">
        <v>17557</v>
      </c>
      <c r="E1494" t="s">
        <v>5655</v>
      </c>
      <c r="F1494" t="s">
        <v>321</v>
      </c>
      <c r="G1494" t="s">
        <v>15998</v>
      </c>
      <c r="H1494" t="s">
        <v>15994</v>
      </c>
      <c r="J1494" t="s">
        <v>8315</v>
      </c>
      <c r="K1494" t="s">
        <v>17585</v>
      </c>
      <c r="L1494">
        <v>23301001</v>
      </c>
      <c r="M1494">
        <v>1020201813610</v>
      </c>
    </row>
    <row r="1495" spans="1:13" x14ac:dyDescent="0.25">
      <c r="A1495" t="s">
        <v>14462</v>
      </c>
      <c r="B1495" t="s">
        <v>14463</v>
      </c>
      <c r="C1495" t="s">
        <v>14463</v>
      </c>
      <c r="D1495" t="s">
        <v>17557</v>
      </c>
      <c r="E1495" t="s">
        <v>5655</v>
      </c>
      <c r="F1495" t="s">
        <v>321</v>
      </c>
      <c r="G1495" t="s">
        <v>15998</v>
      </c>
      <c r="H1495" t="s">
        <v>15994</v>
      </c>
      <c r="J1495" t="s">
        <v>8315</v>
      </c>
      <c r="K1495" t="s">
        <v>17586</v>
      </c>
      <c r="L1495">
        <v>23301001</v>
      </c>
      <c r="M1495">
        <v>1020201813610</v>
      </c>
    </row>
    <row r="1496" spans="1:13" x14ac:dyDescent="0.25">
      <c r="A1496">
        <v>233003646</v>
      </c>
      <c r="B1496" t="s">
        <v>17587</v>
      </c>
      <c r="C1496" t="s">
        <v>17587</v>
      </c>
      <c r="D1496" t="s">
        <v>17557</v>
      </c>
      <c r="E1496" t="s">
        <v>5617</v>
      </c>
      <c r="F1496" t="s">
        <v>325</v>
      </c>
      <c r="G1496" t="s">
        <v>15957</v>
      </c>
      <c r="H1496" t="s">
        <v>15994</v>
      </c>
      <c r="I1496">
        <v>3</v>
      </c>
      <c r="J1496" t="s">
        <v>8416</v>
      </c>
      <c r="K1496" t="s">
        <v>17588</v>
      </c>
      <c r="L1496">
        <v>23301001</v>
      </c>
      <c r="M1496">
        <v>1020201815864</v>
      </c>
    </row>
    <row r="1497" spans="1:13" x14ac:dyDescent="0.25">
      <c r="A1497" t="s">
        <v>14464</v>
      </c>
      <c r="B1497" t="s">
        <v>14465</v>
      </c>
      <c r="C1497" t="s">
        <v>14465</v>
      </c>
      <c r="D1497" t="s">
        <v>17557</v>
      </c>
      <c r="E1497" t="s">
        <v>5617</v>
      </c>
      <c r="F1497" t="s">
        <v>325</v>
      </c>
      <c r="G1497" t="s">
        <v>15998</v>
      </c>
      <c r="H1497" t="s">
        <v>15994</v>
      </c>
      <c r="J1497" t="s">
        <v>8416</v>
      </c>
      <c r="K1497" t="s">
        <v>17589</v>
      </c>
      <c r="L1497">
        <v>23301001</v>
      </c>
      <c r="M1497">
        <v>1020201815864</v>
      </c>
    </row>
    <row r="1498" spans="1:13" x14ac:dyDescent="0.25">
      <c r="A1498" t="s">
        <v>14467</v>
      </c>
      <c r="B1498" t="s">
        <v>14468</v>
      </c>
      <c r="C1498" t="s">
        <v>14468</v>
      </c>
      <c r="D1498" t="s">
        <v>17557</v>
      </c>
      <c r="E1498" t="s">
        <v>5617</v>
      </c>
      <c r="F1498" t="s">
        <v>325</v>
      </c>
      <c r="G1498" t="s">
        <v>15998</v>
      </c>
      <c r="H1498" t="s">
        <v>15994</v>
      </c>
      <c r="J1498" t="s">
        <v>8416</v>
      </c>
      <c r="K1498" t="s">
        <v>17590</v>
      </c>
      <c r="L1498">
        <v>23301001</v>
      </c>
      <c r="M1498">
        <v>1020201815864</v>
      </c>
    </row>
    <row r="1499" spans="1:13" x14ac:dyDescent="0.25">
      <c r="A1499" t="s">
        <v>14469</v>
      </c>
      <c r="B1499" t="s">
        <v>14470</v>
      </c>
      <c r="C1499" t="s">
        <v>14470</v>
      </c>
      <c r="D1499" t="s">
        <v>17557</v>
      </c>
      <c r="E1499" t="s">
        <v>5617</v>
      </c>
      <c r="F1499" t="s">
        <v>325</v>
      </c>
      <c r="G1499" t="s">
        <v>15998</v>
      </c>
      <c r="H1499" t="s">
        <v>15994</v>
      </c>
      <c r="J1499" t="s">
        <v>8416</v>
      </c>
      <c r="K1499" t="s">
        <v>17591</v>
      </c>
      <c r="L1499">
        <v>23301001</v>
      </c>
      <c r="M1499">
        <v>1020201815864</v>
      </c>
    </row>
    <row r="1500" spans="1:13" x14ac:dyDescent="0.25">
      <c r="A1500">
        <v>233003678</v>
      </c>
      <c r="B1500" t="s">
        <v>17592</v>
      </c>
      <c r="C1500" t="s">
        <v>17592</v>
      </c>
      <c r="D1500" t="s">
        <v>17557</v>
      </c>
      <c r="E1500" t="s">
        <v>5614</v>
      </c>
      <c r="F1500" t="s">
        <v>321</v>
      </c>
      <c r="G1500" t="s">
        <v>15957</v>
      </c>
      <c r="H1500" t="s">
        <v>15994</v>
      </c>
      <c r="I1500">
        <v>3</v>
      </c>
      <c r="J1500" t="s">
        <v>8416</v>
      </c>
      <c r="K1500" t="s">
        <v>17593</v>
      </c>
      <c r="L1500">
        <v>23301001</v>
      </c>
      <c r="M1500">
        <v>1020201813389</v>
      </c>
    </row>
    <row r="1501" spans="1:13" x14ac:dyDescent="0.25">
      <c r="A1501" t="s">
        <v>14471</v>
      </c>
      <c r="B1501" t="s">
        <v>14472</v>
      </c>
      <c r="C1501" t="s">
        <v>14472</v>
      </c>
      <c r="D1501" t="s">
        <v>17557</v>
      </c>
      <c r="E1501" t="s">
        <v>5614</v>
      </c>
      <c r="F1501" t="s">
        <v>321</v>
      </c>
      <c r="G1501" t="s">
        <v>15998</v>
      </c>
      <c r="H1501" t="s">
        <v>15994</v>
      </c>
      <c r="J1501" t="s">
        <v>8416</v>
      </c>
      <c r="K1501" t="s">
        <v>17594</v>
      </c>
      <c r="L1501">
        <v>23301001</v>
      </c>
      <c r="M1501">
        <v>1020201813389</v>
      </c>
    </row>
    <row r="1502" spans="1:13" x14ac:dyDescent="0.25">
      <c r="A1502" t="s">
        <v>14474</v>
      </c>
      <c r="B1502" t="s">
        <v>14475</v>
      </c>
      <c r="C1502" t="s">
        <v>14475</v>
      </c>
      <c r="D1502" t="s">
        <v>17557</v>
      </c>
      <c r="E1502" t="s">
        <v>5614</v>
      </c>
      <c r="F1502" t="s">
        <v>321</v>
      </c>
      <c r="G1502" t="s">
        <v>15998</v>
      </c>
      <c r="H1502" t="s">
        <v>15994</v>
      </c>
      <c r="J1502" t="s">
        <v>8416</v>
      </c>
      <c r="K1502" t="s">
        <v>17595</v>
      </c>
      <c r="L1502">
        <v>23301001</v>
      </c>
      <c r="M1502">
        <v>1020201813389</v>
      </c>
    </row>
    <row r="1503" spans="1:13" x14ac:dyDescent="0.25">
      <c r="A1503" t="s">
        <v>14477</v>
      </c>
      <c r="B1503" t="s">
        <v>14478</v>
      </c>
      <c r="C1503" t="s">
        <v>14478</v>
      </c>
      <c r="D1503" t="s">
        <v>17557</v>
      </c>
      <c r="E1503" t="s">
        <v>5614</v>
      </c>
      <c r="F1503" t="s">
        <v>321</v>
      </c>
      <c r="G1503" t="s">
        <v>15998</v>
      </c>
      <c r="H1503" t="s">
        <v>15994</v>
      </c>
      <c r="J1503" t="s">
        <v>8416</v>
      </c>
      <c r="K1503" t="s">
        <v>17594</v>
      </c>
      <c r="L1503">
        <v>23301001</v>
      </c>
      <c r="M1503">
        <v>1020201813389</v>
      </c>
    </row>
    <row r="1504" spans="1:13" x14ac:dyDescent="0.25">
      <c r="A1504">
        <v>233003702</v>
      </c>
      <c r="B1504" t="s">
        <v>17596</v>
      </c>
      <c r="C1504" t="s">
        <v>17596</v>
      </c>
      <c r="D1504" t="s">
        <v>17557</v>
      </c>
      <c r="E1504" t="s">
        <v>5649</v>
      </c>
      <c r="F1504" t="s">
        <v>325</v>
      </c>
      <c r="G1504" t="s">
        <v>15957</v>
      </c>
      <c r="H1504" t="s">
        <v>15994</v>
      </c>
      <c r="I1504">
        <v>2</v>
      </c>
      <c r="J1504" t="s">
        <v>8416</v>
      </c>
      <c r="K1504" t="s">
        <v>17597</v>
      </c>
      <c r="L1504">
        <v>23301001</v>
      </c>
      <c r="M1504">
        <v>1020201814401</v>
      </c>
    </row>
    <row r="1505" spans="1:13" x14ac:dyDescent="0.25">
      <c r="A1505" t="s">
        <v>14479</v>
      </c>
      <c r="B1505" t="s">
        <v>14480</v>
      </c>
      <c r="C1505" t="s">
        <v>14480</v>
      </c>
      <c r="D1505" t="s">
        <v>17557</v>
      </c>
      <c r="E1505" t="s">
        <v>5649</v>
      </c>
      <c r="F1505" t="s">
        <v>325</v>
      </c>
      <c r="G1505" t="s">
        <v>15998</v>
      </c>
      <c r="H1505" t="s">
        <v>15994</v>
      </c>
      <c r="J1505" t="s">
        <v>8416</v>
      </c>
      <c r="K1505" t="s">
        <v>14481</v>
      </c>
      <c r="L1505">
        <v>23301001</v>
      </c>
      <c r="M1505">
        <v>1020201814401</v>
      </c>
    </row>
    <row r="1506" spans="1:13" x14ac:dyDescent="0.25">
      <c r="A1506" t="s">
        <v>14482</v>
      </c>
      <c r="B1506" t="s">
        <v>14483</v>
      </c>
      <c r="C1506" t="s">
        <v>14483</v>
      </c>
      <c r="D1506" t="s">
        <v>17557</v>
      </c>
      <c r="E1506" t="s">
        <v>5649</v>
      </c>
      <c r="F1506" t="s">
        <v>325</v>
      </c>
      <c r="G1506" t="s">
        <v>15998</v>
      </c>
      <c r="H1506" t="s">
        <v>15994</v>
      </c>
      <c r="J1506" t="s">
        <v>8416</v>
      </c>
      <c r="K1506" t="s">
        <v>14484</v>
      </c>
      <c r="L1506">
        <v>23301001</v>
      </c>
      <c r="M1506">
        <v>1020201814401</v>
      </c>
    </row>
    <row r="1507" spans="1:13" x14ac:dyDescent="0.25">
      <c r="A1507">
        <v>233003710</v>
      </c>
      <c r="B1507" t="s">
        <v>17598</v>
      </c>
      <c r="C1507" t="s">
        <v>17598</v>
      </c>
      <c r="D1507" t="s">
        <v>17557</v>
      </c>
      <c r="E1507" t="s">
        <v>5631</v>
      </c>
      <c r="F1507" t="s">
        <v>321</v>
      </c>
      <c r="G1507" t="s">
        <v>15957</v>
      </c>
      <c r="H1507" t="s">
        <v>15994</v>
      </c>
      <c r="I1507">
        <v>2</v>
      </c>
      <c r="J1507" t="s">
        <v>8315</v>
      </c>
      <c r="K1507" t="s">
        <v>17599</v>
      </c>
      <c r="L1507">
        <v>23301001</v>
      </c>
      <c r="M1507">
        <v>1020201815776</v>
      </c>
    </row>
    <row r="1508" spans="1:13" x14ac:dyDescent="0.25">
      <c r="A1508" t="s">
        <v>14485</v>
      </c>
      <c r="B1508" t="s">
        <v>14486</v>
      </c>
      <c r="C1508" t="s">
        <v>14486</v>
      </c>
      <c r="D1508" t="s">
        <v>17557</v>
      </c>
      <c r="E1508" t="s">
        <v>5631</v>
      </c>
      <c r="F1508" t="s">
        <v>321</v>
      </c>
      <c r="G1508" t="s">
        <v>15998</v>
      </c>
      <c r="H1508" t="s">
        <v>15994</v>
      </c>
      <c r="J1508" t="s">
        <v>8315</v>
      </c>
      <c r="K1508" t="s">
        <v>14487</v>
      </c>
      <c r="L1508">
        <v>23301001</v>
      </c>
      <c r="M1508">
        <v>1020201815776</v>
      </c>
    </row>
    <row r="1509" spans="1:13" x14ac:dyDescent="0.25">
      <c r="A1509" t="s">
        <v>14488</v>
      </c>
      <c r="B1509" t="s">
        <v>14489</v>
      </c>
      <c r="C1509" t="s">
        <v>14489</v>
      </c>
      <c r="D1509" t="s">
        <v>17557</v>
      </c>
      <c r="E1509" t="s">
        <v>5631</v>
      </c>
      <c r="F1509" t="s">
        <v>321</v>
      </c>
      <c r="G1509" t="s">
        <v>15998</v>
      </c>
      <c r="H1509" t="s">
        <v>15994</v>
      </c>
      <c r="J1509" t="s">
        <v>8315</v>
      </c>
      <c r="K1509" t="s">
        <v>17600</v>
      </c>
      <c r="L1509">
        <v>23301001</v>
      </c>
      <c r="M1509">
        <v>1020201815776</v>
      </c>
    </row>
    <row r="1510" spans="1:13" x14ac:dyDescent="0.25">
      <c r="A1510">
        <v>233003727</v>
      </c>
      <c r="B1510" t="s">
        <v>17601</v>
      </c>
      <c r="C1510" t="s">
        <v>17601</v>
      </c>
      <c r="D1510" t="s">
        <v>17557</v>
      </c>
      <c r="E1510" t="s">
        <v>6500</v>
      </c>
      <c r="F1510" t="s">
        <v>325</v>
      </c>
      <c r="G1510" t="s">
        <v>15957</v>
      </c>
      <c r="H1510" t="s">
        <v>15994</v>
      </c>
      <c r="I1510">
        <v>0</v>
      </c>
      <c r="J1510" t="s">
        <v>8315</v>
      </c>
      <c r="K1510" t="s">
        <v>17602</v>
      </c>
      <c r="L1510">
        <v>23301001</v>
      </c>
      <c r="M1510">
        <v>1020201815523</v>
      </c>
    </row>
    <row r="1511" spans="1:13" x14ac:dyDescent="0.25">
      <c r="A1511">
        <v>233003734</v>
      </c>
      <c r="B1511" t="s">
        <v>17603</v>
      </c>
      <c r="C1511" t="s">
        <v>17603</v>
      </c>
      <c r="D1511" t="s">
        <v>17557</v>
      </c>
      <c r="E1511" t="s">
        <v>5628</v>
      </c>
      <c r="F1511" t="s">
        <v>321</v>
      </c>
      <c r="G1511" t="s">
        <v>15957</v>
      </c>
      <c r="H1511" t="s">
        <v>15994</v>
      </c>
      <c r="I1511">
        <v>1</v>
      </c>
      <c r="J1511" t="s">
        <v>8315</v>
      </c>
      <c r="K1511" t="s">
        <v>17604</v>
      </c>
      <c r="L1511">
        <v>23301001</v>
      </c>
      <c r="M1511">
        <v>1020201814500</v>
      </c>
    </row>
    <row r="1512" spans="1:13" x14ac:dyDescent="0.25">
      <c r="A1512" t="s">
        <v>14490</v>
      </c>
      <c r="B1512" t="s">
        <v>14491</v>
      </c>
      <c r="C1512" t="s">
        <v>14491</v>
      </c>
      <c r="D1512" t="s">
        <v>17557</v>
      </c>
      <c r="E1512" t="s">
        <v>5628</v>
      </c>
      <c r="F1512" t="s">
        <v>321</v>
      </c>
      <c r="G1512" t="s">
        <v>15998</v>
      </c>
      <c r="H1512" t="s">
        <v>15994</v>
      </c>
      <c r="J1512" t="s">
        <v>8315</v>
      </c>
      <c r="K1512" t="s">
        <v>14492</v>
      </c>
      <c r="L1512">
        <v>23301001</v>
      </c>
      <c r="M1512">
        <v>1020201814500</v>
      </c>
    </row>
    <row r="1513" spans="1:13" x14ac:dyDescent="0.25">
      <c r="A1513" t="s">
        <v>14493</v>
      </c>
      <c r="B1513" t="s">
        <v>14494</v>
      </c>
      <c r="C1513" t="s">
        <v>14494</v>
      </c>
      <c r="D1513" t="s">
        <v>17557</v>
      </c>
      <c r="E1513" t="s">
        <v>5628</v>
      </c>
      <c r="F1513" t="s">
        <v>321</v>
      </c>
      <c r="G1513" t="s">
        <v>15998</v>
      </c>
      <c r="H1513" t="s">
        <v>15994</v>
      </c>
      <c r="J1513" t="s">
        <v>8416</v>
      </c>
      <c r="K1513" t="s">
        <v>14495</v>
      </c>
      <c r="L1513">
        <v>23301001</v>
      </c>
      <c r="M1513">
        <v>1020201814500</v>
      </c>
    </row>
    <row r="1514" spans="1:13" x14ac:dyDescent="0.25">
      <c r="A1514" t="s">
        <v>14496</v>
      </c>
      <c r="B1514" t="s">
        <v>14497</v>
      </c>
      <c r="C1514" t="s">
        <v>14497</v>
      </c>
      <c r="D1514" t="s">
        <v>17557</v>
      </c>
      <c r="E1514" t="s">
        <v>5628</v>
      </c>
      <c r="F1514" t="s">
        <v>321</v>
      </c>
      <c r="G1514" t="s">
        <v>15998</v>
      </c>
      <c r="H1514" t="s">
        <v>15994</v>
      </c>
      <c r="J1514" t="s">
        <v>8416</v>
      </c>
      <c r="K1514" t="s">
        <v>14498</v>
      </c>
      <c r="L1514">
        <v>23301001</v>
      </c>
      <c r="M1514">
        <v>1020201814500</v>
      </c>
    </row>
    <row r="1515" spans="1:13" x14ac:dyDescent="0.25">
      <c r="A1515" t="s">
        <v>14499</v>
      </c>
      <c r="B1515" t="s">
        <v>14500</v>
      </c>
      <c r="C1515" t="s">
        <v>14500</v>
      </c>
      <c r="D1515" t="s">
        <v>17557</v>
      </c>
      <c r="E1515" t="s">
        <v>5628</v>
      </c>
      <c r="F1515" t="s">
        <v>321</v>
      </c>
      <c r="G1515" t="s">
        <v>15998</v>
      </c>
      <c r="H1515" t="s">
        <v>15994</v>
      </c>
      <c r="J1515" t="s">
        <v>8416</v>
      </c>
      <c r="K1515" t="s">
        <v>14501</v>
      </c>
      <c r="L1515">
        <v>23301001</v>
      </c>
      <c r="M1515">
        <v>1020201814500</v>
      </c>
    </row>
    <row r="1516" spans="1:13" x14ac:dyDescent="0.25">
      <c r="A1516" t="s">
        <v>14502</v>
      </c>
      <c r="B1516" t="s">
        <v>14503</v>
      </c>
      <c r="C1516" t="s">
        <v>14503</v>
      </c>
      <c r="D1516" t="s">
        <v>17557</v>
      </c>
      <c r="E1516" t="s">
        <v>5628</v>
      </c>
      <c r="F1516" t="s">
        <v>321</v>
      </c>
      <c r="G1516" t="s">
        <v>15998</v>
      </c>
      <c r="H1516" t="s">
        <v>15994</v>
      </c>
      <c r="J1516" t="s">
        <v>8416</v>
      </c>
      <c r="K1516" t="s">
        <v>14498</v>
      </c>
      <c r="L1516">
        <v>23301001</v>
      </c>
      <c r="M1516">
        <v>1020201814500</v>
      </c>
    </row>
    <row r="1517" spans="1:13" x14ac:dyDescent="0.25">
      <c r="A1517">
        <v>233003798</v>
      </c>
      <c r="B1517" t="s">
        <v>17605</v>
      </c>
      <c r="C1517" t="s">
        <v>17605</v>
      </c>
      <c r="D1517" t="s">
        <v>17557</v>
      </c>
      <c r="E1517" t="s">
        <v>5640</v>
      </c>
      <c r="F1517" t="s">
        <v>321</v>
      </c>
      <c r="G1517" t="s">
        <v>15957</v>
      </c>
      <c r="H1517" t="s">
        <v>15994</v>
      </c>
      <c r="I1517">
        <v>5</v>
      </c>
      <c r="J1517" t="s">
        <v>8315</v>
      </c>
      <c r="K1517" t="s">
        <v>17606</v>
      </c>
      <c r="L1517">
        <v>23301001</v>
      </c>
      <c r="M1517">
        <v>1020201815920</v>
      </c>
    </row>
    <row r="1518" spans="1:13" x14ac:dyDescent="0.25">
      <c r="A1518" t="s">
        <v>14504</v>
      </c>
      <c r="B1518" t="s">
        <v>17607</v>
      </c>
      <c r="C1518" t="s">
        <v>17607</v>
      </c>
      <c r="D1518" t="s">
        <v>17557</v>
      </c>
      <c r="E1518" t="s">
        <v>5640</v>
      </c>
      <c r="F1518" t="s">
        <v>321</v>
      </c>
      <c r="G1518" t="s">
        <v>15998</v>
      </c>
      <c r="H1518" t="s">
        <v>15994</v>
      </c>
      <c r="J1518" t="s">
        <v>8315</v>
      </c>
      <c r="K1518" t="s">
        <v>17608</v>
      </c>
      <c r="L1518">
        <v>23301001</v>
      </c>
      <c r="M1518">
        <v>1020201815920</v>
      </c>
    </row>
    <row r="1519" spans="1:13" x14ac:dyDescent="0.25">
      <c r="A1519" t="s">
        <v>14505</v>
      </c>
      <c r="B1519" t="s">
        <v>17609</v>
      </c>
      <c r="C1519" t="s">
        <v>17609</v>
      </c>
      <c r="D1519" t="s">
        <v>17557</v>
      </c>
      <c r="E1519" t="s">
        <v>5640</v>
      </c>
      <c r="F1519" t="s">
        <v>321</v>
      </c>
      <c r="G1519" t="s">
        <v>15998</v>
      </c>
      <c r="H1519" t="s">
        <v>15994</v>
      </c>
      <c r="J1519" t="s">
        <v>8315</v>
      </c>
      <c r="K1519" t="s">
        <v>17610</v>
      </c>
      <c r="L1519">
        <v>23301001</v>
      </c>
      <c r="M1519">
        <v>1020201815920</v>
      </c>
    </row>
    <row r="1520" spans="1:13" x14ac:dyDescent="0.25">
      <c r="A1520" t="s">
        <v>14506</v>
      </c>
      <c r="B1520" t="s">
        <v>17611</v>
      </c>
      <c r="C1520" t="s">
        <v>17611</v>
      </c>
      <c r="D1520" t="s">
        <v>17557</v>
      </c>
      <c r="E1520" t="s">
        <v>5640</v>
      </c>
      <c r="F1520" t="s">
        <v>321</v>
      </c>
      <c r="G1520" t="s">
        <v>15998</v>
      </c>
      <c r="H1520" t="s">
        <v>15994</v>
      </c>
      <c r="J1520" t="s">
        <v>8315</v>
      </c>
      <c r="K1520" t="s">
        <v>17612</v>
      </c>
      <c r="L1520">
        <v>23301001</v>
      </c>
      <c r="M1520">
        <v>1020201815920</v>
      </c>
    </row>
    <row r="1521" spans="1:13" x14ac:dyDescent="0.25">
      <c r="A1521" t="s">
        <v>14507</v>
      </c>
      <c r="B1521" t="s">
        <v>14508</v>
      </c>
      <c r="C1521" t="s">
        <v>14508</v>
      </c>
      <c r="D1521" t="s">
        <v>17557</v>
      </c>
      <c r="E1521" t="s">
        <v>5640</v>
      </c>
      <c r="F1521" t="s">
        <v>321</v>
      </c>
      <c r="G1521" t="s">
        <v>15998</v>
      </c>
      <c r="H1521" t="s">
        <v>15994</v>
      </c>
      <c r="J1521" t="s">
        <v>8315</v>
      </c>
      <c r="K1521" t="s">
        <v>17608</v>
      </c>
      <c r="L1521">
        <v>23301001</v>
      </c>
      <c r="M1521">
        <v>1020201815920</v>
      </c>
    </row>
    <row r="1522" spans="1:13" x14ac:dyDescent="0.25">
      <c r="A1522" t="s">
        <v>14509</v>
      </c>
      <c r="B1522" t="s">
        <v>14510</v>
      </c>
      <c r="C1522" t="s">
        <v>14510</v>
      </c>
      <c r="D1522" t="s">
        <v>17557</v>
      </c>
      <c r="E1522" t="s">
        <v>5640</v>
      </c>
      <c r="F1522" t="s">
        <v>321</v>
      </c>
      <c r="G1522" t="s">
        <v>15998</v>
      </c>
      <c r="H1522" t="s">
        <v>15994</v>
      </c>
      <c r="J1522" t="s">
        <v>8315</v>
      </c>
      <c r="K1522" t="s">
        <v>17610</v>
      </c>
      <c r="L1522">
        <v>23301001</v>
      </c>
      <c r="M1522">
        <v>1020201815920</v>
      </c>
    </row>
    <row r="1523" spans="1:13" x14ac:dyDescent="0.25">
      <c r="A1523">
        <v>233003847</v>
      </c>
      <c r="B1523" t="s">
        <v>17613</v>
      </c>
      <c r="C1523" t="s">
        <v>17613</v>
      </c>
      <c r="D1523" t="s">
        <v>17557</v>
      </c>
      <c r="E1523" t="s">
        <v>5643</v>
      </c>
      <c r="F1523" t="s">
        <v>414</v>
      </c>
      <c r="G1523" t="s">
        <v>15957</v>
      </c>
      <c r="H1523" t="s">
        <v>15994</v>
      </c>
      <c r="I1523">
        <v>2</v>
      </c>
      <c r="J1523" t="s">
        <v>8315</v>
      </c>
      <c r="K1523" t="s">
        <v>17614</v>
      </c>
      <c r="L1523">
        <v>23301001</v>
      </c>
      <c r="M1523">
        <v>1020201812553</v>
      </c>
    </row>
    <row r="1524" spans="1:13" x14ac:dyDescent="0.25">
      <c r="A1524" t="s">
        <v>14511</v>
      </c>
      <c r="B1524" t="s">
        <v>14512</v>
      </c>
      <c r="C1524" t="s">
        <v>14512</v>
      </c>
      <c r="D1524" t="s">
        <v>17557</v>
      </c>
      <c r="E1524" t="s">
        <v>5643</v>
      </c>
      <c r="F1524" t="s">
        <v>414</v>
      </c>
      <c r="G1524" t="s">
        <v>15998</v>
      </c>
      <c r="H1524" t="s">
        <v>15994</v>
      </c>
      <c r="J1524" t="s">
        <v>8315</v>
      </c>
      <c r="K1524" t="s">
        <v>14513</v>
      </c>
      <c r="L1524">
        <v>23301001</v>
      </c>
      <c r="M1524">
        <v>1020201812553</v>
      </c>
    </row>
    <row r="1525" spans="1:13" x14ac:dyDescent="0.25">
      <c r="A1525" t="s">
        <v>14514</v>
      </c>
      <c r="B1525" t="s">
        <v>14515</v>
      </c>
      <c r="C1525" t="s">
        <v>14515</v>
      </c>
      <c r="D1525" t="s">
        <v>17557</v>
      </c>
      <c r="E1525" t="s">
        <v>5643</v>
      </c>
      <c r="F1525" t="s">
        <v>414</v>
      </c>
      <c r="G1525" t="s">
        <v>15998</v>
      </c>
      <c r="H1525" t="s">
        <v>15994</v>
      </c>
      <c r="J1525" t="s">
        <v>8315</v>
      </c>
      <c r="K1525" t="s">
        <v>14516</v>
      </c>
      <c r="L1525">
        <v>23301001</v>
      </c>
      <c r="M1525">
        <v>1020201812553</v>
      </c>
    </row>
    <row r="1526" spans="1:13" x14ac:dyDescent="0.25">
      <c r="A1526">
        <v>233003861</v>
      </c>
      <c r="B1526" t="s">
        <v>17615</v>
      </c>
      <c r="C1526" t="s">
        <v>17615</v>
      </c>
      <c r="D1526" t="s">
        <v>17557</v>
      </c>
      <c r="E1526" t="s">
        <v>6497</v>
      </c>
      <c r="F1526" t="s">
        <v>414</v>
      </c>
      <c r="G1526" t="s">
        <v>15957</v>
      </c>
      <c r="H1526" t="s">
        <v>15994</v>
      </c>
      <c r="I1526">
        <v>1</v>
      </c>
      <c r="J1526" t="s">
        <v>8315</v>
      </c>
      <c r="K1526" t="s">
        <v>17616</v>
      </c>
      <c r="L1526">
        <v>23301001</v>
      </c>
      <c r="M1526">
        <v>1020201815700</v>
      </c>
    </row>
    <row r="1527" spans="1:13" x14ac:dyDescent="0.25">
      <c r="A1527" t="s">
        <v>17617</v>
      </c>
      <c r="B1527" t="s">
        <v>17618</v>
      </c>
      <c r="C1527" t="s">
        <v>17618</v>
      </c>
      <c r="D1527" t="s">
        <v>17557</v>
      </c>
      <c r="E1527" t="s">
        <v>6497</v>
      </c>
      <c r="F1527" t="s">
        <v>414</v>
      </c>
      <c r="G1527" t="s">
        <v>15998</v>
      </c>
      <c r="H1527" t="s">
        <v>15994</v>
      </c>
      <c r="J1527" t="s">
        <v>8315</v>
      </c>
      <c r="K1527" t="s">
        <v>14466</v>
      </c>
      <c r="L1527">
        <v>23301001</v>
      </c>
      <c r="M1527">
        <v>1020201815700</v>
      </c>
    </row>
    <row r="1528" spans="1:13" x14ac:dyDescent="0.25">
      <c r="A1528">
        <v>233003903</v>
      </c>
      <c r="B1528" t="s">
        <v>17619</v>
      </c>
      <c r="C1528" t="s">
        <v>17619</v>
      </c>
      <c r="D1528" t="s">
        <v>17557</v>
      </c>
      <c r="E1528" t="s">
        <v>6492</v>
      </c>
      <c r="F1528" t="s">
        <v>414</v>
      </c>
      <c r="G1528" t="s">
        <v>15957</v>
      </c>
      <c r="H1528" t="s">
        <v>15994</v>
      </c>
      <c r="I1528">
        <v>0</v>
      </c>
      <c r="J1528" t="s">
        <v>8315</v>
      </c>
      <c r="K1528" t="s">
        <v>17620</v>
      </c>
      <c r="L1528">
        <v>23301001</v>
      </c>
      <c r="M1528">
        <v>1020201814940</v>
      </c>
    </row>
    <row r="1529" spans="1:13" x14ac:dyDescent="0.25">
      <c r="A1529">
        <v>233003928</v>
      </c>
      <c r="B1529" t="s">
        <v>17621</v>
      </c>
      <c r="C1529" t="s">
        <v>17621</v>
      </c>
      <c r="D1529" t="s">
        <v>17557</v>
      </c>
      <c r="E1529" t="s">
        <v>5620</v>
      </c>
      <c r="F1529" t="s">
        <v>414</v>
      </c>
      <c r="G1529" t="s">
        <v>15957</v>
      </c>
      <c r="H1529" t="s">
        <v>15994</v>
      </c>
      <c r="I1529">
        <v>0</v>
      </c>
      <c r="J1529" t="s">
        <v>8416</v>
      </c>
      <c r="K1529" t="s">
        <v>17573</v>
      </c>
      <c r="L1529">
        <v>23301001</v>
      </c>
      <c r="M1529">
        <v>1020201814995</v>
      </c>
    </row>
    <row r="1530" spans="1:13" x14ac:dyDescent="0.25">
      <c r="A1530">
        <v>233003981</v>
      </c>
      <c r="B1530" t="s">
        <v>17622</v>
      </c>
      <c r="C1530" t="s">
        <v>17622</v>
      </c>
      <c r="D1530" t="s">
        <v>17557</v>
      </c>
      <c r="E1530" t="s">
        <v>5634</v>
      </c>
      <c r="F1530" t="s">
        <v>325</v>
      </c>
      <c r="G1530" t="s">
        <v>15957</v>
      </c>
      <c r="H1530" t="s">
        <v>15994</v>
      </c>
      <c r="I1530">
        <v>6</v>
      </c>
      <c r="J1530" t="s">
        <v>8315</v>
      </c>
      <c r="K1530" t="s">
        <v>17623</v>
      </c>
      <c r="L1530">
        <v>23301001</v>
      </c>
      <c r="M1530">
        <v>1020201813169</v>
      </c>
    </row>
    <row r="1531" spans="1:13" x14ac:dyDescent="0.25">
      <c r="A1531" t="s">
        <v>14517</v>
      </c>
      <c r="B1531" t="s">
        <v>17624</v>
      </c>
      <c r="C1531" t="s">
        <v>17624</v>
      </c>
      <c r="D1531" t="s">
        <v>17557</v>
      </c>
      <c r="E1531" t="s">
        <v>5634</v>
      </c>
      <c r="F1531" t="s">
        <v>325</v>
      </c>
      <c r="G1531" t="s">
        <v>15998</v>
      </c>
      <c r="H1531" t="s">
        <v>15994</v>
      </c>
      <c r="J1531" t="s">
        <v>8315</v>
      </c>
      <c r="K1531" t="s">
        <v>17625</v>
      </c>
      <c r="L1531">
        <v>23301001</v>
      </c>
      <c r="M1531">
        <v>1020201813169</v>
      </c>
    </row>
    <row r="1532" spans="1:13" x14ac:dyDescent="0.25">
      <c r="A1532" t="s">
        <v>14518</v>
      </c>
      <c r="B1532" t="s">
        <v>17626</v>
      </c>
      <c r="C1532" t="s">
        <v>17626</v>
      </c>
      <c r="D1532" t="s">
        <v>17557</v>
      </c>
      <c r="E1532" t="s">
        <v>5634</v>
      </c>
      <c r="F1532" t="s">
        <v>325</v>
      </c>
      <c r="G1532" t="s">
        <v>15998</v>
      </c>
      <c r="H1532" t="s">
        <v>15994</v>
      </c>
      <c r="J1532" t="s">
        <v>8315</v>
      </c>
      <c r="K1532" t="s">
        <v>17627</v>
      </c>
      <c r="L1532">
        <v>23301001</v>
      </c>
      <c r="M1532">
        <v>1020201813169</v>
      </c>
    </row>
    <row r="1533" spans="1:13" x14ac:dyDescent="0.25">
      <c r="A1533" t="s">
        <v>14519</v>
      </c>
      <c r="B1533" t="s">
        <v>17628</v>
      </c>
      <c r="C1533" t="s">
        <v>17628</v>
      </c>
      <c r="D1533" t="s">
        <v>17557</v>
      </c>
      <c r="E1533" t="s">
        <v>5634</v>
      </c>
      <c r="F1533" t="s">
        <v>325</v>
      </c>
      <c r="G1533" t="s">
        <v>15998</v>
      </c>
      <c r="H1533" t="s">
        <v>15994</v>
      </c>
      <c r="J1533" t="s">
        <v>8315</v>
      </c>
      <c r="K1533" t="s">
        <v>9932</v>
      </c>
      <c r="L1533">
        <v>23301001</v>
      </c>
      <c r="M1533">
        <v>1020201813169</v>
      </c>
    </row>
    <row r="1534" spans="1:13" x14ac:dyDescent="0.25">
      <c r="A1534" t="s">
        <v>14521</v>
      </c>
      <c r="B1534" t="s">
        <v>17629</v>
      </c>
      <c r="C1534" t="s">
        <v>17629</v>
      </c>
      <c r="D1534" t="s">
        <v>17557</v>
      </c>
      <c r="E1534" t="s">
        <v>5634</v>
      </c>
      <c r="F1534" t="s">
        <v>325</v>
      </c>
      <c r="G1534" t="s">
        <v>15998</v>
      </c>
      <c r="H1534" t="s">
        <v>15994</v>
      </c>
      <c r="J1534" t="s">
        <v>8315</v>
      </c>
      <c r="K1534" t="s">
        <v>14473</v>
      </c>
      <c r="L1534">
        <v>23301001</v>
      </c>
      <c r="M1534">
        <v>1020201813169</v>
      </c>
    </row>
    <row r="1535" spans="1:13" x14ac:dyDescent="0.25">
      <c r="A1535" t="s">
        <v>17630</v>
      </c>
      <c r="B1535" t="s">
        <v>17631</v>
      </c>
      <c r="C1535" t="s">
        <v>17631</v>
      </c>
      <c r="D1535" t="s">
        <v>17557</v>
      </c>
      <c r="E1535" t="s">
        <v>5634</v>
      </c>
      <c r="F1535" t="s">
        <v>325</v>
      </c>
      <c r="G1535" t="s">
        <v>15998</v>
      </c>
      <c r="H1535" t="s">
        <v>15994</v>
      </c>
      <c r="J1535" t="s">
        <v>8315</v>
      </c>
      <c r="K1535" t="s">
        <v>14476</v>
      </c>
      <c r="L1535">
        <v>23301001</v>
      </c>
      <c r="M1535">
        <v>1020201813169</v>
      </c>
    </row>
    <row r="1536" spans="1:13" x14ac:dyDescent="0.25">
      <c r="A1536" t="s">
        <v>17632</v>
      </c>
      <c r="B1536" t="s">
        <v>14520</v>
      </c>
      <c r="C1536" t="s">
        <v>14520</v>
      </c>
      <c r="D1536" t="s">
        <v>17557</v>
      </c>
      <c r="E1536" t="s">
        <v>5634</v>
      </c>
      <c r="F1536" t="s">
        <v>325</v>
      </c>
      <c r="G1536" t="s">
        <v>15998</v>
      </c>
      <c r="H1536" t="s">
        <v>15994</v>
      </c>
      <c r="J1536" t="s">
        <v>8315</v>
      </c>
      <c r="K1536" t="s">
        <v>17633</v>
      </c>
      <c r="L1536">
        <v>23301001</v>
      </c>
      <c r="M1536">
        <v>1020201813169</v>
      </c>
    </row>
    <row r="1537" spans="1:13" x14ac:dyDescent="0.25">
      <c r="A1537">
        <v>233004022</v>
      </c>
      <c r="B1537" t="s">
        <v>17634</v>
      </c>
      <c r="C1537" t="s">
        <v>17634</v>
      </c>
      <c r="D1537" t="s">
        <v>17557</v>
      </c>
      <c r="E1537" t="s">
        <v>5611</v>
      </c>
      <c r="F1537" t="s">
        <v>414</v>
      </c>
      <c r="G1537" t="s">
        <v>15957</v>
      </c>
      <c r="H1537" t="s">
        <v>15994</v>
      </c>
      <c r="I1537">
        <v>0</v>
      </c>
      <c r="J1537" t="s">
        <v>8315</v>
      </c>
      <c r="K1537" t="s">
        <v>17635</v>
      </c>
      <c r="L1537">
        <v>23301001</v>
      </c>
      <c r="M1537">
        <v>1020201816216</v>
      </c>
    </row>
    <row r="1538" spans="1:13" x14ac:dyDescent="0.25">
      <c r="A1538">
        <v>233004030</v>
      </c>
      <c r="B1538" t="s">
        <v>17636</v>
      </c>
      <c r="C1538" t="s">
        <v>17636</v>
      </c>
      <c r="D1538" t="s">
        <v>17557</v>
      </c>
      <c r="E1538" t="s">
        <v>5637</v>
      </c>
      <c r="F1538" t="s">
        <v>414</v>
      </c>
      <c r="G1538" t="s">
        <v>15957</v>
      </c>
      <c r="H1538" t="s">
        <v>15994</v>
      </c>
      <c r="I1538">
        <v>0</v>
      </c>
      <c r="J1538" t="s">
        <v>8315</v>
      </c>
      <c r="K1538" t="s">
        <v>17637</v>
      </c>
      <c r="L1538">
        <v>23301001</v>
      </c>
      <c r="M1538">
        <v>1020201813543</v>
      </c>
    </row>
    <row r="1539" spans="1:13" x14ac:dyDescent="0.25">
      <c r="A1539">
        <v>233004110</v>
      </c>
      <c r="B1539" t="s">
        <v>17638</v>
      </c>
      <c r="C1539" t="s">
        <v>17638</v>
      </c>
      <c r="D1539" t="s">
        <v>17557</v>
      </c>
      <c r="E1539" t="s">
        <v>5652</v>
      </c>
      <c r="F1539" t="s">
        <v>321</v>
      </c>
      <c r="G1539" t="s">
        <v>15957</v>
      </c>
      <c r="H1539" t="s">
        <v>15994</v>
      </c>
      <c r="I1539">
        <v>2</v>
      </c>
      <c r="J1539" t="s">
        <v>8315</v>
      </c>
      <c r="K1539" t="s">
        <v>17639</v>
      </c>
      <c r="L1539">
        <v>23301001</v>
      </c>
      <c r="M1539">
        <v>1020201814973</v>
      </c>
    </row>
    <row r="1540" spans="1:13" x14ac:dyDescent="0.25">
      <c r="A1540" t="s">
        <v>14522</v>
      </c>
      <c r="B1540" t="s">
        <v>14523</v>
      </c>
      <c r="C1540" t="s">
        <v>14523</v>
      </c>
      <c r="D1540" t="s">
        <v>17557</v>
      </c>
      <c r="E1540" t="s">
        <v>5652</v>
      </c>
      <c r="F1540" t="s">
        <v>321</v>
      </c>
      <c r="G1540" t="s">
        <v>15998</v>
      </c>
      <c r="H1540" t="s">
        <v>15994</v>
      </c>
      <c r="J1540" t="s">
        <v>8315</v>
      </c>
      <c r="K1540" t="s">
        <v>14528</v>
      </c>
      <c r="L1540">
        <v>23301001</v>
      </c>
      <c r="M1540">
        <v>1020201814973</v>
      </c>
    </row>
    <row r="1541" spans="1:13" x14ac:dyDescent="0.25">
      <c r="A1541" t="s">
        <v>14524</v>
      </c>
      <c r="B1541" t="s">
        <v>14525</v>
      </c>
      <c r="C1541" t="s">
        <v>14525</v>
      </c>
      <c r="D1541" t="s">
        <v>17557</v>
      </c>
      <c r="E1541" t="s">
        <v>5652</v>
      </c>
      <c r="F1541" t="s">
        <v>321</v>
      </c>
      <c r="G1541" t="s">
        <v>15998</v>
      </c>
      <c r="H1541" t="s">
        <v>15994</v>
      </c>
      <c r="J1541" t="s">
        <v>8315</v>
      </c>
      <c r="K1541" t="s">
        <v>17640</v>
      </c>
      <c r="L1541">
        <v>23301001</v>
      </c>
      <c r="M1541">
        <v>1020201814973</v>
      </c>
    </row>
    <row r="1542" spans="1:13" x14ac:dyDescent="0.25">
      <c r="A1542" t="s">
        <v>14526</v>
      </c>
      <c r="B1542" t="s">
        <v>14527</v>
      </c>
      <c r="C1542" t="s">
        <v>14527</v>
      </c>
      <c r="D1542" t="s">
        <v>17557</v>
      </c>
      <c r="E1542" t="s">
        <v>5652</v>
      </c>
      <c r="F1542" t="s">
        <v>321</v>
      </c>
      <c r="G1542" t="s">
        <v>15998</v>
      </c>
      <c r="H1542" t="s">
        <v>15994</v>
      </c>
      <c r="J1542" t="s">
        <v>8416</v>
      </c>
      <c r="K1542" t="s">
        <v>14528</v>
      </c>
      <c r="L1542">
        <v>23301001</v>
      </c>
      <c r="M1542">
        <v>1020201814973</v>
      </c>
    </row>
    <row r="1543" spans="1:13" x14ac:dyDescent="0.25">
      <c r="A1543">
        <v>233004128</v>
      </c>
      <c r="B1543" t="s">
        <v>17641</v>
      </c>
      <c r="C1543" t="s">
        <v>17641</v>
      </c>
      <c r="D1543" t="s">
        <v>17557</v>
      </c>
      <c r="E1543" t="s">
        <v>6486</v>
      </c>
      <c r="F1543" t="s">
        <v>321</v>
      </c>
      <c r="G1543" t="s">
        <v>15957</v>
      </c>
      <c r="H1543" t="s">
        <v>15994</v>
      </c>
      <c r="I1543">
        <v>0</v>
      </c>
      <c r="J1543" t="s">
        <v>8315</v>
      </c>
      <c r="K1543" t="s">
        <v>17642</v>
      </c>
      <c r="L1543">
        <v>23301001</v>
      </c>
      <c r="M1543">
        <v>1020201814038</v>
      </c>
    </row>
    <row r="1544" spans="1:13" x14ac:dyDescent="0.25">
      <c r="A1544">
        <v>233004150</v>
      </c>
      <c r="B1544" t="s">
        <v>17643</v>
      </c>
      <c r="C1544" t="s">
        <v>17643</v>
      </c>
      <c r="D1544" t="s">
        <v>17557</v>
      </c>
      <c r="E1544" t="s">
        <v>5608</v>
      </c>
      <c r="F1544" t="s">
        <v>321</v>
      </c>
      <c r="G1544" t="s">
        <v>15957</v>
      </c>
      <c r="H1544" t="s">
        <v>15994</v>
      </c>
      <c r="I1544">
        <v>5</v>
      </c>
      <c r="J1544" t="s">
        <v>8315</v>
      </c>
      <c r="K1544" t="s">
        <v>17644</v>
      </c>
      <c r="L1544">
        <v>23301001</v>
      </c>
      <c r="M1544">
        <v>1020201814357</v>
      </c>
    </row>
    <row r="1545" spans="1:13" x14ac:dyDescent="0.25">
      <c r="A1545" t="s">
        <v>14529</v>
      </c>
      <c r="B1545" t="s">
        <v>14530</v>
      </c>
      <c r="C1545" t="s">
        <v>14530</v>
      </c>
      <c r="D1545" t="s">
        <v>17557</v>
      </c>
      <c r="E1545" t="s">
        <v>5608</v>
      </c>
      <c r="F1545" t="s">
        <v>321</v>
      </c>
      <c r="G1545" t="s">
        <v>15998</v>
      </c>
      <c r="H1545" t="s">
        <v>15994</v>
      </c>
      <c r="J1545" t="s">
        <v>8315</v>
      </c>
      <c r="K1545" t="s">
        <v>14531</v>
      </c>
      <c r="L1545">
        <v>23301001</v>
      </c>
      <c r="M1545">
        <v>1020201814357</v>
      </c>
    </row>
    <row r="1546" spans="1:13" x14ac:dyDescent="0.25">
      <c r="A1546" t="s">
        <v>14532</v>
      </c>
      <c r="B1546" t="s">
        <v>17645</v>
      </c>
      <c r="C1546" t="s">
        <v>17645</v>
      </c>
      <c r="D1546" t="s">
        <v>17557</v>
      </c>
      <c r="E1546" t="s">
        <v>5608</v>
      </c>
      <c r="F1546" t="s">
        <v>321</v>
      </c>
      <c r="G1546" t="s">
        <v>15998</v>
      </c>
      <c r="H1546" t="s">
        <v>15994</v>
      </c>
      <c r="J1546" t="s">
        <v>8315</v>
      </c>
      <c r="K1546" t="s">
        <v>17646</v>
      </c>
      <c r="L1546">
        <v>23301001</v>
      </c>
      <c r="M1546">
        <v>1020201814357</v>
      </c>
    </row>
    <row r="1547" spans="1:13" x14ac:dyDescent="0.25">
      <c r="A1547" t="s">
        <v>14533</v>
      </c>
      <c r="B1547" t="s">
        <v>14534</v>
      </c>
      <c r="C1547" t="s">
        <v>14534</v>
      </c>
      <c r="D1547" t="s">
        <v>17557</v>
      </c>
      <c r="E1547" t="s">
        <v>5608</v>
      </c>
      <c r="F1547" t="s">
        <v>321</v>
      </c>
      <c r="G1547" t="s">
        <v>15998</v>
      </c>
      <c r="H1547" t="s">
        <v>15994</v>
      </c>
      <c r="J1547" t="s">
        <v>8315</v>
      </c>
      <c r="K1547" t="s">
        <v>17647</v>
      </c>
      <c r="L1547">
        <v>23301001</v>
      </c>
      <c r="M1547">
        <v>1020201814357</v>
      </c>
    </row>
    <row r="1548" spans="1:13" x14ac:dyDescent="0.25">
      <c r="A1548" t="s">
        <v>14535</v>
      </c>
      <c r="B1548" t="s">
        <v>14536</v>
      </c>
      <c r="C1548" t="s">
        <v>14536</v>
      </c>
      <c r="D1548" t="s">
        <v>17557</v>
      </c>
      <c r="E1548" t="s">
        <v>5608</v>
      </c>
      <c r="F1548" t="s">
        <v>321</v>
      </c>
      <c r="G1548" t="s">
        <v>15998</v>
      </c>
      <c r="H1548" t="s">
        <v>15994</v>
      </c>
      <c r="J1548" t="s">
        <v>8315</v>
      </c>
      <c r="K1548" t="s">
        <v>17646</v>
      </c>
      <c r="L1548">
        <v>23301001</v>
      </c>
      <c r="M1548">
        <v>1020201814357</v>
      </c>
    </row>
    <row r="1549" spans="1:13" x14ac:dyDescent="0.25">
      <c r="A1549" t="s">
        <v>14537</v>
      </c>
      <c r="B1549" t="s">
        <v>14538</v>
      </c>
      <c r="C1549" t="s">
        <v>14538</v>
      </c>
      <c r="D1549" t="s">
        <v>17557</v>
      </c>
      <c r="E1549" t="s">
        <v>5608</v>
      </c>
      <c r="F1549" t="s">
        <v>321</v>
      </c>
      <c r="G1549" t="s">
        <v>15998</v>
      </c>
      <c r="H1549" t="s">
        <v>15994</v>
      </c>
      <c r="J1549" t="s">
        <v>8315</v>
      </c>
      <c r="K1549" t="s">
        <v>17648</v>
      </c>
      <c r="L1549">
        <v>23301001</v>
      </c>
      <c r="M1549">
        <v>1020201814357</v>
      </c>
    </row>
    <row r="1550" spans="1:13" x14ac:dyDescent="0.25">
      <c r="A1550">
        <v>233004174</v>
      </c>
      <c r="B1550" t="s">
        <v>17649</v>
      </c>
      <c r="C1550" t="s">
        <v>17649</v>
      </c>
      <c r="D1550" t="s">
        <v>17557</v>
      </c>
      <c r="E1550" t="s">
        <v>5658</v>
      </c>
      <c r="F1550" t="s">
        <v>321</v>
      </c>
      <c r="G1550" t="s">
        <v>15957</v>
      </c>
      <c r="H1550" t="s">
        <v>15994</v>
      </c>
      <c r="I1550">
        <v>2</v>
      </c>
      <c r="J1550" t="s">
        <v>8315</v>
      </c>
      <c r="K1550" t="s">
        <v>17650</v>
      </c>
      <c r="L1550">
        <v>23301001</v>
      </c>
      <c r="M1550">
        <v>1020201812894</v>
      </c>
    </row>
    <row r="1551" spans="1:13" x14ac:dyDescent="0.25">
      <c r="A1551" t="s">
        <v>14539</v>
      </c>
      <c r="B1551" t="s">
        <v>14540</v>
      </c>
      <c r="C1551" t="s">
        <v>14540</v>
      </c>
      <c r="D1551" t="s">
        <v>17557</v>
      </c>
      <c r="E1551" t="s">
        <v>5658</v>
      </c>
      <c r="F1551" t="s">
        <v>321</v>
      </c>
      <c r="G1551" t="s">
        <v>15998</v>
      </c>
      <c r="H1551" t="s">
        <v>15994</v>
      </c>
      <c r="J1551" t="s">
        <v>8315</v>
      </c>
      <c r="K1551" t="s">
        <v>14541</v>
      </c>
      <c r="L1551">
        <v>23301001</v>
      </c>
      <c r="M1551">
        <v>1020201812894</v>
      </c>
    </row>
    <row r="1552" spans="1:13" x14ac:dyDescent="0.25">
      <c r="A1552" t="s">
        <v>14542</v>
      </c>
      <c r="B1552" t="s">
        <v>14543</v>
      </c>
      <c r="C1552" t="s">
        <v>14543</v>
      </c>
      <c r="D1552" t="s">
        <v>17557</v>
      </c>
      <c r="E1552" t="s">
        <v>5658</v>
      </c>
      <c r="F1552" t="s">
        <v>321</v>
      </c>
      <c r="G1552" t="s">
        <v>15998</v>
      </c>
      <c r="H1552" t="s">
        <v>15994</v>
      </c>
      <c r="J1552" t="s">
        <v>8315</v>
      </c>
      <c r="K1552" t="s">
        <v>17651</v>
      </c>
      <c r="L1552">
        <v>23301001</v>
      </c>
      <c r="M1552">
        <v>1020201812894</v>
      </c>
    </row>
    <row r="1553" spans="1:13" x14ac:dyDescent="0.25">
      <c r="A1553" t="s">
        <v>14544</v>
      </c>
      <c r="B1553" t="s">
        <v>14545</v>
      </c>
      <c r="C1553" t="s">
        <v>14545</v>
      </c>
      <c r="D1553" t="s">
        <v>17557</v>
      </c>
      <c r="E1553" t="s">
        <v>5658</v>
      </c>
      <c r="F1553" t="s">
        <v>321</v>
      </c>
      <c r="G1553" t="s">
        <v>15998</v>
      </c>
      <c r="H1553" t="s">
        <v>15994</v>
      </c>
      <c r="J1553" t="s">
        <v>8416</v>
      </c>
      <c r="K1553" t="s">
        <v>14546</v>
      </c>
      <c r="L1553">
        <v>23301001</v>
      </c>
      <c r="M1553">
        <v>1020201812894</v>
      </c>
    </row>
    <row r="1554" spans="1:13" x14ac:dyDescent="0.25">
      <c r="A1554" t="s">
        <v>14547</v>
      </c>
      <c r="B1554" t="s">
        <v>14545</v>
      </c>
      <c r="C1554" t="s">
        <v>14545</v>
      </c>
      <c r="D1554" t="s">
        <v>17557</v>
      </c>
      <c r="E1554" t="s">
        <v>5658</v>
      </c>
      <c r="F1554" t="s">
        <v>321</v>
      </c>
      <c r="G1554" t="s">
        <v>15998</v>
      </c>
      <c r="H1554" t="s">
        <v>15994</v>
      </c>
      <c r="J1554" t="s">
        <v>8416</v>
      </c>
      <c r="K1554" t="s">
        <v>14548</v>
      </c>
      <c r="L1554">
        <v>23301001</v>
      </c>
      <c r="M1554">
        <v>1020201812894</v>
      </c>
    </row>
    <row r="1555" spans="1:13" x14ac:dyDescent="0.25">
      <c r="A1555" t="s">
        <v>14549</v>
      </c>
      <c r="B1555" t="s">
        <v>14550</v>
      </c>
      <c r="C1555" t="s">
        <v>14550</v>
      </c>
      <c r="D1555" t="s">
        <v>17557</v>
      </c>
      <c r="E1555" t="s">
        <v>5658</v>
      </c>
      <c r="F1555" t="s">
        <v>321</v>
      </c>
      <c r="G1555" t="s">
        <v>15998</v>
      </c>
      <c r="H1555" t="s">
        <v>15994</v>
      </c>
      <c r="J1555" t="s">
        <v>8416</v>
      </c>
      <c r="K1555" t="s">
        <v>14551</v>
      </c>
      <c r="L1555">
        <v>23301001</v>
      </c>
      <c r="M1555">
        <v>1020201812894</v>
      </c>
    </row>
    <row r="1556" spans="1:13" x14ac:dyDescent="0.25">
      <c r="A1556">
        <v>233004230</v>
      </c>
      <c r="B1556" t="s">
        <v>17653</v>
      </c>
      <c r="C1556" t="s">
        <v>17653</v>
      </c>
      <c r="D1556" t="s">
        <v>17557</v>
      </c>
      <c r="E1556" t="s">
        <v>8260</v>
      </c>
      <c r="F1556" t="s">
        <v>640</v>
      </c>
      <c r="G1556" t="s">
        <v>15957</v>
      </c>
      <c r="H1556" t="s">
        <v>15994</v>
      </c>
      <c r="I1556">
        <v>3</v>
      </c>
      <c r="J1556" t="s">
        <v>8315</v>
      </c>
      <c r="K1556" t="s">
        <v>17654</v>
      </c>
      <c r="L1556">
        <v>23301001</v>
      </c>
      <c r="M1556">
        <v>1020201813983</v>
      </c>
    </row>
    <row r="1557" spans="1:13" x14ac:dyDescent="0.25">
      <c r="A1557" t="s">
        <v>14552</v>
      </c>
      <c r="B1557" t="s">
        <v>14553</v>
      </c>
      <c r="C1557" t="s">
        <v>14553</v>
      </c>
      <c r="D1557" t="s">
        <v>17557</v>
      </c>
      <c r="E1557" t="s">
        <v>8260</v>
      </c>
      <c r="F1557" t="s">
        <v>640</v>
      </c>
      <c r="G1557" t="s">
        <v>15998</v>
      </c>
      <c r="H1557" t="s">
        <v>15994</v>
      </c>
      <c r="J1557" t="s">
        <v>8315</v>
      </c>
      <c r="K1557" t="s">
        <v>17655</v>
      </c>
      <c r="L1557">
        <v>23301001</v>
      </c>
      <c r="M1557">
        <v>1020201813983</v>
      </c>
    </row>
    <row r="1558" spans="1:13" x14ac:dyDescent="0.25">
      <c r="A1558" t="s">
        <v>14554</v>
      </c>
      <c r="B1558" t="s">
        <v>14555</v>
      </c>
      <c r="C1558" t="s">
        <v>14555</v>
      </c>
      <c r="D1558" t="s">
        <v>17557</v>
      </c>
      <c r="E1558" t="s">
        <v>8260</v>
      </c>
      <c r="F1558" t="s">
        <v>640</v>
      </c>
      <c r="G1558" t="s">
        <v>15998</v>
      </c>
      <c r="H1558" t="s">
        <v>15994</v>
      </c>
      <c r="J1558" t="s">
        <v>8315</v>
      </c>
      <c r="K1558" t="s">
        <v>17656</v>
      </c>
      <c r="L1558">
        <v>23301001</v>
      </c>
      <c r="M1558">
        <v>1020201813983</v>
      </c>
    </row>
    <row r="1559" spans="1:13" x14ac:dyDescent="0.25">
      <c r="A1559" t="s">
        <v>14556</v>
      </c>
      <c r="B1559" t="s">
        <v>14557</v>
      </c>
      <c r="C1559" t="s">
        <v>14557</v>
      </c>
      <c r="D1559" t="s">
        <v>17557</v>
      </c>
      <c r="E1559" t="s">
        <v>8260</v>
      </c>
      <c r="F1559" t="s">
        <v>640</v>
      </c>
      <c r="G1559" t="s">
        <v>15998</v>
      </c>
      <c r="H1559" t="s">
        <v>15994</v>
      </c>
      <c r="J1559" t="s">
        <v>8315</v>
      </c>
      <c r="K1559" t="s">
        <v>17657</v>
      </c>
      <c r="L1559">
        <v>23301001</v>
      </c>
      <c r="M1559">
        <v>1020201813983</v>
      </c>
    </row>
    <row r="1560" spans="1:13" x14ac:dyDescent="0.25">
      <c r="A1560">
        <v>233005266</v>
      </c>
      <c r="B1560" t="s">
        <v>17658</v>
      </c>
      <c r="C1560" t="s">
        <v>17658</v>
      </c>
      <c r="D1560" t="s">
        <v>17557</v>
      </c>
      <c r="E1560" t="s">
        <v>5605</v>
      </c>
      <c r="F1560" t="s">
        <v>321</v>
      </c>
      <c r="G1560" t="s">
        <v>15957</v>
      </c>
      <c r="H1560" t="s">
        <v>15994</v>
      </c>
      <c r="I1560">
        <v>1</v>
      </c>
      <c r="J1560" t="s">
        <v>8315</v>
      </c>
      <c r="K1560" t="s">
        <v>17659</v>
      </c>
      <c r="L1560">
        <v>23301001</v>
      </c>
      <c r="M1560">
        <v>1050201652566</v>
      </c>
    </row>
    <row r="1561" spans="1:13" x14ac:dyDescent="0.25">
      <c r="A1561" t="s">
        <v>14558</v>
      </c>
      <c r="B1561" t="s">
        <v>14559</v>
      </c>
      <c r="C1561" t="s">
        <v>14559</v>
      </c>
      <c r="D1561" t="s">
        <v>17557</v>
      </c>
      <c r="E1561" t="s">
        <v>5605</v>
      </c>
      <c r="F1561" t="s">
        <v>321</v>
      </c>
      <c r="G1561" t="s">
        <v>15998</v>
      </c>
      <c r="H1561" t="s">
        <v>15994</v>
      </c>
      <c r="J1561" t="s">
        <v>8315</v>
      </c>
      <c r="K1561" t="s">
        <v>14560</v>
      </c>
      <c r="L1561">
        <v>23301001</v>
      </c>
      <c r="M1561">
        <v>1050201652566</v>
      </c>
    </row>
    <row r="1562" spans="1:13" x14ac:dyDescent="0.25">
      <c r="A1562">
        <v>234002300</v>
      </c>
      <c r="B1562" t="s">
        <v>5519</v>
      </c>
      <c r="C1562" t="s">
        <v>5519</v>
      </c>
      <c r="D1562" t="s">
        <v>17660</v>
      </c>
      <c r="E1562" t="s">
        <v>5521</v>
      </c>
      <c r="F1562" t="s">
        <v>321</v>
      </c>
      <c r="G1562" t="s">
        <v>15957</v>
      </c>
      <c r="H1562" t="s">
        <v>15994</v>
      </c>
      <c r="I1562">
        <v>0</v>
      </c>
      <c r="J1562" t="s">
        <v>8315</v>
      </c>
      <c r="K1562" t="s">
        <v>9968</v>
      </c>
      <c r="L1562">
        <v>23401001</v>
      </c>
      <c r="M1562">
        <v>1020201383245</v>
      </c>
    </row>
    <row r="1563" spans="1:13" x14ac:dyDescent="0.25">
      <c r="A1563">
        <v>234003007</v>
      </c>
      <c r="B1563" t="s">
        <v>5525</v>
      </c>
      <c r="C1563" t="s">
        <v>5525</v>
      </c>
      <c r="D1563" t="s">
        <v>17660</v>
      </c>
      <c r="E1563" t="s">
        <v>5527</v>
      </c>
      <c r="F1563" t="s">
        <v>321</v>
      </c>
      <c r="G1563" t="s">
        <v>15957</v>
      </c>
      <c r="H1563" t="s">
        <v>15994</v>
      </c>
      <c r="I1563">
        <v>1</v>
      </c>
      <c r="J1563" t="s">
        <v>8315</v>
      </c>
      <c r="K1563" t="s">
        <v>17664</v>
      </c>
      <c r="L1563">
        <v>23401001</v>
      </c>
      <c r="M1563">
        <v>1020201384466</v>
      </c>
    </row>
    <row r="1564" spans="1:13" x14ac:dyDescent="0.25">
      <c r="A1564" t="s">
        <v>14561</v>
      </c>
      <c r="B1564" t="s">
        <v>14562</v>
      </c>
      <c r="C1564" t="s">
        <v>14562</v>
      </c>
      <c r="D1564" t="s">
        <v>17660</v>
      </c>
      <c r="E1564" t="s">
        <v>5527</v>
      </c>
      <c r="F1564" t="s">
        <v>321</v>
      </c>
      <c r="G1564" t="s">
        <v>15998</v>
      </c>
      <c r="H1564" t="s">
        <v>15994</v>
      </c>
      <c r="J1564" t="s">
        <v>8315</v>
      </c>
      <c r="K1564" t="s">
        <v>17665</v>
      </c>
      <c r="L1564">
        <v>23401001</v>
      </c>
      <c r="M1564">
        <v>1020201384466</v>
      </c>
    </row>
    <row r="1565" spans="1:13" x14ac:dyDescent="0.25">
      <c r="A1565">
        <v>234003053</v>
      </c>
      <c r="B1565" t="s">
        <v>5600</v>
      </c>
      <c r="C1565" t="s">
        <v>5600</v>
      </c>
      <c r="D1565" t="s">
        <v>17660</v>
      </c>
      <c r="E1565" t="s">
        <v>5602</v>
      </c>
      <c r="F1565" t="s">
        <v>321</v>
      </c>
      <c r="G1565" t="s">
        <v>15957</v>
      </c>
      <c r="H1565" t="s">
        <v>15994</v>
      </c>
      <c r="I1565">
        <v>1</v>
      </c>
      <c r="J1565" t="s">
        <v>8315</v>
      </c>
      <c r="K1565" t="s">
        <v>17666</v>
      </c>
      <c r="L1565">
        <v>23401001</v>
      </c>
      <c r="M1565">
        <v>1020201384455</v>
      </c>
    </row>
    <row r="1566" spans="1:13" x14ac:dyDescent="0.25">
      <c r="A1566" t="s">
        <v>14563</v>
      </c>
      <c r="B1566" t="s">
        <v>14564</v>
      </c>
      <c r="C1566" t="s">
        <v>14564</v>
      </c>
      <c r="D1566" t="s">
        <v>17660</v>
      </c>
      <c r="E1566" t="s">
        <v>5602</v>
      </c>
      <c r="F1566" t="s">
        <v>321</v>
      </c>
      <c r="G1566" t="s">
        <v>15998</v>
      </c>
      <c r="H1566" t="s">
        <v>15994</v>
      </c>
      <c r="J1566" t="s">
        <v>8315</v>
      </c>
      <c r="K1566" t="s">
        <v>17667</v>
      </c>
      <c r="L1566">
        <v>23401001</v>
      </c>
      <c r="M1566">
        <v>1020201384455</v>
      </c>
    </row>
    <row r="1567" spans="1:13" x14ac:dyDescent="0.25">
      <c r="A1567">
        <v>234003127</v>
      </c>
      <c r="B1567" t="s">
        <v>5577</v>
      </c>
      <c r="C1567" t="s">
        <v>5577</v>
      </c>
      <c r="D1567" t="s">
        <v>17660</v>
      </c>
      <c r="E1567" t="s">
        <v>5579</v>
      </c>
      <c r="F1567" t="s">
        <v>321</v>
      </c>
      <c r="G1567" t="s">
        <v>15957</v>
      </c>
      <c r="H1567" t="s">
        <v>15994</v>
      </c>
      <c r="I1567">
        <v>5</v>
      </c>
      <c r="J1567" t="s">
        <v>8315</v>
      </c>
      <c r="K1567" t="s">
        <v>17668</v>
      </c>
      <c r="L1567">
        <v>23401001</v>
      </c>
      <c r="M1567">
        <v>1020201384378</v>
      </c>
    </row>
    <row r="1568" spans="1:13" x14ac:dyDescent="0.25">
      <c r="A1568" t="s">
        <v>14565</v>
      </c>
      <c r="B1568" t="s">
        <v>14566</v>
      </c>
      <c r="C1568" t="s">
        <v>14566</v>
      </c>
      <c r="D1568" t="s">
        <v>17660</v>
      </c>
      <c r="E1568" t="s">
        <v>5579</v>
      </c>
      <c r="F1568" t="s">
        <v>321</v>
      </c>
      <c r="G1568" t="s">
        <v>15998</v>
      </c>
      <c r="H1568" t="s">
        <v>15994</v>
      </c>
      <c r="J1568" t="s">
        <v>8315</v>
      </c>
      <c r="K1568" t="s">
        <v>17669</v>
      </c>
      <c r="L1568">
        <v>23401001</v>
      </c>
      <c r="M1568">
        <v>1020201384378</v>
      </c>
    </row>
    <row r="1569" spans="1:13" x14ac:dyDescent="0.25">
      <c r="A1569" t="s">
        <v>14567</v>
      </c>
      <c r="B1569" t="s">
        <v>14568</v>
      </c>
      <c r="C1569" t="s">
        <v>14568</v>
      </c>
      <c r="D1569" t="s">
        <v>17660</v>
      </c>
      <c r="E1569" t="s">
        <v>5579</v>
      </c>
      <c r="F1569" t="s">
        <v>321</v>
      </c>
      <c r="G1569" t="s">
        <v>15998</v>
      </c>
      <c r="H1569" t="s">
        <v>15994</v>
      </c>
      <c r="J1569" t="s">
        <v>8315</v>
      </c>
      <c r="K1569" t="s">
        <v>17670</v>
      </c>
      <c r="L1569">
        <v>23401001</v>
      </c>
      <c r="M1569">
        <v>1020201384378</v>
      </c>
    </row>
    <row r="1570" spans="1:13" x14ac:dyDescent="0.25">
      <c r="A1570" t="s">
        <v>14569</v>
      </c>
      <c r="B1570" t="s">
        <v>14570</v>
      </c>
      <c r="C1570" t="s">
        <v>14570</v>
      </c>
      <c r="D1570" t="s">
        <v>17660</v>
      </c>
      <c r="E1570" t="s">
        <v>5579</v>
      </c>
      <c r="F1570" t="s">
        <v>321</v>
      </c>
      <c r="G1570" t="s">
        <v>15998</v>
      </c>
      <c r="H1570" t="s">
        <v>15994</v>
      </c>
      <c r="J1570" t="s">
        <v>8315</v>
      </c>
      <c r="K1570" t="s">
        <v>17670</v>
      </c>
      <c r="L1570">
        <v>23401001</v>
      </c>
      <c r="M1570">
        <v>1020201384378</v>
      </c>
    </row>
    <row r="1571" spans="1:13" x14ac:dyDescent="0.25">
      <c r="A1571" t="s">
        <v>14571</v>
      </c>
      <c r="B1571" t="s">
        <v>14572</v>
      </c>
      <c r="C1571" t="s">
        <v>14572</v>
      </c>
      <c r="D1571" t="s">
        <v>17660</v>
      </c>
      <c r="E1571" t="s">
        <v>5579</v>
      </c>
      <c r="F1571" t="s">
        <v>321</v>
      </c>
      <c r="G1571" t="s">
        <v>15998</v>
      </c>
      <c r="H1571" t="s">
        <v>15994</v>
      </c>
      <c r="J1571" t="s">
        <v>8315</v>
      </c>
      <c r="K1571" t="s">
        <v>17671</v>
      </c>
      <c r="L1571">
        <v>23401001</v>
      </c>
      <c r="M1571">
        <v>1020201384378</v>
      </c>
    </row>
    <row r="1572" spans="1:13" x14ac:dyDescent="0.25">
      <c r="A1572" t="s">
        <v>14573</v>
      </c>
      <c r="B1572" t="s">
        <v>14574</v>
      </c>
      <c r="C1572" t="s">
        <v>14574</v>
      </c>
      <c r="D1572" t="s">
        <v>17660</v>
      </c>
      <c r="E1572" t="s">
        <v>5579</v>
      </c>
      <c r="F1572" t="s">
        <v>321</v>
      </c>
      <c r="G1572" t="s">
        <v>15998</v>
      </c>
      <c r="H1572" t="s">
        <v>15994</v>
      </c>
      <c r="J1572" t="s">
        <v>8315</v>
      </c>
      <c r="K1572" t="s">
        <v>17669</v>
      </c>
      <c r="L1572">
        <v>23401001</v>
      </c>
      <c r="M1572">
        <v>1020201384378</v>
      </c>
    </row>
    <row r="1573" spans="1:13" x14ac:dyDescent="0.25">
      <c r="A1573">
        <v>234004748</v>
      </c>
      <c r="B1573" t="s">
        <v>5547</v>
      </c>
      <c r="C1573" t="s">
        <v>5547</v>
      </c>
      <c r="D1573" t="s">
        <v>17660</v>
      </c>
      <c r="E1573" t="s">
        <v>5549</v>
      </c>
      <c r="F1573" t="s">
        <v>321</v>
      </c>
      <c r="G1573" t="s">
        <v>15957</v>
      </c>
      <c r="H1573" t="s">
        <v>15994</v>
      </c>
      <c r="I1573">
        <v>0</v>
      </c>
      <c r="J1573" t="s">
        <v>8315</v>
      </c>
      <c r="K1573" t="s">
        <v>17672</v>
      </c>
      <c r="L1573">
        <v>23401001</v>
      </c>
      <c r="M1573">
        <v>1050200558539</v>
      </c>
    </row>
    <row r="1574" spans="1:13" x14ac:dyDescent="0.25">
      <c r="A1574">
        <v>234004755</v>
      </c>
      <c r="B1574" t="s">
        <v>5553</v>
      </c>
      <c r="C1574" t="s">
        <v>5553</v>
      </c>
      <c r="D1574" t="s">
        <v>17660</v>
      </c>
      <c r="E1574" t="s">
        <v>5555</v>
      </c>
      <c r="F1574" t="s">
        <v>321</v>
      </c>
      <c r="G1574" t="s">
        <v>15957</v>
      </c>
      <c r="H1574" t="s">
        <v>15994</v>
      </c>
      <c r="I1574">
        <v>1</v>
      </c>
      <c r="J1574" t="s">
        <v>8315</v>
      </c>
      <c r="K1574" t="s">
        <v>17673</v>
      </c>
      <c r="L1574">
        <v>23401001</v>
      </c>
      <c r="M1574">
        <v>1050200558540</v>
      </c>
    </row>
    <row r="1575" spans="1:13" x14ac:dyDescent="0.25">
      <c r="A1575" t="s">
        <v>14575</v>
      </c>
      <c r="B1575" t="s">
        <v>14576</v>
      </c>
      <c r="C1575" t="s">
        <v>14576</v>
      </c>
      <c r="D1575" t="s">
        <v>17660</v>
      </c>
      <c r="E1575" t="s">
        <v>5555</v>
      </c>
      <c r="F1575" t="s">
        <v>321</v>
      </c>
      <c r="G1575" t="s">
        <v>15998</v>
      </c>
      <c r="H1575" t="s">
        <v>15994</v>
      </c>
      <c r="J1575" t="s">
        <v>8315</v>
      </c>
      <c r="K1575" t="s">
        <v>14577</v>
      </c>
      <c r="L1575">
        <v>23401001</v>
      </c>
      <c r="M1575">
        <v>1050200558540</v>
      </c>
    </row>
    <row r="1576" spans="1:13" x14ac:dyDescent="0.25">
      <c r="A1576">
        <v>234004787</v>
      </c>
      <c r="B1576" t="s">
        <v>17674</v>
      </c>
      <c r="C1576" t="s">
        <v>17674</v>
      </c>
      <c r="D1576" t="s">
        <v>17660</v>
      </c>
      <c r="E1576" t="s">
        <v>5593</v>
      </c>
      <c r="F1576" t="s">
        <v>414</v>
      </c>
      <c r="G1576" t="s">
        <v>15957</v>
      </c>
      <c r="H1576" t="s">
        <v>15994</v>
      </c>
      <c r="I1576">
        <v>1</v>
      </c>
      <c r="J1576" t="s">
        <v>8315</v>
      </c>
      <c r="K1576" t="s">
        <v>9981</v>
      </c>
      <c r="L1576">
        <v>23401001</v>
      </c>
      <c r="M1576">
        <v>1050200558572</v>
      </c>
    </row>
    <row r="1577" spans="1:13" x14ac:dyDescent="0.25">
      <c r="A1577" t="s">
        <v>14578</v>
      </c>
      <c r="B1577" t="s">
        <v>14579</v>
      </c>
      <c r="C1577" t="s">
        <v>14579</v>
      </c>
      <c r="D1577" t="s">
        <v>17660</v>
      </c>
      <c r="E1577" t="s">
        <v>5593</v>
      </c>
      <c r="F1577" t="s">
        <v>414</v>
      </c>
      <c r="G1577" t="s">
        <v>15998</v>
      </c>
      <c r="H1577" t="s">
        <v>15994</v>
      </c>
      <c r="J1577" t="s">
        <v>8315</v>
      </c>
      <c r="K1577" t="s">
        <v>14580</v>
      </c>
      <c r="L1577">
        <v>23401001</v>
      </c>
      <c r="M1577">
        <v>1050200558572</v>
      </c>
    </row>
    <row r="1578" spans="1:13" x14ac:dyDescent="0.25">
      <c r="A1578">
        <v>234004811</v>
      </c>
      <c r="B1578" t="s">
        <v>5571</v>
      </c>
      <c r="C1578" t="s">
        <v>5571</v>
      </c>
      <c r="D1578" t="s">
        <v>17660</v>
      </c>
      <c r="E1578" t="s">
        <v>5573</v>
      </c>
      <c r="F1578" t="s">
        <v>321</v>
      </c>
      <c r="G1578" t="s">
        <v>15957</v>
      </c>
      <c r="H1578" t="s">
        <v>15994</v>
      </c>
      <c r="I1578">
        <v>4</v>
      </c>
      <c r="J1578" t="s">
        <v>8315</v>
      </c>
      <c r="K1578" t="s">
        <v>9997</v>
      </c>
      <c r="L1578">
        <v>23401001</v>
      </c>
      <c r="M1578">
        <v>1050200558650</v>
      </c>
    </row>
    <row r="1579" spans="1:13" x14ac:dyDescent="0.25">
      <c r="A1579" t="s">
        <v>14581</v>
      </c>
      <c r="B1579" t="s">
        <v>14582</v>
      </c>
      <c r="C1579" t="s">
        <v>14582</v>
      </c>
      <c r="D1579" t="s">
        <v>17660</v>
      </c>
      <c r="E1579" t="s">
        <v>5573</v>
      </c>
      <c r="F1579" t="s">
        <v>321</v>
      </c>
      <c r="G1579" t="s">
        <v>15998</v>
      </c>
      <c r="H1579" t="s">
        <v>15994</v>
      </c>
      <c r="J1579" t="s">
        <v>8315</v>
      </c>
      <c r="K1579" t="s">
        <v>14583</v>
      </c>
      <c r="L1579">
        <v>23401001</v>
      </c>
      <c r="M1579">
        <v>1050200558650</v>
      </c>
    </row>
    <row r="1580" spans="1:13" x14ac:dyDescent="0.25">
      <c r="A1580" t="s">
        <v>14584</v>
      </c>
      <c r="B1580" t="s">
        <v>14585</v>
      </c>
      <c r="C1580" t="s">
        <v>14585</v>
      </c>
      <c r="D1580" t="s">
        <v>17660</v>
      </c>
      <c r="E1580" t="s">
        <v>5573</v>
      </c>
      <c r="F1580" t="s">
        <v>321</v>
      </c>
      <c r="G1580" t="s">
        <v>15998</v>
      </c>
      <c r="H1580" t="s">
        <v>15994</v>
      </c>
      <c r="J1580" t="s">
        <v>8315</v>
      </c>
      <c r="K1580" t="s">
        <v>14586</v>
      </c>
      <c r="L1580">
        <v>23401001</v>
      </c>
      <c r="M1580">
        <v>1050200558650</v>
      </c>
    </row>
    <row r="1581" spans="1:13" x14ac:dyDescent="0.25">
      <c r="A1581" t="s">
        <v>14587</v>
      </c>
      <c r="B1581" t="s">
        <v>14588</v>
      </c>
      <c r="C1581" t="s">
        <v>14588</v>
      </c>
      <c r="D1581" t="s">
        <v>17660</v>
      </c>
      <c r="E1581" t="s">
        <v>5573</v>
      </c>
      <c r="F1581" t="s">
        <v>321</v>
      </c>
      <c r="G1581" t="s">
        <v>15998</v>
      </c>
      <c r="H1581" t="s">
        <v>15994</v>
      </c>
      <c r="J1581" t="s">
        <v>8315</v>
      </c>
      <c r="K1581" t="s">
        <v>14583</v>
      </c>
      <c r="L1581">
        <v>23401001</v>
      </c>
      <c r="M1581">
        <v>1050200558650</v>
      </c>
    </row>
    <row r="1582" spans="1:13" x14ac:dyDescent="0.25">
      <c r="A1582" t="s">
        <v>14589</v>
      </c>
      <c r="B1582" t="s">
        <v>14590</v>
      </c>
      <c r="C1582" t="s">
        <v>14590</v>
      </c>
      <c r="D1582" t="s">
        <v>17660</v>
      </c>
      <c r="E1582" t="s">
        <v>5573</v>
      </c>
      <c r="F1582" t="s">
        <v>321</v>
      </c>
      <c r="G1582" t="s">
        <v>15998</v>
      </c>
      <c r="H1582" t="s">
        <v>15994</v>
      </c>
      <c r="J1582" t="s">
        <v>8315</v>
      </c>
      <c r="K1582" t="s">
        <v>9982</v>
      </c>
      <c r="L1582">
        <v>23401001</v>
      </c>
      <c r="M1582">
        <v>1050200558650</v>
      </c>
    </row>
    <row r="1583" spans="1:13" x14ac:dyDescent="0.25">
      <c r="A1583" t="s">
        <v>14591</v>
      </c>
      <c r="B1583" t="s">
        <v>14592</v>
      </c>
      <c r="C1583" t="s">
        <v>14592</v>
      </c>
      <c r="D1583" t="s">
        <v>17660</v>
      </c>
      <c r="E1583" t="s">
        <v>5573</v>
      </c>
      <c r="F1583" t="s">
        <v>321</v>
      </c>
      <c r="G1583" t="s">
        <v>15998</v>
      </c>
      <c r="H1583" t="s">
        <v>15994</v>
      </c>
      <c r="J1583" t="s">
        <v>8416</v>
      </c>
      <c r="K1583" t="s">
        <v>14593</v>
      </c>
      <c r="L1583">
        <v>23401001</v>
      </c>
      <c r="M1583">
        <v>1050200558650</v>
      </c>
    </row>
    <row r="1584" spans="1:13" x14ac:dyDescent="0.25">
      <c r="A1584" t="s">
        <v>14594</v>
      </c>
      <c r="B1584" t="s">
        <v>14595</v>
      </c>
      <c r="C1584" t="s">
        <v>14595</v>
      </c>
      <c r="D1584" t="s">
        <v>17660</v>
      </c>
      <c r="E1584" t="s">
        <v>5573</v>
      </c>
      <c r="F1584" t="s">
        <v>321</v>
      </c>
      <c r="G1584" t="s">
        <v>15998</v>
      </c>
      <c r="H1584" t="s">
        <v>15994</v>
      </c>
      <c r="J1584" t="s">
        <v>8416</v>
      </c>
      <c r="K1584" t="s">
        <v>14596</v>
      </c>
      <c r="L1584">
        <v>23401001</v>
      </c>
      <c r="M1584">
        <v>1050200558650</v>
      </c>
    </row>
    <row r="1585" spans="1:13" x14ac:dyDescent="0.25">
      <c r="A1585">
        <v>234004868</v>
      </c>
      <c r="B1585" t="s">
        <v>5597</v>
      </c>
      <c r="C1585" t="s">
        <v>5597</v>
      </c>
      <c r="D1585" t="s">
        <v>17660</v>
      </c>
      <c r="E1585" t="s">
        <v>5599</v>
      </c>
      <c r="F1585" t="s">
        <v>321</v>
      </c>
      <c r="G1585" t="s">
        <v>15957</v>
      </c>
      <c r="H1585" t="s">
        <v>15994</v>
      </c>
      <c r="I1585">
        <v>1</v>
      </c>
      <c r="J1585" t="s">
        <v>8315</v>
      </c>
      <c r="K1585" t="s">
        <v>17675</v>
      </c>
      <c r="L1585">
        <v>23401001</v>
      </c>
      <c r="M1585">
        <v>1050200559100</v>
      </c>
    </row>
    <row r="1586" spans="1:13" x14ac:dyDescent="0.25">
      <c r="A1586" t="s">
        <v>14597</v>
      </c>
      <c r="B1586" t="s">
        <v>14598</v>
      </c>
      <c r="C1586" t="s">
        <v>14598</v>
      </c>
      <c r="D1586" t="s">
        <v>17660</v>
      </c>
      <c r="E1586" t="s">
        <v>5599</v>
      </c>
      <c r="F1586" t="s">
        <v>321</v>
      </c>
      <c r="G1586" t="s">
        <v>15998</v>
      </c>
      <c r="H1586" t="s">
        <v>15994</v>
      </c>
      <c r="J1586" t="s">
        <v>8315</v>
      </c>
      <c r="K1586" t="s">
        <v>17676</v>
      </c>
      <c r="L1586">
        <v>23401001</v>
      </c>
      <c r="M1586">
        <v>1050200559100</v>
      </c>
    </row>
    <row r="1587" spans="1:13" x14ac:dyDescent="0.25">
      <c r="A1587">
        <v>234004875</v>
      </c>
      <c r="B1587" t="s">
        <v>5559</v>
      </c>
      <c r="C1587" t="s">
        <v>5559</v>
      </c>
      <c r="D1587" t="s">
        <v>17660</v>
      </c>
      <c r="E1587" t="s">
        <v>5561</v>
      </c>
      <c r="F1587" t="s">
        <v>321</v>
      </c>
      <c r="G1587" t="s">
        <v>15957</v>
      </c>
      <c r="H1587" t="s">
        <v>15994</v>
      </c>
      <c r="I1587">
        <v>2</v>
      </c>
      <c r="J1587" t="s">
        <v>8315</v>
      </c>
      <c r="K1587" t="s">
        <v>17677</v>
      </c>
      <c r="L1587">
        <v>23401001</v>
      </c>
      <c r="M1587">
        <v>1050200559199</v>
      </c>
    </row>
    <row r="1588" spans="1:13" x14ac:dyDescent="0.25">
      <c r="A1588" t="s">
        <v>14599</v>
      </c>
      <c r="B1588" t="s">
        <v>14600</v>
      </c>
      <c r="C1588" t="s">
        <v>14600</v>
      </c>
      <c r="D1588" t="s">
        <v>17660</v>
      </c>
      <c r="E1588" t="s">
        <v>5561</v>
      </c>
      <c r="F1588" t="s">
        <v>321</v>
      </c>
      <c r="G1588" t="s">
        <v>15998</v>
      </c>
      <c r="H1588" t="s">
        <v>15994</v>
      </c>
      <c r="J1588" t="s">
        <v>8315</v>
      </c>
      <c r="K1588" t="s">
        <v>17678</v>
      </c>
      <c r="L1588">
        <v>23401001</v>
      </c>
      <c r="M1588">
        <v>1050200559199</v>
      </c>
    </row>
    <row r="1589" spans="1:13" x14ac:dyDescent="0.25">
      <c r="A1589" t="s">
        <v>14601</v>
      </c>
      <c r="B1589" t="s">
        <v>14602</v>
      </c>
      <c r="C1589" t="s">
        <v>14602</v>
      </c>
      <c r="D1589" t="s">
        <v>17660</v>
      </c>
      <c r="E1589" t="s">
        <v>5561</v>
      </c>
      <c r="F1589" t="s">
        <v>321</v>
      </c>
      <c r="G1589" t="s">
        <v>15998</v>
      </c>
      <c r="H1589" t="s">
        <v>15994</v>
      </c>
      <c r="J1589" t="s">
        <v>8315</v>
      </c>
      <c r="K1589" t="s">
        <v>17679</v>
      </c>
      <c r="L1589">
        <v>23401001</v>
      </c>
      <c r="M1589">
        <v>1050200559199</v>
      </c>
    </row>
    <row r="1590" spans="1:13" x14ac:dyDescent="0.25">
      <c r="A1590" t="s">
        <v>14603</v>
      </c>
      <c r="B1590" t="s">
        <v>14604</v>
      </c>
      <c r="C1590" t="s">
        <v>14604</v>
      </c>
      <c r="D1590" t="s">
        <v>17660</v>
      </c>
      <c r="E1590" t="s">
        <v>5561</v>
      </c>
      <c r="F1590" t="s">
        <v>321</v>
      </c>
      <c r="G1590" t="s">
        <v>15998</v>
      </c>
      <c r="H1590" t="s">
        <v>15994</v>
      </c>
      <c r="J1590" t="s">
        <v>8416</v>
      </c>
      <c r="K1590" t="s">
        <v>14605</v>
      </c>
      <c r="L1590">
        <v>23401001</v>
      </c>
      <c r="M1590">
        <v>1050200559199</v>
      </c>
    </row>
    <row r="1591" spans="1:13" x14ac:dyDescent="0.25">
      <c r="A1591" t="s">
        <v>14606</v>
      </c>
      <c r="B1591" t="s">
        <v>14607</v>
      </c>
      <c r="C1591" t="s">
        <v>14607</v>
      </c>
      <c r="D1591" t="s">
        <v>17660</v>
      </c>
      <c r="E1591" t="s">
        <v>5561</v>
      </c>
      <c r="F1591" t="s">
        <v>321</v>
      </c>
      <c r="G1591" t="s">
        <v>15998</v>
      </c>
      <c r="H1591" t="s">
        <v>15994</v>
      </c>
      <c r="J1591" t="s">
        <v>8416</v>
      </c>
      <c r="K1591" t="s">
        <v>14608</v>
      </c>
      <c r="L1591">
        <v>23401001</v>
      </c>
      <c r="M1591">
        <v>1050200559199</v>
      </c>
    </row>
    <row r="1592" spans="1:13" x14ac:dyDescent="0.25">
      <c r="A1592">
        <v>234004890</v>
      </c>
      <c r="B1592" t="s">
        <v>5534</v>
      </c>
      <c r="C1592" t="s">
        <v>5534</v>
      </c>
      <c r="D1592" t="s">
        <v>17660</v>
      </c>
      <c r="E1592" t="s">
        <v>5536</v>
      </c>
      <c r="F1592" t="s">
        <v>321</v>
      </c>
      <c r="G1592" t="s">
        <v>15957</v>
      </c>
      <c r="H1592" t="s">
        <v>15994</v>
      </c>
      <c r="I1592">
        <v>1</v>
      </c>
      <c r="J1592" t="s">
        <v>8315</v>
      </c>
      <c r="K1592" t="s">
        <v>9989</v>
      </c>
      <c r="L1592">
        <v>23401001</v>
      </c>
      <c r="M1592">
        <v>1050200559210</v>
      </c>
    </row>
    <row r="1593" spans="1:13" x14ac:dyDescent="0.25">
      <c r="A1593" t="s">
        <v>14609</v>
      </c>
      <c r="B1593" t="s">
        <v>14610</v>
      </c>
      <c r="C1593" t="s">
        <v>14610</v>
      </c>
      <c r="D1593" t="s">
        <v>17660</v>
      </c>
      <c r="E1593" t="s">
        <v>5536</v>
      </c>
      <c r="F1593" t="s">
        <v>321</v>
      </c>
      <c r="G1593" t="s">
        <v>15998</v>
      </c>
      <c r="H1593" t="s">
        <v>15994</v>
      </c>
      <c r="J1593" t="s">
        <v>8315</v>
      </c>
      <c r="K1593" t="s">
        <v>17680</v>
      </c>
      <c r="L1593">
        <v>23401001</v>
      </c>
      <c r="M1593">
        <v>1050200559210</v>
      </c>
    </row>
    <row r="1594" spans="1:13" x14ac:dyDescent="0.25">
      <c r="A1594">
        <v>234004949</v>
      </c>
      <c r="B1594" t="s">
        <v>17681</v>
      </c>
      <c r="C1594" t="s">
        <v>17681</v>
      </c>
      <c r="D1594" t="s">
        <v>17660</v>
      </c>
      <c r="E1594" t="s">
        <v>17682</v>
      </c>
      <c r="F1594" t="s">
        <v>414</v>
      </c>
      <c r="G1594" t="s">
        <v>15957</v>
      </c>
      <c r="H1594" t="s">
        <v>15994</v>
      </c>
      <c r="I1594">
        <v>0</v>
      </c>
      <c r="J1594" t="s">
        <v>8315</v>
      </c>
      <c r="K1594" t="s">
        <v>17683</v>
      </c>
      <c r="L1594">
        <v>23401001</v>
      </c>
      <c r="M1594">
        <v>1050200559364</v>
      </c>
    </row>
    <row r="1595" spans="1:13" x14ac:dyDescent="0.25">
      <c r="A1595">
        <v>234004956</v>
      </c>
      <c r="B1595" t="s">
        <v>5537</v>
      </c>
      <c r="C1595" t="s">
        <v>5537</v>
      </c>
      <c r="D1595" t="s">
        <v>17660</v>
      </c>
      <c r="E1595" t="s">
        <v>5539</v>
      </c>
      <c r="F1595" t="s">
        <v>5540</v>
      </c>
      <c r="G1595" t="s">
        <v>15957</v>
      </c>
      <c r="H1595" t="s">
        <v>15994</v>
      </c>
      <c r="I1595">
        <v>0</v>
      </c>
      <c r="J1595" t="s">
        <v>8315</v>
      </c>
      <c r="K1595" t="s">
        <v>17667</v>
      </c>
      <c r="L1595">
        <v>23401001</v>
      </c>
      <c r="M1595">
        <v>1050200559397</v>
      </c>
    </row>
    <row r="1596" spans="1:13" x14ac:dyDescent="0.25">
      <c r="A1596">
        <v>234004988</v>
      </c>
      <c r="B1596" t="s">
        <v>5562</v>
      </c>
      <c r="C1596" t="s">
        <v>5562</v>
      </c>
      <c r="D1596" t="s">
        <v>17660</v>
      </c>
      <c r="E1596" t="s">
        <v>5564</v>
      </c>
      <c r="F1596" t="s">
        <v>414</v>
      </c>
      <c r="G1596" t="s">
        <v>15957</v>
      </c>
      <c r="H1596" t="s">
        <v>15994</v>
      </c>
      <c r="I1596">
        <v>2</v>
      </c>
      <c r="J1596" t="s">
        <v>8315</v>
      </c>
      <c r="K1596" t="s">
        <v>9994</v>
      </c>
      <c r="L1596">
        <v>23401001</v>
      </c>
      <c r="M1596">
        <v>1050200559518</v>
      </c>
    </row>
    <row r="1597" spans="1:13" x14ac:dyDescent="0.25">
      <c r="A1597" t="s">
        <v>14611</v>
      </c>
      <c r="B1597" t="s">
        <v>14612</v>
      </c>
      <c r="C1597" t="s">
        <v>14612</v>
      </c>
      <c r="D1597" t="s">
        <v>17660</v>
      </c>
      <c r="E1597" t="s">
        <v>5564</v>
      </c>
      <c r="F1597" t="s">
        <v>414</v>
      </c>
      <c r="G1597" t="s">
        <v>15998</v>
      </c>
      <c r="H1597" t="s">
        <v>15994</v>
      </c>
      <c r="J1597" t="s">
        <v>8315</v>
      </c>
      <c r="K1597" t="s">
        <v>10005</v>
      </c>
      <c r="L1597">
        <v>23401001</v>
      </c>
      <c r="M1597">
        <v>1050200559518</v>
      </c>
    </row>
    <row r="1598" spans="1:13" x14ac:dyDescent="0.25">
      <c r="A1598" t="s">
        <v>14613</v>
      </c>
      <c r="B1598" t="s">
        <v>14614</v>
      </c>
      <c r="C1598" t="s">
        <v>14614</v>
      </c>
      <c r="D1598" t="s">
        <v>17660</v>
      </c>
      <c r="E1598" t="s">
        <v>5564</v>
      </c>
      <c r="F1598" t="s">
        <v>414</v>
      </c>
      <c r="G1598" t="s">
        <v>15998</v>
      </c>
      <c r="H1598" t="s">
        <v>15994</v>
      </c>
      <c r="J1598" t="s">
        <v>8315</v>
      </c>
      <c r="K1598" t="s">
        <v>14615</v>
      </c>
      <c r="L1598">
        <v>23401001</v>
      </c>
      <c r="M1598">
        <v>1050200559518</v>
      </c>
    </row>
    <row r="1599" spans="1:13" x14ac:dyDescent="0.25">
      <c r="A1599">
        <v>234004995</v>
      </c>
      <c r="B1599" t="s">
        <v>5574</v>
      </c>
      <c r="C1599" t="s">
        <v>5574</v>
      </c>
      <c r="D1599" t="s">
        <v>17660</v>
      </c>
      <c r="E1599" t="s">
        <v>5576</v>
      </c>
      <c r="F1599" t="s">
        <v>921</v>
      </c>
      <c r="G1599" t="s">
        <v>15957</v>
      </c>
      <c r="H1599" t="s">
        <v>15994</v>
      </c>
      <c r="I1599">
        <v>1</v>
      </c>
      <c r="J1599" t="s">
        <v>8416</v>
      </c>
      <c r="K1599" t="s">
        <v>9997</v>
      </c>
      <c r="L1599">
        <v>23401001</v>
      </c>
      <c r="M1599">
        <v>1050200559529</v>
      </c>
    </row>
    <row r="1600" spans="1:13" x14ac:dyDescent="0.25">
      <c r="A1600" t="s">
        <v>14616</v>
      </c>
      <c r="B1600" t="s">
        <v>14617</v>
      </c>
      <c r="C1600" t="s">
        <v>14617</v>
      </c>
      <c r="D1600" t="s">
        <v>17660</v>
      </c>
      <c r="E1600" t="s">
        <v>5576</v>
      </c>
      <c r="F1600" t="s">
        <v>921</v>
      </c>
      <c r="G1600" t="s">
        <v>15998</v>
      </c>
      <c r="H1600" t="s">
        <v>15994</v>
      </c>
      <c r="J1600" t="s">
        <v>8416</v>
      </c>
      <c r="K1600" t="s">
        <v>14618</v>
      </c>
      <c r="L1600">
        <v>23401001</v>
      </c>
      <c r="M1600">
        <v>1050200559529</v>
      </c>
    </row>
    <row r="1601" spans="1:13" x14ac:dyDescent="0.25">
      <c r="A1601">
        <v>234005004</v>
      </c>
      <c r="B1601" t="s">
        <v>5541</v>
      </c>
      <c r="C1601" t="s">
        <v>5541</v>
      </c>
      <c r="D1601" t="s">
        <v>17660</v>
      </c>
      <c r="E1601" t="s">
        <v>17684</v>
      </c>
      <c r="F1601" t="s">
        <v>325</v>
      </c>
      <c r="G1601" t="s">
        <v>15957</v>
      </c>
      <c r="H1601" t="s">
        <v>15994</v>
      </c>
      <c r="I1601">
        <v>1</v>
      </c>
      <c r="J1601" t="s">
        <v>8315</v>
      </c>
      <c r="K1601" t="s">
        <v>17685</v>
      </c>
      <c r="L1601">
        <v>23401001</v>
      </c>
      <c r="M1601">
        <v>1050200559530</v>
      </c>
    </row>
    <row r="1602" spans="1:13" x14ac:dyDescent="0.25">
      <c r="A1602" t="s">
        <v>14619</v>
      </c>
      <c r="B1602" t="s">
        <v>14620</v>
      </c>
      <c r="C1602" t="s">
        <v>14620</v>
      </c>
      <c r="D1602" t="s">
        <v>17660</v>
      </c>
      <c r="E1602" t="s">
        <v>17684</v>
      </c>
      <c r="F1602" t="s">
        <v>325</v>
      </c>
      <c r="G1602" t="s">
        <v>15998</v>
      </c>
      <c r="H1602" t="s">
        <v>15994</v>
      </c>
      <c r="J1602" t="s">
        <v>8315</v>
      </c>
      <c r="K1602" t="s">
        <v>17686</v>
      </c>
      <c r="L1602">
        <v>23401001</v>
      </c>
      <c r="M1602">
        <v>1050200559530</v>
      </c>
    </row>
    <row r="1603" spans="1:13" x14ac:dyDescent="0.25">
      <c r="A1603">
        <v>234005011</v>
      </c>
      <c r="B1603" t="s">
        <v>5528</v>
      </c>
      <c r="C1603" t="s">
        <v>5528</v>
      </c>
      <c r="D1603" t="s">
        <v>17660</v>
      </c>
      <c r="E1603" t="s">
        <v>5530</v>
      </c>
      <c r="F1603" t="s">
        <v>414</v>
      </c>
      <c r="G1603" t="s">
        <v>15957</v>
      </c>
      <c r="H1603" t="s">
        <v>15994</v>
      </c>
      <c r="I1603">
        <v>0</v>
      </c>
      <c r="J1603" t="s">
        <v>8315</v>
      </c>
      <c r="K1603" t="s">
        <v>17687</v>
      </c>
      <c r="L1603">
        <v>23401001</v>
      </c>
      <c r="M1603">
        <v>1050200559540</v>
      </c>
    </row>
    <row r="1604" spans="1:13" x14ac:dyDescent="0.25">
      <c r="A1604">
        <v>234005029</v>
      </c>
      <c r="B1604" t="s">
        <v>17688</v>
      </c>
      <c r="C1604" t="s">
        <v>17688</v>
      </c>
      <c r="D1604" t="s">
        <v>17660</v>
      </c>
      <c r="E1604" t="s">
        <v>5567</v>
      </c>
      <c r="F1604" t="s">
        <v>414</v>
      </c>
      <c r="G1604" t="s">
        <v>15957</v>
      </c>
      <c r="H1604" t="s">
        <v>15994</v>
      </c>
      <c r="I1604">
        <v>1</v>
      </c>
      <c r="J1604" t="s">
        <v>8315</v>
      </c>
      <c r="K1604" t="s">
        <v>17689</v>
      </c>
      <c r="L1604">
        <v>23401001</v>
      </c>
      <c r="M1604">
        <v>1050200559551</v>
      </c>
    </row>
    <row r="1605" spans="1:13" x14ac:dyDescent="0.25">
      <c r="A1605" t="s">
        <v>14621</v>
      </c>
      <c r="B1605" t="s">
        <v>14622</v>
      </c>
      <c r="C1605" t="s">
        <v>14622</v>
      </c>
      <c r="D1605" t="s">
        <v>17660</v>
      </c>
      <c r="E1605" t="s">
        <v>5567</v>
      </c>
      <c r="F1605" t="s">
        <v>414</v>
      </c>
      <c r="G1605" t="s">
        <v>15998</v>
      </c>
      <c r="H1605" t="s">
        <v>15994</v>
      </c>
      <c r="J1605" t="s">
        <v>8315</v>
      </c>
      <c r="K1605" t="s">
        <v>17690</v>
      </c>
      <c r="L1605">
        <v>23401001</v>
      </c>
      <c r="M1605">
        <v>1050200559551</v>
      </c>
    </row>
    <row r="1606" spans="1:13" x14ac:dyDescent="0.25">
      <c r="A1606">
        <v>234005050</v>
      </c>
      <c r="B1606" t="s">
        <v>5568</v>
      </c>
      <c r="C1606" t="s">
        <v>5568</v>
      </c>
      <c r="D1606" t="s">
        <v>17660</v>
      </c>
      <c r="E1606" t="s">
        <v>5570</v>
      </c>
      <c r="F1606" t="s">
        <v>321</v>
      </c>
      <c r="G1606" t="s">
        <v>15957</v>
      </c>
      <c r="H1606" t="s">
        <v>15994</v>
      </c>
      <c r="I1606">
        <v>3</v>
      </c>
      <c r="J1606" t="s">
        <v>8315</v>
      </c>
      <c r="K1606" t="s">
        <v>17691</v>
      </c>
      <c r="L1606">
        <v>23401001</v>
      </c>
      <c r="M1606">
        <v>1050200559705</v>
      </c>
    </row>
    <row r="1607" spans="1:13" x14ac:dyDescent="0.25">
      <c r="A1607" t="s">
        <v>14623</v>
      </c>
      <c r="B1607" t="s">
        <v>14624</v>
      </c>
      <c r="C1607" t="s">
        <v>14624</v>
      </c>
      <c r="D1607" t="s">
        <v>17660</v>
      </c>
      <c r="E1607" t="s">
        <v>5570</v>
      </c>
      <c r="F1607" t="s">
        <v>321</v>
      </c>
      <c r="G1607" t="s">
        <v>15998</v>
      </c>
      <c r="H1607" t="s">
        <v>15994</v>
      </c>
      <c r="J1607" t="s">
        <v>8315</v>
      </c>
      <c r="K1607" t="s">
        <v>17692</v>
      </c>
      <c r="L1607">
        <v>23401001</v>
      </c>
      <c r="M1607">
        <v>1050200559705</v>
      </c>
    </row>
    <row r="1608" spans="1:13" x14ac:dyDescent="0.25">
      <c r="A1608" t="s">
        <v>14625</v>
      </c>
      <c r="B1608" t="s">
        <v>14626</v>
      </c>
      <c r="C1608" t="s">
        <v>14626</v>
      </c>
      <c r="D1608" t="s">
        <v>17660</v>
      </c>
      <c r="E1608" t="s">
        <v>5570</v>
      </c>
      <c r="F1608" t="s">
        <v>321</v>
      </c>
      <c r="G1608" t="s">
        <v>15998</v>
      </c>
      <c r="H1608" t="s">
        <v>15994</v>
      </c>
      <c r="J1608" t="s">
        <v>8315</v>
      </c>
      <c r="K1608" t="s">
        <v>17690</v>
      </c>
      <c r="L1608">
        <v>23401001</v>
      </c>
      <c r="M1608">
        <v>1050200559705</v>
      </c>
    </row>
    <row r="1609" spans="1:13" x14ac:dyDescent="0.25">
      <c r="A1609" t="s">
        <v>14627</v>
      </c>
      <c r="B1609" t="s">
        <v>14628</v>
      </c>
      <c r="C1609" t="s">
        <v>14628</v>
      </c>
      <c r="D1609" t="s">
        <v>17660</v>
      </c>
      <c r="E1609" t="s">
        <v>5570</v>
      </c>
      <c r="F1609" t="s">
        <v>321</v>
      </c>
      <c r="G1609" t="s">
        <v>15998</v>
      </c>
      <c r="H1609" t="s">
        <v>15994</v>
      </c>
      <c r="J1609" t="s">
        <v>8315</v>
      </c>
      <c r="K1609" t="s">
        <v>17692</v>
      </c>
      <c r="L1609">
        <v>23401001</v>
      </c>
      <c r="M1609">
        <v>1050200559705</v>
      </c>
    </row>
    <row r="1610" spans="1:13" x14ac:dyDescent="0.25">
      <c r="A1610" t="s">
        <v>14629</v>
      </c>
      <c r="B1610" t="s">
        <v>14630</v>
      </c>
      <c r="C1610" t="s">
        <v>14630</v>
      </c>
      <c r="D1610" t="s">
        <v>17660</v>
      </c>
      <c r="E1610" t="s">
        <v>5570</v>
      </c>
      <c r="F1610" t="s">
        <v>321</v>
      </c>
      <c r="G1610" t="s">
        <v>15998</v>
      </c>
      <c r="H1610" t="s">
        <v>15994</v>
      </c>
      <c r="J1610" t="s">
        <v>8416</v>
      </c>
      <c r="K1610" t="s">
        <v>14631</v>
      </c>
      <c r="L1610">
        <v>23401001</v>
      </c>
      <c r="M1610">
        <v>1050200559705</v>
      </c>
    </row>
    <row r="1611" spans="1:13" x14ac:dyDescent="0.25">
      <c r="A1611" t="s">
        <v>14632</v>
      </c>
      <c r="B1611" t="s">
        <v>14633</v>
      </c>
      <c r="C1611" t="s">
        <v>14633</v>
      </c>
      <c r="D1611" t="s">
        <v>17660</v>
      </c>
      <c r="E1611" t="s">
        <v>5570</v>
      </c>
      <c r="F1611" t="s">
        <v>321</v>
      </c>
      <c r="G1611" t="s">
        <v>15998</v>
      </c>
      <c r="H1611" t="s">
        <v>15994</v>
      </c>
      <c r="J1611" t="s">
        <v>8416</v>
      </c>
      <c r="K1611" t="s">
        <v>14634</v>
      </c>
      <c r="L1611">
        <v>23401001</v>
      </c>
      <c r="M1611">
        <v>1050200559705</v>
      </c>
    </row>
    <row r="1612" spans="1:13" x14ac:dyDescent="0.25">
      <c r="A1612">
        <v>234005068</v>
      </c>
      <c r="B1612" t="s">
        <v>5531</v>
      </c>
      <c r="C1612" t="s">
        <v>5531</v>
      </c>
      <c r="D1612" t="s">
        <v>17660</v>
      </c>
      <c r="E1612" t="s">
        <v>5533</v>
      </c>
      <c r="F1612" t="s">
        <v>921</v>
      </c>
      <c r="G1612" t="s">
        <v>15957</v>
      </c>
      <c r="H1612" t="s">
        <v>15994</v>
      </c>
      <c r="I1612">
        <v>1</v>
      </c>
      <c r="J1612" t="s">
        <v>8416</v>
      </c>
      <c r="K1612" t="s">
        <v>17678</v>
      </c>
      <c r="L1612">
        <v>23401001</v>
      </c>
      <c r="M1612">
        <v>1050200559914</v>
      </c>
    </row>
    <row r="1613" spans="1:13" x14ac:dyDescent="0.25">
      <c r="A1613" t="s">
        <v>14635</v>
      </c>
      <c r="B1613" t="s">
        <v>14636</v>
      </c>
      <c r="C1613" t="s">
        <v>14636</v>
      </c>
      <c r="D1613" t="s">
        <v>17660</v>
      </c>
      <c r="E1613" t="s">
        <v>5533</v>
      </c>
      <c r="F1613" t="s">
        <v>921</v>
      </c>
      <c r="G1613" t="s">
        <v>15998</v>
      </c>
      <c r="H1613" t="s">
        <v>15994</v>
      </c>
      <c r="J1613" t="s">
        <v>8416</v>
      </c>
      <c r="K1613" t="s">
        <v>17693</v>
      </c>
      <c r="L1613">
        <v>23401001</v>
      </c>
      <c r="M1613">
        <v>1050200559914</v>
      </c>
    </row>
    <row r="1614" spans="1:13" x14ac:dyDescent="0.25">
      <c r="A1614">
        <v>234005117</v>
      </c>
      <c r="B1614" t="s">
        <v>5556</v>
      </c>
      <c r="C1614" t="s">
        <v>5556</v>
      </c>
      <c r="D1614" t="s">
        <v>17660</v>
      </c>
      <c r="E1614" t="s">
        <v>5558</v>
      </c>
      <c r="F1614" t="s">
        <v>921</v>
      </c>
      <c r="G1614" t="s">
        <v>15957</v>
      </c>
      <c r="H1614" t="s">
        <v>15994</v>
      </c>
      <c r="I1614">
        <v>0</v>
      </c>
      <c r="J1614" t="s">
        <v>8315</v>
      </c>
      <c r="K1614" t="s">
        <v>17671</v>
      </c>
      <c r="L1614">
        <v>23401001</v>
      </c>
      <c r="M1614">
        <v>1050200559903</v>
      </c>
    </row>
    <row r="1615" spans="1:13" x14ac:dyDescent="0.25">
      <c r="A1615">
        <v>234005149</v>
      </c>
      <c r="B1615" t="s">
        <v>17694</v>
      </c>
      <c r="C1615" t="s">
        <v>17694</v>
      </c>
      <c r="D1615" t="s">
        <v>17660</v>
      </c>
      <c r="E1615" t="s">
        <v>5552</v>
      </c>
      <c r="F1615" t="s">
        <v>414</v>
      </c>
      <c r="G1615" t="s">
        <v>15957</v>
      </c>
      <c r="H1615" t="s">
        <v>15994</v>
      </c>
      <c r="I1615">
        <v>1</v>
      </c>
      <c r="J1615" t="s">
        <v>8315</v>
      </c>
      <c r="K1615" t="s">
        <v>17695</v>
      </c>
      <c r="L1615">
        <v>23401001</v>
      </c>
      <c r="M1615">
        <v>1050200560156</v>
      </c>
    </row>
    <row r="1616" spans="1:13" x14ac:dyDescent="0.25">
      <c r="A1616" t="s">
        <v>14637</v>
      </c>
      <c r="B1616" t="s">
        <v>14638</v>
      </c>
      <c r="C1616" t="s">
        <v>14638</v>
      </c>
      <c r="D1616" t="s">
        <v>17660</v>
      </c>
      <c r="E1616" t="s">
        <v>5552</v>
      </c>
      <c r="F1616" t="s">
        <v>414</v>
      </c>
      <c r="G1616" t="s">
        <v>15998</v>
      </c>
      <c r="H1616" t="s">
        <v>15994</v>
      </c>
      <c r="J1616" t="s">
        <v>8315</v>
      </c>
      <c r="K1616" t="s">
        <v>14639</v>
      </c>
      <c r="L1616">
        <v>23401001</v>
      </c>
      <c r="M1616">
        <v>1050200560156</v>
      </c>
    </row>
    <row r="1617" spans="1:13" x14ac:dyDescent="0.25">
      <c r="A1617">
        <v>234005156</v>
      </c>
      <c r="B1617" t="s">
        <v>5522</v>
      </c>
      <c r="C1617" t="s">
        <v>5522</v>
      </c>
      <c r="D1617" t="s">
        <v>17660</v>
      </c>
      <c r="E1617" t="s">
        <v>5524</v>
      </c>
      <c r="F1617" t="s">
        <v>414</v>
      </c>
      <c r="G1617" t="s">
        <v>15957</v>
      </c>
      <c r="H1617" t="s">
        <v>15994</v>
      </c>
      <c r="I1617">
        <v>0</v>
      </c>
      <c r="J1617" t="s">
        <v>8315</v>
      </c>
      <c r="K1617" t="s">
        <v>17676</v>
      </c>
      <c r="L1617">
        <v>23401001</v>
      </c>
      <c r="M1617">
        <v>1050200560145</v>
      </c>
    </row>
    <row r="1618" spans="1:13" x14ac:dyDescent="0.25">
      <c r="A1618">
        <v>234005188</v>
      </c>
      <c r="B1618" t="s">
        <v>17696</v>
      </c>
      <c r="C1618" t="s">
        <v>17696</v>
      </c>
      <c r="D1618" t="s">
        <v>17660</v>
      </c>
      <c r="E1618" t="s">
        <v>5546</v>
      </c>
      <c r="F1618" t="s">
        <v>921</v>
      </c>
      <c r="G1618" t="s">
        <v>15957</v>
      </c>
      <c r="H1618" t="s">
        <v>15994</v>
      </c>
      <c r="I1618">
        <v>0</v>
      </c>
      <c r="J1618" t="s">
        <v>8416</v>
      </c>
      <c r="K1618" t="s">
        <v>10013</v>
      </c>
      <c r="L1618">
        <v>23401001</v>
      </c>
      <c r="M1618">
        <v>1050200560541</v>
      </c>
    </row>
    <row r="1619" spans="1:13" x14ac:dyDescent="0.25">
      <c r="A1619">
        <v>234006304</v>
      </c>
      <c r="B1619" t="s">
        <v>17698</v>
      </c>
      <c r="C1619" t="s">
        <v>17698</v>
      </c>
      <c r="D1619" t="s">
        <v>17660</v>
      </c>
      <c r="E1619" t="s">
        <v>5543</v>
      </c>
      <c r="F1619" t="s">
        <v>321</v>
      </c>
      <c r="G1619" t="s">
        <v>15957</v>
      </c>
      <c r="H1619" t="s">
        <v>15994</v>
      </c>
      <c r="I1619">
        <v>0</v>
      </c>
      <c r="J1619" t="s">
        <v>8315</v>
      </c>
      <c r="K1619" t="s">
        <v>17699</v>
      </c>
      <c r="L1619">
        <v>23401001</v>
      </c>
      <c r="M1619">
        <v>1080260000424</v>
      </c>
    </row>
    <row r="1620" spans="1:13" x14ac:dyDescent="0.25">
      <c r="A1620">
        <v>234007241</v>
      </c>
      <c r="B1620" t="s">
        <v>17700</v>
      </c>
      <c r="C1620" t="s">
        <v>17700</v>
      </c>
      <c r="D1620" t="s">
        <v>17660</v>
      </c>
      <c r="E1620" t="s">
        <v>17701</v>
      </c>
      <c r="F1620" t="s">
        <v>921</v>
      </c>
      <c r="G1620" t="s">
        <v>15957</v>
      </c>
      <c r="H1620" t="s">
        <v>15994</v>
      </c>
      <c r="I1620">
        <v>0</v>
      </c>
      <c r="J1620" t="s">
        <v>8315</v>
      </c>
      <c r="K1620" t="s">
        <v>10018</v>
      </c>
      <c r="L1620">
        <v>23401001</v>
      </c>
      <c r="M1620">
        <v>1110260000916</v>
      </c>
    </row>
    <row r="1621" spans="1:13" x14ac:dyDescent="0.25">
      <c r="A1621">
        <v>234008380</v>
      </c>
      <c r="B1621" t="s">
        <v>17702</v>
      </c>
      <c r="C1621" t="s">
        <v>17702</v>
      </c>
      <c r="D1621" t="s">
        <v>17660</v>
      </c>
      <c r="E1621" t="s">
        <v>5590</v>
      </c>
      <c r="F1621" t="s">
        <v>414</v>
      </c>
      <c r="G1621" t="s">
        <v>15957</v>
      </c>
      <c r="H1621" t="s">
        <v>15994</v>
      </c>
      <c r="I1621">
        <v>0</v>
      </c>
      <c r="J1621" t="s">
        <v>8315</v>
      </c>
      <c r="K1621" t="s">
        <v>17703</v>
      </c>
      <c r="L1621">
        <v>23401001</v>
      </c>
      <c r="M1621">
        <v>1140280035829</v>
      </c>
    </row>
    <row r="1622" spans="1:13" x14ac:dyDescent="0.25">
      <c r="A1622">
        <v>235004780</v>
      </c>
      <c r="B1622" t="s">
        <v>5686</v>
      </c>
      <c r="C1622" t="s">
        <v>5686</v>
      </c>
      <c r="D1622" t="s">
        <v>17704</v>
      </c>
      <c r="E1622" t="s">
        <v>5688</v>
      </c>
      <c r="F1622" t="s">
        <v>321</v>
      </c>
      <c r="G1622" t="s">
        <v>15957</v>
      </c>
      <c r="H1622" t="s">
        <v>15994</v>
      </c>
      <c r="I1622">
        <v>1</v>
      </c>
      <c r="J1622" t="s">
        <v>8315</v>
      </c>
      <c r="K1622" t="s">
        <v>17705</v>
      </c>
      <c r="L1622">
        <v>26301001</v>
      </c>
      <c r="M1622">
        <v>1020201847027</v>
      </c>
    </row>
    <row r="1623" spans="1:13" x14ac:dyDescent="0.25">
      <c r="A1623" t="s">
        <v>14640</v>
      </c>
      <c r="B1623" t="s">
        <v>14641</v>
      </c>
      <c r="C1623" t="s">
        <v>14641</v>
      </c>
      <c r="D1623" t="s">
        <v>17704</v>
      </c>
      <c r="E1623" t="s">
        <v>5688</v>
      </c>
      <c r="F1623" t="s">
        <v>321</v>
      </c>
      <c r="G1623" t="s">
        <v>15998</v>
      </c>
      <c r="H1623" t="s">
        <v>15994</v>
      </c>
      <c r="J1623" t="s">
        <v>8315</v>
      </c>
      <c r="K1623" t="s">
        <v>17706</v>
      </c>
      <c r="L1623">
        <v>26301001</v>
      </c>
      <c r="M1623">
        <v>1020201847027</v>
      </c>
    </row>
    <row r="1624" spans="1:13" x14ac:dyDescent="0.25">
      <c r="A1624">
        <v>235004797</v>
      </c>
      <c r="B1624" t="s">
        <v>5692</v>
      </c>
      <c r="C1624" t="s">
        <v>5692</v>
      </c>
      <c r="D1624" t="s">
        <v>17704</v>
      </c>
      <c r="E1624" t="s">
        <v>5694</v>
      </c>
      <c r="F1624" t="s">
        <v>321</v>
      </c>
      <c r="G1624" t="s">
        <v>15957</v>
      </c>
      <c r="H1624" t="s">
        <v>15994</v>
      </c>
      <c r="I1624">
        <v>0</v>
      </c>
      <c r="J1624" t="s">
        <v>8315</v>
      </c>
      <c r="K1624" t="s">
        <v>17707</v>
      </c>
      <c r="L1624">
        <v>26301001</v>
      </c>
      <c r="M1624">
        <v>1020201847687</v>
      </c>
    </row>
    <row r="1625" spans="1:13" x14ac:dyDescent="0.25">
      <c r="A1625">
        <v>235004839</v>
      </c>
      <c r="B1625" t="s">
        <v>5710</v>
      </c>
      <c r="C1625" t="s">
        <v>5710</v>
      </c>
      <c r="D1625" t="s">
        <v>17704</v>
      </c>
      <c r="E1625" t="s">
        <v>5712</v>
      </c>
      <c r="F1625" t="s">
        <v>321</v>
      </c>
      <c r="G1625" t="s">
        <v>15957</v>
      </c>
      <c r="H1625" t="s">
        <v>15994</v>
      </c>
      <c r="I1625">
        <v>3</v>
      </c>
      <c r="J1625" t="s">
        <v>8315</v>
      </c>
      <c r="K1625" t="s">
        <v>17708</v>
      </c>
      <c r="L1625">
        <v>26301001</v>
      </c>
      <c r="M1625">
        <v>1020201848358</v>
      </c>
    </row>
    <row r="1626" spans="1:13" x14ac:dyDescent="0.25">
      <c r="A1626" t="s">
        <v>14642</v>
      </c>
      <c r="B1626" t="s">
        <v>14643</v>
      </c>
      <c r="C1626" t="s">
        <v>14643</v>
      </c>
      <c r="D1626" t="s">
        <v>17704</v>
      </c>
      <c r="E1626" t="s">
        <v>5712</v>
      </c>
      <c r="F1626" t="s">
        <v>321</v>
      </c>
      <c r="G1626" t="s">
        <v>15998</v>
      </c>
      <c r="H1626" t="s">
        <v>15994</v>
      </c>
      <c r="J1626" t="s">
        <v>8315</v>
      </c>
      <c r="K1626" t="s">
        <v>17709</v>
      </c>
      <c r="L1626">
        <v>26301001</v>
      </c>
      <c r="M1626">
        <v>1020201848358</v>
      </c>
    </row>
    <row r="1627" spans="1:13" x14ac:dyDescent="0.25">
      <c r="A1627" t="s">
        <v>14644</v>
      </c>
      <c r="B1627" t="s">
        <v>14645</v>
      </c>
      <c r="C1627" t="s">
        <v>14645</v>
      </c>
      <c r="D1627" t="s">
        <v>17704</v>
      </c>
      <c r="E1627" t="s">
        <v>5712</v>
      </c>
      <c r="F1627" t="s">
        <v>321</v>
      </c>
      <c r="G1627" t="s">
        <v>15998</v>
      </c>
      <c r="H1627" t="s">
        <v>15994</v>
      </c>
      <c r="J1627" t="s">
        <v>8315</v>
      </c>
      <c r="K1627" t="s">
        <v>17710</v>
      </c>
      <c r="L1627">
        <v>26301001</v>
      </c>
      <c r="M1627">
        <v>1020201848358</v>
      </c>
    </row>
    <row r="1628" spans="1:13" x14ac:dyDescent="0.25">
      <c r="A1628" t="s">
        <v>14646</v>
      </c>
      <c r="B1628" t="s">
        <v>14647</v>
      </c>
      <c r="C1628" t="s">
        <v>14647</v>
      </c>
      <c r="D1628" t="s">
        <v>17704</v>
      </c>
      <c r="E1628" t="s">
        <v>5712</v>
      </c>
      <c r="F1628" t="s">
        <v>321</v>
      </c>
      <c r="G1628" t="s">
        <v>15998</v>
      </c>
      <c r="H1628" t="s">
        <v>15994</v>
      </c>
      <c r="J1628" t="s">
        <v>8315</v>
      </c>
      <c r="K1628" t="s">
        <v>17711</v>
      </c>
      <c r="L1628">
        <v>26301001</v>
      </c>
      <c r="M1628">
        <v>1020201848358</v>
      </c>
    </row>
    <row r="1629" spans="1:13" x14ac:dyDescent="0.25">
      <c r="A1629">
        <v>235004860</v>
      </c>
      <c r="B1629" t="s">
        <v>5665</v>
      </c>
      <c r="C1629" t="s">
        <v>5665</v>
      </c>
      <c r="D1629" t="s">
        <v>17704</v>
      </c>
      <c r="E1629" t="s">
        <v>5667</v>
      </c>
      <c r="F1629" t="s">
        <v>321</v>
      </c>
      <c r="G1629" t="s">
        <v>15957</v>
      </c>
      <c r="H1629" t="s">
        <v>15994</v>
      </c>
      <c r="I1629">
        <v>1</v>
      </c>
      <c r="J1629" t="s">
        <v>8315</v>
      </c>
      <c r="K1629" t="s">
        <v>17712</v>
      </c>
      <c r="L1629">
        <v>26301001</v>
      </c>
      <c r="M1629">
        <v>1020201847863</v>
      </c>
    </row>
    <row r="1630" spans="1:13" x14ac:dyDescent="0.25">
      <c r="A1630" t="s">
        <v>14648</v>
      </c>
      <c r="B1630" t="s">
        <v>14649</v>
      </c>
      <c r="C1630" t="s">
        <v>14649</v>
      </c>
      <c r="D1630" t="s">
        <v>17704</v>
      </c>
      <c r="E1630" t="s">
        <v>5667</v>
      </c>
      <c r="F1630" t="s">
        <v>321</v>
      </c>
      <c r="G1630" t="s">
        <v>15998</v>
      </c>
      <c r="H1630" t="s">
        <v>15994</v>
      </c>
      <c r="J1630" t="s">
        <v>8315</v>
      </c>
      <c r="K1630" t="s">
        <v>17713</v>
      </c>
      <c r="L1630">
        <v>26301001</v>
      </c>
      <c r="M1630">
        <v>1020201847863</v>
      </c>
    </row>
    <row r="1631" spans="1:13" x14ac:dyDescent="0.25">
      <c r="A1631">
        <v>235004878</v>
      </c>
      <c r="B1631" t="s">
        <v>5720</v>
      </c>
      <c r="C1631" t="s">
        <v>5720</v>
      </c>
      <c r="D1631" t="s">
        <v>17704</v>
      </c>
      <c r="E1631" t="s">
        <v>5722</v>
      </c>
      <c r="F1631" t="s">
        <v>321</v>
      </c>
      <c r="G1631" t="s">
        <v>15957</v>
      </c>
      <c r="H1631" t="s">
        <v>15994</v>
      </c>
      <c r="I1631">
        <v>2</v>
      </c>
      <c r="J1631" t="s">
        <v>8315</v>
      </c>
      <c r="K1631" t="s">
        <v>17714</v>
      </c>
      <c r="L1631">
        <v>26301001</v>
      </c>
      <c r="M1631">
        <v>1020201847588</v>
      </c>
    </row>
    <row r="1632" spans="1:13" x14ac:dyDescent="0.25">
      <c r="A1632" t="s">
        <v>14650</v>
      </c>
      <c r="B1632" t="s">
        <v>14651</v>
      </c>
      <c r="C1632" t="s">
        <v>14651</v>
      </c>
      <c r="D1632" t="s">
        <v>17704</v>
      </c>
      <c r="E1632" t="s">
        <v>5722</v>
      </c>
      <c r="F1632" t="s">
        <v>321</v>
      </c>
      <c r="G1632" t="s">
        <v>15998</v>
      </c>
      <c r="H1632" t="s">
        <v>15994</v>
      </c>
      <c r="J1632" t="s">
        <v>8315</v>
      </c>
      <c r="K1632" t="s">
        <v>17715</v>
      </c>
      <c r="L1632">
        <v>26301001</v>
      </c>
      <c r="M1632">
        <v>1020201847588</v>
      </c>
    </row>
    <row r="1633" spans="1:13" x14ac:dyDescent="0.25">
      <c r="A1633" t="s">
        <v>14652</v>
      </c>
      <c r="B1633" t="s">
        <v>14653</v>
      </c>
      <c r="C1633" t="s">
        <v>14653</v>
      </c>
      <c r="D1633" t="s">
        <v>17704</v>
      </c>
      <c r="E1633" t="s">
        <v>5722</v>
      </c>
      <c r="F1633" t="s">
        <v>321</v>
      </c>
      <c r="G1633" t="s">
        <v>15998</v>
      </c>
      <c r="H1633" t="s">
        <v>15994</v>
      </c>
      <c r="J1633" t="s">
        <v>8315</v>
      </c>
      <c r="K1633" t="s">
        <v>17716</v>
      </c>
      <c r="L1633">
        <v>26301001</v>
      </c>
      <c r="M1633">
        <v>1020201847588</v>
      </c>
    </row>
    <row r="1634" spans="1:13" x14ac:dyDescent="0.25">
      <c r="A1634">
        <v>235004885</v>
      </c>
      <c r="B1634" t="s">
        <v>5713</v>
      </c>
      <c r="C1634" t="s">
        <v>5713</v>
      </c>
      <c r="D1634" t="s">
        <v>17704</v>
      </c>
      <c r="E1634" t="s">
        <v>5715</v>
      </c>
      <c r="F1634" t="s">
        <v>321</v>
      </c>
      <c r="G1634" t="s">
        <v>15957</v>
      </c>
      <c r="H1634" t="s">
        <v>15994</v>
      </c>
      <c r="I1634">
        <v>0</v>
      </c>
      <c r="J1634" t="s">
        <v>8315</v>
      </c>
      <c r="K1634" t="s">
        <v>17717</v>
      </c>
      <c r="L1634">
        <v>26301001</v>
      </c>
      <c r="M1634">
        <v>1020201847930</v>
      </c>
    </row>
    <row r="1635" spans="1:13" x14ac:dyDescent="0.25">
      <c r="A1635">
        <v>235004910</v>
      </c>
      <c r="B1635" t="s">
        <v>5674</v>
      </c>
      <c r="C1635" t="s">
        <v>5674</v>
      </c>
      <c r="D1635" t="s">
        <v>17704</v>
      </c>
      <c r="E1635" t="s">
        <v>5676</v>
      </c>
      <c r="F1635" t="s">
        <v>321</v>
      </c>
      <c r="G1635" t="s">
        <v>15957</v>
      </c>
      <c r="H1635" t="s">
        <v>15994</v>
      </c>
      <c r="I1635">
        <v>2</v>
      </c>
      <c r="J1635" t="s">
        <v>8315</v>
      </c>
      <c r="K1635" t="s">
        <v>17718</v>
      </c>
      <c r="L1635">
        <v>26301001</v>
      </c>
      <c r="M1635">
        <v>1020201847390</v>
      </c>
    </row>
    <row r="1636" spans="1:13" x14ac:dyDescent="0.25">
      <c r="A1636" t="s">
        <v>14654</v>
      </c>
      <c r="B1636" t="s">
        <v>14655</v>
      </c>
      <c r="C1636" t="s">
        <v>14655</v>
      </c>
      <c r="D1636" t="s">
        <v>17704</v>
      </c>
      <c r="E1636" t="s">
        <v>5676</v>
      </c>
      <c r="F1636" t="s">
        <v>321</v>
      </c>
      <c r="G1636" t="s">
        <v>15998</v>
      </c>
      <c r="H1636" t="s">
        <v>15994</v>
      </c>
      <c r="J1636" t="s">
        <v>8315</v>
      </c>
      <c r="K1636" t="s">
        <v>17719</v>
      </c>
      <c r="L1636">
        <v>26301001</v>
      </c>
      <c r="M1636">
        <v>1020201847390</v>
      </c>
    </row>
    <row r="1637" spans="1:13" x14ac:dyDescent="0.25">
      <c r="A1637" t="s">
        <v>14656</v>
      </c>
      <c r="B1637" t="s">
        <v>14657</v>
      </c>
      <c r="C1637" t="s">
        <v>14657</v>
      </c>
      <c r="D1637" t="s">
        <v>17704</v>
      </c>
      <c r="E1637" t="s">
        <v>5676</v>
      </c>
      <c r="F1637" t="s">
        <v>321</v>
      </c>
      <c r="G1637" t="s">
        <v>15998</v>
      </c>
      <c r="H1637" t="s">
        <v>15994</v>
      </c>
      <c r="J1637" t="s">
        <v>8315</v>
      </c>
      <c r="K1637" t="s">
        <v>17720</v>
      </c>
      <c r="L1637">
        <v>26301001</v>
      </c>
      <c r="M1637">
        <v>1020201847390</v>
      </c>
    </row>
    <row r="1638" spans="1:13" x14ac:dyDescent="0.25">
      <c r="A1638">
        <v>235004927</v>
      </c>
      <c r="B1638" t="s">
        <v>5698</v>
      </c>
      <c r="C1638" t="s">
        <v>5698</v>
      </c>
      <c r="D1638" t="s">
        <v>17704</v>
      </c>
      <c r="E1638" t="s">
        <v>5700</v>
      </c>
      <c r="F1638" t="s">
        <v>321</v>
      </c>
      <c r="G1638" t="s">
        <v>15957</v>
      </c>
      <c r="H1638" t="s">
        <v>15994</v>
      </c>
      <c r="I1638">
        <v>4</v>
      </c>
      <c r="J1638" t="s">
        <v>8315</v>
      </c>
      <c r="K1638" t="s">
        <v>17721</v>
      </c>
      <c r="L1638">
        <v>26301001</v>
      </c>
      <c r="M1638">
        <v>1020201847357</v>
      </c>
    </row>
    <row r="1639" spans="1:13" x14ac:dyDescent="0.25">
      <c r="A1639" t="s">
        <v>14660</v>
      </c>
      <c r="B1639" t="s">
        <v>14661</v>
      </c>
      <c r="C1639" t="s">
        <v>14661</v>
      </c>
      <c r="D1639" t="s">
        <v>17704</v>
      </c>
      <c r="E1639" t="s">
        <v>5700</v>
      </c>
      <c r="F1639" t="s">
        <v>321</v>
      </c>
      <c r="G1639" t="s">
        <v>15998</v>
      </c>
      <c r="H1639" t="s">
        <v>15994</v>
      </c>
      <c r="J1639" t="s">
        <v>8315</v>
      </c>
      <c r="K1639" t="s">
        <v>17722</v>
      </c>
      <c r="L1639">
        <v>26301001</v>
      </c>
      <c r="M1639">
        <v>1020201847357</v>
      </c>
    </row>
    <row r="1640" spans="1:13" x14ac:dyDescent="0.25">
      <c r="A1640" t="s">
        <v>14662</v>
      </c>
      <c r="B1640" t="s">
        <v>14663</v>
      </c>
      <c r="C1640" t="s">
        <v>14663</v>
      </c>
      <c r="D1640" t="s">
        <v>17704</v>
      </c>
      <c r="E1640" t="s">
        <v>5700</v>
      </c>
      <c r="F1640" t="s">
        <v>321</v>
      </c>
      <c r="G1640" t="s">
        <v>15998</v>
      </c>
      <c r="H1640" t="s">
        <v>15994</v>
      </c>
      <c r="J1640" t="s">
        <v>8315</v>
      </c>
      <c r="K1640" t="s">
        <v>17723</v>
      </c>
      <c r="L1640">
        <v>26301001</v>
      </c>
      <c r="M1640">
        <v>1020201847357</v>
      </c>
    </row>
    <row r="1641" spans="1:13" x14ac:dyDescent="0.25">
      <c r="A1641" t="s">
        <v>14664</v>
      </c>
      <c r="B1641" t="s">
        <v>14665</v>
      </c>
      <c r="C1641" t="s">
        <v>14665</v>
      </c>
      <c r="D1641" t="s">
        <v>17704</v>
      </c>
      <c r="E1641" t="s">
        <v>5700</v>
      </c>
      <c r="F1641" t="s">
        <v>321</v>
      </c>
      <c r="G1641" t="s">
        <v>15998</v>
      </c>
      <c r="H1641" t="s">
        <v>15994</v>
      </c>
      <c r="J1641" t="s">
        <v>8315</v>
      </c>
      <c r="K1641" t="s">
        <v>17724</v>
      </c>
      <c r="L1641">
        <v>26301001</v>
      </c>
      <c r="M1641">
        <v>1020201847357</v>
      </c>
    </row>
    <row r="1642" spans="1:13" x14ac:dyDescent="0.25">
      <c r="A1642">
        <v>235004934</v>
      </c>
      <c r="B1642" t="s">
        <v>5680</v>
      </c>
      <c r="C1642" t="s">
        <v>5680</v>
      </c>
      <c r="D1642" t="s">
        <v>17704</v>
      </c>
      <c r="E1642" t="s">
        <v>5682</v>
      </c>
      <c r="F1642" t="s">
        <v>321</v>
      </c>
      <c r="G1642" t="s">
        <v>15957</v>
      </c>
      <c r="H1642" t="s">
        <v>15994</v>
      </c>
      <c r="I1642">
        <v>6</v>
      </c>
      <c r="J1642" t="s">
        <v>8315</v>
      </c>
      <c r="K1642" t="s">
        <v>17725</v>
      </c>
      <c r="L1642">
        <v>26301001</v>
      </c>
      <c r="M1642">
        <v>1020201847610</v>
      </c>
    </row>
    <row r="1643" spans="1:13" x14ac:dyDescent="0.25">
      <c r="A1643" t="s">
        <v>14666</v>
      </c>
      <c r="B1643" t="s">
        <v>14670</v>
      </c>
      <c r="C1643" t="s">
        <v>14670</v>
      </c>
      <c r="D1643" t="s">
        <v>17704</v>
      </c>
      <c r="E1643" t="s">
        <v>5682</v>
      </c>
      <c r="F1643" t="s">
        <v>321</v>
      </c>
      <c r="G1643" t="s">
        <v>15998</v>
      </c>
      <c r="H1643" t="s">
        <v>15994</v>
      </c>
      <c r="J1643" t="s">
        <v>8315</v>
      </c>
      <c r="K1643" t="s">
        <v>14668</v>
      </c>
      <c r="L1643">
        <v>26301001</v>
      </c>
      <c r="M1643">
        <v>1020201847610</v>
      </c>
    </row>
    <row r="1644" spans="1:13" x14ac:dyDescent="0.25">
      <c r="A1644" t="s">
        <v>14669</v>
      </c>
      <c r="B1644" t="s">
        <v>14667</v>
      </c>
      <c r="C1644" t="s">
        <v>14667</v>
      </c>
      <c r="D1644" t="s">
        <v>17704</v>
      </c>
      <c r="E1644" t="s">
        <v>5682</v>
      </c>
      <c r="F1644" t="s">
        <v>321</v>
      </c>
      <c r="G1644" t="s">
        <v>15998</v>
      </c>
      <c r="H1644" t="s">
        <v>15994</v>
      </c>
      <c r="J1644" t="s">
        <v>8315</v>
      </c>
      <c r="K1644" t="s">
        <v>17726</v>
      </c>
      <c r="L1644">
        <v>26301001</v>
      </c>
      <c r="M1644">
        <v>1020201847610</v>
      </c>
    </row>
    <row r="1645" spans="1:13" x14ac:dyDescent="0.25">
      <c r="A1645" t="s">
        <v>14671</v>
      </c>
      <c r="B1645" t="s">
        <v>14672</v>
      </c>
      <c r="C1645" t="s">
        <v>14672</v>
      </c>
      <c r="D1645" t="s">
        <v>17704</v>
      </c>
      <c r="E1645" t="s">
        <v>5682</v>
      </c>
      <c r="F1645" t="s">
        <v>321</v>
      </c>
      <c r="G1645" t="s">
        <v>15998</v>
      </c>
      <c r="H1645" t="s">
        <v>15994</v>
      </c>
      <c r="J1645" t="s">
        <v>8315</v>
      </c>
      <c r="K1645" t="s">
        <v>17727</v>
      </c>
      <c r="L1645">
        <v>26301001</v>
      </c>
      <c r="M1645">
        <v>1020201847610</v>
      </c>
    </row>
    <row r="1646" spans="1:13" x14ac:dyDescent="0.25">
      <c r="A1646" t="s">
        <v>14673</v>
      </c>
      <c r="B1646" t="s">
        <v>14674</v>
      </c>
      <c r="C1646" t="s">
        <v>14674</v>
      </c>
      <c r="D1646" t="s">
        <v>17704</v>
      </c>
      <c r="E1646" t="s">
        <v>5682</v>
      </c>
      <c r="F1646" t="s">
        <v>321</v>
      </c>
      <c r="G1646" t="s">
        <v>15998</v>
      </c>
      <c r="H1646" t="s">
        <v>15994</v>
      </c>
      <c r="J1646" t="s">
        <v>8315</v>
      </c>
      <c r="K1646" t="s">
        <v>17728</v>
      </c>
      <c r="L1646">
        <v>26301001</v>
      </c>
      <c r="M1646">
        <v>1020201847610</v>
      </c>
    </row>
    <row r="1647" spans="1:13" x14ac:dyDescent="0.25">
      <c r="A1647" t="s">
        <v>14675</v>
      </c>
      <c r="B1647" t="s">
        <v>14676</v>
      </c>
      <c r="C1647" t="s">
        <v>14676</v>
      </c>
      <c r="D1647" t="s">
        <v>17704</v>
      </c>
      <c r="E1647" t="s">
        <v>5682</v>
      </c>
      <c r="F1647" t="s">
        <v>321</v>
      </c>
      <c r="G1647" t="s">
        <v>15998</v>
      </c>
      <c r="H1647" t="s">
        <v>15994</v>
      </c>
      <c r="J1647" t="s">
        <v>8315</v>
      </c>
      <c r="K1647" t="s">
        <v>17727</v>
      </c>
      <c r="L1647">
        <v>26301001</v>
      </c>
      <c r="M1647">
        <v>1020201847610</v>
      </c>
    </row>
    <row r="1648" spans="1:13" x14ac:dyDescent="0.25">
      <c r="A1648" t="s">
        <v>14677</v>
      </c>
      <c r="B1648" t="s">
        <v>14678</v>
      </c>
      <c r="C1648" t="s">
        <v>14678</v>
      </c>
      <c r="D1648" t="s">
        <v>17704</v>
      </c>
      <c r="E1648" t="s">
        <v>5682</v>
      </c>
      <c r="F1648" t="s">
        <v>321</v>
      </c>
      <c r="G1648" t="s">
        <v>15998</v>
      </c>
      <c r="H1648" t="s">
        <v>15994</v>
      </c>
      <c r="J1648" t="s">
        <v>8315</v>
      </c>
      <c r="K1648" t="s">
        <v>17728</v>
      </c>
      <c r="L1648">
        <v>26301001</v>
      </c>
      <c r="M1648">
        <v>1020201847610</v>
      </c>
    </row>
    <row r="1649" spans="1:13" x14ac:dyDescent="0.25">
      <c r="A1649" t="s">
        <v>14679</v>
      </c>
      <c r="B1649" t="s">
        <v>14680</v>
      </c>
      <c r="C1649" t="s">
        <v>14680</v>
      </c>
      <c r="D1649" t="s">
        <v>17704</v>
      </c>
      <c r="E1649" t="s">
        <v>5682</v>
      </c>
      <c r="F1649" t="s">
        <v>321</v>
      </c>
      <c r="G1649" t="s">
        <v>15998</v>
      </c>
      <c r="H1649" t="s">
        <v>15994</v>
      </c>
      <c r="J1649" t="s">
        <v>8315</v>
      </c>
      <c r="K1649" t="s">
        <v>14681</v>
      </c>
      <c r="L1649">
        <v>26301001</v>
      </c>
      <c r="M1649">
        <v>1020201847610</v>
      </c>
    </row>
    <row r="1650" spans="1:13" x14ac:dyDescent="0.25">
      <c r="A1650">
        <v>235005039</v>
      </c>
      <c r="B1650" t="s">
        <v>5707</v>
      </c>
      <c r="C1650" t="s">
        <v>5707</v>
      </c>
      <c r="D1650" t="s">
        <v>17704</v>
      </c>
      <c r="E1650" t="s">
        <v>5709</v>
      </c>
      <c r="F1650" t="s">
        <v>566</v>
      </c>
      <c r="G1650" t="s">
        <v>15957</v>
      </c>
      <c r="H1650" t="s">
        <v>15994</v>
      </c>
      <c r="I1650">
        <v>0</v>
      </c>
      <c r="J1650" t="s">
        <v>8315</v>
      </c>
      <c r="K1650" t="s">
        <v>17730</v>
      </c>
      <c r="L1650">
        <v>26301001</v>
      </c>
      <c r="M1650">
        <v>1020201846202</v>
      </c>
    </row>
    <row r="1651" spans="1:13" x14ac:dyDescent="0.25">
      <c r="A1651">
        <v>235005046</v>
      </c>
      <c r="B1651" t="s">
        <v>5683</v>
      </c>
      <c r="C1651" t="s">
        <v>5683</v>
      </c>
      <c r="D1651" t="s">
        <v>17704</v>
      </c>
      <c r="E1651" t="s">
        <v>5685</v>
      </c>
      <c r="F1651" t="s">
        <v>566</v>
      </c>
      <c r="G1651" t="s">
        <v>15957</v>
      </c>
      <c r="H1651" t="s">
        <v>15994</v>
      </c>
      <c r="I1651">
        <v>5</v>
      </c>
      <c r="J1651" t="s">
        <v>8315</v>
      </c>
      <c r="K1651" t="s">
        <v>17731</v>
      </c>
      <c r="L1651">
        <v>26301001</v>
      </c>
      <c r="M1651">
        <v>1020201847148</v>
      </c>
    </row>
    <row r="1652" spans="1:13" x14ac:dyDescent="0.25">
      <c r="A1652" t="s">
        <v>14684</v>
      </c>
      <c r="B1652" t="s">
        <v>14685</v>
      </c>
      <c r="C1652" t="s">
        <v>14685</v>
      </c>
      <c r="D1652" t="s">
        <v>17704</v>
      </c>
      <c r="E1652" t="s">
        <v>5685</v>
      </c>
      <c r="F1652" t="s">
        <v>566</v>
      </c>
      <c r="G1652" t="s">
        <v>15998</v>
      </c>
      <c r="H1652" t="s">
        <v>15994</v>
      </c>
      <c r="J1652" t="s">
        <v>8315</v>
      </c>
      <c r="K1652" t="s">
        <v>17733</v>
      </c>
      <c r="L1652">
        <v>26301001</v>
      </c>
      <c r="M1652">
        <v>1020201847148</v>
      </c>
    </row>
    <row r="1653" spans="1:13" x14ac:dyDescent="0.25">
      <c r="A1653" t="s">
        <v>14686</v>
      </c>
      <c r="B1653" t="s">
        <v>14687</v>
      </c>
      <c r="C1653" t="s">
        <v>14687</v>
      </c>
      <c r="D1653" t="s">
        <v>17704</v>
      </c>
      <c r="E1653" t="s">
        <v>5685</v>
      </c>
      <c r="F1653" t="s">
        <v>566</v>
      </c>
      <c r="G1653" t="s">
        <v>15998</v>
      </c>
      <c r="H1653" t="s">
        <v>15994</v>
      </c>
      <c r="J1653" t="s">
        <v>8315</v>
      </c>
      <c r="K1653" t="s">
        <v>17732</v>
      </c>
      <c r="L1653">
        <v>26301001</v>
      </c>
      <c r="M1653">
        <v>1020201847148</v>
      </c>
    </row>
    <row r="1654" spans="1:13" x14ac:dyDescent="0.25">
      <c r="A1654" t="s">
        <v>14688</v>
      </c>
      <c r="B1654" t="s">
        <v>14689</v>
      </c>
      <c r="C1654" t="s">
        <v>14689</v>
      </c>
      <c r="D1654" t="s">
        <v>17704</v>
      </c>
      <c r="E1654" t="s">
        <v>5685</v>
      </c>
      <c r="F1654" t="s">
        <v>566</v>
      </c>
      <c r="G1654" t="s">
        <v>15998</v>
      </c>
      <c r="H1654" t="s">
        <v>15994</v>
      </c>
      <c r="J1654" t="s">
        <v>8315</v>
      </c>
      <c r="K1654" t="s">
        <v>14690</v>
      </c>
      <c r="L1654">
        <v>26301001</v>
      </c>
      <c r="M1654">
        <v>1020201847148</v>
      </c>
    </row>
    <row r="1655" spans="1:13" x14ac:dyDescent="0.25">
      <c r="A1655" t="s">
        <v>14691</v>
      </c>
      <c r="B1655" t="s">
        <v>14692</v>
      </c>
      <c r="C1655" t="s">
        <v>14692</v>
      </c>
      <c r="D1655" t="s">
        <v>17704</v>
      </c>
      <c r="E1655" t="s">
        <v>5685</v>
      </c>
      <c r="F1655" t="s">
        <v>566</v>
      </c>
      <c r="G1655" t="s">
        <v>15998</v>
      </c>
      <c r="H1655" t="s">
        <v>15994</v>
      </c>
      <c r="J1655" t="s">
        <v>8315</v>
      </c>
      <c r="K1655" t="s">
        <v>17734</v>
      </c>
      <c r="L1655">
        <v>26301001</v>
      </c>
      <c r="M1655">
        <v>1020201847148</v>
      </c>
    </row>
    <row r="1656" spans="1:13" x14ac:dyDescent="0.25">
      <c r="A1656">
        <v>235005053</v>
      </c>
      <c r="B1656" t="s">
        <v>5662</v>
      </c>
      <c r="C1656" t="s">
        <v>5662</v>
      </c>
      <c r="D1656" t="s">
        <v>17704</v>
      </c>
      <c r="E1656" t="s">
        <v>5664</v>
      </c>
      <c r="F1656" t="s">
        <v>566</v>
      </c>
      <c r="G1656" t="s">
        <v>15957</v>
      </c>
      <c r="H1656" t="s">
        <v>15994</v>
      </c>
      <c r="I1656">
        <v>2</v>
      </c>
      <c r="J1656" t="s">
        <v>8315</v>
      </c>
      <c r="K1656" t="s">
        <v>17735</v>
      </c>
      <c r="L1656">
        <v>26301001</v>
      </c>
      <c r="M1656">
        <v>1020201846752</v>
      </c>
    </row>
    <row r="1657" spans="1:13" x14ac:dyDescent="0.25">
      <c r="A1657" t="s">
        <v>14693</v>
      </c>
      <c r="B1657" t="s">
        <v>14694</v>
      </c>
      <c r="C1657" t="s">
        <v>14694</v>
      </c>
      <c r="D1657" t="s">
        <v>17704</v>
      </c>
      <c r="E1657" t="s">
        <v>5664</v>
      </c>
      <c r="F1657" t="s">
        <v>566</v>
      </c>
      <c r="G1657" t="s">
        <v>15998</v>
      </c>
      <c r="H1657" t="s">
        <v>15994</v>
      </c>
      <c r="J1657" t="s">
        <v>8315</v>
      </c>
      <c r="K1657" t="s">
        <v>14702</v>
      </c>
      <c r="L1657">
        <v>26301001</v>
      </c>
      <c r="M1657">
        <v>1020201846752</v>
      </c>
    </row>
    <row r="1658" spans="1:13" x14ac:dyDescent="0.25">
      <c r="A1658" t="s">
        <v>14695</v>
      </c>
      <c r="B1658" t="s">
        <v>14696</v>
      </c>
      <c r="C1658" t="s">
        <v>14696</v>
      </c>
      <c r="D1658" t="s">
        <v>17704</v>
      </c>
      <c r="E1658" t="s">
        <v>5664</v>
      </c>
      <c r="F1658" t="s">
        <v>566</v>
      </c>
      <c r="G1658" t="s">
        <v>15998</v>
      </c>
      <c r="H1658" t="s">
        <v>15994</v>
      </c>
      <c r="J1658" t="s">
        <v>8315</v>
      </c>
      <c r="K1658" t="s">
        <v>17736</v>
      </c>
      <c r="L1658">
        <v>26301001</v>
      </c>
      <c r="M1658">
        <v>1020201846752</v>
      </c>
    </row>
    <row r="1659" spans="1:13" x14ac:dyDescent="0.25">
      <c r="A1659" t="s">
        <v>14697</v>
      </c>
      <c r="B1659" t="s">
        <v>14698</v>
      </c>
      <c r="C1659" t="s">
        <v>14698</v>
      </c>
      <c r="D1659" t="s">
        <v>17704</v>
      </c>
      <c r="E1659" t="s">
        <v>5664</v>
      </c>
      <c r="F1659" t="s">
        <v>566</v>
      </c>
      <c r="G1659" t="s">
        <v>15998</v>
      </c>
      <c r="H1659" t="s">
        <v>15994</v>
      </c>
      <c r="J1659" t="s">
        <v>8416</v>
      </c>
      <c r="K1659" t="s">
        <v>14699</v>
      </c>
      <c r="L1659">
        <v>26301001</v>
      </c>
      <c r="M1659">
        <v>1020201846752</v>
      </c>
    </row>
    <row r="1660" spans="1:13" x14ac:dyDescent="0.25">
      <c r="A1660" t="s">
        <v>14700</v>
      </c>
      <c r="B1660" t="s">
        <v>14701</v>
      </c>
      <c r="C1660" t="s">
        <v>14701</v>
      </c>
      <c r="D1660" t="s">
        <v>17704</v>
      </c>
      <c r="E1660" t="s">
        <v>5664</v>
      </c>
      <c r="F1660" t="s">
        <v>566</v>
      </c>
      <c r="G1660" t="s">
        <v>15998</v>
      </c>
      <c r="H1660" t="s">
        <v>15994</v>
      </c>
      <c r="J1660" t="s">
        <v>8416</v>
      </c>
      <c r="K1660" t="s">
        <v>14702</v>
      </c>
      <c r="L1660">
        <v>26301001</v>
      </c>
      <c r="M1660">
        <v>1020201846752</v>
      </c>
    </row>
    <row r="1661" spans="1:13" x14ac:dyDescent="0.25">
      <c r="A1661" t="s">
        <v>14703</v>
      </c>
      <c r="B1661" t="s">
        <v>14704</v>
      </c>
      <c r="C1661" t="s">
        <v>14704</v>
      </c>
      <c r="D1661" t="s">
        <v>17704</v>
      </c>
      <c r="E1661" t="s">
        <v>5664</v>
      </c>
      <c r="F1661" t="s">
        <v>566</v>
      </c>
      <c r="G1661" t="s">
        <v>15998</v>
      </c>
      <c r="H1661" t="s">
        <v>15994</v>
      </c>
      <c r="J1661" t="s">
        <v>8416</v>
      </c>
      <c r="K1661" t="s">
        <v>14705</v>
      </c>
      <c r="L1661">
        <v>26301001</v>
      </c>
      <c r="M1661">
        <v>1020201846752</v>
      </c>
    </row>
    <row r="1662" spans="1:13" x14ac:dyDescent="0.25">
      <c r="A1662" t="s">
        <v>14706</v>
      </c>
      <c r="B1662" t="s">
        <v>14707</v>
      </c>
      <c r="C1662" t="s">
        <v>14707</v>
      </c>
      <c r="D1662" t="s">
        <v>17704</v>
      </c>
      <c r="E1662" t="s">
        <v>5664</v>
      </c>
      <c r="F1662" t="s">
        <v>566</v>
      </c>
      <c r="G1662" t="s">
        <v>15998</v>
      </c>
      <c r="H1662" t="s">
        <v>15994</v>
      </c>
      <c r="J1662" t="s">
        <v>8416</v>
      </c>
      <c r="K1662" t="s">
        <v>14708</v>
      </c>
      <c r="L1662">
        <v>26301001</v>
      </c>
      <c r="M1662">
        <v>1020201846752</v>
      </c>
    </row>
    <row r="1663" spans="1:13" x14ac:dyDescent="0.25">
      <c r="A1663">
        <v>236002619</v>
      </c>
      <c r="B1663" t="s">
        <v>6392</v>
      </c>
      <c r="C1663" t="s">
        <v>6392</v>
      </c>
      <c r="D1663" t="s">
        <v>17737</v>
      </c>
      <c r="E1663" t="s">
        <v>6394</v>
      </c>
      <c r="F1663" t="s">
        <v>321</v>
      </c>
      <c r="G1663" t="s">
        <v>15957</v>
      </c>
      <c r="H1663" t="s">
        <v>15994</v>
      </c>
      <c r="I1663">
        <v>0</v>
      </c>
      <c r="J1663" t="s">
        <v>8315</v>
      </c>
      <c r="K1663" t="s">
        <v>17738</v>
      </c>
      <c r="L1663">
        <v>23601001</v>
      </c>
      <c r="M1663">
        <v>1020200787727</v>
      </c>
    </row>
    <row r="1664" spans="1:13" x14ac:dyDescent="0.25">
      <c r="A1664">
        <v>236002810</v>
      </c>
      <c r="B1664" t="s">
        <v>6407</v>
      </c>
      <c r="C1664" t="s">
        <v>6407</v>
      </c>
      <c r="D1664" t="s">
        <v>17737</v>
      </c>
      <c r="E1664" t="s">
        <v>6409</v>
      </c>
      <c r="F1664" t="s">
        <v>321</v>
      </c>
      <c r="G1664" t="s">
        <v>15957</v>
      </c>
      <c r="H1664" t="s">
        <v>15994</v>
      </c>
      <c r="I1664">
        <v>12</v>
      </c>
      <c r="J1664" t="s">
        <v>8315</v>
      </c>
      <c r="K1664" t="s">
        <v>17739</v>
      </c>
      <c r="L1664">
        <v>23601001</v>
      </c>
      <c r="M1664">
        <v>1020200785659</v>
      </c>
    </row>
    <row r="1665" spans="1:13" x14ac:dyDescent="0.25">
      <c r="A1665" t="s">
        <v>14709</v>
      </c>
      <c r="B1665" t="s">
        <v>14710</v>
      </c>
      <c r="C1665" t="s">
        <v>14710</v>
      </c>
      <c r="D1665" t="s">
        <v>17737</v>
      </c>
      <c r="E1665" t="s">
        <v>6409</v>
      </c>
      <c r="F1665" t="s">
        <v>321</v>
      </c>
      <c r="G1665" t="s">
        <v>15998</v>
      </c>
      <c r="H1665" t="s">
        <v>15994</v>
      </c>
      <c r="J1665" t="s">
        <v>8315</v>
      </c>
      <c r="K1665" t="s">
        <v>17740</v>
      </c>
      <c r="L1665">
        <v>23601001</v>
      </c>
      <c r="M1665">
        <v>1020200785659</v>
      </c>
    </row>
    <row r="1666" spans="1:13" x14ac:dyDescent="0.25">
      <c r="A1666" t="s">
        <v>14711</v>
      </c>
      <c r="B1666" t="s">
        <v>14712</v>
      </c>
      <c r="C1666" t="s">
        <v>14712</v>
      </c>
      <c r="D1666" t="s">
        <v>17737</v>
      </c>
      <c r="E1666" t="s">
        <v>6409</v>
      </c>
      <c r="F1666" t="s">
        <v>321</v>
      </c>
      <c r="G1666" t="s">
        <v>15998</v>
      </c>
      <c r="H1666" t="s">
        <v>15994</v>
      </c>
      <c r="J1666" t="s">
        <v>8315</v>
      </c>
      <c r="K1666" t="s">
        <v>17741</v>
      </c>
      <c r="L1666">
        <v>23601001</v>
      </c>
      <c r="M1666">
        <v>1020200785659</v>
      </c>
    </row>
    <row r="1667" spans="1:13" x14ac:dyDescent="0.25">
      <c r="A1667" t="s">
        <v>14713</v>
      </c>
      <c r="B1667" t="s">
        <v>14714</v>
      </c>
      <c r="C1667" t="s">
        <v>14714</v>
      </c>
      <c r="D1667" t="s">
        <v>17737</v>
      </c>
      <c r="E1667" t="s">
        <v>6409</v>
      </c>
      <c r="F1667" t="s">
        <v>321</v>
      </c>
      <c r="G1667" t="s">
        <v>15998</v>
      </c>
      <c r="H1667" t="s">
        <v>15994</v>
      </c>
      <c r="J1667" t="s">
        <v>8315</v>
      </c>
      <c r="K1667" t="s">
        <v>17742</v>
      </c>
      <c r="L1667">
        <v>23601001</v>
      </c>
      <c r="M1667">
        <v>1020200785659</v>
      </c>
    </row>
    <row r="1668" spans="1:13" x14ac:dyDescent="0.25">
      <c r="A1668" t="s">
        <v>14715</v>
      </c>
      <c r="B1668" t="s">
        <v>14716</v>
      </c>
      <c r="C1668" t="s">
        <v>14716</v>
      </c>
      <c r="D1668" t="s">
        <v>17737</v>
      </c>
      <c r="E1668" t="s">
        <v>6409</v>
      </c>
      <c r="F1668" t="s">
        <v>321</v>
      </c>
      <c r="G1668" t="s">
        <v>15998</v>
      </c>
      <c r="H1668" t="s">
        <v>15994</v>
      </c>
      <c r="J1668" t="s">
        <v>8315</v>
      </c>
      <c r="K1668" t="s">
        <v>17740</v>
      </c>
      <c r="L1668">
        <v>23601001</v>
      </c>
      <c r="M1668">
        <v>1020200785659</v>
      </c>
    </row>
    <row r="1669" spans="1:13" x14ac:dyDescent="0.25">
      <c r="A1669" t="s">
        <v>14717</v>
      </c>
      <c r="B1669" t="s">
        <v>14718</v>
      </c>
      <c r="C1669" t="s">
        <v>14718</v>
      </c>
      <c r="D1669" t="s">
        <v>17737</v>
      </c>
      <c r="E1669" t="s">
        <v>6409</v>
      </c>
      <c r="F1669" t="s">
        <v>321</v>
      </c>
      <c r="G1669" t="s">
        <v>15998</v>
      </c>
      <c r="H1669" t="s">
        <v>15994</v>
      </c>
      <c r="J1669" t="s">
        <v>8315</v>
      </c>
      <c r="K1669" t="s">
        <v>17741</v>
      </c>
      <c r="L1669">
        <v>23601001</v>
      </c>
      <c r="M1669">
        <v>1020200785659</v>
      </c>
    </row>
    <row r="1670" spans="1:13" x14ac:dyDescent="0.25">
      <c r="A1670" t="s">
        <v>14719</v>
      </c>
      <c r="B1670" t="s">
        <v>14720</v>
      </c>
      <c r="C1670" t="s">
        <v>14720</v>
      </c>
      <c r="D1670" t="s">
        <v>17737</v>
      </c>
      <c r="E1670" t="s">
        <v>6409</v>
      </c>
      <c r="F1670" t="s">
        <v>321</v>
      </c>
      <c r="G1670" t="s">
        <v>15998</v>
      </c>
      <c r="H1670" t="s">
        <v>15994</v>
      </c>
      <c r="J1670" t="s">
        <v>8315</v>
      </c>
      <c r="K1670" t="s">
        <v>17742</v>
      </c>
      <c r="L1670">
        <v>23601001</v>
      </c>
      <c r="M1670">
        <v>1020200785659</v>
      </c>
    </row>
    <row r="1671" spans="1:13" x14ac:dyDescent="0.25">
      <c r="A1671" t="s">
        <v>14721</v>
      </c>
      <c r="B1671" t="s">
        <v>14722</v>
      </c>
      <c r="C1671" t="s">
        <v>14722</v>
      </c>
      <c r="D1671" t="s">
        <v>17737</v>
      </c>
      <c r="E1671" t="s">
        <v>6409</v>
      </c>
      <c r="F1671" t="s">
        <v>321</v>
      </c>
      <c r="G1671" t="s">
        <v>15998</v>
      </c>
      <c r="H1671" t="s">
        <v>15994</v>
      </c>
      <c r="J1671" t="s">
        <v>8315</v>
      </c>
      <c r="K1671" t="s">
        <v>17743</v>
      </c>
      <c r="L1671">
        <v>23601001</v>
      </c>
      <c r="M1671">
        <v>1020200785659</v>
      </c>
    </row>
    <row r="1672" spans="1:13" x14ac:dyDescent="0.25">
      <c r="A1672" t="s">
        <v>14723</v>
      </c>
      <c r="B1672" t="s">
        <v>14724</v>
      </c>
      <c r="C1672" t="s">
        <v>14724</v>
      </c>
      <c r="D1672" t="s">
        <v>17737</v>
      </c>
      <c r="E1672" t="s">
        <v>6409</v>
      </c>
      <c r="F1672" t="s">
        <v>321</v>
      </c>
      <c r="G1672" t="s">
        <v>15998</v>
      </c>
      <c r="H1672" t="s">
        <v>15994</v>
      </c>
      <c r="J1672" t="s">
        <v>8315</v>
      </c>
      <c r="K1672" t="s">
        <v>17744</v>
      </c>
      <c r="L1672">
        <v>23601001</v>
      </c>
      <c r="M1672">
        <v>1020200785659</v>
      </c>
    </row>
    <row r="1673" spans="1:13" x14ac:dyDescent="0.25">
      <c r="A1673" t="s">
        <v>14725</v>
      </c>
      <c r="B1673" t="s">
        <v>14726</v>
      </c>
      <c r="C1673" t="s">
        <v>14726</v>
      </c>
      <c r="D1673" t="s">
        <v>17737</v>
      </c>
      <c r="E1673" t="s">
        <v>6409</v>
      </c>
      <c r="F1673" t="s">
        <v>321</v>
      </c>
      <c r="G1673" t="s">
        <v>15998</v>
      </c>
      <c r="H1673" t="s">
        <v>15994</v>
      </c>
      <c r="J1673" t="s">
        <v>8315</v>
      </c>
      <c r="K1673" t="s">
        <v>17745</v>
      </c>
      <c r="L1673">
        <v>23601001</v>
      </c>
      <c r="M1673">
        <v>1020200785659</v>
      </c>
    </row>
    <row r="1674" spans="1:13" x14ac:dyDescent="0.25">
      <c r="A1674" t="s">
        <v>14727</v>
      </c>
      <c r="B1674" t="s">
        <v>14728</v>
      </c>
      <c r="C1674" t="s">
        <v>14728</v>
      </c>
      <c r="D1674" t="s">
        <v>17737</v>
      </c>
      <c r="E1674" t="s">
        <v>6409</v>
      </c>
      <c r="F1674" t="s">
        <v>321</v>
      </c>
      <c r="G1674" t="s">
        <v>15998</v>
      </c>
      <c r="H1674" t="s">
        <v>15994</v>
      </c>
      <c r="J1674" t="s">
        <v>8315</v>
      </c>
      <c r="K1674" t="s">
        <v>17746</v>
      </c>
      <c r="L1674">
        <v>23601001</v>
      </c>
      <c r="M1674">
        <v>1020200785659</v>
      </c>
    </row>
    <row r="1675" spans="1:13" x14ac:dyDescent="0.25">
      <c r="A1675">
        <v>236002866</v>
      </c>
      <c r="B1675" t="s">
        <v>5732</v>
      </c>
      <c r="C1675" t="s">
        <v>5732</v>
      </c>
      <c r="D1675" t="s">
        <v>17737</v>
      </c>
      <c r="E1675" t="s">
        <v>17747</v>
      </c>
      <c r="F1675" t="s">
        <v>321</v>
      </c>
      <c r="G1675" t="s">
        <v>15957</v>
      </c>
      <c r="H1675" t="s">
        <v>15994</v>
      </c>
      <c r="I1675">
        <v>0</v>
      </c>
      <c r="J1675" t="s">
        <v>8315</v>
      </c>
      <c r="K1675" t="s">
        <v>17748</v>
      </c>
      <c r="L1675">
        <v>23601001</v>
      </c>
      <c r="M1675">
        <v>1020200785670</v>
      </c>
    </row>
    <row r="1676" spans="1:13" x14ac:dyDescent="0.25">
      <c r="A1676">
        <v>236002908</v>
      </c>
      <c r="B1676" t="s">
        <v>5738</v>
      </c>
      <c r="C1676" t="s">
        <v>5738</v>
      </c>
      <c r="D1676" t="s">
        <v>17737</v>
      </c>
      <c r="E1676" t="s">
        <v>17749</v>
      </c>
      <c r="F1676" t="s">
        <v>321</v>
      </c>
      <c r="G1676" t="s">
        <v>15957</v>
      </c>
      <c r="H1676" t="s">
        <v>15994</v>
      </c>
      <c r="I1676">
        <v>0</v>
      </c>
      <c r="J1676" t="s">
        <v>8315</v>
      </c>
      <c r="K1676" t="s">
        <v>17750</v>
      </c>
      <c r="L1676">
        <v>23601001</v>
      </c>
      <c r="M1676">
        <v>1020200785758</v>
      </c>
    </row>
    <row r="1677" spans="1:13" x14ac:dyDescent="0.25">
      <c r="A1677">
        <v>236002930</v>
      </c>
      <c r="B1677" t="s">
        <v>5735</v>
      </c>
      <c r="C1677" t="s">
        <v>5735</v>
      </c>
      <c r="D1677" t="s">
        <v>17737</v>
      </c>
      <c r="E1677" t="s">
        <v>5737</v>
      </c>
      <c r="F1677" t="s">
        <v>321</v>
      </c>
      <c r="G1677" t="s">
        <v>15957</v>
      </c>
      <c r="H1677" t="s">
        <v>15994</v>
      </c>
      <c r="I1677">
        <v>0</v>
      </c>
      <c r="J1677" t="s">
        <v>8315</v>
      </c>
      <c r="K1677" t="s">
        <v>17751</v>
      </c>
      <c r="L1677">
        <v>23601001</v>
      </c>
      <c r="M1677">
        <v>1020200785703</v>
      </c>
    </row>
    <row r="1678" spans="1:13" x14ac:dyDescent="0.25">
      <c r="A1678">
        <v>236002954</v>
      </c>
      <c r="B1678" t="s">
        <v>5729</v>
      </c>
      <c r="C1678" t="s">
        <v>5729</v>
      </c>
      <c r="D1678" t="s">
        <v>17737</v>
      </c>
      <c r="E1678" t="s">
        <v>5731</v>
      </c>
      <c r="F1678" t="s">
        <v>321</v>
      </c>
      <c r="G1678" t="s">
        <v>15957</v>
      </c>
      <c r="H1678" t="s">
        <v>15994</v>
      </c>
      <c r="I1678">
        <v>0</v>
      </c>
      <c r="J1678" t="s">
        <v>8315</v>
      </c>
      <c r="K1678" t="s">
        <v>17752</v>
      </c>
      <c r="L1678">
        <v>23601001</v>
      </c>
      <c r="M1678">
        <v>1020200785615</v>
      </c>
    </row>
    <row r="1679" spans="1:13" x14ac:dyDescent="0.25">
      <c r="A1679">
        <v>236003027</v>
      </c>
      <c r="B1679" t="s">
        <v>6398</v>
      </c>
      <c r="C1679" t="s">
        <v>6398</v>
      </c>
      <c r="D1679" t="s">
        <v>17737</v>
      </c>
      <c r="E1679" t="s">
        <v>6400</v>
      </c>
      <c r="F1679" t="s">
        <v>321</v>
      </c>
      <c r="G1679" t="s">
        <v>15957</v>
      </c>
      <c r="H1679" t="s">
        <v>15994</v>
      </c>
      <c r="I1679">
        <v>7</v>
      </c>
      <c r="J1679" t="s">
        <v>8315</v>
      </c>
      <c r="K1679" t="s">
        <v>17753</v>
      </c>
      <c r="L1679">
        <v>23601001</v>
      </c>
      <c r="M1679">
        <v>1020200785879</v>
      </c>
    </row>
    <row r="1680" spans="1:13" x14ac:dyDescent="0.25">
      <c r="A1680" t="s">
        <v>14729</v>
      </c>
      <c r="B1680" t="s">
        <v>14730</v>
      </c>
      <c r="C1680" t="s">
        <v>14730</v>
      </c>
      <c r="D1680" t="s">
        <v>17737</v>
      </c>
      <c r="E1680" t="s">
        <v>6400</v>
      </c>
      <c r="F1680" t="s">
        <v>321</v>
      </c>
      <c r="G1680" t="s">
        <v>15998</v>
      </c>
      <c r="H1680" t="s">
        <v>15994</v>
      </c>
      <c r="J1680" t="s">
        <v>8315</v>
      </c>
      <c r="K1680" t="s">
        <v>17754</v>
      </c>
      <c r="L1680">
        <v>23601001</v>
      </c>
      <c r="M1680">
        <v>1020200785879</v>
      </c>
    </row>
    <row r="1681" spans="1:13" x14ac:dyDescent="0.25">
      <c r="A1681" t="s">
        <v>14731</v>
      </c>
      <c r="B1681" t="s">
        <v>14732</v>
      </c>
      <c r="C1681" t="s">
        <v>14732</v>
      </c>
      <c r="D1681" t="s">
        <v>17737</v>
      </c>
      <c r="E1681" t="s">
        <v>6400</v>
      </c>
      <c r="F1681" t="s">
        <v>321</v>
      </c>
      <c r="G1681" t="s">
        <v>15998</v>
      </c>
      <c r="H1681" t="s">
        <v>15994</v>
      </c>
      <c r="J1681" t="s">
        <v>8315</v>
      </c>
      <c r="K1681" t="s">
        <v>14761</v>
      </c>
      <c r="L1681">
        <v>23601001</v>
      </c>
      <c r="M1681">
        <v>1020200785879</v>
      </c>
    </row>
    <row r="1682" spans="1:13" x14ac:dyDescent="0.25">
      <c r="A1682" t="s">
        <v>14733</v>
      </c>
      <c r="B1682" t="s">
        <v>14734</v>
      </c>
      <c r="C1682" t="s">
        <v>14734</v>
      </c>
      <c r="D1682" t="s">
        <v>17737</v>
      </c>
      <c r="E1682" t="s">
        <v>6400</v>
      </c>
      <c r="F1682" t="s">
        <v>321</v>
      </c>
      <c r="G1682" t="s">
        <v>15998</v>
      </c>
      <c r="H1682" t="s">
        <v>15994</v>
      </c>
      <c r="J1682" t="s">
        <v>8315</v>
      </c>
      <c r="K1682" t="s">
        <v>17755</v>
      </c>
      <c r="L1682">
        <v>23601001</v>
      </c>
      <c r="M1682">
        <v>1020200785879</v>
      </c>
    </row>
    <row r="1683" spans="1:13" x14ac:dyDescent="0.25">
      <c r="A1683" t="s">
        <v>14735</v>
      </c>
      <c r="B1683" t="s">
        <v>14736</v>
      </c>
      <c r="C1683" t="s">
        <v>14736</v>
      </c>
      <c r="D1683" t="s">
        <v>17737</v>
      </c>
      <c r="E1683" t="s">
        <v>6400</v>
      </c>
      <c r="F1683" t="s">
        <v>321</v>
      </c>
      <c r="G1683" t="s">
        <v>15998</v>
      </c>
      <c r="H1683" t="s">
        <v>15994</v>
      </c>
      <c r="J1683" t="s">
        <v>8315</v>
      </c>
      <c r="K1683" t="s">
        <v>17756</v>
      </c>
      <c r="L1683">
        <v>23601001</v>
      </c>
      <c r="M1683">
        <v>1020200785879</v>
      </c>
    </row>
    <row r="1684" spans="1:13" x14ac:dyDescent="0.25">
      <c r="A1684" t="s">
        <v>14737</v>
      </c>
      <c r="B1684" t="s">
        <v>14738</v>
      </c>
      <c r="C1684" t="s">
        <v>14738</v>
      </c>
      <c r="D1684" t="s">
        <v>17737</v>
      </c>
      <c r="E1684" t="s">
        <v>6400</v>
      </c>
      <c r="F1684" t="s">
        <v>321</v>
      </c>
      <c r="G1684" t="s">
        <v>15998</v>
      </c>
      <c r="H1684" t="s">
        <v>15994</v>
      </c>
      <c r="J1684" t="s">
        <v>8315</v>
      </c>
      <c r="K1684" t="s">
        <v>17757</v>
      </c>
      <c r="L1684">
        <v>23601001</v>
      </c>
      <c r="M1684">
        <v>1020200785879</v>
      </c>
    </row>
    <row r="1685" spans="1:13" x14ac:dyDescent="0.25">
      <c r="A1685" t="s">
        <v>14739</v>
      </c>
      <c r="B1685" t="s">
        <v>14743</v>
      </c>
      <c r="C1685" t="s">
        <v>14743</v>
      </c>
      <c r="D1685" t="s">
        <v>17737</v>
      </c>
      <c r="E1685" t="s">
        <v>6400</v>
      </c>
      <c r="F1685" t="s">
        <v>321</v>
      </c>
      <c r="G1685" t="s">
        <v>15998</v>
      </c>
      <c r="H1685" t="s">
        <v>15994</v>
      </c>
      <c r="J1685" t="s">
        <v>8315</v>
      </c>
      <c r="K1685" t="s">
        <v>17758</v>
      </c>
      <c r="L1685">
        <v>23601001</v>
      </c>
      <c r="M1685">
        <v>1020200785879</v>
      </c>
    </row>
    <row r="1686" spans="1:13" x14ac:dyDescent="0.25">
      <c r="A1686" t="s">
        <v>14742</v>
      </c>
      <c r="B1686" t="s">
        <v>14745</v>
      </c>
      <c r="C1686" t="s">
        <v>14745</v>
      </c>
      <c r="D1686" t="s">
        <v>17737</v>
      </c>
      <c r="E1686" t="s">
        <v>6400</v>
      </c>
      <c r="F1686" t="s">
        <v>321</v>
      </c>
      <c r="G1686" t="s">
        <v>15998</v>
      </c>
      <c r="H1686" t="s">
        <v>15994</v>
      </c>
      <c r="J1686" t="s">
        <v>8315</v>
      </c>
      <c r="K1686" t="s">
        <v>14747</v>
      </c>
      <c r="L1686">
        <v>23601001</v>
      </c>
      <c r="M1686">
        <v>1020200785879</v>
      </c>
    </row>
    <row r="1687" spans="1:13" x14ac:dyDescent="0.25">
      <c r="A1687" t="s">
        <v>14744</v>
      </c>
      <c r="B1687" t="s">
        <v>14748</v>
      </c>
      <c r="C1687" t="s">
        <v>14748</v>
      </c>
      <c r="D1687" t="s">
        <v>17737</v>
      </c>
      <c r="E1687" t="s">
        <v>6400</v>
      </c>
      <c r="F1687" t="s">
        <v>321</v>
      </c>
      <c r="G1687" t="s">
        <v>15998</v>
      </c>
      <c r="H1687" t="s">
        <v>15994</v>
      </c>
      <c r="J1687" t="s">
        <v>8416</v>
      </c>
      <c r="K1687" t="s">
        <v>14749</v>
      </c>
      <c r="L1687">
        <v>23601001</v>
      </c>
      <c r="M1687">
        <v>1020200785879</v>
      </c>
    </row>
    <row r="1688" spans="1:13" x14ac:dyDescent="0.25">
      <c r="A1688" t="s">
        <v>14746</v>
      </c>
      <c r="B1688" t="s">
        <v>14740</v>
      </c>
      <c r="C1688" t="s">
        <v>14740</v>
      </c>
      <c r="D1688" t="s">
        <v>17737</v>
      </c>
      <c r="E1688" t="s">
        <v>6400</v>
      </c>
      <c r="F1688" t="s">
        <v>321</v>
      </c>
      <c r="G1688" t="s">
        <v>15998</v>
      </c>
      <c r="H1688" t="s">
        <v>15994</v>
      </c>
      <c r="J1688" t="s">
        <v>8416</v>
      </c>
      <c r="K1688" t="s">
        <v>14741</v>
      </c>
      <c r="L1688">
        <v>23601001</v>
      </c>
      <c r="M1688">
        <v>1020200785879</v>
      </c>
    </row>
    <row r="1689" spans="1:13" x14ac:dyDescent="0.25">
      <c r="A1689">
        <v>236003429</v>
      </c>
      <c r="B1689" t="s">
        <v>5726</v>
      </c>
      <c r="C1689" t="s">
        <v>5726</v>
      </c>
      <c r="D1689" t="s">
        <v>17737</v>
      </c>
      <c r="E1689" t="s">
        <v>5728</v>
      </c>
      <c r="F1689" t="s">
        <v>321</v>
      </c>
      <c r="G1689" t="s">
        <v>15957</v>
      </c>
      <c r="H1689" t="s">
        <v>15994</v>
      </c>
      <c r="I1689">
        <v>0</v>
      </c>
      <c r="J1689" t="s">
        <v>8315</v>
      </c>
      <c r="K1689" t="s">
        <v>10052</v>
      </c>
      <c r="L1689">
        <v>23601001</v>
      </c>
      <c r="M1689">
        <v>1020200785660</v>
      </c>
    </row>
    <row r="1690" spans="1:13" x14ac:dyDescent="0.25">
      <c r="A1690">
        <v>236003845</v>
      </c>
      <c r="B1690" t="s">
        <v>17759</v>
      </c>
      <c r="C1690" t="s">
        <v>17759</v>
      </c>
      <c r="D1690" t="s">
        <v>17737</v>
      </c>
      <c r="E1690" t="s">
        <v>6406</v>
      </c>
      <c r="F1690" t="s">
        <v>414</v>
      </c>
      <c r="G1690" t="s">
        <v>15957</v>
      </c>
      <c r="H1690" t="s">
        <v>15994</v>
      </c>
      <c r="I1690">
        <v>4</v>
      </c>
      <c r="J1690" t="s">
        <v>8315</v>
      </c>
      <c r="K1690" t="s">
        <v>17760</v>
      </c>
      <c r="L1690">
        <v>23601001</v>
      </c>
      <c r="M1690">
        <v>1050200872150</v>
      </c>
    </row>
    <row r="1691" spans="1:13" x14ac:dyDescent="0.25">
      <c r="A1691" t="s">
        <v>14750</v>
      </c>
      <c r="B1691" t="s">
        <v>14751</v>
      </c>
      <c r="C1691" t="s">
        <v>14751</v>
      </c>
      <c r="D1691" t="s">
        <v>17737</v>
      </c>
      <c r="E1691" t="s">
        <v>6406</v>
      </c>
      <c r="F1691" t="s">
        <v>414</v>
      </c>
      <c r="G1691" t="s">
        <v>15998</v>
      </c>
      <c r="H1691" t="s">
        <v>15994</v>
      </c>
      <c r="J1691" t="s">
        <v>8315</v>
      </c>
      <c r="K1691" t="s">
        <v>17754</v>
      </c>
      <c r="L1691">
        <v>23601001</v>
      </c>
      <c r="M1691">
        <v>1050200872150</v>
      </c>
    </row>
    <row r="1692" spans="1:13" x14ac:dyDescent="0.25">
      <c r="A1692" t="s">
        <v>14752</v>
      </c>
      <c r="B1692" t="s">
        <v>14753</v>
      </c>
      <c r="C1692" t="s">
        <v>14753</v>
      </c>
      <c r="D1692" t="s">
        <v>17737</v>
      </c>
      <c r="E1692" t="s">
        <v>6406</v>
      </c>
      <c r="F1692" t="s">
        <v>414</v>
      </c>
      <c r="G1692" t="s">
        <v>15998</v>
      </c>
      <c r="H1692" t="s">
        <v>15994</v>
      </c>
      <c r="J1692" t="s">
        <v>8315</v>
      </c>
      <c r="K1692" t="s">
        <v>17761</v>
      </c>
      <c r="L1692">
        <v>23601001</v>
      </c>
      <c r="M1692">
        <v>1050200872150</v>
      </c>
    </row>
    <row r="1693" spans="1:13" x14ac:dyDescent="0.25">
      <c r="A1693" t="s">
        <v>14754</v>
      </c>
      <c r="B1693" t="s">
        <v>14755</v>
      </c>
      <c r="C1693" t="s">
        <v>14755</v>
      </c>
      <c r="D1693" t="s">
        <v>17737</v>
      </c>
      <c r="E1693" t="s">
        <v>6406</v>
      </c>
      <c r="F1693" t="s">
        <v>414</v>
      </c>
      <c r="G1693" t="s">
        <v>15998</v>
      </c>
      <c r="H1693" t="s">
        <v>15994</v>
      </c>
      <c r="J1693" t="s">
        <v>8315</v>
      </c>
      <c r="K1693" t="s">
        <v>17745</v>
      </c>
      <c r="L1693">
        <v>23601001</v>
      </c>
      <c r="M1693">
        <v>1050200872150</v>
      </c>
    </row>
    <row r="1694" spans="1:13" x14ac:dyDescent="0.25">
      <c r="A1694" t="s">
        <v>14756</v>
      </c>
      <c r="B1694" t="s">
        <v>14757</v>
      </c>
      <c r="C1694" t="s">
        <v>14757</v>
      </c>
      <c r="D1694" t="s">
        <v>17737</v>
      </c>
      <c r="E1694" t="s">
        <v>6406</v>
      </c>
      <c r="F1694" t="s">
        <v>414</v>
      </c>
      <c r="G1694" t="s">
        <v>15998</v>
      </c>
      <c r="H1694" t="s">
        <v>15994</v>
      </c>
      <c r="J1694" t="s">
        <v>8315</v>
      </c>
      <c r="K1694" t="s">
        <v>14758</v>
      </c>
      <c r="L1694">
        <v>23601001</v>
      </c>
      <c r="M1694">
        <v>1050200872150</v>
      </c>
    </row>
    <row r="1695" spans="1:13" x14ac:dyDescent="0.25">
      <c r="A1695" t="s">
        <v>14759</v>
      </c>
      <c r="B1695" t="s">
        <v>14763</v>
      </c>
      <c r="C1695" t="s">
        <v>14763</v>
      </c>
      <c r="D1695" t="s">
        <v>17737</v>
      </c>
      <c r="E1695" t="s">
        <v>6406</v>
      </c>
      <c r="F1695" t="s">
        <v>414</v>
      </c>
      <c r="G1695" t="s">
        <v>15998</v>
      </c>
      <c r="H1695" t="s">
        <v>15994</v>
      </c>
      <c r="J1695" t="s">
        <v>8315</v>
      </c>
      <c r="K1695" t="s">
        <v>14764</v>
      </c>
      <c r="L1695">
        <v>23601001</v>
      </c>
      <c r="M1695">
        <v>1050200872150</v>
      </c>
    </row>
    <row r="1696" spans="1:13" x14ac:dyDescent="0.25">
      <c r="A1696" t="s">
        <v>14762</v>
      </c>
      <c r="B1696" t="s">
        <v>14760</v>
      </c>
      <c r="C1696" t="s">
        <v>14760</v>
      </c>
      <c r="D1696" t="s">
        <v>17737</v>
      </c>
      <c r="E1696" t="s">
        <v>6406</v>
      </c>
      <c r="F1696" t="s">
        <v>414</v>
      </c>
      <c r="G1696" t="s">
        <v>15998</v>
      </c>
      <c r="H1696" t="s">
        <v>15994</v>
      </c>
      <c r="J1696" t="s">
        <v>8416</v>
      </c>
      <c r="K1696" t="s">
        <v>14761</v>
      </c>
      <c r="L1696">
        <v>23601001</v>
      </c>
      <c r="M1696">
        <v>1050200872150</v>
      </c>
    </row>
    <row r="1697" spans="1:13" x14ac:dyDescent="0.25">
      <c r="A1697">
        <v>236004101</v>
      </c>
      <c r="B1697" t="s">
        <v>14773</v>
      </c>
      <c r="C1697" t="s">
        <v>14773</v>
      </c>
      <c r="D1697" t="s">
        <v>17737</v>
      </c>
      <c r="E1697" t="s">
        <v>5725</v>
      </c>
      <c r="F1697" t="s">
        <v>414</v>
      </c>
      <c r="G1697" t="s">
        <v>15957</v>
      </c>
      <c r="H1697" t="s">
        <v>15994</v>
      </c>
      <c r="I1697">
        <v>4</v>
      </c>
      <c r="J1697" t="s">
        <v>8315</v>
      </c>
      <c r="K1697" t="s">
        <v>10056</v>
      </c>
      <c r="L1697">
        <v>23601001</v>
      </c>
      <c r="M1697">
        <v>1050200875636</v>
      </c>
    </row>
    <row r="1698" spans="1:13" x14ac:dyDescent="0.25">
      <c r="A1698" t="s">
        <v>14765</v>
      </c>
      <c r="B1698" t="s">
        <v>14766</v>
      </c>
      <c r="C1698" t="s">
        <v>14766</v>
      </c>
      <c r="D1698" t="s">
        <v>17737</v>
      </c>
      <c r="E1698" t="s">
        <v>5725</v>
      </c>
      <c r="F1698" t="s">
        <v>414</v>
      </c>
      <c r="G1698" t="s">
        <v>15998</v>
      </c>
      <c r="H1698" t="s">
        <v>15994</v>
      </c>
      <c r="J1698" t="s">
        <v>8315</v>
      </c>
      <c r="K1698" t="s">
        <v>17742</v>
      </c>
      <c r="L1698">
        <v>23601001</v>
      </c>
      <c r="M1698">
        <v>1050200875636</v>
      </c>
    </row>
    <row r="1699" spans="1:13" x14ac:dyDescent="0.25">
      <c r="A1699" t="s">
        <v>14767</v>
      </c>
      <c r="B1699" t="s">
        <v>14768</v>
      </c>
      <c r="C1699" t="s">
        <v>14768</v>
      </c>
      <c r="D1699" t="s">
        <v>17737</v>
      </c>
      <c r="E1699" t="s">
        <v>5725</v>
      </c>
      <c r="F1699" t="s">
        <v>414</v>
      </c>
      <c r="G1699" t="s">
        <v>15998</v>
      </c>
      <c r="H1699" t="s">
        <v>15994</v>
      </c>
      <c r="J1699" t="s">
        <v>8315</v>
      </c>
      <c r="K1699" t="s">
        <v>17740</v>
      </c>
      <c r="L1699">
        <v>23601001</v>
      </c>
      <c r="M1699">
        <v>1050200875636</v>
      </c>
    </row>
    <row r="1700" spans="1:13" x14ac:dyDescent="0.25">
      <c r="A1700" t="s">
        <v>14769</v>
      </c>
      <c r="B1700" t="s">
        <v>14770</v>
      </c>
      <c r="C1700" t="s">
        <v>14770</v>
      </c>
      <c r="D1700" t="s">
        <v>17737</v>
      </c>
      <c r="E1700" t="s">
        <v>5725</v>
      </c>
      <c r="F1700" t="s">
        <v>414</v>
      </c>
      <c r="G1700" t="s">
        <v>15998</v>
      </c>
      <c r="H1700" t="s">
        <v>15994</v>
      </c>
      <c r="J1700" t="s">
        <v>8315</v>
      </c>
      <c r="K1700" t="s">
        <v>17746</v>
      </c>
      <c r="L1700">
        <v>23601001</v>
      </c>
      <c r="M1700">
        <v>1050200875636</v>
      </c>
    </row>
    <row r="1701" spans="1:13" x14ac:dyDescent="0.25">
      <c r="A1701" t="s">
        <v>14771</v>
      </c>
      <c r="B1701" t="s">
        <v>14772</v>
      </c>
      <c r="C1701" t="s">
        <v>14772</v>
      </c>
      <c r="D1701" t="s">
        <v>17737</v>
      </c>
      <c r="E1701" t="s">
        <v>5725</v>
      </c>
      <c r="F1701" t="s">
        <v>414</v>
      </c>
      <c r="G1701" t="s">
        <v>15998</v>
      </c>
      <c r="H1701" t="s">
        <v>15994</v>
      </c>
      <c r="J1701" t="s">
        <v>8315</v>
      </c>
      <c r="K1701" t="s">
        <v>17743</v>
      </c>
      <c r="L1701">
        <v>23601001</v>
      </c>
      <c r="M1701">
        <v>1050200875636</v>
      </c>
    </row>
    <row r="1702" spans="1:13" x14ac:dyDescent="0.25">
      <c r="A1702">
        <v>236004140</v>
      </c>
      <c r="B1702" t="s">
        <v>17762</v>
      </c>
      <c r="C1702" t="s">
        <v>17762</v>
      </c>
      <c r="D1702" t="s">
        <v>17737</v>
      </c>
      <c r="E1702" t="s">
        <v>6403</v>
      </c>
      <c r="F1702" t="s">
        <v>1479</v>
      </c>
      <c r="G1702" t="s">
        <v>15957</v>
      </c>
      <c r="H1702" t="s">
        <v>15994</v>
      </c>
      <c r="I1702">
        <v>4</v>
      </c>
      <c r="J1702" t="s">
        <v>8315</v>
      </c>
      <c r="K1702" t="s">
        <v>17763</v>
      </c>
      <c r="L1702">
        <v>23601001</v>
      </c>
      <c r="M1702">
        <v>1050200875592</v>
      </c>
    </row>
    <row r="1703" spans="1:13" x14ac:dyDescent="0.25">
      <c r="A1703" t="s">
        <v>14774</v>
      </c>
      <c r="B1703" t="s">
        <v>14775</v>
      </c>
      <c r="C1703" t="s">
        <v>14775</v>
      </c>
      <c r="D1703" t="s">
        <v>17737</v>
      </c>
      <c r="E1703" t="s">
        <v>6403</v>
      </c>
      <c r="F1703" t="s">
        <v>1479</v>
      </c>
      <c r="G1703" t="s">
        <v>15998</v>
      </c>
      <c r="H1703" t="s">
        <v>15994</v>
      </c>
      <c r="J1703" t="s">
        <v>8315</v>
      </c>
      <c r="K1703" t="s">
        <v>14776</v>
      </c>
      <c r="L1703">
        <v>23601001</v>
      </c>
      <c r="M1703">
        <v>1050200875592</v>
      </c>
    </row>
    <row r="1704" spans="1:13" x14ac:dyDescent="0.25">
      <c r="A1704" t="s">
        <v>14777</v>
      </c>
      <c r="B1704" t="s">
        <v>14778</v>
      </c>
      <c r="C1704" t="s">
        <v>14778</v>
      </c>
      <c r="D1704" t="s">
        <v>17737</v>
      </c>
      <c r="E1704" t="s">
        <v>6403</v>
      </c>
      <c r="F1704" t="s">
        <v>1479</v>
      </c>
      <c r="G1704" t="s">
        <v>15998</v>
      </c>
      <c r="H1704" t="s">
        <v>15994</v>
      </c>
      <c r="J1704" t="s">
        <v>8315</v>
      </c>
      <c r="K1704" t="s">
        <v>17764</v>
      </c>
      <c r="L1704">
        <v>23601001</v>
      </c>
      <c r="M1704">
        <v>1050200875592</v>
      </c>
    </row>
    <row r="1705" spans="1:13" x14ac:dyDescent="0.25">
      <c r="A1705" t="s">
        <v>14779</v>
      </c>
      <c r="B1705" t="s">
        <v>14780</v>
      </c>
      <c r="C1705" t="s">
        <v>14780</v>
      </c>
      <c r="D1705" t="s">
        <v>17737</v>
      </c>
      <c r="E1705" t="s">
        <v>6403</v>
      </c>
      <c r="F1705" t="s">
        <v>1479</v>
      </c>
      <c r="G1705" t="s">
        <v>15998</v>
      </c>
      <c r="H1705" t="s">
        <v>15994</v>
      </c>
      <c r="J1705" t="s">
        <v>8315</v>
      </c>
      <c r="K1705" t="s">
        <v>17748</v>
      </c>
      <c r="L1705">
        <v>23601001</v>
      </c>
      <c r="M1705">
        <v>1050200875592</v>
      </c>
    </row>
    <row r="1706" spans="1:13" x14ac:dyDescent="0.25">
      <c r="A1706" t="s">
        <v>14781</v>
      </c>
      <c r="B1706" t="s">
        <v>14782</v>
      </c>
      <c r="C1706" t="s">
        <v>14782</v>
      </c>
      <c r="D1706" t="s">
        <v>17737</v>
      </c>
      <c r="E1706" t="s">
        <v>6403</v>
      </c>
      <c r="F1706" t="s">
        <v>1479</v>
      </c>
      <c r="G1706" t="s">
        <v>15998</v>
      </c>
      <c r="H1706" t="s">
        <v>15994</v>
      </c>
      <c r="J1706" t="s">
        <v>8315</v>
      </c>
      <c r="K1706" t="s">
        <v>17765</v>
      </c>
      <c r="L1706">
        <v>23601001</v>
      </c>
      <c r="M1706">
        <v>1050200875592</v>
      </c>
    </row>
    <row r="1707" spans="1:13" x14ac:dyDescent="0.25">
      <c r="A1707">
        <v>236004158</v>
      </c>
      <c r="B1707" t="s">
        <v>17766</v>
      </c>
      <c r="C1707" t="s">
        <v>17766</v>
      </c>
      <c r="D1707" t="s">
        <v>17737</v>
      </c>
      <c r="E1707" t="s">
        <v>6388</v>
      </c>
      <c r="F1707" t="s">
        <v>414</v>
      </c>
      <c r="G1707" t="s">
        <v>15957</v>
      </c>
      <c r="H1707" t="s">
        <v>15994</v>
      </c>
      <c r="I1707">
        <v>4</v>
      </c>
      <c r="J1707" t="s">
        <v>8315</v>
      </c>
      <c r="K1707" t="s">
        <v>17767</v>
      </c>
      <c r="L1707">
        <v>23601001</v>
      </c>
      <c r="M1707">
        <v>1050200875955</v>
      </c>
    </row>
    <row r="1708" spans="1:13" x14ac:dyDescent="0.25">
      <c r="A1708" t="s">
        <v>14783</v>
      </c>
      <c r="B1708" t="s">
        <v>14784</v>
      </c>
      <c r="C1708" t="s">
        <v>14784</v>
      </c>
      <c r="D1708" t="s">
        <v>17737</v>
      </c>
      <c r="E1708" t="s">
        <v>6388</v>
      </c>
      <c r="F1708" t="s">
        <v>414</v>
      </c>
      <c r="G1708" t="s">
        <v>15998</v>
      </c>
      <c r="H1708" t="s">
        <v>15994</v>
      </c>
      <c r="J1708" t="s">
        <v>8315</v>
      </c>
      <c r="K1708" t="s">
        <v>17755</v>
      </c>
      <c r="L1708">
        <v>23601001</v>
      </c>
      <c r="M1708">
        <v>1050200875955</v>
      </c>
    </row>
    <row r="1709" spans="1:13" x14ac:dyDescent="0.25">
      <c r="A1709" t="s">
        <v>14785</v>
      </c>
      <c r="B1709" t="s">
        <v>14786</v>
      </c>
      <c r="C1709" t="s">
        <v>14786</v>
      </c>
      <c r="D1709" t="s">
        <v>17737</v>
      </c>
      <c r="E1709" t="s">
        <v>6388</v>
      </c>
      <c r="F1709" t="s">
        <v>414</v>
      </c>
      <c r="G1709" t="s">
        <v>15998</v>
      </c>
      <c r="H1709" t="s">
        <v>15994</v>
      </c>
      <c r="J1709" t="s">
        <v>8315</v>
      </c>
      <c r="K1709" t="s">
        <v>17751</v>
      </c>
      <c r="L1709">
        <v>23601001</v>
      </c>
      <c r="M1709">
        <v>1050200875955</v>
      </c>
    </row>
    <row r="1710" spans="1:13" x14ac:dyDescent="0.25">
      <c r="A1710" t="s">
        <v>14787</v>
      </c>
      <c r="B1710" t="s">
        <v>14788</v>
      </c>
      <c r="C1710" t="s">
        <v>14788</v>
      </c>
      <c r="D1710" t="s">
        <v>17737</v>
      </c>
      <c r="E1710" t="s">
        <v>6388</v>
      </c>
      <c r="F1710" t="s">
        <v>414</v>
      </c>
      <c r="G1710" t="s">
        <v>15998</v>
      </c>
      <c r="H1710" t="s">
        <v>15994</v>
      </c>
      <c r="J1710" t="s">
        <v>8315</v>
      </c>
      <c r="K1710" t="s">
        <v>17758</v>
      </c>
      <c r="L1710">
        <v>23601001</v>
      </c>
      <c r="M1710">
        <v>1050200875955</v>
      </c>
    </row>
    <row r="1711" spans="1:13" x14ac:dyDescent="0.25">
      <c r="A1711" t="s">
        <v>14789</v>
      </c>
      <c r="B1711" t="s">
        <v>14790</v>
      </c>
      <c r="C1711" t="s">
        <v>14790</v>
      </c>
      <c r="D1711" t="s">
        <v>17737</v>
      </c>
      <c r="E1711" t="s">
        <v>6388</v>
      </c>
      <c r="F1711" t="s">
        <v>414</v>
      </c>
      <c r="G1711" t="s">
        <v>15998</v>
      </c>
      <c r="H1711" t="s">
        <v>15994</v>
      </c>
      <c r="J1711" t="s">
        <v>8315</v>
      </c>
      <c r="K1711" t="s">
        <v>14747</v>
      </c>
      <c r="L1711">
        <v>23601001</v>
      </c>
      <c r="M1711">
        <v>1050200875955</v>
      </c>
    </row>
    <row r="1712" spans="1:13" x14ac:dyDescent="0.25">
      <c r="A1712">
        <v>236004172</v>
      </c>
      <c r="B1712" t="s">
        <v>17768</v>
      </c>
      <c r="C1712" t="s">
        <v>17768</v>
      </c>
      <c r="D1712" t="s">
        <v>17737</v>
      </c>
      <c r="E1712" t="s">
        <v>6391</v>
      </c>
      <c r="F1712" t="s">
        <v>414</v>
      </c>
      <c r="G1712" t="s">
        <v>15957</v>
      </c>
      <c r="H1712" t="s">
        <v>15994</v>
      </c>
      <c r="I1712">
        <v>4</v>
      </c>
      <c r="J1712" t="s">
        <v>8315</v>
      </c>
      <c r="K1712" t="s">
        <v>17769</v>
      </c>
      <c r="L1712">
        <v>23601001</v>
      </c>
      <c r="M1712">
        <v>1050200875944</v>
      </c>
    </row>
    <row r="1713" spans="1:13" x14ac:dyDescent="0.25">
      <c r="A1713" t="s">
        <v>14791</v>
      </c>
      <c r="B1713" t="s">
        <v>14792</v>
      </c>
      <c r="C1713" t="s">
        <v>14792</v>
      </c>
      <c r="D1713" t="s">
        <v>17737</v>
      </c>
      <c r="E1713" t="s">
        <v>6391</v>
      </c>
      <c r="F1713" t="s">
        <v>414</v>
      </c>
      <c r="G1713" t="s">
        <v>15998</v>
      </c>
      <c r="H1713" t="s">
        <v>15994</v>
      </c>
      <c r="J1713" t="s">
        <v>8315</v>
      </c>
      <c r="K1713" t="s">
        <v>17741</v>
      </c>
      <c r="L1713">
        <v>23601001</v>
      </c>
      <c r="M1713">
        <v>1050200875944</v>
      </c>
    </row>
    <row r="1714" spans="1:13" x14ac:dyDescent="0.25">
      <c r="A1714" t="s">
        <v>14793</v>
      </c>
      <c r="B1714" t="s">
        <v>14794</v>
      </c>
      <c r="C1714" t="s">
        <v>14794</v>
      </c>
      <c r="D1714" t="s">
        <v>17737</v>
      </c>
      <c r="E1714" t="s">
        <v>6391</v>
      </c>
      <c r="F1714" t="s">
        <v>414</v>
      </c>
      <c r="G1714" t="s">
        <v>15998</v>
      </c>
      <c r="H1714" t="s">
        <v>15994</v>
      </c>
      <c r="J1714" t="s">
        <v>8315</v>
      </c>
      <c r="K1714" t="s">
        <v>17770</v>
      </c>
      <c r="L1714">
        <v>23601001</v>
      </c>
      <c r="M1714">
        <v>1050200875944</v>
      </c>
    </row>
    <row r="1715" spans="1:13" x14ac:dyDescent="0.25">
      <c r="A1715" t="s">
        <v>14795</v>
      </c>
      <c r="B1715" t="s">
        <v>14796</v>
      </c>
      <c r="C1715" t="s">
        <v>14796</v>
      </c>
      <c r="D1715" t="s">
        <v>17737</v>
      </c>
      <c r="E1715" t="s">
        <v>6391</v>
      </c>
      <c r="F1715" t="s">
        <v>414</v>
      </c>
      <c r="G1715" t="s">
        <v>15998</v>
      </c>
      <c r="H1715" t="s">
        <v>15994</v>
      </c>
      <c r="J1715" t="s">
        <v>8315</v>
      </c>
      <c r="K1715" t="s">
        <v>17771</v>
      </c>
      <c r="L1715">
        <v>23601001</v>
      </c>
      <c r="M1715">
        <v>1050200875944</v>
      </c>
    </row>
    <row r="1716" spans="1:13" x14ac:dyDescent="0.25">
      <c r="A1716" t="s">
        <v>14797</v>
      </c>
      <c r="B1716" t="s">
        <v>14798</v>
      </c>
      <c r="C1716" t="s">
        <v>14798</v>
      </c>
      <c r="D1716" t="s">
        <v>17737</v>
      </c>
      <c r="E1716" t="s">
        <v>6391</v>
      </c>
      <c r="F1716" t="s">
        <v>414</v>
      </c>
      <c r="G1716" t="s">
        <v>15998</v>
      </c>
      <c r="H1716" t="s">
        <v>15994</v>
      </c>
      <c r="J1716" t="s">
        <v>8315</v>
      </c>
      <c r="K1716" t="s">
        <v>17744</v>
      </c>
      <c r="L1716">
        <v>23601001</v>
      </c>
      <c r="M1716">
        <v>1050200875944</v>
      </c>
    </row>
    <row r="1717" spans="1:13" x14ac:dyDescent="0.25">
      <c r="A1717" t="s">
        <v>14799</v>
      </c>
      <c r="B1717" t="s">
        <v>14800</v>
      </c>
      <c r="C1717" t="s">
        <v>14800</v>
      </c>
      <c r="D1717" t="s">
        <v>17737</v>
      </c>
      <c r="E1717" t="s">
        <v>6397</v>
      </c>
      <c r="F1717" t="s">
        <v>430</v>
      </c>
      <c r="G1717" t="s">
        <v>15998</v>
      </c>
      <c r="H1717" t="s">
        <v>15994</v>
      </c>
      <c r="J1717" t="s">
        <v>8315</v>
      </c>
      <c r="K1717" t="s">
        <v>14801</v>
      </c>
      <c r="L1717">
        <v>23601001</v>
      </c>
      <c r="M1717">
        <v>1060220000598</v>
      </c>
    </row>
    <row r="1718" spans="1:13" x14ac:dyDescent="0.25">
      <c r="A1718">
        <v>237001880</v>
      </c>
      <c r="B1718" t="s">
        <v>17774</v>
      </c>
      <c r="C1718" t="s">
        <v>17774</v>
      </c>
      <c r="D1718" t="s">
        <v>17773</v>
      </c>
      <c r="E1718" t="s">
        <v>5785</v>
      </c>
      <c r="F1718" t="s">
        <v>321</v>
      </c>
      <c r="G1718" t="s">
        <v>15957</v>
      </c>
      <c r="H1718" t="s">
        <v>15994</v>
      </c>
      <c r="I1718">
        <v>0</v>
      </c>
      <c r="J1718" t="s">
        <v>8315</v>
      </c>
      <c r="K1718" t="s">
        <v>17775</v>
      </c>
      <c r="L1718">
        <v>23701001</v>
      </c>
      <c r="M1718">
        <v>1020201684942</v>
      </c>
    </row>
    <row r="1719" spans="1:13" x14ac:dyDescent="0.25">
      <c r="A1719">
        <v>237002033</v>
      </c>
      <c r="B1719" t="s">
        <v>5762</v>
      </c>
      <c r="C1719" t="s">
        <v>5762</v>
      </c>
      <c r="D1719" t="s">
        <v>17773</v>
      </c>
      <c r="E1719" t="s">
        <v>5764</v>
      </c>
      <c r="F1719" t="s">
        <v>321</v>
      </c>
      <c r="G1719" t="s">
        <v>15957</v>
      </c>
      <c r="H1719" t="s">
        <v>15994</v>
      </c>
      <c r="I1719">
        <v>1</v>
      </c>
      <c r="J1719" t="s">
        <v>8315</v>
      </c>
      <c r="K1719" t="s">
        <v>17776</v>
      </c>
      <c r="L1719">
        <v>23701001</v>
      </c>
      <c r="M1719">
        <v>1020201685350</v>
      </c>
    </row>
    <row r="1720" spans="1:13" x14ac:dyDescent="0.25">
      <c r="A1720" t="s">
        <v>14802</v>
      </c>
      <c r="B1720" t="s">
        <v>14803</v>
      </c>
      <c r="C1720" t="s">
        <v>14803</v>
      </c>
      <c r="D1720" t="s">
        <v>17773</v>
      </c>
      <c r="E1720" t="s">
        <v>5764</v>
      </c>
      <c r="F1720" t="s">
        <v>321</v>
      </c>
      <c r="G1720" t="s">
        <v>15998</v>
      </c>
      <c r="H1720" t="s">
        <v>15994</v>
      </c>
      <c r="J1720" t="s">
        <v>8315</v>
      </c>
      <c r="K1720" t="s">
        <v>17777</v>
      </c>
      <c r="L1720">
        <v>23701001</v>
      </c>
      <c r="M1720">
        <v>1020201685350</v>
      </c>
    </row>
    <row r="1721" spans="1:13" x14ac:dyDescent="0.25">
      <c r="A1721">
        <v>237002065</v>
      </c>
      <c r="B1721" t="s">
        <v>5756</v>
      </c>
      <c r="C1721" t="s">
        <v>5756</v>
      </c>
      <c r="D1721" t="s">
        <v>17773</v>
      </c>
      <c r="E1721" t="s">
        <v>5758</v>
      </c>
      <c r="F1721" t="s">
        <v>321</v>
      </c>
      <c r="G1721" t="s">
        <v>15957</v>
      </c>
      <c r="H1721" t="s">
        <v>15994</v>
      </c>
      <c r="I1721">
        <v>0</v>
      </c>
      <c r="J1721" t="s">
        <v>8315</v>
      </c>
      <c r="K1721" t="s">
        <v>17778</v>
      </c>
      <c r="L1721">
        <v>23701001</v>
      </c>
      <c r="M1721">
        <v>1020201684909</v>
      </c>
    </row>
    <row r="1722" spans="1:13" x14ac:dyDescent="0.25">
      <c r="A1722">
        <v>237002072</v>
      </c>
      <c r="B1722" t="s">
        <v>5741</v>
      </c>
      <c r="C1722" t="s">
        <v>5741</v>
      </c>
      <c r="D1722" t="s">
        <v>17773</v>
      </c>
      <c r="E1722" t="s">
        <v>17779</v>
      </c>
      <c r="F1722" t="s">
        <v>537</v>
      </c>
      <c r="G1722" t="s">
        <v>15957</v>
      </c>
      <c r="H1722" t="s">
        <v>15994</v>
      </c>
      <c r="I1722">
        <v>0</v>
      </c>
      <c r="J1722" t="s">
        <v>8315</v>
      </c>
      <c r="K1722" t="s">
        <v>17780</v>
      </c>
      <c r="L1722">
        <v>23701001</v>
      </c>
      <c r="M1722">
        <v>1020201685734</v>
      </c>
    </row>
    <row r="1723" spans="1:13" x14ac:dyDescent="0.25">
      <c r="A1723">
        <v>237002080</v>
      </c>
      <c r="B1723" t="s">
        <v>5765</v>
      </c>
      <c r="C1723" t="s">
        <v>5765</v>
      </c>
      <c r="D1723" t="s">
        <v>17773</v>
      </c>
      <c r="E1723" t="s">
        <v>5767</v>
      </c>
      <c r="F1723" t="s">
        <v>321</v>
      </c>
      <c r="G1723" t="s">
        <v>15957</v>
      </c>
      <c r="H1723" t="s">
        <v>15994</v>
      </c>
      <c r="I1723">
        <v>3</v>
      </c>
      <c r="J1723" t="s">
        <v>8315</v>
      </c>
      <c r="K1723" t="s">
        <v>17781</v>
      </c>
      <c r="L1723">
        <v>23701001</v>
      </c>
      <c r="M1723">
        <v>1020201685118</v>
      </c>
    </row>
    <row r="1724" spans="1:13" x14ac:dyDescent="0.25">
      <c r="A1724" t="s">
        <v>14804</v>
      </c>
      <c r="B1724" t="s">
        <v>14805</v>
      </c>
      <c r="C1724" t="s">
        <v>14805</v>
      </c>
      <c r="D1724" t="s">
        <v>17773</v>
      </c>
      <c r="E1724" t="s">
        <v>5767</v>
      </c>
      <c r="F1724" t="s">
        <v>321</v>
      </c>
      <c r="G1724" t="s">
        <v>15998</v>
      </c>
      <c r="H1724" t="s">
        <v>15994</v>
      </c>
      <c r="J1724" t="s">
        <v>8315</v>
      </c>
      <c r="K1724" t="s">
        <v>17782</v>
      </c>
      <c r="L1724">
        <v>23701001</v>
      </c>
      <c r="M1724">
        <v>1020201685118</v>
      </c>
    </row>
    <row r="1725" spans="1:13" x14ac:dyDescent="0.25">
      <c r="A1725" t="s">
        <v>14806</v>
      </c>
      <c r="B1725" t="s">
        <v>14807</v>
      </c>
      <c r="C1725" t="s">
        <v>14807</v>
      </c>
      <c r="D1725" t="s">
        <v>17773</v>
      </c>
      <c r="E1725" t="s">
        <v>5767</v>
      </c>
      <c r="F1725" t="s">
        <v>321</v>
      </c>
      <c r="G1725" t="s">
        <v>15998</v>
      </c>
      <c r="H1725" t="s">
        <v>15994</v>
      </c>
      <c r="J1725" t="s">
        <v>8315</v>
      </c>
      <c r="K1725" t="s">
        <v>17783</v>
      </c>
      <c r="L1725">
        <v>23701001</v>
      </c>
      <c r="M1725">
        <v>1020201685118</v>
      </c>
    </row>
    <row r="1726" spans="1:13" x14ac:dyDescent="0.25">
      <c r="A1726" t="s">
        <v>14808</v>
      </c>
      <c r="B1726" t="s">
        <v>14809</v>
      </c>
      <c r="C1726" t="s">
        <v>14809</v>
      </c>
      <c r="D1726" t="s">
        <v>17773</v>
      </c>
      <c r="E1726" t="s">
        <v>5767</v>
      </c>
      <c r="F1726" t="s">
        <v>321</v>
      </c>
      <c r="G1726" t="s">
        <v>15998</v>
      </c>
      <c r="H1726" t="s">
        <v>15994</v>
      </c>
      <c r="J1726" t="s">
        <v>8315</v>
      </c>
      <c r="K1726" t="s">
        <v>17784</v>
      </c>
      <c r="L1726">
        <v>23701001</v>
      </c>
      <c r="M1726">
        <v>1020201685118</v>
      </c>
    </row>
    <row r="1727" spans="1:13" x14ac:dyDescent="0.25">
      <c r="A1727">
        <v>237002097</v>
      </c>
      <c r="B1727" t="s">
        <v>5744</v>
      </c>
      <c r="C1727" t="s">
        <v>5744</v>
      </c>
      <c r="D1727" t="s">
        <v>17773</v>
      </c>
      <c r="E1727" t="s">
        <v>5746</v>
      </c>
      <c r="F1727" t="s">
        <v>321</v>
      </c>
      <c r="G1727" t="s">
        <v>15957</v>
      </c>
      <c r="H1727" t="s">
        <v>15994</v>
      </c>
      <c r="I1727">
        <v>0</v>
      </c>
      <c r="J1727" t="s">
        <v>8315</v>
      </c>
      <c r="K1727" t="s">
        <v>17785</v>
      </c>
      <c r="L1727">
        <v>23701001</v>
      </c>
      <c r="M1727">
        <v>1020201685570</v>
      </c>
    </row>
    <row r="1728" spans="1:13" x14ac:dyDescent="0.25">
      <c r="A1728">
        <v>237002114</v>
      </c>
      <c r="B1728" t="s">
        <v>5759</v>
      </c>
      <c r="C1728" t="s">
        <v>5759</v>
      </c>
      <c r="D1728" t="s">
        <v>17773</v>
      </c>
      <c r="E1728" t="s">
        <v>5761</v>
      </c>
      <c r="F1728" t="s">
        <v>321</v>
      </c>
      <c r="G1728" t="s">
        <v>15957</v>
      </c>
      <c r="H1728" t="s">
        <v>15994</v>
      </c>
      <c r="I1728">
        <v>0</v>
      </c>
      <c r="J1728" t="s">
        <v>8315</v>
      </c>
      <c r="K1728" t="s">
        <v>17786</v>
      </c>
      <c r="L1728">
        <v>23701001</v>
      </c>
      <c r="M1728">
        <v>1020201685096</v>
      </c>
    </row>
    <row r="1729" spans="1:13" x14ac:dyDescent="0.25">
      <c r="A1729">
        <v>237002121</v>
      </c>
      <c r="B1729" t="s">
        <v>5747</v>
      </c>
      <c r="C1729" t="s">
        <v>5747</v>
      </c>
      <c r="D1729" t="s">
        <v>17773</v>
      </c>
      <c r="E1729" t="s">
        <v>5749</v>
      </c>
      <c r="F1729" t="s">
        <v>321</v>
      </c>
      <c r="G1729" t="s">
        <v>15957</v>
      </c>
      <c r="H1729" t="s">
        <v>15994</v>
      </c>
      <c r="I1729">
        <v>2</v>
      </c>
      <c r="J1729" t="s">
        <v>8315</v>
      </c>
      <c r="K1729" t="s">
        <v>17787</v>
      </c>
      <c r="L1729">
        <v>23701001</v>
      </c>
      <c r="M1729">
        <v>1020201685943</v>
      </c>
    </row>
    <row r="1730" spans="1:13" x14ac:dyDescent="0.25">
      <c r="A1730" t="s">
        <v>14810</v>
      </c>
      <c r="B1730" t="s">
        <v>14811</v>
      </c>
      <c r="C1730" t="s">
        <v>14811</v>
      </c>
      <c r="D1730" t="s">
        <v>17773</v>
      </c>
      <c r="E1730" t="s">
        <v>5749</v>
      </c>
      <c r="F1730" t="s">
        <v>321</v>
      </c>
      <c r="G1730" t="s">
        <v>15998</v>
      </c>
      <c r="H1730" t="s">
        <v>15994</v>
      </c>
      <c r="J1730" t="s">
        <v>8315</v>
      </c>
      <c r="K1730" t="s">
        <v>17788</v>
      </c>
      <c r="L1730">
        <v>23701001</v>
      </c>
      <c r="M1730">
        <v>1020201685943</v>
      </c>
    </row>
    <row r="1731" spans="1:13" x14ac:dyDescent="0.25">
      <c r="A1731" t="s">
        <v>14812</v>
      </c>
      <c r="B1731" t="s">
        <v>14813</v>
      </c>
      <c r="C1731" t="s">
        <v>14813</v>
      </c>
      <c r="D1731" t="s">
        <v>17773</v>
      </c>
      <c r="E1731" t="s">
        <v>5749</v>
      </c>
      <c r="F1731" t="s">
        <v>321</v>
      </c>
      <c r="G1731" t="s">
        <v>15998</v>
      </c>
      <c r="H1731" t="s">
        <v>15994</v>
      </c>
      <c r="J1731" t="s">
        <v>8315</v>
      </c>
      <c r="K1731" t="s">
        <v>17789</v>
      </c>
      <c r="L1731">
        <v>23701001</v>
      </c>
      <c r="M1731">
        <v>1020201685943</v>
      </c>
    </row>
    <row r="1732" spans="1:13" x14ac:dyDescent="0.25">
      <c r="A1732">
        <v>237002153</v>
      </c>
      <c r="B1732" t="s">
        <v>5750</v>
      </c>
      <c r="C1732" t="s">
        <v>5750</v>
      </c>
      <c r="D1732" t="s">
        <v>17773</v>
      </c>
      <c r="E1732" t="s">
        <v>5752</v>
      </c>
      <c r="F1732" t="s">
        <v>321</v>
      </c>
      <c r="G1732" t="s">
        <v>15957</v>
      </c>
      <c r="H1732" t="s">
        <v>15994</v>
      </c>
      <c r="I1732">
        <v>1</v>
      </c>
      <c r="J1732" t="s">
        <v>8315</v>
      </c>
      <c r="K1732" t="s">
        <v>17790</v>
      </c>
      <c r="L1732">
        <v>23701001</v>
      </c>
      <c r="M1732">
        <v>1020201684910</v>
      </c>
    </row>
    <row r="1733" spans="1:13" x14ac:dyDescent="0.25">
      <c r="A1733" t="s">
        <v>14814</v>
      </c>
      <c r="B1733" t="s">
        <v>14815</v>
      </c>
      <c r="C1733" t="s">
        <v>14815</v>
      </c>
      <c r="D1733" t="s">
        <v>17773</v>
      </c>
      <c r="E1733" t="s">
        <v>5752</v>
      </c>
      <c r="F1733" t="s">
        <v>321</v>
      </c>
      <c r="G1733" t="s">
        <v>15998</v>
      </c>
      <c r="H1733" t="s">
        <v>15994</v>
      </c>
      <c r="J1733" t="s">
        <v>8315</v>
      </c>
      <c r="K1733" t="s">
        <v>17791</v>
      </c>
      <c r="L1733">
        <v>23701001</v>
      </c>
      <c r="M1733">
        <v>1020201684910</v>
      </c>
    </row>
    <row r="1734" spans="1:13" x14ac:dyDescent="0.25">
      <c r="A1734">
        <v>237002178</v>
      </c>
      <c r="B1734" t="s">
        <v>5753</v>
      </c>
      <c r="C1734" t="s">
        <v>5753</v>
      </c>
      <c r="D1734" t="s">
        <v>17773</v>
      </c>
      <c r="E1734" t="s">
        <v>5755</v>
      </c>
      <c r="F1734" t="s">
        <v>321</v>
      </c>
      <c r="G1734" t="s">
        <v>15957</v>
      </c>
      <c r="H1734" t="s">
        <v>15994</v>
      </c>
      <c r="I1734">
        <v>2</v>
      </c>
      <c r="J1734" t="s">
        <v>8315</v>
      </c>
      <c r="K1734" t="s">
        <v>17792</v>
      </c>
      <c r="L1734">
        <v>23701001</v>
      </c>
      <c r="M1734">
        <v>1020201685855</v>
      </c>
    </row>
    <row r="1735" spans="1:13" x14ac:dyDescent="0.25">
      <c r="A1735" t="s">
        <v>14816</v>
      </c>
      <c r="B1735" t="s">
        <v>14820</v>
      </c>
      <c r="C1735" t="s">
        <v>14820</v>
      </c>
      <c r="D1735" t="s">
        <v>17773</v>
      </c>
      <c r="E1735" t="s">
        <v>5755</v>
      </c>
      <c r="F1735" t="s">
        <v>321</v>
      </c>
      <c r="G1735" t="s">
        <v>15998</v>
      </c>
      <c r="H1735" t="s">
        <v>15994</v>
      </c>
      <c r="J1735" t="s">
        <v>8315</v>
      </c>
      <c r="K1735" t="s">
        <v>17793</v>
      </c>
      <c r="L1735">
        <v>23701001</v>
      </c>
      <c r="M1735">
        <v>1020201685855</v>
      </c>
    </row>
    <row r="1736" spans="1:13" x14ac:dyDescent="0.25">
      <c r="A1736" t="s">
        <v>14819</v>
      </c>
      <c r="B1736" t="s">
        <v>14822</v>
      </c>
      <c r="C1736" t="s">
        <v>14822</v>
      </c>
      <c r="D1736" t="s">
        <v>17773</v>
      </c>
      <c r="E1736" t="s">
        <v>5755</v>
      </c>
      <c r="F1736" t="s">
        <v>321</v>
      </c>
      <c r="G1736" t="s">
        <v>15998</v>
      </c>
      <c r="H1736" t="s">
        <v>15994</v>
      </c>
      <c r="J1736" t="s">
        <v>8315</v>
      </c>
      <c r="K1736" t="s">
        <v>17794</v>
      </c>
      <c r="L1736">
        <v>23701001</v>
      </c>
      <c r="M1736">
        <v>1020201685855</v>
      </c>
    </row>
    <row r="1737" spans="1:13" x14ac:dyDescent="0.25">
      <c r="A1737" t="s">
        <v>14821</v>
      </c>
      <c r="B1737" t="s">
        <v>14817</v>
      </c>
      <c r="C1737" t="s">
        <v>14817</v>
      </c>
      <c r="D1737" t="s">
        <v>17773</v>
      </c>
      <c r="E1737" t="s">
        <v>5755</v>
      </c>
      <c r="F1737" t="s">
        <v>321</v>
      </c>
      <c r="G1737" t="s">
        <v>15998</v>
      </c>
      <c r="H1737" t="s">
        <v>15994</v>
      </c>
      <c r="J1737" t="s">
        <v>8416</v>
      </c>
      <c r="K1737" t="s">
        <v>14818</v>
      </c>
      <c r="L1737">
        <v>23701001</v>
      </c>
      <c r="M1737">
        <v>1020201685855</v>
      </c>
    </row>
    <row r="1738" spans="1:13" x14ac:dyDescent="0.25">
      <c r="A1738">
        <v>237002259</v>
      </c>
      <c r="B1738" t="s">
        <v>17795</v>
      </c>
      <c r="C1738" t="s">
        <v>17795</v>
      </c>
      <c r="D1738" t="s">
        <v>17773</v>
      </c>
      <c r="E1738" t="s">
        <v>5773</v>
      </c>
      <c r="F1738" t="s">
        <v>321</v>
      </c>
      <c r="G1738" t="s">
        <v>15957</v>
      </c>
      <c r="H1738" t="s">
        <v>15994</v>
      </c>
      <c r="I1738">
        <v>0</v>
      </c>
      <c r="J1738" t="s">
        <v>8315</v>
      </c>
      <c r="K1738" t="s">
        <v>17796</v>
      </c>
      <c r="L1738">
        <v>23701001</v>
      </c>
      <c r="M1738">
        <v>1020201684964</v>
      </c>
    </row>
    <row r="1739" spans="1:13" x14ac:dyDescent="0.25">
      <c r="A1739">
        <v>237002330</v>
      </c>
      <c r="B1739" t="s">
        <v>5777</v>
      </c>
      <c r="C1739" t="s">
        <v>5777</v>
      </c>
      <c r="D1739" t="s">
        <v>17773</v>
      </c>
      <c r="E1739" t="s">
        <v>17797</v>
      </c>
      <c r="F1739" t="s">
        <v>321</v>
      </c>
      <c r="G1739" t="s">
        <v>15957</v>
      </c>
      <c r="H1739" t="s">
        <v>15994</v>
      </c>
      <c r="I1739">
        <v>3</v>
      </c>
      <c r="J1739" t="s">
        <v>8315</v>
      </c>
      <c r="K1739" t="s">
        <v>17798</v>
      </c>
      <c r="L1739">
        <v>23701001</v>
      </c>
      <c r="M1739">
        <v>1020201685591</v>
      </c>
    </row>
    <row r="1740" spans="1:13" x14ac:dyDescent="0.25">
      <c r="A1740" t="s">
        <v>14823</v>
      </c>
      <c r="B1740" t="s">
        <v>14824</v>
      </c>
      <c r="C1740" t="s">
        <v>14824</v>
      </c>
      <c r="D1740" t="s">
        <v>17773</v>
      </c>
      <c r="E1740" t="s">
        <v>17797</v>
      </c>
      <c r="F1740" t="s">
        <v>321</v>
      </c>
      <c r="G1740" t="s">
        <v>15998</v>
      </c>
      <c r="H1740" t="s">
        <v>15994</v>
      </c>
      <c r="J1740" t="s">
        <v>8315</v>
      </c>
      <c r="K1740" t="s">
        <v>14831</v>
      </c>
      <c r="L1740">
        <v>23701001</v>
      </c>
      <c r="M1740">
        <v>1020201685591</v>
      </c>
    </row>
    <row r="1741" spans="1:13" x14ac:dyDescent="0.25">
      <c r="A1741" t="s">
        <v>14825</v>
      </c>
      <c r="B1741" t="s">
        <v>14826</v>
      </c>
      <c r="C1741" t="s">
        <v>14826</v>
      </c>
      <c r="D1741" t="s">
        <v>17773</v>
      </c>
      <c r="E1741" t="s">
        <v>17797</v>
      </c>
      <c r="F1741" t="s">
        <v>321</v>
      </c>
      <c r="G1741" t="s">
        <v>15998</v>
      </c>
      <c r="H1741" t="s">
        <v>15994</v>
      </c>
      <c r="J1741" t="s">
        <v>8315</v>
      </c>
      <c r="K1741" t="s">
        <v>14832</v>
      </c>
      <c r="L1741">
        <v>23701001</v>
      </c>
      <c r="M1741">
        <v>1020201685591</v>
      </c>
    </row>
    <row r="1742" spans="1:13" x14ac:dyDescent="0.25">
      <c r="A1742" t="s">
        <v>14827</v>
      </c>
      <c r="B1742" t="s">
        <v>14830</v>
      </c>
      <c r="C1742" t="s">
        <v>14830</v>
      </c>
      <c r="D1742" t="s">
        <v>17773</v>
      </c>
      <c r="E1742" t="s">
        <v>17797</v>
      </c>
      <c r="F1742" t="s">
        <v>321</v>
      </c>
      <c r="G1742" t="s">
        <v>15998</v>
      </c>
      <c r="H1742" t="s">
        <v>15994</v>
      </c>
      <c r="J1742" t="s">
        <v>8315</v>
      </c>
      <c r="K1742" t="s">
        <v>14834</v>
      </c>
      <c r="L1742">
        <v>23701001</v>
      </c>
      <c r="M1742">
        <v>1020201685591</v>
      </c>
    </row>
    <row r="1743" spans="1:13" x14ac:dyDescent="0.25">
      <c r="A1743" t="s">
        <v>14829</v>
      </c>
      <c r="B1743" t="s">
        <v>14828</v>
      </c>
      <c r="C1743" t="s">
        <v>14828</v>
      </c>
      <c r="D1743" t="s">
        <v>17773</v>
      </c>
      <c r="E1743" t="s">
        <v>17797</v>
      </c>
      <c r="F1743" t="s">
        <v>321</v>
      </c>
      <c r="G1743" t="s">
        <v>15998</v>
      </c>
      <c r="H1743" t="s">
        <v>15994</v>
      </c>
      <c r="J1743" t="s">
        <v>8416</v>
      </c>
      <c r="K1743" t="s">
        <v>14833</v>
      </c>
      <c r="L1743">
        <v>23701001</v>
      </c>
      <c r="M1743">
        <v>1020201685591</v>
      </c>
    </row>
    <row r="1744" spans="1:13" x14ac:dyDescent="0.25">
      <c r="A1744">
        <v>237002354</v>
      </c>
      <c r="B1744" t="s">
        <v>17799</v>
      </c>
      <c r="C1744" t="s">
        <v>17799</v>
      </c>
      <c r="D1744" t="s">
        <v>17773</v>
      </c>
      <c r="E1744" t="s">
        <v>17800</v>
      </c>
      <c r="F1744" t="s">
        <v>414</v>
      </c>
      <c r="G1744" t="s">
        <v>15957</v>
      </c>
      <c r="H1744" t="s">
        <v>15994</v>
      </c>
      <c r="I1744">
        <v>0</v>
      </c>
      <c r="J1744" t="s">
        <v>8315</v>
      </c>
      <c r="K1744" t="s">
        <v>17801</v>
      </c>
      <c r="L1744">
        <v>23701001</v>
      </c>
      <c r="M1744">
        <v>1020201685954</v>
      </c>
    </row>
    <row r="1745" spans="1:13" x14ac:dyDescent="0.25">
      <c r="A1745">
        <v>237002379</v>
      </c>
      <c r="B1745" t="s">
        <v>17802</v>
      </c>
      <c r="C1745" t="s">
        <v>17802</v>
      </c>
      <c r="D1745" t="s">
        <v>17773</v>
      </c>
      <c r="E1745" t="s">
        <v>17803</v>
      </c>
      <c r="F1745" t="s">
        <v>3142</v>
      </c>
      <c r="G1745" t="s">
        <v>15957</v>
      </c>
      <c r="H1745" t="s">
        <v>15994</v>
      </c>
      <c r="I1745">
        <v>1</v>
      </c>
      <c r="J1745" t="s">
        <v>8315</v>
      </c>
      <c r="K1745" t="s">
        <v>17804</v>
      </c>
      <c r="L1745">
        <v>23701001</v>
      </c>
      <c r="M1745">
        <v>1020201685569</v>
      </c>
    </row>
    <row r="1746" spans="1:13" x14ac:dyDescent="0.25">
      <c r="A1746" t="s">
        <v>14835</v>
      </c>
      <c r="B1746" t="s">
        <v>14836</v>
      </c>
      <c r="C1746" t="s">
        <v>14836</v>
      </c>
      <c r="D1746" t="s">
        <v>17773</v>
      </c>
      <c r="E1746" t="s">
        <v>17803</v>
      </c>
      <c r="F1746" t="s">
        <v>3142</v>
      </c>
      <c r="G1746" t="s">
        <v>15998</v>
      </c>
      <c r="H1746" t="s">
        <v>15994</v>
      </c>
      <c r="J1746" t="s">
        <v>8315</v>
      </c>
      <c r="K1746" t="s">
        <v>17805</v>
      </c>
      <c r="L1746">
        <v>23701001</v>
      </c>
      <c r="M1746">
        <v>1020201685569</v>
      </c>
    </row>
    <row r="1747" spans="1:13" x14ac:dyDescent="0.25">
      <c r="A1747">
        <v>237002386</v>
      </c>
      <c r="B1747" t="s">
        <v>17806</v>
      </c>
      <c r="C1747" t="s">
        <v>17806</v>
      </c>
      <c r="D1747" t="s">
        <v>17773</v>
      </c>
      <c r="E1747" t="s">
        <v>17807</v>
      </c>
      <c r="F1747" t="s">
        <v>3142</v>
      </c>
      <c r="G1747" t="s">
        <v>15957</v>
      </c>
      <c r="H1747" t="s">
        <v>15994</v>
      </c>
      <c r="I1747">
        <v>1</v>
      </c>
      <c r="J1747" t="s">
        <v>8315</v>
      </c>
      <c r="K1747" t="s">
        <v>17808</v>
      </c>
      <c r="L1747">
        <v>23701001</v>
      </c>
      <c r="M1747">
        <v>1020201685635</v>
      </c>
    </row>
    <row r="1748" spans="1:13" x14ac:dyDescent="0.25">
      <c r="A1748" t="s">
        <v>14837</v>
      </c>
      <c r="B1748" t="s">
        <v>14838</v>
      </c>
      <c r="C1748" t="s">
        <v>14838</v>
      </c>
      <c r="D1748" t="s">
        <v>17773</v>
      </c>
      <c r="E1748" t="s">
        <v>17807</v>
      </c>
      <c r="F1748" t="s">
        <v>3142</v>
      </c>
      <c r="G1748" t="s">
        <v>15998</v>
      </c>
      <c r="H1748" t="s">
        <v>15994</v>
      </c>
      <c r="J1748" t="s">
        <v>8315</v>
      </c>
      <c r="K1748" t="s">
        <v>17809</v>
      </c>
      <c r="L1748">
        <v>23701001</v>
      </c>
      <c r="M1748">
        <v>1020201685635</v>
      </c>
    </row>
    <row r="1749" spans="1:13" x14ac:dyDescent="0.25">
      <c r="A1749">
        <v>237002393</v>
      </c>
      <c r="B1749" t="s">
        <v>17810</v>
      </c>
      <c r="C1749" t="s">
        <v>17810</v>
      </c>
      <c r="D1749" t="s">
        <v>17773</v>
      </c>
      <c r="E1749" t="s">
        <v>5791</v>
      </c>
      <c r="F1749" t="s">
        <v>414</v>
      </c>
      <c r="G1749" t="s">
        <v>15957</v>
      </c>
      <c r="H1749" t="s">
        <v>15994</v>
      </c>
      <c r="I1749">
        <v>0</v>
      </c>
      <c r="J1749" t="s">
        <v>8315</v>
      </c>
      <c r="K1749" t="s">
        <v>17811</v>
      </c>
      <c r="L1749">
        <v>23701001</v>
      </c>
      <c r="M1749">
        <v>1020201687131</v>
      </c>
    </row>
    <row r="1750" spans="1:13" x14ac:dyDescent="0.25">
      <c r="A1750">
        <v>238003840</v>
      </c>
      <c r="B1750" t="s">
        <v>17813</v>
      </c>
      <c r="C1750" t="s">
        <v>17813</v>
      </c>
      <c r="D1750" t="s">
        <v>17814</v>
      </c>
      <c r="E1750" t="s">
        <v>5800</v>
      </c>
      <c r="F1750" t="s">
        <v>321</v>
      </c>
      <c r="G1750" t="s">
        <v>15957</v>
      </c>
      <c r="H1750" t="s">
        <v>15994</v>
      </c>
      <c r="I1750">
        <v>2</v>
      </c>
      <c r="J1750" t="s">
        <v>8315</v>
      </c>
      <c r="K1750" t="s">
        <v>17815</v>
      </c>
      <c r="L1750">
        <v>23801001</v>
      </c>
      <c r="M1750">
        <v>1050201497433</v>
      </c>
    </row>
    <row r="1751" spans="1:13" x14ac:dyDescent="0.25">
      <c r="A1751" t="s">
        <v>14839</v>
      </c>
      <c r="B1751" t="s">
        <v>14840</v>
      </c>
      <c r="C1751" t="s">
        <v>14840</v>
      </c>
      <c r="D1751" t="s">
        <v>17814</v>
      </c>
      <c r="E1751" t="s">
        <v>5800</v>
      </c>
      <c r="F1751" t="s">
        <v>321</v>
      </c>
      <c r="G1751" t="s">
        <v>15998</v>
      </c>
      <c r="H1751" t="s">
        <v>15994</v>
      </c>
      <c r="J1751" t="s">
        <v>8315</v>
      </c>
      <c r="K1751" t="s">
        <v>17816</v>
      </c>
      <c r="L1751">
        <v>23801001</v>
      </c>
      <c r="M1751">
        <v>1050201497433</v>
      </c>
    </row>
    <row r="1752" spans="1:13" x14ac:dyDescent="0.25">
      <c r="A1752" t="s">
        <v>14842</v>
      </c>
      <c r="B1752" t="s">
        <v>14843</v>
      </c>
      <c r="C1752" t="s">
        <v>14843</v>
      </c>
      <c r="D1752" t="s">
        <v>17814</v>
      </c>
      <c r="E1752" t="s">
        <v>5800</v>
      </c>
      <c r="F1752" t="s">
        <v>321</v>
      </c>
      <c r="G1752" t="s">
        <v>15998</v>
      </c>
      <c r="H1752" t="s">
        <v>15994</v>
      </c>
      <c r="J1752" t="s">
        <v>8315</v>
      </c>
      <c r="K1752" t="s">
        <v>14844</v>
      </c>
      <c r="L1752">
        <v>23801001</v>
      </c>
      <c r="M1752">
        <v>1050201497433</v>
      </c>
    </row>
    <row r="1753" spans="1:13" x14ac:dyDescent="0.25">
      <c r="A1753">
        <v>238003872</v>
      </c>
      <c r="B1753" t="s">
        <v>17820</v>
      </c>
      <c r="C1753" t="s">
        <v>17820</v>
      </c>
      <c r="D1753" t="s">
        <v>17814</v>
      </c>
      <c r="E1753" t="s">
        <v>5806</v>
      </c>
      <c r="F1753" t="s">
        <v>321</v>
      </c>
      <c r="G1753" t="s">
        <v>15957</v>
      </c>
      <c r="H1753" t="s">
        <v>15994</v>
      </c>
      <c r="I1753">
        <v>0</v>
      </c>
      <c r="J1753" t="s">
        <v>8315</v>
      </c>
      <c r="K1753" t="s">
        <v>10097</v>
      </c>
      <c r="L1753">
        <v>23801001</v>
      </c>
      <c r="M1753">
        <v>1050201497356</v>
      </c>
    </row>
    <row r="1754" spans="1:13" x14ac:dyDescent="0.25">
      <c r="A1754">
        <v>238003921</v>
      </c>
      <c r="B1754" t="s">
        <v>17821</v>
      </c>
      <c r="C1754" t="s">
        <v>17821</v>
      </c>
      <c r="D1754" t="s">
        <v>17814</v>
      </c>
      <c r="E1754" t="s">
        <v>5841</v>
      </c>
      <c r="F1754" t="s">
        <v>321</v>
      </c>
      <c r="G1754" t="s">
        <v>15957</v>
      </c>
      <c r="H1754" t="s">
        <v>15994</v>
      </c>
      <c r="I1754">
        <v>2</v>
      </c>
      <c r="J1754" t="s">
        <v>8315</v>
      </c>
      <c r="K1754" t="s">
        <v>17822</v>
      </c>
      <c r="L1754">
        <v>23801001</v>
      </c>
      <c r="M1754">
        <v>1050201497532</v>
      </c>
    </row>
    <row r="1755" spans="1:13" x14ac:dyDescent="0.25">
      <c r="A1755" t="s">
        <v>14845</v>
      </c>
      <c r="B1755" t="s">
        <v>14846</v>
      </c>
      <c r="C1755" t="s">
        <v>14846</v>
      </c>
      <c r="D1755" t="s">
        <v>17814</v>
      </c>
      <c r="E1755" t="s">
        <v>5841</v>
      </c>
      <c r="F1755" t="s">
        <v>321</v>
      </c>
      <c r="G1755" t="s">
        <v>15998</v>
      </c>
      <c r="H1755" t="s">
        <v>15994</v>
      </c>
      <c r="J1755" t="s">
        <v>8315</v>
      </c>
      <c r="K1755" t="s">
        <v>14851</v>
      </c>
      <c r="L1755">
        <v>23801001</v>
      </c>
      <c r="M1755">
        <v>1050201497532</v>
      </c>
    </row>
    <row r="1756" spans="1:13" x14ac:dyDescent="0.25">
      <c r="A1756" t="s">
        <v>14847</v>
      </c>
      <c r="B1756" t="s">
        <v>14848</v>
      </c>
      <c r="C1756" t="s">
        <v>14848</v>
      </c>
      <c r="D1756" t="s">
        <v>17814</v>
      </c>
      <c r="E1756" t="s">
        <v>5841</v>
      </c>
      <c r="F1756" t="s">
        <v>321</v>
      </c>
      <c r="G1756" t="s">
        <v>15998</v>
      </c>
      <c r="H1756" t="s">
        <v>15994</v>
      </c>
      <c r="J1756" t="s">
        <v>8315</v>
      </c>
      <c r="K1756" t="s">
        <v>17823</v>
      </c>
      <c r="L1756">
        <v>23801001</v>
      </c>
      <c r="M1756">
        <v>1050201497532</v>
      </c>
    </row>
    <row r="1757" spans="1:13" x14ac:dyDescent="0.25">
      <c r="A1757" t="s">
        <v>14849</v>
      </c>
      <c r="B1757" t="s">
        <v>14850</v>
      </c>
      <c r="C1757" t="s">
        <v>14850</v>
      </c>
      <c r="D1757" t="s">
        <v>17814</v>
      </c>
      <c r="E1757" t="s">
        <v>5841</v>
      </c>
      <c r="F1757" t="s">
        <v>321</v>
      </c>
      <c r="G1757" t="s">
        <v>15998</v>
      </c>
      <c r="H1757" t="s">
        <v>15994</v>
      </c>
      <c r="J1757" t="s">
        <v>8416</v>
      </c>
      <c r="K1757" t="s">
        <v>14851</v>
      </c>
      <c r="L1757">
        <v>23801001</v>
      </c>
      <c r="M1757">
        <v>1050201497532</v>
      </c>
    </row>
    <row r="1758" spans="1:13" x14ac:dyDescent="0.25">
      <c r="A1758">
        <v>238003946</v>
      </c>
      <c r="B1758" t="s">
        <v>17824</v>
      </c>
      <c r="C1758" t="s">
        <v>17824</v>
      </c>
      <c r="D1758" t="s">
        <v>17814</v>
      </c>
      <c r="E1758" t="s">
        <v>5829</v>
      </c>
      <c r="F1758" t="s">
        <v>321</v>
      </c>
      <c r="G1758" t="s">
        <v>15957</v>
      </c>
      <c r="H1758" t="s">
        <v>15994</v>
      </c>
      <c r="I1758">
        <v>0</v>
      </c>
      <c r="J1758" t="s">
        <v>8315</v>
      </c>
      <c r="K1758" t="s">
        <v>17825</v>
      </c>
      <c r="L1758">
        <v>23801001</v>
      </c>
      <c r="M1758">
        <v>1050201497521</v>
      </c>
    </row>
    <row r="1759" spans="1:13" x14ac:dyDescent="0.25">
      <c r="A1759">
        <v>238003960</v>
      </c>
      <c r="B1759" t="s">
        <v>17826</v>
      </c>
      <c r="C1759" t="s">
        <v>17826</v>
      </c>
      <c r="D1759" t="s">
        <v>17814</v>
      </c>
      <c r="E1759" t="s">
        <v>5821</v>
      </c>
      <c r="F1759" t="s">
        <v>321</v>
      </c>
      <c r="G1759" t="s">
        <v>15957</v>
      </c>
      <c r="H1759" t="s">
        <v>15994</v>
      </c>
      <c r="I1759">
        <v>0</v>
      </c>
      <c r="J1759" t="s">
        <v>8315</v>
      </c>
      <c r="K1759" t="s">
        <v>17827</v>
      </c>
      <c r="L1759">
        <v>23801001</v>
      </c>
      <c r="M1759">
        <v>1050201497719</v>
      </c>
    </row>
    <row r="1760" spans="1:13" x14ac:dyDescent="0.25">
      <c r="A1760">
        <v>238003985</v>
      </c>
      <c r="B1760" t="s">
        <v>17828</v>
      </c>
      <c r="C1760" t="s">
        <v>17828</v>
      </c>
      <c r="D1760" t="s">
        <v>17814</v>
      </c>
      <c r="E1760" t="s">
        <v>5824</v>
      </c>
      <c r="F1760" t="s">
        <v>321</v>
      </c>
      <c r="G1760" t="s">
        <v>15957</v>
      </c>
      <c r="H1760" t="s">
        <v>15994</v>
      </c>
      <c r="I1760">
        <v>1</v>
      </c>
      <c r="J1760" t="s">
        <v>8315</v>
      </c>
      <c r="K1760" t="s">
        <v>17829</v>
      </c>
      <c r="L1760">
        <v>23801001</v>
      </c>
      <c r="M1760">
        <v>1050201497675</v>
      </c>
    </row>
    <row r="1761" spans="1:13" x14ac:dyDescent="0.25">
      <c r="A1761" t="s">
        <v>14852</v>
      </c>
      <c r="B1761" t="s">
        <v>14853</v>
      </c>
      <c r="C1761" t="s">
        <v>14853</v>
      </c>
      <c r="D1761" t="s">
        <v>17814</v>
      </c>
      <c r="E1761" t="s">
        <v>5824</v>
      </c>
      <c r="F1761" t="s">
        <v>321</v>
      </c>
      <c r="G1761" t="s">
        <v>15998</v>
      </c>
      <c r="H1761" t="s">
        <v>15994</v>
      </c>
      <c r="J1761" t="s">
        <v>8315</v>
      </c>
      <c r="K1761" t="s">
        <v>17830</v>
      </c>
      <c r="L1761">
        <v>23801001</v>
      </c>
      <c r="M1761">
        <v>1050201497675</v>
      </c>
    </row>
    <row r="1762" spans="1:13" x14ac:dyDescent="0.25">
      <c r="A1762">
        <v>238004001</v>
      </c>
      <c r="B1762" t="s">
        <v>17831</v>
      </c>
      <c r="C1762" t="s">
        <v>17831</v>
      </c>
      <c r="D1762" t="s">
        <v>17814</v>
      </c>
      <c r="E1762" t="s">
        <v>17832</v>
      </c>
      <c r="F1762" t="s">
        <v>321</v>
      </c>
      <c r="G1762" t="s">
        <v>15957</v>
      </c>
      <c r="H1762" t="s">
        <v>15994</v>
      </c>
      <c r="I1762">
        <v>0</v>
      </c>
      <c r="J1762" t="s">
        <v>8315</v>
      </c>
      <c r="K1762" t="s">
        <v>10106</v>
      </c>
      <c r="L1762">
        <v>23801001</v>
      </c>
      <c r="M1762">
        <v>1050201497642</v>
      </c>
    </row>
    <row r="1763" spans="1:13" x14ac:dyDescent="0.25">
      <c r="A1763">
        <v>238004019</v>
      </c>
      <c r="B1763" t="s">
        <v>17833</v>
      </c>
      <c r="C1763" t="s">
        <v>17833</v>
      </c>
      <c r="D1763" t="s">
        <v>17814</v>
      </c>
      <c r="E1763" t="s">
        <v>17834</v>
      </c>
      <c r="F1763" t="s">
        <v>321</v>
      </c>
      <c r="G1763" t="s">
        <v>15957</v>
      </c>
      <c r="H1763" t="s">
        <v>15994</v>
      </c>
      <c r="I1763">
        <v>2</v>
      </c>
      <c r="J1763" t="s">
        <v>8315</v>
      </c>
      <c r="K1763" t="s">
        <v>17835</v>
      </c>
      <c r="L1763">
        <v>23801001</v>
      </c>
      <c r="M1763">
        <v>1050201497609</v>
      </c>
    </row>
    <row r="1764" spans="1:13" x14ac:dyDescent="0.25">
      <c r="A1764" t="s">
        <v>14854</v>
      </c>
      <c r="B1764" t="s">
        <v>14855</v>
      </c>
      <c r="C1764" t="s">
        <v>14855</v>
      </c>
      <c r="D1764" t="s">
        <v>17814</v>
      </c>
      <c r="E1764" t="s">
        <v>17834</v>
      </c>
      <c r="F1764" t="s">
        <v>321</v>
      </c>
      <c r="G1764" t="s">
        <v>15998</v>
      </c>
      <c r="H1764" t="s">
        <v>15994</v>
      </c>
      <c r="J1764" t="s">
        <v>8315</v>
      </c>
      <c r="K1764" t="s">
        <v>17836</v>
      </c>
      <c r="L1764">
        <v>23801001</v>
      </c>
      <c r="M1764">
        <v>1050201497609</v>
      </c>
    </row>
    <row r="1765" spans="1:13" x14ac:dyDescent="0.25">
      <c r="A1765" t="s">
        <v>14856</v>
      </c>
      <c r="B1765" t="s">
        <v>14857</v>
      </c>
      <c r="C1765" t="s">
        <v>14857</v>
      </c>
      <c r="D1765" t="s">
        <v>17814</v>
      </c>
      <c r="E1765" t="s">
        <v>17834</v>
      </c>
      <c r="F1765" t="s">
        <v>321</v>
      </c>
      <c r="G1765" t="s">
        <v>15998</v>
      </c>
      <c r="H1765" t="s">
        <v>15994</v>
      </c>
      <c r="J1765" t="s">
        <v>8315</v>
      </c>
      <c r="K1765" t="s">
        <v>17837</v>
      </c>
      <c r="L1765">
        <v>23801001</v>
      </c>
      <c r="M1765">
        <v>1050201497609</v>
      </c>
    </row>
    <row r="1766" spans="1:13" x14ac:dyDescent="0.25">
      <c r="A1766">
        <v>238004033</v>
      </c>
      <c r="B1766" t="s">
        <v>17838</v>
      </c>
      <c r="C1766" t="s">
        <v>17838</v>
      </c>
      <c r="D1766" t="s">
        <v>17814</v>
      </c>
      <c r="E1766" t="s">
        <v>5832</v>
      </c>
      <c r="F1766" t="s">
        <v>321</v>
      </c>
      <c r="G1766" t="s">
        <v>15957</v>
      </c>
      <c r="H1766" t="s">
        <v>15994</v>
      </c>
      <c r="I1766">
        <v>2</v>
      </c>
      <c r="J1766" t="s">
        <v>8315</v>
      </c>
      <c r="K1766" t="s">
        <v>17839</v>
      </c>
      <c r="L1766">
        <v>23801001</v>
      </c>
      <c r="M1766">
        <v>1050201497807</v>
      </c>
    </row>
    <row r="1767" spans="1:13" x14ac:dyDescent="0.25">
      <c r="A1767" t="s">
        <v>14858</v>
      </c>
      <c r="B1767" t="s">
        <v>14859</v>
      </c>
      <c r="C1767" t="s">
        <v>14859</v>
      </c>
      <c r="D1767" t="s">
        <v>17814</v>
      </c>
      <c r="E1767" t="s">
        <v>5832</v>
      </c>
      <c r="F1767" t="s">
        <v>321</v>
      </c>
      <c r="G1767" t="s">
        <v>15998</v>
      </c>
      <c r="H1767" t="s">
        <v>15994</v>
      </c>
      <c r="J1767" t="s">
        <v>8315</v>
      </c>
      <c r="K1767" t="s">
        <v>17840</v>
      </c>
      <c r="L1767">
        <v>23801001</v>
      </c>
      <c r="M1767">
        <v>1050201497807</v>
      </c>
    </row>
    <row r="1768" spans="1:13" x14ac:dyDescent="0.25">
      <c r="A1768" t="s">
        <v>14860</v>
      </c>
      <c r="B1768" t="s">
        <v>14861</v>
      </c>
      <c r="C1768" t="s">
        <v>14861</v>
      </c>
      <c r="D1768" t="s">
        <v>17814</v>
      </c>
      <c r="E1768" t="s">
        <v>5832</v>
      </c>
      <c r="F1768" t="s">
        <v>321</v>
      </c>
      <c r="G1768" t="s">
        <v>15998</v>
      </c>
      <c r="H1768" t="s">
        <v>15994</v>
      </c>
      <c r="J1768" t="s">
        <v>8315</v>
      </c>
      <c r="K1768" t="s">
        <v>14862</v>
      </c>
      <c r="L1768">
        <v>23801001</v>
      </c>
      <c r="M1768">
        <v>1050201497807</v>
      </c>
    </row>
    <row r="1769" spans="1:13" x14ac:dyDescent="0.25">
      <c r="A1769">
        <v>238004072</v>
      </c>
      <c r="B1769" t="s">
        <v>17841</v>
      </c>
      <c r="C1769" t="s">
        <v>17841</v>
      </c>
      <c r="D1769" t="s">
        <v>17814</v>
      </c>
      <c r="E1769" t="s">
        <v>5866</v>
      </c>
      <c r="F1769" t="s">
        <v>321</v>
      </c>
      <c r="G1769" t="s">
        <v>15957</v>
      </c>
      <c r="H1769" t="s">
        <v>15994</v>
      </c>
      <c r="I1769">
        <v>0</v>
      </c>
      <c r="J1769" t="s">
        <v>8315</v>
      </c>
      <c r="K1769" t="s">
        <v>17842</v>
      </c>
      <c r="L1769">
        <v>23801001</v>
      </c>
      <c r="M1769">
        <v>1050201497785</v>
      </c>
    </row>
    <row r="1770" spans="1:13" x14ac:dyDescent="0.25">
      <c r="A1770">
        <v>238004080</v>
      </c>
      <c r="B1770" t="s">
        <v>17843</v>
      </c>
      <c r="C1770" t="s">
        <v>17843</v>
      </c>
      <c r="D1770" t="s">
        <v>17814</v>
      </c>
      <c r="E1770" t="s">
        <v>5815</v>
      </c>
      <c r="F1770" t="s">
        <v>321</v>
      </c>
      <c r="G1770" t="s">
        <v>15957</v>
      </c>
      <c r="H1770" t="s">
        <v>15994</v>
      </c>
      <c r="I1770">
        <v>0</v>
      </c>
      <c r="J1770" t="s">
        <v>8315</v>
      </c>
      <c r="K1770" t="s">
        <v>17844</v>
      </c>
      <c r="L1770">
        <v>23801001</v>
      </c>
      <c r="M1770">
        <v>1050201497763</v>
      </c>
    </row>
    <row r="1771" spans="1:13" x14ac:dyDescent="0.25">
      <c r="A1771">
        <v>238004114</v>
      </c>
      <c r="B1771" t="s">
        <v>17845</v>
      </c>
      <c r="C1771" t="s">
        <v>17845</v>
      </c>
      <c r="D1771" t="s">
        <v>17814</v>
      </c>
      <c r="E1771" t="s">
        <v>5844</v>
      </c>
      <c r="F1771" t="s">
        <v>321</v>
      </c>
      <c r="G1771" t="s">
        <v>15957</v>
      </c>
      <c r="H1771" t="s">
        <v>15994</v>
      </c>
      <c r="I1771">
        <v>2</v>
      </c>
      <c r="J1771" t="s">
        <v>8315</v>
      </c>
      <c r="K1771" t="s">
        <v>10112</v>
      </c>
      <c r="L1771">
        <v>23801001</v>
      </c>
      <c r="M1771">
        <v>1050201497906</v>
      </c>
    </row>
    <row r="1772" spans="1:13" x14ac:dyDescent="0.25">
      <c r="A1772" t="s">
        <v>14863</v>
      </c>
      <c r="B1772" t="s">
        <v>14864</v>
      </c>
      <c r="C1772" t="s">
        <v>14864</v>
      </c>
      <c r="D1772" t="s">
        <v>17814</v>
      </c>
      <c r="E1772" t="s">
        <v>5844</v>
      </c>
      <c r="F1772" t="s">
        <v>321</v>
      </c>
      <c r="G1772" t="s">
        <v>15998</v>
      </c>
      <c r="H1772" t="s">
        <v>15994</v>
      </c>
      <c r="J1772" t="s">
        <v>8315</v>
      </c>
      <c r="K1772" t="s">
        <v>17846</v>
      </c>
      <c r="L1772">
        <v>23801001</v>
      </c>
      <c r="M1772">
        <v>1050201497906</v>
      </c>
    </row>
    <row r="1773" spans="1:13" x14ac:dyDescent="0.25">
      <c r="A1773">
        <v>238004121</v>
      </c>
      <c r="B1773" t="s">
        <v>17847</v>
      </c>
      <c r="C1773" t="s">
        <v>17847</v>
      </c>
      <c r="D1773" t="s">
        <v>17814</v>
      </c>
      <c r="E1773" t="s">
        <v>5847</v>
      </c>
      <c r="F1773" t="s">
        <v>321</v>
      </c>
      <c r="G1773" t="s">
        <v>15957</v>
      </c>
      <c r="H1773" t="s">
        <v>15994</v>
      </c>
      <c r="I1773">
        <v>0</v>
      </c>
      <c r="J1773" t="s">
        <v>8315</v>
      </c>
      <c r="K1773" t="s">
        <v>17848</v>
      </c>
      <c r="L1773">
        <v>23801001</v>
      </c>
      <c r="M1773">
        <v>1050201497928</v>
      </c>
    </row>
    <row r="1774" spans="1:13" x14ac:dyDescent="0.25">
      <c r="A1774">
        <v>238004139</v>
      </c>
      <c r="B1774" t="s">
        <v>17849</v>
      </c>
      <c r="C1774" t="s">
        <v>17849</v>
      </c>
      <c r="D1774" t="s">
        <v>17814</v>
      </c>
      <c r="E1774" t="s">
        <v>5794</v>
      </c>
      <c r="F1774" t="s">
        <v>321</v>
      </c>
      <c r="G1774" t="s">
        <v>15957</v>
      </c>
      <c r="H1774" t="s">
        <v>15994</v>
      </c>
      <c r="I1774">
        <v>0</v>
      </c>
      <c r="J1774" t="s">
        <v>8315</v>
      </c>
      <c r="K1774" t="s">
        <v>17850</v>
      </c>
      <c r="L1774">
        <v>23801001</v>
      </c>
      <c r="M1774">
        <v>1050201497884</v>
      </c>
    </row>
    <row r="1775" spans="1:13" x14ac:dyDescent="0.25">
      <c r="A1775">
        <v>238004146</v>
      </c>
      <c r="B1775" t="s">
        <v>17851</v>
      </c>
      <c r="C1775" t="s">
        <v>17851</v>
      </c>
      <c r="D1775" t="s">
        <v>17814</v>
      </c>
      <c r="E1775" t="s">
        <v>5872</v>
      </c>
      <c r="F1775" t="s">
        <v>321</v>
      </c>
      <c r="G1775" t="s">
        <v>15957</v>
      </c>
      <c r="H1775" t="s">
        <v>15994</v>
      </c>
      <c r="I1775">
        <v>4</v>
      </c>
      <c r="J1775" t="s">
        <v>8315</v>
      </c>
      <c r="K1775" t="s">
        <v>10116</v>
      </c>
      <c r="L1775">
        <v>23801001</v>
      </c>
      <c r="M1775">
        <v>1050201497983</v>
      </c>
    </row>
    <row r="1776" spans="1:13" x14ac:dyDescent="0.25">
      <c r="A1776" t="s">
        <v>14865</v>
      </c>
      <c r="B1776" t="s">
        <v>14866</v>
      </c>
      <c r="C1776" t="s">
        <v>14866</v>
      </c>
      <c r="D1776" t="s">
        <v>17814</v>
      </c>
      <c r="E1776" t="s">
        <v>5872</v>
      </c>
      <c r="F1776" t="s">
        <v>321</v>
      </c>
      <c r="G1776" t="s">
        <v>15998</v>
      </c>
      <c r="H1776" t="s">
        <v>15994</v>
      </c>
      <c r="J1776" t="s">
        <v>8315</v>
      </c>
      <c r="K1776" t="s">
        <v>17852</v>
      </c>
      <c r="L1776">
        <v>23801001</v>
      </c>
      <c r="M1776">
        <v>1050201497983</v>
      </c>
    </row>
    <row r="1777" spans="1:13" x14ac:dyDescent="0.25">
      <c r="A1777" t="s">
        <v>14867</v>
      </c>
      <c r="B1777" t="s">
        <v>14868</v>
      </c>
      <c r="C1777" t="s">
        <v>14868</v>
      </c>
      <c r="D1777" t="s">
        <v>17814</v>
      </c>
      <c r="E1777" t="s">
        <v>5872</v>
      </c>
      <c r="F1777" t="s">
        <v>321</v>
      </c>
      <c r="G1777" t="s">
        <v>15998</v>
      </c>
      <c r="H1777" t="s">
        <v>15994</v>
      </c>
      <c r="J1777" t="s">
        <v>8315</v>
      </c>
      <c r="K1777" t="s">
        <v>17853</v>
      </c>
      <c r="L1777">
        <v>23801001</v>
      </c>
      <c r="M1777">
        <v>1050201497983</v>
      </c>
    </row>
    <row r="1778" spans="1:13" x14ac:dyDescent="0.25">
      <c r="A1778" t="s">
        <v>14869</v>
      </c>
      <c r="B1778" t="s">
        <v>14870</v>
      </c>
      <c r="C1778" t="s">
        <v>14870</v>
      </c>
      <c r="D1778" t="s">
        <v>17814</v>
      </c>
      <c r="E1778" t="s">
        <v>5872</v>
      </c>
      <c r="F1778" t="s">
        <v>321</v>
      </c>
      <c r="G1778" t="s">
        <v>15998</v>
      </c>
      <c r="H1778" t="s">
        <v>15994</v>
      </c>
      <c r="J1778" t="s">
        <v>8315</v>
      </c>
      <c r="K1778" t="s">
        <v>17854</v>
      </c>
      <c r="L1778">
        <v>23801001</v>
      </c>
      <c r="M1778">
        <v>1050201497983</v>
      </c>
    </row>
    <row r="1779" spans="1:13" x14ac:dyDescent="0.25">
      <c r="A1779" t="s">
        <v>14871</v>
      </c>
      <c r="B1779" t="s">
        <v>14872</v>
      </c>
      <c r="C1779" t="s">
        <v>14872</v>
      </c>
      <c r="D1779" t="s">
        <v>17814</v>
      </c>
      <c r="E1779" t="s">
        <v>5872</v>
      </c>
      <c r="F1779" t="s">
        <v>321</v>
      </c>
      <c r="G1779" t="s">
        <v>15998</v>
      </c>
      <c r="H1779" t="s">
        <v>15994</v>
      </c>
      <c r="J1779" t="s">
        <v>8315</v>
      </c>
      <c r="K1779" t="s">
        <v>17855</v>
      </c>
      <c r="L1779">
        <v>23801001</v>
      </c>
      <c r="M1779">
        <v>1050201497983</v>
      </c>
    </row>
    <row r="1780" spans="1:13" x14ac:dyDescent="0.25">
      <c r="A1780">
        <v>238004153</v>
      </c>
      <c r="B1780" t="s">
        <v>17856</v>
      </c>
      <c r="C1780" t="s">
        <v>17856</v>
      </c>
      <c r="D1780" t="s">
        <v>17814</v>
      </c>
      <c r="E1780" t="s">
        <v>5835</v>
      </c>
      <c r="F1780" t="s">
        <v>321</v>
      </c>
      <c r="G1780" t="s">
        <v>15957</v>
      </c>
      <c r="H1780" t="s">
        <v>15994</v>
      </c>
      <c r="I1780">
        <v>0</v>
      </c>
      <c r="J1780" t="s">
        <v>8315</v>
      </c>
      <c r="K1780" t="s">
        <v>17857</v>
      </c>
      <c r="L1780">
        <v>23801001</v>
      </c>
      <c r="M1780">
        <v>1050201497862</v>
      </c>
    </row>
    <row r="1781" spans="1:13" x14ac:dyDescent="0.25">
      <c r="A1781">
        <v>238004227</v>
      </c>
      <c r="B1781" t="s">
        <v>17858</v>
      </c>
      <c r="C1781" t="s">
        <v>17858</v>
      </c>
      <c r="D1781" t="s">
        <v>17814</v>
      </c>
      <c r="E1781" t="s">
        <v>17859</v>
      </c>
      <c r="F1781" t="s">
        <v>321</v>
      </c>
      <c r="G1781" t="s">
        <v>15957</v>
      </c>
      <c r="H1781" t="s">
        <v>15994</v>
      </c>
      <c r="I1781">
        <v>0</v>
      </c>
      <c r="J1781" t="s">
        <v>8315</v>
      </c>
      <c r="K1781" t="s">
        <v>17860</v>
      </c>
      <c r="L1781">
        <v>23801001</v>
      </c>
      <c r="M1781">
        <v>1050201498225</v>
      </c>
    </row>
    <row r="1782" spans="1:13" x14ac:dyDescent="0.25">
      <c r="A1782">
        <v>238004241</v>
      </c>
      <c r="B1782" t="s">
        <v>14874</v>
      </c>
      <c r="C1782" t="s">
        <v>14874</v>
      </c>
      <c r="D1782" t="s">
        <v>17814</v>
      </c>
      <c r="E1782" t="s">
        <v>5875</v>
      </c>
      <c r="F1782" t="s">
        <v>321</v>
      </c>
      <c r="G1782" t="s">
        <v>15957</v>
      </c>
      <c r="H1782" t="s">
        <v>15994</v>
      </c>
      <c r="I1782">
        <v>13</v>
      </c>
      <c r="J1782" t="s">
        <v>8315</v>
      </c>
      <c r="K1782" t="s">
        <v>10116</v>
      </c>
      <c r="L1782">
        <v>23801001</v>
      </c>
      <c r="M1782">
        <v>1050201498181</v>
      </c>
    </row>
    <row r="1783" spans="1:13" x14ac:dyDescent="0.25">
      <c r="A1783" t="s">
        <v>14873</v>
      </c>
      <c r="B1783" t="s">
        <v>17861</v>
      </c>
      <c r="C1783" t="s">
        <v>17861</v>
      </c>
      <c r="D1783" t="s">
        <v>17814</v>
      </c>
      <c r="E1783" t="s">
        <v>5875</v>
      </c>
      <c r="F1783" t="s">
        <v>321</v>
      </c>
      <c r="G1783" t="s">
        <v>15998</v>
      </c>
      <c r="H1783" t="s">
        <v>15994</v>
      </c>
      <c r="J1783" t="s">
        <v>8315</v>
      </c>
      <c r="K1783" t="s">
        <v>17862</v>
      </c>
      <c r="L1783">
        <v>23801001</v>
      </c>
      <c r="M1783">
        <v>1050201498181</v>
      </c>
    </row>
    <row r="1784" spans="1:13" x14ac:dyDescent="0.25">
      <c r="A1784" t="s">
        <v>14875</v>
      </c>
      <c r="B1784" t="s">
        <v>17863</v>
      </c>
      <c r="C1784" t="s">
        <v>17863</v>
      </c>
      <c r="D1784" t="s">
        <v>17814</v>
      </c>
      <c r="E1784" t="s">
        <v>5875</v>
      </c>
      <c r="F1784" t="s">
        <v>321</v>
      </c>
      <c r="G1784" t="s">
        <v>15998</v>
      </c>
      <c r="H1784" t="s">
        <v>15994</v>
      </c>
      <c r="J1784" t="s">
        <v>8416</v>
      </c>
      <c r="K1784" t="s">
        <v>17864</v>
      </c>
      <c r="L1784">
        <v>23801001</v>
      </c>
      <c r="M1784">
        <v>1050201498181</v>
      </c>
    </row>
    <row r="1785" spans="1:13" x14ac:dyDescent="0.25">
      <c r="A1785" t="s">
        <v>14876</v>
      </c>
      <c r="B1785" t="s">
        <v>17865</v>
      </c>
      <c r="C1785" t="s">
        <v>17865</v>
      </c>
      <c r="D1785" t="s">
        <v>17814</v>
      </c>
      <c r="E1785" t="s">
        <v>5875</v>
      </c>
      <c r="F1785" t="s">
        <v>321</v>
      </c>
      <c r="G1785" t="s">
        <v>15998</v>
      </c>
      <c r="H1785" t="s">
        <v>15994</v>
      </c>
      <c r="J1785" t="s">
        <v>8416</v>
      </c>
      <c r="K1785" t="s">
        <v>17866</v>
      </c>
      <c r="L1785">
        <v>23801001</v>
      </c>
      <c r="M1785">
        <v>1050201498181</v>
      </c>
    </row>
    <row r="1786" spans="1:13" x14ac:dyDescent="0.25">
      <c r="A1786" t="s">
        <v>14877</v>
      </c>
      <c r="B1786" t="s">
        <v>17867</v>
      </c>
      <c r="C1786" t="s">
        <v>17867</v>
      </c>
      <c r="D1786" t="s">
        <v>17814</v>
      </c>
      <c r="E1786" t="s">
        <v>5875</v>
      </c>
      <c r="F1786" t="s">
        <v>321</v>
      </c>
      <c r="G1786" t="s">
        <v>15998</v>
      </c>
      <c r="H1786" t="s">
        <v>15994</v>
      </c>
      <c r="J1786" t="s">
        <v>8416</v>
      </c>
      <c r="K1786" t="s">
        <v>17868</v>
      </c>
      <c r="L1786">
        <v>23801001</v>
      </c>
      <c r="M1786">
        <v>1050201498181</v>
      </c>
    </row>
    <row r="1787" spans="1:13" x14ac:dyDescent="0.25">
      <c r="A1787" t="s">
        <v>14878</v>
      </c>
      <c r="B1787" t="s">
        <v>17869</v>
      </c>
      <c r="C1787" t="s">
        <v>17869</v>
      </c>
      <c r="D1787" t="s">
        <v>17814</v>
      </c>
      <c r="E1787" t="s">
        <v>5875</v>
      </c>
      <c r="F1787" t="s">
        <v>321</v>
      </c>
      <c r="G1787" t="s">
        <v>15998</v>
      </c>
      <c r="H1787" t="s">
        <v>15994</v>
      </c>
      <c r="J1787" t="s">
        <v>8416</v>
      </c>
      <c r="K1787" t="s">
        <v>17870</v>
      </c>
      <c r="L1787">
        <v>23801001</v>
      </c>
      <c r="M1787">
        <v>1050201498181</v>
      </c>
    </row>
    <row r="1788" spans="1:13" x14ac:dyDescent="0.25">
      <c r="A1788" t="s">
        <v>14879</v>
      </c>
      <c r="B1788" t="s">
        <v>17871</v>
      </c>
      <c r="C1788" t="s">
        <v>17871</v>
      </c>
      <c r="D1788" t="s">
        <v>17814</v>
      </c>
      <c r="E1788" t="s">
        <v>5875</v>
      </c>
      <c r="F1788" t="s">
        <v>321</v>
      </c>
      <c r="G1788" t="s">
        <v>15998</v>
      </c>
      <c r="H1788" t="s">
        <v>15994</v>
      </c>
      <c r="J1788" t="s">
        <v>8416</v>
      </c>
      <c r="K1788" t="s">
        <v>17872</v>
      </c>
      <c r="L1788">
        <v>23801001</v>
      </c>
      <c r="M1788">
        <v>1050201498181</v>
      </c>
    </row>
    <row r="1789" spans="1:13" x14ac:dyDescent="0.25">
      <c r="A1789" t="s">
        <v>14880</v>
      </c>
      <c r="B1789" t="s">
        <v>17873</v>
      </c>
      <c r="C1789" t="s">
        <v>17873</v>
      </c>
      <c r="D1789" t="s">
        <v>17814</v>
      </c>
      <c r="E1789" t="s">
        <v>5875</v>
      </c>
      <c r="F1789" t="s">
        <v>321</v>
      </c>
      <c r="G1789" t="s">
        <v>15998</v>
      </c>
      <c r="H1789" t="s">
        <v>15994</v>
      </c>
      <c r="J1789" t="s">
        <v>8416</v>
      </c>
      <c r="K1789" t="s">
        <v>17874</v>
      </c>
      <c r="L1789">
        <v>23801001</v>
      </c>
      <c r="M1789">
        <v>1050201498181</v>
      </c>
    </row>
    <row r="1790" spans="1:13" x14ac:dyDescent="0.25">
      <c r="A1790" t="s">
        <v>14881</v>
      </c>
      <c r="B1790" t="s">
        <v>17875</v>
      </c>
      <c r="C1790" t="s">
        <v>17875</v>
      </c>
      <c r="D1790" t="s">
        <v>17814</v>
      </c>
      <c r="E1790" t="s">
        <v>5875</v>
      </c>
      <c r="F1790" t="s">
        <v>321</v>
      </c>
      <c r="G1790" t="s">
        <v>15998</v>
      </c>
      <c r="H1790" t="s">
        <v>15994</v>
      </c>
      <c r="J1790" t="s">
        <v>8416</v>
      </c>
      <c r="K1790" t="s">
        <v>17876</v>
      </c>
      <c r="L1790">
        <v>23801001</v>
      </c>
      <c r="M1790">
        <v>1050201498181</v>
      </c>
    </row>
    <row r="1791" spans="1:13" x14ac:dyDescent="0.25">
      <c r="A1791" t="s">
        <v>14882</v>
      </c>
      <c r="B1791" t="s">
        <v>17877</v>
      </c>
      <c r="C1791" t="s">
        <v>17877</v>
      </c>
      <c r="D1791" t="s">
        <v>17814</v>
      </c>
      <c r="E1791" t="s">
        <v>5875</v>
      </c>
      <c r="F1791" t="s">
        <v>321</v>
      </c>
      <c r="G1791" t="s">
        <v>15998</v>
      </c>
      <c r="H1791" t="s">
        <v>15994</v>
      </c>
      <c r="J1791" t="s">
        <v>8416</v>
      </c>
      <c r="K1791" t="s">
        <v>17878</v>
      </c>
      <c r="L1791">
        <v>23801001</v>
      </c>
      <c r="M1791">
        <v>1050201498181</v>
      </c>
    </row>
    <row r="1792" spans="1:13" x14ac:dyDescent="0.25">
      <c r="A1792" t="s">
        <v>14883</v>
      </c>
      <c r="B1792" t="s">
        <v>17879</v>
      </c>
      <c r="C1792" t="s">
        <v>17879</v>
      </c>
      <c r="D1792" t="s">
        <v>17814</v>
      </c>
      <c r="E1792" t="s">
        <v>5875</v>
      </c>
      <c r="F1792" t="s">
        <v>321</v>
      </c>
      <c r="G1792" t="s">
        <v>15998</v>
      </c>
      <c r="H1792" t="s">
        <v>15994</v>
      </c>
      <c r="J1792" t="s">
        <v>8416</v>
      </c>
      <c r="K1792" t="s">
        <v>17880</v>
      </c>
      <c r="L1792">
        <v>23801001</v>
      </c>
      <c r="M1792">
        <v>1050201498181</v>
      </c>
    </row>
    <row r="1793" spans="1:13" x14ac:dyDescent="0.25">
      <c r="A1793">
        <v>238004280</v>
      </c>
      <c r="B1793" t="s">
        <v>17881</v>
      </c>
      <c r="C1793" t="s">
        <v>17881</v>
      </c>
      <c r="D1793" t="s">
        <v>17814</v>
      </c>
      <c r="E1793" t="s">
        <v>5854</v>
      </c>
      <c r="F1793" t="s">
        <v>414</v>
      </c>
      <c r="G1793" t="s">
        <v>15957</v>
      </c>
      <c r="H1793" t="s">
        <v>15994</v>
      </c>
      <c r="I1793">
        <v>1</v>
      </c>
      <c r="J1793" t="s">
        <v>8315</v>
      </c>
      <c r="K1793" t="s">
        <v>17882</v>
      </c>
      <c r="L1793">
        <v>23801001</v>
      </c>
      <c r="M1793">
        <v>1050201498434</v>
      </c>
    </row>
    <row r="1794" spans="1:13" x14ac:dyDescent="0.25">
      <c r="A1794" t="s">
        <v>14884</v>
      </c>
      <c r="B1794" t="s">
        <v>14885</v>
      </c>
      <c r="C1794" t="s">
        <v>14885</v>
      </c>
      <c r="D1794" t="s">
        <v>17814</v>
      </c>
      <c r="E1794" t="s">
        <v>5854</v>
      </c>
      <c r="F1794" t="s">
        <v>414</v>
      </c>
      <c r="G1794" t="s">
        <v>15998</v>
      </c>
      <c r="H1794" t="s">
        <v>15994</v>
      </c>
      <c r="J1794" t="s">
        <v>8315</v>
      </c>
      <c r="K1794" t="s">
        <v>17852</v>
      </c>
      <c r="L1794">
        <v>23801001</v>
      </c>
      <c r="M1794">
        <v>1050201498434</v>
      </c>
    </row>
    <row r="1795" spans="1:13" x14ac:dyDescent="0.25">
      <c r="A1795">
        <v>238004308</v>
      </c>
      <c r="B1795" t="s">
        <v>17883</v>
      </c>
      <c r="C1795" t="s">
        <v>17883</v>
      </c>
      <c r="D1795" t="s">
        <v>17814</v>
      </c>
      <c r="E1795" t="s">
        <v>8262</v>
      </c>
      <c r="F1795" t="s">
        <v>414</v>
      </c>
      <c r="G1795" t="s">
        <v>15957</v>
      </c>
      <c r="H1795" t="s">
        <v>15994</v>
      </c>
      <c r="I1795">
        <v>4</v>
      </c>
      <c r="J1795" t="s">
        <v>8315</v>
      </c>
      <c r="K1795" t="s">
        <v>17884</v>
      </c>
      <c r="L1795">
        <v>23801001</v>
      </c>
      <c r="M1795">
        <v>1050201500337</v>
      </c>
    </row>
    <row r="1796" spans="1:13" x14ac:dyDescent="0.25">
      <c r="A1796" t="s">
        <v>14888</v>
      </c>
      <c r="B1796" t="s">
        <v>14889</v>
      </c>
      <c r="C1796" t="s">
        <v>14889</v>
      </c>
      <c r="D1796" t="s">
        <v>17814</v>
      </c>
      <c r="E1796" t="s">
        <v>8262</v>
      </c>
      <c r="F1796" t="s">
        <v>414</v>
      </c>
      <c r="G1796" t="s">
        <v>15998</v>
      </c>
      <c r="H1796" t="s">
        <v>15994</v>
      </c>
      <c r="J1796" t="s">
        <v>8315</v>
      </c>
      <c r="K1796" t="s">
        <v>17850</v>
      </c>
      <c r="L1796">
        <v>23801001</v>
      </c>
      <c r="M1796">
        <v>1050201500337</v>
      </c>
    </row>
    <row r="1797" spans="1:13" x14ac:dyDescent="0.25">
      <c r="A1797" t="s">
        <v>14890</v>
      </c>
      <c r="B1797" t="s">
        <v>14891</v>
      </c>
      <c r="C1797" t="s">
        <v>14891</v>
      </c>
      <c r="D1797" t="s">
        <v>17814</v>
      </c>
      <c r="E1797" t="s">
        <v>8262</v>
      </c>
      <c r="F1797" t="s">
        <v>414</v>
      </c>
      <c r="G1797" t="s">
        <v>15998</v>
      </c>
      <c r="H1797" t="s">
        <v>15994</v>
      </c>
      <c r="J1797" t="s">
        <v>8315</v>
      </c>
      <c r="K1797" t="s">
        <v>17830</v>
      </c>
      <c r="L1797">
        <v>23801001</v>
      </c>
      <c r="M1797">
        <v>1050201500337</v>
      </c>
    </row>
    <row r="1798" spans="1:13" x14ac:dyDescent="0.25">
      <c r="A1798" t="s">
        <v>14892</v>
      </c>
      <c r="B1798" t="s">
        <v>14893</v>
      </c>
      <c r="C1798" t="s">
        <v>14893</v>
      </c>
      <c r="D1798" t="s">
        <v>17814</v>
      </c>
      <c r="E1798" t="s">
        <v>8262</v>
      </c>
      <c r="F1798" t="s">
        <v>414</v>
      </c>
      <c r="G1798" t="s">
        <v>15998</v>
      </c>
      <c r="H1798" t="s">
        <v>15994</v>
      </c>
      <c r="J1798" t="s">
        <v>8315</v>
      </c>
      <c r="K1798" t="s">
        <v>17822</v>
      </c>
      <c r="L1798">
        <v>23801001</v>
      </c>
      <c r="M1798">
        <v>1050201500337</v>
      </c>
    </row>
    <row r="1799" spans="1:13" x14ac:dyDescent="0.25">
      <c r="A1799">
        <v>238004428</v>
      </c>
      <c r="B1799" t="s">
        <v>17886</v>
      </c>
      <c r="C1799" t="s">
        <v>17886</v>
      </c>
      <c r="D1799" t="s">
        <v>17814</v>
      </c>
      <c r="E1799" t="s">
        <v>5818</v>
      </c>
      <c r="F1799" t="s">
        <v>414</v>
      </c>
      <c r="G1799" t="s">
        <v>15957</v>
      </c>
      <c r="H1799" t="s">
        <v>15994</v>
      </c>
      <c r="I1799">
        <v>5</v>
      </c>
      <c r="J1799" t="s">
        <v>8315</v>
      </c>
      <c r="K1799" t="s">
        <v>17844</v>
      </c>
      <c r="L1799">
        <v>23801001</v>
      </c>
      <c r="M1799">
        <v>1050201500579</v>
      </c>
    </row>
    <row r="1800" spans="1:13" x14ac:dyDescent="0.25">
      <c r="A1800" t="s">
        <v>14894</v>
      </c>
      <c r="B1800" t="s">
        <v>14895</v>
      </c>
      <c r="C1800" t="s">
        <v>14895</v>
      </c>
      <c r="D1800" t="s">
        <v>17814</v>
      </c>
      <c r="E1800" t="s">
        <v>5818</v>
      </c>
      <c r="F1800" t="s">
        <v>414</v>
      </c>
      <c r="G1800" t="s">
        <v>15998</v>
      </c>
      <c r="H1800" t="s">
        <v>15994</v>
      </c>
      <c r="J1800" t="s">
        <v>8315</v>
      </c>
      <c r="K1800" t="s">
        <v>14841</v>
      </c>
      <c r="L1800">
        <v>23801001</v>
      </c>
      <c r="M1800">
        <v>1050201500579</v>
      </c>
    </row>
    <row r="1801" spans="1:13" x14ac:dyDescent="0.25">
      <c r="A1801" t="s">
        <v>14896</v>
      </c>
      <c r="B1801" t="s">
        <v>14897</v>
      </c>
      <c r="C1801" t="s">
        <v>14897</v>
      </c>
      <c r="D1801" t="s">
        <v>17814</v>
      </c>
      <c r="E1801" t="s">
        <v>5818</v>
      </c>
      <c r="F1801" t="s">
        <v>414</v>
      </c>
      <c r="G1801" t="s">
        <v>15998</v>
      </c>
      <c r="H1801" t="s">
        <v>15994</v>
      </c>
      <c r="J1801" t="s">
        <v>8315</v>
      </c>
      <c r="K1801" t="s">
        <v>14898</v>
      </c>
      <c r="L1801">
        <v>23801001</v>
      </c>
      <c r="M1801">
        <v>1050201500579</v>
      </c>
    </row>
    <row r="1802" spans="1:13" x14ac:dyDescent="0.25">
      <c r="A1802" t="s">
        <v>14899</v>
      </c>
      <c r="B1802" t="s">
        <v>14900</v>
      </c>
      <c r="C1802" t="s">
        <v>14900</v>
      </c>
      <c r="D1802" t="s">
        <v>17814</v>
      </c>
      <c r="E1802" t="s">
        <v>5818</v>
      </c>
      <c r="F1802" t="s">
        <v>414</v>
      </c>
      <c r="G1802" t="s">
        <v>15998</v>
      </c>
      <c r="H1802" t="s">
        <v>15994</v>
      </c>
      <c r="J1802" t="s">
        <v>8315</v>
      </c>
      <c r="K1802" t="s">
        <v>14901</v>
      </c>
      <c r="L1802">
        <v>23801001</v>
      </c>
      <c r="M1802">
        <v>1050201500579</v>
      </c>
    </row>
    <row r="1803" spans="1:13" x14ac:dyDescent="0.25">
      <c r="A1803" t="s">
        <v>14902</v>
      </c>
      <c r="B1803" t="s">
        <v>14903</v>
      </c>
      <c r="C1803" t="s">
        <v>14903</v>
      </c>
      <c r="D1803" t="s">
        <v>17814</v>
      </c>
      <c r="E1803" t="s">
        <v>5818</v>
      </c>
      <c r="F1803" t="s">
        <v>414</v>
      </c>
      <c r="G1803" t="s">
        <v>15998</v>
      </c>
      <c r="H1803" t="s">
        <v>15994</v>
      </c>
      <c r="J1803" t="s">
        <v>8315</v>
      </c>
      <c r="K1803" t="s">
        <v>10118</v>
      </c>
      <c r="L1803">
        <v>23801001</v>
      </c>
      <c r="M1803">
        <v>1050201500579</v>
      </c>
    </row>
    <row r="1804" spans="1:13" x14ac:dyDescent="0.25">
      <c r="A1804" t="s">
        <v>14904</v>
      </c>
      <c r="B1804" t="s">
        <v>14905</v>
      </c>
      <c r="C1804" t="s">
        <v>14905</v>
      </c>
      <c r="D1804" t="s">
        <v>17814</v>
      </c>
      <c r="E1804" t="s">
        <v>5818</v>
      </c>
      <c r="F1804" t="s">
        <v>414</v>
      </c>
      <c r="G1804" t="s">
        <v>15998</v>
      </c>
      <c r="H1804" t="s">
        <v>15994</v>
      </c>
      <c r="J1804" t="s">
        <v>8315</v>
      </c>
      <c r="K1804" t="s">
        <v>14906</v>
      </c>
      <c r="L1804">
        <v>23801001</v>
      </c>
      <c r="M1804">
        <v>1050201500579</v>
      </c>
    </row>
    <row r="1805" spans="1:13" x14ac:dyDescent="0.25">
      <c r="A1805" t="s">
        <v>14907</v>
      </c>
      <c r="B1805" t="s">
        <v>14908</v>
      </c>
      <c r="C1805" t="s">
        <v>14908</v>
      </c>
      <c r="D1805" t="s">
        <v>17814</v>
      </c>
      <c r="E1805" t="s">
        <v>5818</v>
      </c>
      <c r="F1805" t="s">
        <v>414</v>
      </c>
      <c r="G1805" t="s">
        <v>15998</v>
      </c>
      <c r="H1805" t="s">
        <v>15994</v>
      </c>
      <c r="J1805" t="s">
        <v>8416</v>
      </c>
      <c r="K1805" t="s">
        <v>14909</v>
      </c>
      <c r="L1805">
        <v>23801001</v>
      </c>
      <c r="M1805">
        <v>1050201500579</v>
      </c>
    </row>
    <row r="1806" spans="1:13" x14ac:dyDescent="0.25">
      <c r="A1806">
        <v>238004442</v>
      </c>
      <c r="B1806" t="s">
        <v>17887</v>
      </c>
      <c r="C1806" t="s">
        <v>17887</v>
      </c>
      <c r="D1806" t="s">
        <v>17814</v>
      </c>
      <c r="E1806" t="s">
        <v>5838</v>
      </c>
      <c r="F1806" t="s">
        <v>414</v>
      </c>
      <c r="G1806" t="s">
        <v>15957</v>
      </c>
      <c r="H1806" t="s">
        <v>15994</v>
      </c>
      <c r="I1806">
        <v>5</v>
      </c>
      <c r="J1806" t="s">
        <v>8315</v>
      </c>
      <c r="K1806" t="s">
        <v>17853</v>
      </c>
      <c r="L1806">
        <v>23801001</v>
      </c>
      <c r="M1806">
        <v>1050201500535</v>
      </c>
    </row>
    <row r="1807" spans="1:13" x14ac:dyDescent="0.25">
      <c r="A1807" t="s">
        <v>14910</v>
      </c>
      <c r="B1807" t="s">
        <v>14911</v>
      </c>
      <c r="C1807" t="s">
        <v>14911</v>
      </c>
      <c r="D1807" t="s">
        <v>17814</v>
      </c>
      <c r="E1807" t="s">
        <v>5838</v>
      </c>
      <c r="F1807" t="s">
        <v>414</v>
      </c>
      <c r="G1807" t="s">
        <v>15998</v>
      </c>
      <c r="H1807" t="s">
        <v>15994</v>
      </c>
      <c r="J1807" t="s">
        <v>8315</v>
      </c>
      <c r="K1807" t="s">
        <v>17888</v>
      </c>
      <c r="L1807">
        <v>23801001</v>
      </c>
      <c r="M1807">
        <v>1050201500535</v>
      </c>
    </row>
    <row r="1808" spans="1:13" x14ac:dyDescent="0.25">
      <c r="A1808" t="s">
        <v>14912</v>
      </c>
      <c r="B1808" t="s">
        <v>14913</v>
      </c>
      <c r="C1808" t="s">
        <v>14913</v>
      </c>
      <c r="D1808" t="s">
        <v>17814</v>
      </c>
      <c r="E1808" t="s">
        <v>5838</v>
      </c>
      <c r="F1808" t="s">
        <v>414</v>
      </c>
      <c r="G1808" t="s">
        <v>15998</v>
      </c>
      <c r="H1808" t="s">
        <v>15994</v>
      </c>
      <c r="J1808" t="s">
        <v>8315</v>
      </c>
      <c r="K1808" t="s">
        <v>17889</v>
      </c>
      <c r="L1808">
        <v>23801001</v>
      </c>
      <c r="M1808">
        <v>1050201500535</v>
      </c>
    </row>
    <row r="1809" spans="1:13" x14ac:dyDescent="0.25">
      <c r="A1809" t="s">
        <v>14914</v>
      </c>
      <c r="B1809" t="s">
        <v>14915</v>
      </c>
      <c r="C1809" t="s">
        <v>14915</v>
      </c>
      <c r="D1809" t="s">
        <v>17814</v>
      </c>
      <c r="E1809" t="s">
        <v>5838</v>
      </c>
      <c r="F1809" t="s">
        <v>414</v>
      </c>
      <c r="G1809" t="s">
        <v>15998</v>
      </c>
      <c r="H1809" t="s">
        <v>15994</v>
      </c>
      <c r="J1809" t="s">
        <v>8315</v>
      </c>
      <c r="K1809" t="s">
        <v>17827</v>
      </c>
      <c r="L1809">
        <v>23801001</v>
      </c>
      <c r="M1809">
        <v>1050201500535</v>
      </c>
    </row>
    <row r="1810" spans="1:13" x14ac:dyDescent="0.25">
      <c r="A1810" t="s">
        <v>14916</v>
      </c>
      <c r="B1810" t="s">
        <v>14917</v>
      </c>
      <c r="C1810" t="s">
        <v>14917</v>
      </c>
      <c r="D1810" t="s">
        <v>17814</v>
      </c>
      <c r="E1810" t="s">
        <v>5838</v>
      </c>
      <c r="F1810" t="s">
        <v>414</v>
      </c>
      <c r="G1810" t="s">
        <v>15998</v>
      </c>
      <c r="H1810" t="s">
        <v>15994</v>
      </c>
      <c r="J1810" t="s">
        <v>8315</v>
      </c>
      <c r="K1810" t="s">
        <v>17890</v>
      </c>
      <c r="L1810">
        <v>23801001</v>
      </c>
      <c r="M1810">
        <v>1050201500535</v>
      </c>
    </row>
    <row r="1811" spans="1:13" x14ac:dyDescent="0.25">
      <c r="A1811" t="s">
        <v>14918</v>
      </c>
      <c r="B1811" t="s">
        <v>14919</v>
      </c>
      <c r="C1811" t="s">
        <v>14919</v>
      </c>
      <c r="D1811" t="s">
        <v>17814</v>
      </c>
      <c r="E1811" t="s">
        <v>5838</v>
      </c>
      <c r="F1811" t="s">
        <v>414</v>
      </c>
      <c r="G1811" t="s">
        <v>15998</v>
      </c>
      <c r="H1811" t="s">
        <v>15994</v>
      </c>
      <c r="J1811" t="s">
        <v>8315</v>
      </c>
      <c r="K1811" t="s">
        <v>17854</v>
      </c>
      <c r="L1811">
        <v>23801001</v>
      </c>
      <c r="M1811">
        <v>1050201500535</v>
      </c>
    </row>
    <row r="1812" spans="1:13" x14ac:dyDescent="0.25">
      <c r="A1812" t="s">
        <v>14920</v>
      </c>
      <c r="B1812" t="s">
        <v>14921</v>
      </c>
      <c r="C1812" t="s">
        <v>14921</v>
      </c>
      <c r="D1812" t="s">
        <v>17814</v>
      </c>
      <c r="E1812" t="s">
        <v>5838</v>
      </c>
      <c r="F1812" t="s">
        <v>414</v>
      </c>
      <c r="G1812" t="s">
        <v>15998</v>
      </c>
      <c r="H1812" t="s">
        <v>15994</v>
      </c>
      <c r="J1812" t="s">
        <v>8416</v>
      </c>
      <c r="K1812" t="s">
        <v>14922</v>
      </c>
      <c r="L1812">
        <v>23801001</v>
      </c>
      <c r="M1812">
        <v>1050201500535</v>
      </c>
    </row>
    <row r="1813" spans="1:13" x14ac:dyDescent="0.25">
      <c r="A1813">
        <v>238004499</v>
      </c>
      <c r="B1813" t="s">
        <v>17891</v>
      </c>
      <c r="C1813" t="s">
        <v>17891</v>
      </c>
      <c r="D1813" t="s">
        <v>17814</v>
      </c>
      <c r="E1813" t="s">
        <v>5803</v>
      </c>
      <c r="F1813" t="s">
        <v>414</v>
      </c>
      <c r="G1813" t="s">
        <v>15957</v>
      </c>
      <c r="H1813" t="s">
        <v>15994</v>
      </c>
      <c r="I1813">
        <v>5</v>
      </c>
      <c r="J1813" t="s">
        <v>8315</v>
      </c>
      <c r="K1813" t="s">
        <v>17892</v>
      </c>
      <c r="L1813">
        <v>23801001</v>
      </c>
      <c r="M1813">
        <v>1050201500480</v>
      </c>
    </row>
    <row r="1814" spans="1:13" x14ac:dyDescent="0.25">
      <c r="A1814" t="s">
        <v>14923</v>
      </c>
      <c r="B1814" t="s">
        <v>14924</v>
      </c>
      <c r="C1814" t="s">
        <v>14924</v>
      </c>
      <c r="D1814" t="s">
        <v>17814</v>
      </c>
      <c r="E1814" t="s">
        <v>5803</v>
      </c>
      <c r="F1814" t="s">
        <v>414</v>
      </c>
      <c r="G1814" t="s">
        <v>15998</v>
      </c>
      <c r="H1814" t="s">
        <v>15994</v>
      </c>
      <c r="J1814" t="s">
        <v>8315</v>
      </c>
      <c r="K1814" t="s">
        <v>17893</v>
      </c>
      <c r="L1814">
        <v>23801001</v>
      </c>
      <c r="M1814">
        <v>1050201500480</v>
      </c>
    </row>
    <row r="1815" spans="1:13" x14ac:dyDescent="0.25">
      <c r="A1815" t="s">
        <v>14925</v>
      </c>
      <c r="B1815" t="s">
        <v>14926</v>
      </c>
      <c r="C1815" t="s">
        <v>14926</v>
      </c>
      <c r="D1815" t="s">
        <v>17814</v>
      </c>
      <c r="E1815" t="s">
        <v>5803</v>
      </c>
      <c r="F1815" t="s">
        <v>414</v>
      </c>
      <c r="G1815" t="s">
        <v>15998</v>
      </c>
      <c r="H1815" t="s">
        <v>15994</v>
      </c>
      <c r="J1815" t="s">
        <v>8315</v>
      </c>
      <c r="K1815" t="s">
        <v>17894</v>
      </c>
      <c r="L1815">
        <v>23801001</v>
      </c>
      <c r="M1815">
        <v>1050201500480</v>
      </c>
    </row>
    <row r="1816" spans="1:13" x14ac:dyDescent="0.25">
      <c r="A1816" t="s">
        <v>14927</v>
      </c>
      <c r="B1816" t="s">
        <v>14928</v>
      </c>
      <c r="C1816" t="s">
        <v>14928</v>
      </c>
      <c r="D1816" t="s">
        <v>17814</v>
      </c>
      <c r="E1816" t="s">
        <v>5803</v>
      </c>
      <c r="F1816" t="s">
        <v>414</v>
      </c>
      <c r="G1816" t="s">
        <v>15998</v>
      </c>
      <c r="H1816" t="s">
        <v>15994</v>
      </c>
      <c r="J1816" t="s">
        <v>8315</v>
      </c>
      <c r="K1816" t="s">
        <v>17895</v>
      </c>
      <c r="L1816">
        <v>23801001</v>
      </c>
      <c r="M1816">
        <v>1050201500480</v>
      </c>
    </row>
    <row r="1817" spans="1:13" x14ac:dyDescent="0.25">
      <c r="A1817" t="s">
        <v>14929</v>
      </c>
      <c r="B1817" t="s">
        <v>14930</v>
      </c>
      <c r="C1817" t="s">
        <v>14930</v>
      </c>
      <c r="D1817" t="s">
        <v>17814</v>
      </c>
      <c r="E1817" t="s">
        <v>5803</v>
      </c>
      <c r="F1817" t="s">
        <v>414</v>
      </c>
      <c r="G1817" t="s">
        <v>15998</v>
      </c>
      <c r="H1817" t="s">
        <v>15994</v>
      </c>
      <c r="J1817" t="s">
        <v>8315</v>
      </c>
      <c r="K1817" t="s">
        <v>14844</v>
      </c>
      <c r="L1817">
        <v>23801001</v>
      </c>
      <c r="M1817">
        <v>1050201500480</v>
      </c>
    </row>
    <row r="1818" spans="1:13" x14ac:dyDescent="0.25">
      <c r="A1818" t="s">
        <v>14931</v>
      </c>
      <c r="B1818" t="s">
        <v>14932</v>
      </c>
      <c r="C1818" t="s">
        <v>14932</v>
      </c>
      <c r="D1818" t="s">
        <v>17814</v>
      </c>
      <c r="E1818" t="s">
        <v>5803</v>
      </c>
      <c r="F1818" t="s">
        <v>414</v>
      </c>
      <c r="G1818" t="s">
        <v>15998</v>
      </c>
      <c r="H1818" t="s">
        <v>15994</v>
      </c>
      <c r="J1818" t="s">
        <v>8315</v>
      </c>
      <c r="K1818" t="s">
        <v>17896</v>
      </c>
      <c r="L1818">
        <v>23801001</v>
      </c>
      <c r="M1818">
        <v>1050201500480</v>
      </c>
    </row>
    <row r="1819" spans="1:13" x14ac:dyDescent="0.25">
      <c r="A1819">
        <v>238004509</v>
      </c>
      <c r="B1819" t="s">
        <v>17897</v>
      </c>
      <c r="C1819" t="s">
        <v>17897</v>
      </c>
      <c r="D1819" t="s">
        <v>17814</v>
      </c>
      <c r="E1819" t="s">
        <v>5860</v>
      </c>
      <c r="F1819" t="s">
        <v>414</v>
      </c>
      <c r="G1819" t="s">
        <v>15957</v>
      </c>
      <c r="H1819" t="s">
        <v>15994</v>
      </c>
      <c r="I1819">
        <v>5</v>
      </c>
      <c r="J1819" t="s">
        <v>8315</v>
      </c>
      <c r="K1819" t="s">
        <v>17898</v>
      </c>
      <c r="L1819">
        <v>23801001</v>
      </c>
      <c r="M1819">
        <v>1050201500470</v>
      </c>
    </row>
    <row r="1820" spans="1:13" x14ac:dyDescent="0.25">
      <c r="A1820" t="s">
        <v>14933</v>
      </c>
      <c r="B1820" t="s">
        <v>14934</v>
      </c>
      <c r="C1820" t="s">
        <v>14934</v>
      </c>
      <c r="D1820" t="s">
        <v>17814</v>
      </c>
      <c r="E1820" t="s">
        <v>5860</v>
      </c>
      <c r="F1820" t="s">
        <v>414</v>
      </c>
      <c r="G1820" t="s">
        <v>15998</v>
      </c>
      <c r="H1820" t="s">
        <v>15994</v>
      </c>
      <c r="J1820" t="s">
        <v>8315</v>
      </c>
      <c r="K1820" t="s">
        <v>17899</v>
      </c>
      <c r="L1820">
        <v>23801001</v>
      </c>
      <c r="M1820">
        <v>1050201500470</v>
      </c>
    </row>
    <row r="1821" spans="1:13" x14ac:dyDescent="0.25">
      <c r="A1821" t="s">
        <v>14935</v>
      </c>
      <c r="B1821" t="s">
        <v>14936</v>
      </c>
      <c r="C1821" t="s">
        <v>14936</v>
      </c>
      <c r="D1821" t="s">
        <v>17814</v>
      </c>
      <c r="E1821" t="s">
        <v>5860</v>
      </c>
      <c r="F1821" t="s">
        <v>414</v>
      </c>
      <c r="G1821" t="s">
        <v>15998</v>
      </c>
      <c r="H1821" t="s">
        <v>15994</v>
      </c>
      <c r="J1821" t="s">
        <v>8315</v>
      </c>
      <c r="K1821" t="s">
        <v>17900</v>
      </c>
      <c r="L1821">
        <v>23801001</v>
      </c>
      <c r="M1821">
        <v>1050201500470</v>
      </c>
    </row>
    <row r="1822" spans="1:13" x14ac:dyDescent="0.25">
      <c r="A1822" t="s">
        <v>14937</v>
      </c>
      <c r="B1822" t="s">
        <v>14938</v>
      </c>
      <c r="C1822" t="s">
        <v>14938</v>
      </c>
      <c r="D1822" t="s">
        <v>17814</v>
      </c>
      <c r="E1822" t="s">
        <v>5860</v>
      </c>
      <c r="F1822" t="s">
        <v>414</v>
      </c>
      <c r="G1822" t="s">
        <v>15998</v>
      </c>
      <c r="H1822" t="s">
        <v>15994</v>
      </c>
      <c r="J1822" t="s">
        <v>8315</v>
      </c>
      <c r="K1822" t="s">
        <v>17840</v>
      </c>
      <c r="L1822">
        <v>23801001</v>
      </c>
      <c r="M1822">
        <v>1050201500470</v>
      </c>
    </row>
    <row r="1823" spans="1:13" x14ac:dyDescent="0.25">
      <c r="A1823" t="s">
        <v>14939</v>
      </c>
      <c r="B1823" t="s">
        <v>14940</v>
      </c>
      <c r="C1823" t="s">
        <v>14940</v>
      </c>
      <c r="D1823" t="s">
        <v>17814</v>
      </c>
      <c r="E1823" t="s">
        <v>5860</v>
      </c>
      <c r="F1823" t="s">
        <v>414</v>
      </c>
      <c r="G1823" t="s">
        <v>15998</v>
      </c>
      <c r="H1823" t="s">
        <v>15994</v>
      </c>
      <c r="J1823" t="s">
        <v>8315</v>
      </c>
      <c r="K1823" t="s">
        <v>17901</v>
      </c>
      <c r="L1823">
        <v>23801001</v>
      </c>
      <c r="M1823">
        <v>1050201500470</v>
      </c>
    </row>
    <row r="1824" spans="1:13" x14ac:dyDescent="0.25">
      <c r="A1824" t="s">
        <v>14941</v>
      </c>
      <c r="B1824" t="s">
        <v>14942</v>
      </c>
      <c r="C1824" t="s">
        <v>14942</v>
      </c>
      <c r="D1824" t="s">
        <v>17814</v>
      </c>
      <c r="E1824" t="s">
        <v>5860</v>
      </c>
      <c r="F1824" t="s">
        <v>414</v>
      </c>
      <c r="G1824" t="s">
        <v>15998</v>
      </c>
      <c r="H1824" t="s">
        <v>15994</v>
      </c>
      <c r="J1824" t="s">
        <v>8315</v>
      </c>
      <c r="K1824" t="s">
        <v>14943</v>
      </c>
      <c r="L1824">
        <v>23801001</v>
      </c>
      <c r="M1824">
        <v>1050201500470</v>
      </c>
    </row>
    <row r="1825" spans="1:13" x14ac:dyDescent="0.25">
      <c r="A1825">
        <v>238004555</v>
      </c>
      <c r="B1825" t="s">
        <v>17902</v>
      </c>
      <c r="C1825" t="s">
        <v>17902</v>
      </c>
      <c r="D1825" t="s">
        <v>17814</v>
      </c>
      <c r="E1825" t="s">
        <v>5857</v>
      </c>
      <c r="F1825" t="s">
        <v>414</v>
      </c>
      <c r="G1825" t="s">
        <v>15957</v>
      </c>
      <c r="H1825" t="s">
        <v>15994</v>
      </c>
      <c r="I1825">
        <v>0</v>
      </c>
      <c r="J1825" t="s">
        <v>8315</v>
      </c>
      <c r="K1825" t="s">
        <v>17903</v>
      </c>
      <c r="L1825">
        <v>23801001</v>
      </c>
      <c r="M1825">
        <v>1050201500634</v>
      </c>
    </row>
    <row r="1826" spans="1:13" x14ac:dyDescent="0.25">
      <c r="A1826">
        <v>238005887</v>
      </c>
      <c r="B1826" t="s">
        <v>17904</v>
      </c>
      <c r="C1826" t="s">
        <v>17904</v>
      </c>
      <c r="D1826" t="s">
        <v>17814</v>
      </c>
      <c r="E1826" t="s">
        <v>5797</v>
      </c>
      <c r="F1826" t="s">
        <v>414</v>
      </c>
      <c r="G1826" t="s">
        <v>15957</v>
      </c>
      <c r="H1826" t="s">
        <v>15994</v>
      </c>
      <c r="I1826">
        <v>0</v>
      </c>
      <c r="J1826" t="s">
        <v>8315</v>
      </c>
      <c r="K1826" t="s">
        <v>17905</v>
      </c>
      <c r="L1826">
        <v>23801001</v>
      </c>
      <c r="M1826">
        <v>1150280056398</v>
      </c>
    </row>
    <row r="1827" spans="1:13" x14ac:dyDescent="0.25">
      <c r="A1827">
        <v>238006263</v>
      </c>
      <c r="B1827" t="s">
        <v>17906</v>
      </c>
      <c r="C1827" t="s">
        <v>17906</v>
      </c>
      <c r="D1827" t="s">
        <v>17814</v>
      </c>
      <c r="E1827" t="s">
        <v>5869</v>
      </c>
      <c r="F1827" t="s">
        <v>321</v>
      </c>
      <c r="G1827" t="s">
        <v>15957</v>
      </c>
      <c r="H1827" t="s">
        <v>15994</v>
      </c>
      <c r="I1827">
        <v>0</v>
      </c>
      <c r="J1827" t="s">
        <v>8315</v>
      </c>
      <c r="K1827" t="s">
        <v>17907</v>
      </c>
      <c r="L1827">
        <v>23801001</v>
      </c>
      <c r="M1827">
        <v>1130280045202</v>
      </c>
    </row>
    <row r="1828" spans="1:13" x14ac:dyDescent="0.25">
      <c r="A1828">
        <v>239001081</v>
      </c>
      <c r="B1828" t="s">
        <v>5889</v>
      </c>
      <c r="C1828" t="s">
        <v>5889</v>
      </c>
      <c r="D1828" t="s">
        <v>17908</v>
      </c>
      <c r="E1828" t="s">
        <v>5891</v>
      </c>
      <c r="F1828" t="s">
        <v>321</v>
      </c>
      <c r="G1828" t="s">
        <v>15957</v>
      </c>
      <c r="H1828" t="s">
        <v>15994</v>
      </c>
      <c r="I1828">
        <v>2</v>
      </c>
      <c r="J1828" t="s">
        <v>8315</v>
      </c>
      <c r="K1828" t="s">
        <v>17909</v>
      </c>
      <c r="L1828">
        <v>23901001</v>
      </c>
      <c r="M1828">
        <v>1020200882701</v>
      </c>
    </row>
    <row r="1829" spans="1:13" x14ac:dyDescent="0.25">
      <c r="A1829" t="s">
        <v>14944</v>
      </c>
      <c r="B1829" t="s">
        <v>14945</v>
      </c>
      <c r="C1829" t="s">
        <v>14945</v>
      </c>
      <c r="D1829" t="s">
        <v>17908</v>
      </c>
      <c r="E1829" t="s">
        <v>5891</v>
      </c>
      <c r="F1829" t="s">
        <v>321</v>
      </c>
      <c r="G1829" t="s">
        <v>15998</v>
      </c>
      <c r="H1829" t="s">
        <v>15994</v>
      </c>
      <c r="J1829" t="s">
        <v>8315</v>
      </c>
      <c r="K1829" t="s">
        <v>14946</v>
      </c>
      <c r="L1829">
        <v>23901001</v>
      </c>
      <c r="M1829">
        <v>1020200882701</v>
      </c>
    </row>
    <row r="1830" spans="1:13" x14ac:dyDescent="0.25">
      <c r="A1830" t="s">
        <v>14947</v>
      </c>
      <c r="B1830" t="s">
        <v>14948</v>
      </c>
      <c r="C1830" t="s">
        <v>14948</v>
      </c>
      <c r="D1830" t="s">
        <v>17908</v>
      </c>
      <c r="E1830" t="s">
        <v>5891</v>
      </c>
      <c r="F1830" t="s">
        <v>321</v>
      </c>
      <c r="G1830" t="s">
        <v>15998</v>
      </c>
      <c r="H1830" t="s">
        <v>15994</v>
      </c>
      <c r="J1830" t="s">
        <v>8315</v>
      </c>
      <c r="K1830" t="s">
        <v>14949</v>
      </c>
      <c r="L1830">
        <v>23901001</v>
      </c>
      <c r="M1830">
        <v>1020200882701</v>
      </c>
    </row>
    <row r="1831" spans="1:13" x14ac:dyDescent="0.25">
      <c r="A1831">
        <v>239001099</v>
      </c>
      <c r="B1831" t="s">
        <v>5876</v>
      </c>
      <c r="C1831" t="s">
        <v>5876</v>
      </c>
      <c r="D1831" t="s">
        <v>17908</v>
      </c>
      <c r="E1831" t="s">
        <v>17910</v>
      </c>
      <c r="F1831" t="s">
        <v>321</v>
      </c>
      <c r="G1831" t="s">
        <v>15957</v>
      </c>
      <c r="H1831" t="s">
        <v>15994</v>
      </c>
      <c r="I1831">
        <v>1</v>
      </c>
      <c r="J1831" t="s">
        <v>8315</v>
      </c>
      <c r="K1831" t="s">
        <v>17911</v>
      </c>
      <c r="L1831">
        <v>23901001</v>
      </c>
      <c r="M1831">
        <v>1020200880028</v>
      </c>
    </row>
    <row r="1832" spans="1:13" x14ac:dyDescent="0.25">
      <c r="A1832" t="s">
        <v>14950</v>
      </c>
      <c r="B1832" t="s">
        <v>14951</v>
      </c>
      <c r="C1832" t="s">
        <v>14951</v>
      </c>
      <c r="D1832" t="s">
        <v>17908</v>
      </c>
      <c r="E1832" t="s">
        <v>17910</v>
      </c>
      <c r="F1832" t="s">
        <v>321</v>
      </c>
      <c r="G1832" t="s">
        <v>15998</v>
      </c>
      <c r="H1832" t="s">
        <v>15994</v>
      </c>
      <c r="J1832" t="s">
        <v>8315</v>
      </c>
      <c r="K1832" t="s">
        <v>14952</v>
      </c>
      <c r="L1832">
        <v>23901001</v>
      </c>
      <c r="M1832">
        <v>1020200880028</v>
      </c>
    </row>
    <row r="1833" spans="1:13" x14ac:dyDescent="0.25">
      <c r="A1833">
        <v>239002871</v>
      </c>
      <c r="B1833" t="s">
        <v>5880</v>
      </c>
      <c r="C1833" t="s">
        <v>5880</v>
      </c>
      <c r="D1833" t="s">
        <v>17908</v>
      </c>
      <c r="E1833" t="s">
        <v>5882</v>
      </c>
      <c r="F1833" t="s">
        <v>321</v>
      </c>
      <c r="G1833" t="s">
        <v>15957</v>
      </c>
      <c r="H1833" t="s">
        <v>15994</v>
      </c>
      <c r="I1833">
        <v>0</v>
      </c>
      <c r="J1833" t="s">
        <v>8315</v>
      </c>
      <c r="K1833" t="s">
        <v>17912</v>
      </c>
      <c r="L1833">
        <v>23901001</v>
      </c>
      <c r="M1833">
        <v>1020200882624</v>
      </c>
    </row>
    <row r="1834" spans="1:13" x14ac:dyDescent="0.25">
      <c r="A1834">
        <v>239002896</v>
      </c>
      <c r="B1834" t="s">
        <v>6647</v>
      </c>
      <c r="C1834" t="s">
        <v>6647</v>
      </c>
      <c r="D1834" t="s">
        <v>17908</v>
      </c>
      <c r="E1834" t="s">
        <v>6649</v>
      </c>
      <c r="F1834" t="s">
        <v>321</v>
      </c>
      <c r="G1834" t="s">
        <v>15957</v>
      </c>
      <c r="H1834" t="s">
        <v>15994</v>
      </c>
      <c r="I1834">
        <v>5</v>
      </c>
      <c r="J1834" t="s">
        <v>8315</v>
      </c>
      <c r="K1834" t="s">
        <v>17913</v>
      </c>
      <c r="L1834">
        <v>23901001</v>
      </c>
      <c r="M1834">
        <v>1020200882503</v>
      </c>
    </row>
    <row r="1835" spans="1:13" x14ac:dyDescent="0.25">
      <c r="A1835" t="s">
        <v>14953</v>
      </c>
      <c r="B1835" t="s">
        <v>14954</v>
      </c>
      <c r="C1835" t="s">
        <v>14954</v>
      </c>
      <c r="D1835" t="s">
        <v>17908</v>
      </c>
      <c r="E1835" t="s">
        <v>6649</v>
      </c>
      <c r="F1835" t="s">
        <v>321</v>
      </c>
      <c r="G1835" t="s">
        <v>15998</v>
      </c>
      <c r="H1835" t="s">
        <v>15994</v>
      </c>
      <c r="J1835" t="s">
        <v>8315</v>
      </c>
      <c r="K1835" t="s">
        <v>17914</v>
      </c>
      <c r="L1835">
        <v>23901001</v>
      </c>
      <c r="M1835">
        <v>1020200882503</v>
      </c>
    </row>
    <row r="1836" spans="1:13" x14ac:dyDescent="0.25">
      <c r="A1836" t="s">
        <v>14955</v>
      </c>
      <c r="B1836" t="s">
        <v>14956</v>
      </c>
      <c r="C1836" t="s">
        <v>14956</v>
      </c>
      <c r="D1836" t="s">
        <v>17908</v>
      </c>
      <c r="E1836" t="s">
        <v>6649</v>
      </c>
      <c r="F1836" t="s">
        <v>321</v>
      </c>
      <c r="G1836" t="s">
        <v>15998</v>
      </c>
      <c r="H1836" t="s">
        <v>15994</v>
      </c>
      <c r="J1836" t="s">
        <v>8315</v>
      </c>
      <c r="K1836" t="s">
        <v>17915</v>
      </c>
      <c r="L1836">
        <v>23901001</v>
      </c>
      <c r="M1836">
        <v>1020200882503</v>
      </c>
    </row>
    <row r="1837" spans="1:13" x14ac:dyDescent="0.25">
      <c r="A1837" t="s">
        <v>14957</v>
      </c>
      <c r="B1837" t="s">
        <v>14958</v>
      </c>
      <c r="C1837" t="s">
        <v>14958</v>
      </c>
      <c r="D1837" t="s">
        <v>17908</v>
      </c>
      <c r="E1837" t="s">
        <v>6649</v>
      </c>
      <c r="F1837" t="s">
        <v>321</v>
      </c>
      <c r="G1837" t="s">
        <v>15998</v>
      </c>
      <c r="H1837" t="s">
        <v>15994</v>
      </c>
      <c r="J1837" t="s">
        <v>8315</v>
      </c>
      <c r="K1837" t="s">
        <v>17916</v>
      </c>
      <c r="L1837">
        <v>23901001</v>
      </c>
      <c r="M1837">
        <v>1020200882503</v>
      </c>
    </row>
    <row r="1838" spans="1:13" x14ac:dyDescent="0.25">
      <c r="A1838" t="s">
        <v>14959</v>
      </c>
      <c r="B1838" t="s">
        <v>14960</v>
      </c>
      <c r="C1838" t="s">
        <v>14960</v>
      </c>
      <c r="D1838" t="s">
        <v>17908</v>
      </c>
      <c r="E1838" t="s">
        <v>6649</v>
      </c>
      <c r="F1838" t="s">
        <v>321</v>
      </c>
      <c r="G1838" t="s">
        <v>15998</v>
      </c>
      <c r="H1838" t="s">
        <v>15994</v>
      </c>
      <c r="J1838" t="s">
        <v>8315</v>
      </c>
      <c r="K1838" t="s">
        <v>14961</v>
      </c>
      <c r="L1838">
        <v>23901001</v>
      </c>
      <c r="M1838">
        <v>1020200882503</v>
      </c>
    </row>
    <row r="1839" spans="1:13" x14ac:dyDescent="0.25">
      <c r="A1839" t="s">
        <v>14962</v>
      </c>
      <c r="B1839" t="s">
        <v>14963</v>
      </c>
      <c r="C1839" t="s">
        <v>14963</v>
      </c>
      <c r="D1839" t="s">
        <v>17908</v>
      </c>
      <c r="E1839" t="s">
        <v>6649</v>
      </c>
      <c r="F1839" t="s">
        <v>321</v>
      </c>
      <c r="G1839" t="s">
        <v>15998</v>
      </c>
      <c r="H1839" t="s">
        <v>15994</v>
      </c>
      <c r="J1839" t="s">
        <v>8315</v>
      </c>
      <c r="K1839" t="s">
        <v>17917</v>
      </c>
      <c r="L1839">
        <v>23901001</v>
      </c>
      <c r="M1839">
        <v>1020200882503</v>
      </c>
    </row>
    <row r="1840" spans="1:13" x14ac:dyDescent="0.25">
      <c r="A1840" t="s">
        <v>14964</v>
      </c>
      <c r="B1840" t="s">
        <v>14965</v>
      </c>
      <c r="C1840" t="s">
        <v>14965</v>
      </c>
      <c r="D1840" t="s">
        <v>17908</v>
      </c>
      <c r="E1840" t="s">
        <v>6649</v>
      </c>
      <c r="F1840" t="s">
        <v>321</v>
      </c>
      <c r="G1840" t="s">
        <v>15998</v>
      </c>
      <c r="H1840" t="s">
        <v>15994</v>
      </c>
      <c r="J1840" t="s">
        <v>8315</v>
      </c>
      <c r="K1840" t="s">
        <v>14966</v>
      </c>
      <c r="L1840">
        <v>23901001</v>
      </c>
      <c r="M1840">
        <v>1020200882503</v>
      </c>
    </row>
    <row r="1841" spans="1:13" x14ac:dyDescent="0.25">
      <c r="A1841">
        <v>239002991</v>
      </c>
      <c r="B1841" t="s">
        <v>1712</v>
      </c>
      <c r="C1841" t="s">
        <v>1712</v>
      </c>
      <c r="D1841" t="s">
        <v>17282</v>
      </c>
      <c r="E1841" t="s">
        <v>1714</v>
      </c>
      <c r="F1841" t="s">
        <v>321</v>
      </c>
      <c r="G1841" t="s">
        <v>15957</v>
      </c>
      <c r="H1841" t="s">
        <v>15994</v>
      </c>
      <c r="I1841">
        <v>1</v>
      </c>
      <c r="J1841" t="s">
        <v>8315</v>
      </c>
      <c r="K1841" t="s">
        <v>17918</v>
      </c>
      <c r="L1841">
        <v>23901001</v>
      </c>
      <c r="M1841">
        <v>1020200882668</v>
      </c>
    </row>
    <row r="1842" spans="1:13" x14ac:dyDescent="0.25">
      <c r="A1842" t="s">
        <v>14967</v>
      </c>
      <c r="B1842" t="s">
        <v>14968</v>
      </c>
      <c r="C1842" t="s">
        <v>14968</v>
      </c>
      <c r="D1842" t="s">
        <v>17282</v>
      </c>
      <c r="E1842" t="s">
        <v>1714</v>
      </c>
      <c r="F1842" t="s">
        <v>321</v>
      </c>
      <c r="G1842" t="s">
        <v>15998</v>
      </c>
      <c r="H1842" t="s">
        <v>15994</v>
      </c>
      <c r="J1842" t="s">
        <v>8315</v>
      </c>
      <c r="K1842" t="s">
        <v>17919</v>
      </c>
      <c r="L1842">
        <v>23901001</v>
      </c>
      <c r="M1842">
        <v>1020200882668</v>
      </c>
    </row>
    <row r="1843" spans="1:13" x14ac:dyDescent="0.25">
      <c r="A1843">
        <v>239003040</v>
      </c>
      <c r="B1843" t="s">
        <v>5892</v>
      </c>
      <c r="C1843" t="s">
        <v>5892</v>
      </c>
      <c r="D1843" t="s">
        <v>17908</v>
      </c>
      <c r="E1843" t="s">
        <v>5894</v>
      </c>
      <c r="F1843" t="s">
        <v>321</v>
      </c>
      <c r="G1843" t="s">
        <v>15957</v>
      </c>
      <c r="H1843" t="s">
        <v>15994</v>
      </c>
      <c r="I1843">
        <v>0</v>
      </c>
      <c r="J1843" t="s">
        <v>8315</v>
      </c>
      <c r="K1843" t="s">
        <v>17920</v>
      </c>
      <c r="L1843">
        <v>23901001</v>
      </c>
      <c r="M1843">
        <v>1020200882470</v>
      </c>
    </row>
    <row r="1844" spans="1:13" x14ac:dyDescent="0.25">
      <c r="A1844">
        <v>239003096</v>
      </c>
      <c r="B1844" t="s">
        <v>5883</v>
      </c>
      <c r="C1844" t="s">
        <v>5883</v>
      </c>
      <c r="D1844" t="s">
        <v>17908</v>
      </c>
      <c r="E1844" t="s">
        <v>17921</v>
      </c>
      <c r="F1844" t="s">
        <v>321</v>
      </c>
      <c r="G1844" t="s">
        <v>15957</v>
      </c>
      <c r="H1844" t="s">
        <v>15994</v>
      </c>
      <c r="I1844">
        <v>1</v>
      </c>
      <c r="J1844" t="s">
        <v>8315</v>
      </c>
      <c r="K1844" t="s">
        <v>17922</v>
      </c>
      <c r="L1844">
        <v>23901001</v>
      </c>
      <c r="M1844">
        <v>1020200882404</v>
      </c>
    </row>
    <row r="1845" spans="1:13" x14ac:dyDescent="0.25">
      <c r="A1845" t="s">
        <v>14969</v>
      </c>
      <c r="B1845" t="s">
        <v>14970</v>
      </c>
      <c r="C1845" t="s">
        <v>14970</v>
      </c>
      <c r="D1845" t="s">
        <v>17908</v>
      </c>
      <c r="E1845" t="s">
        <v>17921</v>
      </c>
      <c r="F1845" t="s">
        <v>321</v>
      </c>
      <c r="G1845" t="s">
        <v>15998</v>
      </c>
      <c r="H1845" t="s">
        <v>15994</v>
      </c>
      <c r="J1845" t="s">
        <v>8315</v>
      </c>
      <c r="K1845" t="s">
        <v>17923</v>
      </c>
      <c r="L1845">
        <v>23901001</v>
      </c>
      <c r="M1845">
        <v>1020200882404</v>
      </c>
    </row>
    <row r="1846" spans="1:13" x14ac:dyDescent="0.25">
      <c r="A1846">
        <v>239003184</v>
      </c>
      <c r="B1846" t="s">
        <v>17924</v>
      </c>
      <c r="C1846" t="s">
        <v>17924</v>
      </c>
      <c r="D1846" t="s">
        <v>17908</v>
      </c>
      <c r="E1846" t="s">
        <v>17925</v>
      </c>
      <c r="F1846" t="s">
        <v>2021</v>
      </c>
      <c r="G1846" t="s">
        <v>15957</v>
      </c>
      <c r="H1846" t="s">
        <v>15994</v>
      </c>
      <c r="I1846">
        <v>0</v>
      </c>
      <c r="J1846" t="s">
        <v>8416</v>
      </c>
      <c r="K1846" t="s">
        <v>17926</v>
      </c>
      <c r="L1846">
        <v>23901001</v>
      </c>
      <c r="M1846">
        <v>1020200882460</v>
      </c>
    </row>
    <row r="1847" spans="1:13" x14ac:dyDescent="0.25">
      <c r="A1847">
        <v>239003240</v>
      </c>
      <c r="B1847" t="s">
        <v>6642</v>
      </c>
      <c r="C1847" t="s">
        <v>6642</v>
      </c>
      <c r="D1847" t="s">
        <v>17908</v>
      </c>
      <c r="E1847" t="s">
        <v>5885</v>
      </c>
      <c r="F1847" t="s">
        <v>321</v>
      </c>
      <c r="G1847" t="s">
        <v>15957</v>
      </c>
      <c r="H1847" t="s">
        <v>15994</v>
      </c>
      <c r="I1847">
        <v>0</v>
      </c>
      <c r="J1847" t="s">
        <v>8315</v>
      </c>
      <c r="K1847" t="s">
        <v>17927</v>
      </c>
      <c r="L1847">
        <v>23901001</v>
      </c>
      <c r="M1847">
        <v>1020200882657</v>
      </c>
    </row>
    <row r="1848" spans="1:13" x14ac:dyDescent="0.25">
      <c r="A1848">
        <v>239003339</v>
      </c>
      <c r="B1848" t="s">
        <v>6653</v>
      </c>
      <c r="C1848" t="s">
        <v>6653</v>
      </c>
      <c r="D1848" t="s">
        <v>17908</v>
      </c>
      <c r="E1848" t="s">
        <v>6655</v>
      </c>
      <c r="F1848" t="s">
        <v>321</v>
      </c>
      <c r="G1848" t="s">
        <v>15957</v>
      </c>
      <c r="H1848" t="s">
        <v>15994</v>
      </c>
      <c r="I1848">
        <v>0</v>
      </c>
      <c r="J1848" t="s">
        <v>8315</v>
      </c>
      <c r="K1848" t="s">
        <v>10161</v>
      </c>
      <c r="L1848">
        <v>23901001</v>
      </c>
      <c r="M1848">
        <v>1020200882426</v>
      </c>
    </row>
    <row r="1849" spans="1:13" x14ac:dyDescent="0.25">
      <c r="A1849">
        <v>239003949</v>
      </c>
      <c r="B1849" t="s">
        <v>17928</v>
      </c>
      <c r="C1849" t="s">
        <v>17928</v>
      </c>
      <c r="D1849" t="s">
        <v>17908</v>
      </c>
      <c r="E1849" t="s">
        <v>5888</v>
      </c>
      <c r="F1849" t="s">
        <v>414</v>
      </c>
      <c r="G1849" t="s">
        <v>15957</v>
      </c>
      <c r="H1849" t="s">
        <v>15994</v>
      </c>
      <c r="I1849">
        <v>0</v>
      </c>
      <c r="J1849" t="s">
        <v>8315</v>
      </c>
      <c r="K1849" t="s">
        <v>17929</v>
      </c>
      <c r="L1849">
        <v>23901001</v>
      </c>
      <c r="M1849">
        <v>1030200760545</v>
      </c>
    </row>
    <row r="1850" spans="1:13" x14ac:dyDescent="0.25">
      <c r="A1850">
        <v>239006121</v>
      </c>
      <c r="B1850" t="s">
        <v>17930</v>
      </c>
      <c r="C1850" t="s">
        <v>17930</v>
      </c>
      <c r="D1850" t="s">
        <v>17908</v>
      </c>
      <c r="E1850" t="s">
        <v>6641</v>
      </c>
      <c r="F1850" t="s">
        <v>414</v>
      </c>
      <c r="G1850" t="s">
        <v>15957</v>
      </c>
      <c r="H1850" t="s">
        <v>15994</v>
      </c>
      <c r="I1850">
        <v>0</v>
      </c>
      <c r="J1850" t="s">
        <v>8315</v>
      </c>
      <c r="K1850" t="s">
        <v>17931</v>
      </c>
      <c r="L1850">
        <v>23901001</v>
      </c>
      <c r="M1850">
        <v>1140280048050</v>
      </c>
    </row>
    <row r="1851" spans="1:13" x14ac:dyDescent="0.25">
      <c r="A1851">
        <v>240004545</v>
      </c>
      <c r="B1851" t="s">
        <v>6992</v>
      </c>
      <c r="C1851" t="s">
        <v>6992</v>
      </c>
      <c r="D1851" t="s">
        <v>17932</v>
      </c>
      <c r="E1851" t="s">
        <v>6994</v>
      </c>
      <c r="F1851" t="s">
        <v>321</v>
      </c>
      <c r="G1851" t="s">
        <v>15957</v>
      </c>
      <c r="H1851" t="s">
        <v>15994</v>
      </c>
      <c r="I1851">
        <v>7</v>
      </c>
      <c r="J1851" t="s">
        <v>8315</v>
      </c>
      <c r="K1851" t="s">
        <v>17934</v>
      </c>
      <c r="L1851">
        <v>24001001</v>
      </c>
      <c r="M1851">
        <v>1020201204561</v>
      </c>
    </row>
    <row r="1852" spans="1:13" x14ac:dyDescent="0.25">
      <c r="A1852" t="s">
        <v>14971</v>
      </c>
      <c r="B1852" t="s">
        <v>14972</v>
      </c>
      <c r="C1852" t="s">
        <v>14972</v>
      </c>
      <c r="D1852" t="s">
        <v>17932</v>
      </c>
      <c r="E1852" t="s">
        <v>6994</v>
      </c>
      <c r="F1852" t="s">
        <v>321</v>
      </c>
      <c r="G1852" t="s">
        <v>15998</v>
      </c>
      <c r="H1852" t="s">
        <v>15994</v>
      </c>
      <c r="J1852" t="s">
        <v>8315</v>
      </c>
      <c r="K1852" t="s">
        <v>14974</v>
      </c>
      <c r="L1852">
        <v>24001001</v>
      </c>
      <c r="M1852">
        <v>1020201204561</v>
      </c>
    </row>
    <row r="1853" spans="1:13" x14ac:dyDescent="0.25">
      <c r="A1853" t="s">
        <v>14973</v>
      </c>
      <c r="B1853" t="s">
        <v>17935</v>
      </c>
      <c r="C1853" t="s">
        <v>17935</v>
      </c>
      <c r="D1853" t="s">
        <v>17932</v>
      </c>
      <c r="E1853" t="s">
        <v>6994</v>
      </c>
      <c r="F1853" t="s">
        <v>321</v>
      </c>
      <c r="G1853" t="s">
        <v>15998</v>
      </c>
      <c r="H1853" t="s">
        <v>15994</v>
      </c>
      <c r="J1853" t="s">
        <v>8315</v>
      </c>
      <c r="K1853" t="s">
        <v>17936</v>
      </c>
      <c r="L1853">
        <v>24001001</v>
      </c>
      <c r="M1853">
        <v>1020201204561</v>
      </c>
    </row>
    <row r="1854" spans="1:13" x14ac:dyDescent="0.25">
      <c r="A1854" t="s">
        <v>17937</v>
      </c>
      <c r="B1854" t="s">
        <v>17935</v>
      </c>
      <c r="C1854" t="s">
        <v>17935</v>
      </c>
      <c r="D1854" t="s">
        <v>17932</v>
      </c>
      <c r="E1854" t="s">
        <v>6994</v>
      </c>
      <c r="F1854" t="s">
        <v>321</v>
      </c>
      <c r="G1854" t="s">
        <v>15998</v>
      </c>
      <c r="H1854" t="s">
        <v>15994</v>
      </c>
      <c r="J1854" t="s">
        <v>8315</v>
      </c>
      <c r="K1854" t="s">
        <v>17938</v>
      </c>
      <c r="L1854">
        <v>24001001</v>
      </c>
      <c r="M1854">
        <v>1020201204561</v>
      </c>
    </row>
    <row r="1855" spans="1:13" x14ac:dyDescent="0.25">
      <c r="A1855" t="s">
        <v>17939</v>
      </c>
      <c r="B1855" t="s">
        <v>17935</v>
      </c>
      <c r="C1855" t="s">
        <v>17935</v>
      </c>
      <c r="D1855" t="s">
        <v>17932</v>
      </c>
      <c r="E1855" t="s">
        <v>6994</v>
      </c>
      <c r="F1855" t="s">
        <v>321</v>
      </c>
      <c r="G1855" t="s">
        <v>15998</v>
      </c>
      <c r="H1855" t="s">
        <v>15994</v>
      </c>
      <c r="J1855" t="s">
        <v>8315</v>
      </c>
      <c r="K1855" t="s">
        <v>17940</v>
      </c>
      <c r="L1855">
        <v>24001001</v>
      </c>
      <c r="M1855">
        <v>1020201204561</v>
      </c>
    </row>
    <row r="1856" spans="1:13" x14ac:dyDescent="0.25">
      <c r="A1856" t="s">
        <v>17941</v>
      </c>
      <c r="B1856" t="s">
        <v>17942</v>
      </c>
      <c r="C1856" t="s">
        <v>17942</v>
      </c>
      <c r="D1856" t="s">
        <v>17932</v>
      </c>
      <c r="E1856" t="s">
        <v>6994</v>
      </c>
      <c r="F1856" t="s">
        <v>321</v>
      </c>
      <c r="G1856" t="s">
        <v>15998</v>
      </c>
      <c r="H1856" t="s">
        <v>15994</v>
      </c>
      <c r="J1856" t="s">
        <v>8315</v>
      </c>
      <c r="K1856" t="s">
        <v>17938</v>
      </c>
      <c r="L1856">
        <v>24001001</v>
      </c>
      <c r="M1856">
        <v>1020201204561</v>
      </c>
    </row>
    <row r="1857" spans="1:13" x14ac:dyDescent="0.25">
      <c r="A1857" t="s">
        <v>17943</v>
      </c>
      <c r="B1857" t="s">
        <v>17944</v>
      </c>
      <c r="C1857" t="s">
        <v>17944</v>
      </c>
      <c r="D1857" t="s">
        <v>17932</v>
      </c>
      <c r="E1857" t="s">
        <v>6994</v>
      </c>
      <c r="F1857" t="s">
        <v>321</v>
      </c>
      <c r="G1857" t="s">
        <v>15998</v>
      </c>
      <c r="H1857" t="s">
        <v>15994</v>
      </c>
      <c r="J1857" t="s">
        <v>8315</v>
      </c>
      <c r="K1857" t="s">
        <v>17940</v>
      </c>
      <c r="L1857">
        <v>24001001</v>
      </c>
      <c r="M1857">
        <v>1020201204561</v>
      </c>
    </row>
    <row r="1858" spans="1:13" x14ac:dyDescent="0.25">
      <c r="A1858" t="s">
        <v>17945</v>
      </c>
      <c r="B1858" t="s">
        <v>17946</v>
      </c>
      <c r="C1858" t="s">
        <v>17946</v>
      </c>
      <c r="D1858" t="s">
        <v>17932</v>
      </c>
      <c r="E1858" t="s">
        <v>6994</v>
      </c>
      <c r="F1858" t="s">
        <v>321</v>
      </c>
      <c r="G1858" t="s">
        <v>15998</v>
      </c>
      <c r="H1858" t="s">
        <v>15994</v>
      </c>
      <c r="J1858" t="s">
        <v>8315</v>
      </c>
      <c r="K1858" t="s">
        <v>17947</v>
      </c>
      <c r="L1858">
        <v>24001001</v>
      </c>
      <c r="M1858">
        <v>1020201204561</v>
      </c>
    </row>
    <row r="1859" spans="1:13" x14ac:dyDescent="0.25">
      <c r="A1859" t="s">
        <v>17948</v>
      </c>
      <c r="B1859" t="s">
        <v>17949</v>
      </c>
      <c r="C1859" t="s">
        <v>17949</v>
      </c>
      <c r="D1859" t="s">
        <v>17932</v>
      </c>
      <c r="E1859" t="s">
        <v>6994</v>
      </c>
      <c r="F1859" t="s">
        <v>321</v>
      </c>
      <c r="G1859" t="s">
        <v>15998</v>
      </c>
      <c r="H1859" t="s">
        <v>15994</v>
      </c>
      <c r="J1859" t="s">
        <v>8416</v>
      </c>
      <c r="K1859" t="s">
        <v>17938</v>
      </c>
      <c r="L1859">
        <v>24001001</v>
      </c>
      <c r="M1859">
        <v>1020201204561</v>
      </c>
    </row>
    <row r="1860" spans="1:13" x14ac:dyDescent="0.25">
      <c r="A1860">
        <v>240004560</v>
      </c>
      <c r="B1860" t="s">
        <v>6998</v>
      </c>
      <c r="C1860" t="s">
        <v>6998</v>
      </c>
      <c r="D1860" t="s">
        <v>17932</v>
      </c>
      <c r="E1860" t="s">
        <v>7000</v>
      </c>
      <c r="F1860" t="s">
        <v>321</v>
      </c>
      <c r="G1860" t="s">
        <v>15957</v>
      </c>
      <c r="H1860" t="s">
        <v>15994</v>
      </c>
      <c r="I1860">
        <v>1</v>
      </c>
      <c r="J1860" t="s">
        <v>8416</v>
      </c>
      <c r="K1860" t="s">
        <v>17950</v>
      </c>
      <c r="L1860">
        <v>24001001</v>
      </c>
      <c r="M1860">
        <v>1020201202823</v>
      </c>
    </row>
    <row r="1861" spans="1:13" x14ac:dyDescent="0.25">
      <c r="A1861" t="s">
        <v>14975</v>
      </c>
      <c r="B1861" t="s">
        <v>14976</v>
      </c>
      <c r="C1861" t="s">
        <v>14976</v>
      </c>
      <c r="D1861" t="s">
        <v>17932</v>
      </c>
      <c r="E1861" t="s">
        <v>7000</v>
      </c>
      <c r="F1861" t="s">
        <v>321</v>
      </c>
      <c r="G1861" t="s">
        <v>15998</v>
      </c>
      <c r="H1861" t="s">
        <v>15994</v>
      </c>
      <c r="J1861" t="s">
        <v>8416</v>
      </c>
      <c r="K1861" t="s">
        <v>17951</v>
      </c>
      <c r="L1861">
        <v>24001001</v>
      </c>
      <c r="M1861">
        <v>1020201202823</v>
      </c>
    </row>
    <row r="1862" spans="1:13" x14ac:dyDescent="0.25">
      <c r="A1862">
        <v>240004577</v>
      </c>
      <c r="B1862" t="s">
        <v>7033</v>
      </c>
      <c r="C1862" t="s">
        <v>7033</v>
      </c>
      <c r="D1862" t="s">
        <v>17932</v>
      </c>
      <c r="E1862" t="s">
        <v>7035</v>
      </c>
      <c r="F1862" t="s">
        <v>321</v>
      </c>
      <c r="G1862" t="s">
        <v>15957</v>
      </c>
      <c r="H1862" t="s">
        <v>15994</v>
      </c>
      <c r="I1862">
        <v>7</v>
      </c>
      <c r="J1862" t="s">
        <v>8315</v>
      </c>
      <c r="K1862" t="s">
        <v>17952</v>
      </c>
      <c r="L1862">
        <v>24001001</v>
      </c>
      <c r="M1862">
        <v>1020201202537</v>
      </c>
    </row>
    <row r="1863" spans="1:13" x14ac:dyDescent="0.25">
      <c r="A1863" t="s">
        <v>14977</v>
      </c>
      <c r="B1863" t="s">
        <v>14978</v>
      </c>
      <c r="C1863" t="s">
        <v>14978</v>
      </c>
      <c r="D1863" t="s">
        <v>17932</v>
      </c>
      <c r="E1863" t="s">
        <v>7035</v>
      </c>
      <c r="F1863" t="s">
        <v>321</v>
      </c>
      <c r="G1863" t="s">
        <v>15998</v>
      </c>
      <c r="H1863" t="s">
        <v>15994</v>
      </c>
      <c r="J1863" t="s">
        <v>8315</v>
      </c>
      <c r="K1863" t="s">
        <v>17953</v>
      </c>
      <c r="L1863">
        <v>24001001</v>
      </c>
      <c r="M1863">
        <v>1020201202537</v>
      </c>
    </row>
    <row r="1864" spans="1:13" x14ac:dyDescent="0.25">
      <c r="A1864" t="s">
        <v>17954</v>
      </c>
      <c r="B1864" t="s">
        <v>17955</v>
      </c>
      <c r="C1864" t="s">
        <v>17955</v>
      </c>
      <c r="D1864" t="s">
        <v>17932</v>
      </c>
      <c r="E1864" t="s">
        <v>7035</v>
      </c>
      <c r="F1864" t="s">
        <v>321</v>
      </c>
      <c r="G1864" t="s">
        <v>15998</v>
      </c>
      <c r="H1864" t="s">
        <v>15994</v>
      </c>
      <c r="J1864" t="s">
        <v>8315</v>
      </c>
      <c r="K1864" t="s">
        <v>17956</v>
      </c>
      <c r="L1864">
        <v>24001001</v>
      </c>
      <c r="M1864">
        <v>1020201202537</v>
      </c>
    </row>
    <row r="1865" spans="1:13" x14ac:dyDescent="0.25">
      <c r="A1865" t="s">
        <v>17957</v>
      </c>
      <c r="B1865" t="s">
        <v>17955</v>
      </c>
      <c r="C1865" t="s">
        <v>17955</v>
      </c>
      <c r="D1865" t="s">
        <v>17932</v>
      </c>
      <c r="E1865" t="s">
        <v>7035</v>
      </c>
      <c r="F1865" t="s">
        <v>321</v>
      </c>
      <c r="G1865" t="s">
        <v>15998</v>
      </c>
      <c r="H1865" t="s">
        <v>15994</v>
      </c>
      <c r="J1865" t="s">
        <v>8315</v>
      </c>
      <c r="K1865" t="s">
        <v>17958</v>
      </c>
      <c r="L1865">
        <v>24001001</v>
      </c>
      <c r="M1865">
        <v>1020201202537</v>
      </c>
    </row>
    <row r="1866" spans="1:13" x14ac:dyDescent="0.25">
      <c r="A1866" t="s">
        <v>17959</v>
      </c>
      <c r="B1866" t="s">
        <v>17955</v>
      </c>
      <c r="C1866" t="s">
        <v>17955</v>
      </c>
      <c r="D1866" t="s">
        <v>17932</v>
      </c>
      <c r="E1866" t="s">
        <v>7035</v>
      </c>
      <c r="F1866" t="s">
        <v>321</v>
      </c>
      <c r="G1866" t="s">
        <v>15998</v>
      </c>
      <c r="H1866" t="s">
        <v>15994</v>
      </c>
      <c r="J1866" t="s">
        <v>8315</v>
      </c>
      <c r="K1866" t="s">
        <v>17960</v>
      </c>
      <c r="L1866">
        <v>24001001</v>
      </c>
      <c r="M1866">
        <v>1020201202537</v>
      </c>
    </row>
    <row r="1867" spans="1:13" x14ac:dyDescent="0.25">
      <c r="A1867" t="s">
        <v>17961</v>
      </c>
      <c r="B1867" t="s">
        <v>17962</v>
      </c>
      <c r="C1867" t="s">
        <v>17962</v>
      </c>
      <c r="D1867" t="s">
        <v>17932</v>
      </c>
      <c r="E1867" t="s">
        <v>7035</v>
      </c>
      <c r="F1867" t="s">
        <v>321</v>
      </c>
      <c r="G1867" t="s">
        <v>15998</v>
      </c>
      <c r="H1867" t="s">
        <v>15994</v>
      </c>
      <c r="J1867" t="s">
        <v>8315</v>
      </c>
      <c r="K1867" t="s">
        <v>17958</v>
      </c>
      <c r="L1867">
        <v>24001001</v>
      </c>
      <c r="M1867">
        <v>1020201202537</v>
      </c>
    </row>
    <row r="1868" spans="1:13" x14ac:dyDescent="0.25">
      <c r="A1868" t="s">
        <v>17963</v>
      </c>
      <c r="B1868" t="s">
        <v>17964</v>
      </c>
      <c r="C1868" t="s">
        <v>17964</v>
      </c>
      <c r="D1868" t="s">
        <v>17932</v>
      </c>
      <c r="E1868" t="s">
        <v>7035</v>
      </c>
      <c r="F1868" t="s">
        <v>321</v>
      </c>
      <c r="G1868" t="s">
        <v>15998</v>
      </c>
      <c r="H1868" t="s">
        <v>15994</v>
      </c>
      <c r="J1868" t="s">
        <v>8315</v>
      </c>
      <c r="K1868" t="s">
        <v>17956</v>
      </c>
      <c r="L1868">
        <v>24001001</v>
      </c>
      <c r="M1868">
        <v>1020201202537</v>
      </c>
    </row>
    <row r="1869" spans="1:13" x14ac:dyDescent="0.25">
      <c r="A1869" t="s">
        <v>17965</v>
      </c>
      <c r="B1869" t="s">
        <v>17966</v>
      </c>
      <c r="C1869" t="s">
        <v>17966</v>
      </c>
      <c r="D1869" t="s">
        <v>17932</v>
      </c>
      <c r="E1869" t="s">
        <v>7035</v>
      </c>
      <c r="F1869" t="s">
        <v>321</v>
      </c>
      <c r="G1869" t="s">
        <v>15998</v>
      </c>
      <c r="H1869" t="s">
        <v>15994</v>
      </c>
      <c r="J1869" t="s">
        <v>8315</v>
      </c>
      <c r="K1869" t="s">
        <v>17967</v>
      </c>
      <c r="L1869">
        <v>24001001</v>
      </c>
      <c r="M1869">
        <v>1020201202537</v>
      </c>
    </row>
    <row r="1870" spans="1:13" x14ac:dyDescent="0.25">
      <c r="A1870">
        <v>240004633</v>
      </c>
      <c r="B1870" t="s">
        <v>7039</v>
      </c>
      <c r="C1870" t="s">
        <v>7039</v>
      </c>
      <c r="D1870" t="s">
        <v>17932</v>
      </c>
      <c r="E1870" t="s">
        <v>7041</v>
      </c>
      <c r="F1870" t="s">
        <v>321</v>
      </c>
      <c r="G1870" t="s">
        <v>15957</v>
      </c>
      <c r="H1870" t="s">
        <v>15994</v>
      </c>
      <c r="I1870">
        <v>0</v>
      </c>
      <c r="J1870" t="s">
        <v>8315</v>
      </c>
      <c r="K1870" t="s">
        <v>17968</v>
      </c>
      <c r="L1870">
        <v>24001001</v>
      </c>
      <c r="M1870">
        <v>1020201204760</v>
      </c>
    </row>
    <row r="1871" spans="1:13" x14ac:dyDescent="0.25">
      <c r="A1871">
        <v>240004658</v>
      </c>
      <c r="B1871" t="s">
        <v>7024</v>
      </c>
      <c r="C1871" t="s">
        <v>7024</v>
      </c>
      <c r="D1871" t="s">
        <v>17932</v>
      </c>
      <c r="E1871" t="s">
        <v>7026</v>
      </c>
      <c r="F1871" t="s">
        <v>325</v>
      </c>
      <c r="G1871" t="s">
        <v>15957</v>
      </c>
      <c r="H1871" t="s">
        <v>15994</v>
      </c>
      <c r="I1871">
        <v>0</v>
      </c>
      <c r="J1871" t="s">
        <v>8416</v>
      </c>
      <c r="K1871" t="s">
        <v>10173</v>
      </c>
      <c r="L1871">
        <v>24001001</v>
      </c>
      <c r="M1871">
        <v>1020201204198</v>
      </c>
    </row>
    <row r="1872" spans="1:13" x14ac:dyDescent="0.25">
      <c r="A1872">
        <v>240004665</v>
      </c>
      <c r="B1872" t="s">
        <v>7030</v>
      </c>
      <c r="C1872" t="s">
        <v>7030</v>
      </c>
      <c r="D1872" t="s">
        <v>17932</v>
      </c>
      <c r="E1872" t="s">
        <v>7032</v>
      </c>
      <c r="F1872" t="s">
        <v>321</v>
      </c>
      <c r="G1872" t="s">
        <v>15957</v>
      </c>
      <c r="H1872" t="s">
        <v>15994</v>
      </c>
      <c r="I1872">
        <v>0</v>
      </c>
      <c r="J1872" t="s">
        <v>8315</v>
      </c>
      <c r="K1872" t="s">
        <v>17969</v>
      </c>
      <c r="L1872">
        <v>24001001</v>
      </c>
      <c r="M1872">
        <v>1020201202890</v>
      </c>
    </row>
    <row r="1873" spans="1:13" x14ac:dyDescent="0.25">
      <c r="A1873">
        <v>240004672</v>
      </c>
      <c r="B1873" t="s">
        <v>17970</v>
      </c>
      <c r="C1873" t="s">
        <v>17970</v>
      </c>
      <c r="D1873" t="s">
        <v>17932</v>
      </c>
      <c r="E1873" t="s">
        <v>8263</v>
      </c>
      <c r="F1873" t="s">
        <v>321</v>
      </c>
      <c r="G1873" t="s">
        <v>15957</v>
      </c>
      <c r="H1873" t="s">
        <v>15994</v>
      </c>
      <c r="I1873">
        <v>7</v>
      </c>
      <c r="J1873" t="s">
        <v>8315</v>
      </c>
      <c r="K1873" t="s">
        <v>17971</v>
      </c>
      <c r="L1873">
        <v>24001001</v>
      </c>
      <c r="M1873">
        <v>1020201204605</v>
      </c>
    </row>
    <row r="1874" spans="1:13" x14ac:dyDescent="0.25">
      <c r="A1874" t="s">
        <v>14979</v>
      </c>
      <c r="B1874" t="s">
        <v>14980</v>
      </c>
      <c r="C1874" t="s">
        <v>14980</v>
      </c>
      <c r="D1874" t="s">
        <v>17932</v>
      </c>
      <c r="E1874" t="s">
        <v>8263</v>
      </c>
      <c r="F1874" t="s">
        <v>321</v>
      </c>
      <c r="G1874" t="s">
        <v>15998</v>
      </c>
      <c r="H1874" t="s">
        <v>15994</v>
      </c>
      <c r="J1874" t="s">
        <v>8315</v>
      </c>
      <c r="K1874" t="s">
        <v>17972</v>
      </c>
      <c r="L1874">
        <v>24001001</v>
      </c>
      <c r="M1874">
        <v>1020201204605</v>
      </c>
    </row>
    <row r="1875" spans="1:13" x14ac:dyDescent="0.25">
      <c r="A1875" t="s">
        <v>14981</v>
      </c>
      <c r="B1875" t="s">
        <v>17973</v>
      </c>
      <c r="C1875" t="s">
        <v>17973</v>
      </c>
      <c r="D1875" t="s">
        <v>17932</v>
      </c>
      <c r="E1875" t="s">
        <v>8263</v>
      </c>
      <c r="F1875" t="s">
        <v>321</v>
      </c>
      <c r="G1875" t="s">
        <v>15998</v>
      </c>
      <c r="H1875" t="s">
        <v>15994</v>
      </c>
      <c r="J1875" t="s">
        <v>8315</v>
      </c>
      <c r="K1875" t="s">
        <v>17974</v>
      </c>
      <c r="L1875">
        <v>24001001</v>
      </c>
      <c r="M1875">
        <v>1020201204605</v>
      </c>
    </row>
    <row r="1876" spans="1:13" x14ac:dyDescent="0.25">
      <c r="A1876" t="s">
        <v>14983</v>
      </c>
      <c r="B1876" t="s">
        <v>17973</v>
      </c>
      <c r="C1876" t="s">
        <v>17973</v>
      </c>
      <c r="D1876" t="s">
        <v>17932</v>
      </c>
      <c r="E1876" t="s">
        <v>8263</v>
      </c>
      <c r="F1876" t="s">
        <v>321</v>
      </c>
      <c r="G1876" t="s">
        <v>15998</v>
      </c>
      <c r="H1876" t="s">
        <v>15994</v>
      </c>
      <c r="J1876" t="s">
        <v>8315</v>
      </c>
      <c r="K1876" t="s">
        <v>17975</v>
      </c>
      <c r="L1876">
        <v>24001001</v>
      </c>
      <c r="M1876">
        <v>1020201204605</v>
      </c>
    </row>
    <row r="1877" spans="1:13" x14ac:dyDescent="0.25">
      <c r="A1877" t="s">
        <v>14985</v>
      </c>
      <c r="B1877" t="s">
        <v>17973</v>
      </c>
      <c r="C1877" t="s">
        <v>17973</v>
      </c>
      <c r="D1877" t="s">
        <v>17932</v>
      </c>
      <c r="E1877" t="s">
        <v>8263</v>
      </c>
      <c r="F1877" t="s">
        <v>321</v>
      </c>
      <c r="G1877" t="s">
        <v>15998</v>
      </c>
      <c r="H1877" t="s">
        <v>15994</v>
      </c>
      <c r="J1877" t="s">
        <v>8315</v>
      </c>
      <c r="K1877" t="s">
        <v>17976</v>
      </c>
      <c r="L1877">
        <v>24001001</v>
      </c>
      <c r="M1877">
        <v>1020201204605</v>
      </c>
    </row>
    <row r="1878" spans="1:13" x14ac:dyDescent="0.25">
      <c r="A1878" t="s">
        <v>17977</v>
      </c>
      <c r="B1878" t="s">
        <v>14984</v>
      </c>
      <c r="C1878" t="s">
        <v>14984</v>
      </c>
      <c r="D1878" t="s">
        <v>17932</v>
      </c>
      <c r="E1878" t="s">
        <v>8263</v>
      </c>
      <c r="F1878" t="s">
        <v>321</v>
      </c>
      <c r="G1878" t="s">
        <v>15998</v>
      </c>
      <c r="H1878" t="s">
        <v>15994</v>
      </c>
      <c r="J1878" t="s">
        <v>8315</v>
      </c>
      <c r="K1878" t="s">
        <v>17978</v>
      </c>
      <c r="L1878">
        <v>24001001</v>
      </c>
      <c r="M1878">
        <v>1020201204605</v>
      </c>
    </row>
    <row r="1879" spans="1:13" x14ac:dyDescent="0.25">
      <c r="A1879" t="s">
        <v>17979</v>
      </c>
      <c r="B1879" t="s">
        <v>17980</v>
      </c>
      <c r="C1879" t="s">
        <v>17980</v>
      </c>
      <c r="D1879" t="s">
        <v>17932</v>
      </c>
      <c r="E1879" t="s">
        <v>8263</v>
      </c>
      <c r="F1879" t="s">
        <v>321</v>
      </c>
      <c r="G1879" t="s">
        <v>15998</v>
      </c>
      <c r="H1879" t="s">
        <v>15994</v>
      </c>
      <c r="J1879" t="s">
        <v>8315</v>
      </c>
      <c r="K1879" t="s">
        <v>17976</v>
      </c>
      <c r="L1879">
        <v>24001001</v>
      </c>
      <c r="M1879">
        <v>1020201204605</v>
      </c>
    </row>
    <row r="1880" spans="1:13" x14ac:dyDescent="0.25">
      <c r="A1880" t="s">
        <v>17981</v>
      </c>
      <c r="B1880" t="s">
        <v>17982</v>
      </c>
      <c r="C1880" t="s">
        <v>17982</v>
      </c>
      <c r="D1880" t="s">
        <v>17932</v>
      </c>
      <c r="E1880" t="s">
        <v>8263</v>
      </c>
      <c r="F1880" t="s">
        <v>321</v>
      </c>
      <c r="G1880" t="s">
        <v>15998</v>
      </c>
      <c r="H1880" t="s">
        <v>15994</v>
      </c>
      <c r="J1880" t="s">
        <v>8315</v>
      </c>
      <c r="K1880" t="s">
        <v>17983</v>
      </c>
      <c r="L1880">
        <v>24001001</v>
      </c>
      <c r="M1880">
        <v>1020201204605</v>
      </c>
    </row>
    <row r="1881" spans="1:13" x14ac:dyDescent="0.25">
      <c r="A1881" t="s">
        <v>17984</v>
      </c>
      <c r="B1881" t="s">
        <v>14982</v>
      </c>
      <c r="C1881" t="s">
        <v>14982</v>
      </c>
      <c r="D1881" t="s">
        <v>17932</v>
      </c>
      <c r="E1881" t="s">
        <v>8263</v>
      </c>
      <c r="F1881" t="s">
        <v>321</v>
      </c>
      <c r="G1881" t="s">
        <v>15998</v>
      </c>
      <c r="H1881" t="s">
        <v>15994</v>
      </c>
      <c r="J1881" t="s">
        <v>8416</v>
      </c>
      <c r="K1881" t="s">
        <v>17985</v>
      </c>
      <c r="L1881">
        <v>24001001</v>
      </c>
      <c r="M1881">
        <v>1020201204605</v>
      </c>
    </row>
    <row r="1882" spans="1:13" x14ac:dyDescent="0.25">
      <c r="A1882">
        <v>240004760</v>
      </c>
      <c r="B1882" t="s">
        <v>7021</v>
      </c>
      <c r="C1882" t="s">
        <v>7021</v>
      </c>
      <c r="D1882" t="s">
        <v>17932</v>
      </c>
      <c r="E1882" t="s">
        <v>7023</v>
      </c>
      <c r="F1882" t="s">
        <v>321</v>
      </c>
      <c r="G1882" t="s">
        <v>15957</v>
      </c>
      <c r="H1882" t="s">
        <v>15994</v>
      </c>
      <c r="I1882">
        <v>0</v>
      </c>
      <c r="J1882" t="s">
        <v>8416</v>
      </c>
      <c r="K1882" t="s">
        <v>17986</v>
      </c>
      <c r="L1882">
        <v>24001001</v>
      </c>
      <c r="M1882">
        <v>1020201202581</v>
      </c>
    </row>
    <row r="1883" spans="1:13" x14ac:dyDescent="0.25">
      <c r="A1883">
        <v>240004778</v>
      </c>
      <c r="B1883" t="s">
        <v>17987</v>
      </c>
      <c r="C1883" t="s">
        <v>17987</v>
      </c>
      <c r="D1883" t="s">
        <v>17932</v>
      </c>
      <c r="E1883" t="s">
        <v>6693</v>
      </c>
      <c r="F1883" t="s">
        <v>321</v>
      </c>
      <c r="G1883" t="s">
        <v>15957</v>
      </c>
      <c r="H1883" t="s">
        <v>15994</v>
      </c>
      <c r="I1883">
        <v>1</v>
      </c>
      <c r="J1883" t="s">
        <v>8315</v>
      </c>
      <c r="K1883" t="s">
        <v>17988</v>
      </c>
      <c r="L1883">
        <v>24001001</v>
      </c>
      <c r="M1883">
        <v>1020201204352</v>
      </c>
    </row>
    <row r="1884" spans="1:13" x14ac:dyDescent="0.25">
      <c r="A1884" t="s">
        <v>14986</v>
      </c>
      <c r="B1884" t="s">
        <v>14987</v>
      </c>
      <c r="C1884" t="s">
        <v>14987</v>
      </c>
      <c r="D1884" t="s">
        <v>17932</v>
      </c>
      <c r="E1884" t="s">
        <v>6693</v>
      </c>
      <c r="F1884" t="s">
        <v>321</v>
      </c>
      <c r="G1884" t="s">
        <v>15998</v>
      </c>
      <c r="H1884" t="s">
        <v>15994</v>
      </c>
      <c r="J1884" t="s">
        <v>8315</v>
      </c>
      <c r="K1884" t="s">
        <v>17989</v>
      </c>
      <c r="L1884">
        <v>24001001</v>
      </c>
      <c r="M1884">
        <v>1020201204352</v>
      </c>
    </row>
    <row r="1885" spans="1:13" x14ac:dyDescent="0.25">
      <c r="A1885">
        <v>240004792</v>
      </c>
      <c r="B1885" t="s">
        <v>7007</v>
      </c>
      <c r="C1885" t="s">
        <v>7007</v>
      </c>
      <c r="D1885" t="s">
        <v>17932</v>
      </c>
      <c r="E1885" t="s">
        <v>7009</v>
      </c>
      <c r="F1885" t="s">
        <v>321</v>
      </c>
      <c r="G1885" t="s">
        <v>15957</v>
      </c>
      <c r="H1885" t="s">
        <v>15994</v>
      </c>
      <c r="I1885">
        <v>3</v>
      </c>
      <c r="J1885" t="s">
        <v>8315</v>
      </c>
      <c r="K1885" t="s">
        <v>17990</v>
      </c>
      <c r="L1885">
        <v>24001001</v>
      </c>
      <c r="M1885">
        <v>1020201202548</v>
      </c>
    </row>
    <row r="1886" spans="1:13" x14ac:dyDescent="0.25">
      <c r="A1886" t="s">
        <v>14988</v>
      </c>
      <c r="B1886" t="s">
        <v>17991</v>
      </c>
      <c r="C1886" t="s">
        <v>17991</v>
      </c>
      <c r="D1886" t="s">
        <v>17932</v>
      </c>
      <c r="E1886" t="s">
        <v>7009</v>
      </c>
      <c r="F1886" t="s">
        <v>321</v>
      </c>
      <c r="G1886" t="s">
        <v>15998</v>
      </c>
      <c r="H1886" t="s">
        <v>15994</v>
      </c>
      <c r="J1886" t="s">
        <v>8315</v>
      </c>
      <c r="K1886" t="s">
        <v>17992</v>
      </c>
      <c r="L1886">
        <v>24001001</v>
      </c>
      <c r="M1886">
        <v>1020201202548</v>
      </c>
    </row>
    <row r="1887" spans="1:13" x14ac:dyDescent="0.25">
      <c r="A1887" t="s">
        <v>17993</v>
      </c>
      <c r="B1887" t="s">
        <v>14989</v>
      </c>
      <c r="C1887" t="s">
        <v>14989</v>
      </c>
      <c r="D1887" t="s">
        <v>17932</v>
      </c>
      <c r="E1887" t="s">
        <v>7009</v>
      </c>
      <c r="F1887" t="s">
        <v>321</v>
      </c>
      <c r="G1887" t="s">
        <v>15998</v>
      </c>
      <c r="H1887" t="s">
        <v>15994</v>
      </c>
      <c r="J1887" t="s">
        <v>8315</v>
      </c>
      <c r="K1887" t="s">
        <v>17994</v>
      </c>
      <c r="L1887">
        <v>24001001</v>
      </c>
      <c r="M1887">
        <v>1020201202548</v>
      </c>
    </row>
    <row r="1888" spans="1:13" x14ac:dyDescent="0.25">
      <c r="A1888" t="s">
        <v>17995</v>
      </c>
      <c r="B1888" t="s">
        <v>17996</v>
      </c>
      <c r="C1888" t="s">
        <v>17996</v>
      </c>
      <c r="D1888" t="s">
        <v>17932</v>
      </c>
      <c r="E1888" t="s">
        <v>7009</v>
      </c>
      <c r="F1888" t="s">
        <v>321</v>
      </c>
      <c r="G1888" t="s">
        <v>15998</v>
      </c>
      <c r="H1888" t="s">
        <v>15994</v>
      </c>
      <c r="J1888" t="s">
        <v>8315</v>
      </c>
      <c r="K1888" t="s">
        <v>17997</v>
      </c>
      <c r="L1888">
        <v>24001001</v>
      </c>
      <c r="M1888">
        <v>1020201202548</v>
      </c>
    </row>
    <row r="1889" spans="1:13" x14ac:dyDescent="0.25">
      <c r="A1889">
        <v>240004810</v>
      </c>
      <c r="B1889" t="s">
        <v>7027</v>
      </c>
      <c r="C1889" t="s">
        <v>7027</v>
      </c>
      <c r="D1889" t="s">
        <v>17932</v>
      </c>
      <c r="E1889" t="s">
        <v>7029</v>
      </c>
      <c r="F1889" t="s">
        <v>321</v>
      </c>
      <c r="G1889" t="s">
        <v>15957</v>
      </c>
      <c r="H1889" t="s">
        <v>15994</v>
      </c>
      <c r="I1889">
        <v>2</v>
      </c>
      <c r="J1889" t="s">
        <v>8416</v>
      </c>
      <c r="K1889" t="s">
        <v>17998</v>
      </c>
      <c r="L1889">
        <v>24001001</v>
      </c>
      <c r="M1889">
        <v>1020201204187</v>
      </c>
    </row>
    <row r="1890" spans="1:13" x14ac:dyDescent="0.25">
      <c r="A1890" t="s">
        <v>14990</v>
      </c>
      <c r="B1890" t="s">
        <v>14991</v>
      </c>
      <c r="C1890" t="s">
        <v>14991</v>
      </c>
      <c r="D1890" t="s">
        <v>17932</v>
      </c>
      <c r="E1890" t="s">
        <v>7029</v>
      </c>
      <c r="F1890" t="s">
        <v>321</v>
      </c>
      <c r="G1890" t="s">
        <v>15998</v>
      </c>
      <c r="H1890" t="s">
        <v>15994</v>
      </c>
      <c r="J1890" t="s">
        <v>8416</v>
      </c>
      <c r="K1890" t="s">
        <v>10184</v>
      </c>
      <c r="L1890">
        <v>24001001</v>
      </c>
      <c r="M1890">
        <v>1020201204187</v>
      </c>
    </row>
    <row r="1891" spans="1:13" x14ac:dyDescent="0.25">
      <c r="A1891" t="s">
        <v>14992</v>
      </c>
      <c r="B1891" t="s">
        <v>14993</v>
      </c>
      <c r="C1891" t="s">
        <v>14993</v>
      </c>
      <c r="D1891" t="s">
        <v>17932</v>
      </c>
      <c r="E1891" t="s">
        <v>7029</v>
      </c>
      <c r="F1891" t="s">
        <v>321</v>
      </c>
      <c r="G1891" t="s">
        <v>15998</v>
      </c>
      <c r="H1891" t="s">
        <v>15994</v>
      </c>
      <c r="J1891" t="s">
        <v>8416</v>
      </c>
      <c r="K1891" t="s">
        <v>17999</v>
      </c>
      <c r="L1891">
        <v>24001001</v>
      </c>
      <c r="M1891">
        <v>1020201204187</v>
      </c>
    </row>
    <row r="1892" spans="1:13" x14ac:dyDescent="0.25">
      <c r="A1892" t="s">
        <v>14994</v>
      </c>
      <c r="B1892" t="s">
        <v>14995</v>
      </c>
      <c r="C1892" t="s">
        <v>14995</v>
      </c>
      <c r="D1892" t="s">
        <v>17932</v>
      </c>
      <c r="E1892" t="s">
        <v>7029</v>
      </c>
      <c r="F1892" t="s">
        <v>321</v>
      </c>
      <c r="G1892" t="s">
        <v>15998</v>
      </c>
      <c r="H1892" t="s">
        <v>15994</v>
      </c>
      <c r="J1892" t="s">
        <v>8416</v>
      </c>
      <c r="K1892" t="s">
        <v>18000</v>
      </c>
      <c r="L1892">
        <v>24001001</v>
      </c>
      <c r="M1892">
        <v>1020201204187</v>
      </c>
    </row>
    <row r="1893" spans="1:13" x14ac:dyDescent="0.25">
      <c r="A1893">
        <v>240004834</v>
      </c>
      <c r="B1893" t="s">
        <v>7004</v>
      </c>
      <c r="C1893" t="s">
        <v>7004</v>
      </c>
      <c r="D1893" t="s">
        <v>17932</v>
      </c>
      <c r="E1893" t="s">
        <v>7006</v>
      </c>
      <c r="F1893" t="s">
        <v>321</v>
      </c>
      <c r="G1893" t="s">
        <v>15957</v>
      </c>
      <c r="H1893" t="s">
        <v>15994</v>
      </c>
      <c r="I1893">
        <v>0</v>
      </c>
      <c r="J1893" t="s">
        <v>8315</v>
      </c>
      <c r="K1893" t="s">
        <v>18001</v>
      </c>
      <c r="L1893">
        <v>24001001</v>
      </c>
      <c r="M1893">
        <v>1020201202559</v>
      </c>
    </row>
    <row r="1894" spans="1:13" x14ac:dyDescent="0.25">
      <c r="A1894">
        <v>240004898</v>
      </c>
      <c r="B1894" t="s">
        <v>7015</v>
      </c>
      <c r="C1894" t="s">
        <v>7015</v>
      </c>
      <c r="D1894" t="s">
        <v>17932</v>
      </c>
      <c r="E1894" t="s">
        <v>18002</v>
      </c>
      <c r="F1894" t="s">
        <v>321</v>
      </c>
      <c r="G1894" t="s">
        <v>15957</v>
      </c>
      <c r="H1894" t="s">
        <v>15994</v>
      </c>
      <c r="I1894">
        <v>3</v>
      </c>
      <c r="J1894" t="s">
        <v>8315</v>
      </c>
      <c r="K1894" t="s">
        <v>18003</v>
      </c>
      <c r="L1894">
        <v>24001001</v>
      </c>
      <c r="M1894">
        <v>1020201204957</v>
      </c>
    </row>
    <row r="1895" spans="1:13" x14ac:dyDescent="0.25">
      <c r="A1895" t="s">
        <v>14996</v>
      </c>
      <c r="B1895" t="s">
        <v>7024</v>
      </c>
      <c r="C1895" t="s">
        <v>7024</v>
      </c>
      <c r="D1895" t="s">
        <v>17932</v>
      </c>
      <c r="E1895" t="s">
        <v>18002</v>
      </c>
      <c r="F1895" t="s">
        <v>321</v>
      </c>
      <c r="G1895" t="s">
        <v>15998</v>
      </c>
      <c r="H1895" t="s">
        <v>15994</v>
      </c>
      <c r="J1895" t="s">
        <v>8315</v>
      </c>
      <c r="K1895" t="s">
        <v>18004</v>
      </c>
      <c r="L1895">
        <v>24001001</v>
      </c>
      <c r="M1895">
        <v>1020201204957</v>
      </c>
    </row>
    <row r="1896" spans="1:13" x14ac:dyDescent="0.25">
      <c r="A1896" t="s">
        <v>14997</v>
      </c>
      <c r="B1896" t="s">
        <v>14998</v>
      </c>
      <c r="C1896" t="s">
        <v>14998</v>
      </c>
      <c r="D1896" t="s">
        <v>17932</v>
      </c>
      <c r="E1896" t="s">
        <v>18002</v>
      </c>
      <c r="F1896" t="s">
        <v>321</v>
      </c>
      <c r="G1896" t="s">
        <v>15998</v>
      </c>
      <c r="H1896" t="s">
        <v>15994</v>
      </c>
      <c r="J1896" t="s">
        <v>8315</v>
      </c>
      <c r="K1896" t="s">
        <v>18004</v>
      </c>
      <c r="L1896">
        <v>24001001</v>
      </c>
      <c r="M1896">
        <v>1020201204957</v>
      </c>
    </row>
    <row r="1897" spans="1:13" x14ac:dyDescent="0.25">
      <c r="A1897" t="s">
        <v>14999</v>
      </c>
      <c r="B1897" t="s">
        <v>15000</v>
      </c>
      <c r="C1897" t="s">
        <v>15000</v>
      </c>
      <c r="D1897" t="s">
        <v>17932</v>
      </c>
      <c r="E1897" t="s">
        <v>18002</v>
      </c>
      <c r="F1897" t="s">
        <v>321</v>
      </c>
      <c r="G1897" t="s">
        <v>15998</v>
      </c>
      <c r="H1897" t="s">
        <v>15994</v>
      </c>
      <c r="J1897" t="s">
        <v>8315</v>
      </c>
      <c r="K1897" t="s">
        <v>18005</v>
      </c>
      <c r="L1897">
        <v>24001001</v>
      </c>
      <c r="M1897">
        <v>1020201204957</v>
      </c>
    </row>
    <row r="1898" spans="1:13" x14ac:dyDescent="0.25">
      <c r="A1898">
        <v>240004930</v>
      </c>
      <c r="B1898" t="s">
        <v>7010</v>
      </c>
      <c r="C1898" t="s">
        <v>7010</v>
      </c>
      <c r="D1898" t="s">
        <v>17932</v>
      </c>
      <c r="E1898" t="s">
        <v>7012</v>
      </c>
      <c r="F1898" t="s">
        <v>321</v>
      </c>
      <c r="G1898" t="s">
        <v>15957</v>
      </c>
      <c r="H1898" t="s">
        <v>15994</v>
      </c>
      <c r="I1898">
        <v>2</v>
      </c>
      <c r="J1898" t="s">
        <v>8315</v>
      </c>
      <c r="K1898" t="s">
        <v>18006</v>
      </c>
      <c r="L1898">
        <v>24001001</v>
      </c>
      <c r="M1898">
        <v>1020201205661</v>
      </c>
    </row>
    <row r="1899" spans="1:13" x14ac:dyDescent="0.25">
      <c r="A1899" t="s">
        <v>15001</v>
      </c>
      <c r="B1899" t="s">
        <v>18007</v>
      </c>
      <c r="C1899" t="s">
        <v>18007</v>
      </c>
      <c r="D1899" t="s">
        <v>17932</v>
      </c>
      <c r="E1899" t="s">
        <v>7012</v>
      </c>
      <c r="F1899" t="s">
        <v>321</v>
      </c>
      <c r="G1899" t="s">
        <v>15998</v>
      </c>
      <c r="H1899" t="s">
        <v>15994</v>
      </c>
      <c r="J1899" t="s">
        <v>8315</v>
      </c>
      <c r="K1899" t="s">
        <v>18008</v>
      </c>
      <c r="L1899">
        <v>24001001</v>
      </c>
      <c r="M1899">
        <v>1020201205661</v>
      </c>
    </row>
    <row r="1900" spans="1:13" x14ac:dyDescent="0.25">
      <c r="A1900" t="s">
        <v>15002</v>
      </c>
      <c r="B1900" t="s">
        <v>18009</v>
      </c>
      <c r="C1900" t="s">
        <v>18009</v>
      </c>
      <c r="D1900" t="s">
        <v>17932</v>
      </c>
      <c r="E1900" t="s">
        <v>7012</v>
      </c>
      <c r="F1900" t="s">
        <v>321</v>
      </c>
      <c r="G1900" t="s">
        <v>15998</v>
      </c>
      <c r="H1900" t="s">
        <v>15994</v>
      </c>
      <c r="J1900" t="s">
        <v>8315</v>
      </c>
      <c r="K1900" t="s">
        <v>18010</v>
      </c>
      <c r="L1900">
        <v>24001001</v>
      </c>
      <c r="M1900">
        <v>1020201205661</v>
      </c>
    </row>
    <row r="1901" spans="1:13" x14ac:dyDescent="0.25">
      <c r="A1901">
        <v>240004961</v>
      </c>
      <c r="B1901" t="s">
        <v>6984</v>
      </c>
      <c r="C1901" t="s">
        <v>6984</v>
      </c>
      <c r="D1901" t="s">
        <v>17932</v>
      </c>
      <c r="E1901" t="s">
        <v>6986</v>
      </c>
      <c r="F1901" t="s">
        <v>321</v>
      </c>
      <c r="G1901" t="s">
        <v>15957</v>
      </c>
      <c r="H1901" t="s">
        <v>15994</v>
      </c>
      <c r="I1901">
        <v>0</v>
      </c>
      <c r="J1901" t="s">
        <v>8416</v>
      </c>
      <c r="K1901" t="s">
        <v>18011</v>
      </c>
      <c r="L1901">
        <v>24001001</v>
      </c>
      <c r="M1901">
        <v>1020201202856</v>
      </c>
    </row>
    <row r="1902" spans="1:13" x14ac:dyDescent="0.25">
      <c r="A1902">
        <v>240005010</v>
      </c>
      <c r="B1902" t="s">
        <v>6995</v>
      </c>
      <c r="C1902" t="s">
        <v>6995</v>
      </c>
      <c r="D1902" t="s">
        <v>17932</v>
      </c>
      <c r="E1902" t="s">
        <v>6997</v>
      </c>
      <c r="F1902" t="s">
        <v>566</v>
      </c>
      <c r="G1902" t="s">
        <v>15957</v>
      </c>
      <c r="H1902" t="s">
        <v>15994</v>
      </c>
      <c r="I1902">
        <v>0</v>
      </c>
      <c r="J1902" t="s">
        <v>8315</v>
      </c>
      <c r="K1902" t="s">
        <v>18012</v>
      </c>
      <c r="L1902">
        <v>24001001</v>
      </c>
      <c r="M1902">
        <v>1020201205122</v>
      </c>
    </row>
    <row r="1903" spans="1:13" x14ac:dyDescent="0.25">
      <c r="A1903">
        <v>240005027</v>
      </c>
      <c r="B1903" t="s">
        <v>7013</v>
      </c>
      <c r="C1903" t="s">
        <v>7013</v>
      </c>
      <c r="D1903" t="s">
        <v>17932</v>
      </c>
      <c r="E1903" t="s">
        <v>8264</v>
      </c>
      <c r="F1903" t="s">
        <v>640</v>
      </c>
      <c r="G1903" t="s">
        <v>15957</v>
      </c>
      <c r="H1903" t="s">
        <v>15994</v>
      </c>
      <c r="I1903">
        <v>2</v>
      </c>
      <c r="J1903" t="s">
        <v>8416</v>
      </c>
      <c r="K1903" t="s">
        <v>18013</v>
      </c>
      <c r="L1903">
        <v>24001001</v>
      </c>
      <c r="M1903">
        <v>1020201204781</v>
      </c>
    </row>
    <row r="1904" spans="1:13" x14ac:dyDescent="0.25">
      <c r="A1904" t="s">
        <v>15003</v>
      </c>
      <c r="B1904" t="s">
        <v>15004</v>
      </c>
      <c r="C1904" t="s">
        <v>15004</v>
      </c>
      <c r="D1904" t="s">
        <v>17932</v>
      </c>
      <c r="E1904" t="s">
        <v>8264</v>
      </c>
      <c r="F1904" t="s">
        <v>640</v>
      </c>
      <c r="G1904" t="s">
        <v>15998</v>
      </c>
      <c r="H1904" t="s">
        <v>15994</v>
      </c>
      <c r="J1904" t="s">
        <v>8416</v>
      </c>
      <c r="K1904" t="s">
        <v>18014</v>
      </c>
      <c r="L1904">
        <v>24001001</v>
      </c>
      <c r="M1904">
        <v>1020201204781</v>
      </c>
    </row>
    <row r="1905" spans="1:13" x14ac:dyDescent="0.25">
      <c r="A1905" t="s">
        <v>15005</v>
      </c>
      <c r="B1905" t="s">
        <v>15006</v>
      </c>
      <c r="C1905" t="s">
        <v>15006</v>
      </c>
      <c r="D1905" t="s">
        <v>17932</v>
      </c>
      <c r="E1905" t="s">
        <v>8264</v>
      </c>
      <c r="F1905" t="s">
        <v>640</v>
      </c>
      <c r="G1905" t="s">
        <v>15998</v>
      </c>
      <c r="H1905" t="s">
        <v>15994</v>
      </c>
      <c r="J1905" t="s">
        <v>8416</v>
      </c>
      <c r="K1905" t="s">
        <v>18015</v>
      </c>
      <c r="L1905">
        <v>24001001</v>
      </c>
      <c r="M1905">
        <v>1020201204781</v>
      </c>
    </row>
    <row r="1906" spans="1:13" x14ac:dyDescent="0.25">
      <c r="A1906">
        <v>240005130</v>
      </c>
      <c r="B1906" t="s">
        <v>7018</v>
      </c>
      <c r="C1906" t="s">
        <v>7018</v>
      </c>
      <c r="D1906" t="s">
        <v>17932</v>
      </c>
      <c r="E1906" t="s">
        <v>7020</v>
      </c>
      <c r="F1906" t="s">
        <v>414</v>
      </c>
      <c r="G1906" t="s">
        <v>15957</v>
      </c>
      <c r="H1906" t="s">
        <v>15994</v>
      </c>
      <c r="I1906">
        <v>1</v>
      </c>
      <c r="J1906" t="s">
        <v>8315</v>
      </c>
      <c r="K1906" t="s">
        <v>18016</v>
      </c>
      <c r="L1906">
        <v>24001001</v>
      </c>
      <c r="M1906">
        <v>1020201204979</v>
      </c>
    </row>
    <row r="1907" spans="1:13" x14ac:dyDescent="0.25">
      <c r="A1907" t="s">
        <v>15007</v>
      </c>
      <c r="B1907" t="s">
        <v>15008</v>
      </c>
      <c r="C1907" t="s">
        <v>15008</v>
      </c>
      <c r="D1907" t="s">
        <v>17932</v>
      </c>
      <c r="E1907" t="s">
        <v>7020</v>
      </c>
      <c r="F1907" t="s">
        <v>414</v>
      </c>
      <c r="G1907" t="s">
        <v>15998</v>
      </c>
      <c r="H1907" t="s">
        <v>15994</v>
      </c>
      <c r="J1907" t="s">
        <v>8315</v>
      </c>
      <c r="K1907" t="s">
        <v>18017</v>
      </c>
      <c r="L1907">
        <v>24001001</v>
      </c>
      <c r="M1907">
        <v>1020201204979</v>
      </c>
    </row>
    <row r="1908" spans="1:13" x14ac:dyDescent="0.25">
      <c r="A1908">
        <v>240005235</v>
      </c>
      <c r="B1908" t="s">
        <v>18018</v>
      </c>
      <c r="C1908" t="s">
        <v>18018</v>
      </c>
      <c r="D1908" t="s">
        <v>17932</v>
      </c>
      <c r="E1908" t="s">
        <v>6696</v>
      </c>
      <c r="F1908" t="s">
        <v>414</v>
      </c>
      <c r="G1908" t="s">
        <v>15957</v>
      </c>
      <c r="H1908" t="s">
        <v>15994</v>
      </c>
      <c r="I1908">
        <v>2</v>
      </c>
      <c r="J1908" t="s">
        <v>8315</v>
      </c>
      <c r="K1908" t="s">
        <v>18019</v>
      </c>
      <c r="L1908">
        <v>24001001</v>
      </c>
      <c r="M1908">
        <v>1020201204550</v>
      </c>
    </row>
    <row r="1909" spans="1:13" x14ac:dyDescent="0.25">
      <c r="A1909" t="s">
        <v>15009</v>
      </c>
      <c r="B1909" t="s">
        <v>18020</v>
      </c>
      <c r="C1909" t="s">
        <v>18020</v>
      </c>
      <c r="D1909" t="s">
        <v>17932</v>
      </c>
      <c r="E1909" t="s">
        <v>6696</v>
      </c>
      <c r="F1909" t="s">
        <v>414</v>
      </c>
      <c r="G1909" t="s">
        <v>15998</v>
      </c>
      <c r="H1909" t="s">
        <v>15994</v>
      </c>
      <c r="J1909" t="s">
        <v>8315</v>
      </c>
      <c r="K1909" t="s">
        <v>18021</v>
      </c>
      <c r="L1909">
        <v>24001001</v>
      </c>
      <c r="M1909">
        <v>1020201204550</v>
      </c>
    </row>
    <row r="1910" spans="1:13" x14ac:dyDescent="0.25">
      <c r="A1910" t="s">
        <v>15010</v>
      </c>
      <c r="B1910" t="s">
        <v>18022</v>
      </c>
      <c r="C1910" t="s">
        <v>18022</v>
      </c>
      <c r="D1910" t="s">
        <v>17932</v>
      </c>
      <c r="E1910" t="s">
        <v>6696</v>
      </c>
      <c r="F1910" t="s">
        <v>414</v>
      </c>
      <c r="G1910" t="s">
        <v>15998</v>
      </c>
      <c r="H1910" t="s">
        <v>15994</v>
      </c>
      <c r="J1910" t="s">
        <v>8315</v>
      </c>
      <c r="K1910" t="s">
        <v>17989</v>
      </c>
      <c r="L1910">
        <v>24001001</v>
      </c>
      <c r="M1910">
        <v>1020201204550</v>
      </c>
    </row>
    <row r="1911" spans="1:13" x14ac:dyDescent="0.25">
      <c r="A1911">
        <v>240005299</v>
      </c>
      <c r="B1911" t="s">
        <v>6685</v>
      </c>
      <c r="C1911" t="s">
        <v>6685</v>
      </c>
      <c r="D1911" t="s">
        <v>17932</v>
      </c>
      <c r="E1911" t="s">
        <v>6687</v>
      </c>
      <c r="F1911" t="s">
        <v>321</v>
      </c>
      <c r="G1911" t="s">
        <v>15957</v>
      </c>
      <c r="H1911" t="s">
        <v>15994</v>
      </c>
      <c r="I1911">
        <v>0</v>
      </c>
      <c r="J1911" t="s">
        <v>8315</v>
      </c>
      <c r="K1911" t="s">
        <v>18023</v>
      </c>
      <c r="L1911">
        <v>24001001</v>
      </c>
      <c r="M1911">
        <v>1020201204836</v>
      </c>
    </row>
    <row r="1912" spans="1:13" x14ac:dyDescent="0.25">
      <c r="A1912">
        <v>240005355</v>
      </c>
      <c r="B1912" t="s">
        <v>18024</v>
      </c>
      <c r="C1912" t="s">
        <v>18024</v>
      </c>
      <c r="D1912" t="s">
        <v>17932</v>
      </c>
      <c r="E1912" t="s">
        <v>6991</v>
      </c>
      <c r="F1912" t="s">
        <v>414</v>
      </c>
      <c r="G1912" t="s">
        <v>15957</v>
      </c>
      <c r="H1912" t="s">
        <v>15994</v>
      </c>
      <c r="I1912">
        <v>0</v>
      </c>
      <c r="J1912" t="s">
        <v>8315</v>
      </c>
      <c r="K1912" t="s">
        <v>18025</v>
      </c>
      <c r="L1912">
        <v>24001001</v>
      </c>
      <c r="M1912">
        <v>1020201205287</v>
      </c>
    </row>
    <row r="1913" spans="1:13" x14ac:dyDescent="0.25">
      <c r="A1913">
        <v>240007708</v>
      </c>
      <c r="B1913" t="s">
        <v>18026</v>
      </c>
      <c r="C1913" t="s">
        <v>18026</v>
      </c>
      <c r="D1913" t="s">
        <v>17932</v>
      </c>
      <c r="E1913" t="s">
        <v>6702</v>
      </c>
      <c r="F1913" t="s">
        <v>414</v>
      </c>
      <c r="G1913" t="s">
        <v>15957</v>
      </c>
      <c r="H1913" t="s">
        <v>15994</v>
      </c>
      <c r="I1913">
        <v>0</v>
      </c>
      <c r="J1913" t="s">
        <v>8315</v>
      </c>
      <c r="K1913" t="s">
        <v>10206</v>
      </c>
      <c r="L1913">
        <v>24001001</v>
      </c>
      <c r="M1913">
        <v>1190280082002</v>
      </c>
    </row>
    <row r="1914" spans="1:13" x14ac:dyDescent="0.25">
      <c r="A1914">
        <v>240804894</v>
      </c>
      <c r="B1914" t="s">
        <v>6703</v>
      </c>
      <c r="C1914" t="s">
        <v>6703</v>
      </c>
      <c r="D1914" t="s">
        <v>17932</v>
      </c>
      <c r="E1914" t="s">
        <v>6705</v>
      </c>
      <c r="F1914" t="s">
        <v>321</v>
      </c>
      <c r="G1914" t="s">
        <v>15957</v>
      </c>
      <c r="H1914" t="s">
        <v>15994</v>
      </c>
      <c r="I1914">
        <v>0</v>
      </c>
      <c r="J1914" t="s">
        <v>8315</v>
      </c>
      <c r="K1914" t="s">
        <v>18027</v>
      </c>
      <c r="L1914">
        <v>24001001</v>
      </c>
      <c r="M1914">
        <v>1090220001035</v>
      </c>
    </row>
    <row r="1915" spans="1:13" x14ac:dyDescent="0.25">
      <c r="A1915">
        <v>240804950</v>
      </c>
      <c r="B1915" t="s">
        <v>6688</v>
      </c>
      <c r="C1915" t="s">
        <v>6688</v>
      </c>
      <c r="D1915" t="s">
        <v>17932</v>
      </c>
      <c r="E1915" t="s">
        <v>6690</v>
      </c>
      <c r="F1915" t="s">
        <v>321</v>
      </c>
      <c r="G1915" t="s">
        <v>15957</v>
      </c>
      <c r="H1915" t="s">
        <v>15994</v>
      </c>
      <c r="I1915">
        <v>0</v>
      </c>
      <c r="J1915" t="s">
        <v>8315</v>
      </c>
      <c r="K1915" t="s">
        <v>18028</v>
      </c>
      <c r="L1915">
        <v>24001001</v>
      </c>
      <c r="M1915">
        <v>1090220001080</v>
      </c>
    </row>
    <row r="1916" spans="1:13" x14ac:dyDescent="0.25">
      <c r="A1916">
        <v>240804975</v>
      </c>
      <c r="B1916" t="s">
        <v>18029</v>
      </c>
      <c r="C1916" t="s">
        <v>18029</v>
      </c>
      <c r="D1916" t="s">
        <v>17932</v>
      </c>
      <c r="E1916" t="s">
        <v>18030</v>
      </c>
      <c r="F1916" t="s">
        <v>321</v>
      </c>
      <c r="G1916" t="s">
        <v>15957</v>
      </c>
      <c r="H1916" t="s">
        <v>15994</v>
      </c>
      <c r="I1916">
        <v>0</v>
      </c>
      <c r="J1916" t="s">
        <v>8315</v>
      </c>
      <c r="K1916" t="s">
        <v>18031</v>
      </c>
      <c r="L1916">
        <v>24001001</v>
      </c>
      <c r="M1916">
        <v>1090220001068</v>
      </c>
    </row>
    <row r="1917" spans="1:13" x14ac:dyDescent="0.25">
      <c r="A1917">
        <v>240805471</v>
      </c>
      <c r="B1917" t="s">
        <v>7036</v>
      </c>
      <c r="C1917" t="s">
        <v>7036</v>
      </c>
      <c r="D1917" t="s">
        <v>17932</v>
      </c>
      <c r="E1917" t="s">
        <v>7038</v>
      </c>
      <c r="F1917" t="s">
        <v>414</v>
      </c>
      <c r="G1917" t="s">
        <v>15957</v>
      </c>
      <c r="H1917" t="s">
        <v>15994</v>
      </c>
      <c r="I1917">
        <v>0</v>
      </c>
      <c r="J1917" t="s">
        <v>8315</v>
      </c>
      <c r="K1917" t="s">
        <v>18032</v>
      </c>
      <c r="L1917">
        <v>24001001</v>
      </c>
      <c r="M1917">
        <v>1120280050054</v>
      </c>
    </row>
    <row r="1918" spans="1:13" x14ac:dyDescent="0.25">
      <c r="A1918">
        <v>241002808</v>
      </c>
      <c r="B1918" t="s">
        <v>7057</v>
      </c>
      <c r="C1918" t="s">
        <v>7057</v>
      </c>
      <c r="D1918" t="s">
        <v>18033</v>
      </c>
      <c r="E1918" t="s">
        <v>18034</v>
      </c>
      <c r="F1918" t="s">
        <v>321</v>
      </c>
      <c r="G1918" t="s">
        <v>15957</v>
      </c>
      <c r="H1918" t="s">
        <v>15994</v>
      </c>
      <c r="I1918">
        <v>1</v>
      </c>
      <c r="J1918" t="s">
        <v>8315</v>
      </c>
      <c r="K1918" t="s">
        <v>18035</v>
      </c>
      <c r="L1918">
        <v>24101001</v>
      </c>
      <c r="M1918">
        <v>1020201338310</v>
      </c>
    </row>
    <row r="1919" spans="1:13" x14ac:dyDescent="0.25">
      <c r="A1919" t="s">
        <v>15011</v>
      </c>
      <c r="B1919" t="s">
        <v>15012</v>
      </c>
      <c r="C1919" t="s">
        <v>15012</v>
      </c>
      <c r="D1919" t="s">
        <v>18033</v>
      </c>
      <c r="E1919" t="s">
        <v>18034</v>
      </c>
      <c r="F1919" t="s">
        <v>321</v>
      </c>
      <c r="G1919" t="s">
        <v>15998</v>
      </c>
      <c r="H1919" t="s">
        <v>15994</v>
      </c>
      <c r="J1919" t="s">
        <v>8315</v>
      </c>
      <c r="K1919" t="s">
        <v>18036</v>
      </c>
      <c r="L1919">
        <v>24101001</v>
      </c>
      <c r="M1919">
        <v>1020201338310</v>
      </c>
    </row>
    <row r="1920" spans="1:13" x14ac:dyDescent="0.25">
      <c r="A1920">
        <v>241002815</v>
      </c>
      <c r="B1920" t="s">
        <v>7085</v>
      </c>
      <c r="C1920" t="s">
        <v>7085</v>
      </c>
      <c r="D1920" t="s">
        <v>18033</v>
      </c>
      <c r="E1920" t="s">
        <v>7087</v>
      </c>
      <c r="F1920" t="s">
        <v>321</v>
      </c>
      <c r="G1920" t="s">
        <v>15957</v>
      </c>
      <c r="H1920" t="s">
        <v>15994</v>
      </c>
      <c r="I1920">
        <v>0</v>
      </c>
      <c r="J1920" t="s">
        <v>8315</v>
      </c>
      <c r="K1920" t="s">
        <v>18037</v>
      </c>
      <c r="L1920">
        <v>24101001</v>
      </c>
      <c r="M1920">
        <v>1020201337749</v>
      </c>
    </row>
    <row r="1921" spans="1:13" x14ac:dyDescent="0.25">
      <c r="A1921">
        <v>241002830</v>
      </c>
      <c r="B1921" t="s">
        <v>7060</v>
      </c>
      <c r="C1921" t="s">
        <v>7060</v>
      </c>
      <c r="D1921" t="s">
        <v>18033</v>
      </c>
      <c r="E1921" t="s">
        <v>7062</v>
      </c>
      <c r="F1921" t="s">
        <v>321</v>
      </c>
      <c r="G1921" t="s">
        <v>15957</v>
      </c>
      <c r="H1921" t="s">
        <v>15994</v>
      </c>
      <c r="I1921">
        <v>0</v>
      </c>
      <c r="J1921" t="s">
        <v>8315</v>
      </c>
      <c r="K1921" t="s">
        <v>10240</v>
      </c>
      <c r="L1921">
        <v>24101001</v>
      </c>
      <c r="M1921">
        <v>1020201336540</v>
      </c>
    </row>
    <row r="1922" spans="1:13" x14ac:dyDescent="0.25">
      <c r="A1922">
        <v>241002854</v>
      </c>
      <c r="B1922" t="s">
        <v>7071</v>
      </c>
      <c r="C1922" t="s">
        <v>7071</v>
      </c>
      <c r="D1922" t="s">
        <v>18033</v>
      </c>
      <c r="E1922" t="s">
        <v>7073</v>
      </c>
      <c r="F1922" t="s">
        <v>321</v>
      </c>
      <c r="G1922" t="s">
        <v>15957</v>
      </c>
      <c r="H1922" t="s">
        <v>15994</v>
      </c>
      <c r="I1922">
        <v>2</v>
      </c>
      <c r="J1922" t="s">
        <v>8315</v>
      </c>
      <c r="K1922" t="s">
        <v>18038</v>
      </c>
      <c r="L1922">
        <v>24101001</v>
      </c>
      <c r="M1922">
        <v>1020201339432</v>
      </c>
    </row>
    <row r="1923" spans="1:13" x14ac:dyDescent="0.25">
      <c r="A1923" t="s">
        <v>15013</v>
      </c>
      <c r="B1923" t="s">
        <v>15014</v>
      </c>
      <c r="C1923" t="s">
        <v>15014</v>
      </c>
      <c r="D1923" t="s">
        <v>18033</v>
      </c>
      <c r="E1923" t="s">
        <v>7073</v>
      </c>
      <c r="F1923" t="s">
        <v>321</v>
      </c>
      <c r="G1923" t="s">
        <v>15998</v>
      </c>
      <c r="H1923" t="s">
        <v>15994</v>
      </c>
      <c r="J1923" t="s">
        <v>8315</v>
      </c>
      <c r="K1923" t="s">
        <v>15015</v>
      </c>
      <c r="L1923">
        <v>24101001</v>
      </c>
      <c r="M1923">
        <v>1020201339432</v>
      </c>
    </row>
    <row r="1924" spans="1:13" x14ac:dyDescent="0.25">
      <c r="A1924" t="s">
        <v>15016</v>
      </c>
      <c r="B1924" t="s">
        <v>15017</v>
      </c>
      <c r="C1924" t="s">
        <v>15017</v>
      </c>
      <c r="D1924" t="s">
        <v>18033</v>
      </c>
      <c r="E1924" t="s">
        <v>7073</v>
      </c>
      <c r="F1924" t="s">
        <v>321</v>
      </c>
      <c r="G1924" t="s">
        <v>15998</v>
      </c>
      <c r="H1924" t="s">
        <v>15994</v>
      </c>
      <c r="J1924" t="s">
        <v>8315</v>
      </c>
      <c r="K1924" t="s">
        <v>15018</v>
      </c>
      <c r="L1924">
        <v>24101001</v>
      </c>
      <c r="M1924">
        <v>1020201339432</v>
      </c>
    </row>
    <row r="1925" spans="1:13" x14ac:dyDescent="0.25">
      <c r="A1925">
        <v>241002861</v>
      </c>
      <c r="B1925" t="s">
        <v>7048</v>
      </c>
      <c r="C1925" t="s">
        <v>7048</v>
      </c>
      <c r="D1925" t="s">
        <v>18033</v>
      </c>
      <c r="E1925" t="s">
        <v>7050</v>
      </c>
      <c r="F1925" t="s">
        <v>321</v>
      </c>
      <c r="G1925" t="s">
        <v>15957</v>
      </c>
      <c r="H1925" t="s">
        <v>15994</v>
      </c>
      <c r="I1925">
        <v>2</v>
      </c>
      <c r="J1925" t="s">
        <v>8315</v>
      </c>
      <c r="K1925" t="s">
        <v>18039</v>
      </c>
      <c r="L1925">
        <v>24101001</v>
      </c>
      <c r="M1925">
        <v>1020201338761</v>
      </c>
    </row>
    <row r="1926" spans="1:13" x14ac:dyDescent="0.25">
      <c r="A1926" t="s">
        <v>15019</v>
      </c>
      <c r="B1926" t="s">
        <v>15020</v>
      </c>
      <c r="C1926" t="s">
        <v>15020</v>
      </c>
      <c r="D1926" t="s">
        <v>18033</v>
      </c>
      <c r="E1926" t="s">
        <v>7050</v>
      </c>
      <c r="F1926" t="s">
        <v>321</v>
      </c>
      <c r="G1926" t="s">
        <v>15998</v>
      </c>
      <c r="H1926" t="s">
        <v>15994</v>
      </c>
      <c r="J1926" t="s">
        <v>8315</v>
      </c>
      <c r="K1926" t="s">
        <v>15021</v>
      </c>
      <c r="L1926">
        <v>24101001</v>
      </c>
      <c r="M1926">
        <v>1020201338761</v>
      </c>
    </row>
    <row r="1927" spans="1:13" x14ac:dyDescent="0.25">
      <c r="A1927" t="s">
        <v>15022</v>
      </c>
      <c r="B1927" t="s">
        <v>15023</v>
      </c>
      <c r="C1927" t="s">
        <v>15023</v>
      </c>
      <c r="D1927" t="s">
        <v>18033</v>
      </c>
      <c r="E1927" t="s">
        <v>7050</v>
      </c>
      <c r="F1927" t="s">
        <v>321</v>
      </c>
      <c r="G1927" t="s">
        <v>15998</v>
      </c>
      <c r="H1927" t="s">
        <v>15994</v>
      </c>
      <c r="J1927" t="s">
        <v>8315</v>
      </c>
      <c r="K1927" t="s">
        <v>15024</v>
      </c>
      <c r="L1927">
        <v>24101001</v>
      </c>
      <c r="M1927">
        <v>1020201338761</v>
      </c>
    </row>
    <row r="1928" spans="1:13" x14ac:dyDescent="0.25">
      <c r="A1928">
        <v>241002886</v>
      </c>
      <c r="B1928" t="s">
        <v>7076</v>
      </c>
      <c r="C1928" t="s">
        <v>7076</v>
      </c>
      <c r="D1928" t="s">
        <v>18033</v>
      </c>
      <c r="E1928" t="s">
        <v>7078</v>
      </c>
      <c r="F1928" t="s">
        <v>321</v>
      </c>
      <c r="G1928" t="s">
        <v>15957</v>
      </c>
      <c r="H1928" t="s">
        <v>15994</v>
      </c>
      <c r="I1928">
        <v>0</v>
      </c>
      <c r="J1928" t="s">
        <v>8315</v>
      </c>
      <c r="K1928" t="s">
        <v>18040</v>
      </c>
      <c r="L1928">
        <v>24101001</v>
      </c>
      <c r="M1928">
        <v>1020201338343</v>
      </c>
    </row>
    <row r="1929" spans="1:13" x14ac:dyDescent="0.25">
      <c r="A1929">
        <v>241002903</v>
      </c>
      <c r="B1929" t="s">
        <v>7079</v>
      </c>
      <c r="C1929" t="s">
        <v>7079</v>
      </c>
      <c r="D1929" t="s">
        <v>18033</v>
      </c>
      <c r="E1929" t="s">
        <v>7081</v>
      </c>
      <c r="F1929" t="s">
        <v>321</v>
      </c>
      <c r="G1929" t="s">
        <v>15957</v>
      </c>
      <c r="H1929" t="s">
        <v>15994</v>
      </c>
      <c r="I1929">
        <v>2</v>
      </c>
      <c r="J1929" t="s">
        <v>8315</v>
      </c>
      <c r="K1929" t="s">
        <v>18041</v>
      </c>
      <c r="L1929">
        <v>24101001</v>
      </c>
      <c r="M1929">
        <v>1020201338178</v>
      </c>
    </row>
    <row r="1930" spans="1:13" x14ac:dyDescent="0.25">
      <c r="A1930" t="s">
        <v>15025</v>
      </c>
      <c r="B1930" t="s">
        <v>15026</v>
      </c>
      <c r="C1930" t="s">
        <v>15026</v>
      </c>
      <c r="D1930" t="s">
        <v>18033</v>
      </c>
      <c r="E1930" t="s">
        <v>7081</v>
      </c>
      <c r="F1930" t="s">
        <v>321</v>
      </c>
      <c r="G1930" t="s">
        <v>15998</v>
      </c>
      <c r="H1930" t="s">
        <v>15994</v>
      </c>
      <c r="J1930" t="s">
        <v>8315</v>
      </c>
      <c r="K1930" t="s">
        <v>18042</v>
      </c>
      <c r="L1930">
        <v>24101001</v>
      </c>
      <c r="M1930">
        <v>1020201338178</v>
      </c>
    </row>
    <row r="1931" spans="1:13" x14ac:dyDescent="0.25">
      <c r="A1931" t="s">
        <v>15027</v>
      </c>
      <c r="B1931" t="s">
        <v>15028</v>
      </c>
      <c r="C1931" t="s">
        <v>15028</v>
      </c>
      <c r="D1931" t="s">
        <v>18033</v>
      </c>
      <c r="E1931" t="s">
        <v>7081</v>
      </c>
      <c r="F1931" t="s">
        <v>321</v>
      </c>
      <c r="G1931" t="s">
        <v>15998</v>
      </c>
      <c r="H1931" t="s">
        <v>15994</v>
      </c>
      <c r="J1931" t="s">
        <v>8315</v>
      </c>
      <c r="K1931" t="s">
        <v>18043</v>
      </c>
      <c r="L1931">
        <v>24101001</v>
      </c>
      <c r="M1931">
        <v>1020201338178</v>
      </c>
    </row>
    <row r="1932" spans="1:13" x14ac:dyDescent="0.25">
      <c r="A1932">
        <v>241002910</v>
      </c>
      <c r="B1932" t="s">
        <v>7066</v>
      </c>
      <c r="C1932" t="s">
        <v>7066</v>
      </c>
      <c r="D1932" t="s">
        <v>18033</v>
      </c>
      <c r="E1932" t="s">
        <v>7068</v>
      </c>
      <c r="F1932" t="s">
        <v>321</v>
      </c>
      <c r="G1932" t="s">
        <v>15957</v>
      </c>
      <c r="H1932" t="s">
        <v>15994</v>
      </c>
      <c r="I1932">
        <v>1</v>
      </c>
      <c r="J1932" t="s">
        <v>8315</v>
      </c>
      <c r="K1932" t="s">
        <v>10241</v>
      </c>
      <c r="L1932">
        <v>24101001</v>
      </c>
      <c r="M1932">
        <v>1020201339355</v>
      </c>
    </row>
    <row r="1933" spans="1:13" x14ac:dyDescent="0.25">
      <c r="A1933" t="s">
        <v>15029</v>
      </c>
      <c r="B1933" t="s">
        <v>18044</v>
      </c>
      <c r="C1933" t="s">
        <v>18044</v>
      </c>
      <c r="D1933" t="s">
        <v>18033</v>
      </c>
      <c r="E1933" t="s">
        <v>7068</v>
      </c>
      <c r="F1933" t="s">
        <v>321</v>
      </c>
      <c r="G1933" t="s">
        <v>15998</v>
      </c>
      <c r="H1933" t="s">
        <v>15994</v>
      </c>
      <c r="J1933" t="s">
        <v>8315</v>
      </c>
      <c r="K1933" t="s">
        <v>18045</v>
      </c>
      <c r="L1933">
        <v>24101001</v>
      </c>
      <c r="M1933">
        <v>1020201339355</v>
      </c>
    </row>
    <row r="1934" spans="1:13" x14ac:dyDescent="0.25">
      <c r="A1934" t="s">
        <v>15031</v>
      </c>
      <c r="B1934" t="s">
        <v>15030</v>
      </c>
      <c r="C1934" t="s">
        <v>15030</v>
      </c>
      <c r="D1934" t="s">
        <v>18033</v>
      </c>
      <c r="E1934" t="s">
        <v>7068</v>
      </c>
      <c r="F1934" t="s">
        <v>321</v>
      </c>
      <c r="G1934" t="s">
        <v>15998</v>
      </c>
      <c r="H1934" t="s">
        <v>15994</v>
      </c>
      <c r="J1934" t="s">
        <v>8416</v>
      </c>
      <c r="K1934" t="s">
        <v>15061</v>
      </c>
      <c r="L1934">
        <v>24101001</v>
      </c>
      <c r="M1934">
        <v>1020201339355</v>
      </c>
    </row>
    <row r="1935" spans="1:13" x14ac:dyDescent="0.25">
      <c r="A1935" t="s">
        <v>15034</v>
      </c>
      <c r="B1935" t="s">
        <v>15032</v>
      </c>
      <c r="C1935" t="s">
        <v>15032</v>
      </c>
      <c r="D1935" t="s">
        <v>18033</v>
      </c>
      <c r="E1935" t="s">
        <v>7068</v>
      </c>
      <c r="F1935" t="s">
        <v>321</v>
      </c>
      <c r="G1935" t="s">
        <v>15998</v>
      </c>
      <c r="H1935" t="s">
        <v>15994</v>
      </c>
      <c r="J1935" t="s">
        <v>8416</v>
      </c>
      <c r="K1935" t="s">
        <v>15033</v>
      </c>
      <c r="L1935">
        <v>24101001</v>
      </c>
      <c r="M1935">
        <v>1020201339355</v>
      </c>
    </row>
    <row r="1936" spans="1:13" x14ac:dyDescent="0.25">
      <c r="A1936">
        <v>241002928</v>
      </c>
      <c r="B1936" t="s">
        <v>8265</v>
      </c>
      <c r="C1936" t="s">
        <v>8265</v>
      </c>
      <c r="D1936" t="s">
        <v>18033</v>
      </c>
      <c r="E1936" t="s">
        <v>6887</v>
      </c>
      <c r="F1936" t="s">
        <v>321</v>
      </c>
      <c r="G1936" t="s">
        <v>15957</v>
      </c>
      <c r="H1936" t="s">
        <v>15994</v>
      </c>
      <c r="I1936">
        <v>4</v>
      </c>
      <c r="J1936" t="s">
        <v>8315</v>
      </c>
      <c r="K1936" t="s">
        <v>18046</v>
      </c>
      <c r="L1936">
        <v>24101001</v>
      </c>
      <c r="M1936">
        <v>1020201337166</v>
      </c>
    </row>
    <row r="1937" spans="1:13" x14ac:dyDescent="0.25">
      <c r="A1937" t="s">
        <v>18047</v>
      </c>
      <c r="B1937" t="s">
        <v>18048</v>
      </c>
      <c r="C1937" t="s">
        <v>18048</v>
      </c>
      <c r="D1937" t="s">
        <v>18033</v>
      </c>
      <c r="E1937" t="s">
        <v>6887</v>
      </c>
      <c r="F1937" t="s">
        <v>321</v>
      </c>
      <c r="G1937" t="s">
        <v>15998</v>
      </c>
      <c r="H1937" t="s">
        <v>15994</v>
      </c>
      <c r="J1937" t="s">
        <v>8315</v>
      </c>
      <c r="K1937" t="s">
        <v>15084</v>
      </c>
      <c r="L1937">
        <v>24101001</v>
      </c>
      <c r="M1937">
        <v>1020201337166</v>
      </c>
    </row>
    <row r="1938" spans="1:13" x14ac:dyDescent="0.25">
      <c r="A1938" t="s">
        <v>18049</v>
      </c>
      <c r="B1938" t="s">
        <v>18050</v>
      </c>
      <c r="C1938" t="s">
        <v>18050</v>
      </c>
      <c r="D1938" t="s">
        <v>18033</v>
      </c>
      <c r="E1938" t="s">
        <v>6887</v>
      </c>
      <c r="F1938" t="s">
        <v>321</v>
      </c>
      <c r="G1938" t="s">
        <v>15998</v>
      </c>
      <c r="H1938" t="s">
        <v>15994</v>
      </c>
      <c r="J1938" t="s">
        <v>8315</v>
      </c>
      <c r="K1938" t="s">
        <v>15079</v>
      </c>
      <c r="L1938">
        <v>24101001</v>
      </c>
      <c r="M1938">
        <v>1020201337166</v>
      </c>
    </row>
    <row r="1939" spans="1:13" x14ac:dyDescent="0.25">
      <c r="A1939" t="s">
        <v>18051</v>
      </c>
      <c r="B1939" t="s">
        <v>18052</v>
      </c>
      <c r="C1939" t="s">
        <v>18052</v>
      </c>
      <c r="D1939" t="s">
        <v>18033</v>
      </c>
      <c r="E1939" t="s">
        <v>6887</v>
      </c>
      <c r="F1939" t="s">
        <v>321</v>
      </c>
      <c r="G1939" t="s">
        <v>15998</v>
      </c>
      <c r="H1939" t="s">
        <v>15994</v>
      </c>
      <c r="J1939" t="s">
        <v>8315</v>
      </c>
      <c r="K1939" t="s">
        <v>18053</v>
      </c>
      <c r="L1939">
        <v>24101001</v>
      </c>
      <c r="M1939">
        <v>1020201337166</v>
      </c>
    </row>
    <row r="1940" spans="1:13" x14ac:dyDescent="0.25">
      <c r="A1940" t="s">
        <v>18054</v>
      </c>
      <c r="B1940" t="s">
        <v>18055</v>
      </c>
      <c r="C1940" t="s">
        <v>18055</v>
      </c>
      <c r="D1940" t="s">
        <v>18033</v>
      </c>
      <c r="E1940" t="s">
        <v>6887</v>
      </c>
      <c r="F1940" t="s">
        <v>321</v>
      </c>
      <c r="G1940" t="s">
        <v>15998</v>
      </c>
      <c r="H1940" t="s">
        <v>15994</v>
      </c>
      <c r="J1940" t="s">
        <v>8315</v>
      </c>
      <c r="K1940" t="s">
        <v>18056</v>
      </c>
      <c r="L1940">
        <v>24101001</v>
      </c>
      <c r="M1940">
        <v>1020201337166</v>
      </c>
    </row>
    <row r="1941" spans="1:13" x14ac:dyDescent="0.25">
      <c r="A1941">
        <v>241002935</v>
      </c>
      <c r="B1941" t="s">
        <v>8267</v>
      </c>
      <c r="C1941" t="s">
        <v>8267</v>
      </c>
      <c r="D1941" t="s">
        <v>18033</v>
      </c>
      <c r="E1941" t="s">
        <v>6907</v>
      </c>
      <c r="F1941" t="s">
        <v>321</v>
      </c>
      <c r="G1941" t="s">
        <v>15957</v>
      </c>
      <c r="H1941" t="s">
        <v>15994</v>
      </c>
      <c r="I1941">
        <v>2</v>
      </c>
      <c r="J1941" t="s">
        <v>8315</v>
      </c>
      <c r="K1941" t="s">
        <v>18057</v>
      </c>
      <c r="L1941">
        <v>24101001</v>
      </c>
      <c r="M1941">
        <v>1020201338190</v>
      </c>
    </row>
    <row r="1942" spans="1:13" x14ac:dyDescent="0.25">
      <c r="A1942" t="s">
        <v>15035</v>
      </c>
      <c r="B1942" t="s">
        <v>15036</v>
      </c>
      <c r="C1942" t="s">
        <v>15036</v>
      </c>
      <c r="D1942" t="s">
        <v>18033</v>
      </c>
      <c r="E1942" t="s">
        <v>6907</v>
      </c>
      <c r="F1942" t="s">
        <v>321</v>
      </c>
      <c r="G1942" t="s">
        <v>15998</v>
      </c>
      <c r="H1942" t="s">
        <v>15994</v>
      </c>
      <c r="J1942" t="s">
        <v>8315</v>
      </c>
      <c r="K1942" t="s">
        <v>15039</v>
      </c>
      <c r="L1942">
        <v>24101001</v>
      </c>
      <c r="M1942">
        <v>1020201338190</v>
      </c>
    </row>
    <row r="1943" spans="1:13" x14ac:dyDescent="0.25">
      <c r="A1943" t="s">
        <v>15037</v>
      </c>
      <c r="B1943" t="s">
        <v>18058</v>
      </c>
      <c r="C1943" t="s">
        <v>18058</v>
      </c>
      <c r="D1943" t="s">
        <v>18033</v>
      </c>
      <c r="E1943" t="s">
        <v>6907</v>
      </c>
      <c r="F1943" t="s">
        <v>321</v>
      </c>
      <c r="G1943" t="s">
        <v>15998</v>
      </c>
      <c r="H1943" t="s">
        <v>15994</v>
      </c>
      <c r="J1943" t="s">
        <v>8315</v>
      </c>
      <c r="K1943" t="s">
        <v>15038</v>
      </c>
      <c r="L1943">
        <v>24101001</v>
      </c>
      <c r="M1943">
        <v>1020201338190</v>
      </c>
    </row>
    <row r="1944" spans="1:13" x14ac:dyDescent="0.25">
      <c r="A1944">
        <v>241002981</v>
      </c>
      <c r="B1944" t="s">
        <v>7088</v>
      </c>
      <c r="C1944" t="s">
        <v>7088</v>
      </c>
      <c r="D1944" t="s">
        <v>18033</v>
      </c>
      <c r="E1944" t="s">
        <v>7090</v>
      </c>
      <c r="F1944" t="s">
        <v>321</v>
      </c>
      <c r="G1944" t="s">
        <v>15957</v>
      </c>
      <c r="H1944" t="s">
        <v>15994</v>
      </c>
      <c r="I1944">
        <v>1</v>
      </c>
      <c r="J1944" t="s">
        <v>8315</v>
      </c>
      <c r="K1944" t="s">
        <v>18059</v>
      </c>
      <c r="L1944">
        <v>24101001</v>
      </c>
      <c r="M1944">
        <v>1020201338563</v>
      </c>
    </row>
    <row r="1945" spans="1:13" x14ac:dyDescent="0.25">
      <c r="A1945" t="s">
        <v>15040</v>
      </c>
      <c r="B1945" t="s">
        <v>15041</v>
      </c>
      <c r="C1945" t="s">
        <v>15041</v>
      </c>
      <c r="D1945" t="s">
        <v>18033</v>
      </c>
      <c r="E1945" t="s">
        <v>7090</v>
      </c>
      <c r="F1945" t="s">
        <v>321</v>
      </c>
      <c r="G1945" t="s">
        <v>15998</v>
      </c>
      <c r="H1945" t="s">
        <v>15994</v>
      </c>
      <c r="J1945" t="s">
        <v>8315</v>
      </c>
      <c r="K1945" t="s">
        <v>18060</v>
      </c>
      <c r="L1945">
        <v>24101001</v>
      </c>
      <c r="M1945">
        <v>1020201338563</v>
      </c>
    </row>
    <row r="1946" spans="1:13" x14ac:dyDescent="0.25">
      <c r="A1946">
        <v>241003054</v>
      </c>
      <c r="B1946" t="s">
        <v>6904</v>
      </c>
      <c r="C1946" t="s">
        <v>6904</v>
      </c>
      <c r="D1946" t="s">
        <v>18033</v>
      </c>
      <c r="E1946" t="s">
        <v>6906</v>
      </c>
      <c r="F1946" t="s">
        <v>640</v>
      </c>
      <c r="G1946" t="s">
        <v>15957</v>
      </c>
      <c r="H1946" t="s">
        <v>15994</v>
      </c>
      <c r="I1946">
        <v>4</v>
      </c>
      <c r="J1946" t="s">
        <v>8416</v>
      </c>
      <c r="K1946" t="s">
        <v>18061</v>
      </c>
      <c r="L1946">
        <v>24101001</v>
      </c>
      <c r="M1946">
        <v>1020201337144</v>
      </c>
    </row>
    <row r="1947" spans="1:13" x14ac:dyDescent="0.25">
      <c r="A1947" t="s">
        <v>15042</v>
      </c>
      <c r="B1947" t="s">
        <v>15043</v>
      </c>
      <c r="C1947" t="s">
        <v>15043</v>
      </c>
      <c r="D1947" t="s">
        <v>18033</v>
      </c>
      <c r="E1947" t="s">
        <v>6906</v>
      </c>
      <c r="F1947" t="s">
        <v>640</v>
      </c>
      <c r="G1947" t="s">
        <v>15998</v>
      </c>
      <c r="H1947" t="s">
        <v>15994</v>
      </c>
      <c r="J1947" t="s">
        <v>8416</v>
      </c>
      <c r="K1947" t="s">
        <v>18062</v>
      </c>
      <c r="L1947">
        <v>24101001</v>
      </c>
      <c r="M1947">
        <v>1020201337144</v>
      </c>
    </row>
    <row r="1948" spans="1:13" x14ac:dyDescent="0.25">
      <c r="A1948" t="s">
        <v>15044</v>
      </c>
      <c r="B1948" t="s">
        <v>15045</v>
      </c>
      <c r="C1948" t="s">
        <v>15045</v>
      </c>
      <c r="D1948" t="s">
        <v>18033</v>
      </c>
      <c r="E1948" t="s">
        <v>6906</v>
      </c>
      <c r="F1948" t="s">
        <v>640</v>
      </c>
      <c r="G1948" t="s">
        <v>15998</v>
      </c>
      <c r="H1948" t="s">
        <v>15994</v>
      </c>
      <c r="J1948" t="s">
        <v>8416</v>
      </c>
      <c r="K1948" t="s">
        <v>18063</v>
      </c>
      <c r="L1948">
        <v>24101001</v>
      </c>
      <c r="M1948">
        <v>1020201337144</v>
      </c>
    </row>
    <row r="1949" spans="1:13" x14ac:dyDescent="0.25">
      <c r="A1949" t="s">
        <v>15046</v>
      </c>
      <c r="B1949" t="s">
        <v>15047</v>
      </c>
      <c r="C1949" t="s">
        <v>15047</v>
      </c>
      <c r="D1949" t="s">
        <v>18033</v>
      </c>
      <c r="E1949" t="s">
        <v>6906</v>
      </c>
      <c r="F1949" t="s">
        <v>640</v>
      </c>
      <c r="G1949" t="s">
        <v>15998</v>
      </c>
      <c r="H1949" t="s">
        <v>15994</v>
      </c>
      <c r="J1949" t="s">
        <v>8416</v>
      </c>
      <c r="K1949" t="s">
        <v>18064</v>
      </c>
      <c r="L1949">
        <v>24101001</v>
      </c>
      <c r="M1949">
        <v>1020201337144</v>
      </c>
    </row>
    <row r="1950" spans="1:13" x14ac:dyDescent="0.25">
      <c r="A1950" t="s">
        <v>15048</v>
      </c>
      <c r="B1950" t="s">
        <v>15049</v>
      </c>
      <c r="C1950" t="s">
        <v>15049</v>
      </c>
      <c r="D1950" t="s">
        <v>18033</v>
      </c>
      <c r="E1950" t="s">
        <v>6906</v>
      </c>
      <c r="F1950" t="s">
        <v>640</v>
      </c>
      <c r="G1950" t="s">
        <v>15998</v>
      </c>
      <c r="H1950" t="s">
        <v>15994</v>
      </c>
      <c r="J1950" t="s">
        <v>8416</v>
      </c>
      <c r="K1950" t="s">
        <v>18065</v>
      </c>
      <c r="L1950">
        <v>24101001</v>
      </c>
      <c r="M1950">
        <v>1020201337144</v>
      </c>
    </row>
    <row r="1951" spans="1:13" x14ac:dyDescent="0.25">
      <c r="A1951">
        <v>241003079</v>
      </c>
      <c r="B1951" t="s">
        <v>6890</v>
      </c>
      <c r="C1951" t="s">
        <v>6890</v>
      </c>
      <c r="D1951" t="s">
        <v>18033</v>
      </c>
      <c r="E1951" t="s">
        <v>7084</v>
      </c>
      <c r="F1951" t="s">
        <v>321</v>
      </c>
      <c r="G1951" t="s">
        <v>15957</v>
      </c>
      <c r="H1951" t="s">
        <v>15994</v>
      </c>
      <c r="I1951">
        <v>0</v>
      </c>
      <c r="J1951" t="s">
        <v>8315</v>
      </c>
      <c r="K1951" t="s">
        <v>18068</v>
      </c>
      <c r="L1951">
        <v>24101001</v>
      </c>
      <c r="M1951">
        <v>1020201338222</v>
      </c>
    </row>
    <row r="1952" spans="1:13" x14ac:dyDescent="0.25">
      <c r="A1952">
        <v>241003086</v>
      </c>
      <c r="B1952" t="s">
        <v>6892</v>
      </c>
      <c r="C1952" t="s">
        <v>6892</v>
      </c>
      <c r="D1952" t="s">
        <v>18033</v>
      </c>
      <c r="E1952" t="s">
        <v>6894</v>
      </c>
      <c r="F1952" t="s">
        <v>321</v>
      </c>
      <c r="G1952" t="s">
        <v>15957</v>
      </c>
      <c r="H1952" t="s">
        <v>15994</v>
      </c>
      <c r="I1952">
        <v>0</v>
      </c>
      <c r="J1952" t="s">
        <v>8315</v>
      </c>
      <c r="K1952" t="s">
        <v>18069</v>
      </c>
      <c r="L1952">
        <v>24101001</v>
      </c>
      <c r="M1952">
        <v>1020201338300</v>
      </c>
    </row>
    <row r="1953" spans="1:13" x14ac:dyDescent="0.25">
      <c r="A1953">
        <v>241003093</v>
      </c>
      <c r="B1953" t="s">
        <v>7054</v>
      </c>
      <c r="C1953" t="s">
        <v>7054</v>
      </c>
      <c r="D1953" t="s">
        <v>18033</v>
      </c>
      <c r="E1953" t="s">
        <v>7056</v>
      </c>
      <c r="F1953" t="s">
        <v>4849</v>
      </c>
      <c r="G1953" t="s">
        <v>15957</v>
      </c>
      <c r="H1953" t="s">
        <v>15994</v>
      </c>
      <c r="I1953">
        <v>3</v>
      </c>
      <c r="J1953" t="s">
        <v>8315</v>
      </c>
      <c r="K1953" t="s">
        <v>18070</v>
      </c>
      <c r="L1953">
        <v>24101001</v>
      </c>
      <c r="M1953">
        <v>1020201337936</v>
      </c>
    </row>
    <row r="1954" spans="1:13" x14ac:dyDescent="0.25">
      <c r="A1954" t="s">
        <v>15050</v>
      </c>
      <c r="B1954" t="s">
        <v>15051</v>
      </c>
      <c r="C1954" t="s">
        <v>15051</v>
      </c>
      <c r="D1954" t="s">
        <v>18033</v>
      </c>
      <c r="E1954" t="s">
        <v>7056</v>
      </c>
      <c r="F1954" t="s">
        <v>4849</v>
      </c>
      <c r="G1954" t="s">
        <v>15998</v>
      </c>
      <c r="H1954" t="s">
        <v>15994</v>
      </c>
      <c r="J1954" t="s">
        <v>8315</v>
      </c>
      <c r="K1954" t="s">
        <v>18071</v>
      </c>
      <c r="L1954">
        <v>24101001</v>
      </c>
      <c r="M1954">
        <v>1020201337936</v>
      </c>
    </row>
    <row r="1955" spans="1:13" x14ac:dyDescent="0.25">
      <c r="A1955" t="s">
        <v>15052</v>
      </c>
      <c r="B1955" t="s">
        <v>15053</v>
      </c>
      <c r="C1955" t="s">
        <v>15053</v>
      </c>
      <c r="D1955" t="s">
        <v>18033</v>
      </c>
      <c r="E1955" t="s">
        <v>7056</v>
      </c>
      <c r="F1955" t="s">
        <v>4849</v>
      </c>
      <c r="G1955" t="s">
        <v>15998</v>
      </c>
      <c r="H1955" t="s">
        <v>15994</v>
      </c>
      <c r="J1955" t="s">
        <v>8315</v>
      </c>
      <c r="K1955" t="s">
        <v>18072</v>
      </c>
      <c r="L1955">
        <v>24101001</v>
      </c>
      <c r="M1955">
        <v>1020201337936</v>
      </c>
    </row>
    <row r="1956" spans="1:13" x14ac:dyDescent="0.25">
      <c r="A1956" t="s">
        <v>15054</v>
      </c>
      <c r="B1956" t="s">
        <v>15055</v>
      </c>
      <c r="C1956" t="s">
        <v>15055</v>
      </c>
      <c r="D1956" t="s">
        <v>18033</v>
      </c>
      <c r="E1956" t="s">
        <v>7056</v>
      </c>
      <c r="F1956" t="s">
        <v>4849</v>
      </c>
      <c r="G1956" t="s">
        <v>15998</v>
      </c>
      <c r="H1956" t="s">
        <v>15994</v>
      </c>
      <c r="J1956" t="s">
        <v>8315</v>
      </c>
      <c r="K1956" t="s">
        <v>18073</v>
      </c>
      <c r="L1956">
        <v>24101001</v>
      </c>
      <c r="M1956">
        <v>1020201337936</v>
      </c>
    </row>
    <row r="1957" spans="1:13" x14ac:dyDescent="0.25">
      <c r="A1957">
        <v>241003150</v>
      </c>
      <c r="B1957" t="s">
        <v>7063</v>
      </c>
      <c r="C1957" t="s">
        <v>7063</v>
      </c>
      <c r="D1957" t="s">
        <v>18033</v>
      </c>
      <c r="E1957" t="s">
        <v>7065</v>
      </c>
      <c r="F1957" t="s">
        <v>414</v>
      </c>
      <c r="G1957" t="s">
        <v>15957</v>
      </c>
      <c r="H1957" t="s">
        <v>15994</v>
      </c>
      <c r="I1957">
        <v>1</v>
      </c>
      <c r="J1957" t="s">
        <v>8416</v>
      </c>
      <c r="K1957" t="s">
        <v>10240</v>
      </c>
      <c r="L1957">
        <v>24101001</v>
      </c>
      <c r="M1957">
        <v>1020201337892</v>
      </c>
    </row>
    <row r="1958" spans="1:13" x14ac:dyDescent="0.25">
      <c r="A1958" t="s">
        <v>15056</v>
      </c>
      <c r="B1958" t="s">
        <v>15057</v>
      </c>
      <c r="C1958" t="s">
        <v>15057</v>
      </c>
      <c r="D1958" t="s">
        <v>18033</v>
      </c>
      <c r="E1958" t="s">
        <v>7065</v>
      </c>
      <c r="F1958" t="s">
        <v>414</v>
      </c>
      <c r="G1958" t="s">
        <v>15998</v>
      </c>
      <c r="H1958" t="s">
        <v>15994</v>
      </c>
      <c r="J1958" t="s">
        <v>8416</v>
      </c>
      <c r="K1958" t="s">
        <v>15058</v>
      </c>
      <c r="L1958">
        <v>24101001</v>
      </c>
      <c r="M1958">
        <v>1020201337892</v>
      </c>
    </row>
    <row r="1959" spans="1:13" x14ac:dyDescent="0.25">
      <c r="A1959">
        <v>241003174</v>
      </c>
      <c r="B1959" t="s">
        <v>7069</v>
      </c>
      <c r="C1959" t="s">
        <v>7069</v>
      </c>
      <c r="D1959" t="s">
        <v>18033</v>
      </c>
      <c r="E1959" t="s">
        <v>7068</v>
      </c>
      <c r="F1959" t="s">
        <v>414</v>
      </c>
      <c r="G1959" t="s">
        <v>15957</v>
      </c>
      <c r="H1959" t="s">
        <v>15994</v>
      </c>
      <c r="I1959">
        <v>2</v>
      </c>
      <c r="J1959" t="s">
        <v>8416</v>
      </c>
      <c r="K1959" t="s">
        <v>10241</v>
      </c>
      <c r="L1959">
        <v>24101001</v>
      </c>
      <c r="M1959">
        <v>1020201338783</v>
      </c>
    </row>
    <row r="1960" spans="1:13" x14ac:dyDescent="0.25">
      <c r="A1960" t="s">
        <v>15059</v>
      </c>
      <c r="B1960" t="s">
        <v>15060</v>
      </c>
      <c r="C1960" t="s">
        <v>15060</v>
      </c>
      <c r="D1960" t="s">
        <v>18033</v>
      </c>
      <c r="E1960" t="s">
        <v>7068</v>
      </c>
      <c r="F1960" t="s">
        <v>414</v>
      </c>
      <c r="G1960" t="s">
        <v>15998</v>
      </c>
      <c r="H1960" t="s">
        <v>15994</v>
      </c>
      <c r="J1960" t="s">
        <v>8416</v>
      </c>
      <c r="K1960" t="s">
        <v>15061</v>
      </c>
      <c r="L1960">
        <v>24101001</v>
      </c>
      <c r="M1960">
        <v>1020201338783</v>
      </c>
    </row>
    <row r="1961" spans="1:13" x14ac:dyDescent="0.25">
      <c r="A1961" t="s">
        <v>15062</v>
      </c>
      <c r="B1961" t="s">
        <v>15063</v>
      </c>
      <c r="C1961" t="s">
        <v>15063</v>
      </c>
      <c r="D1961" t="s">
        <v>18033</v>
      </c>
      <c r="E1961" t="s">
        <v>7068</v>
      </c>
      <c r="F1961" t="s">
        <v>414</v>
      </c>
      <c r="G1961" t="s">
        <v>15998</v>
      </c>
      <c r="H1961" t="s">
        <v>15994</v>
      </c>
      <c r="J1961" t="s">
        <v>8416</v>
      </c>
      <c r="K1961" t="s">
        <v>15064</v>
      </c>
      <c r="L1961">
        <v>24101001</v>
      </c>
      <c r="M1961">
        <v>1020201338783</v>
      </c>
    </row>
    <row r="1962" spans="1:13" x14ac:dyDescent="0.25">
      <c r="A1962">
        <v>241003209</v>
      </c>
      <c r="B1962" t="s">
        <v>7074</v>
      </c>
      <c r="C1962" t="s">
        <v>7074</v>
      </c>
      <c r="D1962" t="s">
        <v>18033</v>
      </c>
      <c r="E1962" t="s">
        <v>8269</v>
      </c>
      <c r="F1962" t="s">
        <v>921</v>
      </c>
      <c r="G1962" t="s">
        <v>15957</v>
      </c>
      <c r="H1962" t="s">
        <v>15994</v>
      </c>
      <c r="I1962">
        <v>4</v>
      </c>
      <c r="J1962" t="s">
        <v>8416</v>
      </c>
      <c r="K1962" t="s">
        <v>18074</v>
      </c>
      <c r="L1962">
        <v>24101001</v>
      </c>
      <c r="M1962">
        <v>1020201338574</v>
      </c>
    </row>
    <row r="1963" spans="1:13" x14ac:dyDescent="0.25">
      <c r="A1963" t="s">
        <v>15065</v>
      </c>
      <c r="B1963" t="s">
        <v>15066</v>
      </c>
      <c r="C1963" t="s">
        <v>15066</v>
      </c>
      <c r="D1963" t="s">
        <v>18033</v>
      </c>
      <c r="E1963" t="s">
        <v>8269</v>
      </c>
      <c r="F1963" t="s">
        <v>921</v>
      </c>
      <c r="G1963" t="s">
        <v>15998</v>
      </c>
      <c r="H1963" t="s">
        <v>15994</v>
      </c>
      <c r="J1963" t="s">
        <v>8416</v>
      </c>
      <c r="K1963" t="s">
        <v>18035</v>
      </c>
      <c r="L1963">
        <v>24101001</v>
      </c>
      <c r="M1963">
        <v>1020201338574</v>
      </c>
    </row>
    <row r="1964" spans="1:13" x14ac:dyDescent="0.25">
      <c r="A1964" t="s">
        <v>15067</v>
      </c>
      <c r="B1964" t="s">
        <v>15068</v>
      </c>
      <c r="C1964" t="s">
        <v>15068</v>
      </c>
      <c r="D1964" t="s">
        <v>18033</v>
      </c>
      <c r="E1964" t="s">
        <v>8269</v>
      </c>
      <c r="F1964" t="s">
        <v>921</v>
      </c>
      <c r="G1964" t="s">
        <v>15998</v>
      </c>
      <c r="H1964" t="s">
        <v>15994</v>
      </c>
      <c r="J1964" t="s">
        <v>8416</v>
      </c>
      <c r="K1964" t="s">
        <v>18075</v>
      </c>
      <c r="L1964">
        <v>24101001</v>
      </c>
      <c r="M1964">
        <v>1020201338574</v>
      </c>
    </row>
    <row r="1965" spans="1:13" x14ac:dyDescent="0.25">
      <c r="A1965" t="s">
        <v>15069</v>
      </c>
      <c r="B1965" t="s">
        <v>15070</v>
      </c>
      <c r="C1965" t="s">
        <v>15070</v>
      </c>
      <c r="D1965" t="s">
        <v>18033</v>
      </c>
      <c r="E1965" t="s">
        <v>8269</v>
      </c>
      <c r="F1965" t="s">
        <v>921</v>
      </c>
      <c r="G1965" t="s">
        <v>15998</v>
      </c>
      <c r="H1965" t="s">
        <v>15994</v>
      </c>
      <c r="J1965" t="s">
        <v>8416</v>
      </c>
      <c r="K1965" t="s">
        <v>18076</v>
      </c>
      <c r="L1965">
        <v>24101001</v>
      </c>
      <c r="M1965">
        <v>1020201338574</v>
      </c>
    </row>
    <row r="1966" spans="1:13" x14ac:dyDescent="0.25">
      <c r="A1966" t="s">
        <v>15071</v>
      </c>
      <c r="B1966" t="s">
        <v>15072</v>
      </c>
      <c r="C1966" t="s">
        <v>15072</v>
      </c>
      <c r="D1966" t="s">
        <v>18033</v>
      </c>
      <c r="E1966" t="s">
        <v>8269</v>
      </c>
      <c r="F1966" t="s">
        <v>921</v>
      </c>
      <c r="G1966" t="s">
        <v>15998</v>
      </c>
      <c r="H1966" t="s">
        <v>15994</v>
      </c>
      <c r="J1966" t="s">
        <v>8416</v>
      </c>
      <c r="K1966" t="s">
        <v>18065</v>
      </c>
      <c r="L1966">
        <v>24101001</v>
      </c>
      <c r="M1966">
        <v>1020201338574</v>
      </c>
    </row>
    <row r="1967" spans="1:13" x14ac:dyDescent="0.25">
      <c r="A1967">
        <v>241003262</v>
      </c>
      <c r="B1967" t="s">
        <v>7082</v>
      </c>
      <c r="C1967" t="s">
        <v>7082</v>
      </c>
      <c r="D1967" t="s">
        <v>18033</v>
      </c>
      <c r="E1967" t="s">
        <v>8270</v>
      </c>
      <c r="F1967" t="s">
        <v>414</v>
      </c>
      <c r="G1967" t="s">
        <v>15957</v>
      </c>
      <c r="H1967" t="s">
        <v>15994</v>
      </c>
      <c r="I1967">
        <v>2</v>
      </c>
      <c r="J1967" t="s">
        <v>8315</v>
      </c>
      <c r="K1967" t="s">
        <v>18077</v>
      </c>
      <c r="L1967">
        <v>24101001</v>
      </c>
      <c r="M1967">
        <v>1020201336704</v>
      </c>
    </row>
    <row r="1968" spans="1:13" x14ac:dyDescent="0.25">
      <c r="A1968" t="s">
        <v>15073</v>
      </c>
      <c r="B1968" t="s">
        <v>15074</v>
      </c>
      <c r="C1968" t="s">
        <v>15074</v>
      </c>
      <c r="D1968" t="s">
        <v>18033</v>
      </c>
      <c r="E1968" t="s">
        <v>8270</v>
      </c>
      <c r="F1968" t="s">
        <v>414</v>
      </c>
      <c r="G1968" t="s">
        <v>15998</v>
      </c>
      <c r="H1968" t="s">
        <v>15994</v>
      </c>
      <c r="J1968" t="s">
        <v>8315</v>
      </c>
      <c r="K1968" t="s">
        <v>18042</v>
      </c>
      <c r="L1968">
        <v>24101001</v>
      </c>
      <c r="M1968">
        <v>1020201336704</v>
      </c>
    </row>
    <row r="1969" spans="1:13" x14ac:dyDescent="0.25">
      <c r="A1969" t="s">
        <v>15075</v>
      </c>
      <c r="B1969" t="s">
        <v>15076</v>
      </c>
      <c r="C1969" t="s">
        <v>15076</v>
      </c>
      <c r="D1969" t="s">
        <v>18033</v>
      </c>
      <c r="E1969" t="s">
        <v>8270</v>
      </c>
      <c r="F1969" t="s">
        <v>414</v>
      </c>
      <c r="G1969" t="s">
        <v>15998</v>
      </c>
      <c r="H1969" t="s">
        <v>15994</v>
      </c>
      <c r="J1969" t="s">
        <v>8315</v>
      </c>
      <c r="K1969" t="s">
        <v>18078</v>
      </c>
      <c r="L1969">
        <v>24101001</v>
      </c>
      <c r="M1969">
        <v>1020201336704</v>
      </c>
    </row>
    <row r="1970" spans="1:13" x14ac:dyDescent="0.25">
      <c r="A1970">
        <v>241003294</v>
      </c>
      <c r="B1970" t="s">
        <v>6901</v>
      </c>
      <c r="C1970" t="s">
        <v>6901</v>
      </c>
      <c r="D1970" t="s">
        <v>18033</v>
      </c>
      <c r="E1970" t="s">
        <v>6903</v>
      </c>
      <c r="F1970" t="s">
        <v>549</v>
      </c>
      <c r="G1970" t="s">
        <v>15957</v>
      </c>
      <c r="H1970" t="s">
        <v>15994</v>
      </c>
      <c r="I1970">
        <v>7</v>
      </c>
      <c r="J1970" t="s">
        <v>8315</v>
      </c>
      <c r="K1970" t="s">
        <v>18079</v>
      </c>
      <c r="L1970">
        <v>24101001</v>
      </c>
      <c r="M1970">
        <v>1020201338805</v>
      </c>
    </row>
    <row r="1971" spans="1:13" x14ac:dyDescent="0.25">
      <c r="A1971" t="s">
        <v>15077</v>
      </c>
      <c r="B1971" t="s">
        <v>18080</v>
      </c>
      <c r="C1971" t="s">
        <v>18080</v>
      </c>
      <c r="D1971" t="s">
        <v>18033</v>
      </c>
      <c r="E1971" t="s">
        <v>6903</v>
      </c>
      <c r="F1971" t="s">
        <v>549</v>
      </c>
      <c r="G1971" t="s">
        <v>15998</v>
      </c>
      <c r="H1971" t="s">
        <v>15994</v>
      </c>
      <c r="J1971" t="s">
        <v>8315</v>
      </c>
      <c r="K1971" t="s">
        <v>10216</v>
      </c>
      <c r="L1971">
        <v>24101001</v>
      </c>
      <c r="M1971">
        <v>1020201338805</v>
      </c>
    </row>
    <row r="1972" spans="1:13" x14ac:dyDescent="0.25">
      <c r="A1972" t="s">
        <v>15080</v>
      </c>
      <c r="B1972" t="s">
        <v>15078</v>
      </c>
      <c r="C1972" t="s">
        <v>15078</v>
      </c>
      <c r="D1972" t="s">
        <v>18033</v>
      </c>
      <c r="E1972" t="s">
        <v>6903</v>
      </c>
      <c r="F1972" t="s">
        <v>549</v>
      </c>
      <c r="G1972" t="s">
        <v>15998</v>
      </c>
      <c r="H1972" t="s">
        <v>15994</v>
      </c>
      <c r="J1972" t="s">
        <v>8315</v>
      </c>
      <c r="K1972" t="s">
        <v>18062</v>
      </c>
      <c r="L1972">
        <v>24101001</v>
      </c>
      <c r="M1972">
        <v>1020201338805</v>
      </c>
    </row>
    <row r="1973" spans="1:13" x14ac:dyDescent="0.25">
      <c r="A1973" t="s">
        <v>15082</v>
      </c>
      <c r="B1973" t="s">
        <v>18081</v>
      </c>
      <c r="C1973" t="s">
        <v>18081</v>
      </c>
      <c r="D1973" t="s">
        <v>18033</v>
      </c>
      <c r="E1973" t="s">
        <v>6903</v>
      </c>
      <c r="F1973" t="s">
        <v>549</v>
      </c>
      <c r="G1973" t="s">
        <v>15998</v>
      </c>
      <c r="H1973" t="s">
        <v>15994</v>
      </c>
      <c r="J1973" t="s">
        <v>8315</v>
      </c>
      <c r="K1973" t="s">
        <v>18082</v>
      </c>
      <c r="L1973">
        <v>24101001</v>
      </c>
      <c r="M1973">
        <v>1020201338805</v>
      </c>
    </row>
    <row r="1974" spans="1:13" x14ac:dyDescent="0.25">
      <c r="A1974" t="s">
        <v>18083</v>
      </c>
      <c r="B1974" t="s">
        <v>18084</v>
      </c>
      <c r="C1974" t="s">
        <v>18084</v>
      </c>
      <c r="D1974" t="s">
        <v>18033</v>
      </c>
      <c r="E1974" t="s">
        <v>6903</v>
      </c>
      <c r="F1974" t="s">
        <v>549</v>
      </c>
      <c r="G1974" t="s">
        <v>15998</v>
      </c>
      <c r="H1974" t="s">
        <v>15994</v>
      </c>
      <c r="J1974" t="s">
        <v>8315</v>
      </c>
      <c r="K1974" t="s">
        <v>18085</v>
      </c>
      <c r="L1974">
        <v>24101001</v>
      </c>
      <c r="M1974">
        <v>1020201338805</v>
      </c>
    </row>
    <row r="1975" spans="1:13" x14ac:dyDescent="0.25">
      <c r="A1975" t="s">
        <v>18086</v>
      </c>
      <c r="B1975" t="s">
        <v>18087</v>
      </c>
      <c r="C1975" t="s">
        <v>18087</v>
      </c>
      <c r="D1975" t="s">
        <v>18033</v>
      </c>
      <c r="E1975" t="s">
        <v>6903</v>
      </c>
      <c r="F1975" t="s">
        <v>549</v>
      </c>
      <c r="G1975" t="s">
        <v>15998</v>
      </c>
      <c r="H1975" t="s">
        <v>15994</v>
      </c>
      <c r="J1975" t="s">
        <v>8315</v>
      </c>
      <c r="K1975" t="s">
        <v>15018</v>
      </c>
      <c r="L1975">
        <v>24101001</v>
      </c>
      <c r="M1975">
        <v>1020201338805</v>
      </c>
    </row>
    <row r="1976" spans="1:13" x14ac:dyDescent="0.25">
      <c r="A1976" t="s">
        <v>18088</v>
      </c>
      <c r="B1976" t="s">
        <v>15081</v>
      </c>
      <c r="C1976" t="s">
        <v>15081</v>
      </c>
      <c r="D1976" t="s">
        <v>18033</v>
      </c>
      <c r="E1976" t="s">
        <v>6903</v>
      </c>
      <c r="F1976" t="s">
        <v>549</v>
      </c>
      <c r="G1976" t="s">
        <v>15998</v>
      </c>
      <c r="H1976" t="s">
        <v>15994</v>
      </c>
      <c r="J1976" t="s">
        <v>8315</v>
      </c>
      <c r="K1976" t="s">
        <v>18089</v>
      </c>
      <c r="L1976">
        <v>24101001</v>
      </c>
      <c r="M1976">
        <v>1020201338805</v>
      </c>
    </row>
    <row r="1977" spans="1:13" x14ac:dyDescent="0.25">
      <c r="A1977" t="s">
        <v>18090</v>
      </c>
      <c r="B1977" t="s">
        <v>15083</v>
      </c>
      <c r="C1977" t="s">
        <v>15083</v>
      </c>
      <c r="D1977" t="s">
        <v>18033</v>
      </c>
      <c r="E1977" t="s">
        <v>6903</v>
      </c>
      <c r="F1977" t="s">
        <v>549</v>
      </c>
      <c r="G1977" t="s">
        <v>15998</v>
      </c>
      <c r="H1977" t="s">
        <v>15994</v>
      </c>
      <c r="J1977" t="s">
        <v>8315</v>
      </c>
      <c r="K1977" t="s">
        <v>18064</v>
      </c>
      <c r="L1977">
        <v>24101001</v>
      </c>
      <c r="M1977">
        <v>1020201338805</v>
      </c>
    </row>
    <row r="1978" spans="1:13" x14ac:dyDescent="0.25">
      <c r="A1978">
        <v>241003304</v>
      </c>
      <c r="B1978" t="s">
        <v>6884</v>
      </c>
      <c r="C1978" t="s">
        <v>6884</v>
      </c>
      <c r="D1978" t="s">
        <v>18033</v>
      </c>
      <c r="E1978" t="s">
        <v>6886</v>
      </c>
      <c r="F1978" t="s">
        <v>414</v>
      </c>
      <c r="G1978" t="s">
        <v>15957</v>
      </c>
      <c r="H1978" t="s">
        <v>15994</v>
      </c>
      <c r="I1978">
        <v>3</v>
      </c>
      <c r="J1978" t="s">
        <v>8315</v>
      </c>
      <c r="K1978" t="s">
        <v>18091</v>
      </c>
      <c r="L1978">
        <v>24101001</v>
      </c>
      <c r="M1978">
        <v>1020201338948</v>
      </c>
    </row>
    <row r="1979" spans="1:13" x14ac:dyDescent="0.25">
      <c r="A1979" t="s">
        <v>15085</v>
      </c>
      <c r="B1979" t="s">
        <v>15086</v>
      </c>
      <c r="C1979" t="s">
        <v>15086</v>
      </c>
      <c r="D1979" t="s">
        <v>18033</v>
      </c>
      <c r="E1979" t="s">
        <v>6886</v>
      </c>
      <c r="F1979" t="s">
        <v>414</v>
      </c>
      <c r="G1979" t="s">
        <v>15998</v>
      </c>
      <c r="H1979" t="s">
        <v>15994</v>
      </c>
      <c r="J1979" t="s">
        <v>8315</v>
      </c>
      <c r="K1979" t="s">
        <v>18092</v>
      </c>
      <c r="L1979">
        <v>24101001</v>
      </c>
      <c r="M1979">
        <v>1020201338948</v>
      </c>
    </row>
    <row r="1980" spans="1:13" x14ac:dyDescent="0.25">
      <c r="A1980" t="s">
        <v>15087</v>
      </c>
      <c r="B1980" t="s">
        <v>15088</v>
      </c>
      <c r="C1980" t="s">
        <v>15088</v>
      </c>
      <c r="D1980" t="s">
        <v>18033</v>
      </c>
      <c r="E1980" t="s">
        <v>6886</v>
      </c>
      <c r="F1980" t="s">
        <v>414</v>
      </c>
      <c r="G1980" t="s">
        <v>15998</v>
      </c>
      <c r="H1980" t="s">
        <v>15994</v>
      </c>
      <c r="J1980" t="s">
        <v>8315</v>
      </c>
      <c r="K1980" t="s">
        <v>18093</v>
      </c>
      <c r="L1980">
        <v>24101001</v>
      </c>
      <c r="M1980">
        <v>1020201338948</v>
      </c>
    </row>
    <row r="1981" spans="1:13" x14ac:dyDescent="0.25">
      <c r="A1981" t="s">
        <v>15089</v>
      </c>
      <c r="B1981" t="s">
        <v>15090</v>
      </c>
      <c r="C1981" t="s">
        <v>15090</v>
      </c>
      <c r="D1981" t="s">
        <v>18033</v>
      </c>
      <c r="E1981" t="s">
        <v>6886</v>
      </c>
      <c r="F1981" t="s">
        <v>414</v>
      </c>
      <c r="G1981" t="s">
        <v>15998</v>
      </c>
      <c r="H1981" t="s">
        <v>15994</v>
      </c>
      <c r="J1981" t="s">
        <v>8315</v>
      </c>
      <c r="K1981" t="s">
        <v>18094</v>
      </c>
      <c r="L1981">
        <v>24101001</v>
      </c>
      <c r="M1981">
        <v>1020201338948</v>
      </c>
    </row>
    <row r="1982" spans="1:13" x14ac:dyDescent="0.25">
      <c r="A1982">
        <v>241005407</v>
      </c>
      <c r="B1982" t="s">
        <v>7045</v>
      </c>
      <c r="C1982" t="s">
        <v>7045</v>
      </c>
      <c r="D1982" t="s">
        <v>18033</v>
      </c>
      <c r="E1982" t="s">
        <v>7047</v>
      </c>
      <c r="F1982" t="s">
        <v>321</v>
      </c>
      <c r="G1982" t="s">
        <v>15957</v>
      </c>
      <c r="H1982" t="s">
        <v>15994</v>
      </c>
      <c r="I1982">
        <v>0</v>
      </c>
      <c r="J1982" t="s">
        <v>8416</v>
      </c>
      <c r="K1982" t="s">
        <v>10249</v>
      </c>
      <c r="L1982">
        <v>24101001</v>
      </c>
      <c r="M1982">
        <v>1180280039455</v>
      </c>
    </row>
    <row r="1983" spans="1:13" x14ac:dyDescent="0.25">
      <c r="A1983">
        <v>241005608</v>
      </c>
      <c r="B1983" t="s">
        <v>18096</v>
      </c>
      <c r="C1983" t="s">
        <v>18096</v>
      </c>
      <c r="D1983" t="s">
        <v>18033</v>
      </c>
      <c r="E1983" t="s">
        <v>7053</v>
      </c>
      <c r="F1983" t="s">
        <v>321</v>
      </c>
      <c r="G1983" t="s">
        <v>15957</v>
      </c>
      <c r="H1983" t="s">
        <v>15994</v>
      </c>
      <c r="I1983">
        <v>0</v>
      </c>
      <c r="J1983" t="s">
        <v>8315</v>
      </c>
      <c r="K1983" t="s">
        <v>18070</v>
      </c>
      <c r="L1983">
        <v>24101001</v>
      </c>
      <c r="M1983">
        <v>1200200052788</v>
      </c>
    </row>
    <row r="1984" spans="1:13" x14ac:dyDescent="0.25">
      <c r="A1984">
        <v>241006190</v>
      </c>
      <c r="B1984" t="s">
        <v>18097</v>
      </c>
      <c r="C1984" t="s">
        <v>18097</v>
      </c>
      <c r="D1984" t="s">
        <v>18033</v>
      </c>
      <c r="E1984" t="s">
        <v>7044</v>
      </c>
      <c r="F1984" t="s">
        <v>414</v>
      </c>
      <c r="G1984" t="s">
        <v>15957</v>
      </c>
      <c r="H1984" t="s">
        <v>15994</v>
      </c>
      <c r="I1984">
        <v>3</v>
      </c>
      <c r="J1984" t="s">
        <v>8315</v>
      </c>
      <c r="K1984" t="s">
        <v>10253</v>
      </c>
      <c r="L1984">
        <v>24101001</v>
      </c>
      <c r="M1984">
        <v>1130280067290</v>
      </c>
    </row>
    <row r="1985" spans="1:13" x14ac:dyDescent="0.25">
      <c r="A1985" t="s">
        <v>15091</v>
      </c>
      <c r="B1985" t="s">
        <v>18098</v>
      </c>
      <c r="C1985" t="s">
        <v>18098</v>
      </c>
      <c r="D1985" t="s">
        <v>18033</v>
      </c>
      <c r="E1985" t="s">
        <v>7044</v>
      </c>
      <c r="F1985" t="s">
        <v>414</v>
      </c>
      <c r="G1985" t="s">
        <v>15998</v>
      </c>
      <c r="H1985" t="s">
        <v>15994</v>
      </c>
      <c r="J1985" t="s">
        <v>8315</v>
      </c>
      <c r="K1985" t="s">
        <v>18099</v>
      </c>
      <c r="L1985">
        <v>24101001</v>
      </c>
      <c r="M1985">
        <v>1130280067290</v>
      </c>
    </row>
    <row r="1986" spans="1:13" x14ac:dyDescent="0.25">
      <c r="A1986" t="s">
        <v>15093</v>
      </c>
      <c r="B1986" t="s">
        <v>18100</v>
      </c>
      <c r="C1986" t="s">
        <v>18100</v>
      </c>
      <c r="D1986" t="s">
        <v>18033</v>
      </c>
      <c r="E1986" t="s">
        <v>7044</v>
      </c>
      <c r="F1986" t="s">
        <v>414</v>
      </c>
      <c r="G1986" t="s">
        <v>15998</v>
      </c>
      <c r="H1986" t="s">
        <v>15994</v>
      </c>
      <c r="J1986" t="s">
        <v>8315</v>
      </c>
      <c r="K1986" t="s">
        <v>18101</v>
      </c>
      <c r="L1986">
        <v>24101001</v>
      </c>
      <c r="M1986">
        <v>1130280067290</v>
      </c>
    </row>
    <row r="1987" spans="1:13" x14ac:dyDescent="0.25">
      <c r="A1987" t="s">
        <v>15095</v>
      </c>
      <c r="B1987" t="s">
        <v>15092</v>
      </c>
      <c r="C1987" t="s">
        <v>15092</v>
      </c>
      <c r="D1987" t="s">
        <v>18033</v>
      </c>
      <c r="E1987" t="s">
        <v>7044</v>
      </c>
      <c r="F1987" t="s">
        <v>414</v>
      </c>
      <c r="G1987" t="s">
        <v>15998</v>
      </c>
      <c r="H1987" t="s">
        <v>15994</v>
      </c>
      <c r="J1987" t="s">
        <v>8315</v>
      </c>
      <c r="K1987" t="s">
        <v>18043</v>
      </c>
      <c r="L1987">
        <v>24101001</v>
      </c>
      <c r="M1987">
        <v>1130280067290</v>
      </c>
    </row>
    <row r="1988" spans="1:13" x14ac:dyDescent="0.25">
      <c r="A1988" t="s">
        <v>18102</v>
      </c>
      <c r="B1988" t="s">
        <v>15094</v>
      </c>
      <c r="C1988" t="s">
        <v>15094</v>
      </c>
      <c r="D1988" t="s">
        <v>18033</v>
      </c>
      <c r="E1988" t="s">
        <v>7044</v>
      </c>
      <c r="F1988" t="s">
        <v>414</v>
      </c>
      <c r="G1988" t="s">
        <v>15998</v>
      </c>
      <c r="H1988" t="s">
        <v>15994</v>
      </c>
      <c r="J1988" t="s">
        <v>8315</v>
      </c>
      <c r="K1988" t="s">
        <v>18101</v>
      </c>
      <c r="L1988">
        <v>24101001</v>
      </c>
      <c r="M1988">
        <v>1130280067290</v>
      </c>
    </row>
    <row r="1989" spans="1:13" x14ac:dyDescent="0.25">
      <c r="A1989" t="s">
        <v>18103</v>
      </c>
      <c r="B1989" t="s">
        <v>15096</v>
      </c>
      <c r="C1989" t="s">
        <v>15096</v>
      </c>
      <c r="D1989" t="s">
        <v>18033</v>
      </c>
      <c r="E1989" t="s">
        <v>7044</v>
      </c>
      <c r="F1989" t="s">
        <v>414</v>
      </c>
      <c r="G1989" t="s">
        <v>15998</v>
      </c>
      <c r="H1989" t="s">
        <v>15994</v>
      </c>
      <c r="J1989" t="s">
        <v>8315</v>
      </c>
      <c r="K1989" t="s">
        <v>18099</v>
      </c>
      <c r="L1989">
        <v>24101001</v>
      </c>
      <c r="M1989">
        <v>1130280067290</v>
      </c>
    </row>
    <row r="1990" spans="1:13" x14ac:dyDescent="0.25">
      <c r="A1990" t="s">
        <v>18104</v>
      </c>
      <c r="B1990" t="s">
        <v>18105</v>
      </c>
      <c r="C1990" t="s">
        <v>18105</v>
      </c>
      <c r="D1990" t="s">
        <v>18033</v>
      </c>
      <c r="E1990" t="s">
        <v>7044</v>
      </c>
      <c r="F1990" t="s">
        <v>414</v>
      </c>
      <c r="G1990" t="s">
        <v>15998</v>
      </c>
      <c r="H1990" t="s">
        <v>15994</v>
      </c>
      <c r="J1990" t="s">
        <v>8315</v>
      </c>
      <c r="K1990" t="s">
        <v>18043</v>
      </c>
      <c r="L1990">
        <v>24101001</v>
      </c>
      <c r="M1990">
        <v>1130280067290</v>
      </c>
    </row>
    <row r="1991" spans="1:13" x14ac:dyDescent="0.25">
      <c r="A1991">
        <v>241006295</v>
      </c>
      <c r="B1991" t="s">
        <v>18106</v>
      </c>
      <c r="C1991" t="s">
        <v>18106</v>
      </c>
      <c r="D1991" t="s">
        <v>18033</v>
      </c>
      <c r="E1991" t="s">
        <v>6897</v>
      </c>
      <c r="F1991" t="s">
        <v>414</v>
      </c>
      <c r="G1991" t="s">
        <v>15957</v>
      </c>
      <c r="H1991" t="s">
        <v>15994</v>
      </c>
      <c r="I1991">
        <v>0</v>
      </c>
      <c r="J1991" t="s">
        <v>8315</v>
      </c>
      <c r="K1991" t="s">
        <v>10255</v>
      </c>
      <c r="L1991">
        <v>24101001</v>
      </c>
      <c r="M1991">
        <v>1140280065188</v>
      </c>
    </row>
    <row r="1992" spans="1:13" x14ac:dyDescent="0.25">
      <c r="A1992">
        <v>242002222</v>
      </c>
      <c r="B1992" t="s">
        <v>2053</v>
      </c>
      <c r="C1992" t="s">
        <v>2053</v>
      </c>
      <c r="D1992" t="s">
        <v>18107</v>
      </c>
      <c r="E1992" t="s">
        <v>2055</v>
      </c>
      <c r="F1992" t="s">
        <v>321</v>
      </c>
      <c r="G1992" t="s">
        <v>15957</v>
      </c>
      <c r="H1992" t="s">
        <v>15994</v>
      </c>
      <c r="I1992">
        <v>0</v>
      </c>
      <c r="J1992" t="s">
        <v>8315</v>
      </c>
      <c r="K1992" t="s">
        <v>18112</v>
      </c>
      <c r="L1992">
        <v>24201001</v>
      </c>
      <c r="M1992">
        <v>1030201528433</v>
      </c>
    </row>
    <row r="1993" spans="1:13" x14ac:dyDescent="0.25">
      <c r="A1993">
        <v>242004646</v>
      </c>
      <c r="B1993" t="s">
        <v>2039</v>
      </c>
      <c r="C1993" t="s">
        <v>2039</v>
      </c>
      <c r="D1993" t="s">
        <v>18107</v>
      </c>
      <c r="E1993" t="s">
        <v>2041</v>
      </c>
      <c r="F1993" t="s">
        <v>321</v>
      </c>
      <c r="G1993" t="s">
        <v>15957</v>
      </c>
      <c r="H1993" t="s">
        <v>15994</v>
      </c>
      <c r="I1993">
        <v>0</v>
      </c>
      <c r="J1993" t="s">
        <v>8315</v>
      </c>
      <c r="K1993" t="s">
        <v>18113</v>
      </c>
      <c r="L1993">
        <v>24201001</v>
      </c>
      <c r="M1993">
        <v>1020201252708</v>
      </c>
    </row>
    <row r="1994" spans="1:13" x14ac:dyDescent="0.25">
      <c r="A1994">
        <v>242004660</v>
      </c>
      <c r="B1994" t="s">
        <v>1994</v>
      </c>
      <c r="C1994" t="s">
        <v>1994</v>
      </c>
      <c r="D1994" t="s">
        <v>18107</v>
      </c>
      <c r="E1994" t="s">
        <v>1996</v>
      </c>
      <c r="F1994" t="s">
        <v>321</v>
      </c>
      <c r="G1994" t="s">
        <v>15957</v>
      </c>
      <c r="H1994" t="s">
        <v>15994</v>
      </c>
      <c r="I1994">
        <v>0</v>
      </c>
      <c r="J1994" t="s">
        <v>8315</v>
      </c>
      <c r="K1994" t="s">
        <v>18114</v>
      </c>
      <c r="L1994">
        <v>24201001</v>
      </c>
      <c r="M1994">
        <v>1020201253797</v>
      </c>
    </row>
    <row r="1995" spans="1:13" x14ac:dyDescent="0.25">
      <c r="A1995">
        <v>242004678</v>
      </c>
      <c r="B1995" t="s">
        <v>2022</v>
      </c>
      <c r="C1995" t="s">
        <v>2022</v>
      </c>
      <c r="D1995" t="s">
        <v>18107</v>
      </c>
      <c r="E1995" t="s">
        <v>2024</v>
      </c>
      <c r="F1995" t="s">
        <v>321</v>
      </c>
      <c r="G1995" t="s">
        <v>15957</v>
      </c>
      <c r="H1995" t="s">
        <v>15994</v>
      </c>
      <c r="I1995">
        <v>0</v>
      </c>
      <c r="J1995" t="s">
        <v>8315</v>
      </c>
      <c r="K1995" t="s">
        <v>18115</v>
      </c>
      <c r="L1995">
        <v>24201001</v>
      </c>
      <c r="M1995">
        <v>1020201252565</v>
      </c>
    </row>
    <row r="1996" spans="1:13" x14ac:dyDescent="0.25">
      <c r="A1996">
        <v>242004685</v>
      </c>
      <c r="B1996" t="s">
        <v>1929</v>
      </c>
      <c r="C1996" t="s">
        <v>1929</v>
      </c>
      <c r="D1996" t="s">
        <v>18107</v>
      </c>
      <c r="E1996" t="s">
        <v>1953</v>
      </c>
      <c r="F1996" t="s">
        <v>325</v>
      </c>
      <c r="G1996" t="s">
        <v>15957</v>
      </c>
      <c r="H1996" t="s">
        <v>15994</v>
      </c>
      <c r="I1996">
        <v>1</v>
      </c>
      <c r="J1996" t="s">
        <v>8315</v>
      </c>
      <c r="K1996" t="s">
        <v>18116</v>
      </c>
      <c r="L1996">
        <v>24201001</v>
      </c>
      <c r="M1996">
        <v>1020201253720</v>
      </c>
    </row>
    <row r="1997" spans="1:13" x14ac:dyDescent="0.25">
      <c r="A1997" t="s">
        <v>15101</v>
      </c>
      <c r="B1997" t="s">
        <v>15102</v>
      </c>
      <c r="C1997" t="s">
        <v>15102</v>
      </c>
      <c r="D1997" t="s">
        <v>18107</v>
      </c>
      <c r="E1997" t="s">
        <v>1953</v>
      </c>
      <c r="F1997" t="s">
        <v>325</v>
      </c>
      <c r="G1997" t="s">
        <v>15998</v>
      </c>
      <c r="H1997" t="s">
        <v>15994</v>
      </c>
      <c r="J1997" t="s">
        <v>8315</v>
      </c>
      <c r="K1997" t="s">
        <v>15103</v>
      </c>
      <c r="L1997">
        <v>24201001</v>
      </c>
      <c r="M1997">
        <v>1020201253720</v>
      </c>
    </row>
    <row r="1998" spans="1:13" x14ac:dyDescent="0.25">
      <c r="A1998">
        <v>242004692</v>
      </c>
      <c r="B1998" t="s">
        <v>1951</v>
      </c>
      <c r="C1998" t="s">
        <v>1951</v>
      </c>
      <c r="D1998" t="s">
        <v>18107</v>
      </c>
      <c r="E1998" t="s">
        <v>1953</v>
      </c>
      <c r="F1998" t="s">
        <v>321</v>
      </c>
      <c r="G1998" t="s">
        <v>15957</v>
      </c>
      <c r="H1998" t="s">
        <v>15994</v>
      </c>
      <c r="I1998">
        <v>2</v>
      </c>
      <c r="J1998" t="s">
        <v>8315</v>
      </c>
      <c r="K1998" t="s">
        <v>18117</v>
      </c>
      <c r="L1998">
        <v>24201001</v>
      </c>
      <c r="M1998">
        <v>1020201253280</v>
      </c>
    </row>
    <row r="1999" spans="1:13" x14ac:dyDescent="0.25">
      <c r="A1999" t="s">
        <v>15104</v>
      </c>
      <c r="B1999" t="s">
        <v>18118</v>
      </c>
      <c r="C1999" t="s">
        <v>18118</v>
      </c>
      <c r="D1999" t="s">
        <v>18107</v>
      </c>
      <c r="E1999" t="s">
        <v>1953</v>
      </c>
      <c r="F1999" t="s">
        <v>321</v>
      </c>
      <c r="G1999" t="s">
        <v>15998</v>
      </c>
      <c r="H1999" t="s">
        <v>15994</v>
      </c>
      <c r="J1999" t="s">
        <v>8315</v>
      </c>
      <c r="K1999" t="s">
        <v>18119</v>
      </c>
      <c r="L1999">
        <v>24201001</v>
      </c>
      <c r="M1999">
        <v>1020201253280</v>
      </c>
    </row>
    <row r="2000" spans="1:13" x14ac:dyDescent="0.25">
      <c r="A2000" t="s">
        <v>15105</v>
      </c>
      <c r="B2000" t="s">
        <v>18120</v>
      </c>
      <c r="C2000" t="s">
        <v>18120</v>
      </c>
      <c r="D2000" t="s">
        <v>18107</v>
      </c>
      <c r="E2000" t="s">
        <v>1953</v>
      </c>
      <c r="F2000" t="s">
        <v>321</v>
      </c>
      <c r="G2000" t="s">
        <v>15998</v>
      </c>
      <c r="H2000" t="s">
        <v>15994</v>
      </c>
      <c r="J2000" t="s">
        <v>8315</v>
      </c>
      <c r="K2000" t="s">
        <v>18121</v>
      </c>
      <c r="L2000">
        <v>24201001</v>
      </c>
      <c r="M2000">
        <v>1020201253280</v>
      </c>
    </row>
    <row r="2001" spans="1:13" x14ac:dyDescent="0.25">
      <c r="A2001">
        <v>242004702</v>
      </c>
      <c r="B2001" t="s">
        <v>1997</v>
      </c>
      <c r="C2001" t="s">
        <v>1997</v>
      </c>
      <c r="D2001" t="s">
        <v>18107</v>
      </c>
      <c r="E2001" t="s">
        <v>1999</v>
      </c>
      <c r="F2001" t="s">
        <v>657</v>
      </c>
      <c r="G2001" t="s">
        <v>15957</v>
      </c>
      <c r="H2001" t="s">
        <v>15994</v>
      </c>
      <c r="I2001">
        <v>2</v>
      </c>
      <c r="J2001" t="s">
        <v>8315</v>
      </c>
      <c r="K2001" t="s">
        <v>18122</v>
      </c>
      <c r="L2001">
        <v>24201001</v>
      </c>
      <c r="M2001">
        <v>1020201252554</v>
      </c>
    </row>
    <row r="2002" spans="1:13" x14ac:dyDescent="0.25">
      <c r="A2002" t="s">
        <v>15106</v>
      </c>
      <c r="B2002" t="s">
        <v>18123</v>
      </c>
      <c r="C2002" t="s">
        <v>18123</v>
      </c>
      <c r="D2002" t="s">
        <v>18107</v>
      </c>
      <c r="E2002" t="s">
        <v>1999</v>
      </c>
      <c r="F2002" t="s">
        <v>657</v>
      </c>
      <c r="G2002" t="s">
        <v>15998</v>
      </c>
      <c r="H2002" t="s">
        <v>15994</v>
      </c>
      <c r="J2002" t="s">
        <v>8315</v>
      </c>
      <c r="K2002" t="s">
        <v>18124</v>
      </c>
      <c r="L2002">
        <v>24201001</v>
      </c>
      <c r="M2002">
        <v>1020201252554</v>
      </c>
    </row>
    <row r="2003" spans="1:13" x14ac:dyDescent="0.25">
      <c r="A2003" t="s">
        <v>15107</v>
      </c>
      <c r="B2003" t="s">
        <v>18125</v>
      </c>
      <c r="C2003" t="s">
        <v>18125</v>
      </c>
      <c r="D2003" t="s">
        <v>18107</v>
      </c>
      <c r="E2003" t="s">
        <v>1999</v>
      </c>
      <c r="F2003" t="s">
        <v>657</v>
      </c>
      <c r="G2003" t="s">
        <v>15998</v>
      </c>
      <c r="H2003" t="s">
        <v>15994</v>
      </c>
      <c r="J2003" t="s">
        <v>8315</v>
      </c>
      <c r="K2003" t="s">
        <v>18126</v>
      </c>
      <c r="L2003">
        <v>24201001</v>
      </c>
      <c r="M2003">
        <v>1020201252554</v>
      </c>
    </row>
    <row r="2004" spans="1:13" x14ac:dyDescent="0.25">
      <c r="A2004">
        <v>242004741</v>
      </c>
      <c r="B2004" t="s">
        <v>1971</v>
      </c>
      <c r="C2004" t="s">
        <v>1971</v>
      </c>
      <c r="D2004" t="s">
        <v>18107</v>
      </c>
      <c r="E2004" t="s">
        <v>1973</v>
      </c>
      <c r="F2004" t="s">
        <v>321</v>
      </c>
      <c r="G2004" t="s">
        <v>15957</v>
      </c>
      <c r="H2004" t="s">
        <v>15994</v>
      </c>
      <c r="I2004">
        <v>0</v>
      </c>
      <c r="J2004" t="s">
        <v>8315</v>
      </c>
      <c r="K2004" t="s">
        <v>18127</v>
      </c>
      <c r="L2004">
        <v>24201001</v>
      </c>
      <c r="M2004">
        <v>1020201252170</v>
      </c>
    </row>
    <row r="2005" spans="1:13" x14ac:dyDescent="0.25">
      <c r="A2005">
        <v>242004766</v>
      </c>
      <c r="B2005" t="s">
        <v>1974</v>
      </c>
      <c r="C2005" t="s">
        <v>1974</v>
      </c>
      <c r="D2005" t="s">
        <v>18107</v>
      </c>
      <c r="E2005" t="s">
        <v>1976</v>
      </c>
      <c r="F2005" t="s">
        <v>657</v>
      </c>
      <c r="G2005" t="s">
        <v>15957</v>
      </c>
      <c r="H2005" t="s">
        <v>15994</v>
      </c>
      <c r="I2005">
        <v>0</v>
      </c>
      <c r="J2005" t="s">
        <v>8315</v>
      </c>
      <c r="K2005" t="s">
        <v>18128</v>
      </c>
      <c r="L2005">
        <v>24201001</v>
      </c>
      <c r="M2005">
        <v>1020201252224</v>
      </c>
    </row>
    <row r="2006" spans="1:13" x14ac:dyDescent="0.25">
      <c r="A2006">
        <v>242004773</v>
      </c>
      <c r="B2006" t="s">
        <v>2036</v>
      </c>
      <c r="C2006" t="s">
        <v>2036</v>
      </c>
      <c r="D2006" t="s">
        <v>18107</v>
      </c>
      <c r="E2006" t="s">
        <v>2038</v>
      </c>
      <c r="F2006" t="s">
        <v>321</v>
      </c>
      <c r="G2006" t="s">
        <v>15957</v>
      </c>
      <c r="H2006" t="s">
        <v>15994</v>
      </c>
      <c r="I2006">
        <v>0</v>
      </c>
      <c r="J2006" t="s">
        <v>8315</v>
      </c>
      <c r="K2006" t="s">
        <v>18129</v>
      </c>
      <c r="L2006">
        <v>24201001</v>
      </c>
      <c r="M2006">
        <v>1020201253269</v>
      </c>
    </row>
    <row r="2007" spans="1:13" x14ac:dyDescent="0.25">
      <c r="A2007">
        <v>242004780</v>
      </c>
      <c r="B2007" t="s">
        <v>1960</v>
      </c>
      <c r="C2007" t="s">
        <v>1960</v>
      </c>
      <c r="D2007" t="s">
        <v>18107</v>
      </c>
      <c r="E2007" t="s">
        <v>8272</v>
      </c>
      <c r="F2007" t="s">
        <v>321</v>
      </c>
      <c r="G2007" t="s">
        <v>15957</v>
      </c>
      <c r="H2007" t="s">
        <v>15994</v>
      </c>
      <c r="I2007">
        <v>0</v>
      </c>
      <c r="J2007" t="s">
        <v>8315</v>
      </c>
      <c r="K2007" t="s">
        <v>18130</v>
      </c>
      <c r="L2007">
        <v>24201001</v>
      </c>
      <c r="M2007">
        <v>1020201252642</v>
      </c>
    </row>
    <row r="2008" spans="1:13" x14ac:dyDescent="0.25">
      <c r="A2008">
        <v>242004798</v>
      </c>
      <c r="B2008" t="s">
        <v>1948</v>
      </c>
      <c r="C2008" t="s">
        <v>1948</v>
      </c>
      <c r="D2008" t="s">
        <v>18107</v>
      </c>
      <c r="E2008" t="s">
        <v>1950</v>
      </c>
      <c r="F2008" t="s">
        <v>321</v>
      </c>
      <c r="G2008" t="s">
        <v>15957</v>
      </c>
      <c r="H2008" t="s">
        <v>15994</v>
      </c>
      <c r="I2008">
        <v>0</v>
      </c>
      <c r="J2008" t="s">
        <v>8315</v>
      </c>
      <c r="K2008" t="s">
        <v>18131</v>
      </c>
      <c r="L2008">
        <v>24201001</v>
      </c>
      <c r="M2008">
        <v>1020201252720</v>
      </c>
    </row>
    <row r="2009" spans="1:13" x14ac:dyDescent="0.25">
      <c r="A2009">
        <v>242004815</v>
      </c>
      <c r="B2009" t="s">
        <v>2030</v>
      </c>
      <c r="C2009" t="s">
        <v>2030</v>
      </c>
      <c r="D2009" t="s">
        <v>18107</v>
      </c>
      <c r="E2009" t="s">
        <v>2032</v>
      </c>
      <c r="F2009" t="s">
        <v>321</v>
      </c>
      <c r="G2009" t="s">
        <v>15957</v>
      </c>
      <c r="H2009" t="s">
        <v>15994</v>
      </c>
      <c r="I2009">
        <v>2</v>
      </c>
      <c r="J2009" t="s">
        <v>8315</v>
      </c>
      <c r="K2009" t="s">
        <v>18132</v>
      </c>
      <c r="L2009">
        <v>24201001</v>
      </c>
      <c r="M2009">
        <v>1020201253203</v>
      </c>
    </row>
    <row r="2010" spans="1:13" x14ac:dyDescent="0.25">
      <c r="A2010" t="s">
        <v>15108</v>
      </c>
      <c r="B2010" t="s">
        <v>18133</v>
      </c>
      <c r="C2010" t="s">
        <v>18133</v>
      </c>
      <c r="D2010" t="s">
        <v>18107</v>
      </c>
      <c r="E2010" t="s">
        <v>2032</v>
      </c>
      <c r="F2010" t="s">
        <v>321</v>
      </c>
      <c r="G2010" t="s">
        <v>15998</v>
      </c>
      <c r="H2010" t="s">
        <v>15994</v>
      </c>
      <c r="J2010" t="s">
        <v>8315</v>
      </c>
      <c r="K2010" t="s">
        <v>18134</v>
      </c>
      <c r="L2010">
        <v>24201001</v>
      </c>
      <c r="M2010">
        <v>1020201253203</v>
      </c>
    </row>
    <row r="2011" spans="1:13" x14ac:dyDescent="0.25">
      <c r="A2011" t="s">
        <v>15109</v>
      </c>
      <c r="B2011" t="s">
        <v>18135</v>
      </c>
      <c r="C2011" t="s">
        <v>18135</v>
      </c>
      <c r="D2011" t="s">
        <v>18107</v>
      </c>
      <c r="E2011" t="s">
        <v>2032</v>
      </c>
      <c r="F2011" t="s">
        <v>321</v>
      </c>
      <c r="G2011" t="s">
        <v>15998</v>
      </c>
      <c r="H2011" t="s">
        <v>15994</v>
      </c>
      <c r="J2011" t="s">
        <v>8315</v>
      </c>
      <c r="K2011" t="s">
        <v>18136</v>
      </c>
      <c r="L2011">
        <v>24201001</v>
      </c>
      <c r="M2011">
        <v>1020201253203</v>
      </c>
    </row>
    <row r="2012" spans="1:13" x14ac:dyDescent="0.25">
      <c r="A2012">
        <v>242004822</v>
      </c>
      <c r="B2012" t="s">
        <v>2010</v>
      </c>
      <c r="C2012" t="s">
        <v>2010</v>
      </c>
      <c r="D2012" t="s">
        <v>18107</v>
      </c>
      <c r="E2012" t="s">
        <v>2012</v>
      </c>
      <c r="F2012" t="s">
        <v>321</v>
      </c>
      <c r="G2012" t="s">
        <v>15957</v>
      </c>
      <c r="H2012" t="s">
        <v>15994</v>
      </c>
      <c r="I2012">
        <v>1</v>
      </c>
      <c r="J2012" t="s">
        <v>8315</v>
      </c>
      <c r="K2012" t="s">
        <v>18137</v>
      </c>
      <c r="L2012">
        <v>24201001</v>
      </c>
      <c r="M2012">
        <v>1020201252730</v>
      </c>
    </row>
    <row r="2013" spans="1:13" x14ac:dyDescent="0.25">
      <c r="A2013" t="s">
        <v>15110</v>
      </c>
      <c r="B2013" t="s">
        <v>15111</v>
      </c>
      <c r="C2013" t="s">
        <v>15111</v>
      </c>
      <c r="D2013" t="s">
        <v>18107</v>
      </c>
      <c r="E2013" t="s">
        <v>2012</v>
      </c>
      <c r="F2013" t="s">
        <v>321</v>
      </c>
      <c r="G2013" t="s">
        <v>15998</v>
      </c>
      <c r="H2013" t="s">
        <v>15994</v>
      </c>
      <c r="J2013" t="s">
        <v>8315</v>
      </c>
      <c r="K2013" t="s">
        <v>15112</v>
      </c>
      <c r="L2013">
        <v>24201001</v>
      </c>
      <c r="M2013">
        <v>1020201252730</v>
      </c>
    </row>
    <row r="2014" spans="1:13" x14ac:dyDescent="0.25">
      <c r="A2014">
        <v>242004830</v>
      </c>
      <c r="B2014" t="s">
        <v>1988</v>
      </c>
      <c r="C2014" t="s">
        <v>1988</v>
      </c>
      <c r="D2014" t="s">
        <v>18107</v>
      </c>
      <c r="E2014" t="s">
        <v>1990</v>
      </c>
      <c r="F2014" t="s">
        <v>321</v>
      </c>
      <c r="G2014" t="s">
        <v>15957</v>
      </c>
      <c r="H2014" t="s">
        <v>15994</v>
      </c>
      <c r="I2014">
        <v>0</v>
      </c>
      <c r="J2014" t="s">
        <v>8315</v>
      </c>
      <c r="K2014" t="s">
        <v>18138</v>
      </c>
      <c r="L2014">
        <v>24201001</v>
      </c>
      <c r="M2014">
        <v>1020201252620</v>
      </c>
    </row>
    <row r="2015" spans="1:13" x14ac:dyDescent="0.25">
      <c r="A2015">
        <v>242004847</v>
      </c>
      <c r="B2015" t="s">
        <v>2050</v>
      </c>
      <c r="C2015" t="s">
        <v>2050</v>
      </c>
      <c r="D2015" t="s">
        <v>18107</v>
      </c>
      <c r="E2015" t="s">
        <v>2052</v>
      </c>
      <c r="F2015" t="s">
        <v>657</v>
      </c>
      <c r="G2015" t="s">
        <v>15957</v>
      </c>
      <c r="H2015" t="s">
        <v>15994</v>
      </c>
      <c r="I2015">
        <v>0</v>
      </c>
      <c r="J2015" t="s">
        <v>8315</v>
      </c>
      <c r="K2015" t="s">
        <v>18139</v>
      </c>
      <c r="L2015">
        <v>24201001</v>
      </c>
      <c r="M2015">
        <v>1020201253291</v>
      </c>
    </row>
    <row r="2016" spans="1:13" x14ac:dyDescent="0.25">
      <c r="A2016">
        <v>242004886</v>
      </c>
      <c r="B2016" t="s">
        <v>7091</v>
      </c>
      <c r="C2016" t="s">
        <v>7091</v>
      </c>
      <c r="D2016" t="s">
        <v>18107</v>
      </c>
      <c r="E2016" t="s">
        <v>7093</v>
      </c>
      <c r="F2016" t="s">
        <v>321</v>
      </c>
      <c r="G2016" t="s">
        <v>15957</v>
      </c>
      <c r="H2016" t="s">
        <v>15994</v>
      </c>
      <c r="I2016">
        <v>1</v>
      </c>
      <c r="J2016" t="s">
        <v>8315</v>
      </c>
      <c r="K2016" t="s">
        <v>18140</v>
      </c>
      <c r="L2016">
        <v>24201001</v>
      </c>
      <c r="M2016">
        <v>1020201252697</v>
      </c>
    </row>
    <row r="2017" spans="1:13" x14ac:dyDescent="0.25">
      <c r="A2017" t="s">
        <v>15113</v>
      </c>
      <c r="B2017" t="s">
        <v>15114</v>
      </c>
      <c r="C2017" t="s">
        <v>15114</v>
      </c>
      <c r="D2017" t="s">
        <v>18107</v>
      </c>
      <c r="E2017" t="s">
        <v>7093</v>
      </c>
      <c r="F2017" t="s">
        <v>321</v>
      </c>
      <c r="G2017" t="s">
        <v>15998</v>
      </c>
      <c r="H2017" t="s">
        <v>15994</v>
      </c>
      <c r="J2017" t="s">
        <v>8315</v>
      </c>
      <c r="K2017" t="s">
        <v>18141</v>
      </c>
      <c r="L2017">
        <v>24201001</v>
      </c>
      <c r="M2017">
        <v>1020201252697</v>
      </c>
    </row>
    <row r="2018" spans="1:13" x14ac:dyDescent="0.25">
      <c r="A2018">
        <v>242004893</v>
      </c>
      <c r="B2018" t="s">
        <v>1957</v>
      </c>
      <c r="C2018" t="s">
        <v>1957</v>
      </c>
      <c r="D2018" t="s">
        <v>18107</v>
      </c>
      <c r="E2018" t="s">
        <v>1959</v>
      </c>
      <c r="F2018" t="s">
        <v>321</v>
      </c>
      <c r="G2018" t="s">
        <v>15957</v>
      </c>
      <c r="H2018" t="s">
        <v>15994</v>
      </c>
      <c r="I2018">
        <v>0</v>
      </c>
      <c r="J2018" t="s">
        <v>8315</v>
      </c>
      <c r="K2018" t="s">
        <v>18142</v>
      </c>
      <c r="L2018">
        <v>24201001</v>
      </c>
      <c r="M2018">
        <v>1020201252169</v>
      </c>
    </row>
    <row r="2019" spans="1:13" x14ac:dyDescent="0.25">
      <c r="A2019">
        <v>242004903</v>
      </c>
      <c r="B2019" t="s">
        <v>2056</v>
      </c>
      <c r="C2019" t="s">
        <v>2056</v>
      </c>
      <c r="D2019" t="s">
        <v>18107</v>
      </c>
      <c r="E2019" t="s">
        <v>2058</v>
      </c>
      <c r="F2019" t="s">
        <v>321</v>
      </c>
      <c r="G2019" t="s">
        <v>15957</v>
      </c>
      <c r="H2019" t="s">
        <v>15994</v>
      </c>
      <c r="I2019">
        <v>0</v>
      </c>
      <c r="J2019" t="s">
        <v>8315</v>
      </c>
      <c r="K2019" t="s">
        <v>18143</v>
      </c>
      <c r="L2019">
        <v>24201001</v>
      </c>
      <c r="M2019">
        <v>1020201253258</v>
      </c>
    </row>
    <row r="2020" spans="1:13" x14ac:dyDescent="0.25">
      <c r="A2020">
        <v>242004910</v>
      </c>
      <c r="B2020" t="s">
        <v>1931</v>
      </c>
      <c r="C2020" t="s">
        <v>1931</v>
      </c>
      <c r="D2020" t="s">
        <v>18107</v>
      </c>
      <c r="E2020" t="s">
        <v>1933</v>
      </c>
      <c r="F2020" t="s">
        <v>321</v>
      </c>
      <c r="G2020" t="s">
        <v>15957</v>
      </c>
      <c r="H2020" t="s">
        <v>15994</v>
      </c>
      <c r="I2020">
        <v>0</v>
      </c>
      <c r="J2020" t="s">
        <v>8315</v>
      </c>
      <c r="K2020" t="s">
        <v>18144</v>
      </c>
      <c r="L2020">
        <v>24201001</v>
      </c>
      <c r="M2020">
        <v>1020201252191</v>
      </c>
    </row>
    <row r="2021" spans="1:13" x14ac:dyDescent="0.25">
      <c r="A2021">
        <v>242004928</v>
      </c>
      <c r="B2021" t="s">
        <v>1983</v>
      </c>
      <c r="C2021" t="s">
        <v>1983</v>
      </c>
      <c r="D2021" t="s">
        <v>18107</v>
      </c>
      <c r="E2021" t="s">
        <v>18145</v>
      </c>
      <c r="F2021" t="s">
        <v>325</v>
      </c>
      <c r="G2021" t="s">
        <v>15957</v>
      </c>
      <c r="H2021" t="s">
        <v>15994</v>
      </c>
      <c r="I2021">
        <v>0</v>
      </c>
      <c r="J2021" t="s">
        <v>8315</v>
      </c>
      <c r="K2021" t="s">
        <v>18146</v>
      </c>
      <c r="L2021">
        <v>24201001</v>
      </c>
      <c r="M2021">
        <v>1020201252664</v>
      </c>
    </row>
    <row r="2022" spans="1:13" x14ac:dyDescent="0.25">
      <c r="A2022">
        <v>242004935</v>
      </c>
      <c r="B2022" t="s">
        <v>2045</v>
      </c>
      <c r="C2022" t="s">
        <v>2045</v>
      </c>
      <c r="D2022" t="s">
        <v>18107</v>
      </c>
      <c r="E2022" t="s">
        <v>18147</v>
      </c>
      <c r="F2022" t="s">
        <v>325</v>
      </c>
      <c r="G2022" t="s">
        <v>15957</v>
      </c>
      <c r="H2022" t="s">
        <v>15994</v>
      </c>
      <c r="I2022">
        <v>0</v>
      </c>
      <c r="J2022" t="s">
        <v>8315</v>
      </c>
      <c r="K2022" t="s">
        <v>18148</v>
      </c>
      <c r="L2022">
        <v>24201001</v>
      </c>
      <c r="M2022">
        <v>1020201252686</v>
      </c>
    </row>
    <row r="2023" spans="1:13" x14ac:dyDescent="0.25">
      <c r="A2023">
        <v>242004942</v>
      </c>
      <c r="B2023" t="s">
        <v>1967</v>
      </c>
      <c r="C2023" t="s">
        <v>1967</v>
      </c>
      <c r="D2023" t="s">
        <v>18107</v>
      </c>
      <c r="E2023" t="s">
        <v>1969</v>
      </c>
      <c r="F2023" t="s">
        <v>1970</v>
      </c>
      <c r="G2023" t="s">
        <v>15957</v>
      </c>
      <c r="H2023" t="s">
        <v>15994</v>
      </c>
      <c r="I2023">
        <v>2</v>
      </c>
      <c r="J2023" t="s">
        <v>8315</v>
      </c>
      <c r="K2023" t="s">
        <v>18149</v>
      </c>
      <c r="L2023">
        <v>24201001</v>
      </c>
      <c r="M2023">
        <v>1020201252180</v>
      </c>
    </row>
    <row r="2024" spans="1:13" x14ac:dyDescent="0.25">
      <c r="A2024" t="s">
        <v>15115</v>
      </c>
      <c r="B2024" t="s">
        <v>15116</v>
      </c>
      <c r="C2024" t="s">
        <v>15116</v>
      </c>
      <c r="D2024" t="s">
        <v>18107</v>
      </c>
      <c r="E2024" t="s">
        <v>1969</v>
      </c>
      <c r="F2024" t="s">
        <v>1970</v>
      </c>
      <c r="G2024" t="s">
        <v>15998</v>
      </c>
      <c r="H2024" t="s">
        <v>15994</v>
      </c>
      <c r="J2024" t="s">
        <v>8315</v>
      </c>
      <c r="K2024" t="s">
        <v>15117</v>
      </c>
      <c r="L2024">
        <v>24201001</v>
      </c>
      <c r="M2024">
        <v>1020201252180</v>
      </c>
    </row>
    <row r="2025" spans="1:13" x14ac:dyDescent="0.25">
      <c r="A2025" t="s">
        <v>15118</v>
      </c>
      <c r="B2025" t="s">
        <v>15119</v>
      </c>
      <c r="C2025" t="s">
        <v>15119</v>
      </c>
      <c r="D2025" t="s">
        <v>18107</v>
      </c>
      <c r="E2025" t="s">
        <v>1969</v>
      </c>
      <c r="F2025" t="s">
        <v>1970</v>
      </c>
      <c r="G2025" t="s">
        <v>15998</v>
      </c>
      <c r="H2025" t="s">
        <v>15994</v>
      </c>
      <c r="J2025" t="s">
        <v>8315</v>
      </c>
      <c r="K2025" t="s">
        <v>15120</v>
      </c>
      <c r="L2025">
        <v>24201001</v>
      </c>
      <c r="M2025">
        <v>1020201252180</v>
      </c>
    </row>
    <row r="2026" spans="1:13" x14ac:dyDescent="0.25">
      <c r="A2026">
        <v>242004950</v>
      </c>
      <c r="B2026" t="s">
        <v>1940</v>
      </c>
      <c r="C2026" t="s">
        <v>1940</v>
      </c>
      <c r="D2026" t="s">
        <v>18107</v>
      </c>
      <c r="E2026" t="s">
        <v>1928</v>
      </c>
      <c r="F2026" t="s">
        <v>325</v>
      </c>
      <c r="G2026" t="s">
        <v>15957</v>
      </c>
      <c r="H2026" t="s">
        <v>15994</v>
      </c>
      <c r="I2026">
        <v>0</v>
      </c>
      <c r="J2026" t="s">
        <v>8315</v>
      </c>
      <c r="K2026" t="s">
        <v>18150</v>
      </c>
      <c r="L2026">
        <v>24201001</v>
      </c>
      <c r="M2026">
        <v>1020201252653</v>
      </c>
    </row>
    <row r="2027" spans="1:13" x14ac:dyDescent="0.25">
      <c r="A2027">
        <v>242004967</v>
      </c>
      <c r="B2027" t="s">
        <v>1980</v>
      </c>
      <c r="C2027" t="s">
        <v>1980</v>
      </c>
      <c r="D2027" t="s">
        <v>18107</v>
      </c>
      <c r="E2027" t="s">
        <v>1982</v>
      </c>
      <c r="F2027" t="s">
        <v>321</v>
      </c>
      <c r="G2027" t="s">
        <v>15957</v>
      </c>
      <c r="H2027" t="s">
        <v>15994</v>
      </c>
      <c r="I2027">
        <v>0</v>
      </c>
      <c r="J2027" t="s">
        <v>8315</v>
      </c>
      <c r="K2027" t="s">
        <v>18151</v>
      </c>
      <c r="L2027">
        <v>24201001</v>
      </c>
      <c r="M2027">
        <v>1020201252609</v>
      </c>
    </row>
    <row r="2028" spans="1:13" x14ac:dyDescent="0.25">
      <c r="A2028">
        <v>242004974</v>
      </c>
      <c r="B2028" t="s">
        <v>2013</v>
      </c>
      <c r="C2028" t="s">
        <v>2013</v>
      </c>
      <c r="D2028" t="s">
        <v>18107</v>
      </c>
      <c r="E2028" t="s">
        <v>2015</v>
      </c>
      <c r="F2028" t="s">
        <v>321</v>
      </c>
      <c r="G2028" t="s">
        <v>15957</v>
      </c>
      <c r="H2028" t="s">
        <v>15994</v>
      </c>
      <c r="I2028">
        <v>0</v>
      </c>
      <c r="J2028" t="s">
        <v>8315</v>
      </c>
      <c r="K2028" t="s">
        <v>18111</v>
      </c>
      <c r="L2028">
        <v>24201001</v>
      </c>
      <c r="M2028">
        <v>1020201253753</v>
      </c>
    </row>
    <row r="2029" spans="1:13" x14ac:dyDescent="0.25">
      <c r="A2029">
        <v>242004981</v>
      </c>
      <c r="B2029" t="s">
        <v>1934</v>
      </c>
      <c r="C2029" t="s">
        <v>1934</v>
      </c>
      <c r="D2029" t="s">
        <v>18107</v>
      </c>
      <c r="E2029" t="s">
        <v>1936</v>
      </c>
      <c r="F2029" t="s">
        <v>321</v>
      </c>
      <c r="G2029" t="s">
        <v>15957</v>
      </c>
      <c r="H2029" t="s">
        <v>15994</v>
      </c>
      <c r="I2029">
        <v>1</v>
      </c>
      <c r="J2029" t="s">
        <v>8315</v>
      </c>
      <c r="K2029" t="s">
        <v>18152</v>
      </c>
      <c r="L2029">
        <v>24201001</v>
      </c>
      <c r="M2029">
        <v>1020201253709</v>
      </c>
    </row>
    <row r="2030" spans="1:13" x14ac:dyDescent="0.25">
      <c r="A2030" t="s">
        <v>15121</v>
      </c>
      <c r="B2030" t="s">
        <v>15122</v>
      </c>
      <c r="C2030" t="s">
        <v>15122</v>
      </c>
      <c r="D2030" t="s">
        <v>18107</v>
      </c>
      <c r="E2030" t="s">
        <v>1936</v>
      </c>
      <c r="F2030" t="s">
        <v>321</v>
      </c>
      <c r="G2030" t="s">
        <v>15998</v>
      </c>
      <c r="H2030" t="s">
        <v>15994</v>
      </c>
      <c r="J2030" t="s">
        <v>8315</v>
      </c>
      <c r="K2030" t="s">
        <v>18153</v>
      </c>
      <c r="L2030">
        <v>24201001</v>
      </c>
      <c r="M2030">
        <v>1020201253709</v>
      </c>
    </row>
    <row r="2031" spans="1:13" x14ac:dyDescent="0.25">
      <c r="A2031">
        <v>242005008</v>
      </c>
      <c r="B2031" t="s">
        <v>1926</v>
      </c>
      <c r="C2031" t="s">
        <v>1926</v>
      </c>
      <c r="D2031" t="s">
        <v>18107</v>
      </c>
      <c r="E2031" t="s">
        <v>1928</v>
      </c>
      <c r="F2031" t="s">
        <v>321</v>
      </c>
      <c r="G2031" t="s">
        <v>15957</v>
      </c>
      <c r="H2031" t="s">
        <v>15994</v>
      </c>
      <c r="I2031">
        <v>0</v>
      </c>
      <c r="J2031" t="s">
        <v>8315</v>
      </c>
      <c r="K2031" t="s">
        <v>18154</v>
      </c>
      <c r="L2031">
        <v>24201001</v>
      </c>
      <c r="M2031">
        <v>1020201253764</v>
      </c>
    </row>
    <row r="2032" spans="1:13" x14ac:dyDescent="0.25">
      <c r="A2032">
        <v>242005015</v>
      </c>
      <c r="B2032" t="s">
        <v>1937</v>
      </c>
      <c r="C2032" t="s">
        <v>1937</v>
      </c>
      <c r="D2032" t="s">
        <v>18107</v>
      </c>
      <c r="E2032" t="s">
        <v>18155</v>
      </c>
      <c r="F2032" t="s">
        <v>321</v>
      </c>
      <c r="G2032" t="s">
        <v>15957</v>
      </c>
      <c r="H2032" t="s">
        <v>15994</v>
      </c>
      <c r="I2032">
        <v>0</v>
      </c>
      <c r="J2032" t="s">
        <v>8315</v>
      </c>
      <c r="K2032" t="s">
        <v>18156</v>
      </c>
      <c r="L2032">
        <v>24201001</v>
      </c>
      <c r="M2032">
        <v>1020201253270</v>
      </c>
    </row>
    <row r="2033" spans="1:13" x14ac:dyDescent="0.25">
      <c r="A2033">
        <v>242005030</v>
      </c>
      <c r="B2033" t="s">
        <v>2048</v>
      </c>
      <c r="C2033" t="s">
        <v>2048</v>
      </c>
      <c r="D2033" t="s">
        <v>18107</v>
      </c>
      <c r="E2033" t="s">
        <v>18157</v>
      </c>
      <c r="F2033" t="s">
        <v>325</v>
      </c>
      <c r="G2033" t="s">
        <v>15957</v>
      </c>
      <c r="H2033" t="s">
        <v>15994</v>
      </c>
      <c r="I2033">
        <v>0</v>
      </c>
      <c r="J2033" t="s">
        <v>8315</v>
      </c>
      <c r="K2033" t="s">
        <v>18158</v>
      </c>
      <c r="L2033">
        <v>24201001</v>
      </c>
      <c r="M2033">
        <v>1020201253181</v>
      </c>
    </row>
    <row r="2034" spans="1:13" x14ac:dyDescent="0.25">
      <c r="A2034">
        <v>242005270</v>
      </c>
      <c r="B2034" t="s">
        <v>18159</v>
      </c>
      <c r="C2034" t="s">
        <v>18159</v>
      </c>
      <c r="D2034" t="s">
        <v>18107</v>
      </c>
      <c r="E2034" t="s">
        <v>18160</v>
      </c>
      <c r="F2034" t="s">
        <v>321</v>
      </c>
      <c r="G2034" t="s">
        <v>15957</v>
      </c>
      <c r="H2034" t="s">
        <v>15994</v>
      </c>
      <c r="I2034">
        <v>0</v>
      </c>
      <c r="J2034" t="s">
        <v>8315</v>
      </c>
      <c r="K2034" t="s">
        <v>18161</v>
      </c>
      <c r="L2034">
        <v>24201001</v>
      </c>
      <c r="M2034">
        <v>1030201525243</v>
      </c>
    </row>
    <row r="2035" spans="1:13" x14ac:dyDescent="0.25">
      <c r="A2035">
        <v>242005287</v>
      </c>
      <c r="B2035" t="s">
        <v>2000</v>
      </c>
      <c r="C2035" t="s">
        <v>2000</v>
      </c>
      <c r="D2035" t="s">
        <v>18107</v>
      </c>
      <c r="E2035" t="s">
        <v>2002</v>
      </c>
      <c r="F2035" t="s">
        <v>321</v>
      </c>
      <c r="G2035" t="s">
        <v>15957</v>
      </c>
      <c r="H2035" t="s">
        <v>15994</v>
      </c>
      <c r="I2035">
        <v>0</v>
      </c>
      <c r="J2035" t="s">
        <v>8315</v>
      </c>
      <c r="K2035" t="s">
        <v>18162</v>
      </c>
      <c r="L2035">
        <v>24201001</v>
      </c>
      <c r="M2035">
        <v>1020201255117</v>
      </c>
    </row>
    <row r="2036" spans="1:13" x14ac:dyDescent="0.25">
      <c r="A2036">
        <v>242005294</v>
      </c>
      <c r="B2036" t="s">
        <v>2019</v>
      </c>
      <c r="C2036" t="s">
        <v>2019</v>
      </c>
      <c r="D2036" t="s">
        <v>18107</v>
      </c>
      <c r="E2036" t="s">
        <v>8275</v>
      </c>
      <c r="F2036" t="s">
        <v>414</v>
      </c>
      <c r="G2036" t="s">
        <v>15957</v>
      </c>
      <c r="H2036" t="s">
        <v>15994</v>
      </c>
      <c r="I2036">
        <v>0</v>
      </c>
      <c r="J2036" t="s">
        <v>8315</v>
      </c>
      <c r="K2036" t="s">
        <v>18163</v>
      </c>
      <c r="L2036">
        <v>24201001</v>
      </c>
      <c r="M2036">
        <v>1020201252356</v>
      </c>
    </row>
    <row r="2037" spans="1:13" x14ac:dyDescent="0.25">
      <c r="A2037">
        <v>242005304</v>
      </c>
      <c r="B2037" t="s">
        <v>1943</v>
      </c>
      <c r="C2037" t="s">
        <v>1943</v>
      </c>
      <c r="D2037" t="s">
        <v>18107</v>
      </c>
      <c r="E2037" t="s">
        <v>2005</v>
      </c>
      <c r="F2037" t="s">
        <v>414</v>
      </c>
      <c r="G2037" t="s">
        <v>15957</v>
      </c>
      <c r="H2037" t="s">
        <v>15994</v>
      </c>
      <c r="I2037">
        <v>0</v>
      </c>
      <c r="J2037" t="s">
        <v>8315</v>
      </c>
      <c r="K2037" t="s">
        <v>18164</v>
      </c>
      <c r="L2037">
        <v>24201001</v>
      </c>
      <c r="M2037">
        <v>1020201252345</v>
      </c>
    </row>
    <row r="2038" spans="1:13" x14ac:dyDescent="0.25">
      <c r="A2038">
        <v>242005311</v>
      </c>
      <c r="B2038" t="s">
        <v>2042</v>
      </c>
      <c r="C2038" t="s">
        <v>2042</v>
      </c>
      <c r="D2038" t="s">
        <v>18107</v>
      </c>
      <c r="E2038" t="s">
        <v>2044</v>
      </c>
      <c r="F2038" t="s">
        <v>414</v>
      </c>
      <c r="G2038" t="s">
        <v>15957</v>
      </c>
      <c r="H2038" t="s">
        <v>15994</v>
      </c>
      <c r="I2038">
        <v>0</v>
      </c>
      <c r="J2038" t="s">
        <v>8315</v>
      </c>
      <c r="K2038" t="s">
        <v>18165</v>
      </c>
      <c r="L2038">
        <v>24201001</v>
      </c>
      <c r="M2038">
        <v>1020201252389</v>
      </c>
    </row>
    <row r="2039" spans="1:13" x14ac:dyDescent="0.25">
      <c r="A2039">
        <v>242005329</v>
      </c>
      <c r="B2039" t="s">
        <v>2059</v>
      </c>
      <c r="C2039" t="s">
        <v>2059</v>
      </c>
      <c r="D2039" t="s">
        <v>18107</v>
      </c>
      <c r="E2039" t="s">
        <v>2061</v>
      </c>
      <c r="F2039" t="s">
        <v>2021</v>
      </c>
      <c r="G2039" t="s">
        <v>15957</v>
      </c>
      <c r="H2039" t="s">
        <v>15994</v>
      </c>
      <c r="I2039">
        <v>0</v>
      </c>
      <c r="J2039" t="s">
        <v>8315</v>
      </c>
      <c r="K2039" t="s">
        <v>18166</v>
      </c>
      <c r="L2039">
        <v>24201001</v>
      </c>
      <c r="M2039">
        <v>1020201252532</v>
      </c>
    </row>
    <row r="2040" spans="1:13" x14ac:dyDescent="0.25">
      <c r="A2040">
        <v>242005350</v>
      </c>
      <c r="B2040" t="s">
        <v>1945</v>
      </c>
      <c r="C2040" t="s">
        <v>1945</v>
      </c>
      <c r="D2040" t="s">
        <v>18107</v>
      </c>
      <c r="E2040" t="s">
        <v>1947</v>
      </c>
      <c r="F2040" t="s">
        <v>1479</v>
      </c>
      <c r="G2040" t="s">
        <v>15957</v>
      </c>
      <c r="H2040" t="s">
        <v>15994</v>
      </c>
      <c r="I2040">
        <v>0</v>
      </c>
      <c r="J2040" t="s">
        <v>8416</v>
      </c>
      <c r="K2040" t="s">
        <v>10304</v>
      </c>
      <c r="L2040">
        <v>24201001</v>
      </c>
      <c r="M2040">
        <v>1020201252433</v>
      </c>
    </row>
    <row r="2041" spans="1:13" x14ac:dyDescent="0.25">
      <c r="A2041">
        <v>242005368</v>
      </c>
      <c r="B2041" t="s">
        <v>2033</v>
      </c>
      <c r="C2041" t="s">
        <v>2033</v>
      </c>
      <c r="D2041" t="s">
        <v>18107</v>
      </c>
      <c r="E2041" t="s">
        <v>2035</v>
      </c>
      <c r="F2041" t="s">
        <v>414</v>
      </c>
      <c r="G2041" t="s">
        <v>15957</v>
      </c>
      <c r="H2041" t="s">
        <v>15994</v>
      </c>
      <c r="I2041">
        <v>0</v>
      </c>
      <c r="J2041" t="s">
        <v>8315</v>
      </c>
      <c r="K2041" t="s">
        <v>18167</v>
      </c>
      <c r="L2041">
        <v>24201001</v>
      </c>
      <c r="M2041">
        <v>1020201252411</v>
      </c>
    </row>
    <row r="2042" spans="1:13" x14ac:dyDescent="0.25">
      <c r="A2042">
        <v>242005375</v>
      </c>
      <c r="B2042" t="s">
        <v>2028</v>
      </c>
      <c r="C2042" t="s">
        <v>2028</v>
      </c>
      <c r="D2042" t="s">
        <v>18107</v>
      </c>
      <c r="E2042" t="s">
        <v>8276</v>
      </c>
      <c r="F2042" t="s">
        <v>414</v>
      </c>
      <c r="G2042" t="s">
        <v>15957</v>
      </c>
      <c r="H2042" t="s">
        <v>15994</v>
      </c>
      <c r="I2042">
        <v>0</v>
      </c>
      <c r="J2042" t="s">
        <v>8315</v>
      </c>
      <c r="K2042" t="s">
        <v>18168</v>
      </c>
      <c r="L2042">
        <v>24201001</v>
      </c>
      <c r="M2042">
        <v>1020201252510</v>
      </c>
    </row>
    <row r="2043" spans="1:13" x14ac:dyDescent="0.25">
      <c r="A2043">
        <v>242005382</v>
      </c>
      <c r="B2043" t="s">
        <v>1985</v>
      </c>
      <c r="C2043" t="s">
        <v>1985</v>
      </c>
      <c r="D2043" t="s">
        <v>18107</v>
      </c>
      <c r="E2043" t="s">
        <v>1987</v>
      </c>
      <c r="F2043" t="s">
        <v>414</v>
      </c>
      <c r="G2043" t="s">
        <v>15957</v>
      </c>
      <c r="H2043" t="s">
        <v>15994</v>
      </c>
      <c r="I2043">
        <v>0</v>
      </c>
      <c r="J2043" t="s">
        <v>8315</v>
      </c>
      <c r="K2043" t="s">
        <v>18169</v>
      </c>
      <c r="L2043">
        <v>24201001</v>
      </c>
      <c r="M2043">
        <v>1020201252466</v>
      </c>
    </row>
    <row r="2044" spans="1:13" x14ac:dyDescent="0.25">
      <c r="A2044">
        <v>242005400</v>
      </c>
      <c r="B2044" t="s">
        <v>2006</v>
      </c>
      <c r="C2044" t="s">
        <v>2006</v>
      </c>
      <c r="D2044" t="s">
        <v>18107</v>
      </c>
      <c r="E2044" t="s">
        <v>2008</v>
      </c>
      <c r="F2044" t="s">
        <v>2009</v>
      </c>
      <c r="G2044" t="s">
        <v>15957</v>
      </c>
      <c r="H2044" t="s">
        <v>15994</v>
      </c>
      <c r="I2044">
        <v>0</v>
      </c>
      <c r="J2044" t="s">
        <v>8416</v>
      </c>
      <c r="K2044" t="s">
        <v>10311</v>
      </c>
      <c r="L2044">
        <v>24201001</v>
      </c>
      <c r="M2044">
        <v>1020201252444</v>
      </c>
    </row>
    <row r="2045" spans="1:13" x14ac:dyDescent="0.25">
      <c r="A2045">
        <v>242005417</v>
      </c>
      <c r="B2045" t="s">
        <v>2003</v>
      </c>
      <c r="C2045" t="s">
        <v>2003</v>
      </c>
      <c r="D2045" t="s">
        <v>18107</v>
      </c>
      <c r="E2045" t="s">
        <v>2005</v>
      </c>
      <c r="F2045" t="s">
        <v>414</v>
      </c>
      <c r="G2045" t="s">
        <v>15957</v>
      </c>
      <c r="H2045" t="s">
        <v>15994</v>
      </c>
      <c r="I2045">
        <v>0</v>
      </c>
      <c r="J2045" t="s">
        <v>8315</v>
      </c>
      <c r="K2045" t="s">
        <v>18170</v>
      </c>
      <c r="L2045">
        <v>24201001</v>
      </c>
      <c r="M2045">
        <v>1020201252367</v>
      </c>
    </row>
    <row r="2046" spans="1:13" x14ac:dyDescent="0.25">
      <c r="A2046">
        <v>242005424</v>
      </c>
      <c r="B2046" t="s">
        <v>1962</v>
      </c>
      <c r="C2046" t="s">
        <v>1962</v>
      </c>
      <c r="D2046" t="s">
        <v>18107</v>
      </c>
      <c r="E2046" t="s">
        <v>1964</v>
      </c>
      <c r="F2046" t="s">
        <v>414</v>
      </c>
      <c r="G2046" t="s">
        <v>15957</v>
      </c>
      <c r="H2046" t="s">
        <v>15994</v>
      </c>
      <c r="I2046">
        <v>0</v>
      </c>
      <c r="J2046" t="s">
        <v>8315</v>
      </c>
      <c r="K2046" t="s">
        <v>18171</v>
      </c>
      <c r="L2046">
        <v>24201001</v>
      </c>
      <c r="M2046">
        <v>1020201252543</v>
      </c>
    </row>
    <row r="2047" spans="1:13" x14ac:dyDescent="0.25">
      <c r="A2047">
        <v>242005431</v>
      </c>
      <c r="B2047" t="s">
        <v>2025</v>
      </c>
      <c r="C2047" t="s">
        <v>2025</v>
      </c>
      <c r="D2047" t="s">
        <v>18107</v>
      </c>
      <c r="E2047" t="s">
        <v>2027</v>
      </c>
      <c r="F2047" t="s">
        <v>2009</v>
      </c>
      <c r="G2047" t="s">
        <v>15957</v>
      </c>
      <c r="H2047" t="s">
        <v>15994</v>
      </c>
      <c r="I2047">
        <v>0</v>
      </c>
      <c r="J2047" t="s">
        <v>8315</v>
      </c>
      <c r="K2047" t="s">
        <v>18172</v>
      </c>
      <c r="L2047">
        <v>24201001</v>
      </c>
      <c r="M2047">
        <v>1020201252323</v>
      </c>
    </row>
    <row r="2048" spans="1:13" x14ac:dyDescent="0.25">
      <c r="A2048">
        <v>242005449</v>
      </c>
      <c r="B2048" t="s">
        <v>1991</v>
      </c>
      <c r="C2048" t="s">
        <v>1991</v>
      </c>
      <c r="D2048" t="s">
        <v>18107</v>
      </c>
      <c r="E2048" t="s">
        <v>2027</v>
      </c>
      <c r="F2048" t="s">
        <v>414</v>
      </c>
      <c r="G2048" t="s">
        <v>15957</v>
      </c>
      <c r="H2048" t="s">
        <v>15994</v>
      </c>
      <c r="I2048">
        <v>0</v>
      </c>
      <c r="J2048" t="s">
        <v>8315</v>
      </c>
      <c r="K2048" t="s">
        <v>18173</v>
      </c>
      <c r="L2048">
        <v>24201001</v>
      </c>
      <c r="M2048">
        <v>1020201252477</v>
      </c>
    </row>
    <row r="2049" spans="1:13" x14ac:dyDescent="0.25">
      <c r="A2049">
        <v>242005470</v>
      </c>
      <c r="B2049" t="s">
        <v>1977</v>
      </c>
      <c r="C2049" t="s">
        <v>1977</v>
      </c>
      <c r="D2049" t="s">
        <v>18107</v>
      </c>
      <c r="E2049" t="s">
        <v>1979</v>
      </c>
      <c r="F2049" t="s">
        <v>700</v>
      </c>
      <c r="G2049" t="s">
        <v>15957</v>
      </c>
      <c r="H2049" t="s">
        <v>15994</v>
      </c>
      <c r="I2049">
        <v>0</v>
      </c>
      <c r="J2049" t="s">
        <v>8416</v>
      </c>
      <c r="K2049" t="s">
        <v>10316</v>
      </c>
      <c r="L2049">
        <v>24201001</v>
      </c>
      <c r="M2049">
        <v>1020201252488</v>
      </c>
    </row>
    <row r="2050" spans="1:13" x14ac:dyDescent="0.25">
      <c r="A2050">
        <v>242005512</v>
      </c>
      <c r="B2050" t="s">
        <v>1954</v>
      </c>
      <c r="C2050" t="s">
        <v>1954</v>
      </c>
      <c r="D2050" t="s">
        <v>18107</v>
      </c>
      <c r="E2050" t="s">
        <v>1956</v>
      </c>
      <c r="F2050" t="s">
        <v>414</v>
      </c>
      <c r="G2050" t="s">
        <v>15957</v>
      </c>
      <c r="H2050" t="s">
        <v>15994</v>
      </c>
      <c r="I2050">
        <v>0</v>
      </c>
      <c r="J2050" t="s">
        <v>8315</v>
      </c>
      <c r="K2050" t="s">
        <v>18174</v>
      </c>
      <c r="L2050">
        <v>24201001</v>
      </c>
      <c r="M2050">
        <v>1020201252455</v>
      </c>
    </row>
    <row r="2051" spans="1:13" x14ac:dyDescent="0.25">
      <c r="A2051">
        <v>243002137</v>
      </c>
      <c r="B2051" t="s">
        <v>6473</v>
      </c>
      <c r="C2051" t="s">
        <v>6473</v>
      </c>
      <c r="D2051" t="s">
        <v>18177</v>
      </c>
      <c r="E2051" t="s">
        <v>6475</v>
      </c>
      <c r="F2051" t="s">
        <v>321</v>
      </c>
      <c r="G2051" t="s">
        <v>15957</v>
      </c>
      <c r="H2051" t="s">
        <v>15994</v>
      </c>
      <c r="I2051">
        <v>0</v>
      </c>
      <c r="J2051" t="s">
        <v>8315</v>
      </c>
      <c r="K2051" t="s">
        <v>18178</v>
      </c>
      <c r="L2051">
        <v>24301001</v>
      </c>
      <c r="M2051">
        <v>1020202340465</v>
      </c>
    </row>
    <row r="2052" spans="1:13" x14ac:dyDescent="0.25">
      <c r="A2052">
        <v>243002144</v>
      </c>
      <c r="B2052" t="s">
        <v>7102</v>
      </c>
      <c r="C2052" t="s">
        <v>7102</v>
      </c>
      <c r="D2052" t="s">
        <v>18177</v>
      </c>
      <c r="E2052" t="s">
        <v>8278</v>
      </c>
      <c r="F2052" t="s">
        <v>321</v>
      </c>
      <c r="G2052" t="s">
        <v>15957</v>
      </c>
      <c r="H2052" t="s">
        <v>15994</v>
      </c>
      <c r="I2052">
        <v>0</v>
      </c>
      <c r="J2052" t="s">
        <v>8315</v>
      </c>
      <c r="K2052" t="s">
        <v>18179</v>
      </c>
      <c r="L2052">
        <v>24301001</v>
      </c>
      <c r="M2052">
        <v>1020202339739</v>
      </c>
    </row>
    <row r="2053" spans="1:13" x14ac:dyDescent="0.25">
      <c r="A2053">
        <v>243002151</v>
      </c>
      <c r="B2053" t="s">
        <v>7118</v>
      </c>
      <c r="C2053" t="s">
        <v>7118</v>
      </c>
      <c r="D2053" t="s">
        <v>18177</v>
      </c>
      <c r="E2053" t="s">
        <v>7120</v>
      </c>
      <c r="F2053" t="s">
        <v>321</v>
      </c>
      <c r="G2053" t="s">
        <v>15957</v>
      </c>
      <c r="H2053" t="s">
        <v>15994</v>
      </c>
      <c r="I2053">
        <v>4</v>
      </c>
      <c r="J2053" t="s">
        <v>8315</v>
      </c>
      <c r="K2053" t="s">
        <v>18180</v>
      </c>
      <c r="L2053">
        <v>24301001</v>
      </c>
      <c r="M2053">
        <v>1020202340476</v>
      </c>
    </row>
    <row r="2054" spans="1:13" x14ac:dyDescent="0.25">
      <c r="A2054" t="s">
        <v>15123</v>
      </c>
      <c r="B2054" t="s">
        <v>15127</v>
      </c>
      <c r="C2054" t="s">
        <v>15127</v>
      </c>
      <c r="D2054" t="s">
        <v>18177</v>
      </c>
      <c r="E2054" t="s">
        <v>7120</v>
      </c>
      <c r="F2054" t="s">
        <v>321</v>
      </c>
      <c r="G2054" t="s">
        <v>15998</v>
      </c>
      <c r="H2054" t="s">
        <v>15994</v>
      </c>
      <c r="J2054" t="s">
        <v>8315</v>
      </c>
      <c r="K2054" t="s">
        <v>18181</v>
      </c>
      <c r="L2054">
        <v>24301001</v>
      </c>
      <c r="M2054">
        <v>1020202340476</v>
      </c>
    </row>
    <row r="2055" spans="1:13" x14ac:dyDescent="0.25">
      <c r="A2055" t="s">
        <v>15124</v>
      </c>
      <c r="B2055" t="s">
        <v>18182</v>
      </c>
      <c r="C2055" t="s">
        <v>18182</v>
      </c>
      <c r="D2055" t="s">
        <v>18177</v>
      </c>
      <c r="E2055" t="s">
        <v>7120</v>
      </c>
      <c r="F2055" t="s">
        <v>321</v>
      </c>
      <c r="G2055" t="s">
        <v>15998</v>
      </c>
      <c r="H2055" t="s">
        <v>15994</v>
      </c>
      <c r="J2055" t="s">
        <v>8315</v>
      </c>
      <c r="K2055" t="s">
        <v>18183</v>
      </c>
      <c r="L2055">
        <v>24301001</v>
      </c>
      <c r="M2055">
        <v>1020202340476</v>
      </c>
    </row>
    <row r="2056" spans="1:13" x14ac:dyDescent="0.25">
      <c r="A2056" t="s">
        <v>15125</v>
      </c>
      <c r="B2056" t="s">
        <v>18184</v>
      </c>
      <c r="C2056" t="s">
        <v>18184</v>
      </c>
      <c r="D2056" t="s">
        <v>18177</v>
      </c>
      <c r="E2056" t="s">
        <v>7120</v>
      </c>
      <c r="F2056" t="s">
        <v>321</v>
      </c>
      <c r="G2056" t="s">
        <v>15998</v>
      </c>
      <c r="H2056" t="s">
        <v>15994</v>
      </c>
      <c r="J2056" t="s">
        <v>8315</v>
      </c>
      <c r="K2056" t="s">
        <v>18185</v>
      </c>
      <c r="L2056">
        <v>24301001</v>
      </c>
      <c r="M2056">
        <v>1020202340476</v>
      </c>
    </row>
    <row r="2057" spans="1:13" x14ac:dyDescent="0.25">
      <c r="A2057" t="s">
        <v>15126</v>
      </c>
      <c r="B2057" t="s">
        <v>18186</v>
      </c>
      <c r="C2057" t="s">
        <v>18186</v>
      </c>
      <c r="D2057" t="s">
        <v>18177</v>
      </c>
      <c r="E2057" t="s">
        <v>7120</v>
      </c>
      <c r="F2057" t="s">
        <v>321</v>
      </c>
      <c r="G2057" t="s">
        <v>15998</v>
      </c>
      <c r="H2057" t="s">
        <v>15994</v>
      </c>
      <c r="J2057" t="s">
        <v>8315</v>
      </c>
      <c r="K2057" t="s">
        <v>18187</v>
      </c>
      <c r="L2057">
        <v>24301001</v>
      </c>
      <c r="M2057">
        <v>1020202340476</v>
      </c>
    </row>
    <row r="2058" spans="1:13" x14ac:dyDescent="0.25">
      <c r="A2058">
        <v>243002169</v>
      </c>
      <c r="B2058" t="s">
        <v>7110</v>
      </c>
      <c r="C2058" t="s">
        <v>7110</v>
      </c>
      <c r="D2058" t="s">
        <v>18177</v>
      </c>
      <c r="E2058" t="s">
        <v>8279</v>
      </c>
      <c r="F2058" t="s">
        <v>321</v>
      </c>
      <c r="G2058" t="s">
        <v>15957</v>
      </c>
      <c r="H2058" t="s">
        <v>15994</v>
      </c>
      <c r="I2058">
        <v>3</v>
      </c>
      <c r="J2058" t="s">
        <v>8315</v>
      </c>
      <c r="K2058" t="s">
        <v>18188</v>
      </c>
      <c r="L2058">
        <v>24301001</v>
      </c>
      <c r="M2058">
        <v>1020202340432</v>
      </c>
    </row>
    <row r="2059" spans="1:13" x14ac:dyDescent="0.25">
      <c r="A2059" t="s">
        <v>15128</v>
      </c>
      <c r="B2059" t="s">
        <v>15129</v>
      </c>
      <c r="C2059" t="s">
        <v>15129</v>
      </c>
      <c r="D2059" t="s">
        <v>18177</v>
      </c>
      <c r="E2059" t="s">
        <v>8279</v>
      </c>
      <c r="F2059" t="s">
        <v>321</v>
      </c>
      <c r="G2059" t="s">
        <v>15998</v>
      </c>
      <c r="H2059" t="s">
        <v>15994</v>
      </c>
      <c r="J2059" t="s">
        <v>8315</v>
      </c>
      <c r="K2059" t="s">
        <v>18189</v>
      </c>
      <c r="L2059">
        <v>24301001</v>
      </c>
      <c r="M2059">
        <v>1020202340432</v>
      </c>
    </row>
    <row r="2060" spans="1:13" x14ac:dyDescent="0.25">
      <c r="A2060" t="s">
        <v>15130</v>
      </c>
      <c r="B2060" t="s">
        <v>15131</v>
      </c>
      <c r="C2060" t="s">
        <v>15131</v>
      </c>
      <c r="D2060" t="s">
        <v>18177</v>
      </c>
      <c r="E2060" t="s">
        <v>8279</v>
      </c>
      <c r="F2060" t="s">
        <v>321</v>
      </c>
      <c r="G2060" t="s">
        <v>15998</v>
      </c>
      <c r="H2060" t="s">
        <v>15994</v>
      </c>
      <c r="J2060" t="s">
        <v>8315</v>
      </c>
      <c r="K2060" t="s">
        <v>18190</v>
      </c>
      <c r="L2060">
        <v>24301001</v>
      </c>
      <c r="M2060">
        <v>1020202340432</v>
      </c>
    </row>
    <row r="2061" spans="1:13" x14ac:dyDescent="0.25">
      <c r="A2061" t="s">
        <v>15132</v>
      </c>
      <c r="B2061" t="s">
        <v>15133</v>
      </c>
      <c r="C2061" t="s">
        <v>15133</v>
      </c>
      <c r="D2061" t="s">
        <v>18177</v>
      </c>
      <c r="E2061" t="s">
        <v>8279</v>
      </c>
      <c r="F2061" t="s">
        <v>321</v>
      </c>
      <c r="G2061" t="s">
        <v>15998</v>
      </c>
      <c r="H2061" t="s">
        <v>15994</v>
      </c>
      <c r="J2061" t="s">
        <v>8315</v>
      </c>
      <c r="K2061" t="s">
        <v>18191</v>
      </c>
      <c r="L2061">
        <v>24301001</v>
      </c>
      <c r="M2061">
        <v>1020202340432</v>
      </c>
    </row>
    <row r="2062" spans="1:13" x14ac:dyDescent="0.25">
      <c r="A2062">
        <v>243002176</v>
      </c>
      <c r="B2062" t="s">
        <v>8280</v>
      </c>
      <c r="C2062" t="s">
        <v>8280</v>
      </c>
      <c r="D2062" t="s">
        <v>18177</v>
      </c>
      <c r="E2062" t="s">
        <v>7095</v>
      </c>
      <c r="F2062" t="s">
        <v>321</v>
      </c>
      <c r="G2062" t="s">
        <v>15957</v>
      </c>
      <c r="H2062" t="s">
        <v>15994</v>
      </c>
      <c r="I2062">
        <v>0</v>
      </c>
      <c r="J2062" t="s">
        <v>8315</v>
      </c>
      <c r="K2062" t="s">
        <v>10325</v>
      </c>
      <c r="L2062">
        <v>24301001</v>
      </c>
      <c r="M2062">
        <v>1020202339552</v>
      </c>
    </row>
    <row r="2063" spans="1:13" x14ac:dyDescent="0.25">
      <c r="A2063">
        <v>243002183</v>
      </c>
      <c r="B2063" t="s">
        <v>7121</v>
      </c>
      <c r="C2063" t="s">
        <v>7121</v>
      </c>
      <c r="D2063" t="s">
        <v>18177</v>
      </c>
      <c r="E2063" t="s">
        <v>7123</v>
      </c>
      <c r="F2063" t="s">
        <v>321</v>
      </c>
      <c r="G2063" t="s">
        <v>15957</v>
      </c>
      <c r="H2063" t="s">
        <v>15994</v>
      </c>
      <c r="I2063">
        <v>0</v>
      </c>
      <c r="J2063" t="s">
        <v>8315</v>
      </c>
      <c r="K2063" t="s">
        <v>18192</v>
      </c>
      <c r="L2063">
        <v>24301001</v>
      </c>
      <c r="M2063">
        <v>1020202339508</v>
      </c>
    </row>
    <row r="2064" spans="1:13" x14ac:dyDescent="0.25">
      <c r="A2064">
        <v>243002190</v>
      </c>
      <c r="B2064" t="s">
        <v>7112</v>
      </c>
      <c r="C2064" t="s">
        <v>7112</v>
      </c>
      <c r="D2064" t="s">
        <v>18177</v>
      </c>
      <c r="E2064" t="s">
        <v>7114</v>
      </c>
      <c r="F2064" t="s">
        <v>566</v>
      </c>
      <c r="G2064" t="s">
        <v>15957</v>
      </c>
      <c r="H2064" t="s">
        <v>15994</v>
      </c>
      <c r="I2064">
        <v>1</v>
      </c>
      <c r="J2064" t="s">
        <v>8315</v>
      </c>
      <c r="K2064" t="s">
        <v>18193</v>
      </c>
      <c r="L2064">
        <v>24301001</v>
      </c>
      <c r="M2064">
        <v>1020202339486</v>
      </c>
    </row>
    <row r="2065" spans="1:13" x14ac:dyDescent="0.25">
      <c r="A2065" t="s">
        <v>15134</v>
      </c>
      <c r="B2065" t="s">
        <v>15135</v>
      </c>
      <c r="C2065" t="s">
        <v>15135</v>
      </c>
      <c r="D2065" t="s">
        <v>18177</v>
      </c>
      <c r="E2065" t="s">
        <v>7114</v>
      </c>
      <c r="F2065" t="s">
        <v>566</v>
      </c>
      <c r="G2065" t="s">
        <v>15998</v>
      </c>
      <c r="H2065" t="s">
        <v>15994</v>
      </c>
      <c r="J2065" t="s">
        <v>8315</v>
      </c>
      <c r="K2065" t="s">
        <v>15136</v>
      </c>
      <c r="L2065">
        <v>24301001</v>
      </c>
      <c r="M2065">
        <v>1020202339486</v>
      </c>
    </row>
    <row r="2066" spans="1:13" x14ac:dyDescent="0.25">
      <c r="A2066">
        <v>243002200</v>
      </c>
      <c r="B2066" t="s">
        <v>7104</v>
      </c>
      <c r="C2066" t="s">
        <v>7104</v>
      </c>
      <c r="D2066" t="s">
        <v>18177</v>
      </c>
      <c r="E2066" t="s">
        <v>7106</v>
      </c>
      <c r="F2066" t="s">
        <v>321</v>
      </c>
      <c r="G2066" t="s">
        <v>15957</v>
      </c>
      <c r="H2066" t="s">
        <v>15994</v>
      </c>
      <c r="I2066">
        <v>3</v>
      </c>
      <c r="J2066" t="s">
        <v>8315</v>
      </c>
      <c r="K2066" t="s">
        <v>18194</v>
      </c>
      <c r="L2066">
        <v>24301001</v>
      </c>
      <c r="M2066">
        <v>1020202340840</v>
      </c>
    </row>
    <row r="2067" spans="1:13" x14ac:dyDescent="0.25">
      <c r="A2067" t="s">
        <v>15137</v>
      </c>
      <c r="B2067" t="s">
        <v>15138</v>
      </c>
      <c r="C2067" t="s">
        <v>15138</v>
      </c>
      <c r="D2067" t="s">
        <v>18177</v>
      </c>
      <c r="E2067" t="s">
        <v>7106</v>
      </c>
      <c r="F2067" t="s">
        <v>321</v>
      </c>
      <c r="G2067" t="s">
        <v>15998</v>
      </c>
      <c r="H2067" t="s">
        <v>15994</v>
      </c>
      <c r="J2067" t="s">
        <v>8315</v>
      </c>
      <c r="K2067" t="s">
        <v>18195</v>
      </c>
      <c r="L2067">
        <v>24301001</v>
      </c>
      <c r="M2067">
        <v>1020202340840</v>
      </c>
    </row>
    <row r="2068" spans="1:13" x14ac:dyDescent="0.25">
      <c r="A2068" t="s">
        <v>15139</v>
      </c>
      <c r="B2068" t="s">
        <v>15140</v>
      </c>
      <c r="C2068" t="s">
        <v>15140</v>
      </c>
      <c r="D2068" t="s">
        <v>18177</v>
      </c>
      <c r="E2068" t="s">
        <v>7106</v>
      </c>
      <c r="F2068" t="s">
        <v>321</v>
      </c>
      <c r="G2068" t="s">
        <v>15998</v>
      </c>
      <c r="H2068" t="s">
        <v>15994</v>
      </c>
      <c r="J2068" t="s">
        <v>8315</v>
      </c>
      <c r="K2068" t="s">
        <v>18195</v>
      </c>
      <c r="L2068">
        <v>24301001</v>
      </c>
      <c r="M2068">
        <v>1020202340840</v>
      </c>
    </row>
    <row r="2069" spans="1:13" x14ac:dyDescent="0.25">
      <c r="A2069">
        <v>243002225</v>
      </c>
      <c r="B2069" t="s">
        <v>7107</v>
      </c>
      <c r="C2069" t="s">
        <v>7107</v>
      </c>
      <c r="D2069" t="s">
        <v>18177</v>
      </c>
      <c r="E2069" t="s">
        <v>7109</v>
      </c>
      <c r="F2069" t="s">
        <v>321</v>
      </c>
      <c r="G2069" t="s">
        <v>15957</v>
      </c>
      <c r="H2069" t="s">
        <v>15994</v>
      </c>
      <c r="I2069">
        <v>4</v>
      </c>
      <c r="J2069" t="s">
        <v>8315</v>
      </c>
      <c r="K2069" t="s">
        <v>18196</v>
      </c>
      <c r="L2069">
        <v>24301001</v>
      </c>
      <c r="M2069">
        <v>1020202339475</v>
      </c>
    </row>
    <row r="2070" spans="1:13" x14ac:dyDescent="0.25">
      <c r="A2070" t="s">
        <v>15141</v>
      </c>
      <c r="B2070" t="s">
        <v>15142</v>
      </c>
      <c r="C2070" t="s">
        <v>15142</v>
      </c>
      <c r="D2070" t="s">
        <v>18177</v>
      </c>
      <c r="E2070" t="s">
        <v>7109</v>
      </c>
      <c r="F2070" t="s">
        <v>321</v>
      </c>
      <c r="G2070" t="s">
        <v>15998</v>
      </c>
      <c r="H2070" t="s">
        <v>15994</v>
      </c>
      <c r="J2070" t="s">
        <v>8315</v>
      </c>
      <c r="K2070" t="s">
        <v>15143</v>
      </c>
      <c r="L2070">
        <v>24301001</v>
      </c>
      <c r="M2070">
        <v>1020202339475</v>
      </c>
    </row>
    <row r="2071" spans="1:13" x14ac:dyDescent="0.25">
      <c r="A2071" t="s">
        <v>15144</v>
      </c>
      <c r="B2071" t="s">
        <v>15145</v>
      </c>
      <c r="C2071" t="s">
        <v>15145</v>
      </c>
      <c r="D2071" t="s">
        <v>18177</v>
      </c>
      <c r="E2071" t="s">
        <v>7109</v>
      </c>
      <c r="F2071" t="s">
        <v>321</v>
      </c>
      <c r="G2071" t="s">
        <v>15998</v>
      </c>
      <c r="H2071" t="s">
        <v>15994</v>
      </c>
      <c r="J2071" t="s">
        <v>8315</v>
      </c>
      <c r="K2071" t="s">
        <v>15146</v>
      </c>
      <c r="L2071">
        <v>24301001</v>
      </c>
      <c r="M2071">
        <v>1020202339475</v>
      </c>
    </row>
    <row r="2072" spans="1:13" x14ac:dyDescent="0.25">
      <c r="A2072" t="s">
        <v>15147</v>
      </c>
      <c r="B2072" t="s">
        <v>15148</v>
      </c>
      <c r="C2072" t="s">
        <v>15148</v>
      </c>
      <c r="D2072" t="s">
        <v>18177</v>
      </c>
      <c r="E2072" t="s">
        <v>7109</v>
      </c>
      <c r="F2072" t="s">
        <v>321</v>
      </c>
      <c r="G2072" t="s">
        <v>15998</v>
      </c>
      <c r="H2072" t="s">
        <v>15994</v>
      </c>
      <c r="J2072" t="s">
        <v>8315</v>
      </c>
      <c r="K2072" t="s">
        <v>15149</v>
      </c>
      <c r="L2072">
        <v>24301001</v>
      </c>
      <c r="M2072">
        <v>1020202339475</v>
      </c>
    </row>
    <row r="2073" spans="1:13" x14ac:dyDescent="0.25">
      <c r="A2073" t="s">
        <v>15150</v>
      </c>
      <c r="B2073" t="s">
        <v>15151</v>
      </c>
      <c r="C2073" t="s">
        <v>15151</v>
      </c>
      <c r="D2073" t="s">
        <v>18177</v>
      </c>
      <c r="E2073" t="s">
        <v>7109</v>
      </c>
      <c r="F2073" t="s">
        <v>321</v>
      </c>
      <c r="G2073" t="s">
        <v>15998</v>
      </c>
      <c r="H2073" t="s">
        <v>15994</v>
      </c>
      <c r="J2073" t="s">
        <v>8315</v>
      </c>
      <c r="K2073" t="s">
        <v>15152</v>
      </c>
      <c r="L2073">
        <v>24301001</v>
      </c>
      <c r="M2073">
        <v>1020202339475</v>
      </c>
    </row>
    <row r="2074" spans="1:13" x14ac:dyDescent="0.25">
      <c r="A2074">
        <v>243002257</v>
      </c>
      <c r="B2074" t="s">
        <v>7099</v>
      </c>
      <c r="C2074" t="s">
        <v>7099</v>
      </c>
      <c r="D2074" t="s">
        <v>18177</v>
      </c>
      <c r="E2074" t="s">
        <v>7101</v>
      </c>
      <c r="F2074" t="s">
        <v>321</v>
      </c>
      <c r="G2074" t="s">
        <v>15957</v>
      </c>
      <c r="H2074" t="s">
        <v>15994</v>
      </c>
      <c r="I2074">
        <v>4</v>
      </c>
      <c r="J2074" t="s">
        <v>8315</v>
      </c>
      <c r="K2074" t="s">
        <v>18197</v>
      </c>
      <c r="L2074">
        <v>24301001</v>
      </c>
      <c r="M2074">
        <v>1020202339728</v>
      </c>
    </row>
    <row r="2075" spans="1:13" x14ac:dyDescent="0.25">
      <c r="A2075" t="s">
        <v>15153</v>
      </c>
      <c r="B2075" t="s">
        <v>18198</v>
      </c>
      <c r="C2075" t="s">
        <v>18198</v>
      </c>
      <c r="D2075" t="s">
        <v>18177</v>
      </c>
      <c r="E2075" t="s">
        <v>7101</v>
      </c>
      <c r="F2075" t="s">
        <v>321</v>
      </c>
      <c r="G2075" t="s">
        <v>15998</v>
      </c>
      <c r="H2075" t="s">
        <v>15994</v>
      </c>
      <c r="J2075" t="s">
        <v>8315</v>
      </c>
      <c r="K2075" t="s">
        <v>18199</v>
      </c>
      <c r="L2075">
        <v>24301001</v>
      </c>
      <c r="M2075">
        <v>1020202339728</v>
      </c>
    </row>
    <row r="2076" spans="1:13" x14ac:dyDescent="0.25">
      <c r="A2076" t="s">
        <v>15154</v>
      </c>
      <c r="B2076" t="s">
        <v>18200</v>
      </c>
      <c r="C2076" t="s">
        <v>18200</v>
      </c>
      <c r="D2076" t="s">
        <v>18177</v>
      </c>
      <c r="E2076" t="s">
        <v>7101</v>
      </c>
      <c r="F2076" t="s">
        <v>321</v>
      </c>
      <c r="G2076" t="s">
        <v>15998</v>
      </c>
      <c r="H2076" t="s">
        <v>15994</v>
      </c>
      <c r="J2076" t="s">
        <v>8315</v>
      </c>
      <c r="K2076" t="s">
        <v>18201</v>
      </c>
      <c r="L2076">
        <v>24301001</v>
      </c>
      <c r="M2076">
        <v>1020202339728</v>
      </c>
    </row>
    <row r="2077" spans="1:13" x14ac:dyDescent="0.25">
      <c r="A2077" t="s">
        <v>15155</v>
      </c>
      <c r="B2077" t="s">
        <v>18202</v>
      </c>
      <c r="C2077" t="s">
        <v>18202</v>
      </c>
      <c r="D2077" t="s">
        <v>18177</v>
      </c>
      <c r="E2077" t="s">
        <v>7101</v>
      </c>
      <c r="F2077" t="s">
        <v>321</v>
      </c>
      <c r="G2077" t="s">
        <v>15998</v>
      </c>
      <c r="H2077" t="s">
        <v>15994</v>
      </c>
      <c r="J2077" t="s">
        <v>8315</v>
      </c>
      <c r="K2077" t="s">
        <v>18203</v>
      </c>
      <c r="L2077">
        <v>24301001</v>
      </c>
      <c r="M2077">
        <v>1020202339728</v>
      </c>
    </row>
    <row r="2078" spans="1:13" x14ac:dyDescent="0.25">
      <c r="A2078" t="s">
        <v>15156</v>
      </c>
      <c r="B2078" t="s">
        <v>15157</v>
      </c>
      <c r="C2078" t="s">
        <v>15157</v>
      </c>
      <c r="D2078" t="s">
        <v>18177</v>
      </c>
      <c r="E2078" t="s">
        <v>7101</v>
      </c>
      <c r="F2078" t="s">
        <v>321</v>
      </c>
      <c r="G2078" t="s">
        <v>15998</v>
      </c>
      <c r="H2078" t="s">
        <v>15994</v>
      </c>
      <c r="J2078" t="s">
        <v>8315</v>
      </c>
      <c r="K2078" t="s">
        <v>18204</v>
      </c>
      <c r="L2078">
        <v>24301001</v>
      </c>
      <c r="M2078">
        <v>1020202339728</v>
      </c>
    </row>
    <row r="2079" spans="1:13" x14ac:dyDescent="0.25">
      <c r="A2079">
        <v>243002264</v>
      </c>
      <c r="B2079" t="s">
        <v>18205</v>
      </c>
      <c r="C2079" t="s">
        <v>18205</v>
      </c>
      <c r="D2079" t="s">
        <v>18177</v>
      </c>
      <c r="E2079" t="s">
        <v>6472</v>
      </c>
      <c r="F2079" t="s">
        <v>321</v>
      </c>
      <c r="G2079" t="s">
        <v>15957</v>
      </c>
      <c r="H2079" t="s">
        <v>15994</v>
      </c>
      <c r="I2079">
        <v>0</v>
      </c>
      <c r="J2079" t="s">
        <v>8315</v>
      </c>
      <c r="K2079" t="s">
        <v>18206</v>
      </c>
      <c r="L2079">
        <v>24301001</v>
      </c>
      <c r="M2079">
        <v>1020202339585</v>
      </c>
    </row>
    <row r="2080" spans="1:13" x14ac:dyDescent="0.25">
      <c r="A2080">
        <v>243002271</v>
      </c>
      <c r="B2080" t="s">
        <v>7096</v>
      </c>
      <c r="C2080" t="s">
        <v>7096</v>
      </c>
      <c r="D2080" t="s">
        <v>18177</v>
      </c>
      <c r="E2080" t="s">
        <v>7098</v>
      </c>
      <c r="F2080" t="s">
        <v>321</v>
      </c>
      <c r="G2080" t="s">
        <v>15957</v>
      </c>
      <c r="H2080" t="s">
        <v>15994</v>
      </c>
      <c r="I2080">
        <v>4</v>
      </c>
      <c r="J2080" t="s">
        <v>8315</v>
      </c>
      <c r="K2080" t="s">
        <v>18207</v>
      </c>
      <c r="L2080">
        <v>24301001</v>
      </c>
      <c r="M2080">
        <v>1020202339717</v>
      </c>
    </row>
    <row r="2081" spans="1:13" x14ac:dyDescent="0.25">
      <c r="A2081" t="s">
        <v>15158</v>
      </c>
      <c r="B2081" t="s">
        <v>18208</v>
      </c>
      <c r="C2081" t="s">
        <v>18208</v>
      </c>
      <c r="D2081" t="s">
        <v>18177</v>
      </c>
      <c r="E2081" t="s">
        <v>7098</v>
      </c>
      <c r="F2081" t="s">
        <v>321</v>
      </c>
      <c r="G2081" t="s">
        <v>15998</v>
      </c>
      <c r="H2081" t="s">
        <v>15994</v>
      </c>
      <c r="J2081" t="s">
        <v>8315</v>
      </c>
      <c r="K2081" t="s">
        <v>18209</v>
      </c>
      <c r="L2081">
        <v>24301001</v>
      </c>
      <c r="M2081">
        <v>1020202339717</v>
      </c>
    </row>
    <row r="2082" spans="1:13" x14ac:dyDescent="0.25">
      <c r="A2082" t="s">
        <v>15159</v>
      </c>
      <c r="B2082" t="s">
        <v>18210</v>
      </c>
      <c r="C2082" t="s">
        <v>18210</v>
      </c>
      <c r="D2082" t="s">
        <v>18177</v>
      </c>
      <c r="E2082" t="s">
        <v>7098</v>
      </c>
      <c r="F2082" t="s">
        <v>321</v>
      </c>
      <c r="G2082" t="s">
        <v>15998</v>
      </c>
      <c r="H2082" t="s">
        <v>15994</v>
      </c>
      <c r="J2082" t="s">
        <v>8315</v>
      </c>
      <c r="K2082" t="s">
        <v>18211</v>
      </c>
      <c r="L2082">
        <v>24301001</v>
      </c>
      <c r="M2082">
        <v>1020202339717</v>
      </c>
    </row>
    <row r="2083" spans="1:13" x14ac:dyDescent="0.25">
      <c r="A2083" t="s">
        <v>15160</v>
      </c>
      <c r="B2083" t="s">
        <v>15161</v>
      </c>
      <c r="C2083" t="s">
        <v>15161</v>
      </c>
      <c r="D2083" t="s">
        <v>18177</v>
      </c>
      <c r="E2083" t="s">
        <v>7098</v>
      </c>
      <c r="F2083" t="s">
        <v>321</v>
      </c>
      <c r="G2083" t="s">
        <v>15998</v>
      </c>
      <c r="H2083" t="s">
        <v>15994</v>
      </c>
      <c r="J2083" t="s">
        <v>8315</v>
      </c>
      <c r="K2083" t="s">
        <v>18212</v>
      </c>
      <c r="L2083">
        <v>24301001</v>
      </c>
      <c r="M2083">
        <v>1020202339717</v>
      </c>
    </row>
    <row r="2084" spans="1:13" x14ac:dyDescent="0.25">
      <c r="A2084" t="s">
        <v>15162</v>
      </c>
      <c r="B2084" t="s">
        <v>15163</v>
      </c>
      <c r="C2084" t="s">
        <v>15163</v>
      </c>
      <c r="D2084" t="s">
        <v>18177</v>
      </c>
      <c r="E2084" t="s">
        <v>7098</v>
      </c>
      <c r="F2084" t="s">
        <v>321</v>
      </c>
      <c r="G2084" t="s">
        <v>15998</v>
      </c>
      <c r="H2084" t="s">
        <v>15994</v>
      </c>
      <c r="J2084" t="s">
        <v>8315</v>
      </c>
      <c r="K2084" t="s">
        <v>18213</v>
      </c>
      <c r="L2084">
        <v>24301001</v>
      </c>
      <c r="M2084">
        <v>1020202339717</v>
      </c>
    </row>
    <row r="2085" spans="1:13" x14ac:dyDescent="0.25">
      <c r="A2085">
        <v>243002289</v>
      </c>
      <c r="B2085" t="s">
        <v>7115</v>
      </c>
      <c r="C2085" t="s">
        <v>7115</v>
      </c>
      <c r="D2085" t="s">
        <v>18177</v>
      </c>
      <c r="E2085" t="s">
        <v>7117</v>
      </c>
      <c r="F2085" t="s">
        <v>321</v>
      </c>
      <c r="G2085" t="s">
        <v>15957</v>
      </c>
      <c r="H2085" t="s">
        <v>15994</v>
      </c>
      <c r="I2085">
        <v>4</v>
      </c>
      <c r="J2085" t="s">
        <v>8315</v>
      </c>
      <c r="K2085" t="s">
        <v>18214</v>
      </c>
      <c r="L2085">
        <v>24301001</v>
      </c>
      <c r="M2085">
        <v>1020202340201</v>
      </c>
    </row>
    <row r="2086" spans="1:13" x14ac:dyDescent="0.25">
      <c r="A2086" t="s">
        <v>15164</v>
      </c>
      <c r="B2086" t="s">
        <v>18215</v>
      </c>
      <c r="C2086" t="s">
        <v>18215</v>
      </c>
      <c r="D2086" t="s">
        <v>18177</v>
      </c>
      <c r="E2086" t="s">
        <v>7117</v>
      </c>
      <c r="F2086" t="s">
        <v>321</v>
      </c>
      <c r="G2086" t="s">
        <v>15998</v>
      </c>
      <c r="H2086" t="s">
        <v>15994</v>
      </c>
      <c r="J2086" t="s">
        <v>8315</v>
      </c>
      <c r="K2086" t="s">
        <v>18216</v>
      </c>
      <c r="L2086">
        <v>24301001</v>
      </c>
      <c r="M2086">
        <v>1020202340201</v>
      </c>
    </row>
    <row r="2087" spans="1:13" x14ac:dyDescent="0.25">
      <c r="A2087" t="s">
        <v>15165</v>
      </c>
      <c r="B2087" t="s">
        <v>18217</v>
      </c>
      <c r="C2087" t="s">
        <v>18217</v>
      </c>
      <c r="D2087" t="s">
        <v>18177</v>
      </c>
      <c r="E2087" t="s">
        <v>7117</v>
      </c>
      <c r="F2087" t="s">
        <v>321</v>
      </c>
      <c r="G2087" t="s">
        <v>15998</v>
      </c>
      <c r="H2087" t="s">
        <v>15994</v>
      </c>
      <c r="J2087" t="s">
        <v>8315</v>
      </c>
      <c r="K2087" t="s">
        <v>18218</v>
      </c>
      <c r="L2087">
        <v>24301001</v>
      </c>
      <c r="M2087">
        <v>1020202340201</v>
      </c>
    </row>
    <row r="2088" spans="1:13" x14ac:dyDescent="0.25">
      <c r="A2088" t="s">
        <v>15166</v>
      </c>
      <c r="B2088" t="s">
        <v>18219</v>
      </c>
      <c r="C2088" t="s">
        <v>18219</v>
      </c>
      <c r="D2088" t="s">
        <v>18177</v>
      </c>
      <c r="E2088" t="s">
        <v>7117</v>
      </c>
      <c r="F2088" t="s">
        <v>321</v>
      </c>
      <c r="G2088" t="s">
        <v>15998</v>
      </c>
      <c r="H2088" t="s">
        <v>15994</v>
      </c>
      <c r="J2088" t="s">
        <v>8315</v>
      </c>
      <c r="K2088" t="s">
        <v>18220</v>
      </c>
      <c r="L2088">
        <v>24301001</v>
      </c>
      <c r="M2088">
        <v>1020202340201</v>
      </c>
    </row>
    <row r="2089" spans="1:13" x14ac:dyDescent="0.25">
      <c r="A2089" t="s">
        <v>15167</v>
      </c>
      <c r="B2089" t="s">
        <v>18221</v>
      </c>
      <c r="C2089" t="s">
        <v>18221</v>
      </c>
      <c r="D2089" t="s">
        <v>18177</v>
      </c>
      <c r="E2089" t="s">
        <v>7117</v>
      </c>
      <c r="F2089" t="s">
        <v>321</v>
      </c>
      <c r="G2089" t="s">
        <v>15998</v>
      </c>
      <c r="H2089" t="s">
        <v>15994</v>
      </c>
      <c r="J2089" t="s">
        <v>8315</v>
      </c>
      <c r="K2089" t="s">
        <v>16318</v>
      </c>
      <c r="L2089">
        <v>24301001</v>
      </c>
      <c r="M2089">
        <v>1020202340201</v>
      </c>
    </row>
    <row r="2090" spans="1:13" x14ac:dyDescent="0.25">
      <c r="A2090">
        <v>243002296</v>
      </c>
      <c r="B2090" t="s">
        <v>7124</v>
      </c>
      <c r="C2090" t="s">
        <v>7124</v>
      </c>
      <c r="D2090" t="s">
        <v>18177</v>
      </c>
      <c r="E2090" t="s">
        <v>7126</v>
      </c>
      <c r="F2090" t="s">
        <v>321</v>
      </c>
      <c r="G2090" t="s">
        <v>15957</v>
      </c>
      <c r="H2090" t="s">
        <v>15994</v>
      </c>
      <c r="I2090">
        <v>2</v>
      </c>
      <c r="J2090" t="s">
        <v>8315</v>
      </c>
      <c r="K2090" t="s">
        <v>18222</v>
      </c>
      <c r="L2090">
        <v>24301001</v>
      </c>
      <c r="M2090">
        <v>1020202340223</v>
      </c>
    </row>
    <row r="2091" spans="1:13" x14ac:dyDescent="0.25">
      <c r="A2091" t="s">
        <v>15168</v>
      </c>
      <c r="B2091" t="s">
        <v>18223</v>
      </c>
      <c r="C2091" t="s">
        <v>18223</v>
      </c>
      <c r="D2091" t="s">
        <v>18177</v>
      </c>
      <c r="E2091" t="s">
        <v>7126</v>
      </c>
      <c r="F2091" t="s">
        <v>321</v>
      </c>
      <c r="G2091" t="s">
        <v>15998</v>
      </c>
      <c r="H2091" t="s">
        <v>15994</v>
      </c>
      <c r="J2091" t="s">
        <v>8315</v>
      </c>
      <c r="K2091" t="s">
        <v>18224</v>
      </c>
      <c r="L2091">
        <v>24301001</v>
      </c>
      <c r="M2091">
        <v>1020202340223</v>
      </c>
    </row>
    <row r="2092" spans="1:13" x14ac:dyDescent="0.25">
      <c r="A2092" t="s">
        <v>15169</v>
      </c>
      <c r="B2092" t="s">
        <v>18225</v>
      </c>
      <c r="C2092" t="s">
        <v>18225</v>
      </c>
      <c r="D2092" t="s">
        <v>18177</v>
      </c>
      <c r="E2092" t="s">
        <v>7126</v>
      </c>
      <c r="F2092" t="s">
        <v>321</v>
      </c>
      <c r="G2092" t="s">
        <v>15998</v>
      </c>
      <c r="H2092" t="s">
        <v>15994</v>
      </c>
      <c r="J2092" t="s">
        <v>8315</v>
      </c>
      <c r="K2092" t="s">
        <v>18226</v>
      </c>
      <c r="L2092">
        <v>24301001</v>
      </c>
      <c r="M2092">
        <v>1020202340223</v>
      </c>
    </row>
    <row r="2093" spans="1:13" x14ac:dyDescent="0.25">
      <c r="A2093">
        <v>243002673</v>
      </c>
      <c r="B2093" t="s">
        <v>18227</v>
      </c>
      <c r="C2093" t="s">
        <v>18227</v>
      </c>
      <c r="D2093" t="s">
        <v>18177</v>
      </c>
      <c r="E2093" t="s">
        <v>18228</v>
      </c>
      <c r="F2093" t="s">
        <v>321</v>
      </c>
      <c r="G2093" t="s">
        <v>15957</v>
      </c>
      <c r="H2093" t="s">
        <v>15994</v>
      </c>
      <c r="I2093">
        <v>0</v>
      </c>
      <c r="J2093" t="s">
        <v>8315</v>
      </c>
      <c r="K2093" t="s">
        <v>18229</v>
      </c>
      <c r="L2093">
        <v>24301001</v>
      </c>
      <c r="M2093">
        <v>1020202339519</v>
      </c>
    </row>
    <row r="2094" spans="1:13" x14ac:dyDescent="0.25">
      <c r="A2094">
        <v>243002715</v>
      </c>
      <c r="B2094" t="s">
        <v>18230</v>
      </c>
      <c r="C2094" t="s">
        <v>18230</v>
      </c>
      <c r="D2094" t="s">
        <v>18177</v>
      </c>
      <c r="E2094" t="s">
        <v>6478</v>
      </c>
      <c r="F2094" t="s">
        <v>549</v>
      </c>
      <c r="G2094" t="s">
        <v>15957</v>
      </c>
      <c r="H2094" t="s">
        <v>15994</v>
      </c>
      <c r="I2094">
        <v>2</v>
      </c>
      <c r="J2094" t="s">
        <v>8315</v>
      </c>
      <c r="K2094" t="s">
        <v>18231</v>
      </c>
      <c r="L2094">
        <v>24301001</v>
      </c>
      <c r="M2094">
        <v>1020202340487</v>
      </c>
    </row>
    <row r="2095" spans="1:13" x14ac:dyDescent="0.25">
      <c r="A2095" t="s">
        <v>15170</v>
      </c>
      <c r="B2095" t="s">
        <v>15171</v>
      </c>
      <c r="C2095" t="s">
        <v>15171</v>
      </c>
      <c r="D2095" t="s">
        <v>18177</v>
      </c>
      <c r="E2095" t="s">
        <v>6478</v>
      </c>
      <c r="F2095" t="s">
        <v>549</v>
      </c>
      <c r="G2095" t="s">
        <v>15998</v>
      </c>
      <c r="H2095" t="s">
        <v>15994</v>
      </c>
      <c r="J2095" t="s">
        <v>8315</v>
      </c>
      <c r="K2095" t="s">
        <v>15172</v>
      </c>
      <c r="L2095">
        <v>24301001</v>
      </c>
      <c r="M2095">
        <v>1020202340487</v>
      </c>
    </row>
    <row r="2096" spans="1:13" x14ac:dyDescent="0.25">
      <c r="A2096" t="s">
        <v>15173</v>
      </c>
      <c r="B2096" t="s">
        <v>15174</v>
      </c>
      <c r="C2096" t="s">
        <v>15174</v>
      </c>
      <c r="D2096" t="s">
        <v>18177</v>
      </c>
      <c r="E2096" t="s">
        <v>6478</v>
      </c>
      <c r="F2096" t="s">
        <v>549</v>
      </c>
      <c r="G2096" t="s">
        <v>15998</v>
      </c>
      <c r="H2096" t="s">
        <v>15994</v>
      </c>
      <c r="J2096" t="s">
        <v>8315</v>
      </c>
      <c r="K2096" t="s">
        <v>15175</v>
      </c>
      <c r="L2096">
        <v>24301001</v>
      </c>
      <c r="M2096">
        <v>1020202340487</v>
      </c>
    </row>
    <row r="2097" spans="1:13" x14ac:dyDescent="0.25">
      <c r="A2097">
        <v>243002747</v>
      </c>
      <c r="B2097" t="s">
        <v>18232</v>
      </c>
      <c r="C2097" t="s">
        <v>18232</v>
      </c>
      <c r="D2097" t="s">
        <v>18177</v>
      </c>
      <c r="E2097" t="s">
        <v>6469</v>
      </c>
      <c r="F2097" t="s">
        <v>549</v>
      </c>
      <c r="G2097" t="s">
        <v>15957</v>
      </c>
      <c r="H2097" t="s">
        <v>15994</v>
      </c>
      <c r="I2097">
        <v>18</v>
      </c>
      <c r="J2097" t="s">
        <v>8315</v>
      </c>
      <c r="K2097" t="s">
        <v>18233</v>
      </c>
      <c r="L2097">
        <v>24301001</v>
      </c>
      <c r="M2097">
        <v>1020202340510</v>
      </c>
    </row>
    <row r="2098" spans="1:13" x14ac:dyDescent="0.25">
      <c r="A2098" t="s">
        <v>15176</v>
      </c>
      <c r="B2098" t="s">
        <v>15177</v>
      </c>
      <c r="C2098" t="s">
        <v>15177</v>
      </c>
      <c r="D2098" t="s">
        <v>18177</v>
      </c>
      <c r="E2098" t="s">
        <v>6469</v>
      </c>
      <c r="F2098" t="s">
        <v>549</v>
      </c>
      <c r="G2098" t="s">
        <v>15998</v>
      </c>
      <c r="H2098" t="s">
        <v>15994</v>
      </c>
      <c r="J2098" t="s">
        <v>8315</v>
      </c>
      <c r="K2098" t="s">
        <v>18207</v>
      </c>
      <c r="L2098">
        <v>24301001</v>
      </c>
      <c r="M2098">
        <v>1020202340510</v>
      </c>
    </row>
    <row r="2099" spans="1:13" x14ac:dyDescent="0.25">
      <c r="A2099" t="s">
        <v>15178</v>
      </c>
      <c r="B2099" t="s">
        <v>15180</v>
      </c>
      <c r="C2099" t="s">
        <v>15180</v>
      </c>
      <c r="D2099" t="s">
        <v>18177</v>
      </c>
      <c r="E2099" t="s">
        <v>6469</v>
      </c>
      <c r="F2099" t="s">
        <v>549</v>
      </c>
      <c r="G2099" t="s">
        <v>15998</v>
      </c>
      <c r="H2099" t="s">
        <v>15994</v>
      </c>
      <c r="J2099" t="s">
        <v>8315</v>
      </c>
      <c r="K2099" t="s">
        <v>18234</v>
      </c>
      <c r="L2099">
        <v>24301001</v>
      </c>
      <c r="M2099">
        <v>1020202340510</v>
      </c>
    </row>
    <row r="2100" spans="1:13" x14ac:dyDescent="0.25">
      <c r="A2100" t="s">
        <v>15179</v>
      </c>
      <c r="B2100" t="s">
        <v>15182</v>
      </c>
      <c r="C2100" t="s">
        <v>15182</v>
      </c>
      <c r="D2100" t="s">
        <v>18177</v>
      </c>
      <c r="E2100" t="s">
        <v>6469</v>
      </c>
      <c r="F2100" t="s">
        <v>549</v>
      </c>
      <c r="G2100" t="s">
        <v>15998</v>
      </c>
      <c r="H2100" t="s">
        <v>15994</v>
      </c>
      <c r="J2100" t="s">
        <v>8315</v>
      </c>
      <c r="K2100" t="s">
        <v>18235</v>
      </c>
      <c r="L2100">
        <v>24301001</v>
      </c>
      <c r="M2100">
        <v>1020202340510</v>
      </c>
    </row>
    <row r="2101" spans="1:13" x14ac:dyDescent="0.25">
      <c r="A2101" t="s">
        <v>15181</v>
      </c>
      <c r="B2101" t="s">
        <v>15184</v>
      </c>
      <c r="C2101" t="s">
        <v>15184</v>
      </c>
      <c r="D2101" t="s">
        <v>18177</v>
      </c>
      <c r="E2101" t="s">
        <v>6469</v>
      </c>
      <c r="F2101" t="s">
        <v>549</v>
      </c>
      <c r="G2101" t="s">
        <v>15998</v>
      </c>
      <c r="H2101" t="s">
        <v>15994</v>
      </c>
      <c r="J2101" t="s">
        <v>8315</v>
      </c>
      <c r="K2101" t="s">
        <v>18236</v>
      </c>
      <c r="L2101">
        <v>24301001</v>
      </c>
      <c r="M2101">
        <v>1020202340510</v>
      </c>
    </row>
    <row r="2102" spans="1:13" x14ac:dyDescent="0.25">
      <c r="A2102" t="s">
        <v>15183</v>
      </c>
      <c r="B2102" t="s">
        <v>15186</v>
      </c>
      <c r="C2102" t="s">
        <v>15186</v>
      </c>
      <c r="D2102" t="s">
        <v>18177</v>
      </c>
      <c r="E2102" t="s">
        <v>6469</v>
      </c>
      <c r="F2102" t="s">
        <v>549</v>
      </c>
      <c r="G2102" t="s">
        <v>15998</v>
      </c>
      <c r="H2102" t="s">
        <v>15994</v>
      </c>
      <c r="J2102" t="s">
        <v>8315</v>
      </c>
      <c r="K2102" t="s">
        <v>18237</v>
      </c>
      <c r="L2102">
        <v>24301001</v>
      </c>
      <c r="M2102">
        <v>1020202340510</v>
      </c>
    </row>
    <row r="2103" spans="1:13" x14ac:dyDescent="0.25">
      <c r="A2103" t="s">
        <v>15185</v>
      </c>
      <c r="B2103" t="s">
        <v>15188</v>
      </c>
      <c r="C2103" t="s">
        <v>15188</v>
      </c>
      <c r="D2103" t="s">
        <v>18177</v>
      </c>
      <c r="E2103" t="s">
        <v>6469</v>
      </c>
      <c r="F2103" t="s">
        <v>549</v>
      </c>
      <c r="G2103" t="s">
        <v>15998</v>
      </c>
      <c r="H2103" t="s">
        <v>15994</v>
      </c>
      <c r="J2103" t="s">
        <v>8315</v>
      </c>
      <c r="K2103" t="s">
        <v>18238</v>
      </c>
      <c r="L2103">
        <v>24301001</v>
      </c>
      <c r="M2103">
        <v>1020202340510</v>
      </c>
    </row>
    <row r="2104" spans="1:13" x14ac:dyDescent="0.25">
      <c r="A2104" t="s">
        <v>15187</v>
      </c>
      <c r="B2104" t="s">
        <v>15190</v>
      </c>
      <c r="C2104" t="s">
        <v>15190</v>
      </c>
      <c r="D2104" t="s">
        <v>18177</v>
      </c>
      <c r="E2104" t="s">
        <v>6469</v>
      </c>
      <c r="F2104" t="s">
        <v>549</v>
      </c>
      <c r="G2104" t="s">
        <v>15998</v>
      </c>
      <c r="H2104" t="s">
        <v>15994</v>
      </c>
      <c r="J2104" t="s">
        <v>8315</v>
      </c>
      <c r="K2104" t="s">
        <v>18239</v>
      </c>
      <c r="L2104">
        <v>24301001</v>
      </c>
      <c r="M2104">
        <v>1020202340510</v>
      </c>
    </row>
    <row r="2105" spans="1:13" x14ac:dyDescent="0.25">
      <c r="A2105" t="s">
        <v>15189</v>
      </c>
      <c r="B2105" t="s">
        <v>15192</v>
      </c>
      <c r="C2105" t="s">
        <v>15192</v>
      </c>
      <c r="D2105" t="s">
        <v>18177</v>
      </c>
      <c r="E2105" t="s">
        <v>6469</v>
      </c>
      <c r="F2105" t="s">
        <v>549</v>
      </c>
      <c r="G2105" t="s">
        <v>15998</v>
      </c>
      <c r="H2105" t="s">
        <v>15994</v>
      </c>
      <c r="J2105" t="s">
        <v>8315</v>
      </c>
      <c r="K2105" t="s">
        <v>18240</v>
      </c>
      <c r="L2105">
        <v>24301001</v>
      </c>
      <c r="M2105">
        <v>1020202340510</v>
      </c>
    </row>
    <row r="2106" spans="1:13" x14ac:dyDescent="0.25">
      <c r="A2106" t="s">
        <v>15191</v>
      </c>
      <c r="B2106" t="s">
        <v>15194</v>
      </c>
      <c r="C2106" t="s">
        <v>15194</v>
      </c>
      <c r="D2106" t="s">
        <v>18177</v>
      </c>
      <c r="E2106" t="s">
        <v>6469</v>
      </c>
      <c r="F2106" t="s">
        <v>549</v>
      </c>
      <c r="G2106" t="s">
        <v>15998</v>
      </c>
      <c r="H2106" t="s">
        <v>15994</v>
      </c>
      <c r="J2106" t="s">
        <v>8315</v>
      </c>
      <c r="K2106" t="s">
        <v>18241</v>
      </c>
      <c r="L2106">
        <v>24301001</v>
      </c>
      <c r="M2106">
        <v>1020202340510</v>
      </c>
    </row>
    <row r="2107" spans="1:13" x14ac:dyDescent="0.25">
      <c r="A2107" t="s">
        <v>15193</v>
      </c>
      <c r="B2107" t="s">
        <v>18242</v>
      </c>
      <c r="C2107" t="s">
        <v>18242</v>
      </c>
      <c r="D2107" t="s">
        <v>18177</v>
      </c>
      <c r="E2107" t="s">
        <v>6469</v>
      </c>
      <c r="F2107" t="s">
        <v>549</v>
      </c>
      <c r="G2107" t="s">
        <v>15998</v>
      </c>
      <c r="H2107" t="s">
        <v>15994</v>
      </c>
      <c r="J2107" t="s">
        <v>8315</v>
      </c>
      <c r="K2107" t="s">
        <v>18243</v>
      </c>
      <c r="L2107">
        <v>24301001</v>
      </c>
      <c r="M2107">
        <v>1020202340510</v>
      </c>
    </row>
    <row r="2108" spans="1:13" x14ac:dyDescent="0.25">
      <c r="A2108">
        <v>243004783</v>
      </c>
      <c r="B2108" t="s">
        <v>18245</v>
      </c>
      <c r="C2108" t="s">
        <v>18245</v>
      </c>
      <c r="D2108" t="s">
        <v>18177</v>
      </c>
      <c r="E2108" t="s">
        <v>6481</v>
      </c>
      <c r="F2108" t="s">
        <v>1479</v>
      </c>
      <c r="G2108" t="s">
        <v>15957</v>
      </c>
      <c r="H2108" t="s">
        <v>15994</v>
      </c>
      <c r="I2108">
        <v>1</v>
      </c>
      <c r="J2108" t="s">
        <v>8315</v>
      </c>
      <c r="K2108" t="s">
        <v>10343</v>
      </c>
      <c r="L2108">
        <v>24301001</v>
      </c>
      <c r="M2108">
        <v>1130280009595</v>
      </c>
    </row>
    <row r="2109" spans="1:13" x14ac:dyDescent="0.25">
      <c r="A2109" t="s">
        <v>15195</v>
      </c>
      <c r="B2109" t="s">
        <v>15196</v>
      </c>
      <c r="C2109" t="s">
        <v>15196</v>
      </c>
      <c r="D2109" t="s">
        <v>18177</v>
      </c>
      <c r="E2109" t="s">
        <v>6481</v>
      </c>
      <c r="F2109" t="s">
        <v>1479</v>
      </c>
      <c r="G2109" t="s">
        <v>15998</v>
      </c>
      <c r="H2109" t="s">
        <v>15994</v>
      </c>
      <c r="J2109" t="s">
        <v>8315</v>
      </c>
      <c r="K2109" t="s">
        <v>18218</v>
      </c>
      <c r="L2109">
        <v>24301001</v>
      </c>
      <c r="M2109">
        <v>1130280009595</v>
      </c>
    </row>
    <row r="2110" spans="1:13" x14ac:dyDescent="0.25">
      <c r="A2110" t="s">
        <v>15197</v>
      </c>
      <c r="B2110" t="s">
        <v>15198</v>
      </c>
      <c r="C2110" t="s">
        <v>15198</v>
      </c>
      <c r="D2110" t="s">
        <v>18177</v>
      </c>
      <c r="E2110" t="s">
        <v>6481</v>
      </c>
      <c r="F2110" t="s">
        <v>1479</v>
      </c>
      <c r="G2110" t="s">
        <v>15998</v>
      </c>
      <c r="H2110" t="s">
        <v>15994</v>
      </c>
      <c r="J2110" t="s">
        <v>8416</v>
      </c>
      <c r="K2110" t="s">
        <v>15199</v>
      </c>
      <c r="L2110">
        <v>24301001</v>
      </c>
      <c r="M2110">
        <v>1130280009595</v>
      </c>
    </row>
    <row r="2111" spans="1:13" x14ac:dyDescent="0.25">
      <c r="A2111">
        <v>245008575</v>
      </c>
      <c r="B2111" t="s">
        <v>7432</v>
      </c>
      <c r="C2111" t="s">
        <v>7432</v>
      </c>
      <c r="D2111" t="s">
        <v>18246</v>
      </c>
      <c r="E2111" t="s">
        <v>7434</v>
      </c>
      <c r="F2111" t="s">
        <v>321</v>
      </c>
      <c r="G2111" t="s">
        <v>15957</v>
      </c>
      <c r="H2111" t="s">
        <v>15994</v>
      </c>
      <c r="I2111">
        <v>0</v>
      </c>
      <c r="J2111" t="s">
        <v>8315</v>
      </c>
      <c r="K2111" t="s">
        <v>18250</v>
      </c>
      <c r="L2111">
        <v>24501001</v>
      </c>
      <c r="M2111">
        <v>1030202315428</v>
      </c>
    </row>
    <row r="2112" spans="1:13" x14ac:dyDescent="0.25">
      <c r="A2112">
        <v>245008688</v>
      </c>
      <c r="B2112" t="s">
        <v>7441</v>
      </c>
      <c r="C2112" t="s">
        <v>7441</v>
      </c>
      <c r="D2112" t="s">
        <v>18246</v>
      </c>
      <c r="E2112" t="s">
        <v>7443</v>
      </c>
      <c r="F2112" t="s">
        <v>321</v>
      </c>
      <c r="G2112" t="s">
        <v>15957</v>
      </c>
      <c r="H2112" t="s">
        <v>15994</v>
      </c>
      <c r="I2112">
        <v>2</v>
      </c>
      <c r="J2112" t="s">
        <v>8315</v>
      </c>
      <c r="K2112" t="s">
        <v>18251</v>
      </c>
      <c r="L2112">
        <v>24501001</v>
      </c>
      <c r="M2112">
        <v>1020201301581</v>
      </c>
    </row>
    <row r="2113" spans="1:13" x14ac:dyDescent="0.25">
      <c r="A2113" t="s">
        <v>15204</v>
      </c>
      <c r="B2113" t="s">
        <v>15205</v>
      </c>
      <c r="C2113" t="s">
        <v>15205</v>
      </c>
      <c r="D2113" t="s">
        <v>18246</v>
      </c>
      <c r="E2113" t="s">
        <v>7443</v>
      </c>
      <c r="F2113" t="s">
        <v>321</v>
      </c>
      <c r="G2113" t="s">
        <v>15998</v>
      </c>
      <c r="H2113" t="s">
        <v>15994</v>
      </c>
      <c r="J2113" t="s">
        <v>8315</v>
      </c>
      <c r="K2113" t="s">
        <v>18252</v>
      </c>
      <c r="L2113">
        <v>24501001</v>
      </c>
      <c r="M2113">
        <v>1020201301581</v>
      </c>
    </row>
    <row r="2114" spans="1:13" x14ac:dyDescent="0.25">
      <c r="A2114" t="s">
        <v>15206</v>
      </c>
      <c r="B2114" t="s">
        <v>15207</v>
      </c>
      <c r="C2114" t="s">
        <v>15207</v>
      </c>
      <c r="D2114" t="s">
        <v>18246</v>
      </c>
      <c r="E2114" t="s">
        <v>7443</v>
      </c>
      <c r="F2114" t="s">
        <v>321</v>
      </c>
      <c r="G2114" t="s">
        <v>15998</v>
      </c>
      <c r="H2114" t="s">
        <v>15994</v>
      </c>
      <c r="J2114" t="s">
        <v>8315</v>
      </c>
      <c r="K2114" t="s">
        <v>18253</v>
      </c>
      <c r="L2114">
        <v>24501001</v>
      </c>
      <c r="M2114">
        <v>1020201301581</v>
      </c>
    </row>
    <row r="2115" spans="1:13" x14ac:dyDescent="0.25">
      <c r="A2115">
        <v>245008705</v>
      </c>
      <c r="B2115" t="s">
        <v>18254</v>
      </c>
      <c r="C2115" t="s">
        <v>18254</v>
      </c>
      <c r="D2115" t="s">
        <v>18246</v>
      </c>
      <c r="E2115" t="s">
        <v>7446</v>
      </c>
      <c r="F2115" t="s">
        <v>556</v>
      </c>
      <c r="G2115" t="s">
        <v>15957</v>
      </c>
      <c r="H2115" t="s">
        <v>15994</v>
      </c>
      <c r="I2115">
        <v>2</v>
      </c>
      <c r="J2115" t="s">
        <v>8315</v>
      </c>
      <c r="K2115" t="s">
        <v>18255</v>
      </c>
      <c r="L2115">
        <v>24501001</v>
      </c>
      <c r="M2115">
        <v>1020201300800</v>
      </c>
    </row>
    <row r="2116" spans="1:13" x14ac:dyDescent="0.25">
      <c r="A2116" t="s">
        <v>15208</v>
      </c>
      <c r="B2116" t="s">
        <v>15209</v>
      </c>
      <c r="C2116" t="s">
        <v>15209</v>
      </c>
      <c r="D2116" t="s">
        <v>18246</v>
      </c>
      <c r="E2116" t="s">
        <v>7446</v>
      </c>
      <c r="F2116" t="s">
        <v>556</v>
      </c>
      <c r="G2116" t="s">
        <v>15998</v>
      </c>
      <c r="H2116" t="s">
        <v>15994</v>
      </c>
      <c r="J2116" t="s">
        <v>8315</v>
      </c>
      <c r="K2116" t="s">
        <v>18256</v>
      </c>
      <c r="L2116">
        <v>24501001</v>
      </c>
      <c r="M2116">
        <v>1020201300800</v>
      </c>
    </row>
    <row r="2117" spans="1:13" x14ac:dyDescent="0.25">
      <c r="A2117" t="s">
        <v>15210</v>
      </c>
      <c r="B2117" t="s">
        <v>15211</v>
      </c>
      <c r="C2117" t="s">
        <v>15211</v>
      </c>
      <c r="D2117" t="s">
        <v>18246</v>
      </c>
      <c r="E2117" t="s">
        <v>7446</v>
      </c>
      <c r="F2117" t="s">
        <v>556</v>
      </c>
      <c r="G2117" t="s">
        <v>15998</v>
      </c>
      <c r="H2117" t="s">
        <v>15994</v>
      </c>
      <c r="J2117" t="s">
        <v>8315</v>
      </c>
      <c r="K2117" t="s">
        <v>15212</v>
      </c>
      <c r="L2117">
        <v>24501001</v>
      </c>
      <c r="M2117">
        <v>1020201300800</v>
      </c>
    </row>
    <row r="2118" spans="1:13" x14ac:dyDescent="0.25">
      <c r="A2118">
        <v>245008751</v>
      </c>
      <c r="B2118" t="s">
        <v>18257</v>
      </c>
      <c r="C2118" t="s">
        <v>18257</v>
      </c>
      <c r="D2118" t="s">
        <v>18246</v>
      </c>
      <c r="E2118" t="s">
        <v>7463</v>
      </c>
      <c r="F2118" t="s">
        <v>414</v>
      </c>
      <c r="G2118" t="s">
        <v>15957</v>
      </c>
      <c r="H2118" t="s">
        <v>15994</v>
      </c>
      <c r="I2118">
        <v>0</v>
      </c>
      <c r="J2118" t="s">
        <v>8315</v>
      </c>
      <c r="K2118" t="s">
        <v>18258</v>
      </c>
      <c r="L2118">
        <v>24501001</v>
      </c>
      <c r="M2118">
        <v>1020201301560</v>
      </c>
    </row>
    <row r="2119" spans="1:13" x14ac:dyDescent="0.25">
      <c r="A2119">
        <v>245008769</v>
      </c>
      <c r="B2119" t="s">
        <v>18259</v>
      </c>
      <c r="C2119" t="s">
        <v>18259</v>
      </c>
      <c r="D2119" t="s">
        <v>18246</v>
      </c>
      <c r="E2119" t="s">
        <v>7363</v>
      </c>
      <c r="F2119" t="s">
        <v>414</v>
      </c>
      <c r="G2119" t="s">
        <v>15957</v>
      </c>
      <c r="H2119" t="s">
        <v>15994</v>
      </c>
      <c r="I2119">
        <v>1</v>
      </c>
      <c r="J2119" t="s">
        <v>8315</v>
      </c>
      <c r="K2119" t="s">
        <v>18260</v>
      </c>
      <c r="L2119">
        <v>24501001</v>
      </c>
      <c r="M2119">
        <v>1020201300943</v>
      </c>
    </row>
    <row r="2120" spans="1:13" x14ac:dyDescent="0.25">
      <c r="A2120" t="s">
        <v>15213</v>
      </c>
      <c r="B2120" t="s">
        <v>15214</v>
      </c>
      <c r="C2120" t="s">
        <v>15214</v>
      </c>
      <c r="D2120" t="s">
        <v>18246</v>
      </c>
      <c r="E2120" t="s">
        <v>7363</v>
      </c>
      <c r="F2120" t="s">
        <v>414</v>
      </c>
      <c r="G2120" t="s">
        <v>15998</v>
      </c>
      <c r="H2120" t="s">
        <v>15994</v>
      </c>
      <c r="J2120" t="s">
        <v>8315</v>
      </c>
      <c r="K2120" t="s">
        <v>15215</v>
      </c>
      <c r="L2120">
        <v>24501001</v>
      </c>
      <c r="M2120">
        <v>1020201300943</v>
      </c>
    </row>
    <row r="2121" spans="1:13" x14ac:dyDescent="0.25">
      <c r="A2121">
        <v>245008776</v>
      </c>
      <c r="B2121" t="s">
        <v>18261</v>
      </c>
      <c r="C2121" t="s">
        <v>18261</v>
      </c>
      <c r="D2121" t="s">
        <v>18246</v>
      </c>
      <c r="E2121" t="s">
        <v>18262</v>
      </c>
      <c r="F2121" t="s">
        <v>921</v>
      </c>
      <c r="G2121" t="s">
        <v>15957</v>
      </c>
      <c r="H2121" t="s">
        <v>15994</v>
      </c>
      <c r="I2121">
        <v>1</v>
      </c>
      <c r="J2121" t="s">
        <v>8315</v>
      </c>
      <c r="K2121" t="s">
        <v>18263</v>
      </c>
      <c r="L2121">
        <v>24501001</v>
      </c>
      <c r="M2121">
        <v>1020201301064</v>
      </c>
    </row>
    <row r="2122" spans="1:13" x14ac:dyDescent="0.25">
      <c r="A2122" t="s">
        <v>15216</v>
      </c>
      <c r="B2122" t="s">
        <v>15217</v>
      </c>
      <c r="C2122" t="s">
        <v>15217</v>
      </c>
      <c r="D2122" t="s">
        <v>18246</v>
      </c>
      <c r="E2122" t="s">
        <v>18262</v>
      </c>
      <c r="F2122" t="s">
        <v>921</v>
      </c>
      <c r="G2122" t="s">
        <v>15998</v>
      </c>
      <c r="H2122" t="s">
        <v>15994</v>
      </c>
      <c r="J2122" t="s">
        <v>8315</v>
      </c>
      <c r="K2122" t="s">
        <v>18264</v>
      </c>
      <c r="L2122">
        <v>24501001</v>
      </c>
      <c r="M2122">
        <v>1020201301064</v>
      </c>
    </row>
    <row r="2123" spans="1:13" x14ac:dyDescent="0.25">
      <c r="A2123">
        <v>245008783</v>
      </c>
      <c r="B2123" t="s">
        <v>18265</v>
      </c>
      <c r="C2123" t="s">
        <v>18265</v>
      </c>
      <c r="D2123" t="s">
        <v>18246</v>
      </c>
      <c r="E2123" t="s">
        <v>18266</v>
      </c>
      <c r="F2123" t="s">
        <v>921</v>
      </c>
      <c r="G2123" t="s">
        <v>15957</v>
      </c>
      <c r="H2123" t="s">
        <v>15994</v>
      </c>
      <c r="I2123">
        <v>0</v>
      </c>
      <c r="J2123" t="s">
        <v>8315</v>
      </c>
      <c r="K2123" t="s">
        <v>18267</v>
      </c>
      <c r="L2123">
        <v>24501001</v>
      </c>
      <c r="M2123">
        <v>1020201301977</v>
      </c>
    </row>
    <row r="2124" spans="1:13" x14ac:dyDescent="0.25">
      <c r="A2124">
        <v>245008938</v>
      </c>
      <c r="B2124" t="s">
        <v>18268</v>
      </c>
      <c r="C2124" t="s">
        <v>18268</v>
      </c>
      <c r="D2124" t="s">
        <v>18246</v>
      </c>
      <c r="E2124" t="s">
        <v>7354</v>
      </c>
      <c r="F2124" t="s">
        <v>414</v>
      </c>
      <c r="G2124" t="s">
        <v>15957</v>
      </c>
      <c r="H2124" t="s">
        <v>15994</v>
      </c>
      <c r="I2124">
        <v>1</v>
      </c>
      <c r="J2124" t="s">
        <v>8315</v>
      </c>
      <c r="K2124" t="s">
        <v>18269</v>
      </c>
      <c r="L2124">
        <v>24501001</v>
      </c>
      <c r="M2124">
        <v>1020201303319</v>
      </c>
    </row>
    <row r="2125" spans="1:13" x14ac:dyDescent="0.25">
      <c r="A2125" t="s">
        <v>15218</v>
      </c>
      <c r="B2125" t="s">
        <v>15219</v>
      </c>
      <c r="C2125" t="s">
        <v>15219</v>
      </c>
      <c r="D2125" t="s">
        <v>18246</v>
      </c>
      <c r="E2125" t="s">
        <v>7354</v>
      </c>
      <c r="F2125" t="s">
        <v>414</v>
      </c>
      <c r="G2125" t="s">
        <v>15998</v>
      </c>
      <c r="H2125" t="s">
        <v>15994</v>
      </c>
      <c r="J2125" t="s">
        <v>8315</v>
      </c>
      <c r="K2125" t="s">
        <v>18270</v>
      </c>
      <c r="L2125">
        <v>24501001</v>
      </c>
      <c r="M2125">
        <v>1020201303319</v>
      </c>
    </row>
    <row r="2126" spans="1:13" x14ac:dyDescent="0.25">
      <c r="A2126">
        <v>245008945</v>
      </c>
      <c r="B2126" t="s">
        <v>7364</v>
      </c>
      <c r="C2126" t="s">
        <v>7364</v>
      </c>
      <c r="D2126" t="s">
        <v>18246</v>
      </c>
      <c r="E2126" t="s">
        <v>7366</v>
      </c>
      <c r="F2126" t="s">
        <v>321</v>
      </c>
      <c r="G2126" t="s">
        <v>15957</v>
      </c>
      <c r="H2126" t="s">
        <v>15994</v>
      </c>
      <c r="I2126">
        <v>1</v>
      </c>
      <c r="J2126" t="s">
        <v>8315</v>
      </c>
      <c r="K2126" t="s">
        <v>18271</v>
      </c>
      <c r="L2126">
        <v>24501001</v>
      </c>
      <c r="M2126">
        <v>1020201300987</v>
      </c>
    </row>
    <row r="2127" spans="1:13" x14ac:dyDescent="0.25">
      <c r="A2127" t="s">
        <v>15220</v>
      </c>
      <c r="B2127" t="s">
        <v>15221</v>
      </c>
      <c r="C2127" t="s">
        <v>15221</v>
      </c>
      <c r="D2127" t="s">
        <v>18246</v>
      </c>
      <c r="E2127" t="s">
        <v>7366</v>
      </c>
      <c r="F2127" t="s">
        <v>321</v>
      </c>
      <c r="G2127" t="s">
        <v>15998</v>
      </c>
      <c r="H2127" t="s">
        <v>15994</v>
      </c>
      <c r="J2127" t="s">
        <v>8315</v>
      </c>
      <c r="K2127" t="s">
        <v>15222</v>
      </c>
      <c r="L2127">
        <v>24501001</v>
      </c>
      <c r="M2127">
        <v>1020201300987</v>
      </c>
    </row>
    <row r="2128" spans="1:13" x14ac:dyDescent="0.25">
      <c r="A2128">
        <v>245008952</v>
      </c>
      <c r="B2128" t="s">
        <v>18272</v>
      </c>
      <c r="C2128" t="s">
        <v>18272</v>
      </c>
      <c r="D2128" t="s">
        <v>18246</v>
      </c>
      <c r="E2128" t="s">
        <v>7460</v>
      </c>
      <c r="F2128" t="s">
        <v>414</v>
      </c>
      <c r="G2128" t="s">
        <v>15957</v>
      </c>
      <c r="H2128" t="s">
        <v>15994</v>
      </c>
      <c r="I2128">
        <v>1</v>
      </c>
      <c r="J2128" t="s">
        <v>8315</v>
      </c>
      <c r="K2128" t="s">
        <v>18273</v>
      </c>
      <c r="L2128">
        <v>24501001</v>
      </c>
      <c r="M2128">
        <v>1020201303011</v>
      </c>
    </row>
    <row r="2129" spans="1:13" x14ac:dyDescent="0.25">
      <c r="A2129" t="s">
        <v>15223</v>
      </c>
      <c r="B2129" t="s">
        <v>15224</v>
      </c>
      <c r="C2129" t="s">
        <v>15224</v>
      </c>
      <c r="D2129" t="s">
        <v>18246</v>
      </c>
      <c r="E2129" t="s">
        <v>7460</v>
      </c>
      <c r="F2129" t="s">
        <v>414</v>
      </c>
      <c r="G2129" t="s">
        <v>15998</v>
      </c>
      <c r="H2129" t="s">
        <v>15994</v>
      </c>
      <c r="J2129" t="s">
        <v>8315</v>
      </c>
      <c r="K2129" t="s">
        <v>18274</v>
      </c>
      <c r="L2129">
        <v>24501001</v>
      </c>
      <c r="M2129">
        <v>1020201303011</v>
      </c>
    </row>
    <row r="2130" spans="1:13" x14ac:dyDescent="0.25">
      <c r="A2130">
        <v>245008960</v>
      </c>
      <c r="B2130" t="s">
        <v>7355</v>
      </c>
      <c r="C2130" t="s">
        <v>7355</v>
      </c>
      <c r="D2130" t="s">
        <v>18246</v>
      </c>
      <c r="E2130" t="s">
        <v>7357</v>
      </c>
      <c r="F2130" t="s">
        <v>321</v>
      </c>
      <c r="G2130" t="s">
        <v>15957</v>
      </c>
      <c r="H2130" t="s">
        <v>15994</v>
      </c>
      <c r="I2130">
        <v>1</v>
      </c>
      <c r="J2130" t="s">
        <v>8315</v>
      </c>
      <c r="K2130" t="s">
        <v>18275</v>
      </c>
      <c r="L2130">
        <v>24501001</v>
      </c>
      <c r="M2130">
        <v>1020201301053</v>
      </c>
    </row>
    <row r="2131" spans="1:13" x14ac:dyDescent="0.25">
      <c r="A2131" t="s">
        <v>15225</v>
      </c>
      <c r="B2131" t="s">
        <v>15226</v>
      </c>
      <c r="C2131" t="s">
        <v>15226</v>
      </c>
      <c r="D2131" t="s">
        <v>18246</v>
      </c>
      <c r="E2131" t="s">
        <v>7357</v>
      </c>
      <c r="F2131" t="s">
        <v>321</v>
      </c>
      <c r="G2131" t="s">
        <v>15998</v>
      </c>
      <c r="H2131" t="s">
        <v>15994</v>
      </c>
      <c r="J2131" t="s">
        <v>8315</v>
      </c>
      <c r="K2131" t="s">
        <v>18276</v>
      </c>
      <c r="L2131">
        <v>24501001</v>
      </c>
      <c r="M2131">
        <v>1020201301053</v>
      </c>
    </row>
    <row r="2132" spans="1:13" x14ac:dyDescent="0.25">
      <c r="A2132">
        <v>245008977</v>
      </c>
      <c r="B2132" t="s">
        <v>7464</v>
      </c>
      <c r="C2132" t="s">
        <v>7464</v>
      </c>
      <c r="D2132" t="s">
        <v>18246</v>
      </c>
      <c r="E2132" t="s">
        <v>7466</v>
      </c>
      <c r="F2132" t="s">
        <v>321</v>
      </c>
      <c r="G2132" t="s">
        <v>15957</v>
      </c>
      <c r="H2132" t="s">
        <v>15994</v>
      </c>
      <c r="I2132">
        <v>0</v>
      </c>
      <c r="J2132" t="s">
        <v>8315</v>
      </c>
      <c r="K2132" t="s">
        <v>18277</v>
      </c>
      <c r="L2132">
        <v>24501001</v>
      </c>
      <c r="M2132">
        <v>1020201300525</v>
      </c>
    </row>
    <row r="2133" spans="1:13" x14ac:dyDescent="0.25">
      <c r="A2133">
        <v>245008991</v>
      </c>
      <c r="B2133" t="s">
        <v>18278</v>
      </c>
      <c r="C2133" t="s">
        <v>18278</v>
      </c>
      <c r="D2133" t="s">
        <v>18246</v>
      </c>
      <c r="E2133" t="s">
        <v>8281</v>
      </c>
      <c r="F2133" t="s">
        <v>921</v>
      </c>
      <c r="G2133" t="s">
        <v>15957</v>
      </c>
      <c r="H2133" t="s">
        <v>15994</v>
      </c>
      <c r="I2133">
        <v>1</v>
      </c>
      <c r="J2133" t="s">
        <v>8315</v>
      </c>
      <c r="K2133" t="s">
        <v>18279</v>
      </c>
      <c r="L2133">
        <v>24501001</v>
      </c>
      <c r="M2133">
        <v>1020201302021</v>
      </c>
    </row>
    <row r="2134" spans="1:13" x14ac:dyDescent="0.25">
      <c r="A2134" t="s">
        <v>15227</v>
      </c>
      <c r="B2134" t="s">
        <v>15228</v>
      </c>
      <c r="C2134" t="s">
        <v>15228</v>
      </c>
      <c r="D2134" t="s">
        <v>18246</v>
      </c>
      <c r="E2134" t="s">
        <v>8281</v>
      </c>
      <c r="F2134" t="s">
        <v>921</v>
      </c>
      <c r="G2134" t="s">
        <v>15998</v>
      </c>
      <c r="H2134" t="s">
        <v>15994</v>
      </c>
      <c r="J2134" t="s">
        <v>8315</v>
      </c>
      <c r="K2134" t="s">
        <v>15229</v>
      </c>
      <c r="L2134">
        <v>24501001</v>
      </c>
      <c r="M2134">
        <v>1020201302021</v>
      </c>
    </row>
    <row r="2135" spans="1:13" x14ac:dyDescent="0.25">
      <c r="A2135">
        <v>245009000</v>
      </c>
      <c r="B2135" t="s">
        <v>7473</v>
      </c>
      <c r="C2135" t="s">
        <v>7473</v>
      </c>
      <c r="D2135" t="s">
        <v>18246</v>
      </c>
      <c r="E2135" t="s">
        <v>7475</v>
      </c>
      <c r="F2135" t="s">
        <v>321</v>
      </c>
      <c r="G2135" t="s">
        <v>15957</v>
      </c>
      <c r="H2135" t="s">
        <v>15994</v>
      </c>
      <c r="I2135">
        <v>0</v>
      </c>
      <c r="J2135" t="s">
        <v>8315</v>
      </c>
      <c r="K2135" t="s">
        <v>18280</v>
      </c>
      <c r="L2135">
        <v>24501001</v>
      </c>
      <c r="M2135">
        <v>1020201300998</v>
      </c>
    </row>
    <row r="2136" spans="1:13" x14ac:dyDescent="0.25">
      <c r="A2136">
        <v>245009025</v>
      </c>
      <c r="B2136" t="s">
        <v>7482</v>
      </c>
      <c r="C2136" t="s">
        <v>7482</v>
      </c>
      <c r="D2136" t="s">
        <v>18246</v>
      </c>
      <c r="E2136" t="s">
        <v>7484</v>
      </c>
      <c r="F2136" t="s">
        <v>321</v>
      </c>
      <c r="G2136" t="s">
        <v>15957</v>
      </c>
      <c r="H2136" t="s">
        <v>15994</v>
      </c>
      <c r="I2136">
        <v>0</v>
      </c>
      <c r="J2136" t="s">
        <v>8315</v>
      </c>
      <c r="K2136" t="s">
        <v>18281</v>
      </c>
      <c r="L2136">
        <v>24501001</v>
      </c>
      <c r="M2136">
        <v>1020201302802</v>
      </c>
    </row>
    <row r="2137" spans="1:13" x14ac:dyDescent="0.25">
      <c r="A2137">
        <v>245009057</v>
      </c>
      <c r="B2137" t="s">
        <v>7426</v>
      </c>
      <c r="C2137" t="s">
        <v>7426</v>
      </c>
      <c r="D2137" t="s">
        <v>18246</v>
      </c>
      <c r="E2137" t="s">
        <v>7428</v>
      </c>
      <c r="F2137" t="s">
        <v>321</v>
      </c>
      <c r="G2137" t="s">
        <v>15957</v>
      </c>
      <c r="H2137" t="s">
        <v>15994</v>
      </c>
      <c r="I2137">
        <v>0</v>
      </c>
      <c r="J2137" t="s">
        <v>8315</v>
      </c>
      <c r="K2137" t="s">
        <v>18282</v>
      </c>
      <c r="L2137">
        <v>24501001</v>
      </c>
      <c r="M2137">
        <v>1020201302032</v>
      </c>
    </row>
    <row r="2138" spans="1:13" x14ac:dyDescent="0.25">
      <c r="A2138">
        <v>245009089</v>
      </c>
      <c r="B2138" t="s">
        <v>7396</v>
      </c>
      <c r="C2138" t="s">
        <v>7396</v>
      </c>
      <c r="D2138" t="s">
        <v>18246</v>
      </c>
      <c r="E2138" t="s">
        <v>7398</v>
      </c>
      <c r="F2138" t="s">
        <v>321</v>
      </c>
      <c r="G2138" t="s">
        <v>15957</v>
      </c>
      <c r="H2138" t="s">
        <v>15994</v>
      </c>
      <c r="I2138">
        <v>3</v>
      </c>
      <c r="J2138" t="s">
        <v>8315</v>
      </c>
      <c r="K2138" t="s">
        <v>18283</v>
      </c>
      <c r="L2138">
        <v>24501001</v>
      </c>
      <c r="M2138">
        <v>1020201300965</v>
      </c>
    </row>
    <row r="2139" spans="1:13" x14ac:dyDescent="0.25">
      <c r="A2139" t="s">
        <v>15230</v>
      </c>
      <c r="B2139" t="s">
        <v>15231</v>
      </c>
      <c r="C2139" t="s">
        <v>15231</v>
      </c>
      <c r="D2139" t="s">
        <v>18246</v>
      </c>
      <c r="E2139" t="s">
        <v>7398</v>
      </c>
      <c r="F2139" t="s">
        <v>321</v>
      </c>
      <c r="G2139" t="s">
        <v>15998</v>
      </c>
      <c r="H2139" t="s">
        <v>15994</v>
      </c>
      <c r="J2139" t="s">
        <v>8315</v>
      </c>
      <c r="K2139" t="s">
        <v>18284</v>
      </c>
      <c r="L2139">
        <v>24501001</v>
      </c>
      <c r="M2139">
        <v>1020201300965</v>
      </c>
    </row>
    <row r="2140" spans="1:13" x14ac:dyDescent="0.25">
      <c r="A2140" t="s">
        <v>15232</v>
      </c>
      <c r="B2140" t="s">
        <v>18285</v>
      </c>
      <c r="C2140" t="s">
        <v>18285</v>
      </c>
      <c r="D2140" t="s">
        <v>18246</v>
      </c>
      <c r="E2140" t="s">
        <v>7398</v>
      </c>
      <c r="F2140" t="s">
        <v>321</v>
      </c>
      <c r="G2140" t="s">
        <v>15998</v>
      </c>
      <c r="H2140" t="s">
        <v>15994</v>
      </c>
      <c r="J2140" t="s">
        <v>8315</v>
      </c>
      <c r="K2140" t="s">
        <v>18286</v>
      </c>
      <c r="L2140">
        <v>24501001</v>
      </c>
      <c r="M2140">
        <v>1020201300965</v>
      </c>
    </row>
    <row r="2141" spans="1:13" x14ac:dyDescent="0.25">
      <c r="A2141" t="s">
        <v>15233</v>
      </c>
      <c r="B2141" t="s">
        <v>18287</v>
      </c>
      <c r="C2141" t="s">
        <v>18287</v>
      </c>
      <c r="D2141" t="s">
        <v>18246</v>
      </c>
      <c r="E2141" t="s">
        <v>7398</v>
      </c>
      <c r="F2141" t="s">
        <v>321</v>
      </c>
      <c r="G2141" t="s">
        <v>15998</v>
      </c>
      <c r="H2141" t="s">
        <v>15994</v>
      </c>
      <c r="J2141" t="s">
        <v>8315</v>
      </c>
      <c r="K2141" t="s">
        <v>18288</v>
      </c>
      <c r="L2141">
        <v>24501001</v>
      </c>
      <c r="M2141">
        <v>1020201300965</v>
      </c>
    </row>
    <row r="2142" spans="1:13" x14ac:dyDescent="0.25">
      <c r="A2142">
        <v>245009106</v>
      </c>
      <c r="B2142" t="s">
        <v>7387</v>
      </c>
      <c r="C2142" t="s">
        <v>7387</v>
      </c>
      <c r="D2142" t="s">
        <v>18246</v>
      </c>
      <c r="E2142" t="s">
        <v>7389</v>
      </c>
      <c r="F2142" t="s">
        <v>321</v>
      </c>
      <c r="G2142" t="s">
        <v>15957</v>
      </c>
      <c r="H2142" t="s">
        <v>15994</v>
      </c>
      <c r="I2142">
        <v>0</v>
      </c>
      <c r="J2142" t="s">
        <v>8315</v>
      </c>
      <c r="K2142" t="s">
        <v>18289</v>
      </c>
      <c r="L2142">
        <v>24501001</v>
      </c>
      <c r="M2142">
        <v>1020201301372</v>
      </c>
    </row>
    <row r="2143" spans="1:13" x14ac:dyDescent="0.25">
      <c r="A2143">
        <v>245009113</v>
      </c>
      <c r="B2143" t="s">
        <v>7381</v>
      </c>
      <c r="C2143" t="s">
        <v>7381</v>
      </c>
      <c r="D2143" t="s">
        <v>18246</v>
      </c>
      <c r="E2143" t="s">
        <v>7345</v>
      </c>
      <c r="F2143" t="s">
        <v>321</v>
      </c>
      <c r="G2143" t="s">
        <v>15957</v>
      </c>
      <c r="H2143" t="s">
        <v>15994</v>
      </c>
      <c r="I2143">
        <v>0</v>
      </c>
      <c r="J2143" t="s">
        <v>8315</v>
      </c>
      <c r="K2143" t="s">
        <v>18290</v>
      </c>
      <c r="L2143">
        <v>24501001</v>
      </c>
      <c r="M2143">
        <v>1020201301812</v>
      </c>
    </row>
    <row r="2144" spans="1:13" x14ac:dyDescent="0.25">
      <c r="A2144">
        <v>245009226</v>
      </c>
      <c r="B2144" t="s">
        <v>18291</v>
      </c>
      <c r="C2144" t="s">
        <v>18291</v>
      </c>
      <c r="D2144" t="s">
        <v>18246</v>
      </c>
      <c r="E2144" t="s">
        <v>7431</v>
      </c>
      <c r="F2144" t="s">
        <v>414</v>
      </c>
      <c r="G2144" t="s">
        <v>15957</v>
      </c>
      <c r="H2144" t="s">
        <v>15994</v>
      </c>
      <c r="I2144">
        <v>0</v>
      </c>
      <c r="J2144" t="s">
        <v>8315</v>
      </c>
      <c r="K2144" t="s">
        <v>18292</v>
      </c>
      <c r="L2144">
        <v>24501001</v>
      </c>
      <c r="M2144">
        <v>1020201302527</v>
      </c>
    </row>
    <row r="2145" spans="1:13" x14ac:dyDescent="0.25">
      <c r="A2145">
        <v>245009240</v>
      </c>
      <c r="B2145" t="s">
        <v>7470</v>
      </c>
      <c r="C2145" t="s">
        <v>7470</v>
      </c>
      <c r="D2145" t="s">
        <v>18246</v>
      </c>
      <c r="E2145" t="s">
        <v>7472</v>
      </c>
      <c r="F2145" t="s">
        <v>321</v>
      </c>
      <c r="G2145" t="s">
        <v>15957</v>
      </c>
      <c r="H2145" t="s">
        <v>15994</v>
      </c>
      <c r="I2145">
        <v>0</v>
      </c>
      <c r="J2145" t="s">
        <v>8315</v>
      </c>
      <c r="K2145" t="s">
        <v>18293</v>
      </c>
      <c r="L2145">
        <v>24501001</v>
      </c>
      <c r="M2145">
        <v>1020201300536</v>
      </c>
    </row>
    <row r="2146" spans="1:13" x14ac:dyDescent="0.25">
      <c r="A2146">
        <v>245009258</v>
      </c>
      <c r="B2146" t="s">
        <v>7424</v>
      </c>
      <c r="C2146" t="s">
        <v>7424</v>
      </c>
      <c r="D2146" t="s">
        <v>18246</v>
      </c>
      <c r="E2146" t="s">
        <v>8282</v>
      </c>
      <c r="F2146" t="s">
        <v>321</v>
      </c>
      <c r="G2146" t="s">
        <v>15957</v>
      </c>
      <c r="H2146" t="s">
        <v>15994</v>
      </c>
      <c r="I2146">
        <v>0</v>
      </c>
      <c r="J2146" t="s">
        <v>8416</v>
      </c>
      <c r="K2146" t="s">
        <v>18294</v>
      </c>
      <c r="L2146">
        <v>24501001</v>
      </c>
      <c r="M2146">
        <v>1020201301240</v>
      </c>
    </row>
    <row r="2147" spans="1:13" x14ac:dyDescent="0.25">
      <c r="A2147">
        <v>245009265</v>
      </c>
      <c r="B2147" t="s">
        <v>7456</v>
      </c>
      <c r="C2147" t="s">
        <v>7456</v>
      </c>
      <c r="D2147" t="s">
        <v>18246</v>
      </c>
      <c r="E2147" t="s">
        <v>8283</v>
      </c>
      <c r="F2147" t="s">
        <v>321</v>
      </c>
      <c r="G2147" t="s">
        <v>15957</v>
      </c>
      <c r="H2147" t="s">
        <v>15994</v>
      </c>
      <c r="I2147">
        <v>1</v>
      </c>
      <c r="J2147" t="s">
        <v>8315</v>
      </c>
      <c r="K2147" t="s">
        <v>18295</v>
      </c>
      <c r="L2147">
        <v>24501001</v>
      </c>
      <c r="M2147">
        <v>1020201301218</v>
      </c>
    </row>
    <row r="2148" spans="1:13" x14ac:dyDescent="0.25">
      <c r="A2148" t="s">
        <v>15234</v>
      </c>
      <c r="B2148" t="s">
        <v>15235</v>
      </c>
      <c r="C2148" t="s">
        <v>15235</v>
      </c>
      <c r="D2148" t="s">
        <v>18246</v>
      </c>
      <c r="E2148" t="s">
        <v>8283</v>
      </c>
      <c r="F2148" t="s">
        <v>321</v>
      </c>
      <c r="G2148" t="s">
        <v>15998</v>
      </c>
      <c r="H2148" t="s">
        <v>15994</v>
      </c>
      <c r="J2148" t="s">
        <v>8315</v>
      </c>
      <c r="K2148" t="s">
        <v>18274</v>
      </c>
      <c r="L2148">
        <v>24501001</v>
      </c>
      <c r="M2148">
        <v>1020201301218</v>
      </c>
    </row>
    <row r="2149" spans="1:13" x14ac:dyDescent="0.25">
      <c r="A2149">
        <v>245009272</v>
      </c>
      <c r="B2149" t="s">
        <v>7409</v>
      </c>
      <c r="C2149" t="s">
        <v>7409</v>
      </c>
      <c r="D2149" t="s">
        <v>18246</v>
      </c>
      <c r="E2149" t="s">
        <v>18296</v>
      </c>
      <c r="F2149" t="s">
        <v>321</v>
      </c>
      <c r="G2149" t="s">
        <v>15957</v>
      </c>
      <c r="H2149" t="s">
        <v>15994</v>
      </c>
      <c r="I2149">
        <v>0</v>
      </c>
      <c r="J2149" t="s">
        <v>8315</v>
      </c>
      <c r="K2149" t="s">
        <v>18297</v>
      </c>
      <c r="L2149">
        <v>24501001</v>
      </c>
      <c r="M2149">
        <v>1020201301878</v>
      </c>
    </row>
    <row r="2150" spans="1:13" x14ac:dyDescent="0.25">
      <c r="A2150">
        <v>245009280</v>
      </c>
      <c r="B2150" t="s">
        <v>7406</v>
      </c>
      <c r="C2150" t="s">
        <v>7406</v>
      </c>
      <c r="D2150" t="s">
        <v>18246</v>
      </c>
      <c r="E2150" t="s">
        <v>7408</v>
      </c>
      <c r="F2150" t="s">
        <v>321</v>
      </c>
      <c r="G2150" t="s">
        <v>15957</v>
      </c>
      <c r="H2150" t="s">
        <v>15994</v>
      </c>
      <c r="I2150">
        <v>1</v>
      </c>
      <c r="J2150" t="s">
        <v>8315</v>
      </c>
      <c r="K2150" t="s">
        <v>18298</v>
      </c>
      <c r="L2150">
        <v>24501001</v>
      </c>
      <c r="M2150">
        <v>1020201302725</v>
      </c>
    </row>
    <row r="2151" spans="1:13" x14ac:dyDescent="0.25">
      <c r="A2151" t="s">
        <v>15236</v>
      </c>
      <c r="B2151" t="s">
        <v>15237</v>
      </c>
      <c r="C2151" t="s">
        <v>15237</v>
      </c>
      <c r="D2151" t="s">
        <v>18246</v>
      </c>
      <c r="E2151" t="s">
        <v>7408</v>
      </c>
      <c r="F2151" t="s">
        <v>321</v>
      </c>
      <c r="G2151" t="s">
        <v>15998</v>
      </c>
      <c r="H2151" t="s">
        <v>15994</v>
      </c>
      <c r="J2151" t="s">
        <v>8315</v>
      </c>
      <c r="K2151" t="s">
        <v>15238</v>
      </c>
      <c r="L2151">
        <v>24501001</v>
      </c>
      <c r="M2151">
        <v>1020201302725</v>
      </c>
    </row>
    <row r="2152" spans="1:13" x14ac:dyDescent="0.25">
      <c r="A2152">
        <v>245009297</v>
      </c>
      <c r="B2152" t="s">
        <v>18299</v>
      </c>
      <c r="C2152" t="s">
        <v>18299</v>
      </c>
      <c r="D2152" t="s">
        <v>18246</v>
      </c>
      <c r="E2152" t="s">
        <v>7392</v>
      </c>
      <c r="F2152" t="s">
        <v>414</v>
      </c>
      <c r="G2152" t="s">
        <v>15957</v>
      </c>
      <c r="H2152" t="s">
        <v>15994</v>
      </c>
      <c r="I2152">
        <v>1</v>
      </c>
      <c r="J2152" t="s">
        <v>8315</v>
      </c>
      <c r="K2152" t="s">
        <v>18300</v>
      </c>
      <c r="L2152">
        <v>24501001</v>
      </c>
      <c r="M2152">
        <v>1020201302736</v>
      </c>
    </row>
    <row r="2153" spans="1:13" x14ac:dyDescent="0.25">
      <c r="A2153" t="s">
        <v>15239</v>
      </c>
      <c r="B2153" t="s">
        <v>15240</v>
      </c>
      <c r="C2153" t="s">
        <v>15240</v>
      </c>
      <c r="D2153" t="s">
        <v>18246</v>
      </c>
      <c r="E2153" t="s">
        <v>7392</v>
      </c>
      <c r="F2153" t="s">
        <v>414</v>
      </c>
      <c r="G2153" t="s">
        <v>15998</v>
      </c>
      <c r="H2153" t="s">
        <v>15994</v>
      </c>
      <c r="J2153" t="s">
        <v>8315</v>
      </c>
      <c r="K2153" t="s">
        <v>18301</v>
      </c>
      <c r="L2153">
        <v>24501001</v>
      </c>
      <c r="M2153">
        <v>1020201302736</v>
      </c>
    </row>
    <row r="2154" spans="1:13" x14ac:dyDescent="0.25">
      <c r="A2154">
        <v>245009346</v>
      </c>
      <c r="B2154" t="s">
        <v>18302</v>
      </c>
      <c r="C2154" t="s">
        <v>18302</v>
      </c>
      <c r="D2154" t="s">
        <v>18246</v>
      </c>
      <c r="E2154" t="s">
        <v>18303</v>
      </c>
      <c r="F2154" t="s">
        <v>921</v>
      </c>
      <c r="G2154" t="s">
        <v>15957</v>
      </c>
      <c r="H2154" t="s">
        <v>15994</v>
      </c>
      <c r="I2154">
        <v>0</v>
      </c>
      <c r="J2154" t="s">
        <v>8315</v>
      </c>
      <c r="K2154" t="s">
        <v>18304</v>
      </c>
      <c r="L2154">
        <v>24501001</v>
      </c>
      <c r="M2154">
        <v>1020201302076</v>
      </c>
    </row>
    <row r="2155" spans="1:13" x14ac:dyDescent="0.25">
      <c r="A2155">
        <v>245009385</v>
      </c>
      <c r="B2155" t="s">
        <v>18305</v>
      </c>
      <c r="C2155" t="s">
        <v>18305</v>
      </c>
      <c r="D2155" t="s">
        <v>18246</v>
      </c>
      <c r="E2155" t="s">
        <v>7386</v>
      </c>
      <c r="F2155" t="s">
        <v>414</v>
      </c>
      <c r="G2155" t="s">
        <v>15957</v>
      </c>
      <c r="H2155" t="s">
        <v>15994</v>
      </c>
      <c r="I2155">
        <v>0</v>
      </c>
      <c r="J2155" t="s">
        <v>8416</v>
      </c>
      <c r="K2155" t="s">
        <v>10400</v>
      </c>
      <c r="L2155">
        <v>24501001</v>
      </c>
      <c r="M2155">
        <v>1020201301130</v>
      </c>
    </row>
    <row r="2156" spans="1:13" x14ac:dyDescent="0.25">
      <c r="A2156">
        <v>245009410</v>
      </c>
      <c r="B2156" t="s">
        <v>18306</v>
      </c>
      <c r="C2156" t="s">
        <v>18306</v>
      </c>
      <c r="D2156" t="s">
        <v>18246</v>
      </c>
      <c r="E2156" t="s">
        <v>7369</v>
      </c>
      <c r="F2156" t="s">
        <v>414</v>
      </c>
      <c r="G2156" t="s">
        <v>15957</v>
      </c>
      <c r="H2156" t="s">
        <v>15994</v>
      </c>
      <c r="I2156">
        <v>1</v>
      </c>
      <c r="J2156" t="s">
        <v>8315</v>
      </c>
      <c r="K2156" t="s">
        <v>18307</v>
      </c>
      <c r="L2156">
        <v>24501001</v>
      </c>
      <c r="M2156">
        <v>1020201301988</v>
      </c>
    </row>
    <row r="2157" spans="1:13" x14ac:dyDescent="0.25">
      <c r="A2157" t="s">
        <v>15241</v>
      </c>
      <c r="B2157" t="s">
        <v>15242</v>
      </c>
      <c r="C2157" t="s">
        <v>15242</v>
      </c>
      <c r="D2157" t="s">
        <v>18246</v>
      </c>
      <c r="E2157" t="s">
        <v>7369</v>
      </c>
      <c r="F2157" t="s">
        <v>414</v>
      </c>
      <c r="G2157" t="s">
        <v>15998</v>
      </c>
      <c r="H2157" t="s">
        <v>15994</v>
      </c>
      <c r="J2157" t="s">
        <v>8315</v>
      </c>
      <c r="K2157" t="s">
        <v>15243</v>
      </c>
      <c r="L2157">
        <v>24501001</v>
      </c>
      <c r="M2157">
        <v>1020201301988</v>
      </c>
    </row>
    <row r="2158" spans="1:13" x14ac:dyDescent="0.25">
      <c r="A2158">
        <v>245009427</v>
      </c>
      <c r="B2158" t="s">
        <v>18308</v>
      </c>
      <c r="C2158" t="s">
        <v>18308</v>
      </c>
      <c r="D2158" t="s">
        <v>18246</v>
      </c>
      <c r="E2158" t="s">
        <v>7395</v>
      </c>
      <c r="F2158" t="s">
        <v>556</v>
      </c>
      <c r="G2158" t="s">
        <v>15957</v>
      </c>
      <c r="H2158" t="s">
        <v>15994</v>
      </c>
      <c r="I2158">
        <v>0</v>
      </c>
      <c r="J2158" t="s">
        <v>8315</v>
      </c>
      <c r="K2158" t="s">
        <v>18309</v>
      </c>
      <c r="L2158">
        <v>24501001</v>
      </c>
      <c r="M2158">
        <v>1020201302054</v>
      </c>
    </row>
    <row r="2159" spans="1:13" x14ac:dyDescent="0.25">
      <c r="A2159">
        <v>245009441</v>
      </c>
      <c r="B2159" t="s">
        <v>7370</v>
      </c>
      <c r="C2159" t="s">
        <v>7370</v>
      </c>
      <c r="D2159" t="s">
        <v>18246</v>
      </c>
      <c r="E2159" t="s">
        <v>18310</v>
      </c>
      <c r="F2159" t="s">
        <v>325</v>
      </c>
      <c r="G2159" t="s">
        <v>15957</v>
      </c>
      <c r="H2159" t="s">
        <v>15994</v>
      </c>
      <c r="I2159">
        <v>0</v>
      </c>
      <c r="J2159" t="s">
        <v>8315</v>
      </c>
      <c r="K2159" t="s">
        <v>18311</v>
      </c>
      <c r="L2159">
        <v>24501001</v>
      </c>
      <c r="M2159">
        <v>1020201302780</v>
      </c>
    </row>
    <row r="2160" spans="1:13" x14ac:dyDescent="0.25">
      <c r="A2160">
        <v>245009466</v>
      </c>
      <c r="B2160" t="s">
        <v>18312</v>
      </c>
      <c r="C2160" t="s">
        <v>18312</v>
      </c>
      <c r="D2160" t="s">
        <v>18246</v>
      </c>
      <c r="E2160" t="s">
        <v>7437</v>
      </c>
      <c r="F2160" t="s">
        <v>414</v>
      </c>
      <c r="G2160" t="s">
        <v>15957</v>
      </c>
      <c r="H2160" t="s">
        <v>15994</v>
      </c>
      <c r="I2160">
        <v>0</v>
      </c>
      <c r="J2160" t="s">
        <v>8315</v>
      </c>
      <c r="K2160" t="s">
        <v>18313</v>
      </c>
      <c r="L2160">
        <v>24501001</v>
      </c>
      <c r="M2160">
        <v>1020201302043</v>
      </c>
    </row>
    <row r="2161" spans="1:13" x14ac:dyDescent="0.25">
      <c r="A2161">
        <v>245010020</v>
      </c>
      <c r="B2161" t="s">
        <v>18314</v>
      </c>
      <c r="C2161" t="s">
        <v>18314</v>
      </c>
      <c r="D2161" t="s">
        <v>18246</v>
      </c>
      <c r="E2161" t="s">
        <v>7455</v>
      </c>
      <c r="F2161" t="s">
        <v>321</v>
      </c>
      <c r="G2161" t="s">
        <v>15957</v>
      </c>
      <c r="H2161" t="s">
        <v>15994</v>
      </c>
      <c r="I2161">
        <v>0</v>
      </c>
      <c r="J2161" t="s">
        <v>8315</v>
      </c>
      <c r="K2161" t="s">
        <v>18315</v>
      </c>
      <c r="L2161">
        <v>24501001</v>
      </c>
      <c r="M2161">
        <v>1020201301548</v>
      </c>
    </row>
    <row r="2162" spans="1:13" x14ac:dyDescent="0.25">
      <c r="A2162">
        <v>245021921</v>
      </c>
      <c r="B2162" t="s">
        <v>7375</v>
      </c>
      <c r="C2162" t="s">
        <v>7375</v>
      </c>
      <c r="D2162" t="s">
        <v>18246</v>
      </c>
      <c r="E2162" t="s">
        <v>7377</v>
      </c>
      <c r="F2162" t="s">
        <v>321</v>
      </c>
      <c r="G2162" t="s">
        <v>15957</v>
      </c>
      <c r="H2162" t="s">
        <v>15994</v>
      </c>
      <c r="I2162">
        <v>0</v>
      </c>
      <c r="J2162" t="s">
        <v>8315</v>
      </c>
      <c r="K2162" t="s">
        <v>10408</v>
      </c>
      <c r="L2162">
        <v>24501001</v>
      </c>
      <c r="M2162">
        <v>1100280032676</v>
      </c>
    </row>
    <row r="2163" spans="1:13" x14ac:dyDescent="0.25">
      <c r="A2163">
        <v>245022160</v>
      </c>
      <c r="B2163" t="s">
        <v>18316</v>
      </c>
      <c r="C2163" t="s">
        <v>18316</v>
      </c>
      <c r="D2163" t="s">
        <v>18246</v>
      </c>
      <c r="E2163" t="s">
        <v>7374</v>
      </c>
      <c r="F2163" t="s">
        <v>414</v>
      </c>
      <c r="G2163" t="s">
        <v>15957</v>
      </c>
      <c r="H2163" t="s">
        <v>15994</v>
      </c>
      <c r="I2163">
        <v>1</v>
      </c>
      <c r="J2163" t="s">
        <v>8315</v>
      </c>
      <c r="K2163" t="s">
        <v>18317</v>
      </c>
      <c r="L2163">
        <v>24501001</v>
      </c>
      <c r="M2163">
        <v>1100280045744</v>
      </c>
    </row>
    <row r="2164" spans="1:13" x14ac:dyDescent="0.25">
      <c r="A2164" t="s">
        <v>15244</v>
      </c>
      <c r="B2164" t="s">
        <v>15245</v>
      </c>
      <c r="C2164" t="s">
        <v>15245</v>
      </c>
      <c r="D2164" t="s">
        <v>18246</v>
      </c>
      <c r="E2164" t="s">
        <v>7374</v>
      </c>
      <c r="F2164" t="s">
        <v>414</v>
      </c>
      <c r="G2164" t="s">
        <v>15998</v>
      </c>
      <c r="H2164" t="s">
        <v>15994</v>
      </c>
      <c r="J2164" t="s">
        <v>8315</v>
      </c>
      <c r="K2164" t="s">
        <v>15246</v>
      </c>
      <c r="L2164">
        <v>24501001</v>
      </c>
      <c r="M2164">
        <v>1100280045744</v>
      </c>
    </row>
    <row r="2165" spans="1:13" x14ac:dyDescent="0.25">
      <c r="A2165">
        <v>245025228</v>
      </c>
      <c r="B2165" t="s">
        <v>18318</v>
      </c>
      <c r="C2165" t="s">
        <v>18318</v>
      </c>
      <c r="D2165" t="s">
        <v>18246</v>
      </c>
      <c r="E2165" t="s">
        <v>7339</v>
      </c>
      <c r="F2165" t="s">
        <v>414</v>
      </c>
      <c r="G2165" t="s">
        <v>15957</v>
      </c>
      <c r="H2165" t="s">
        <v>15994</v>
      </c>
      <c r="I2165">
        <v>1</v>
      </c>
      <c r="J2165" t="s">
        <v>8315</v>
      </c>
      <c r="K2165" t="s">
        <v>18319</v>
      </c>
      <c r="L2165">
        <v>24501001</v>
      </c>
      <c r="M2165">
        <v>1130280046544</v>
      </c>
    </row>
    <row r="2166" spans="1:13" x14ac:dyDescent="0.25">
      <c r="A2166" t="s">
        <v>15247</v>
      </c>
      <c r="B2166" t="s">
        <v>15248</v>
      </c>
      <c r="C2166" t="s">
        <v>15248</v>
      </c>
      <c r="D2166" t="s">
        <v>18246</v>
      </c>
      <c r="E2166" t="s">
        <v>7339</v>
      </c>
      <c r="F2166" t="s">
        <v>414</v>
      </c>
      <c r="G2166" t="s">
        <v>15998</v>
      </c>
      <c r="H2166" t="s">
        <v>15994</v>
      </c>
      <c r="J2166" t="s">
        <v>8315</v>
      </c>
      <c r="K2166" t="s">
        <v>18320</v>
      </c>
      <c r="L2166">
        <v>24501001</v>
      </c>
      <c r="M2166">
        <v>1130280046544</v>
      </c>
    </row>
    <row r="2167" spans="1:13" x14ac:dyDescent="0.25">
      <c r="A2167">
        <v>245025394</v>
      </c>
      <c r="B2167" t="s">
        <v>7358</v>
      </c>
      <c r="C2167" t="s">
        <v>7358</v>
      </c>
      <c r="D2167" t="s">
        <v>18246</v>
      </c>
      <c r="E2167" t="s">
        <v>7360</v>
      </c>
      <c r="F2167" t="s">
        <v>321</v>
      </c>
      <c r="G2167" t="s">
        <v>15957</v>
      </c>
      <c r="H2167" t="s">
        <v>15994</v>
      </c>
      <c r="I2167">
        <v>1</v>
      </c>
      <c r="J2167" t="s">
        <v>8315</v>
      </c>
      <c r="K2167" t="s">
        <v>10415</v>
      </c>
      <c r="L2167">
        <v>24501001</v>
      </c>
      <c r="M2167">
        <v>1130280053199</v>
      </c>
    </row>
    <row r="2168" spans="1:13" x14ac:dyDescent="0.25">
      <c r="A2168" t="s">
        <v>15249</v>
      </c>
      <c r="B2168" t="s">
        <v>15250</v>
      </c>
      <c r="C2168" t="s">
        <v>15250</v>
      </c>
      <c r="D2168" t="s">
        <v>18246</v>
      </c>
      <c r="E2168" t="s">
        <v>7360</v>
      </c>
      <c r="F2168" t="s">
        <v>321</v>
      </c>
      <c r="G2168" t="s">
        <v>15998</v>
      </c>
      <c r="H2168" t="s">
        <v>15994</v>
      </c>
      <c r="J2168" t="s">
        <v>8315</v>
      </c>
      <c r="K2168" t="s">
        <v>15251</v>
      </c>
      <c r="L2168">
        <v>24501001</v>
      </c>
      <c r="M2168">
        <v>1130280053199</v>
      </c>
    </row>
    <row r="2169" spans="1:13" x14ac:dyDescent="0.25">
      <c r="A2169">
        <v>245025877</v>
      </c>
      <c r="B2169" t="s">
        <v>18321</v>
      </c>
      <c r="C2169" t="s">
        <v>18321</v>
      </c>
      <c r="D2169" t="s">
        <v>18246</v>
      </c>
      <c r="E2169" t="s">
        <v>3584</v>
      </c>
      <c r="F2169" t="s">
        <v>414</v>
      </c>
      <c r="G2169" t="s">
        <v>15957</v>
      </c>
      <c r="H2169" t="s">
        <v>15994</v>
      </c>
      <c r="I2169">
        <v>0</v>
      </c>
      <c r="J2169" t="s">
        <v>8315</v>
      </c>
      <c r="K2169" t="s">
        <v>10418</v>
      </c>
      <c r="L2169">
        <v>24501001</v>
      </c>
      <c r="M2169">
        <v>1130280076255</v>
      </c>
    </row>
    <row r="2170" spans="1:13" x14ac:dyDescent="0.25">
      <c r="A2170">
        <v>245027360</v>
      </c>
      <c r="B2170" t="s">
        <v>18322</v>
      </c>
      <c r="C2170" t="s">
        <v>18322</v>
      </c>
      <c r="D2170" t="s">
        <v>18246</v>
      </c>
      <c r="E2170" t="s">
        <v>7380</v>
      </c>
      <c r="F2170" t="s">
        <v>414</v>
      </c>
      <c r="G2170" t="s">
        <v>15957</v>
      </c>
      <c r="H2170" t="s">
        <v>15994</v>
      </c>
      <c r="I2170">
        <v>0</v>
      </c>
      <c r="J2170" t="s">
        <v>8315</v>
      </c>
      <c r="K2170" t="s">
        <v>18323</v>
      </c>
      <c r="L2170">
        <v>24501001</v>
      </c>
      <c r="M2170">
        <v>1140280064088</v>
      </c>
    </row>
    <row r="2171" spans="1:13" x14ac:dyDescent="0.25">
      <c r="A2171">
        <v>245951437</v>
      </c>
      <c r="B2171" t="s">
        <v>18324</v>
      </c>
      <c r="C2171" t="s">
        <v>18324</v>
      </c>
      <c r="D2171" t="s">
        <v>18246</v>
      </c>
      <c r="E2171" t="s">
        <v>7487</v>
      </c>
      <c r="F2171" t="s">
        <v>414</v>
      </c>
      <c r="G2171" t="s">
        <v>15957</v>
      </c>
      <c r="H2171" t="s">
        <v>15994</v>
      </c>
      <c r="I2171">
        <v>1</v>
      </c>
      <c r="J2171" t="s">
        <v>8315</v>
      </c>
      <c r="K2171" t="s">
        <v>18325</v>
      </c>
      <c r="L2171">
        <v>24501001</v>
      </c>
      <c r="M2171">
        <v>1150280061227</v>
      </c>
    </row>
    <row r="2172" spans="1:13" x14ac:dyDescent="0.25">
      <c r="A2172" t="s">
        <v>15252</v>
      </c>
      <c r="B2172" t="s">
        <v>15253</v>
      </c>
      <c r="C2172" t="s">
        <v>15253</v>
      </c>
      <c r="D2172" t="s">
        <v>18246</v>
      </c>
      <c r="E2172" t="s">
        <v>7487</v>
      </c>
      <c r="F2172" t="s">
        <v>414</v>
      </c>
      <c r="G2172" t="s">
        <v>15998</v>
      </c>
      <c r="H2172" t="s">
        <v>15994</v>
      </c>
      <c r="J2172" t="s">
        <v>8315</v>
      </c>
      <c r="K2172" t="s">
        <v>18326</v>
      </c>
      <c r="L2172">
        <v>24501001</v>
      </c>
      <c r="M2172">
        <v>1150280061227</v>
      </c>
    </row>
    <row r="2173" spans="1:13" x14ac:dyDescent="0.25">
      <c r="A2173">
        <v>245951892</v>
      </c>
      <c r="B2173" t="s">
        <v>18327</v>
      </c>
      <c r="C2173" t="s">
        <v>18327</v>
      </c>
      <c r="D2173" t="s">
        <v>18246</v>
      </c>
      <c r="E2173" t="s">
        <v>18328</v>
      </c>
      <c r="F2173" t="s">
        <v>921</v>
      </c>
      <c r="G2173" t="s">
        <v>15957</v>
      </c>
      <c r="H2173" t="s">
        <v>15994</v>
      </c>
      <c r="I2173">
        <v>1</v>
      </c>
      <c r="J2173" t="s">
        <v>8315</v>
      </c>
      <c r="K2173" t="s">
        <v>18329</v>
      </c>
      <c r="L2173">
        <v>24501001</v>
      </c>
      <c r="M2173">
        <v>1160280053559</v>
      </c>
    </row>
    <row r="2174" spans="1:13" x14ac:dyDescent="0.25">
      <c r="A2174" t="s">
        <v>15254</v>
      </c>
      <c r="B2174" t="s">
        <v>15255</v>
      </c>
      <c r="C2174" t="s">
        <v>15255</v>
      </c>
      <c r="D2174" t="s">
        <v>18246</v>
      </c>
      <c r="E2174" t="s">
        <v>18328</v>
      </c>
      <c r="F2174" t="s">
        <v>921</v>
      </c>
      <c r="G2174" t="s">
        <v>15998</v>
      </c>
      <c r="H2174" t="s">
        <v>15994</v>
      </c>
      <c r="J2174" t="s">
        <v>8315</v>
      </c>
      <c r="K2174" t="s">
        <v>18330</v>
      </c>
      <c r="L2174">
        <v>24501001</v>
      </c>
      <c r="M2174">
        <v>1160280053559</v>
      </c>
    </row>
    <row r="2175" spans="1:13" x14ac:dyDescent="0.25">
      <c r="A2175">
        <v>245961033</v>
      </c>
      <c r="B2175" t="s">
        <v>18332</v>
      </c>
      <c r="C2175" t="s">
        <v>18332</v>
      </c>
      <c r="D2175" t="s">
        <v>18246</v>
      </c>
      <c r="E2175" t="s">
        <v>8285</v>
      </c>
      <c r="F2175" t="s">
        <v>414</v>
      </c>
      <c r="G2175" t="s">
        <v>15957</v>
      </c>
      <c r="H2175" t="s">
        <v>15994</v>
      </c>
      <c r="I2175">
        <v>1</v>
      </c>
      <c r="J2175" t="s">
        <v>8315</v>
      </c>
      <c r="K2175" t="s">
        <v>18333</v>
      </c>
      <c r="L2175">
        <v>24501001</v>
      </c>
      <c r="M2175">
        <v>1190280048430</v>
      </c>
    </row>
    <row r="2176" spans="1:13" x14ac:dyDescent="0.25">
      <c r="A2176" t="s">
        <v>15256</v>
      </c>
      <c r="B2176" t="s">
        <v>15257</v>
      </c>
      <c r="C2176" t="s">
        <v>15257</v>
      </c>
      <c r="D2176" t="s">
        <v>18246</v>
      </c>
      <c r="E2176" t="s">
        <v>8285</v>
      </c>
      <c r="F2176" t="s">
        <v>414</v>
      </c>
      <c r="G2176" t="s">
        <v>15998</v>
      </c>
      <c r="H2176" t="s">
        <v>15994</v>
      </c>
      <c r="J2176" t="s">
        <v>8315</v>
      </c>
      <c r="K2176" t="s">
        <v>15258</v>
      </c>
      <c r="L2176">
        <v>24501001</v>
      </c>
      <c r="M2176">
        <v>1190280048430</v>
      </c>
    </row>
    <row r="2177" spans="1:13" x14ac:dyDescent="0.25">
      <c r="A2177">
        <v>245961040</v>
      </c>
      <c r="B2177" t="s">
        <v>18334</v>
      </c>
      <c r="C2177" t="s">
        <v>18334</v>
      </c>
      <c r="D2177" t="s">
        <v>18246</v>
      </c>
      <c r="E2177" t="s">
        <v>7478</v>
      </c>
      <c r="F2177" t="s">
        <v>321</v>
      </c>
      <c r="G2177" t="s">
        <v>15957</v>
      </c>
      <c r="H2177" t="s">
        <v>15994</v>
      </c>
      <c r="I2177">
        <v>0</v>
      </c>
      <c r="J2177" t="s">
        <v>8315</v>
      </c>
      <c r="K2177" t="s">
        <v>10429</v>
      </c>
      <c r="L2177">
        <v>24501001</v>
      </c>
      <c r="M2177">
        <v>1190280048441</v>
      </c>
    </row>
    <row r="2178" spans="1:13" x14ac:dyDescent="0.25">
      <c r="A2178">
        <v>245961058</v>
      </c>
      <c r="B2178" t="s">
        <v>18335</v>
      </c>
      <c r="C2178" t="s">
        <v>18335</v>
      </c>
      <c r="D2178" t="s">
        <v>18246</v>
      </c>
      <c r="E2178" t="s">
        <v>7417</v>
      </c>
      <c r="F2178" t="s">
        <v>321</v>
      </c>
      <c r="G2178" t="s">
        <v>15957</v>
      </c>
      <c r="H2178" t="s">
        <v>15994</v>
      </c>
      <c r="I2178">
        <v>0</v>
      </c>
      <c r="J2178" t="s">
        <v>8315</v>
      </c>
      <c r="K2178" t="s">
        <v>10430</v>
      </c>
      <c r="L2178">
        <v>24501001</v>
      </c>
      <c r="M2178">
        <v>1190280048452</v>
      </c>
    </row>
    <row r="2179" spans="1:13" x14ac:dyDescent="0.25">
      <c r="A2179">
        <v>245962213</v>
      </c>
      <c r="B2179" t="s">
        <v>18336</v>
      </c>
      <c r="C2179" t="s">
        <v>18336</v>
      </c>
      <c r="D2179" t="s">
        <v>18246</v>
      </c>
      <c r="E2179" t="s">
        <v>7423</v>
      </c>
      <c r="F2179" t="s">
        <v>414</v>
      </c>
      <c r="G2179" t="s">
        <v>15957</v>
      </c>
      <c r="H2179" t="s">
        <v>15994</v>
      </c>
      <c r="I2179">
        <v>0</v>
      </c>
      <c r="J2179" t="s">
        <v>8315</v>
      </c>
      <c r="K2179" t="s">
        <v>10431</v>
      </c>
      <c r="L2179">
        <v>24501001</v>
      </c>
      <c r="M2179">
        <v>1190280078130</v>
      </c>
    </row>
    <row r="2180" spans="1:13" x14ac:dyDescent="0.25">
      <c r="A2180">
        <v>245964115</v>
      </c>
      <c r="B2180" t="s">
        <v>18337</v>
      </c>
      <c r="C2180" t="s">
        <v>18337</v>
      </c>
      <c r="D2180" t="s">
        <v>18246</v>
      </c>
      <c r="E2180" t="s">
        <v>7420</v>
      </c>
      <c r="F2180" t="s">
        <v>321</v>
      </c>
      <c r="G2180" t="s">
        <v>15957</v>
      </c>
      <c r="H2180" t="s">
        <v>15994</v>
      </c>
      <c r="I2180">
        <v>1</v>
      </c>
      <c r="J2180" t="s">
        <v>8315</v>
      </c>
      <c r="K2180" t="s">
        <v>10433</v>
      </c>
      <c r="L2180">
        <v>24501001</v>
      </c>
      <c r="M2180">
        <v>1200200043471</v>
      </c>
    </row>
    <row r="2181" spans="1:13" x14ac:dyDescent="0.25">
      <c r="A2181" t="s">
        <v>18338</v>
      </c>
      <c r="B2181" t="s">
        <v>18339</v>
      </c>
      <c r="C2181" t="s">
        <v>18339</v>
      </c>
      <c r="D2181" t="s">
        <v>18246</v>
      </c>
      <c r="E2181" t="s">
        <v>7420</v>
      </c>
      <c r="F2181" t="s">
        <v>321</v>
      </c>
      <c r="G2181" t="s">
        <v>15998</v>
      </c>
      <c r="H2181" t="s">
        <v>15994</v>
      </c>
      <c r="J2181" t="s">
        <v>8315</v>
      </c>
      <c r="K2181" t="s">
        <v>18340</v>
      </c>
      <c r="L2181">
        <v>24501001</v>
      </c>
      <c r="M2181">
        <v>1200200043471</v>
      </c>
    </row>
    <row r="2182" spans="1:13" x14ac:dyDescent="0.25">
      <c r="A2182">
        <v>245964500</v>
      </c>
      <c r="B2182" t="s">
        <v>18341</v>
      </c>
      <c r="C2182" t="s">
        <v>18341</v>
      </c>
      <c r="D2182" t="s">
        <v>18246</v>
      </c>
      <c r="E2182" t="s">
        <v>7351</v>
      </c>
      <c r="F2182" t="s">
        <v>414</v>
      </c>
      <c r="G2182" t="s">
        <v>15957</v>
      </c>
      <c r="H2182" t="s">
        <v>15994</v>
      </c>
      <c r="I2182">
        <v>0</v>
      </c>
      <c r="J2182" t="s">
        <v>8315</v>
      </c>
      <c r="K2182" t="s">
        <v>18342</v>
      </c>
      <c r="L2182">
        <v>24501001</v>
      </c>
      <c r="M2182">
        <v>1200200050874</v>
      </c>
    </row>
    <row r="2183" spans="1:13" x14ac:dyDescent="0.25">
      <c r="A2183">
        <v>245964549</v>
      </c>
      <c r="B2183" t="s">
        <v>18343</v>
      </c>
      <c r="C2183" t="s">
        <v>18343</v>
      </c>
      <c r="D2183" t="s">
        <v>18246</v>
      </c>
      <c r="E2183" t="s">
        <v>7449</v>
      </c>
      <c r="F2183" t="s">
        <v>321</v>
      </c>
      <c r="G2183" t="s">
        <v>15957</v>
      </c>
      <c r="H2183" t="s">
        <v>15994</v>
      </c>
      <c r="I2183">
        <v>0</v>
      </c>
      <c r="J2183" t="s">
        <v>8315</v>
      </c>
      <c r="K2183" t="s">
        <v>18344</v>
      </c>
      <c r="L2183">
        <v>24501001</v>
      </c>
      <c r="M2183">
        <v>1200200052161</v>
      </c>
    </row>
    <row r="2184" spans="1:13" x14ac:dyDescent="0.25">
      <c r="A2184">
        <v>245964740</v>
      </c>
      <c r="B2184" t="s">
        <v>18345</v>
      </c>
      <c r="C2184" t="s">
        <v>18345</v>
      </c>
      <c r="D2184" t="s">
        <v>18246</v>
      </c>
      <c r="E2184" t="s">
        <v>7440</v>
      </c>
      <c r="F2184" t="s">
        <v>414</v>
      </c>
      <c r="G2184" t="s">
        <v>15957</v>
      </c>
      <c r="H2184" t="s">
        <v>15994</v>
      </c>
      <c r="I2184">
        <v>0</v>
      </c>
      <c r="J2184" t="s">
        <v>8315</v>
      </c>
      <c r="K2184" t="s">
        <v>18346</v>
      </c>
      <c r="L2184">
        <v>24501001</v>
      </c>
      <c r="M2184">
        <v>1200200057452</v>
      </c>
    </row>
    <row r="2185" spans="1:13" x14ac:dyDescent="0.25">
      <c r="A2185">
        <v>245966793</v>
      </c>
      <c r="B2185" t="s">
        <v>18347</v>
      </c>
      <c r="C2185" t="s">
        <v>18347</v>
      </c>
      <c r="D2185" t="s">
        <v>18246</v>
      </c>
      <c r="E2185" t="s">
        <v>7342</v>
      </c>
      <c r="F2185" t="s">
        <v>321</v>
      </c>
      <c r="G2185" t="s">
        <v>15957</v>
      </c>
      <c r="H2185" t="s">
        <v>15994</v>
      </c>
      <c r="I2185">
        <v>0</v>
      </c>
      <c r="J2185" t="s">
        <v>8315</v>
      </c>
      <c r="K2185" t="s">
        <v>10442</v>
      </c>
      <c r="L2185">
        <v>24501001</v>
      </c>
      <c r="M2185">
        <v>1210200037717</v>
      </c>
    </row>
    <row r="2186" spans="1:13" x14ac:dyDescent="0.25">
      <c r="A2186">
        <v>245967356</v>
      </c>
      <c r="B2186" t="s">
        <v>18348</v>
      </c>
      <c r="C2186" t="s">
        <v>18348</v>
      </c>
      <c r="D2186" t="s">
        <v>18246</v>
      </c>
      <c r="E2186" t="s">
        <v>7336</v>
      </c>
      <c r="F2186" t="s">
        <v>321</v>
      </c>
      <c r="G2186" t="s">
        <v>15957</v>
      </c>
      <c r="H2186" t="s">
        <v>15994</v>
      </c>
      <c r="I2186">
        <v>0</v>
      </c>
      <c r="J2186" t="s">
        <v>8315</v>
      </c>
      <c r="K2186" t="s">
        <v>10444</v>
      </c>
      <c r="L2186">
        <v>24501001</v>
      </c>
      <c r="M2186">
        <v>1210200048024</v>
      </c>
    </row>
    <row r="2187" spans="1:13" x14ac:dyDescent="0.25">
      <c r="A2187">
        <v>247002956</v>
      </c>
      <c r="B2187" t="s">
        <v>7535</v>
      </c>
      <c r="C2187" t="s">
        <v>7535</v>
      </c>
      <c r="D2187" t="s">
        <v>18349</v>
      </c>
      <c r="E2187" t="s">
        <v>7537</v>
      </c>
      <c r="F2187" t="s">
        <v>566</v>
      </c>
      <c r="G2187" t="s">
        <v>15957</v>
      </c>
      <c r="H2187" t="s">
        <v>15994</v>
      </c>
      <c r="I2187">
        <v>1</v>
      </c>
      <c r="J2187" t="s">
        <v>8315</v>
      </c>
      <c r="K2187" t="s">
        <v>18350</v>
      </c>
      <c r="L2187">
        <v>24701001</v>
      </c>
      <c r="M2187">
        <v>1020201338035</v>
      </c>
    </row>
    <row r="2188" spans="1:13" x14ac:dyDescent="0.25">
      <c r="A2188" t="s">
        <v>15259</v>
      </c>
      <c r="B2188" t="s">
        <v>15260</v>
      </c>
      <c r="C2188" t="s">
        <v>15260</v>
      </c>
      <c r="D2188" t="s">
        <v>18349</v>
      </c>
      <c r="E2188" t="s">
        <v>7537</v>
      </c>
      <c r="F2188" t="s">
        <v>566</v>
      </c>
      <c r="G2188" t="s">
        <v>15998</v>
      </c>
      <c r="H2188" t="s">
        <v>15994</v>
      </c>
      <c r="J2188" t="s">
        <v>8315</v>
      </c>
      <c r="K2188" t="s">
        <v>18351</v>
      </c>
      <c r="L2188">
        <v>24701001</v>
      </c>
      <c r="M2188">
        <v>1020201338035</v>
      </c>
    </row>
    <row r="2189" spans="1:13" x14ac:dyDescent="0.25">
      <c r="A2189">
        <v>247002963</v>
      </c>
      <c r="B2189" t="s">
        <v>7541</v>
      </c>
      <c r="C2189" t="s">
        <v>7541</v>
      </c>
      <c r="D2189" t="s">
        <v>18349</v>
      </c>
      <c r="E2189" t="s">
        <v>7543</v>
      </c>
      <c r="F2189" t="s">
        <v>321</v>
      </c>
      <c r="G2189" t="s">
        <v>15957</v>
      </c>
      <c r="H2189" t="s">
        <v>15994</v>
      </c>
      <c r="I2189">
        <v>0</v>
      </c>
      <c r="J2189" t="s">
        <v>8315</v>
      </c>
      <c r="K2189" t="s">
        <v>18352</v>
      </c>
      <c r="L2189">
        <v>24701001</v>
      </c>
      <c r="M2189">
        <v>1020201337970</v>
      </c>
    </row>
    <row r="2190" spans="1:13" x14ac:dyDescent="0.25">
      <c r="A2190">
        <v>247002970</v>
      </c>
      <c r="B2190" t="s">
        <v>7544</v>
      </c>
      <c r="C2190" t="s">
        <v>7544</v>
      </c>
      <c r="D2190" t="s">
        <v>18349</v>
      </c>
      <c r="E2190" t="s">
        <v>7546</v>
      </c>
      <c r="F2190" t="s">
        <v>321</v>
      </c>
      <c r="G2190" t="s">
        <v>15957</v>
      </c>
      <c r="H2190" t="s">
        <v>15994</v>
      </c>
      <c r="I2190">
        <v>1</v>
      </c>
      <c r="J2190" t="s">
        <v>8315</v>
      </c>
      <c r="K2190" t="s">
        <v>18353</v>
      </c>
      <c r="L2190">
        <v>24701001</v>
      </c>
      <c r="M2190">
        <v>1020201338530</v>
      </c>
    </row>
    <row r="2191" spans="1:13" x14ac:dyDescent="0.25">
      <c r="A2191" t="s">
        <v>15261</v>
      </c>
      <c r="B2191" t="s">
        <v>15262</v>
      </c>
      <c r="C2191" t="s">
        <v>15262</v>
      </c>
      <c r="D2191" t="s">
        <v>18349</v>
      </c>
      <c r="E2191" t="s">
        <v>7546</v>
      </c>
      <c r="F2191" t="s">
        <v>321</v>
      </c>
      <c r="G2191" t="s">
        <v>15998</v>
      </c>
      <c r="H2191" t="s">
        <v>15994</v>
      </c>
      <c r="J2191" t="s">
        <v>8315</v>
      </c>
      <c r="K2191" t="s">
        <v>18354</v>
      </c>
      <c r="L2191">
        <v>24701001</v>
      </c>
      <c r="M2191">
        <v>1020201338530</v>
      </c>
    </row>
    <row r="2192" spans="1:13" x14ac:dyDescent="0.25">
      <c r="A2192">
        <v>247002988</v>
      </c>
      <c r="B2192" t="s">
        <v>7553</v>
      </c>
      <c r="C2192" t="s">
        <v>7553</v>
      </c>
      <c r="D2192" t="s">
        <v>18349</v>
      </c>
      <c r="E2192" t="s">
        <v>7555</v>
      </c>
      <c r="F2192" t="s">
        <v>321</v>
      </c>
      <c r="G2192" t="s">
        <v>15957</v>
      </c>
      <c r="H2192" t="s">
        <v>15994</v>
      </c>
      <c r="I2192">
        <v>0</v>
      </c>
      <c r="J2192" t="s">
        <v>8315</v>
      </c>
      <c r="K2192" t="s">
        <v>18355</v>
      </c>
      <c r="L2192">
        <v>24701001</v>
      </c>
      <c r="M2192">
        <v>1020201338156</v>
      </c>
    </row>
    <row r="2193" spans="1:13" x14ac:dyDescent="0.25">
      <c r="A2193">
        <v>247002995</v>
      </c>
      <c r="B2193" t="s">
        <v>7558</v>
      </c>
      <c r="C2193" t="s">
        <v>7558</v>
      </c>
      <c r="D2193" t="s">
        <v>18349</v>
      </c>
      <c r="E2193" t="s">
        <v>7560</v>
      </c>
      <c r="F2193" t="s">
        <v>321</v>
      </c>
      <c r="G2193" t="s">
        <v>15957</v>
      </c>
      <c r="H2193" t="s">
        <v>15994</v>
      </c>
      <c r="I2193">
        <v>0</v>
      </c>
      <c r="J2193" t="s">
        <v>8315</v>
      </c>
      <c r="K2193" t="s">
        <v>18356</v>
      </c>
      <c r="L2193">
        <v>24701001</v>
      </c>
      <c r="M2193">
        <v>1020201338024</v>
      </c>
    </row>
    <row r="2194" spans="1:13" x14ac:dyDescent="0.25">
      <c r="A2194">
        <v>247003004</v>
      </c>
      <c r="B2194" t="s">
        <v>7564</v>
      </c>
      <c r="C2194" t="s">
        <v>7564</v>
      </c>
      <c r="D2194" t="s">
        <v>18349</v>
      </c>
      <c r="E2194" t="s">
        <v>7566</v>
      </c>
      <c r="F2194" t="s">
        <v>566</v>
      </c>
      <c r="G2194" t="s">
        <v>15957</v>
      </c>
      <c r="H2194" t="s">
        <v>15994</v>
      </c>
      <c r="I2194">
        <v>0</v>
      </c>
      <c r="J2194" t="s">
        <v>8315</v>
      </c>
      <c r="K2194" t="s">
        <v>18357</v>
      </c>
      <c r="L2194">
        <v>24701001</v>
      </c>
      <c r="M2194">
        <v>1020201338464</v>
      </c>
    </row>
    <row r="2195" spans="1:13" x14ac:dyDescent="0.25">
      <c r="A2195">
        <v>247003011</v>
      </c>
      <c r="B2195" t="s">
        <v>7517</v>
      </c>
      <c r="C2195" t="s">
        <v>7517</v>
      </c>
      <c r="D2195" t="s">
        <v>18349</v>
      </c>
      <c r="E2195" t="s">
        <v>7519</v>
      </c>
      <c r="F2195" t="s">
        <v>321</v>
      </c>
      <c r="G2195" t="s">
        <v>15957</v>
      </c>
      <c r="H2195" t="s">
        <v>15994</v>
      </c>
      <c r="I2195">
        <v>0</v>
      </c>
      <c r="J2195" t="s">
        <v>8315</v>
      </c>
      <c r="K2195" t="s">
        <v>18358</v>
      </c>
      <c r="L2195">
        <v>24701001</v>
      </c>
      <c r="M2195">
        <v>1020201338101</v>
      </c>
    </row>
    <row r="2196" spans="1:13" x14ac:dyDescent="0.25">
      <c r="A2196">
        <v>247003029</v>
      </c>
      <c r="B2196" t="s">
        <v>7583</v>
      </c>
      <c r="C2196" t="s">
        <v>7583</v>
      </c>
      <c r="D2196" t="s">
        <v>18349</v>
      </c>
      <c r="E2196" t="s">
        <v>7585</v>
      </c>
      <c r="F2196" t="s">
        <v>566</v>
      </c>
      <c r="G2196" t="s">
        <v>15957</v>
      </c>
      <c r="H2196" t="s">
        <v>15994</v>
      </c>
      <c r="I2196">
        <v>0</v>
      </c>
      <c r="J2196" t="s">
        <v>8315</v>
      </c>
      <c r="K2196" t="s">
        <v>18359</v>
      </c>
      <c r="L2196">
        <v>24701001</v>
      </c>
      <c r="M2196">
        <v>1020201337980</v>
      </c>
    </row>
    <row r="2197" spans="1:13" x14ac:dyDescent="0.25">
      <c r="A2197">
        <v>247003036</v>
      </c>
      <c r="B2197" t="s">
        <v>7586</v>
      </c>
      <c r="C2197" t="s">
        <v>7586</v>
      </c>
      <c r="D2197" t="s">
        <v>18349</v>
      </c>
      <c r="E2197" t="s">
        <v>7588</v>
      </c>
      <c r="F2197" t="s">
        <v>321</v>
      </c>
      <c r="G2197" t="s">
        <v>15957</v>
      </c>
      <c r="H2197" t="s">
        <v>15994</v>
      </c>
      <c r="I2197">
        <v>0</v>
      </c>
      <c r="J2197" t="s">
        <v>8315</v>
      </c>
      <c r="K2197" t="s">
        <v>18360</v>
      </c>
      <c r="L2197">
        <v>24701001</v>
      </c>
      <c r="M2197">
        <v>1020201337969</v>
      </c>
    </row>
    <row r="2198" spans="1:13" x14ac:dyDescent="0.25">
      <c r="A2198">
        <v>247003043</v>
      </c>
      <c r="B2198" t="s">
        <v>7526</v>
      </c>
      <c r="C2198" t="s">
        <v>7526</v>
      </c>
      <c r="D2198" t="s">
        <v>18349</v>
      </c>
      <c r="E2198" t="s">
        <v>18361</v>
      </c>
      <c r="F2198" t="s">
        <v>321</v>
      </c>
      <c r="G2198" t="s">
        <v>15957</v>
      </c>
      <c r="H2198" t="s">
        <v>15994</v>
      </c>
      <c r="I2198">
        <v>0</v>
      </c>
      <c r="J2198" t="s">
        <v>8315</v>
      </c>
      <c r="K2198" t="s">
        <v>18362</v>
      </c>
      <c r="L2198">
        <v>24701001</v>
      </c>
      <c r="M2198">
        <v>1020201339718</v>
      </c>
    </row>
    <row r="2199" spans="1:13" x14ac:dyDescent="0.25">
      <c r="A2199">
        <v>247003050</v>
      </c>
      <c r="B2199" t="s">
        <v>7592</v>
      </c>
      <c r="C2199" t="s">
        <v>7592</v>
      </c>
      <c r="D2199" t="s">
        <v>18349</v>
      </c>
      <c r="E2199" t="s">
        <v>7594</v>
      </c>
      <c r="F2199" t="s">
        <v>321</v>
      </c>
      <c r="G2199" t="s">
        <v>15957</v>
      </c>
      <c r="H2199" t="s">
        <v>15994</v>
      </c>
      <c r="I2199">
        <v>0</v>
      </c>
      <c r="J2199" t="s">
        <v>8315</v>
      </c>
      <c r="K2199" t="s">
        <v>18363</v>
      </c>
      <c r="L2199">
        <v>24701001</v>
      </c>
      <c r="M2199">
        <v>1020201338068</v>
      </c>
    </row>
    <row r="2200" spans="1:13" x14ac:dyDescent="0.25">
      <c r="A2200">
        <v>247003068</v>
      </c>
      <c r="B2200" t="s">
        <v>7505</v>
      </c>
      <c r="C2200" t="s">
        <v>7505</v>
      </c>
      <c r="D2200" t="s">
        <v>18349</v>
      </c>
      <c r="E2200" t="s">
        <v>7507</v>
      </c>
      <c r="F2200" t="s">
        <v>321</v>
      </c>
      <c r="G2200" t="s">
        <v>15957</v>
      </c>
      <c r="H2200" t="s">
        <v>15994</v>
      </c>
      <c r="I2200">
        <v>0</v>
      </c>
      <c r="J2200" t="s">
        <v>8315</v>
      </c>
      <c r="K2200" t="s">
        <v>18364</v>
      </c>
      <c r="L2200">
        <v>24701001</v>
      </c>
      <c r="M2200">
        <v>1020201338079</v>
      </c>
    </row>
    <row r="2201" spans="1:13" x14ac:dyDescent="0.25">
      <c r="A2201">
        <v>247003075</v>
      </c>
      <c r="B2201" t="s">
        <v>7493</v>
      </c>
      <c r="C2201" t="s">
        <v>7493</v>
      </c>
      <c r="D2201" t="s">
        <v>18349</v>
      </c>
      <c r="E2201" t="s">
        <v>7495</v>
      </c>
      <c r="F2201" t="s">
        <v>321</v>
      </c>
      <c r="G2201" t="s">
        <v>15957</v>
      </c>
      <c r="H2201" t="s">
        <v>15994</v>
      </c>
      <c r="I2201">
        <v>0</v>
      </c>
      <c r="J2201" t="s">
        <v>8315</v>
      </c>
      <c r="K2201" t="s">
        <v>18365</v>
      </c>
      <c r="L2201">
        <v>24701001</v>
      </c>
      <c r="M2201">
        <v>1020201335890</v>
      </c>
    </row>
    <row r="2202" spans="1:13" x14ac:dyDescent="0.25">
      <c r="A2202">
        <v>247003082</v>
      </c>
      <c r="B2202" t="s">
        <v>7598</v>
      </c>
      <c r="C2202" t="s">
        <v>7598</v>
      </c>
      <c r="D2202" t="s">
        <v>18349</v>
      </c>
      <c r="E2202" t="s">
        <v>7600</v>
      </c>
      <c r="F2202" t="s">
        <v>321</v>
      </c>
      <c r="G2202" t="s">
        <v>15957</v>
      </c>
      <c r="H2202" t="s">
        <v>15994</v>
      </c>
      <c r="I2202">
        <v>0</v>
      </c>
      <c r="J2202" t="s">
        <v>8315</v>
      </c>
      <c r="K2202" t="s">
        <v>18366</v>
      </c>
      <c r="L2202">
        <v>24701001</v>
      </c>
      <c r="M2202">
        <v>1020201338080</v>
      </c>
    </row>
    <row r="2203" spans="1:13" x14ac:dyDescent="0.25">
      <c r="A2203">
        <v>247003090</v>
      </c>
      <c r="B2203" t="s">
        <v>7595</v>
      </c>
      <c r="C2203" t="s">
        <v>7595</v>
      </c>
      <c r="D2203" t="s">
        <v>18349</v>
      </c>
      <c r="E2203" t="s">
        <v>7597</v>
      </c>
      <c r="F2203" t="s">
        <v>321</v>
      </c>
      <c r="G2203" t="s">
        <v>15957</v>
      </c>
      <c r="H2203" t="s">
        <v>15994</v>
      </c>
      <c r="I2203">
        <v>0</v>
      </c>
      <c r="J2203" t="s">
        <v>8315</v>
      </c>
      <c r="K2203" t="s">
        <v>18367</v>
      </c>
      <c r="L2203">
        <v>24701001</v>
      </c>
      <c r="M2203">
        <v>1020201338090</v>
      </c>
    </row>
    <row r="2204" spans="1:13" x14ac:dyDescent="0.25">
      <c r="A2204">
        <v>247003100</v>
      </c>
      <c r="B2204" t="s">
        <v>7532</v>
      </c>
      <c r="C2204" t="s">
        <v>7532</v>
      </c>
      <c r="D2204" t="s">
        <v>18349</v>
      </c>
      <c r="E2204" t="s">
        <v>7534</v>
      </c>
      <c r="F2204" t="s">
        <v>640</v>
      </c>
      <c r="G2204" t="s">
        <v>15957</v>
      </c>
      <c r="H2204" t="s">
        <v>15994</v>
      </c>
      <c r="I2204">
        <v>1</v>
      </c>
      <c r="J2204" t="s">
        <v>8315</v>
      </c>
      <c r="K2204" t="s">
        <v>18368</v>
      </c>
      <c r="L2204">
        <v>24701001</v>
      </c>
      <c r="M2204">
        <v>1020201338057</v>
      </c>
    </row>
    <row r="2205" spans="1:13" x14ac:dyDescent="0.25">
      <c r="A2205">
        <v>247003131</v>
      </c>
      <c r="B2205" t="s">
        <v>7508</v>
      </c>
      <c r="C2205" t="s">
        <v>7508</v>
      </c>
      <c r="D2205" t="s">
        <v>18349</v>
      </c>
      <c r="E2205" t="s">
        <v>7510</v>
      </c>
      <c r="F2205" t="s">
        <v>321</v>
      </c>
      <c r="G2205" t="s">
        <v>15957</v>
      </c>
      <c r="H2205" t="s">
        <v>15994</v>
      </c>
      <c r="I2205">
        <v>0</v>
      </c>
      <c r="J2205" t="s">
        <v>8315</v>
      </c>
      <c r="K2205" t="s">
        <v>18369</v>
      </c>
      <c r="L2205">
        <v>24701001</v>
      </c>
      <c r="M2205">
        <v>1020201338520</v>
      </c>
    </row>
    <row r="2206" spans="1:13" x14ac:dyDescent="0.25">
      <c r="A2206">
        <v>247003149</v>
      </c>
      <c r="B2206" t="s">
        <v>7547</v>
      </c>
      <c r="C2206" t="s">
        <v>7547</v>
      </c>
      <c r="D2206" t="s">
        <v>18349</v>
      </c>
      <c r="E2206" t="s">
        <v>7549</v>
      </c>
      <c r="F2206" t="s">
        <v>1639</v>
      </c>
      <c r="G2206" t="s">
        <v>15957</v>
      </c>
      <c r="H2206" t="s">
        <v>15994</v>
      </c>
      <c r="I2206">
        <v>0</v>
      </c>
      <c r="J2206" t="s">
        <v>8416</v>
      </c>
      <c r="K2206" t="s">
        <v>18370</v>
      </c>
      <c r="L2206">
        <v>24701001</v>
      </c>
      <c r="M2206">
        <v>1020201339289</v>
      </c>
    </row>
    <row r="2207" spans="1:13" x14ac:dyDescent="0.25">
      <c r="A2207">
        <v>247003156</v>
      </c>
      <c r="B2207" t="s">
        <v>7511</v>
      </c>
      <c r="C2207" t="s">
        <v>7511</v>
      </c>
      <c r="D2207" t="s">
        <v>18349</v>
      </c>
      <c r="E2207" t="s">
        <v>7513</v>
      </c>
      <c r="F2207" t="s">
        <v>1639</v>
      </c>
      <c r="G2207" t="s">
        <v>15957</v>
      </c>
      <c r="H2207" t="s">
        <v>15994</v>
      </c>
      <c r="I2207">
        <v>0</v>
      </c>
      <c r="J2207" t="s">
        <v>8416</v>
      </c>
      <c r="K2207" t="s">
        <v>18371</v>
      </c>
      <c r="L2207">
        <v>24701001</v>
      </c>
      <c r="M2207">
        <v>1020201338519</v>
      </c>
    </row>
    <row r="2208" spans="1:13" x14ac:dyDescent="0.25">
      <c r="A2208">
        <v>247003163</v>
      </c>
      <c r="B2208" t="s">
        <v>7520</v>
      </c>
      <c r="C2208" t="s">
        <v>7520</v>
      </c>
      <c r="D2208" t="s">
        <v>18349</v>
      </c>
      <c r="E2208" t="s">
        <v>7522</v>
      </c>
      <c r="F2208" t="s">
        <v>321</v>
      </c>
      <c r="G2208" t="s">
        <v>15957</v>
      </c>
      <c r="H2208" t="s">
        <v>15994</v>
      </c>
      <c r="I2208">
        <v>1</v>
      </c>
      <c r="J2208" t="s">
        <v>8315</v>
      </c>
      <c r="K2208" t="s">
        <v>18372</v>
      </c>
      <c r="L2208">
        <v>24701001</v>
      </c>
      <c r="M2208">
        <v>1020201338409</v>
      </c>
    </row>
    <row r="2209" spans="1:13" x14ac:dyDescent="0.25">
      <c r="A2209">
        <v>247003170</v>
      </c>
      <c r="B2209" t="s">
        <v>7523</v>
      </c>
      <c r="C2209" t="s">
        <v>7523</v>
      </c>
      <c r="D2209" t="s">
        <v>18349</v>
      </c>
      <c r="E2209" t="s">
        <v>7525</v>
      </c>
      <c r="F2209" t="s">
        <v>321</v>
      </c>
      <c r="G2209" t="s">
        <v>15957</v>
      </c>
      <c r="H2209" t="s">
        <v>15994</v>
      </c>
      <c r="I2209">
        <v>1</v>
      </c>
      <c r="J2209" t="s">
        <v>8315</v>
      </c>
      <c r="K2209" t="s">
        <v>18373</v>
      </c>
      <c r="L2209">
        <v>24701001</v>
      </c>
      <c r="M2209">
        <v>1020201337991</v>
      </c>
    </row>
    <row r="2210" spans="1:13" x14ac:dyDescent="0.25">
      <c r="A2210">
        <v>247003188</v>
      </c>
      <c r="B2210" t="s">
        <v>7577</v>
      </c>
      <c r="C2210" t="s">
        <v>7577</v>
      </c>
      <c r="D2210" t="s">
        <v>18349</v>
      </c>
      <c r="E2210" t="s">
        <v>7579</v>
      </c>
      <c r="F2210" t="s">
        <v>321</v>
      </c>
      <c r="G2210" t="s">
        <v>15957</v>
      </c>
      <c r="H2210" t="s">
        <v>15994</v>
      </c>
      <c r="I2210">
        <v>0</v>
      </c>
      <c r="J2210" t="s">
        <v>8315</v>
      </c>
      <c r="K2210" t="s">
        <v>18374</v>
      </c>
      <c r="L2210">
        <v>24701001</v>
      </c>
      <c r="M2210">
        <v>1020201338002</v>
      </c>
    </row>
    <row r="2211" spans="1:13" x14ac:dyDescent="0.25">
      <c r="A2211">
        <v>247003205</v>
      </c>
      <c r="B2211" t="s">
        <v>7529</v>
      </c>
      <c r="C2211" t="s">
        <v>7529</v>
      </c>
      <c r="D2211" t="s">
        <v>18349</v>
      </c>
      <c r="E2211" t="s">
        <v>7531</v>
      </c>
      <c r="F2211" t="s">
        <v>321</v>
      </c>
      <c r="G2211" t="s">
        <v>15957</v>
      </c>
      <c r="H2211" t="s">
        <v>15994</v>
      </c>
      <c r="I2211">
        <v>0</v>
      </c>
      <c r="J2211" t="s">
        <v>8315</v>
      </c>
      <c r="K2211" t="s">
        <v>18375</v>
      </c>
      <c r="L2211">
        <v>24701001</v>
      </c>
      <c r="M2211">
        <v>1020201338453</v>
      </c>
    </row>
    <row r="2212" spans="1:13" x14ac:dyDescent="0.25">
      <c r="A2212">
        <v>247003220</v>
      </c>
      <c r="B2212" t="s">
        <v>7589</v>
      </c>
      <c r="C2212" t="s">
        <v>7589</v>
      </c>
      <c r="D2212" t="s">
        <v>18349</v>
      </c>
      <c r="E2212" t="s">
        <v>7591</v>
      </c>
      <c r="F2212" t="s">
        <v>1639</v>
      </c>
      <c r="G2212" t="s">
        <v>15957</v>
      </c>
      <c r="H2212" t="s">
        <v>15994</v>
      </c>
      <c r="I2212">
        <v>0</v>
      </c>
      <c r="J2212" t="s">
        <v>8416</v>
      </c>
      <c r="K2212" t="s">
        <v>18376</v>
      </c>
      <c r="L2212">
        <v>24701001</v>
      </c>
      <c r="M2212">
        <v>1020201338167</v>
      </c>
    </row>
    <row r="2213" spans="1:13" x14ac:dyDescent="0.25">
      <c r="A2213">
        <v>247003251</v>
      </c>
      <c r="B2213" t="s">
        <v>7567</v>
      </c>
      <c r="C2213" t="s">
        <v>7567</v>
      </c>
      <c r="D2213" t="s">
        <v>18349</v>
      </c>
      <c r="E2213" t="s">
        <v>7569</v>
      </c>
      <c r="F2213" t="s">
        <v>321</v>
      </c>
      <c r="G2213" t="s">
        <v>15957</v>
      </c>
      <c r="H2213" t="s">
        <v>15994</v>
      </c>
      <c r="I2213">
        <v>0</v>
      </c>
      <c r="J2213" t="s">
        <v>8315</v>
      </c>
      <c r="K2213" t="s">
        <v>18377</v>
      </c>
      <c r="L2213">
        <v>24701001</v>
      </c>
      <c r="M2213">
        <v>1020201338871</v>
      </c>
    </row>
    <row r="2214" spans="1:13" x14ac:dyDescent="0.25">
      <c r="A2214">
        <v>247003269</v>
      </c>
      <c r="B2214" t="s">
        <v>7561</v>
      </c>
      <c r="C2214" t="s">
        <v>7561</v>
      </c>
      <c r="D2214" t="s">
        <v>18349</v>
      </c>
      <c r="E2214" t="s">
        <v>7563</v>
      </c>
      <c r="F2214" t="s">
        <v>640</v>
      </c>
      <c r="G2214" t="s">
        <v>15957</v>
      </c>
      <c r="H2214" t="s">
        <v>15994</v>
      </c>
      <c r="I2214">
        <v>0</v>
      </c>
      <c r="J2214" t="s">
        <v>8315</v>
      </c>
      <c r="K2214" t="s">
        <v>18378</v>
      </c>
      <c r="L2214">
        <v>24701001</v>
      </c>
      <c r="M2214">
        <v>1020201338376</v>
      </c>
    </row>
    <row r="2215" spans="1:13" x14ac:dyDescent="0.25">
      <c r="A2215">
        <v>247003565</v>
      </c>
      <c r="B2215" t="s">
        <v>7490</v>
      </c>
      <c r="C2215" t="s">
        <v>7490</v>
      </c>
      <c r="D2215" t="s">
        <v>18349</v>
      </c>
      <c r="E2215" t="s">
        <v>7492</v>
      </c>
      <c r="F2215" t="s">
        <v>321</v>
      </c>
      <c r="G2215" t="s">
        <v>15957</v>
      </c>
      <c r="H2215" t="s">
        <v>15994</v>
      </c>
      <c r="I2215">
        <v>0</v>
      </c>
      <c r="J2215" t="s">
        <v>8315</v>
      </c>
      <c r="K2215" t="s">
        <v>10482</v>
      </c>
      <c r="L2215">
        <v>24701001</v>
      </c>
      <c r="M2215">
        <v>1020201339586</v>
      </c>
    </row>
    <row r="2216" spans="1:13" x14ac:dyDescent="0.25">
      <c r="A2216">
        <v>247003572</v>
      </c>
      <c r="B2216" t="s">
        <v>18379</v>
      </c>
      <c r="C2216" t="s">
        <v>18379</v>
      </c>
      <c r="D2216" t="s">
        <v>18349</v>
      </c>
      <c r="E2216" t="s">
        <v>7501</v>
      </c>
      <c r="F2216" t="s">
        <v>321</v>
      </c>
      <c r="G2216" t="s">
        <v>15957</v>
      </c>
      <c r="H2216" t="s">
        <v>15994</v>
      </c>
      <c r="I2216">
        <v>0</v>
      </c>
      <c r="J2216" t="s">
        <v>8315</v>
      </c>
      <c r="K2216" t="s">
        <v>18380</v>
      </c>
      <c r="L2216">
        <v>24701001</v>
      </c>
      <c r="M2216">
        <v>1020201339608</v>
      </c>
    </row>
    <row r="2217" spans="1:13" x14ac:dyDescent="0.25">
      <c r="A2217">
        <v>247003580</v>
      </c>
      <c r="B2217" t="s">
        <v>7496</v>
      </c>
      <c r="C2217" t="s">
        <v>7496</v>
      </c>
      <c r="D2217" t="s">
        <v>18349</v>
      </c>
      <c r="E2217" t="s">
        <v>7498</v>
      </c>
      <c r="F2217" t="s">
        <v>321</v>
      </c>
      <c r="G2217" t="s">
        <v>15957</v>
      </c>
      <c r="H2217" t="s">
        <v>15994</v>
      </c>
      <c r="I2217">
        <v>0</v>
      </c>
      <c r="J2217" t="s">
        <v>8315</v>
      </c>
      <c r="K2217" t="s">
        <v>18380</v>
      </c>
      <c r="L2217">
        <v>24701001</v>
      </c>
      <c r="M2217">
        <v>1020201339630</v>
      </c>
    </row>
    <row r="2218" spans="1:13" x14ac:dyDescent="0.25">
      <c r="A2218">
        <v>247003741</v>
      </c>
      <c r="B2218" t="s">
        <v>18381</v>
      </c>
      <c r="C2218" t="s">
        <v>18381</v>
      </c>
      <c r="D2218" t="s">
        <v>18349</v>
      </c>
      <c r="E2218" t="s">
        <v>7504</v>
      </c>
      <c r="F2218" t="s">
        <v>414</v>
      </c>
      <c r="G2218" t="s">
        <v>15957</v>
      </c>
      <c r="H2218" t="s">
        <v>15994</v>
      </c>
      <c r="I2218">
        <v>0</v>
      </c>
      <c r="J2218" t="s">
        <v>8315</v>
      </c>
      <c r="K2218" t="s">
        <v>18382</v>
      </c>
      <c r="L2218">
        <v>24701001</v>
      </c>
      <c r="M2218">
        <v>1030201591090</v>
      </c>
    </row>
    <row r="2219" spans="1:13" x14ac:dyDescent="0.25">
      <c r="A2219">
        <v>247004008</v>
      </c>
      <c r="B2219" t="s">
        <v>18383</v>
      </c>
      <c r="C2219" t="s">
        <v>18383</v>
      </c>
      <c r="D2219" t="s">
        <v>18349</v>
      </c>
      <c r="E2219" t="s">
        <v>7557</v>
      </c>
      <c r="F2219" t="s">
        <v>4849</v>
      </c>
      <c r="G2219" t="s">
        <v>15957</v>
      </c>
      <c r="H2219" t="s">
        <v>15994</v>
      </c>
      <c r="I2219">
        <v>0</v>
      </c>
      <c r="J2219" t="s">
        <v>8315</v>
      </c>
      <c r="K2219" t="s">
        <v>18384</v>
      </c>
      <c r="L2219">
        <v>24701001</v>
      </c>
      <c r="M2219">
        <v>1050201592286</v>
      </c>
    </row>
    <row r="2220" spans="1:13" x14ac:dyDescent="0.25">
      <c r="A2220">
        <v>247004015</v>
      </c>
      <c r="B2220" t="s">
        <v>18385</v>
      </c>
      <c r="C2220" t="s">
        <v>18385</v>
      </c>
      <c r="D2220" t="s">
        <v>18349</v>
      </c>
      <c r="E2220" t="s">
        <v>7572</v>
      </c>
      <c r="F2220" t="s">
        <v>7573</v>
      </c>
      <c r="G2220" t="s">
        <v>15957</v>
      </c>
      <c r="H2220" t="s">
        <v>15994</v>
      </c>
      <c r="I2220">
        <v>0</v>
      </c>
      <c r="J2220" t="s">
        <v>8315</v>
      </c>
      <c r="K2220" t="s">
        <v>18386</v>
      </c>
      <c r="L2220">
        <v>24701001</v>
      </c>
      <c r="M2220">
        <v>1050201592297</v>
      </c>
    </row>
    <row r="2221" spans="1:13" x14ac:dyDescent="0.25">
      <c r="A2221">
        <v>247004054</v>
      </c>
      <c r="B2221" t="s">
        <v>18387</v>
      </c>
      <c r="C2221" t="s">
        <v>18387</v>
      </c>
      <c r="D2221" t="s">
        <v>18349</v>
      </c>
      <c r="E2221" t="s">
        <v>7540</v>
      </c>
      <c r="F2221" t="s">
        <v>414</v>
      </c>
      <c r="G2221" t="s">
        <v>15957</v>
      </c>
      <c r="H2221" t="s">
        <v>15994</v>
      </c>
      <c r="I2221">
        <v>0</v>
      </c>
      <c r="J2221" t="s">
        <v>8315</v>
      </c>
      <c r="K2221" t="s">
        <v>18388</v>
      </c>
      <c r="L2221">
        <v>24701001</v>
      </c>
      <c r="M2221">
        <v>1050201592330</v>
      </c>
    </row>
    <row r="2222" spans="1:13" x14ac:dyDescent="0.25">
      <c r="A2222">
        <v>247004061</v>
      </c>
      <c r="B2222" t="s">
        <v>18389</v>
      </c>
      <c r="C2222" t="s">
        <v>18389</v>
      </c>
      <c r="D2222" t="s">
        <v>18349</v>
      </c>
      <c r="E2222" t="s">
        <v>7552</v>
      </c>
      <c r="F2222" t="s">
        <v>1639</v>
      </c>
      <c r="G2222" t="s">
        <v>15957</v>
      </c>
      <c r="H2222" t="s">
        <v>15994</v>
      </c>
      <c r="I2222">
        <v>0</v>
      </c>
      <c r="J2222" t="s">
        <v>8416</v>
      </c>
      <c r="K2222" t="s">
        <v>18390</v>
      </c>
      <c r="L2222">
        <v>24701001</v>
      </c>
      <c r="M2222">
        <v>1050201592341</v>
      </c>
    </row>
    <row r="2223" spans="1:13" x14ac:dyDescent="0.25">
      <c r="A2223">
        <v>247004103</v>
      </c>
      <c r="B2223" t="s">
        <v>18391</v>
      </c>
      <c r="C2223" t="s">
        <v>18391</v>
      </c>
      <c r="D2223" t="s">
        <v>18349</v>
      </c>
      <c r="E2223" t="s">
        <v>7603</v>
      </c>
      <c r="F2223" t="s">
        <v>700</v>
      </c>
      <c r="G2223" t="s">
        <v>15957</v>
      </c>
      <c r="H2223" t="s">
        <v>15994</v>
      </c>
      <c r="I2223">
        <v>0</v>
      </c>
      <c r="J2223" t="s">
        <v>8315</v>
      </c>
      <c r="K2223" t="s">
        <v>18366</v>
      </c>
      <c r="L2223">
        <v>24701001</v>
      </c>
      <c r="M2223">
        <v>1050201592385</v>
      </c>
    </row>
    <row r="2224" spans="1:13" x14ac:dyDescent="0.25">
      <c r="A2224">
        <v>247004128</v>
      </c>
      <c r="B2224" t="s">
        <v>18392</v>
      </c>
      <c r="C2224" t="s">
        <v>18392</v>
      </c>
      <c r="D2224" t="s">
        <v>18349</v>
      </c>
      <c r="E2224" t="s">
        <v>7576</v>
      </c>
      <c r="F2224" t="s">
        <v>549</v>
      </c>
      <c r="G2224" t="s">
        <v>15957</v>
      </c>
      <c r="H2224" t="s">
        <v>15994</v>
      </c>
      <c r="I2224">
        <v>0</v>
      </c>
      <c r="J2224" t="s">
        <v>8315</v>
      </c>
      <c r="K2224" t="s">
        <v>18393</v>
      </c>
      <c r="L2224">
        <v>24701001</v>
      </c>
      <c r="M2224">
        <v>1050201592517</v>
      </c>
    </row>
    <row r="2225" spans="1:13" x14ac:dyDescent="0.25">
      <c r="A2225">
        <v>247004142</v>
      </c>
      <c r="B2225" t="s">
        <v>18394</v>
      </c>
      <c r="C2225" t="s">
        <v>18394</v>
      </c>
      <c r="D2225" t="s">
        <v>18349</v>
      </c>
      <c r="E2225" t="s">
        <v>7516</v>
      </c>
      <c r="F2225" t="s">
        <v>4849</v>
      </c>
      <c r="G2225" t="s">
        <v>15957</v>
      </c>
      <c r="H2225" t="s">
        <v>15994</v>
      </c>
      <c r="I2225">
        <v>0</v>
      </c>
      <c r="J2225" t="s">
        <v>8315</v>
      </c>
      <c r="K2225" t="s">
        <v>18395</v>
      </c>
      <c r="L2225">
        <v>24701001</v>
      </c>
      <c r="M2225">
        <v>1050201592539</v>
      </c>
    </row>
    <row r="2226" spans="1:13" x14ac:dyDescent="0.25">
      <c r="A2226">
        <v>247004150</v>
      </c>
      <c r="B2226" t="s">
        <v>18396</v>
      </c>
      <c r="C2226" t="s">
        <v>18396</v>
      </c>
      <c r="D2226" t="s">
        <v>18349</v>
      </c>
      <c r="E2226" t="s">
        <v>7582</v>
      </c>
      <c r="F2226" t="s">
        <v>549</v>
      </c>
      <c r="G2226" t="s">
        <v>15957</v>
      </c>
      <c r="H2226" t="s">
        <v>15994</v>
      </c>
      <c r="I2226">
        <v>0</v>
      </c>
      <c r="J2226" t="s">
        <v>8315</v>
      </c>
      <c r="K2226" t="s">
        <v>18397</v>
      </c>
      <c r="L2226">
        <v>24701001</v>
      </c>
      <c r="M2226">
        <v>1050201592540</v>
      </c>
    </row>
    <row r="2227" spans="1:13" x14ac:dyDescent="0.25">
      <c r="A2227">
        <v>248001183</v>
      </c>
      <c r="B2227" t="s">
        <v>7621</v>
      </c>
      <c r="C2227" t="s">
        <v>7621</v>
      </c>
      <c r="D2227" t="s">
        <v>18399</v>
      </c>
      <c r="E2227" t="s">
        <v>7623</v>
      </c>
      <c r="F2227" t="s">
        <v>321</v>
      </c>
      <c r="G2227" t="s">
        <v>15957</v>
      </c>
      <c r="H2227" t="s">
        <v>15994</v>
      </c>
      <c r="I2227">
        <v>1</v>
      </c>
      <c r="J2227" t="s">
        <v>8315</v>
      </c>
      <c r="K2227" t="s">
        <v>18402</v>
      </c>
      <c r="L2227">
        <v>24801001</v>
      </c>
      <c r="M2227">
        <v>1030202118935</v>
      </c>
    </row>
    <row r="2228" spans="1:13" x14ac:dyDescent="0.25">
      <c r="A2228" t="s">
        <v>15269</v>
      </c>
      <c r="B2228" t="s">
        <v>15270</v>
      </c>
      <c r="C2228" t="s">
        <v>15270</v>
      </c>
      <c r="D2228" t="s">
        <v>18399</v>
      </c>
      <c r="E2228" t="s">
        <v>7623</v>
      </c>
      <c r="F2228" t="s">
        <v>321</v>
      </c>
      <c r="G2228" t="s">
        <v>15998</v>
      </c>
      <c r="H2228" t="s">
        <v>15994</v>
      </c>
      <c r="J2228" t="s">
        <v>8315</v>
      </c>
      <c r="K2228" t="s">
        <v>18403</v>
      </c>
      <c r="L2228">
        <v>24801001</v>
      </c>
      <c r="M2228">
        <v>1030202118935</v>
      </c>
    </row>
    <row r="2229" spans="1:13" x14ac:dyDescent="0.25">
      <c r="A2229">
        <v>248001472</v>
      </c>
      <c r="B2229" t="s">
        <v>7682</v>
      </c>
      <c r="C2229" t="s">
        <v>7682</v>
      </c>
      <c r="D2229" t="s">
        <v>18399</v>
      </c>
      <c r="E2229" t="s">
        <v>7684</v>
      </c>
      <c r="F2229" t="s">
        <v>473</v>
      </c>
      <c r="G2229" t="s">
        <v>15957</v>
      </c>
      <c r="H2229" t="s">
        <v>15994</v>
      </c>
      <c r="I2229">
        <v>0</v>
      </c>
      <c r="J2229" t="s">
        <v>8315</v>
      </c>
      <c r="K2229" t="s">
        <v>18404</v>
      </c>
      <c r="L2229">
        <v>24801001</v>
      </c>
      <c r="M2229">
        <v>1020202038702</v>
      </c>
    </row>
    <row r="2230" spans="1:13" x14ac:dyDescent="0.25">
      <c r="A2230">
        <v>248001659</v>
      </c>
      <c r="B2230" t="s">
        <v>7606</v>
      </c>
      <c r="C2230" t="s">
        <v>7606</v>
      </c>
      <c r="D2230" t="s">
        <v>18399</v>
      </c>
      <c r="E2230" t="s">
        <v>7608</v>
      </c>
      <c r="F2230" t="s">
        <v>321</v>
      </c>
      <c r="G2230" t="s">
        <v>15957</v>
      </c>
      <c r="H2230" t="s">
        <v>15994</v>
      </c>
      <c r="I2230">
        <v>3</v>
      </c>
      <c r="J2230" t="s">
        <v>8315</v>
      </c>
      <c r="K2230" t="s">
        <v>18405</v>
      </c>
      <c r="L2230">
        <v>24801001</v>
      </c>
      <c r="M2230">
        <v>1030202120519</v>
      </c>
    </row>
    <row r="2231" spans="1:13" x14ac:dyDescent="0.25">
      <c r="A2231" t="s">
        <v>15271</v>
      </c>
      <c r="B2231" t="s">
        <v>15272</v>
      </c>
      <c r="C2231" t="s">
        <v>15272</v>
      </c>
      <c r="D2231" t="s">
        <v>18399</v>
      </c>
      <c r="E2231" t="s">
        <v>7608</v>
      </c>
      <c r="F2231" t="s">
        <v>321</v>
      </c>
      <c r="G2231" t="s">
        <v>15998</v>
      </c>
      <c r="H2231" t="s">
        <v>15994</v>
      </c>
      <c r="J2231" t="s">
        <v>8315</v>
      </c>
      <c r="K2231" t="s">
        <v>18406</v>
      </c>
      <c r="L2231">
        <v>24801001</v>
      </c>
      <c r="M2231">
        <v>1030202120519</v>
      </c>
    </row>
    <row r="2232" spans="1:13" x14ac:dyDescent="0.25">
      <c r="A2232" t="s">
        <v>15273</v>
      </c>
      <c r="B2232" t="s">
        <v>15274</v>
      </c>
      <c r="C2232" t="s">
        <v>15274</v>
      </c>
      <c r="D2232" t="s">
        <v>18399</v>
      </c>
      <c r="E2232" t="s">
        <v>7608</v>
      </c>
      <c r="F2232" t="s">
        <v>321</v>
      </c>
      <c r="G2232" t="s">
        <v>15998</v>
      </c>
      <c r="H2232" t="s">
        <v>15994</v>
      </c>
      <c r="J2232" t="s">
        <v>8315</v>
      </c>
      <c r="K2232" t="s">
        <v>18407</v>
      </c>
      <c r="L2232">
        <v>24801001</v>
      </c>
      <c r="M2232">
        <v>1030202120519</v>
      </c>
    </row>
    <row r="2233" spans="1:13" x14ac:dyDescent="0.25">
      <c r="A2233">
        <v>248002998</v>
      </c>
      <c r="B2233" t="s">
        <v>7648</v>
      </c>
      <c r="C2233" t="s">
        <v>7648</v>
      </c>
      <c r="D2233" t="s">
        <v>18399</v>
      </c>
      <c r="E2233" t="s">
        <v>7650</v>
      </c>
      <c r="F2233" t="s">
        <v>321</v>
      </c>
      <c r="G2233" t="s">
        <v>15957</v>
      </c>
      <c r="H2233" t="s">
        <v>15994</v>
      </c>
      <c r="I2233">
        <v>0</v>
      </c>
      <c r="J2233" t="s">
        <v>8315</v>
      </c>
      <c r="K2233" t="s">
        <v>18408</v>
      </c>
      <c r="L2233">
        <v>24801001</v>
      </c>
      <c r="M2233">
        <v>1020202035875</v>
      </c>
    </row>
    <row r="2234" spans="1:13" x14ac:dyDescent="0.25">
      <c r="A2234">
        <v>248003053</v>
      </c>
      <c r="B2234" t="s">
        <v>7618</v>
      </c>
      <c r="C2234" t="s">
        <v>7618</v>
      </c>
      <c r="D2234" t="s">
        <v>18399</v>
      </c>
      <c r="E2234" t="s">
        <v>7620</v>
      </c>
      <c r="F2234" t="s">
        <v>321</v>
      </c>
      <c r="G2234" t="s">
        <v>15957</v>
      </c>
      <c r="H2234" t="s">
        <v>15994</v>
      </c>
      <c r="I2234">
        <v>5</v>
      </c>
      <c r="J2234" t="s">
        <v>8315</v>
      </c>
      <c r="K2234" t="s">
        <v>18409</v>
      </c>
      <c r="L2234">
        <v>24801001</v>
      </c>
      <c r="M2234">
        <v>1020202037217</v>
      </c>
    </row>
    <row r="2235" spans="1:13" x14ac:dyDescent="0.25">
      <c r="A2235" t="s">
        <v>15275</v>
      </c>
      <c r="B2235" t="s">
        <v>18410</v>
      </c>
      <c r="C2235" t="s">
        <v>18410</v>
      </c>
      <c r="D2235" t="s">
        <v>18399</v>
      </c>
      <c r="E2235" t="s">
        <v>7620</v>
      </c>
      <c r="F2235" t="s">
        <v>321</v>
      </c>
      <c r="G2235" t="s">
        <v>15998</v>
      </c>
      <c r="H2235" t="s">
        <v>15994</v>
      </c>
      <c r="J2235" t="s">
        <v>8315</v>
      </c>
      <c r="K2235" t="s">
        <v>18411</v>
      </c>
      <c r="L2235">
        <v>24801001</v>
      </c>
      <c r="M2235">
        <v>1020202037217</v>
      </c>
    </row>
    <row r="2236" spans="1:13" x14ac:dyDescent="0.25">
      <c r="A2236" t="s">
        <v>15276</v>
      </c>
      <c r="B2236" t="s">
        <v>18412</v>
      </c>
      <c r="C2236" t="s">
        <v>18412</v>
      </c>
      <c r="D2236" t="s">
        <v>18399</v>
      </c>
      <c r="E2236" t="s">
        <v>7620</v>
      </c>
      <c r="F2236" t="s">
        <v>321</v>
      </c>
      <c r="G2236" t="s">
        <v>15998</v>
      </c>
      <c r="H2236" t="s">
        <v>15994</v>
      </c>
      <c r="J2236" t="s">
        <v>8315</v>
      </c>
      <c r="K2236" t="s">
        <v>18413</v>
      </c>
      <c r="L2236">
        <v>24801001</v>
      </c>
      <c r="M2236">
        <v>1020202037217</v>
      </c>
    </row>
    <row r="2237" spans="1:13" x14ac:dyDescent="0.25">
      <c r="A2237" t="s">
        <v>15277</v>
      </c>
      <c r="B2237" t="s">
        <v>18414</v>
      </c>
      <c r="C2237" t="s">
        <v>18414</v>
      </c>
      <c r="D2237" t="s">
        <v>18399</v>
      </c>
      <c r="E2237" t="s">
        <v>7620</v>
      </c>
      <c r="F2237" t="s">
        <v>321</v>
      </c>
      <c r="G2237" t="s">
        <v>15998</v>
      </c>
      <c r="H2237" t="s">
        <v>15994</v>
      </c>
      <c r="J2237" t="s">
        <v>8315</v>
      </c>
      <c r="K2237" t="s">
        <v>18415</v>
      </c>
      <c r="L2237">
        <v>24801001</v>
      </c>
      <c r="M2237">
        <v>1020202037217</v>
      </c>
    </row>
    <row r="2238" spans="1:13" x14ac:dyDescent="0.25">
      <c r="A2238" t="s">
        <v>15278</v>
      </c>
      <c r="B2238" t="s">
        <v>18416</v>
      </c>
      <c r="C2238" t="s">
        <v>18416</v>
      </c>
      <c r="D2238" t="s">
        <v>18399</v>
      </c>
      <c r="E2238" t="s">
        <v>7620</v>
      </c>
      <c r="F2238" t="s">
        <v>321</v>
      </c>
      <c r="G2238" t="s">
        <v>15998</v>
      </c>
      <c r="H2238" t="s">
        <v>15994</v>
      </c>
      <c r="J2238" t="s">
        <v>8315</v>
      </c>
      <c r="K2238" t="s">
        <v>18417</v>
      </c>
      <c r="L2238">
        <v>24801001</v>
      </c>
      <c r="M2238">
        <v>1020202037217</v>
      </c>
    </row>
    <row r="2239" spans="1:13" x14ac:dyDescent="0.25">
      <c r="A2239" t="s">
        <v>18418</v>
      </c>
      <c r="B2239" t="s">
        <v>15279</v>
      </c>
      <c r="C2239" t="s">
        <v>15279</v>
      </c>
      <c r="D2239" t="s">
        <v>18399</v>
      </c>
      <c r="E2239" t="s">
        <v>7620</v>
      </c>
      <c r="F2239" t="s">
        <v>321</v>
      </c>
      <c r="G2239" t="s">
        <v>15998</v>
      </c>
      <c r="H2239" t="s">
        <v>15994</v>
      </c>
      <c r="J2239" t="s">
        <v>8315</v>
      </c>
      <c r="K2239" t="s">
        <v>18419</v>
      </c>
      <c r="L2239">
        <v>24801001</v>
      </c>
      <c r="M2239">
        <v>1020202037217</v>
      </c>
    </row>
    <row r="2240" spans="1:13" x14ac:dyDescent="0.25">
      <c r="A2240">
        <v>248003060</v>
      </c>
      <c r="B2240" t="s">
        <v>7630</v>
      </c>
      <c r="C2240" t="s">
        <v>7630</v>
      </c>
      <c r="D2240" t="s">
        <v>18399</v>
      </c>
      <c r="E2240" t="s">
        <v>7632</v>
      </c>
      <c r="F2240" t="s">
        <v>566</v>
      </c>
      <c r="G2240" t="s">
        <v>15957</v>
      </c>
      <c r="H2240" t="s">
        <v>15994</v>
      </c>
      <c r="I2240">
        <v>2</v>
      </c>
      <c r="J2240" t="s">
        <v>8315</v>
      </c>
      <c r="K2240" t="s">
        <v>18420</v>
      </c>
      <c r="L2240">
        <v>24801001</v>
      </c>
      <c r="M2240">
        <v>1030202118781</v>
      </c>
    </row>
    <row r="2241" spans="1:13" x14ac:dyDescent="0.25">
      <c r="A2241" t="s">
        <v>15280</v>
      </c>
      <c r="B2241" t="s">
        <v>15281</v>
      </c>
      <c r="C2241" t="s">
        <v>15281</v>
      </c>
      <c r="D2241" t="s">
        <v>18399</v>
      </c>
      <c r="E2241" t="s">
        <v>7632</v>
      </c>
      <c r="F2241" t="s">
        <v>566</v>
      </c>
      <c r="G2241" t="s">
        <v>15998</v>
      </c>
      <c r="H2241" t="s">
        <v>15994</v>
      </c>
      <c r="J2241" t="s">
        <v>8315</v>
      </c>
      <c r="K2241" t="s">
        <v>18421</v>
      </c>
      <c r="L2241">
        <v>24801001</v>
      </c>
      <c r="M2241">
        <v>1030202118781</v>
      </c>
    </row>
    <row r="2242" spans="1:13" x14ac:dyDescent="0.25">
      <c r="A2242" t="s">
        <v>15282</v>
      </c>
      <c r="B2242" t="s">
        <v>15283</v>
      </c>
      <c r="C2242" t="s">
        <v>15283</v>
      </c>
      <c r="D2242" t="s">
        <v>18399</v>
      </c>
      <c r="E2242" t="s">
        <v>7632</v>
      </c>
      <c r="F2242" t="s">
        <v>566</v>
      </c>
      <c r="G2242" t="s">
        <v>15998</v>
      </c>
      <c r="H2242" t="s">
        <v>15994</v>
      </c>
      <c r="J2242" t="s">
        <v>8315</v>
      </c>
      <c r="K2242" t="s">
        <v>18421</v>
      </c>
      <c r="L2242">
        <v>24801001</v>
      </c>
      <c r="M2242">
        <v>1030202118781</v>
      </c>
    </row>
    <row r="2243" spans="1:13" x14ac:dyDescent="0.25">
      <c r="A2243">
        <v>248003078</v>
      </c>
      <c r="B2243" t="s">
        <v>7688</v>
      </c>
      <c r="C2243" t="s">
        <v>7688</v>
      </c>
      <c r="D2243" t="s">
        <v>18399</v>
      </c>
      <c r="E2243" t="s">
        <v>7690</v>
      </c>
      <c r="F2243" t="s">
        <v>321</v>
      </c>
      <c r="G2243" t="s">
        <v>15957</v>
      </c>
      <c r="H2243" t="s">
        <v>15994</v>
      </c>
      <c r="I2243">
        <v>2</v>
      </c>
      <c r="J2243" t="s">
        <v>8315</v>
      </c>
      <c r="K2243" t="s">
        <v>18422</v>
      </c>
      <c r="L2243">
        <v>24801001</v>
      </c>
      <c r="M2243">
        <v>1020202038471</v>
      </c>
    </row>
    <row r="2244" spans="1:13" x14ac:dyDescent="0.25">
      <c r="A2244" t="s">
        <v>15284</v>
      </c>
      <c r="B2244" t="s">
        <v>15285</v>
      </c>
      <c r="C2244" t="s">
        <v>15285</v>
      </c>
      <c r="D2244" t="s">
        <v>18399</v>
      </c>
      <c r="E2244" t="s">
        <v>7690</v>
      </c>
      <c r="F2244" t="s">
        <v>321</v>
      </c>
      <c r="G2244" t="s">
        <v>15998</v>
      </c>
      <c r="H2244" t="s">
        <v>15994</v>
      </c>
      <c r="J2244" t="s">
        <v>8315</v>
      </c>
      <c r="K2244" t="s">
        <v>18423</v>
      </c>
      <c r="L2244">
        <v>24801001</v>
      </c>
      <c r="M2244">
        <v>1020202038471</v>
      </c>
    </row>
    <row r="2245" spans="1:13" x14ac:dyDescent="0.25">
      <c r="A2245" t="s">
        <v>15286</v>
      </c>
      <c r="B2245" t="s">
        <v>15287</v>
      </c>
      <c r="C2245" t="s">
        <v>15287</v>
      </c>
      <c r="D2245" t="s">
        <v>18399</v>
      </c>
      <c r="E2245" t="s">
        <v>7690</v>
      </c>
      <c r="F2245" t="s">
        <v>321</v>
      </c>
      <c r="G2245" t="s">
        <v>15998</v>
      </c>
      <c r="H2245" t="s">
        <v>15994</v>
      </c>
      <c r="J2245" t="s">
        <v>8315</v>
      </c>
      <c r="K2245" t="s">
        <v>18424</v>
      </c>
      <c r="L2245">
        <v>24801001</v>
      </c>
      <c r="M2245">
        <v>1020202038471</v>
      </c>
    </row>
    <row r="2246" spans="1:13" x14ac:dyDescent="0.25">
      <c r="A2246">
        <v>248003092</v>
      </c>
      <c r="B2246" t="s">
        <v>7657</v>
      </c>
      <c r="C2246" t="s">
        <v>7657</v>
      </c>
      <c r="D2246" t="s">
        <v>18399</v>
      </c>
      <c r="E2246" t="s">
        <v>7659</v>
      </c>
      <c r="F2246" t="s">
        <v>566</v>
      </c>
      <c r="G2246" t="s">
        <v>15957</v>
      </c>
      <c r="H2246" t="s">
        <v>15994</v>
      </c>
      <c r="I2246">
        <v>2</v>
      </c>
      <c r="J2246" t="s">
        <v>8315</v>
      </c>
      <c r="K2246" t="s">
        <v>18425</v>
      </c>
      <c r="L2246">
        <v>24801001</v>
      </c>
      <c r="M2246">
        <v>1030202121190</v>
      </c>
    </row>
    <row r="2247" spans="1:13" x14ac:dyDescent="0.25">
      <c r="A2247" t="s">
        <v>15288</v>
      </c>
      <c r="B2247" t="s">
        <v>18426</v>
      </c>
      <c r="C2247" t="s">
        <v>18426</v>
      </c>
      <c r="D2247" t="s">
        <v>18399</v>
      </c>
      <c r="E2247" t="s">
        <v>7659</v>
      </c>
      <c r="F2247" t="s">
        <v>566</v>
      </c>
      <c r="G2247" t="s">
        <v>15998</v>
      </c>
      <c r="H2247" t="s">
        <v>15994</v>
      </c>
      <c r="J2247" t="s">
        <v>8315</v>
      </c>
      <c r="K2247" t="s">
        <v>18427</v>
      </c>
      <c r="L2247">
        <v>24801001</v>
      </c>
      <c r="M2247">
        <v>1030202121190</v>
      </c>
    </row>
    <row r="2248" spans="1:13" x14ac:dyDescent="0.25">
      <c r="A2248" t="s">
        <v>15289</v>
      </c>
      <c r="B2248" t="s">
        <v>18428</v>
      </c>
      <c r="C2248" t="s">
        <v>18428</v>
      </c>
      <c r="D2248" t="s">
        <v>18399</v>
      </c>
      <c r="E2248" t="s">
        <v>7659</v>
      </c>
      <c r="F2248" t="s">
        <v>566</v>
      </c>
      <c r="G2248" t="s">
        <v>15998</v>
      </c>
      <c r="H2248" t="s">
        <v>15994</v>
      </c>
      <c r="J2248" t="s">
        <v>8315</v>
      </c>
      <c r="K2248" t="s">
        <v>18429</v>
      </c>
      <c r="L2248">
        <v>24801001</v>
      </c>
      <c r="M2248">
        <v>1030202121190</v>
      </c>
    </row>
    <row r="2249" spans="1:13" x14ac:dyDescent="0.25">
      <c r="A2249">
        <v>248003110</v>
      </c>
      <c r="B2249" t="s">
        <v>7624</v>
      </c>
      <c r="C2249" t="s">
        <v>7624</v>
      </c>
      <c r="D2249" t="s">
        <v>18399</v>
      </c>
      <c r="E2249" t="s">
        <v>7626</v>
      </c>
      <c r="F2249" t="s">
        <v>566</v>
      </c>
      <c r="G2249" t="s">
        <v>15957</v>
      </c>
      <c r="H2249" t="s">
        <v>15994</v>
      </c>
      <c r="I2249">
        <v>0</v>
      </c>
      <c r="J2249" t="s">
        <v>8839</v>
      </c>
      <c r="K2249" t="s">
        <v>18430</v>
      </c>
      <c r="L2249">
        <v>24801001</v>
      </c>
      <c r="M2249">
        <v>1020202039494</v>
      </c>
    </row>
    <row r="2250" spans="1:13" x14ac:dyDescent="0.25">
      <c r="A2250">
        <v>248003180</v>
      </c>
      <c r="B2250" t="s">
        <v>18431</v>
      </c>
      <c r="C2250" t="s">
        <v>18431</v>
      </c>
      <c r="D2250" t="s">
        <v>18399</v>
      </c>
      <c r="E2250" t="s">
        <v>7696</v>
      </c>
      <c r="F2250" t="s">
        <v>414</v>
      </c>
      <c r="G2250" t="s">
        <v>15957</v>
      </c>
      <c r="H2250" t="s">
        <v>15994</v>
      </c>
      <c r="I2250">
        <v>0</v>
      </c>
      <c r="J2250" t="s">
        <v>8315</v>
      </c>
      <c r="K2250" t="s">
        <v>18432</v>
      </c>
      <c r="L2250">
        <v>24801001</v>
      </c>
      <c r="M2250">
        <v>1020202038669</v>
      </c>
    </row>
    <row r="2251" spans="1:13" x14ac:dyDescent="0.25">
      <c r="A2251">
        <v>248003208</v>
      </c>
      <c r="B2251" t="s">
        <v>7654</v>
      </c>
      <c r="C2251" t="s">
        <v>7654</v>
      </c>
      <c r="D2251" t="s">
        <v>18399</v>
      </c>
      <c r="E2251" t="s">
        <v>7656</v>
      </c>
      <c r="F2251" t="s">
        <v>321</v>
      </c>
      <c r="G2251" t="s">
        <v>15957</v>
      </c>
      <c r="H2251" t="s">
        <v>15994</v>
      </c>
      <c r="I2251">
        <v>3</v>
      </c>
      <c r="J2251" t="s">
        <v>8416</v>
      </c>
      <c r="K2251" t="s">
        <v>18433</v>
      </c>
      <c r="L2251">
        <v>24801001</v>
      </c>
      <c r="M2251">
        <v>1030202121234</v>
      </c>
    </row>
    <row r="2252" spans="1:13" x14ac:dyDescent="0.25">
      <c r="A2252" t="s">
        <v>15290</v>
      </c>
      <c r="B2252" t="s">
        <v>15291</v>
      </c>
      <c r="C2252" t="s">
        <v>15291</v>
      </c>
      <c r="D2252" t="s">
        <v>18399</v>
      </c>
      <c r="E2252" t="s">
        <v>7656</v>
      </c>
      <c r="F2252" t="s">
        <v>321</v>
      </c>
      <c r="G2252" t="s">
        <v>15998</v>
      </c>
      <c r="H2252" t="s">
        <v>15994</v>
      </c>
      <c r="J2252" t="s">
        <v>8416</v>
      </c>
      <c r="K2252" t="s">
        <v>18434</v>
      </c>
      <c r="L2252">
        <v>24801001</v>
      </c>
      <c r="M2252">
        <v>1030202121234</v>
      </c>
    </row>
    <row r="2253" spans="1:13" x14ac:dyDescent="0.25">
      <c r="A2253" t="s">
        <v>15292</v>
      </c>
      <c r="B2253" t="s">
        <v>15293</v>
      </c>
      <c r="C2253" t="s">
        <v>15293</v>
      </c>
      <c r="D2253" t="s">
        <v>18399</v>
      </c>
      <c r="E2253" t="s">
        <v>7656</v>
      </c>
      <c r="F2253" t="s">
        <v>321</v>
      </c>
      <c r="G2253" t="s">
        <v>15998</v>
      </c>
      <c r="H2253" t="s">
        <v>15994</v>
      </c>
      <c r="J2253" t="s">
        <v>8416</v>
      </c>
      <c r="K2253" t="s">
        <v>18435</v>
      </c>
      <c r="L2253">
        <v>24801001</v>
      </c>
      <c r="M2253">
        <v>1030202121234</v>
      </c>
    </row>
    <row r="2254" spans="1:13" x14ac:dyDescent="0.25">
      <c r="A2254" t="s">
        <v>15294</v>
      </c>
      <c r="B2254" t="s">
        <v>15295</v>
      </c>
      <c r="C2254" t="s">
        <v>15295</v>
      </c>
      <c r="D2254" t="s">
        <v>18399</v>
      </c>
      <c r="E2254" t="s">
        <v>7656</v>
      </c>
      <c r="F2254" t="s">
        <v>321</v>
      </c>
      <c r="G2254" t="s">
        <v>15998</v>
      </c>
      <c r="H2254" t="s">
        <v>15994</v>
      </c>
      <c r="J2254" t="s">
        <v>8416</v>
      </c>
      <c r="K2254" t="s">
        <v>18436</v>
      </c>
      <c r="L2254">
        <v>24801001</v>
      </c>
      <c r="M2254">
        <v>1030202121234</v>
      </c>
    </row>
    <row r="2255" spans="1:13" x14ac:dyDescent="0.25">
      <c r="A2255">
        <v>248003279</v>
      </c>
      <c r="B2255" t="s">
        <v>7660</v>
      </c>
      <c r="C2255" t="s">
        <v>7660</v>
      </c>
      <c r="D2255" t="s">
        <v>18399</v>
      </c>
      <c r="E2255" t="s">
        <v>18437</v>
      </c>
      <c r="F2255" t="s">
        <v>321</v>
      </c>
      <c r="G2255" t="s">
        <v>15957</v>
      </c>
      <c r="H2255" t="s">
        <v>15994</v>
      </c>
      <c r="I2255">
        <v>0</v>
      </c>
      <c r="J2255" t="s">
        <v>8315</v>
      </c>
      <c r="K2255" t="s">
        <v>18438</v>
      </c>
      <c r="L2255">
        <v>24801001</v>
      </c>
      <c r="M2255">
        <v>1020202039461</v>
      </c>
    </row>
    <row r="2256" spans="1:13" x14ac:dyDescent="0.25">
      <c r="A2256">
        <v>248003310</v>
      </c>
      <c r="B2256" t="s">
        <v>18439</v>
      </c>
      <c r="C2256" t="s">
        <v>18439</v>
      </c>
      <c r="D2256" t="s">
        <v>18399</v>
      </c>
      <c r="E2256" t="s">
        <v>7635</v>
      </c>
      <c r="F2256" t="s">
        <v>414</v>
      </c>
      <c r="G2256" t="s">
        <v>15957</v>
      </c>
      <c r="H2256" t="s">
        <v>15994</v>
      </c>
      <c r="I2256">
        <v>0</v>
      </c>
      <c r="J2256" t="s">
        <v>8416</v>
      </c>
      <c r="K2256" t="s">
        <v>18440</v>
      </c>
      <c r="L2256">
        <v>24801001</v>
      </c>
      <c r="M2256">
        <v>1020202039274</v>
      </c>
    </row>
    <row r="2257" spans="1:13" x14ac:dyDescent="0.25">
      <c r="A2257">
        <v>248003328</v>
      </c>
      <c r="B2257" t="s">
        <v>7636</v>
      </c>
      <c r="C2257" t="s">
        <v>7636</v>
      </c>
      <c r="D2257" t="s">
        <v>18399</v>
      </c>
      <c r="E2257" t="s">
        <v>7638</v>
      </c>
      <c r="F2257" t="s">
        <v>325</v>
      </c>
      <c r="G2257" t="s">
        <v>15957</v>
      </c>
      <c r="H2257" t="s">
        <v>15994</v>
      </c>
      <c r="I2257">
        <v>0</v>
      </c>
      <c r="J2257" t="s">
        <v>8315</v>
      </c>
      <c r="K2257" t="s">
        <v>18441</v>
      </c>
      <c r="L2257">
        <v>24801001</v>
      </c>
      <c r="M2257">
        <v>1020202038394</v>
      </c>
    </row>
    <row r="2258" spans="1:13" x14ac:dyDescent="0.25">
      <c r="A2258">
        <v>248003367</v>
      </c>
      <c r="B2258" t="s">
        <v>18442</v>
      </c>
      <c r="C2258" t="s">
        <v>18442</v>
      </c>
      <c r="D2258" t="s">
        <v>18399</v>
      </c>
      <c r="E2258" t="s">
        <v>7665</v>
      </c>
      <c r="F2258" t="s">
        <v>414</v>
      </c>
      <c r="G2258" t="s">
        <v>15957</v>
      </c>
      <c r="H2258" t="s">
        <v>15994</v>
      </c>
      <c r="I2258">
        <v>0</v>
      </c>
      <c r="J2258" t="s">
        <v>8315</v>
      </c>
      <c r="K2258" t="s">
        <v>18438</v>
      </c>
      <c r="L2258">
        <v>24801001</v>
      </c>
      <c r="M2258">
        <v>1020202039483</v>
      </c>
    </row>
    <row r="2259" spans="1:13" x14ac:dyDescent="0.25">
      <c r="A2259">
        <v>248003374</v>
      </c>
      <c r="B2259" t="s">
        <v>6322</v>
      </c>
      <c r="C2259" t="s">
        <v>6322</v>
      </c>
      <c r="D2259" t="s">
        <v>18399</v>
      </c>
      <c r="E2259" t="s">
        <v>6324</v>
      </c>
      <c r="F2259" t="s">
        <v>321</v>
      </c>
      <c r="G2259" t="s">
        <v>15957</v>
      </c>
      <c r="H2259" t="s">
        <v>15994</v>
      </c>
      <c r="I2259">
        <v>2</v>
      </c>
      <c r="J2259" t="s">
        <v>8315</v>
      </c>
      <c r="K2259" t="s">
        <v>18443</v>
      </c>
      <c r="L2259">
        <v>24801001</v>
      </c>
      <c r="M2259">
        <v>1020202038449</v>
      </c>
    </row>
    <row r="2260" spans="1:13" x14ac:dyDescent="0.25">
      <c r="A2260" t="s">
        <v>15296</v>
      </c>
      <c r="B2260" t="s">
        <v>15298</v>
      </c>
      <c r="C2260" t="s">
        <v>15298</v>
      </c>
      <c r="D2260" t="s">
        <v>18399</v>
      </c>
      <c r="E2260" t="s">
        <v>6324</v>
      </c>
      <c r="F2260" t="s">
        <v>321</v>
      </c>
      <c r="G2260" t="s">
        <v>15998</v>
      </c>
      <c r="H2260" t="s">
        <v>15994</v>
      </c>
      <c r="J2260" t="s">
        <v>8315</v>
      </c>
      <c r="K2260" t="s">
        <v>18444</v>
      </c>
      <c r="L2260">
        <v>24801001</v>
      </c>
      <c r="M2260">
        <v>1020202038449</v>
      </c>
    </row>
    <row r="2261" spans="1:13" x14ac:dyDescent="0.25">
      <c r="A2261" t="s">
        <v>15297</v>
      </c>
      <c r="B2261" t="s">
        <v>15299</v>
      </c>
      <c r="C2261" t="s">
        <v>15299</v>
      </c>
      <c r="D2261" t="s">
        <v>18399</v>
      </c>
      <c r="E2261" t="s">
        <v>6324</v>
      </c>
      <c r="F2261" t="s">
        <v>321</v>
      </c>
      <c r="G2261" t="s">
        <v>15998</v>
      </c>
      <c r="H2261" t="s">
        <v>15994</v>
      </c>
      <c r="J2261" t="s">
        <v>8315</v>
      </c>
      <c r="K2261" t="s">
        <v>18445</v>
      </c>
      <c r="L2261">
        <v>24801001</v>
      </c>
      <c r="M2261">
        <v>1020202038449</v>
      </c>
    </row>
    <row r="2262" spans="1:13" x14ac:dyDescent="0.25">
      <c r="A2262">
        <v>248003381</v>
      </c>
      <c r="B2262" t="s">
        <v>18446</v>
      </c>
      <c r="C2262" t="s">
        <v>18446</v>
      </c>
      <c r="D2262" t="s">
        <v>18399</v>
      </c>
      <c r="E2262" t="s">
        <v>7687</v>
      </c>
      <c r="F2262" t="s">
        <v>1825</v>
      </c>
      <c r="G2262" t="s">
        <v>15957</v>
      </c>
      <c r="H2262" t="s">
        <v>15994</v>
      </c>
      <c r="I2262">
        <v>0</v>
      </c>
      <c r="J2262" t="s">
        <v>8315</v>
      </c>
      <c r="K2262" t="s">
        <v>18447</v>
      </c>
      <c r="L2262">
        <v>24801001</v>
      </c>
      <c r="M2262">
        <v>1020202038504</v>
      </c>
    </row>
    <row r="2263" spans="1:13" x14ac:dyDescent="0.25">
      <c r="A2263">
        <v>248003399</v>
      </c>
      <c r="B2263" t="s">
        <v>18448</v>
      </c>
      <c r="C2263" t="s">
        <v>18448</v>
      </c>
      <c r="D2263" t="s">
        <v>18399</v>
      </c>
      <c r="E2263" t="s">
        <v>6333</v>
      </c>
      <c r="F2263" t="s">
        <v>700</v>
      </c>
      <c r="G2263" t="s">
        <v>15957</v>
      </c>
      <c r="H2263" t="s">
        <v>15994</v>
      </c>
      <c r="I2263">
        <v>0</v>
      </c>
      <c r="J2263" t="s">
        <v>8315</v>
      </c>
      <c r="K2263" t="s">
        <v>18449</v>
      </c>
      <c r="L2263">
        <v>24801001</v>
      </c>
      <c r="M2263">
        <v>1020202039065</v>
      </c>
    </row>
    <row r="2264" spans="1:13" x14ac:dyDescent="0.25">
      <c r="A2264">
        <v>248003409</v>
      </c>
      <c r="B2264" t="s">
        <v>18450</v>
      </c>
      <c r="C2264" t="s">
        <v>18450</v>
      </c>
      <c r="D2264" t="s">
        <v>18399</v>
      </c>
      <c r="E2264" t="s">
        <v>7614</v>
      </c>
      <c r="F2264" t="s">
        <v>1825</v>
      </c>
      <c r="G2264" t="s">
        <v>15957</v>
      </c>
      <c r="H2264" t="s">
        <v>15994</v>
      </c>
      <c r="I2264">
        <v>0</v>
      </c>
      <c r="J2264" t="s">
        <v>8315</v>
      </c>
      <c r="K2264" t="s">
        <v>10537</v>
      </c>
      <c r="L2264">
        <v>24801001</v>
      </c>
      <c r="M2264">
        <v>1030202121256</v>
      </c>
    </row>
    <row r="2265" spans="1:13" x14ac:dyDescent="0.25">
      <c r="A2265">
        <v>248003416</v>
      </c>
      <c r="B2265" t="s">
        <v>18451</v>
      </c>
      <c r="C2265" t="s">
        <v>18451</v>
      </c>
      <c r="D2265" t="s">
        <v>18399</v>
      </c>
      <c r="E2265" t="s">
        <v>7681</v>
      </c>
      <c r="F2265" t="s">
        <v>921</v>
      </c>
      <c r="G2265" t="s">
        <v>15957</v>
      </c>
      <c r="H2265" t="s">
        <v>15994</v>
      </c>
      <c r="I2265">
        <v>0</v>
      </c>
      <c r="J2265" t="s">
        <v>8315</v>
      </c>
      <c r="K2265" t="s">
        <v>18452</v>
      </c>
      <c r="L2265">
        <v>24801001</v>
      </c>
      <c r="M2265">
        <v>1020202035754</v>
      </c>
    </row>
    <row r="2266" spans="1:13" x14ac:dyDescent="0.25">
      <c r="A2266">
        <v>248003455</v>
      </c>
      <c r="B2266" t="s">
        <v>18453</v>
      </c>
      <c r="C2266" t="s">
        <v>18453</v>
      </c>
      <c r="D2266" t="s">
        <v>18399</v>
      </c>
      <c r="E2266" t="s">
        <v>7678</v>
      </c>
      <c r="F2266" t="s">
        <v>414</v>
      </c>
      <c r="G2266" t="s">
        <v>15957</v>
      </c>
      <c r="H2266" t="s">
        <v>15994</v>
      </c>
      <c r="I2266">
        <v>0</v>
      </c>
      <c r="J2266" t="s">
        <v>8315</v>
      </c>
      <c r="K2266" t="s">
        <v>18454</v>
      </c>
      <c r="L2266">
        <v>24801001</v>
      </c>
      <c r="M2266">
        <v>1020202037987</v>
      </c>
    </row>
    <row r="2267" spans="1:13" x14ac:dyDescent="0.25">
      <c r="A2267">
        <v>248003494</v>
      </c>
      <c r="B2267" t="s">
        <v>18455</v>
      </c>
      <c r="C2267" t="s">
        <v>18455</v>
      </c>
      <c r="D2267" t="s">
        <v>18399</v>
      </c>
      <c r="E2267" t="s">
        <v>7629</v>
      </c>
      <c r="F2267" t="s">
        <v>700</v>
      </c>
      <c r="G2267" t="s">
        <v>15957</v>
      </c>
      <c r="H2267" t="s">
        <v>15994</v>
      </c>
      <c r="I2267">
        <v>0</v>
      </c>
      <c r="J2267" t="s">
        <v>8315</v>
      </c>
      <c r="K2267" t="s">
        <v>18456</v>
      </c>
      <c r="L2267">
        <v>24801001</v>
      </c>
      <c r="M2267">
        <v>1030202120288</v>
      </c>
    </row>
    <row r="2268" spans="1:13" x14ac:dyDescent="0.25">
      <c r="A2268">
        <v>248003529</v>
      </c>
      <c r="B2268" t="s">
        <v>7697</v>
      </c>
      <c r="C2268" t="s">
        <v>7697</v>
      </c>
      <c r="D2268" t="s">
        <v>18399</v>
      </c>
      <c r="E2268" t="s">
        <v>18457</v>
      </c>
      <c r="F2268" t="s">
        <v>321</v>
      </c>
      <c r="G2268" t="s">
        <v>15957</v>
      </c>
      <c r="H2268" t="s">
        <v>15994</v>
      </c>
      <c r="I2268">
        <v>2</v>
      </c>
      <c r="J2268" t="s">
        <v>8315</v>
      </c>
      <c r="K2268" t="s">
        <v>18458</v>
      </c>
      <c r="L2268">
        <v>24801001</v>
      </c>
      <c r="M2268">
        <v>1020202039505</v>
      </c>
    </row>
    <row r="2269" spans="1:13" x14ac:dyDescent="0.25">
      <c r="A2269" t="s">
        <v>15300</v>
      </c>
      <c r="B2269" t="s">
        <v>15301</v>
      </c>
      <c r="C2269" t="s">
        <v>15301</v>
      </c>
      <c r="D2269" t="s">
        <v>18399</v>
      </c>
      <c r="E2269" t="s">
        <v>18457</v>
      </c>
      <c r="F2269" t="s">
        <v>321</v>
      </c>
      <c r="G2269" t="s">
        <v>15998</v>
      </c>
      <c r="H2269" t="s">
        <v>15994</v>
      </c>
      <c r="J2269" t="s">
        <v>8315</v>
      </c>
      <c r="K2269" t="s">
        <v>18459</v>
      </c>
      <c r="L2269">
        <v>24801001</v>
      </c>
      <c r="M2269">
        <v>1020202039505</v>
      </c>
    </row>
    <row r="2270" spans="1:13" x14ac:dyDescent="0.25">
      <c r="A2270" t="s">
        <v>15302</v>
      </c>
      <c r="B2270" t="s">
        <v>15303</v>
      </c>
      <c r="C2270" t="s">
        <v>15303</v>
      </c>
      <c r="D2270" t="s">
        <v>18399</v>
      </c>
      <c r="E2270" t="s">
        <v>18457</v>
      </c>
      <c r="F2270" t="s">
        <v>321</v>
      </c>
      <c r="G2270" t="s">
        <v>15998</v>
      </c>
      <c r="H2270" t="s">
        <v>15994</v>
      </c>
      <c r="J2270" t="s">
        <v>8315</v>
      </c>
      <c r="K2270" t="s">
        <v>18460</v>
      </c>
      <c r="L2270">
        <v>24801001</v>
      </c>
      <c r="M2270">
        <v>1020202039505</v>
      </c>
    </row>
    <row r="2271" spans="1:13" x14ac:dyDescent="0.25">
      <c r="A2271">
        <v>248003543</v>
      </c>
      <c r="B2271" t="s">
        <v>18461</v>
      </c>
      <c r="C2271" t="s">
        <v>18461</v>
      </c>
      <c r="D2271" t="s">
        <v>18399</v>
      </c>
      <c r="E2271" t="s">
        <v>7672</v>
      </c>
      <c r="F2271" t="s">
        <v>414</v>
      </c>
      <c r="G2271" t="s">
        <v>15957</v>
      </c>
      <c r="H2271" t="s">
        <v>15994</v>
      </c>
      <c r="I2271">
        <v>0</v>
      </c>
      <c r="J2271" t="s">
        <v>8416</v>
      </c>
      <c r="K2271" t="s">
        <v>10544</v>
      </c>
      <c r="L2271">
        <v>24801001</v>
      </c>
      <c r="M2271">
        <v>1020202038493</v>
      </c>
    </row>
    <row r="2272" spans="1:13" x14ac:dyDescent="0.25">
      <c r="A2272">
        <v>248003550</v>
      </c>
      <c r="B2272" t="s">
        <v>18462</v>
      </c>
      <c r="C2272" t="s">
        <v>18462</v>
      </c>
      <c r="D2272" t="s">
        <v>18399</v>
      </c>
      <c r="E2272" t="s">
        <v>18463</v>
      </c>
      <c r="F2272" t="s">
        <v>921</v>
      </c>
      <c r="G2272" t="s">
        <v>15957</v>
      </c>
      <c r="H2272" t="s">
        <v>15994</v>
      </c>
      <c r="I2272">
        <v>0</v>
      </c>
      <c r="J2272" t="s">
        <v>8315</v>
      </c>
      <c r="K2272" t="s">
        <v>18464</v>
      </c>
      <c r="L2272">
        <v>24801001</v>
      </c>
      <c r="M2272">
        <v>1020202036690</v>
      </c>
    </row>
    <row r="2273" spans="1:13" x14ac:dyDescent="0.25">
      <c r="A2273">
        <v>248003575</v>
      </c>
      <c r="B2273" t="s">
        <v>18465</v>
      </c>
      <c r="C2273" t="s">
        <v>18465</v>
      </c>
      <c r="D2273" t="s">
        <v>18399</v>
      </c>
      <c r="E2273" t="s">
        <v>7641</v>
      </c>
      <c r="F2273" t="s">
        <v>414</v>
      </c>
      <c r="G2273" t="s">
        <v>15957</v>
      </c>
      <c r="H2273" t="s">
        <v>15994</v>
      </c>
      <c r="I2273">
        <v>0</v>
      </c>
      <c r="J2273" t="s">
        <v>8315</v>
      </c>
      <c r="K2273" t="s">
        <v>18466</v>
      </c>
      <c r="L2273">
        <v>24801001</v>
      </c>
      <c r="M2273">
        <v>1030202118540</v>
      </c>
    </row>
    <row r="2274" spans="1:13" x14ac:dyDescent="0.25">
      <c r="A2274">
        <v>248003582</v>
      </c>
      <c r="B2274" t="s">
        <v>7691</v>
      </c>
      <c r="C2274" t="s">
        <v>7691</v>
      </c>
      <c r="D2274" t="s">
        <v>18399</v>
      </c>
      <c r="E2274" t="s">
        <v>7693</v>
      </c>
      <c r="F2274" t="s">
        <v>321</v>
      </c>
      <c r="G2274" t="s">
        <v>15957</v>
      </c>
      <c r="H2274" t="s">
        <v>15994</v>
      </c>
      <c r="I2274">
        <v>6</v>
      </c>
      <c r="J2274" t="s">
        <v>8315</v>
      </c>
      <c r="K2274" t="s">
        <v>18467</v>
      </c>
      <c r="L2274">
        <v>24801001</v>
      </c>
      <c r="M2274">
        <v>1020202036700</v>
      </c>
    </row>
    <row r="2275" spans="1:13" x14ac:dyDescent="0.25">
      <c r="A2275" t="s">
        <v>15304</v>
      </c>
      <c r="B2275" t="s">
        <v>18468</v>
      </c>
      <c r="C2275" t="s">
        <v>18468</v>
      </c>
      <c r="D2275" t="s">
        <v>18399</v>
      </c>
      <c r="E2275" t="s">
        <v>7693</v>
      </c>
      <c r="F2275" t="s">
        <v>321</v>
      </c>
      <c r="G2275" t="s">
        <v>15998</v>
      </c>
      <c r="H2275" t="s">
        <v>15994</v>
      </c>
      <c r="J2275" t="s">
        <v>8315</v>
      </c>
      <c r="K2275" t="s">
        <v>18469</v>
      </c>
      <c r="L2275">
        <v>24801001</v>
      </c>
      <c r="M2275">
        <v>1020202036700</v>
      </c>
    </row>
    <row r="2276" spans="1:13" x14ac:dyDescent="0.25">
      <c r="A2276" t="s">
        <v>15305</v>
      </c>
      <c r="B2276" t="s">
        <v>18470</v>
      </c>
      <c r="C2276" t="s">
        <v>18470</v>
      </c>
      <c r="D2276" t="s">
        <v>18399</v>
      </c>
      <c r="E2276" t="s">
        <v>7693</v>
      </c>
      <c r="F2276" t="s">
        <v>321</v>
      </c>
      <c r="G2276" t="s">
        <v>15998</v>
      </c>
      <c r="H2276" t="s">
        <v>15994</v>
      </c>
      <c r="J2276" t="s">
        <v>8315</v>
      </c>
      <c r="K2276" t="s">
        <v>18471</v>
      </c>
      <c r="L2276">
        <v>24801001</v>
      </c>
      <c r="M2276">
        <v>1020202036700</v>
      </c>
    </row>
    <row r="2277" spans="1:13" x14ac:dyDescent="0.25">
      <c r="A2277" t="s">
        <v>15306</v>
      </c>
      <c r="B2277" t="s">
        <v>18472</v>
      </c>
      <c r="C2277" t="s">
        <v>18472</v>
      </c>
      <c r="D2277" t="s">
        <v>18399</v>
      </c>
      <c r="E2277" t="s">
        <v>7693</v>
      </c>
      <c r="F2277" t="s">
        <v>321</v>
      </c>
      <c r="G2277" t="s">
        <v>15998</v>
      </c>
      <c r="H2277" t="s">
        <v>15994</v>
      </c>
      <c r="J2277" t="s">
        <v>8315</v>
      </c>
      <c r="K2277" t="s">
        <v>18473</v>
      </c>
      <c r="L2277">
        <v>24801001</v>
      </c>
      <c r="M2277">
        <v>1020202036700</v>
      </c>
    </row>
    <row r="2278" spans="1:13" x14ac:dyDescent="0.25">
      <c r="A2278" t="s">
        <v>15307</v>
      </c>
      <c r="B2278" t="s">
        <v>18474</v>
      </c>
      <c r="C2278" t="s">
        <v>18474</v>
      </c>
      <c r="D2278" t="s">
        <v>18399</v>
      </c>
      <c r="E2278" t="s">
        <v>7693</v>
      </c>
      <c r="F2278" t="s">
        <v>321</v>
      </c>
      <c r="G2278" t="s">
        <v>15998</v>
      </c>
      <c r="H2278" t="s">
        <v>15994</v>
      </c>
      <c r="J2278" t="s">
        <v>8315</v>
      </c>
      <c r="K2278" t="s">
        <v>18475</v>
      </c>
      <c r="L2278">
        <v>24801001</v>
      </c>
      <c r="M2278">
        <v>1020202036700</v>
      </c>
    </row>
    <row r="2279" spans="1:13" x14ac:dyDescent="0.25">
      <c r="A2279" t="s">
        <v>15308</v>
      </c>
      <c r="B2279" t="s">
        <v>18476</v>
      </c>
      <c r="C2279" t="s">
        <v>18476</v>
      </c>
      <c r="D2279" t="s">
        <v>18399</v>
      </c>
      <c r="E2279" t="s">
        <v>7693</v>
      </c>
      <c r="F2279" t="s">
        <v>321</v>
      </c>
      <c r="G2279" t="s">
        <v>15998</v>
      </c>
      <c r="H2279" t="s">
        <v>15994</v>
      </c>
      <c r="J2279" t="s">
        <v>8315</v>
      </c>
      <c r="K2279" t="s">
        <v>18477</v>
      </c>
      <c r="L2279">
        <v>24801001</v>
      </c>
      <c r="M2279">
        <v>1020202036700</v>
      </c>
    </row>
    <row r="2280" spans="1:13" x14ac:dyDescent="0.25">
      <c r="A2280" t="s">
        <v>15309</v>
      </c>
      <c r="B2280" t="s">
        <v>15310</v>
      </c>
      <c r="C2280" t="s">
        <v>15310</v>
      </c>
      <c r="D2280" t="s">
        <v>18399</v>
      </c>
      <c r="E2280" t="s">
        <v>7693</v>
      </c>
      <c r="F2280" t="s">
        <v>321</v>
      </c>
      <c r="G2280" t="s">
        <v>15998</v>
      </c>
      <c r="H2280" t="s">
        <v>15994</v>
      </c>
      <c r="J2280" t="s">
        <v>8315</v>
      </c>
      <c r="K2280" t="s">
        <v>15311</v>
      </c>
      <c r="L2280">
        <v>24801001</v>
      </c>
      <c r="M2280">
        <v>1020202036700</v>
      </c>
    </row>
    <row r="2281" spans="1:13" x14ac:dyDescent="0.25">
      <c r="A2281">
        <v>248003590</v>
      </c>
      <c r="B2281" t="s">
        <v>7667</v>
      </c>
      <c r="C2281" t="s">
        <v>7667</v>
      </c>
      <c r="D2281" t="s">
        <v>18399</v>
      </c>
      <c r="E2281" t="s">
        <v>7669</v>
      </c>
      <c r="F2281" t="s">
        <v>566</v>
      </c>
      <c r="G2281" t="s">
        <v>15957</v>
      </c>
      <c r="H2281" t="s">
        <v>15994</v>
      </c>
      <c r="I2281">
        <v>0</v>
      </c>
      <c r="J2281" t="s">
        <v>8315</v>
      </c>
      <c r="K2281" t="s">
        <v>18478</v>
      </c>
      <c r="L2281">
        <v>24801001</v>
      </c>
      <c r="M2281">
        <v>1030202121267</v>
      </c>
    </row>
    <row r="2282" spans="1:13" x14ac:dyDescent="0.25">
      <c r="A2282">
        <v>248003649</v>
      </c>
      <c r="B2282" t="s">
        <v>7645</v>
      </c>
      <c r="C2282" t="s">
        <v>7645</v>
      </c>
      <c r="D2282" t="s">
        <v>18399</v>
      </c>
      <c r="E2282" t="s">
        <v>7647</v>
      </c>
      <c r="F2282" t="s">
        <v>473</v>
      </c>
      <c r="G2282" t="s">
        <v>15957</v>
      </c>
      <c r="H2282" t="s">
        <v>15994</v>
      </c>
      <c r="I2282">
        <v>5</v>
      </c>
      <c r="J2282" t="s">
        <v>8315</v>
      </c>
      <c r="K2282" t="s">
        <v>18479</v>
      </c>
      <c r="L2282">
        <v>24801001</v>
      </c>
      <c r="M2282">
        <v>1030202120332</v>
      </c>
    </row>
    <row r="2283" spans="1:13" x14ac:dyDescent="0.25">
      <c r="A2283" t="s">
        <v>15312</v>
      </c>
      <c r="B2283" t="s">
        <v>18480</v>
      </c>
      <c r="C2283" t="s">
        <v>18480</v>
      </c>
      <c r="D2283" t="s">
        <v>18399</v>
      </c>
      <c r="E2283" t="s">
        <v>7647</v>
      </c>
      <c r="F2283" t="s">
        <v>473</v>
      </c>
      <c r="G2283" t="s">
        <v>15998</v>
      </c>
      <c r="H2283" t="s">
        <v>15994</v>
      </c>
      <c r="J2283" t="s">
        <v>8315</v>
      </c>
      <c r="K2283" t="s">
        <v>18481</v>
      </c>
      <c r="L2283">
        <v>24801001</v>
      </c>
      <c r="M2283">
        <v>1030202120332</v>
      </c>
    </row>
    <row r="2284" spans="1:13" x14ac:dyDescent="0.25">
      <c r="A2284" t="s">
        <v>15313</v>
      </c>
      <c r="B2284" t="s">
        <v>18482</v>
      </c>
      <c r="C2284" t="s">
        <v>18482</v>
      </c>
      <c r="D2284" t="s">
        <v>18399</v>
      </c>
      <c r="E2284" t="s">
        <v>7647</v>
      </c>
      <c r="F2284" t="s">
        <v>473</v>
      </c>
      <c r="G2284" t="s">
        <v>15998</v>
      </c>
      <c r="H2284" t="s">
        <v>15994</v>
      </c>
      <c r="J2284" t="s">
        <v>8315</v>
      </c>
      <c r="K2284" t="s">
        <v>18483</v>
      </c>
      <c r="L2284">
        <v>24801001</v>
      </c>
      <c r="M2284">
        <v>1030202120332</v>
      </c>
    </row>
    <row r="2285" spans="1:13" x14ac:dyDescent="0.25">
      <c r="A2285" t="s">
        <v>15314</v>
      </c>
      <c r="B2285" t="s">
        <v>18484</v>
      </c>
      <c r="C2285" t="s">
        <v>18484</v>
      </c>
      <c r="D2285" t="s">
        <v>18399</v>
      </c>
      <c r="E2285" t="s">
        <v>7647</v>
      </c>
      <c r="F2285" t="s">
        <v>473</v>
      </c>
      <c r="G2285" t="s">
        <v>15998</v>
      </c>
      <c r="H2285" t="s">
        <v>15994</v>
      </c>
      <c r="J2285" t="s">
        <v>8315</v>
      </c>
      <c r="K2285" t="s">
        <v>18485</v>
      </c>
      <c r="L2285">
        <v>24801001</v>
      </c>
      <c r="M2285">
        <v>1030202120332</v>
      </c>
    </row>
    <row r="2286" spans="1:13" x14ac:dyDescent="0.25">
      <c r="A2286" t="s">
        <v>15315</v>
      </c>
      <c r="B2286" t="s">
        <v>18486</v>
      </c>
      <c r="C2286" t="s">
        <v>18486</v>
      </c>
      <c r="D2286" t="s">
        <v>18399</v>
      </c>
      <c r="E2286" t="s">
        <v>7647</v>
      </c>
      <c r="F2286" t="s">
        <v>473</v>
      </c>
      <c r="G2286" t="s">
        <v>15998</v>
      </c>
      <c r="H2286" t="s">
        <v>15994</v>
      </c>
      <c r="J2286" t="s">
        <v>8315</v>
      </c>
      <c r="K2286" t="s">
        <v>18487</v>
      </c>
      <c r="L2286">
        <v>24801001</v>
      </c>
      <c r="M2286">
        <v>1030202120332</v>
      </c>
    </row>
    <row r="2287" spans="1:13" x14ac:dyDescent="0.25">
      <c r="A2287" t="s">
        <v>18488</v>
      </c>
      <c r="B2287" t="s">
        <v>7654</v>
      </c>
      <c r="C2287" t="s">
        <v>7654</v>
      </c>
      <c r="D2287" t="s">
        <v>18399</v>
      </c>
      <c r="E2287" t="s">
        <v>7647</v>
      </c>
      <c r="F2287" t="s">
        <v>473</v>
      </c>
      <c r="G2287" t="s">
        <v>15998</v>
      </c>
      <c r="H2287" t="s">
        <v>15994</v>
      </c>
      <c r="J2287" t="s">
        <v>8315</v>
      </c>
      <c r="K2287" t="s">
        <v>18489</v>
      </c>
      <c r="L2287">
        <v>24801001</v>
      </c>
      <c r="M2287">
        <v>1030202120332</v>
      </c>
    </row>
    <row r="2288" spans="1:13" x14ac:dyDescent="0.25">
      <c r="A2288">
        <v>248003720</v>
      </c>
      <c r="B2288" t="s">
        <v>7673</v>
      </c>
      <c r="C2288" t="s">
        <v>7673</v>
      </c>
      <c r="D2288" t="s">
        <v>18399</v>
      </c>
      <c r="E2288" t="s">
        <v>7675</v>
      </c>
      <c r="F2288" t="s">
        <v>321</v>
      </c>
      <c r="G2288" t="s">
        <v>15957</v>
      </c>
      <c r="H2288" t="s">
        <v>15994</v>
      </c>
      <c r="I2288">
        <v>4</v>
      </c>
      <c r="J2288" t="s">
        <v>8315</v>
      </c>
      <c r="K2288" t="s">
        <v>18454</v>
      </c>
      <c r="L2288">
        <v>24801001</v>
      </c>
      <c r="M2288">
        <v>1020202037415</v>
      </c>
    </row>
    <row r="2289" spans="1:13" x14ac:dyDescent="0.25">
      <c r="A2289" t="s">
        <v>15316</v>
      </c>
      <c r="B2289" t="s">
        <v>15317</v>
      </c>
      <c r="C2289" t="s">
        <v>15317</v>
      </c>
      <c r="D2289" t="s">
        <v>18399</v>
      </c>
      <c r="E2289" t="s">
        <v>7675</v>
      </c>
      <c r="F2289" t="s">
        <v>321</v>
      </c>
      <c r="G2289" t="s">
        <v>15998</v>
      </c>
      <c r="H2289" t="s">
        <v>15994</v>
      </c>
      <c r="J2289" t="s">
        <v>8315</v>
      </c>
      <c r="K2289" t="s">
        <v>15318</v>
      </c>
      <c r="L2289">
        <v>24801001</v>
      </c>
      <c r="M2289">
        <v>1020202037415</v>
      </c>
    </row>
    <row r="2290" spans="1:13" x14ac:dyDescent="0.25">
      <c r="A2290" t="s">
        <v>15319</v>
      </c>
      <c r="B2290" t="s">
        <v>15320</v>
      </c>
      <c r="C2290" t="s">
        <v>15320</v>
      </c>
      <c r="D2290" t="s">
        <v>18399</v>
      </c>
      <c r="E2290" t="s">
        <v>7675</v>
      </c>
      <c r="F2290" t="s">
        <v>321</v>
      </c>
      <c r="G2290" t="s">
        <v>15998</v>
      </c>
      <c r="H2290" t="s">
        <v>15994</v>
      </c>
      <c r="J2290" t="s">
        <v>8315</v>
      </c>
      <c r="K2290" t="s">
        <v>15321</v>
      </c>
      <c r="L2290">
        <v>24801001</v>
      </c>
      <c r="M2290">
        <v>1020202037415</v>
      </c>
    </row>
    <row r="2291" spans="1:13" x14ac:dyDescent="0.25">
      <c r="A2291" t="s">
        <v>15322</v>
      </c>
      <c r="B2291" t="s">
        <v>15323</v>
      </c>
      <c r="C2291" t="s">
        <v>15323</v>
      </c>
      <c r="D2291" t="s">
        <v>18399</v>
      </c>
      <c r="E2291" t="s">
        <v>7675</v>
      </c>
      <c r="F2291" t="s">
        <v>321</v>
      </c>
      <c r="G2291" t="s">
        <v>15998</v>
      </c>
      <c r="H2291" t="s">
        <v>15994</v>
      </c>
      <c r="J2291" t="s">
        <v>8315</v>
      </c>
      <c r="K2291" t="s">
        <v>15324</v>
      </c>
      <c r="L2291">
        <v>24801001</v>
      </c>
      <c r="M2291">
        <v>1020202037415</v>
      </c>
    </row>
    <row r="2292" spans="1:13" x14ac:dyDescent="0.25">
      <c r="A2292" t="s">
        <v>15325</v>
      </c>
      <c r="B2292" t="s">
        <v>15326</v>
      </c>
      <c r="C2292" t="s">
        <v>15326</v>
      </c>
      <c r="D2292" t="s">
        <v>18399</v>
      </c>
      <c r="E2292" t="s">
        <v>7675</v>
      </c>
      <c r="F2292" t="s">
        <v>321</v>
      </c>
      <c r="G2292" t="s">
        <v>15998</v>
      </c>
      <c r="H2292" t="s">
        <v>15994</v>
      </c>
      <c r="J2292" t="s">
        <v>8315</v>
      </c>
      <c r="K2292" t="s">
        <v>15327</v>
      </c>
      <c r="L2292">
        <v>24801001</v>
      </c>
      <c r="M2292">
        <v>1020202037415</v>
      </c>
    </row>
    <row r="2293" spans="1:13" x14ac:dyDescent="0.25">
      <c r="A2293">
        <v>248003960</v>
      </c>
      <c r="B2293" t="s">
        <v>18490</v>
      </c>
      <c r="C2293" t="s">
        <v>18490</v>
      </c>
      <c r="D2293" t="s">
        <v>18399</v>
      </c>
      <c r="E2293" t="s">
        <v>7617</v>
      </c>
      <c r="F2293" t="s">
        <v>414</v>
      </c>
      <c r="G2293" t="s">
        <v>15957</v>
      </c>
      <c r="H2293" t="s">
        <v>15994</v>
      </c>
      <c r="I2293">
        <v>0</v>
      </c>
      <c r="J2293" t="s">
        <v>8315</v>
      </c>
      <c r="K2293" t="s">
        <v>18491</v>
      </c>
      <c r="L2293">
        <v>24801001</v>
      </c>
      <c r="M2293">
        <v>1020202037162</v>
      </c>
    </row>
    <row r="2294" spans="1:13" x14ac:dyDescent="0.25">
      <c r="A2294">
        <v>248004610</v>
      </c>
      <c r="B2294" t="s">
        <v>18492</v>
      </c>
      <c r="C2294" t="s">
        <v>18492</v>
      </c>
      <c r="D2294" t="s">
        <v>18399</v>
      </c>
      <c r="E2294" t="s">
        <v>7653</v>
      </c>
      <c r="F2294" t="s">
        <v>414</v>
      </c>
      <c r="G2294" t="s">
        <v>15957</v>
      </c>
      <c r="H2294" t="s">
        <v>15994</v>
      </c>
      <c r="I2294">
        <v>0</v>
      </c>
      <c r="J2294" t="s">
        <v>8315</v>
      </c>
      <c r="K2294" t="s">
        <v>18493</v>
      </c>
      <c r="L2294">
        <v>24801001</v>
      </c>
      <c r="M2294">
        <v>1020202038966</v>
      </c>
    </row>
    <row r="2295" spans="1:13" x14ac:dyDescent="0.25">
      <c r="A2295">
        <v>248005854</v>
      </c>
      <c r="B2295" t="s">
        <v>6325</v>
      </c>
      <c r="C2295" t="s">
        <v>6325</v>
      </c>
      <c r="D2295" t="s">
        <v>18399</v>
      </c>
      <c r="E2295" t="s">
        <v>6327</v>
      </c>
      <c r="F2295" t="s">
        <v>321</v>
      </c>
      <c r="G2295" t="s">
        <v>15957</v>
      </c>
      <c r="H2295" t="s">
        <v>15994</v>
      </c>
      <c r="I2295">
        <v>0</v>
      </c>
      <c r="J2295" t="s">
        <v>8315</v>
      </c>
      <c r="K2295" t="s">
        <v>18495</v>
      </c>
      <c r="L2295">
        <v>24801001</v>
      </c>
      <c r="M2295">
        <v>1070267000726</v>
      </c>
    </row>
    <row r="2296" spans="1:13" x14ac:dyDescent="0.25">
      <c r="A2296">
        <v>248005879</v>
      </c>
      <c r="B2296" t="s">
        <v>7609</v>
      </c>
      <c r="C2296" t="s">
        <v>7609</v>
      </c>
      <c r="D2296" t="s">
        <v>18399</v>
      </c>
      <c r="E2296" t="s">
        <v>7611</v>
      </c>
      <c r="F2296" t="s">
        <v>321</v>
      </c>
      <c r="G2296" t="s">
        <v>15957</v>
      </c>
      <c r="H2296" t="s">
        <v>15994</v>
      </c>
      <c r="I2296">
        <v>2</v>
      </c>
      <c r="J2296" t="s">
        <v>8315</v>
      </c>
      <c r="K2296" t="s">
        <v>10564</v>
      </c>
      <c r="L2296">
        <v>24801001</v>
      </c>
      <c r="M2296">
        <v>1070267000870</v>
      </c>
    </row>
    <row r="2297" spans="1:13" x14ac:dyDescent="0.25">
      <c r="A2297" t="s">
        <v>15328</v>
      </c>
      <c r="B2297" t="s">
        <v>15329</v>
      </c>
      <c r="C2297" t="s">
        <v>15329</v>
      </c>
      <c r="D2297" t="s">
        <v>18399</v>
      </c>
      <c r="E2297" t="s">
        <v>7611</v>
      </c>
      <c r="F2297" t="s">
        <v>321</v>
      </c>
      <c r="G2297" t="s">
        <v>15998</v>
      </c>
      <c r="H2297" t="s">
        <v>15994</v>
      </c>
      <c r="J2297" t="s">
        <v>8315</v>
      </c>
      <c r="K2297" t="s">
        <v>10564</v>
      </c>
      <c r="L2297">
        <v>24801001</v>
      </c>
      <c r="M2297">
        <v>1070267000870</v>
      </c>
    </row>
    <row r="2298" spans="1:13" x14ac:dyDescent="0.25">
      <c r="A2298" t="s">
        <v>15330</v>
      </c>
      <c r="B2298" t="s">
        <v>15331</v>
      </c>
      <c r="C2298" t="s">
        <v>15331</v>
      </c>
      <c r="D2298" t="s">
        <v>18399</v>
      </c>
      <c r="E2298" t="s">
        <v>7611</v>
      </c>
      <c r="F2298" t="s">
        <v>321</v>
      </c>
      <c r="G2298" t="s">
        <v>15998</v>
      </c>
      <c r="H2298" t="s">
        <v>15994</v>
      </c>
      <c r="J2298" t="s">
        <v>8315</v>
      </c>
      <c r="K2298" t="s">
        <v>15332</v>
      </c>
      <c r="L2298">
        <v>24801001</v>
      </c>
      <c r="M2298">
        <v>1070267000870</v>
      </c>
    </row>
    <row r="2299" spans="1:13" x14ac:dyDescent="0.25">
      <c r="A2299">
        <v>248007900</v>
      </c>
      <c r="B2299" t="s">
        <v>18496</v>
      </c>
      <c r="C2299" t="s">
        <v>18496</v>
      </c>
      <c r="D2299" t="s">
        <v>18399</v>
      </c>
      <c r="E2299" t="s">
        <v>6330</v>
      </c>
      <c r="F2299" t="s">
        <v>414</v>
      </c>
      <c r="G2299" t="s">
        <v>15957</v>
      </c>
      <c r="H2299" t="s">
        <v>15994</v>
      </c>
      <c r="I2299">
        <v>0</v>
      </c>
      <c r="J2299" t="s">
        <v>8315</v>
      </c>
      <c r="K2299" t="s">
        <v>18497</v>
      </c>
      <c r="L2299">
        <v>24801001</v>
      </c>
      <c r="M2299">
        <v>1120280050945</v>
      </c>
    </row>
    <row r="2300" spans="1:13" x14ac:dyDescent="0.25">
      <c r="A2300">
        <v>248008647</v>
      </c>
      <c r="B2300" t="s">
        <v>7642</v>
      </c>
      <c r="C2300" t="s">
        <v>7642</v>
      </c>
      <c r="D2300" t="s">
        <v>18399</v>
      </c>
      <c r="E2300" t="s">
        <v>7644</v>
      </c>
      <c r="F2300" t="s">
        <v>321</v>
      </c>
      <c r="G2300" t="s">
        <v>15957</v>
      </c>
      <c r="H2300" t="s">
        <v>15994</v>
      </c>
      <c r="I2300">
        <v>0</v>
      </c>
      <c r="J2300" t="s">
        <v>8315</v>
      </c>
      <c r="K2300" t="s">
        <v>18403</v>
      </c>
      <c r="L2300">
        <v>24801001</v>
      </c>
      <c r="M2300">
        <v>1200200049488</v>
      </c>
    </row>
    <row r="2301" spans="1:13" x14ac:dyDescent="0.25">
      <c r="A2301">
        <v>249003120</v>
      </c>
      <c r="B2301" t="s">
        <v>7753</v>
      </c>
      <c r="C2301" t="s">
        <v>7753</v>
      </c>
      <c r="D2301" t="s">
        <v>18499</v>
      </c>
      <c r="E2301" t="s">
        <v>7755</v>
      </c>
      <c r="F2301" t="s">
        <v>321</v>
      </c>
      <c r="G2301" t="s">
        <v>15957</v>
      </c>
      <c r="H2301" t="s">
        <v>15994</v>
      </c>
      <c r="I2301">
        <v>1</v>
      </c>
      <c r="J2301" t="s">
        <v>8315</v>
      </c>
      <c r="K2301" t="s">
        <v>18501</v>
      </c>
      <c r="L2301">
        <v>24901001</v>
      </c>
      <c r="M2301">
        <v>1020201383377</v>
      </c>
    </row>
    <row r="2302" spans="1:13" x14ac:dyDescent="0.25">
      <c r="A2302" t="s">
        <v>15333</v>
      </c>
      <c r="B2302" t="s">
        <v>15334</v>
      </c>
      <c r="C2302" t="s">
        <v>15334</v>
      </c>
      <c r="D2302" t="s">
        <v>18499</v>
      </c>
      <c r="E2302" t="s">
        <v>7755</v>
      </c>
      <c r="F2302" t="s">
        <v>321</v>
      </c>
      <c r="G2302" t="s">
        <v>15998</v>
      </c>
      <c r="H2302" t="s">
        <v>15994</v>
      </c>
      <c r="J2302" t="s">
        <v>8315</v>
      </c>
      <c r="K2302" t="s">
        <v>15335</v>
      </c>
      <c r="L2302">
        <v>24901001</v>
      </c>
      <c r="M2302">
        <v>1020201383377</v>
      </c>
    </row>
    <row r="2303" spans="1:13" x14ac:dyDescent="0.25">
      <c r="A2303">
        <v>249003137</v>
      </c>
      <c r="B2303" t="s">
        <v>7774</v>
      </c>
      <c r="C2303" t="s">
        <v>7774</v>
      </c>
      <c r="D2303" t="s">
        <v>18499</v>
      </c>
      <c r="E2303" t="s">
        <v>7776</v>
      </c>
      <c r="F2303" t="s">
        <v>321</v>
      </c>
      <c r="G2303" t="s">
        <v>15957</v>
      </c>
      <c r="H2303" t="s">
        <v>15994</v>
      </c>
      <c r="I2303">
        <v>0</v>
      </c>
      <c r="J2303" t="s">
        <v>8315</v>
      </c>
      <c r="K2303" t="s">
        <v>18502</v>
      </c>
      <c r="L2303">
        <v>24901001</v>
      </c>
      <c r="M2303">
        <v>1020201383322</v>
      </c>
    </row>
    <row r="2304" spans="1:13" x14ac:dyDescent="0.25">
      <c r="A2304">
        <v>249003144</v>
      </c>
      <c r="B2304" t="s">
        <v>7747</v>
      </c>
      <c r="C2304" t="s">
        <v>7747</v>
      </c>
      <c r="D2304" t="s">
        <v>18499</v>
      </c>
      <c r="E2304" t="s">
        <v>7749</v>
      </c>
      <c r="F2304" t="s">
        <v>321</v>
      </c>
      <c r="G2304" t="s">
        <v>15957</v>
      </c>
      <c r="H2304" t="s">
        <v>15994</v>
      </c>
      <c r="I2304">
        <v>0</v>
      </c>
      <c r="J2304" t="s">
        <v>8315</v>
      </c>
      <c r="K2304" t="s">
        <v>18503</v>
      </c>
      <c r="L2304">
        <v>24901001</v>
      </c>
      <c r="M2304">
        <v>1020201383333</v>
      </c>
    </row>
    <row r="2305" spans="1:13" x14ac:dyDescent="0.25">
      <c r="A2305">
        <v>249003176</v>
      </c>
      <c r="B2305" t="s">
        <v>7726</v>
      </c>
      <c r="C2305" t="s">
        <v>7726</v>
      </c>
      <c r="D2305" t="s">
        <v>18499</v>
      </c>
      <c r="E2305" t="s">
        <v>7728</v>
      </c>
      <c r="F2305" t="s">
        <v>321</v>
      </c>
      <c r="G2305" t="s">
        <v>15957</v>
      </c>
      <c r="H2305" t="s">
        <v>15994</v>
      </c>
      <c r="I2305">
        <v>0</v>
      </c>
      <c r="J2305" t="s">
        <v>8315</v>
      </c>
      <c r="K2305" t="s">
        <v>18504</v>
      </c>
      <c r="L2305">
        <v>24901001</v>
      </c>
      <c r="M2305">
        <v>1020201383366</v>
      </c>
    </row>
    <row r="2306" spans="1:13" x14ac:dyDescent="0.25">
      <c r="A2306">
        <v>249003183</v>
      </c>
      <c r="B2306" t="s">
        <v>7765</v>
      </c>
      <c r="C2306" t="s">
        <v>7765</v>
      </c>
      <c r="D2306" t="s">
        <v>18499</v>
      </c>
      <c r="E2306" t="s">
        <v>7767</v>
      </c>
      <c r="F2306" t="s">
        <v>321</v>
      </c>
      <c r="G2306" t="s">
        <v>15957</v>
      </c>
      <c r="H2306" t="s">
        <v>15994</v>
      </c>
      <c r="I2306">
        <v>2</v>
      </c>
      <c r="J2306" t="s">
        <v>8315</v>
      </c>
      <c r="K2306" t="s">
        <v>18505</v>
      </c>
      <c r="L2306">
        <v>24901001</v>
      </c>
      <c r="M2306">
        <v>1020201383289</v>
      </c>
    </row>
    <row r="2307" spans="1:13" x14ac:dyDescent="0.25">
      <c r="A2307" t="s">
        <v>15336</v>
      </c>
      <c r="B2307" t="s">
        <v>15337</v>
      </c>
      <c r="C2307" t="s">
        <v>15337</v>
      </c>
      <c r="D2307" t="s">
        <v>18499</v>
      </c>
      <c r="E2307" t="s">
        <v>7767</v>
      </c>
      <c r="F2307" t="s">
        <v>321</v>
      </c>
      <c r="G2307" t="s">
        <v>15998</v>
      </c>
      <c r="H2307" t="s">
        <v>15994</v>
      </c>
      <c r="J2307" t="s">
        <v>8315</v>
      </c>
      <c r="K2307" t="s">
        <v>18506</v>
      </c>
      <c r="L2307">
        <v>24901001</v>
      </c>
      <c r="M2307">
        <v>1020201383289</v>
      </c>
    </row>
    <row r="2308" spans="1:13" x14ac:dyDescent="0.25">
      <c r="A2308" t="s">
        <v>15338</v>
      </c>
      <c r="B2308" t="s">
        <v>15339</v>
      </c>
      <c r="C2308" t="s">
        <v>15339</v>
      </c>
      <c r="D2308" t="s">
        <v>18499</v>
      </c>
      <c r="E2308" t="s">
        <v>7767</v>
      </c>
      <c r="F2308" t="s">
        <v>321</v>
      </c>
      <c r="G2308" t="s">
        <v>15998</v>
      </c>
      <c r="H2308" t="s">
        <v>15994</v>
      </c>
      <c r="J2308" t="s">
        <v>8315</v>
      </c>
      <c r="K2308" t="s">
        <v>18507</v>
      </c>
      <c r="L2308">
        <v>24901001</v>
      </c>
      <c r="M2308">
        <v>1020201383289</v>
      </c>
    </row>
    <row r="2309" spans="1:13" x14ac:dyDescent="0.25">
      <c r="A2309">
        <v>249003190</v>
      </c>
      <c r="B2309" t="s">
        <v>18508</v>
      </c>
      <c r="C2309" t="s">
        <v>18508</v>
      </c>
      <c r="D2309" t="s">
        <v>18499</v>
      </c>
      <c r="E2309" t="s">
        <v>18509</v>
      </c>
      <c r="F2309" t="s">
        <v>321</v>
      </c>
      <c r="G2309" t="s">
        <v>15957</v>
      </c>
      <c r="H2309" t="s">
        <v>15994</v>
      </c>
      <c r="I2309">
        <v>0</v>
      </c>
      <c r="J2309" t="s">
        <v>8315</v>
      </c>
      <c r="K2309" t="s">
        <v>18510</v>
      </c>
      <c r="L2309">
        <v>24901001</v>
      </c>
      <c r="M2309">
        <v>1020201383443</v>
      </c>
    </row>
    <row r="2310" spans="1:13" x14ac:dyDescent="0.25">
      <c r="A2310">
        <v>249003218</v>
      </c>
      <c r="B2310" t="s">
        <v>7780</v>
      </c>
      <c r="C2310" t="s">
        <v>7780</v>
      </c>
      <c r="D2310" t="s">
        <v>18499</v>
      </c>
      <c r="E2310" t="s">
        <v>7782</v>
      </c>
      <c r="F2310" t="s">
        <v>321</v>
      </c>
      <c r="G2310" t="s">
        <v>15957</v>
      </c>
      <c r="H2310" t="s">
        <v>15994</v>
      </c>
      <c r="I2310">
        <v>1</v>
      </c>
      <c r="J2310" t="s">
        <v>8315</v>
      </c>
      <c r="K2310" t="s">
        <v>18511</v>
      </c>
      <c r="L2310">
        <v>24901001</v>
      </c>
      <c r="M2310">
        <v>1020201383465</v>
      </c>
    </row>
    <row r="2311" spans="1:13" x14ac:dyDescent="0.25">
      <c r="A2311" t="s">
        <v>15340</v>
      </c>
      <c r="B2311" t="s">
        <v>15341</v>
      </c>
      <c r="C2311" t="s">
        <v>15341</v>
      </c>
      <c r="D2311" t="s">
        <v>18499</v>
      </c>
      <c r="E2311" t="s">
        <v>7782</v>
      </c>
      <c r="F2311" t="s">
        <v>321</v>
      </c>
      <c r="G2311" t="s">
        <v>15998</v>
      </c>
      <c r="H2311" t="s">
        <v>15994</v>
      </c>
      <c r="J2311" t="s">
        <v>8315</v>
      </c>
      <c r="K2311" t="s">
        <v>18512</v>
      </c>
      <c r="L2311">
        <v>24901001</v>
      </c>
      <c r="M2311">
        <v>1020201383465</v>
      </c>
    </row>
    <row r="2312" spans="1:13" x14ac:dyDescent="0.25">
      <c r="A2312">
        <v>249003225</v>
      </c>
      <c r="B2312" t="s">
        <v>7741</v>
      </c>
      <c r="C2312" t="s">
        <v>7741</v>
      </c>
      <c r="D2312" t="s">
        <v>18499</v>
      </c>
      <c r="E2312" t="s">
        <v>7743</v>
      </c>
      <c r="F2312" t="s">
        <v>321</v>
      </c>
      <c r="G2312" t="s">
        <v>15957</v>
      </c>
      <c r="H2312" t="s">
        <v>15994</v>
      </c>
      <c r="I2312">
        <v>0</v>
      </c>
      <c r="J2312" t="s">
        <v>8315</v>
      </c>
      <c r="K2312" t="s">
        <v>18513</v>
      </c>
      <c r="L2312">
        <v>24901001</v>
      </c>
      <c r="M2312">
        <v>1020201383388</v>
      </c>
    </row>
    <row r="2313" spans="1:13" x14ac:dyDescent="0.25">
      <c r="A2313">
        <v>249003232</v>
      </c>
      <c r="B2313" t="s">
        <v>7759</v>
      </c>
      <c r="C2313" t="s">
        <v>7759</v>
      </c>
      <c r="D2313" t="s">
        <v>18499</v>
      </c>
      <c r="E2313" t="s">
        <v>7761</v>
      </c>
      <c r="F2313" t="s">
        <v>321</v>
      </c>
      <c r="G2313" t="s">
        <v>15957</v>
      </c>
      <c r="H2313" t="s">
        <v>15994</v>
      </c>
      <c r="I2313">
        <v>1</v>
      </c>
      <c r="J2313" t="s">
        <v>8315</v>
      </c>
      <c r="K2313" t="s">
        <v>18514</v>
      </c>
      <c r="L2313">
        <v>24901001</v>
      </c>
      <c r="M2313">
        <v>1020201384169</v>
      </c>
    </row>
    <row r="2314" spans="1:13" x14ac:dyDescent="0.25">
      <c r="A2314" t="s">
        <v>15342</v>
      </c>
      <c r="B2314" t="s">
        <v>15343</v>
      </c>
      <c r="C2314" t="s">
        <v>15343</v>
      </c>
      <c r="D2314" t="s">
        <v>18499</v>
      </c>
      <c r="E2314" t="s">
        <v>7761</v>
      </c>
      <c r="F2314" t="s">
        <v>321</v>
      </c>
      <c r="G2314" t="s">
        <v>15998</v>
      </c>
      <c r="H2314" t="s">
        <v>15994</v>
      </c>
      <c r="J2314" t="s">
        <v>8315</v>
      </c>
      <c r="K2314" t="s">
        <v>18515</v>
      </c>
      <c r="L2314">
        <v>24901001</v>
      </c>
      <c r="M2314">
        <v>1020201384169</v>
      </c>
    </row>
    <row r="2315" spans="1:13" x14ac:dyDescent="0.25">
      <c r="A2315">
        <v>249003264</v>
      </c>
      <c r="B2315" t="s">
        <v>7762</v>
      </c>
      <c r="C2315" t="s">
        <v>7762</v>
      </c>
      <c r="D2315" t="s">
        <v>18499</v>
      </c>
      <c r="E2315" t="s">
        <v>7764</v>
      </c>
      <c r="F2315" t="s">
        <v>653</v>
      </c>
      <c r="G2315" t="s">
        <v>15957</v>
      </c>
      <c r="H2315" t="s">
        <v>15994</v>
      </c>
      <c r="I2315">
        <v>2</v>
      </c>
      <c r="J2315" t="s">
        <v>8315</v>
      </c>
      <c r="K2315" t="s">
        <v>18516</v>
      </c>
      <c r="L2315">
        <v>24901001</v>
      </c>
      <c r="M2315">
        <v>1020201383300</v>
      </c>
    </row>
    <row r="2316" spans="1:13" x14ac:dyDescent="0.25">
      <c r="A2316" t="s">
        <v>15344</v>
      </c>
      <c r="B2316" t="s">
        <v>15345</v>
      </c>
      <c r="C2316" t="s">
        <v>15345</v>
      </c>
      <c r="D2316" t="s">
        <v>18499</v>
      </c>
      <c r="E2316" t="s">
        <v>7764</v>
      </c>
      <c r="F2316" t="s">
        <v>653</v>
      </c>
      <c r="G2316" t="s">
        <v>15998</v>
      </c>
      <c r="H2316" t="s">
        <v>15994</v>
      </c>
      <c r="J2316" t="s">
        <v>8315</v>
      </c>
      <c r="K2316" t="s">
        <v>18517</v>
      </c>
      <c r="L2316">
        <v>24901001</v>
      </c>
      <c r="M2316">
        <v>1020201383300</v>
      </c>
    </row>
    <row r="2317" spans="1:13" x14ac:dyDescent="0.25">
      <c r="A2317" t="s">
        <v>15346</v>
      </c>
      <c r="B2317" t="s">
        <v>15347</v>
      </c>
      <c r="C2317" t="s">
        <v>15347</v>
      </c>
      <c r="D2317" t="s">
        <v>18499</v>
      </c>
      <c r="E2317" t="s">
        <v>7764</v>
      </c>
      <c r="F2317" t="s">
        <v>653</v>
      </c>
      <c r="G2317" t="s">
        <v>15998</v>
      </c>
      <c r="H2317" t="s">
        <v>15994</v>
      </c>
      <c r="J2317" t="s">
        <v>8315</v>
      </c>
      <c r="K2317" t="s">
        <v>18516</v>
      </c>
      <c r="L2317">
        <v>24901001</v>
      </c>
      <c r="M2317">
        <v>1020201383300</v>
      </c>
    </row>
    <row r="2318" spans="1:13" x14ac:dyDescent="0.25">
      <c r="A2318">
        <v>249003271</v>
      </c>
      <c r="B2318" t="s">
        <v>7735</v>
      </c>
      <c r="C2318" t="s">
        <v>7735</v>
      </c>
      <c r="D2318" t="s">
        <v>18499</v>
      </c>
      <c r="E2318" t="s">
        <v>7737</v>
      </c>
      <c r="F2318" t="s">
        <v>321</v>
      </c>
      <c r="G2318" t="s">
        <v>15957</v>
      </c>
      <c r="H2318" t="s">
        <v>15994</v>
      </c>
      <c r="I2318">
        <v>0</v>
      </c>
      <c r="J2318" t="s">
        <v>8315</v>
      </c>
      <c r="K2318" t="s">
        <v>18518</v>
      </c>
      <c r="L2318">
        <v>24901001</v>
      </c>
      <c r="M2318">
        <v>1020201383400</v>
      </c>
    </row>
    <row r="2319" spans="1:13" x14ac:dyDescent="0.25">
      <c r="A2319">
        <v>249003306</v>
      </c>
      <c r="B2319" t="s">
        <v>5156</v>
      </c>
      <c r="C2319" t="s">
        <v>5156</v>
      </c>
      <c r="D2319" t="s">
        <v>18499</v>
      </c>
      <c r="E2319" t="s">
        <v>5158</v>
      </c>
      <c r="F2319" t="s">
        <v>321</v>
      </c>
      <c r="G2319" t="s">
        <v>15957</v>
      </c>
      <c r="H2319" t="s">
        <v>15994</v>
      </c>
      <c r="I2319">
        <v>1</v>
      </c>
      <c r="J2319" t="s">
        <v>8315</v>
      </c>
      <c r="K2319" t="s">
        <v>18519</v>
      </c>
      <c r="L2319">
        <v>24901001</v>
      </c>
      <c r="M2319">
        <v>1020201383311</v>
      </c>
    </row>
    <row r="2320" spans="1:13" x14ac:dyDescent="0.25">
      <c r="A2320" t="s">
        <v>15348</v>
      </c>
      <c r="B2320" t="s">
        <v>15349</v>
      </c>
      <c r="C2320" t="s">
        <v>15349</v>
      </c>
      <c r="D2320" t="s">
        <v>18499</v>
      </c>
      <c r="E2320" t="s">
        <v>5158</v>
      </c>
      <c r="F2320" t="s">
        <v>321</v>
      </c>
      <c r="G2320" t="s">
        <v>15998</v>
      </c>
      <c r="H2320" t="s">
        <v>15994</v>
      </c>
      <c r="J2320" t="s">
        <v>8315</v>
      </c>
      <c r="K2320" t="s">
        <v>15350</v>
      </c>
      <c r="L2320">
        <v>24901001</v>
      </c>
      <c r="M2320">
        <v>1020201383311</v>
      </c>
    </row>
    <row r="2321" spans="1:13" x14ac:dyDescent="0.25">
      <c r="A2321" t="s">
        <v>15351</v>
      </c>
      <c r="B2321" t="s">
        <v>15352</v>
      </c>
      <c r="C2321" t="s">
        <v>15352</v>
      </c>
      <c r="D2321" t="s">
        <v>18499</v>
      </c>
      <c r="E2321" t="s">
        <v>5158</v>
      </c>
      <c r="F2321" t="s">
        <v>321</v>
      </c>
      <c r="G2321" t="s">
        <v>15998</v>
      </c>
      <c r="H2321" t="s">
        <v>15994</v>
      </c>
      <c r="J2321" t="s">
        <v>8416</v>
      </c>
      <c r="K2321" t="s">
        <v>15353</v>
      </c>
      <c r="L2321">
        <v>24901001</v>
      </c>
      <c r="M2321">
        <v>1020201383311</v>
      </c>
    </row>
    <row r="2322" spans="1:13" x14ac:dyDescent="0.25">
      <c r="A2322" t="s">
        <v>15354</v>
      </c>
      <c r="B2322" t="s">
        <v>15355</v>
      </c>
      <c r="C2322" t="s">
        <v>15355</v>
      </c>
      <c r="D2322" t="s">
        <v>18499</v>
      </c>
      <c r="E2322" t="s">
        <v>5158</v>
      </c>
      <c r="F2322" t="s">
        <v>321</v>
      </c>
      <c r="G2322" t="s">
        <v>15998</v>
      </c>
      <c r="H2322" t="s">
        <v>15994</v>
      </c>
      <c r="J2322" t="s">
        <v>8416</v>
      </c>
      <c r="K2322" t="s">
        <v>15356</v>
      </c>
      <c r="L2322">
        <v>24901001</v>
      </c>
      <c r="M2322">
        <v>1020201383311</v>
      </c>
    </row>
    <row r="2323" spans="1:13" x14ac:dyDescent="0.25">
      <c r="A2323">
        <v>249003313</v>
      </c>
      <c r="B2323" t="s">
        <v>7732</v>
      </c>
      <c r="C2323" t="s">
        <v>7732</v>
      </c>
      <c r="D2323" t="s">
        <v>18499</v>
      </c>
      <c r="E2323" t="s">
        <v>18520</v>
      </c>
      <c r="F2323" t="s">
        <v>325</v>
      </c>
      <c r="G2323" t="s">
        <v>15957</v>
      </c>
      <c r="H2323" t="s">
        <v>15994</v>
      </c>
      <c r="I2323">
        <v>1</v>
      </c>
      <c r="J2323" t="s">
        <v>8315</v>
      </c>
      <c r="K2323" t="s">
        <v>18521</v>
      </c>
      <c r="L2323">
        <v>24901001</v>
      </c>
      <c r="M2323">
        <v>1020201383399</v>
      </c>
    </row>
    <row r="2324" spans="1:13" x14ac:dyDescent="0.25">
      <c r="A2324" t="s">
        <v>15357</v>
      </c>
      <c r="B2324" t="s">
        <v>15358</v>
      </c>
      <c r="C2324" t="s">
        <v>15358</v>
      </c>
      <c r="D2324" t="s">
        <v>18499</v>
      </c>
      <c r="E2324" t="s">
        <v>18520</v>
      </c>
      <c r="F2324" t="s">
        <v>325</v>
      </c>
      <c r="G2324" t="s">
        <v>15998</v>
      </c>
      <c r="H2324" t="s">
        <v>15994</v>
      </c>
      <c r="J2324" t="s">
        <v>8315</v>
      </c>
      <c r="K2324" t="s">
        <v>18522</v>
      </c>
      <c r="L2324">
        <v>24901001</v>
      </c>
      <c r="M2324">
        <v>1020201383399</v>
      </c>
    </row>
    <row r="2325" spans="1:13" x14ac:dyDescent="0.25">
      <c r="A2325">
        <v>249003419</v>
      </c>
      <c r="B2325" t="s">
        <v>7738</v>
      </c>
      <c r="C2325" t="s">
        <v>7738</v>
      </c>
      <c r="D2325" t="s">
        <v>18499</v>
      </c>
      <c r="E2325" t="s">
        <v>18523</v>
      </c>
      <c r="F2325" t="s">
        <v>414</v>
      </c>
      <c r="G2325" t="s">
        <v>15957</v>
      </c>
      <c r="H2325" t="s">
        <v>15994</v>
      </c>
      <c r="I2325">
        <v>1</v>
      </c>
      <c r="J2325" t="s">
        <v>8315</v>
      </c>
      <c r="K2325" t="s">
        <v>18524</v>
      </c>
      <c r="L2325">
        <v>24901001</v>
      </c>
      <c r="M2325">
        <v>1020201383663</v>
      </c>
    </row>
    <row r="2326" spans="1:13" x14ac:dyDescent="0.25">
      <c r="A2326" t="s">
        <v>15359</v>
      </c>
      <c r="B2326" t="s">
        <v>15360</v>
      </c>
      <c r="C2326" t="s">
        <v>15360</v>
      </c>
      <c r="D2326" t="s">
        <v>18499</v>
      </c>
      <c r="E2326" t="s">
        <v>18523</v>
      </c>
      <c r="F2326" t="s">
        <v>414</v>
      </c>
      <c r="G2326" t="s">
        <v>15998</v>
      </c>
      <c r="H2326" t="s">
        <v>15994</v>
      </c>
      <c r="J2326" t="s">
        <v>8315</v>
      </c>
      <c r="K2326" t="s">
        <v>18525</v>
      </c>
      <c r="L2326">
        <v>24901001</v>
      </c>
      <c r="M2326">
        <v>1020201383663</v>
      </c>
    </row>
    <row r="2327" spans="1:13" x14ac:dyDescent="0.25">
      <c r="A2327">
        <v>249003426</v>
      </c>
      <c r="B2327" t="s">
        <v>18526</v>
      </c>
      <c r="C2327" t="s">
        <v>18526</v>
      </c>
      <c r="D2327" t="s">
        <v>18499</v>
      </c>
      <c r="E2327" t="s">
        <v>7716</v>
      </c>
      <c r="F2327" t="s">
        <v>700</v>
      </c>
      <c r="G2327" t="s">
        <v>15957</v>
      </c>
      <c r="H2327" t="s">
        <v>15994</v>
      </c>
      <c r="I2327">
        <v>0</v>
      </c>
      <c r="J2327" t="s">
        <v>8315</v>
      </c>
      <c r="K2327" t="s">
        <v>18527</v>
      </c>
      <c r="L2327">
        <v>24901001</v>
      </c>
      <c r="M2327">
        <v>1020201384411</v>
      </c>
    </row>
    <row r="2328" spans="1:13" x14ac:dyDescent="0.25">
      <c r="A2328">
        <v>249003433</v>
      </c>
      <c r="B2328" t="s">
        <v>7768</v>
      </c>
      <c r="C2328" t="s">
        <v>7768</v>
      </c>
      <c r="D2328" t="s">
        <v>18499</v>
      </c>
      <c r="E2328" t="s">
        <v>7770</v>
      </c>
      <c r="F2328" t="s">
        <v>549</v>
      </c>
      <c r="G2328" t="s">
        <v>15957</v>
      </c>
      <c r="H2328" t="s">
        <v>15994</v>
      </c>
      <c r="I2328">
        <v>0</v>
      </c>
      <c r="J2328" t="s">
        <v>8315</v>
      </c>
      <c r="K2328" t="s">
        <v>18528</v>
      </c>
      <c r="L2328">
        <v>24901001</v>
      </c>
      <c r="M2328">
        <v>1020201383344</v>
      </c>
    </row>
    <row r="2329" spans="1:13" x14ac:dyDescent="0.25">
      <c r="A2329">
        <v>249003465</v>
      </c>
      <c r="B2329" t="s">
        <v>7771</v>
      </c>
      <c r="C2329" t="s">
        <v>7771</v>
      </c>
      <c r="D2329" t="s">
        <v>18499</v>
      </c>
      <c r="E2329" t="s">
        <v>18529</v>
      </c>
      <c r="F2329" t="s">
        <v>414</v>
      </c>
      <c r="G2329" t="s">
        <v>15957</v>
      </c>
      <c r="H2329" t="s">
        <v>15994</v>
      </c>
      <c r="I2329">
        <v>1</v>
      </c>
      <c r="J2329" t="s">
        <v>8315</v>
      </c>
      <c r="K2329" t="s">
        <v>18530</v>
      </c>
      <c r="L2329">
        <v>24901001</v>
      </c>
      <c r="M2329">
        <v>1020201383674</v>
      </c>
    </row>
    <row r="2330" spans="1:13" x14ac:dyDescent="0.25">
      <c r="A2330" t="s">
        <v>15361</v>
      </c>
      <c r="B2330" t="s">
        <v>15362</v>
      </c>
      <c r="C2330" t="s">
        <v>15362</v>
      </c>
      <c r="D2330" t="s">
        <v>18499</v>
      </c>
      <c r="E2330" t="s">
        <v>18529</v>
      </c>
      <c r="F2330" t="s">
        <v>414</v>
      </c>
      <c r="G2330" t="s">
        <v>15998</v>
      </c>
      <c r="H2330" t="s">
        <v>15994</v>
      </c>
      <c r="J2330" t="s">
        <v>8315</v>
      </c>
      <c r="K2330" t="s">
        <v>18531</v>
      </c>
      <c r="L2330">
        <v>24901001</v>
      </c>
      <c r="M2330">
        <v>1020201383674</v>
      </c>
    </row>
    <row r="2331" spans="1:13" x14ac:dyDescent="0.25">
      <c r="A2331">
        <v>249003472</v>
      </c>
      <c r="B2331" t="s">
        <v>7700</v>
      </c>
      <c r="C2331" t="s">
        <v>7700</v>
      </c>
      <c r="D2331" t="s">
        <v>18499</v>
      </c>
      <c r="E2331" t="s">
        <v>18532</v>
      </c>
      <c r="F2331" t="s">
        <v>921</v>
      </c>
      <c r="G2331" t="s">
        <v>15957</v>
      </c>
      <c r="H2331" t="s">
        <v>15994</v>
      </c>
      <c r="I2331">
        <v>0</v>
      </c>
      <c r="J2331" t="s">
        <v>8315</v>
      </c>
      <c r="K2331" t="s">
        <v>18533</v>
      </c>
      <c r="L2331">
        <v>24901001</v>
      </c>
      <c r="M2331">
        <v>1020201383531</v>
      </c>
    </row>
    <row r="2332" spans="1:13" x14ac:dyDescent="0.25">
      <c r="A2332">
        <v>249003514</v>
      </c>
      <c r="B2332" t="s">
        <v>7777</v>
      </c>
      <c r="C2332" t="s">
        <v>7777</v>
      </c>
      <c r="D2332" t="s">
        <v>18499</v>
      </c>
      <c r="E2332" t="s">
        <v>7779</v>
      </c>
      <c r="F2332" t="s">
        <v>414</v>
      </c>
      <c r="G2332" t="s">
        <v>15957</v>
      </c>
      <c r="H2332" t="s">
        <v>15994</v>
      </c>
      <c r="I2332">
        <v>0</v>
      </c>
      <c r="J2332" t="s">
        <v>8315</v>
      </c>
      <c r="K2332" t="s">
        <v>18534</v>
      </c>
      <c r="L2332">
        <v>24901001</v>
      </c>
      <c r="M2332">
        <v>1020201384521</v>
      </c>
    </row>
    <row r="2333" spans="1:13" x14ac:dyDescent="0.25">
      <c r="A2333">
        <v>249003546</v>
      </c>
      <c r="B2333" t="s">
        <v>7717</v>
      </c>
      <c r="C2333" t="s">
        <v>7717</v>
      </c>
      <c r="D2333" t="s">
        <v>18499</v>
      </c>
      <c r="E2333" t="s">
        <v>7719</v>
      </c>
      <c r="F2333" t="s">
        <v>414</v>
      </c>
      <c r="G2333" t="s">
        <v>15957</v>
      </c>
      <c r="H2333" t="s">
        <v>15994</v>
      </c>
      <c r="I2333">
        <v>0</v>
      </c>
      <c r="J2333" t="s">
        <v>8315</v>
      </c>
      <c r="K2333" t="s">
        <v>18535</v>
      </c>
      <c r="L2333">
        <v>24901001</v>
      </c>
      <c r="M2333">
        <v>1020201383542</v>
      </c>
    </row>
    <row r="2334" spans="1:13" x14ac:dyDescent="0.25">
      <c r="A2334">
        <v>249003610</v>
      </c>
      <c r="B2334" t="s">
        <v>7756</v>
      </c>
      <c r="C2334" t="s">
        <v>7756</v>
      </c>
      <c r="D2334" t="s">
        <v>18499</v>
      </c>
      <c r="E2334" t="s">
        <v>7758</v>
      </c>
      <c r="F2334" t="s">
        <v>549</v>
      </c>
      <c r="G2334" t="s">
        <v>15957</v>
      </c>
      <c r="H2334" t="s">
        <v>15994</v>
      </c>
      <c r="I2334">
        <v>2</v>
      </c>
      <c r="J2334" t="s">
        <v>8315</v>
      </c>
      <c r="K2334" t="s">
        <v>18536</v>
      </c>
      <c r="L2334">
        <v>24901001</v>
      </c>
      <c r="M2334">
        <v>1020201383685</v>
      </c>
    </row>
    <row r="2335" spans="1:13" x14ac:dyDescent="0.25">
      <c r="A2335" t="s">
        <v>15363</v>
      </c>
      <c r="B2335" t="s">
        <v>15367</v>
      </c>
      <c r="C2335" t="s">
        <v>15367</v>
      </c>
      <c r="D2335" t="s">
        <v>18499</v>
      </c>
      <c r="E2335" t="s">
        <v>7758</v>
      </c>
      <c r="F2335" t="s">
        <v>549</v>
      </c>
      <c r="G2335" t="s">
        <v>15998</v>
      </c>
      <c r="H2335" t="s">
        <v>15994</v>
      </c>
      <c r="J2335" t="s">
        <v>8315</v>
      </c>
      <c r="K2335" t="s">
        <v>18537</v>
      </c>
      <c r="L2335">
        <v>24901001</v>
      </c>
      <c r="M2335">
        <v>1020201383685</v>
      </c>
    </row>
    <row r="2336" spans="1:13" x14ac:dyDescent="0.25">
      <c r="A2336" t="s">
        <v>15366</v>
      </c>
      <c r="B2336" t="s">
        <v>15369</v>
      </c>
      <c r="C2336" t="s">
        <v>15369</v>
      </c>
      <c r="D2336" t="s">
        <v>18499</v>
      </c>
      <c r="E2336" t="s">
        <v>7758</v>
      </c>
      <c r="F2336" t="s">
        <v>549</v>
      </c>
      <c r="G2336" t="s">
        <v>15998</v>
      </c>
      <c r="H2336" t="s">
        <v>15994</v>
      </c>
      <c r="J2336" t="s">
        <v>8315</v>
      </c>
      <c r="K2336" t="s">
        <v>18538</v>
      </c>
      <c r="L2336">
        <v>24901001</v>
      </c>
      <c r="M2336">
        <v>1020201383685</v>
      </c>
    </row>
    <row r="2337" spans="1:13" x14ac:dyDescent="0.25">
      <c r="A2337" t="s">
        <v>15368</v>
      </c>
      <c r="B2337" t="s">
        <v>15364</v>
      </c>
      <c r="C2337" t="s">
        <v>15364</v>
      </c>
      <c r="D2337" t="s">
        <v>18499</v>
      </c>
      <c r="E2337" t="s">
        <v>7758</v>
      </c>
      <c r="F2337" t="s">
        <v>549</v>
      </c>
      <c r="G2337" t="s">
        <v>15998</v>
      </c>
      <c r="H2337" t="s">
        <v>15994</v>
      </c>
      <c r="J2337" t="s">
        <v>8416</v>
      </c>
      <c r="K2337" t="s">
        <v>15365</v>
      </c>
      <c r="L2337">
        <v>24901001</v>
      </c>
      <c r="M2337">
        <v>1020201383685</v>
      </c>
    </row>
    <row r="2338" spans="1:13" x14ac:dyDescent="0.25">
      <c r="A2338">
        <v>249003627</v>
      </c>
      <c r="B2338" t="s">
        <v>7750</v>
      </c>
      <c r="C2338" t="s">
        <v>7750</v>
      </c>
      <c r="D2338" t="s">
        <v>18499</v>
      </c>
      <c r="E2338" t="s">
        <v>7752</v>
      </c>
      <c r="F2338" t="s">
        <v>414</v>
      </c>
      <c r="G2338" t="s">
        <v>15957</v>
      </c>
      <c r="H2338" t="s">
        <v>15994</v>
      </c>
      <c r="I2338">
        <v>0</v>
      </c>
      <c r="J2338" t="s">
        <v>8315</v>
      </c>
      <c r="K2338" t="s">
        <v>18539</v>
      </c>
      <c r="L2338">
        <v>24901001</v>
      </c>
      <c r="M2338">
        <v>1020201383619</v>
      </c>
    </row>
    <row r="2339" spans="1:13" x14ac:dyDescent="0.25">
      <c r="A2339">
        <v>249003659</v>
      </c>
      <c r="B2339" t="s">
        <v>7729</v>
      </c>
      <c r="C2339" t="s">
        <v>7729</v>
      </c>
      <c r="D2339" t="s">
        <v>18499</v>
      </c>
      <c r="E2339" t="s">
        <v>7731</v>
      </c>
      <c r="F2339" t="s">
        <v>549</v>
      </c>
      <c r="G2339" t="s">
        <v>15957</v>
      </c>
      <c r="H2339" t="s">
        <v>15994</v>
      </c>
      <c r="I2339">
        <v>1</v>
      </c>
      <c r="J2339" t="s">
        <v>8315</v>
      </c>
      <c r="K2339" t="s">
        <v>18540</v>
      </c>
      <c r="L2339">
        <v>24901001</v>
      </c>
      <c r="M2339">
        <v>1020201383630</v>
      </c>
    </row>
    <row r="2340" spans="1:13" x14ac:dyDescent="0.25">
      <c r="A2340" t="s">
        <v>15370</v>
      </c>
      <c r="B2340" t="s">
        <v>15371</v>
      </c>
      <c r="C2340" t="s">
        <v>15371</v>
      </c>
      <c r="D2340" t="s">
        <v>18499</v>
      </c>
      <c r="E2340" t="s">
        <v>7731</v>
      </c>
      <c r="F2340" t="s">
        <v>549</v>
      </c>
      <c r="G2340" t="s">
        <v>15998</v>
      </c>
      <c r="H2340" t="s">
        <v>15994</v>
      </c>
      <c r="J2340" t="s">
        <v>8315</v>
      </c>
      <c r="K2340" t="s">
        <v>15372</v>
      </c>
      <c r="L2340">
        <v>24901001</v>
      </c>
      <c r="M2340">
        <v>1020201383630</v>
      </c>
    </row>
    <row r="2341" spans="1:13" x14ac:dyDescent="0.25">
      <c r="A2341">
        <v>249003680</v>
      </c>
      <c r="B2341" t="s">
        <v>7744</v>
      </c>
      <c r="C2341" t="s">
        <v>7744</v>
      </c>
      <c r="D2341" t="s">
        <v>18499</v>
      </c>
      <c r="E2341" t="s">
        <v>7746</v>
      </c>
      <c r="F2341" t="s">
        <v>700</v>
      </c>
      <c r="G2341" t="s">
        <v>15957</v>
      </c>
      <c r="H2341" t="s">
        <v>15994</v>
      </c>
      <c r="I2341">
        <v>1</v>
      </c>
      <c r="J2341" t="s">
        <v>8315</v>
      </c>
      <c r="K2341" t="s">
        <v>18541</v>
      </c>
      <c r="L2341">
        <v>24901001</v>
      </c>
      <c r="M2341">
        <v>1020201383641</v>
      </c>
    </row>
    <row r="2342" spans="1:13" x14ac:dyDescent="0.25">
      <c r="A2342" t="s">
        <v>15373</v>
      </c>
      <c r="B2342" t="s">
        <v>15374</v>
      </c>
      <c r="C2342" t="s">
        <v>15374</v>
      </c>
      <c r="D2342" t="s">
        <v>18499</v>
      </c>
      <c r="E2342" t="s">
        <v>7746</v>
      </c>
      <c r="F2342" t="s">
        <v>700</v>
      </c>
      <c r="G2342" t="s">
        <v>15998</v>
      </c>
      <c r="H2342" t="s">
        <v>15994</v>
      </c>
      <c r="J2342" t="s">
        <v>8315</v>
      </c>
      <c r="K2342" t="s">
        <v>15375</v>
      </c>
      <c r="L2342">
        <v>24901001</v>
      </c>
      <c r="M2342">
        <v>1020201383641</v>
      </c>
    </row>
    <row r="2343" spans="1:13" x14ac:dyDescent="0.25">
      <c r="A2343">
        <v>249004268</v>
      </c>
      <c r="B2343" t="s">
        <v>7711</v>
      </c>
      <c r="C2343" t="s">
        <v>7711</v>
      </c>
      <c r="D2343" t="s">
        <v>18499</v>
      </c>
      <c r="E2343" t="s">
        <v>7713</v>
      </c>
      <c r="F2343" t="s">
        <v>321</v>
      </c>
      <c r="G2343" t="s">
        <v>15957</v>
      </c>
      <c r="H2343" t="s">
        <v>15994</v>
      </c>
      <c r="I2343">
        <v>2</v>
      </c>
      <c r="J2343" t="s">
        <v>8315</v>
      </c>
      <c r="K2343" t="s">
        <v>18542</v>
      </c>
      <c r="L2343">
        <v>24901001</v>
      </c>
      <c r="M2343">
        <v>1020201383290</v>
      </c>
    </row>
    <row r="2344" spans="1:13" x14ac:dyDescent="0.25">
      <c r="A2344" t="s">
        <v>15376</v>
      </c>
      <c r="B2344" t="s">
        <v>15377</v>
      </c>
      <c r="C2344" t="s">
        <v>15377</v>
      </c>
      <c r="D2344" t="s">
        <v>18499</v>
      </c>
      <c r="E2344" t="s">
        <v>7713</v>
      </c>
      <c r="F2344" t="s">
        <v>321</v>
      </c>
      <c r="G2344" t="s">
        <v>15998</v>
      </c>
      <c r="H2344" t="s">
        <v>15994</v>
      </c>
      <c r="J2344" t="s">
        <v>8315</v>
      </c>
      <c r="K2344" t="s">
        <v>18543</v>
      </c>
      <c r="L2344">
        <v>24901001</v>
      </c>
      <c r="M2344">
        <v>1020201383290</v>
      </c>
    </row>
    <row r="2345" spans="1:13" x14ac:dyDescent="0.25">
      <c r="A2345" t="s">
        <v>15378</v>
      </c>
      <c r="B2345" t="s">
        <v>15379</v>
      </c>
      <c r="C2345" t="s">
        <v>15379</v>
      </c>
      <c r="D2345" t="s">
        <v>18499</v>
      </c>
      <c r="E2345" t="s">
        <v>7713</v>
      </c>
      <c r="F2345" t="s">
        <v>321</v>
      </c>
      <c r="G2345" t="s">
        <v>15998</v>
      </c>
      <c r="H2345" t="s">
        <v>15994</v>
      </c>
      <c r="J2345" t="s">
        <v>8315</v>
      </c>
      <c r="K2345" t="s">
        <v>18543</v>
      </c>
      <c r="L2345">
        <v>24901001</v>
      </c>
      <c r="M2345">
        <v>1020201383290</v>
      </c>
    </row>
    <row r="2346" spans="1:13" x14ac:dyDescent="0.25">
      <c r="A2346">
        <v>249004300</v>
      </c>
      <c r="B2346" t="s">
        <v>7708</v>
      </c>
      <c r="C2346" t="s">
        <v>7708</v>
      </c>
      <c r="D2346" t="s">
        <v>18499</v>
      </c>
      <c r="E2346" t="s">
        <v>7710</v>
      </c>
      <c r="F2346" t="s">
        <v>321</v>
      </c>
      <c r="G2346" t="s">
        <v>15957</v>
      </c>
      <c r="H2346" t="s">
        <v>15994</v>
      </c>
      <c r="I2346">
        <v>0</v>
      </c>
      <c r="J2346" t="s">
        <v>8315</v>
      </c>
      <c r="K2346" t="s">
        <v>18544</v>
      </c>
      <c r="L2346">
        <v>24901001</v>
      </c>
      <c r="M2346">
        <v>1020201384862</v>
      </c>
    </row>
    <row r="2347" spans="1:13" x14ac:dyDescent="0.25">
      <c r="A2347">
        <v>249006191</v>
      </c>
      <c r="B2347" t="s">
        <v>7703</v>
      </c>
      <c r="C2347" t="s">
        <v>7703</v>
      </c>
      <c r="D2347" t="s">
        <v>18499</v>
      </c>
      <c r="E2347" t="s">
        <v>18545</v>
      </c>
      <c r="F2347" t="s">
        <v>321</v>
      </c>
      <c r="G2347" t="s">
        <v>15957</v>
      </c>
      <c r="H2347" t="s">
        <v>15994</v>
      </c>
      <c r="I2347">
        <v>0</v>
      </c>
      <c r="J2347" t="s">
        <v>8315</v>
      </c>
      <c r="K2347" t="s">
        <v>18546</v>
      </c>
      <c r="L2347">
        <v>24901001</v>
      </c>
      <c r="M2347">
        <v>1060249002131</v>
      </c>
    </row>
    <row r="2348" spans="1:13" x14ac:dyDescent="0.25">
      <c r="A2348">
        <v>249008216</v>
      </c>
      <c r="B2348" t="s">
        <v>7723</v>
      </c>
      <c r="C2348" t="s">
        <v>7723</v>
      </c>
      <c r="D2348" t="s">
        <v>18499</v>
      </c>
      <c r="E2348" t="s">
        <v>7725</v>
      </c>
      <c r="F2348" t="s">
        <v>414</v>
      </c>
      <c r="G2348" t="s">
        <v>15957</v>
      </c>
      <c r="H2348" t="s">
        <v>15994</v>
      </c>
      <c r="I2348">
        <v>0</v>
      </c>
      <c r="J2348" t="s">
        <v>8315</v>
      </c>
      <c r="K2348" t="s">
        <v>18547</v>
      </c>
      <c r="L2348">
        <v>24901001</v>
      </c>
      <c r="M2348">
        <v>1130280044080</v>
      </c>
    </row>
    <row r="2349" spans="1:13" x14ac:dyDescent="0.25">
      <c r="A2349">
        <v>250002226</v>
      </c>
      <c r="B2349" t="s">
        <v>6301</v>
      </c>
      <c r="C2349" t="s">
        <v>6301</v>
      </c>
      <c r="D2349" t="s">
        <v>18548</v>
      </c>
      <c r="E2349" t="s">
        <v>6303</v>
      </c>
      <c r="F2349" t="s">
        <v>321</v>
      </c>
      <c r="G2349" t="s">
        <v>15957</v>
      </c>
      <c r="H2349" t="s">
        <v>15994</v>
      </c>
      <c r="I2349">
        <v>0</v>
      </c>
      <c r="J2349" t="s">
        <v>8315</v>
      </c>
      <c r="K2349" t="s">
        <v>18549</v>
      </c>
      <c r="L2349">
        <v>25001001</v>
      </c>
      <c r="M2349">
        <v>1020201398095</v>
      </c>
    </row>
    <row r="2350" spans="1:13" x14ac:dyDescent="0.25">
      <c r="A2350">
        <v>250002434</v>
      </c>
      <c r="B2350" t="s">
        <v>18550</v>
      </c>
      <c r="C2350" t="s">
        <v>18550</v>
      </c>
      <c r="D2350" t="s">
        <v>18548</v>
      </c>
      <c r="E2350" t="s">
        <v>6315</v>
      </c>
      <c r="F2350" t="s">
        <v>414</v>
      </c>
      <c r="G2350" t="s">
        <v>15957</v>
      </c>
      <c r="H2350" t="s">
        <v>15994</v>
      </c>
      <c r="I2350">
        <v>0</v>
      </c>
      <c r="J2350" t="s">
        <v>8315</v>
      </c>
      <c r="K2350" t="s">
        <v>18551</v>
      </c>
      <c r="L2350">
        <v>25001001</v>
      </c>
      <c r="M2350">
        <v>1020201398920</v>
      </c>
    </row>
    <row r="2351" spans="1:13" x14ac:dyDescent="0.25">
      <c r="A2351">
        <v>250002586</v>
      </c>
      <c r="B2351" t="s">
        <v>18552</v>
      </c>
      <c r="C2351" t="s">
        <v>18552</v>
      </c>
      <c r="D2351" t="s">
        <v>18548</v>
      </c>
      <c r="E2351" t="s">
        <v>6286</v>
      </c>
      <c r="F2351" t="s">
        <v>414</v>
      </c>
      <c r="G2351" t="s">
        <v>15957</v>
      </c>
      <c r="H2351" t="s">
        <v>15994</v>
      </c>
      <c r="I2351">
        <v>0</v>
      </c>
      <c r="J2351" t="s">
        <v>8315</v>
      </c>
      <c r="K2351" t="s">
        <v>18553</v>
      </c>
      <c r="L2351">
        <v>25001001</v>
      </c>
      <c r="M2351">
        <v>1020201395796</v>
      </c>
    </row>
    <row r="2352" spans="1:13" x14ac:dyDescent="0.25">
      <c r="A2352">
        <v>250002674</v>
      </c>
      <c r="B2352" t="s">
        <v>6296</v>
      </c>
      <c r="C2352" t="s">
        <v>6296</v>
      </c>
      <c r="D2352" t="s">
        <v>18548</v>
      </c>
      <c r="E2352" t="s">
        <v>6298</v>
      </c>
      <c r="F2352" t="s">
        <v>321</v>
      </c>
      <c r="G2352" t="s">
        <v>15957</v>
      </c>
      <c r="H2352" t="s">
        <v>15994</v>
      </c>
      <c r="I2352">
        <v>0</v>
      </c>
      <c r="J2352" t="s">
        <v>8315</v>
      </c>
      <c r="K2352" t="s">
        <v>18554</v>
      </c>
      <c r="L2352">
        <v>25001001</v>
      </c>
      <c r="M2352">
        <v>1020201397974</v>
      </c>
    </row>
    <row r="2353" spans="1:13" x14ac:dyDescent="0.25">
      <c r="A2353">
        <v>250002699</v>
      </c>
      <c r="B2353" t="s">
        <v>6293</v>
      </c>
      <c r="C2353" t="s">
        <v>6293</v>
      </c>
      <c r="D2353" t="s">
        <v>18548</v>
      </c>
      <c r="E2353" t="s">
        <v>6295</v>
      </c>
      <c r="F2353" t="s">
        <v>321</v>
      </c>
      <c r="G2353" t="s">
        <v>15957</v>
      </c>
      <c r="H2353" t="s">
        <v>15994</v>
      </c>
      <c r="I2353">
        <v>2</v>
      </c>
      <c r="J2353" t="s">
        <v>8315</v>
      </c>
      <c r="K2353" t="s">
        <v>18555</v>
      </c>
      <c r="L2353">
        <v>25001001</v>
      </c>
      <c r="M2353">
        <v>1020201396973</v>
      </c>
    </row>
    <row r="2354" spans="1:13" x14ac:dyDescent="0.25">
      <c r="A2354" t="s">
        <v>15380</v>
      </c>
      <c r="B2354" t="s">
        <v>15381</v>
      </c>
      <c r="C2354" t="s">
        <v>15381</v>
      </c>
      <c r="D2354" t="s">
        <v>18548</v>
      </c>
      <c r="E2354" t="s">
        <v>6295</v>
      </c>
      <c r="F2354" t="s">
        <v>321</v>
      </c>
      <c r="G2354" t="s">
        <v>15998</v>
      </c>
      <c r="H2354" t="s">
        <v>15994</v>
      </c>
      <c r="J2354" t="s">
        <v>8315</v>
      </c>
      <c r="K2354" t="s">
        <v>18556</v>
      </c>
      <c r="L2354">
        <v>25001001</v>
      </c>
      <c r="M2354">
        <v>1020201396973</v>
      </c>
    </row>
    <row r="2355" spans="1:13" x14ac:dyDescent="0.25">
      <c r="A2355" t="s">
        <v>15382</v>
      </c>
      <c r="B2355" t="s">
        <v>15383</v>
      </c>
      <c r="C2355" t="s">
        <v>15383</v>
      </c>
      <c r="D2355" t="s">
        <v>18548</v>
      </c>
      <c r="E2355" t="s">
        <v>6295</v>
      </c>
      <c r="F2355" t="s">
        <v>321</v>
      </c>
      <c r="G2355" t="s">
        <v>15998</v>
      </c>
      <c r="H2355" t="s">
        <v>15994</v>
      </c>
      <c r="J2355" t="s">
        <v>8315</v>
      </c>
      <c r="K2355" t="s">
        <v>18557</v>
      </c>
      <c r="L2355">
        <v>25001001</v>
      </c>
      <c r="M2355">
        <v>1020201396973</v>
      </c>
    </row>
    <row r="2356" spans="1:13" x14ac:dyDescent="0.25">
      <c r="A2356">
        <v>250002931</v>
      </c>
      <c r="B2356" t="s">
        <v>6290</v>
      </c>
      <c r="C2356" t="s">
        <v>6290</v>
      </c>
      <c r="D2356" t="s">
        <v>18548</v>
      </c>
      <c r="E2356" t="s">
        <v>6292</v>
      </c>
      <c r="F2356" t="s">
        <v>321</v>
      </c>
      <c r="G2356" t="s">
        <v>15957</v>
      </c>
      <c r="H2356" t="s">
        <v>15994</v>
      </c>
      <c r="I2356">
        <v>1</v>
      </c>
      <c r="J2356" t="s">
        <v>8315</v>
      </c>
      <c r="K2356" t="s">
        <v>18558</v>
      </c>
      <c r="L2356">
        <v>25001001</v>
      </c>
      <c r="M2356">
        <v>1020201395917</v>
      </c>
    </row>
    <row r="2357" spans="1:13" x14ac:dyDescent="0.25">
      <c r="A2357" t="s">
        <v>15384</v>
      </c>
      <c r="B2357" t="s">
        <v>15385</v>
      </c>
      <c r="C2357" t="s">
        <v>15385</v>
      </c>
      <c r="D2357" t="s">
        <v>18548</v>
      </c>
      <c r="E2357" t="s">
        <v>6292</v>
      </c>
      <c r="F2357" t="s">
        <v>321</v>
      </c>
      <c r="G2357" t="s">
        <v>15998</v>
      </c>
      <c r="H2357" t="s">
        <v>15994</v>
      </c>
      <c r="J2357" t="s">
        <v>8315</v>
      </c>
      <c r="K2357" t="s">
        <v>18559</v>
      </c>
      <c r="L2357">
        <v>25001001</v>
      </c>
      <c r="M2357">
        <v>1020201395917</v>
      </c>
    </row>
    <row r="2358" spans="1:13" x14ac:dyDescent="0.25">
      <c r="A2358">
        <v>250006661</v>
      </c>
      <c r="B2358" t="s">
        <v>7798</v>
      </c>
      <c r="C2358" t="s">
        <v>7798</v>
      </c>
      <c r="D2358" t="s">
        <v>18548</v>
      </c>
      <c r="E2358" t="s">
        <v>7800</v>
      </c>
      <c r="F2358" t="s">
        <v>321</v>
      </c>
      <c r="G2358" t="s">
        <v>15957</v>
      </c>
      <c r="H2358" t="s">
        <v>15994</v>
      </c>
      <c r="I2358">
        <v>0</v>
      </c>
      <c r="J2358" t="s">
        <v>8315</v>
      </c>
      <c r="K2358" t="s">
        <v>18560</v>
      </c>
      <c r="L2358">
        <v>25001001</v>
      </c>
      <c r="M2358">
        <v>1020201396104</v>
      </c>
    </row>
    <row r="2359" spans="1:13" x14ac:dyDescent="0.25">
      <c r="A2359">
        <v>250006809</v>
      </c>
      <c r="B2359" t="s">
        <v>7786</v>
      </c>
      <c r="C2359" t="s">
        <v>7786</v>
      </c>
      <c r="D2359" t="s">
        <v>18548</v>
      </c>
      <c r="E2359" t="s">
        <v>7788</v>
      </c>
      <c r="F2359" t="s">
        <v>321</v>
      </c>
      <c r="G2359" t="s">
        <v>15957</v>
      </c>
      <c r="H2359" t="s">
        <v>15994</v>
      </c>
      <c r="I2359">
        <v>5</v>
      </c>
      <c r="J2359" t="s">
        <v>8315</v>
      </c>
      <c r="K2359" t="s">
        <v>18561</v>
      </c>
      <c r="L2359">
        <v>25001001</v>
      </c>
      <c r="M2359">
        <v>1020201396566</v>
      </c>
    </row>
    <row r="2360" spans="1:13" x14ac:dyDescent="0.25">
      <c r="A2360" t="s">
        <v>15386</v>
      </c>
      <c r="B2360" t="s">
        <v>15387</v>
      </c>
      <c r="C2360" t="s">
        <v>15387</v>
      </c>
      <c r="D2360" t="s">
        <v>18548</v>
      </c>
      <c r="E2360" t="s">
        <v>7788</v>
      </c>
      <c r="F2360" t="s">
        <v>321</v>
      </c>
      <c r="G2360" t="s">
        <v>15998</v>
      </c>
      <c r="H2360" t="s">
        <v>15994</v>
      </c>
      <c r="J2360" t="s">
        <v>8315</v>
      </c>
      <c r="K2360" t="s">
        <v>18562</v>
      </c>
      <c r="L2360">
        <v>25001001</v>
      </c>
      <c r="M2360">
        <v>1020201396566</v>
      </c>
    </row>
    <row r="2361" spans="1:13" x14ac:dyDescent="0.25">
      <c r="A2361" t="s">
        <v>15388</v>
      </c>
      <c r="B2361" t="s">
        <v>15389</v>
      </c>
      <c r="C2361" t="s">
        <v>15389</v>
      </c>
      <c r="D2361" t="s">
        <v>18548</v>
      </c>
      <c r="E2361" t="s">
        <v>7788</v>
      </c>
      <c r="F2361" t="s">
        <v>321</v>
      </c>
      <c r="G2361" t="s">
        <v>15998</v>
      </c>
      <c r="H2361" t="s">
        <v>15994</v>
      </c>
      <c r="J2361" t="s">
        <v>8315</v>
      </c>
      <c r="K2361" t="s">
        <v>18563</v>
      </c>
      <c r="L2361">
        <v>25001001</v>
      </c>
      <c r="M2361">
        <v>1020201396566</v>
      </c>
    </row>
    <row r="2362" spans="1:13" x14ac:dyDescent="0.25">
      <c r="A2362" t="s">
        <v>15390</v>
      </c>
      <c r="B2362" t="s">
        <v>15391</v>
      </c>
      <c r="C2362" t="s">
        <v>15391</v>
      </c>
      <c r="D2362" t="s">
        <v>18548</v>
      </c>
      <c r="E2362" t="s">
        <v>7788</v>
      </c>
      <c r="F2362" t="s">
        <v>321</v>
      </c>
      <c r="G2362" t="s">
        <v>15998</v>
      </c>
      <c r="H2362" t="s">
        <v>15994</v>
      </c>
      <c r="J2362" t="s">
        <v>8315</v>
      </c>
      <c r="K2362" t="s">
        <v>18564</v>
      </c>
      <c r="L2362">
        <v>25001001</v>
      </c>
      <c r="M2362">
        <v>1020201396566</v>
      </c>
    </row>
    <row r="2363" spans="1:13" x14ac:dyDescent="0.25">
      <c r="A2363" t="s">
        <v>15392</v>
      </c>
      <c r="B2363" t="s">
        <v>15393</v>
      </c>
      <c r="C2363" t="s">
        <v>15393</v>
      </c>
      <c r="D2363" t="s">
        <v>18548</v>
      </c>
      <c r="E2363" t="s">
        <v>7788</v>
      </c>
      <c r="F2363" t="s">
        <v>321</v>
      </c>
      <c r="G2363" t="s">
        <v>15998</v>
      </c>
      <c r="H2363" t="s">
        <v>15994</v>
      </c>
      <c r="J2363" t="s">
        <v>8315</v>
      </c>
      <c r="K2363" t="s">
        <v>18565</v>
      </c>
      <c r="L2363">
        <v>25001001</v>
      </c>
      <c r="M2363">
        <v>1020201396566</v>
      </c>
    </row>
    <row r="2364" spans="1:13" x14ac:dyDescent="0.25">
      <c r="A2364" t="s">
        <v>15394</v>
      </c>
      <c r="B2364" t="s">
        <v>15395</v>
      </c>
      <c r="C2364" t="s">
        <v>15395</v>
      </c>
      <c r="D2364" t="s">
        <v>18548</v>
      </c>
      <c r="E2364" t="s">
        <v>7788</v>
      </c>
      <c r="F2364" t="s">
        <v>321</v>
      </c>
      <c r="G2364" t="s">
        <v>15998</v>
      </c>
      <c r="H2364" t="s">
        <v>15994</v>
      </c>
      <c r="J2364" t="s">
        <v>8315</v>
      </c>
      <c r="K2364" t="s">
        <v>18566</v>
      </c>
      <c r="L2364">
        <v>25001001</v>
      </c>
      <c r="M2364">
        <v>1020201396566</v>
      </c>
    </row>
    <row r="2365" spans="1:13" x14ac:dyDescent="0.25">
      <c r="A2365">
        <v>250006830</v>
      </c>
      <c r="B2365" t="s">
        <v>7824</v>
      </c>
      <c r="C2365" t="s">
        <v>7824</v>
      </c>
      <c r="D2365" t="s">
        <v>18548</v>
      </c>
      <c r="E2365" t="s">
        <v>7826</v>
      </c>
      <c r="F2365" t="s">
        <v>321</v>
      </c>
      <c r="G2365" t="s">
        <v>15957</v>
      </c>
      <c r="H2365" t="s">
        <v>15994</v>
      </c>
      <c r="I2365">
        <v>2</v>
      </c>
      <c r="J2365" t="s">
        <v>8315</v>
      </c>
      <c r="K2365" t="s">
        <v>18567</v>
      </c>
      <c r="L2365">
        <v>25001001</v>
      </c>
      <c r="M2365">
        <v>1020201396160</v>
      </c>
    </row>
    <row r="2366" spans="1:13" x14ac:dyDescent="0.25">
      <c r="A2366" t="s">
        <v>15396</v>
      </c>
      <c r="B2366" t="s">
        <v>15397</v>
      </c>
      <c r="C2366" t="s">
        <v>15397</v>
      </c>
      <c r="D2366" t="s">
        <v>18548</v>
      </c>
      <c r="E2366" t="s">
        <v>7826</v>
      </c>
      <c r="F2366" t="s">
        <v>321</v>
      </c>
      <c r="G2366" t="s">
        <v>15998</v>
      </c>
      <c r="H2366" t="s">
        <v>15994</v>
      </c>
      <c r="J2366" t="s">
        <v>8315</v>
      </c>
      <c r="K2366" t="s">
        <v>18568</v>
      </c>
      <c r="L2366">
        <v>25001001</v>
      </c>
      <c r="M2366">
        <v>1020201396160</v>
      </c>
    </row>
    <row r="2367" spans="1:13" x14ac:dyDescent="0.25">
      <c r="A2367" t="s">
        <v>15398</v>
      </c>
      <c r="B2367" t="s">
        <v>15399</v>
      </c>
      <c r="C2367" t="s">
        <v>15399</v>
      </c>
      <c r="D2367" t="s">
        <v>18548</v>
      </c>
      <c r="E2367" t="s">
        <v>7826</v>
      </c>
      <c r="F2367" t="s">
        <v>321</v>
      </c>
      <c r="G2367" t="s">
        <v>15998</v>
      </c>
      <c r="H2367" t="s">
        <v>15994</v>
      </c>
      <c r="J2367" t="s">
        <v>8315</v>
      </c>
      <c r="K2367" t="s">
        <v>18569</v>
      </c>
      <c r="L2367">
        <v>25001001</v>
      </c>
      <c r="M2367">
        <v>1020201396160</v>
      </c>
    </row>
    <row r="2368" spans="1:13" x14ac:dyDescent="0.25">
      <c r="A2368">
        <v>250006862</v>
      </c>
      <c r="B2368" t="s">
        <v>7821</v>
      </c>
      <c r="C2368" t="s">
        <v>7821</v>
      </c>
      <c r="D2368" t="s">
        <v>18548</v>
      </c>
      <c r="E2368" t="s">
        <v>7823</v>
      </c>
      <c r="F2368" t="s">
        <v>321</v>
      </c>
      <c r="G2368" t="s">
        <v>15957</v>
      </c>
      <c r="H2368" t="s">
        <v>15994</v>
      </c>
      <c r="I2368">
        <v>0</v>
      </c>
      <c r="J2368" t="s">
        <v>8315</v>
      </c>
      <c r="K2368" t="s">
        <v>18570</v>
      </c>
      <c r="L2368">
        <v>25001001</v>
      </c>
      <c r="M2368">
        <v>1020201396753</v>
      </c>
    </row>
    <row r="2369" spans="1:13" x14ac:dyDescent="0.25">
      <c r="A2369">
        <v>250006968</v>
      </c>
      <c r="B2369" t="s">
        <v>7815</v>
      </c>
      <c r="C2369" t="s">
        <v>7815</v>
      </c>
      <c r="D2369" t="s">
        <v>18548</v>
      </c>
      <c r="E2369" t="s">
        <v>7817</v>
      </c>
      <c r="F2369" t="s">
        <v>321</v>
      </c>
      <c r="G2369" t="s">
        <v>15957</v>
      </c>
      <c r="H2369" t="s">
        <v>15994</v>
      </c>
      <c r="I2369">
        <v>0</v>
      </c>
      <c r="J2369" t="s">
        <v>8315</v>
      </c>
      <c r="K2369" t="s">
        <v>18571</v>
      </c>
      <c r="L2369">
        <v>25001001</v>
      </c>
      <c r="M2369">
        <v>1020201397127</v>
      </c>
    </row>
    <row r="2370" spans="1:13" x14ac:dyDescent="0.25">
      <c r="A2370">
        <v>250006990</v>
      </c>
      <c r="B2370" t="s">
        <v>7810</v>
      </c>
      <c r="C2370" t="s">
        <v>7810</v>
      </c>
      <c r="D2370" t="s">
        <v>18548</v>
      </c>
      <c r="E2370" t="s">
        <v>7812</v>
      </c>
      <c r="F2370" t="s">
        <v>321</v>
      </c>
      <c r="G2370" t="s">
        <v>15957</v>
      </c>
      <c r="H2370" t="s">
        <v>15994</v>
      </c>
      <c r="I2370">
        <v>1</v>
      </c>
      <c r="J2370" t="s">
        <v>8315</v>
      </c>
      <c r="K2370" t="s">
        <v>18572</v>
      </c>
      <c r="L2370">
        <v>25001001</v>
      </c>
      <c r="M2370">
        <v>1020201396192</v>
      </c>
    </row>
    <row r="2371" spans="1:13" x14ac:dyDescent="0.25">
      <c r="A2371" t="s">
        <v>15400</v>
      </c>
      <c r="B2371" t="s">
        <v>15401</v>
      </c>
      <c r="C2371" t="s">
        <v>15401</v>
      </c>
      <c r="D2371" t="s">
        <v>18548</v>
      </c>
      <c r="E2371" t="s">
        <v>7812</v>
      </c>
      <c r="F2371" t="s">
        <v>321</v>
      </c>
      <c r="G2371" t="s">
        <v>15998</v>
      </c>
      <c r="H2371" t="s">
        <v>15994</v>
      </c>
      <c r="J2371" t="s">
        <v>8315</v>
      </c>
      <c r="K2371" t="s">
        <v>18573</v>
      </c>
      <c r="L2371">
        <v>25001001</v>
      </c>
      <c r="M2371">
        <v>1020201396192</v>
      </c>
    </row>
    <row r="2372" spans="1:13" x14ac:dyDescent="0.25">
      <c r="A2372">
        <v>250007048</v>
      </c>
      <c r="B2372" t="s">
        <v>7807</v>
      </c>
      <c r="C2372" t="s">
        <v>7807</v>
      </c>
      <c r="D2372" t="s">
        <v>18548</v>
      </c>
      <c r="E2372" t="s">
        <v>7809</v>
      </c>
      <c r="F2372" t="s">
        <v>321</v>
      </c>
      <c r="G2372" t="s">
        <v>15957</v>
      </c>
      <c r="H2372" t="s">
        <v>15994</v>
      </c>
      <c r="I2372">
        <v>1</v>
      </c>
      <c r="J2372" t="s">
        <v>8315</v>
      </c>
      <c r="K2372" t="s">
        <v>18574</v>
      </c>
      <c r="L2372">
        <v>25001001</v>
      </c>
      <c r="M2372">
        <v>1020201397182</v>
      </c>
    </row>
    <row r="2373" spans="1:13" x14ac:dyDescent="0.25">
      <c r="A2373" t="s">
        <v>15402</v>
      </c>
      <c r="B2373" t="s">
        <v>15403</v>
      </c>
      <c r="C2373" t="s">
        <v>15403</v>
      </c>
      <c r="D2373" t="s">
        <v>18548</v>
      </c>
      <c r="E2373" t="s">
        <v>7809</v>
      </c>
      <c r="F2373" t="s">
        <v>321</v>
      </c>
      <c r="G2373" t="s">
        <v>15998</v>
      </c>
      <c r="H2373" t="s">
        <v>15994</v>
      </c>
      <c r="J2373" t="s">
        <v>8315</v>
      </c>
      <c r="K2373" t="s">
        <v>18575</v>
      </c>
      <c r="L2373">
        <v>25001001</v>
      </c>
      <c r="M2373">
        <v>1020201397182</v>
      </c>
    </row>
    <row r="2374" spans="1:13" x14ac:dyDescent="0.25">
      <c r="A2374">
        <v>250007062</v>
      </c>
      <c r="B2374" t="s">
        <v>18576</v>
      </c>
      <c r="C2374" t="s">
        <v>18576</v>
      </c>
      <c r="D2374" t="s">
        <v>18548</v>
      </c>
      <c r="E2374" t="s">
        <v>6289</v>
      </c>
      <c r="F2374" t="s">
        <v>414</v>
      </c>
      <c r="G2374" t="s">
        <v>15957</v>
      </c>
      <c r="H2374" t="s">
        <v>15994</v>
      </c>
      <c r="I2374">
        <v>0</v>
      </c>
      <c r="J2374" t="s">
        <v>8315</v>
      </c>
      <c r="K2374" t="s">
        <v>18577</v>
      </c>
      <c r="L2374">
        <v>25001001</v>
      </c>
      <c r="M2374">
        <v>1020201396291</v>
      </c>
    </row>
    <row r="2375" spans="1:13" x14ac:dyDescent="0.25">
      <c r="A2375">
        <v>250007094</v>
      </c>
      <c r="B2375" t="s">
        <v>18578</v>
      </c>
      <c r="C2375" t="s">
        <v>18578</v>
      </c>
      <c r="D2375" t="s">
        <v>18548</v>
      </c>
      <c r="E2375" t="s">
        <v>6318</v>
      </c>
      <c r="F2375" t="s">
        <v>414</v>
      </c>
      <c r="G2375" t="s">
        <v>15957</v>
      </c>
      <c r="H2375" t="s">
        <v>15994</v>
      </c>
      <c r="I2375">
        <v>0</v>
      </c>
      <c r="J2375" t="s">
        <v>8315</v>
      </c>
      <c r="K2375" t="s">
        <v>18579</v>
      </c>
      <c r="L2375">
        <v>25001001</v>
      </c>
      <c r="M2375">
        <v>1020201396203</v>
      </c>
    </row>
    <row r="2376" spans="1:13" x14ac:dyDescent="0.25">
      <c r="A2376">
        <v>250007111</v>
      </c>
      <c r="B2376" t="s">
        <v>18580</v>
      </c>
      <c r="C2376" t="s">
        <v>18580</v>
      </c>
      <c r="D2376" t="s">
        <v>18548</v>
      </c>
      <c r="E2376" t="s">
        <v>7829</v>
      </c>
      <c r="F2376" t="s">
        <v>414</v>
      </c>
      <c r="G2376" t="s">
        <v>15957</v>
      </c>
      <c r="H2376" t="s">
        <v>15994</v>
      </c>
      <c r="I2376">
        <v>0</v>
      </c>
      <c r="J2376" t="s">
        <v>8315</v>
      </c>
      <c r="K2376" t="s">
        <v>18581</v>
      </c>
      <c r="L2376">
        <v>25001001</v>
      </c>
      <c r="M2376">
        <v>1020201395873</v>
      </c>
    </row>
    <row r="2377" spans="1:13" x14ac:dyDescent="0.25">
      <c r="A2377">
        <v>250007143</v>
      </c>
      <c r="B2377" t="s">
        <v>18582</v>
      </c>
      <c r="C2377" t="s">
        <v>18582</v>
      </c>
      <c r="D2377" t="s">
        <v>18548</v>
      </c>
      <c r="E2377" t="s">
        <v>7794</v>
      </c>
      <c r="F2377" t="s">
        <v>414</v>
      </c>
      <c r="G2377" t="s">
        <v>15957</v>
      </c>
      <c r="H2377" t="s">
        <v>15994</v>
      </c>
      <c r="I2377">
        <v>0</v>
      </c>
      <c r="J2377" t="s">
        <v>8315</v>
      </c>
      <c r="K2377" t="s">
        <v>18583</v>
      </c>
      <c r="L2377">
        <v>25001001</v>
      </c>
      <c r="M2377">
        <v>1020201396137</v>
      </c>
    </row>
    <row r="2378" spans="1:13" x14ac:dyDescent="0.25">
      <c r="A2378">
        <v>250007168</v>
      </c>
      <c r="B2378" t="s">
        <v>18584</v>
      </c>
      <c r="C2378" t="s">
        <v>18584</v>
      </c>
      <c r="D2378" t="s">
        <v>18548</v>
      </c>
      <c r="E2378" t="s">
        <v>7820</v>
      </c>
      <c r="F2378" t="s">
        <v>414</v>
      </c>
      <c r="G2378" t="s">
        <v>15957</v>
      </c>
      <c r="H2378" t="s">
        <v>15994</v>
      </c>
      <c r="I2378">
        <v>0</v>
      </c>
      <c r="J2378" t="s">
        <v>8315</v>
      </c>
      <c r="K2378" t="s">
        <v>18585</v>
      </c>
      <c r="L2378">
        <v>25001001</v>
      </c>
      <c r="M2378">
        <v>1020201396621</v>
      </c>
    </row>
    <row r="2379" spans="1:13" x14ac:dyDescent="0.25">
      <c r="A2379">
        <v>250007270</v>
      </c>
      <c r="B2379" t="s">
        <v>7795</v>
      </c>
      <c r="C2379" t="s">
        <v>7795</v>
      </c>
      <c r="D2379" t="s">
        <v>18548</v>
      </c>
      <c r="E2379" t="s">
        <v>7797</v>
      </c>
      <c r="F2379" t="s">
        <v>321</v>
      </c>
      <c r="G2379" t="s">
        <v>15957</v>
      </c>
      <c r="H2379" t="s">
        <v>15994</v>
      </c>
      <c r="I2379">
        <v>0</v>
      </c>
      <c r="J2379" t="s">
        <v>8315</v>
      </c>
      <c r="K2379" t="s">
        <v>18586</v>
      </c>
      <c r="L2379">
        <v>25001001</v>
      </c>
      <c r="M2379">
        <v>1020201396280</v>
      </c>
    </row>
    <row r="2380" spans="1:13" x14ac:dyDescent="0.25">
      <c r="A2380">
        <v>250007344</v>
      </c>
      <c r="B2380" t="s">
        <v>7804</v>
      </c>
      <c r="C2380" t="s">
        <v>7804</v>
      </c>
      <c r="D2380" t="s">
        <v>18548</v>
      </c>
      <c r="E2380" t="s">
        <v>7806</v>
      </c>
      <c r="F2380" t="s">
        <v>321</v>
      </c>
      <c r="G2380" t="s">
        <v>15957</v>
      </c>
      <c r="H2380" t="s">
        <v>15994</v>
      </c>
      <c r="I2380">
        <v>0</v>
      </c>
      <c r="J2380" t="s">
        <v>8315</v>
      </c>
      <c r="K2380" t="s">
        <v>18587</v>
      </c>
      <c r="L2380">
        <v>25001001</v>
      </c>
      <c r="M2380">
        <v>1020201396027</v>
      </c>
    </row>
    <row r="2381" spans="1:13" x14ac:dyDescent="0.25">
      <c r="A2381">
        <v>250007400</v>
      </c>
      <c r="B2381" t="s">
        <v>7789</v>
      </c>
      <c r="C2381" t="s">
        <v>7789</v>
      </c>
      <c r="D2381" t="s">
        <v>18548</v>
      </c>
      <c r="E2381" t="s">
        <v>7791</v>
      </c>
      <c r="F2381" t="s">
        <v>321</v>
      </c>
      <c r="G2381" t="s">
        <v>15957</v>
      </c>
      <c r="H2381" t="s">
        <v>15994</v>
      </c>
      <c r="I2381">
        <v>0</v>
      </c>
      <c r="J2381" t="s">
        <v>8315</v>
      </c>
      <c r="K2381" t="s">
        <v>18588</v>
      </c>
      <c r="L2381">
        <v>25001001</v>
      </c>
      <c r="M2381">
        <v>1020201396962</v>
      </c>
    </row>
    <row r="2382" spans="1:13" x14ac:dyDescent="0.25">
      <c r="A2382">
        <v>250007464</v>
      </c>
      <c r="B2382" t="s">
        <v>6309</v>
      </c>
      <c r="C2382" t="s">
        <v>6309</v>
      </c>
      <c r="D2382" t="s">
        <v>18548</v>
      </c>
      <c r="E2382" t="s">
        <v>6311</v>
      </c>
      <c r="F2382" t="s">
        <v>6312</v>
      </c>
      <c r="G2382" t="s">
        <v>15957</v>
      </c>
      <c r="H2382" t="s">
        <v>15994</v>
      </c>
      <c r="I2382">
        <v>0</v>
      </c>
      <c r="J2382" t="s">
        <v>8315</v>
      </c>
      <c r="K2382" t="s">
        <v>18589</v>
      </c>
      <c r="L2382">
        <v>25001001</v>
      </c>
      <c r="M2382">
        <v>1020201398304</v>
      </c>
    </row>
    <row r="2383" spans="1:13" x14ac:dyDescent="0.25">
      <c r="A2383">
        <v>250007584</v>
      </c>
      <c r="B2383" t="s">
        <v>6306</v>
      </c>
      <c r="C2383" t="s">
        <v>6306</v>
      </c>
      <c r="D2383" t="s">
        <v>18548</v>
      </c>
      <c r="E2383" t="s">
        <v>6308</v>
      </c>
      <c r="F2383" t="s">
        <v>321</v>
      </c>
      <c r="G2383" t="s">
        <v>15957</v>
      </c>
      <c r="H2383" t="s">
        <v>15994</v>
      </c>
      <c r="I2383">
        <v>0</v>
      </c>
      <c r="J2383" t="s">
        <v>8315</v>
      </c>
      <c r="K2383" t="s">
        <v>18590</v>
      </c>
      <c r="L2383">
        <v>25001001</v>
      </c>
      <c r="M2383">
        <v>1020201398348</v>
      </c>
    </row>
    <row r="2384" spans="1:13" x14ac:dyDescent="0.25">
      <c r="A2384">
        <v>250008500</v>
      </c>
      <c r="B2384" t="s">
        <v>18591</v>
      </c>
      <c r="C2384" t="s">
        <v>18591</v>
      </c>
      <c r="D2384" t="s">
        <v>18548</v>
      </c>
      <c r="E2384" t="s">
        <v>18592</v>
      </c>
      <c r="F2384" t="s">
        <v>414</v>
      </c>
      <c r="G2384" t="s">
        <v>15957</v>
      </c>
      <c r="H2384" t="s">
        <v>15994</v>
      </c>
      <c r="I2384">
        <v>0</v>
      </c>
      <c r="J2384" t="s">
        <v>8315</v>
      </c>
      <c r="K2384" t="s">
        <v>18593</v>
      </c>
      <c r="L2384">
        <v>25001001</v>
      </c>
      <c r="M2384">
        <v>1020201395334</v>
      </c>
    </row>
    <row r="2385" spans="1:13" x14ac:dyDescent="0.25">
      <c r="A2385">
        <v>250009951</v>
      </c>
      <c r="B2385" t="s">
        <v>18594</v>
      </c>
      <c r="C2385" t="s">
        <v>18594</v>
      </c>
      <c r="D2385" t="s">
        <v>18548</v>
      </c>
      <c r="E2385" t="s">
        <v>8288</v>
      </c>
      <c r="F2385" t="s">
        <v>414</v>
      </c>
      <c r="G2385" t="s">
        <v>15957</v>
      </c>
      <c r="H2385" t="s">
        <v>15994</v>
      </c>
      <c r="I2385">
        <v>0</v>
      </c>
      <c r="J2385" t="s">
        <v>8315</v>
      </c>
      <c r="K2385" t="s">
        <v>18595</v>
      </c>
      <c r="L2385">
        <v>25001001</v>
      </c>
      <c r="M2385">
        <v>1050202362968</v>
      </c>
    </row>
    <row r="2386" spans="1:13" x14ac:dyDescent="0.25">
      <c r="A2386">
        <v>250013475</v>
      </c>
      <c r="B2386" t="s">
        <v>18596</v>
      </c>
      <c r="C2386" t="s">
        <v>18596</v>
      </c>
      <c r="D2386" t="s">
        <v>18548</v>
      </c>
      <c r="E2386" t="s">
        <v>7803</v>
      </c>
      <c r="F2386" t="s">
        <v>414</v>
      </c>
      <c r="G2386" t="s">
        <v>15957</v>
      </c>
      <c r="H2386" t="s">
        <v>15994</v>
      </c>
      <c r="I2386">
        <v>0</v>
      </c>
      <c r="J2386" t="s">
        <v>8315</v>
      </c>
      <c r="K2386" t="s">
        <v>18597</v>
      </c>
      <c r="L2386">
        <v>25001001</v>
      </c>
      <c r="M2386">
        <v>1100250000377</v>
      </c>
    </row>
    <row r="2387" spans="1:13" x14ac:dyDescent="0.25">
      <c r="A2387">
        <v>250014750</v>
      </c>
      <c r="B2387" t="s">
        <v>18598</v>
      </c>
      <c r="C2387" t="s">
        <v>18598</v>
      </c>
      <c r="D2387" t="s">
        <v>18548</v>
      </c>
      <c r="E2387" t="s">
        <v>8289</v>
      </c>
      <c r="F2387" t="s">
        <v>7573</v>
      </c>
      <c r="G2387" t="s">
        <v>15957</v>
      </c>
      <c r="H2387" t="s">
        <v>15994</v>
      </c>
      <c r="I2387">
        <v>0</v>
      </c>
      <c r="J2387" t="s">
        <v>8315</v>
      </c>
      <c r="K2387" t="s">
        <v>18563</v>
      </c>
      <c r="L2387">
        <v>25001001</v>
      </c>
      <c r="M2387">
        <v>1150280066496</v>
      </c>
    </row>
    <row r="2388" spans="1:13" x14ac:dyDescent="0.25">
      <c r="A2388">
        <v>250146549</v>
      </c>
      <c r="B2388" t="s">
        <v>18599</v>
      </c>
      <c r="C2388" t="s">
        <v>18599</v>
      </c>
      <c r="D2388" t="s">
        <v>18548</v>
      </c>
      <c r="E2388" t="s">
        <v>6321</v>
      </c>
      <c r="F2388" t="s">
        <v>414</v>
      </c>
      <c r="G2388" t="s">
        <v>15957</v>
      </c>
      <c r="H2388" t="s">
        <v>15994</v>
      </c>
      <c r="I2388">
        <v>0</v>
      </c>
      <c r="J2388" t="s">
        <v>8315</v>
      </c>
      <c r="K2388" t="s">
        <v>10660</v>
      </c>
      <c r="L2388">
        <v>25001001</v>
      </c>
      <c r="M2388">
        <v>1130280068412</v>
      </c>
    </row>
    <row r="2389" spans="1:13" x14ac:dyDescent="0.25">
      <c r="A2389">
        <v>251003617</v>
      </c>
      <c r="B2389" t="s">
        <v>18600</v>
      </c>
      <c r="C2389" t="s">
        <v>18600</v>
      </c>
      <c r="D2389" t="s">
        <v>18601</v>
      </c>
      <c r="E2389" t="s">
        <v>18602</v>
      </c>
      <c r="F2389" t="s">
        <v>640</v>
      </c>
      <c r="G2389" t="s">
        <v>15957</v>
      </c>
      <c r="H2389" t="s">
        <v>15994</v>
      </c>
      <c r="I2389">
        <v>1</v>
      </c>
      <c r="J2389" t="s">
        <v>8315</v>
      </c>
      <c r="K2389" t="s">
        <v>18603</v>
      </c>
      <c r="L2389">
        <v>25101001</v>
      </c>
      <c r="M2389">
        <v>1020200613201</v>
      </c>
    </row>
    <row r="2390" spans="1:13" x14ac:dyDescent="0.25">
      <c r="A2390" t="s">
        <v>15404</v>
      </c>
      <c r="B2390" t="s">
        <v>15405</v>
      </c>
      <c r="C2390" t="s">
        <v>15405</v>
      </c>
      <c r="D2390" t="s">
        <v>18601</v>
      </c>
      <c r="E2390" t="s">
        <v>18602</v>
      </c>
      <c r="F2390" t="s">
        <v>640</v>
      </c>
      <c r="G2390" t="s">
        <v>15998</v>
      </c>
      <c r="H2390" t="s">
        <v>15994</v>
      </c>
      <c r="J2390" t="s">
        <v>8315</v>
      </c>
      <c r="K2390" t="s">
        <v>18604</v>
      </c>
      <c r="L2390">
        <v>25101001</v>
      </c>
      <c r="M2390">
        <v>1020200613201</v>
      </c>
    </row>
    <row r="2391" spans="1:13" x14ac:dyDescent="0.25">
      <c r="A2391">
        <v>251003631</v>
      </c>
      <c r="B2391" t="s">
        <v>18605</v>
      </c>
      <c r="C2391" t="s">
        <v>18605</v>
      </c>
      <c r="D2391" t="s">
        <v>18601</v>
      </c>
      <c r="E2391" t="s">
        <v>7835</v>
      </c>
      <c r="F2391" t="s">
        <v>321</v>
      </c>
      <c r="G2391" t="s">
        <v>15957</v>
      </c>
      <c r="H2391" t="s">
        <v>15994</v>
      </c>
      <c r="I2391">
        <v>0</v>
      </c>
      <c r="J2391" t="s">
        <v>8315</v>
      </c>
      <c r="K2391" t="s">
        <v>18606</v>
      </c>
      <c r="L2391">
        <v>25101001</v>
      </c>
      <c r="M2391">
        <v>1020200613278</v>
      </c>
    </row>
    <row r="2392" spans="1:13" x14ac:dyDescent="0.25">
      <c r="A2392">
        <v>251003695</v>
      </c>
      <c r="B2392" t="s">
        <v>18607</v>
      </c>
      <c r="C2392" t="s">
        <v>18607</v>
      </c>
      <c r="D2392" t="s">
        <v>18601</v>
      </c>
      <c r="E2392" t="s">
        <v>7841</v>
      </c>
      <c r="F2392" t="s">
        <v>325</v>
      </c>
      <c r="G2392" t="s">
        <v>15957</v>
      </c>
      <c r="H2392" t="s">
        <v>15994</v>
      </c>
      <c r="I2392">
        <v>2</v>
      </c>
      <c r="J2392" t="s">
        <v>8315</v>
      </c>
      <c r="K2392" t="s">
        <v>18608</v>
      </c>
      <c r="L2392">
        <v>25101001</v>
      </c>
      <c r="M2392">
        <v>1020200613124</v>
      </c>
    </row>
    <row r="2393" spans="1:13" x14ac:dyDescent="0.25">
      <c r="A2393" t="s">
        <v>15406</v>
      </c>
      <c r="B2393" t="s">
        <v>15407</v>
      </c>
      <c r="C2393" t="s">
        <v>15407</v>
      </c>
      <c r="D2393" t="s">
        <v>18601</v>
      </c>
      <c r="E2393" t="s">
        <v>7841</v>
      </c>
      <c r="F2393" t="s">
        <v>325</v>
      </c>
      <c r="G2393" t="s">
        <v>15998</v>
      </c>
      <c r="H2393" t="s">
        <v>15994</v>
      </c>
      <c r="J2393" t="s">
        <v>8315</v>
      </c>
      <c r="K2393" t="s">
        <v>18609</v>
      </c>
      <c r="L2393">
        <v>25101001</v>
      </c>
      <c r="M2393">
        <v>1020200613124</v>
      </c>
    </row>
    <row r="2394" spans="1:13" x14ac:dyDescent="0.25">
      <c r="A2394" t="s">
        <v>15408</v>
      </c>
      <c r="B2394" t="s">
        <v>15409</v>
      </c>
      <c r="C2394" t="s">
        <v>15409</v>
      </c>
      <c r="D2394" t="s">
        <v>18601</v>
      </c>
      <c r="E2394" t="s">
        <v>7841</v>
      </c>
      <c r="F2394" t="s">
        <v>325</v>
      </c>
      <c r="G2394" t="s">
        <v>15998</v>
      </c>
      <c r="H2394" t="s">
        <v>15994</v>
      </c>
      <c r="J2394" t="s">
        <v>8315</v>
      </c>
      <c r="K2394" t="s">
        <v>18609</v>
      </c>
      <c r="L2394">
        <v>25101001</v>
      </c>
      <c r="M2394">
        <v>1020200613124</v>
      </c>
    </row>
    <row r="2395" spans="1:13" x14ac:dyDescent="0.25">
      <c r="A2395">
        <v>251003720</v>
      </c>
      <c r="B2395" t="s">
        <v>15411</v>
      </c>
      <c r="C2395" t="s">
        <v>15411</v>
      </c>
      <c r="D2395" t="s">
        <v>18601</v>
      </c>
      <c r="E2395" t="s">
        <v>6960</v>
      </c>
      <c r="F2395" t="s">
        <v>321</v>
      </c>
      <c r="G2395" t="s">
        <v>15957</v>
      </c>
      <c r="H2395" t="s">
        <v>15994</v>
      </c>
      <c r="I2395">
        <v>7</v>
      </c>
      <c r="J2395" t="s">
        <v>8315</v>
      </c>
      <c r="K2395" t="s">
        <v>18610</v>
      </c>
      <c r="L2395">
        <v>25101001</v>
      </c>
      <c r="M2395">
        <v>1020200613212</v>
      </c>
    </row>
    <row r="2396" spans="1:13" x14ac:dyDescent="0.25">
      <c r="A2396" t="s">
        <v>15410</v>
      </c>
      <c r="B2396" t="s">
        <v>15411</v>
      </c>
      <c r="C2396" t="s">
        <v>15411</v>
      </c>
      <c r="D2396" t="s">
        <v>18601</v>
      </c>
      <c r="E2396" t="s">
        <v>6960</v>
      </c>
      <c r="F2396" t="s">
        <v>321</v>
      </c>
      <c r="G2396" t="s">
        <v>15998</v>
      </c>
      <c r="H2396" t="s">
        <v>15994</v>
      </c>
      <c r="J2396" t="s">
        <v>8315</v>
      </c>
      <c r="K2396" t="s">
        <v>15412</v>
      </c>
      <c r="L2396">
        <v>25101001</v>
      </c>
      <c r="M2396">
        <v>1020200613212</v>
      </c>
    </row>
    <row r="2397" spans="1:13" x14ac:dyDescent="0.25">
      <c r="A2397" t="s">
        <v>15413</v>
      </c>
      <c r="B2397" t="s">
        <v>15411</v>
      </c>
      <c r="C2397" t="s">
        <v>15411</v>
      </c>
      <c r="D2397" t="s">
        <v>18601</v>
      </c>
      <c r="E2397" t="s">
        <v>6960</v>
      </c>
      <c r="F2397" t="s">
        <v>321</v>
      </c>
      <c r="G2397" t="s">
        <v>15998</v>
      </c>
      <c r="H2397" t="s">
        <v>15994</v>
      </c>
      <c r="J2397" t="s">
        <v>8315</v>
      </c>
      <c r="K2397" t="s">
        <v>15414</v>
      </c>
      <c r="L2397">
        <v>25101001</v>
      </c>
      <c r="M2397">
        <v>1020200613212</v>
      </c>
    </row>
    <row r="2398" spans="1:13" x14ac:dyDescent="0.25">
      <c r="A2398" t="s">
        <v>15415</v>
      </c>
      <c r="B2398" t="s">
        <v>15416</v>
      </c>
      <c r="C2398" t="s">
        <v>15416</v>
      </c>
      <c r="D2398" t="s">
        <v>18601</v>
      </c>
      <c r="E2398" t="s">
        <v>6960</v>
      </c>
      <c r="F2398" t="s">
        <v>321</v>
      </c>
      <c r="G2398" t="s">
        <v>15998</v>
      </c>
      <c r="H2398" t="s">
        <v>15994</v>
      </c>
      <c r="J2398" t="s">
        <v>8315</v>
      </c>
      <c r="K2398" t="s">
        <v>15414</v>
      </c>
      <c r="L2398">
        <v>25101001</v>
      </c>
      <c r="M2398">
        <v>1020200613212</v>
      </c>
    </row>
    <row r="2399" spans="1:13" x14ac:dyDescent="0.25">
      <c r="A2399" t="s">
        <v>15417</v>
      </c>
      <c r="B2399" t="s">
        <v>15418</v>
      </c>
      <c r="C2399" t="s">
        <v>15418</v>
      </c>
      <c r="D2399" t="s">
        <v>18601</v>
      </c>
      <c r="E2399" t="s">
        <v>6960</v>
      </c>
      <c r="F2399" t="s">
        <v>321</v>
      </c>
      <c r="G2399" t="s">
        <v>15998</v>
      </c>
      <c r="H2399" t="s">
        <v>15994</v>
      </c>
      <c r="J2399" t="s">
        <v>8315</v>
      </c>
      <c r="K2399" t="s">
        <v>15419</v>
      </c>
      <c r="L2399">
        <v>25101001</v>
      </c>
      <c r="M2399">
        <v>1020200613212</v>
      </c>
    </row>
    <row r="2400" spans="1:13" x14ac:dyDescent="0.25">
      <c r="A2400" t="s">
        <v>15420</v>
      </c>
      <c r="B2400" t="s">
        <v>15421</v>
      </c>
      <c r="C2400" t="s">
        <v>15421</v>
      </c>
      <c r="D2400" t="s">
        <v>18601</v>
      </c>
      <c r="E2400" t="s">
        <v>6960</v>
      </c>
      <c r="F2400" t="s">
        <v>321</v>
      </c>
      <c r="G2400" t="s">
        <v>15998</v>
      </c>
      <c r="H2400" t="s">
        <v>15994</v>
      </c>
      <c r="J2400" t="s">
        <v>8315</v>
      </c>
      <c r="K2400" t="s">
        <v>15422</v>
      </c>
      <c r="L2400">
        <v>25101001</v>
      </c>
      <c r="M2400">
        <v>1020200613212</v>
      </c>
    </row>
    <row r="2401" spans="1:13" x14ac:dyDescent="0.25">
      <c r="A2401" t="s">
        <v>15423</v>
      </c>
      <c r="B2401" t="s">
        <v>15424</v>
      </c>
      <c r="C2401" t="s">
        <v>15424</v>
      </c>
      <c r="D2401" t="s">
        <v>18601</v>
      </c>
      <c r="E2401" t="s">
        <v>6960</v>
      </c>
      <c r="F2401" t="s">
        <v>321</v>
      </c>
      <c r="G2401" t="s">
        <v>15998</v>
      </c>
      <c r="H2401" t="s">
        <v>15994</v>
      </c>
      <c r="J2401" t="s">
        <v>8315</v>
      </c>
      <c r="K2401" t="s">
        <v>15425</v>
      </c>
      <c r="L2401">
        <v>25101001</v>
      </c>
      <c r="M2401">
        <v>1020200613212</v>
      </c>
    </row>
    <row r="2402" spans="1:13" x14ac:dyDescent="0.25">
      <c r="A2402" t="s">
        <v>15426</v>
      </c>
      <c r="B2402" t="s">
        <v>15427</v>
      </c>
      <c r="C2402" t="s">
        <v>15427</v>
      </c>
      <c r="D2402" t="s">
        <v>18601</v>
      </c>
      <c r="E2402" t="s">
        <v>6960</v>
      </c>
      <c r="F2402" t="s">
        <v>321</v>
      </c>
      <c r="G2402" t="s">
        <v>15998</v>
      </c>
      <c r="H2402" t="s">
        <v>15994</v>
      </c>
      <c r="J2402" t="s">
        <v>8315</v>
      </c>
      <c r="K2402" t="s">
        <v>15425</v>
      </c>
      <c r="L2402">
        <v>25101001</v>
      </c>
      <c r="M2402">
        <v>1020200613212</v>
      </c>
    </row>
    <row r="2403" spans="1:13" x14ac:dyDescent="0.25">
      <c r="A2403">
        <v>251003751</v>
      </c>
      <c r="B2403" t="s">
        <v>18611</v>
      </c>
      <c r="C2403" t="s">
        <v>18611</v>
      </c>
      <c r="D2403" t="s">
        <v>18601</v>
      </c>
      <c r="E2403" t="s">
        <v>7850</v>
      </c>
      <c r="F2403" t="s">
        <v>321</v>
      </c>
      <c r="G2403" t="s">
        <v>15957</v>
      </c>
      <c r="H2403" t="s">
        <v>15994</v>
      </c>
      <c r="I2403">
        <v>1</v>
      </c>
      <c r="J2403" t="s">
        <v>8315</v>
      </c>
      <c r="K2403" t="s">
        <v>18612</v>
      </c>
      <c r="L2403">
        <v>25101001</v>
      </c>
      <c r="M2403">
        <v>1020200613344</v>
      </c>
    </row>
    <row r="2404" spans="1:13" x14ac:dyDescent="0.25">
      <c r="A2404" t="s">
        <v>15428</v>
      </c>
      <c r="B2404" t="s">
        <v>15429</v>
      </c>
      <c r="C2404" t="s">
        <v>15429</v>
      </c>
      <c r="D2404" t="s">
        <v>18601</v>
      </c>
      <c r="E2404" t="s">
        <v>7850</v>
      </c>
      <c r="F2404" t="s">
        <v>321</v>
      </c>
      <c r="G2404" t="s">
        <v>15998</v>
      </c>
      <c r="H2404" t="s">
        <v>15994</v>
      </c>
      <c r="J2404" t="s">
        <v>8315</v>
      </c>
      <c r="K2404" t="s">
        <v>18613</v>
      </c>
      <c r="L2404">
        <v>25101001</v>
      </c>
      <c r="M2404">
        <v>1020200613344</v>
      </c>
    </row>
    <row r="2405" spans="1:13" x14ac:dyDescent="0.25">
      <c r="A2405">
        <v>251003790</v>
      </c>
      <c r="B2405" t="s">
        <v>18614</v>
      </c>
      <c r="C2405" t="s">
        <v>18614</v>
      </c>
      <c r="D2405" t="s">
        <v>18601</v>
      </c>
      <c r="E2405" t="s">
        <v>18615</v>
      </c>
      <c r="F2405" t="s">
        <v>640</v>
      </c>
      <c r="G2405" t="s">
        <v>15957</v>
      </c>
      <c r="H2405" t="s">
        <v>15994</v>
      </c>
      <c r="I2405">
        <v>0</v>
      </c>
      <c r="J2405" t="s">
        <v>8315</v>
      </c>
      <c r="K2405" t="s">
        <v>18616</v>
      </c>
      <c r="L2405">
        <v>25101001</v>
      </c>
      <c r="M2405">
        <v>1020200612167</v>
      </c>
    </row>
    <row r="2406" spans="1:13" x14ac:dyDescent="0.25">
      <c r="A2406">
        <v>251003800</v>
      </c>
      <c r="B2406" t="s">
        <v>18617</v>
      </c>
      <c r="C2406" t="s">
        <v>18617</v>
      </c>
      <c r="D2406" t="s">
        <v>18601</v>
      </c>
      <c r="E2406" t="s">
        <v>7861</v>
      </c>
      <c r="F2406" t="s">
        <v>321</v>
      </c>
      <c r="G2406" t="s">
        <v>15957</v>
      </c>
      <c r="H2406" t="s">
        <v>15994</v>
      </c>
      <c r="I2406">
        <v>1</v>
      </c>
      <c r="J2406" t="s">
        <v>8315</v>
      </c>
      <c r="K2406" t="s">
        <v>18618</v>
      </c>
      <c r="L2406">
        <v>25101001</v>
      </c>
      <c r="M2406">
        <v>1020200613245</v>
      </c>
    </row>
    <row r="2407" spans="1:13" x14ac:dyDescent="0.25">
      <c r="A2407" t="s">
        <v>15430</v>
      </c>
      <c r="B2407" t="s">
        <v>15431</v>
      </c>
      <c r="C2407" t="s">
        <v>15431</v>
      </c>
      <c r="D2407" t="s">
        <v>18601</v>
      </c>
      <c r="E2407" t="s">
        <v>7861</v>
      </c>
      <c r="F2407" t="s">
        <v>321</v>
      </c>
      <c r="G2407" t="s">
        <v>15998</v>
      </c>
      <c r="H2407" t="s">
        <v>15994</v>
      </c>
      <c r="J2407" t="s">
        <v>8315</v>
      </c>
      <c r="K2407" t="s">
        <v>15432</v>
      </c>
      <c r="L2407">
        <v>25101001</v>
      </c>
      <c r="M2407">
        <v>1020200613245</v>
      </c>
    </row>
    <row r="2408" spans="1:13" x14ac:dyDescent="0.25">
      <c r="A2408">
        <v>251003818</v>
      </c>
      <c r="B2408" t="s">
        <v>18619</v>
      </c>
      <c r="C2408" t="s">
        <v>18619</v>
      </c>
      <c r="D2408" t="s">
        <v>18601</v>
      </c>
      <c r="E2408" t="s">
        <v>7847</v>
      </c>
      <c r="F2408" t="s">
        <v>321</v>
      </c>
      <c r="G2408" t="s">
        <v>15957</v>
      </c>
      <c r="H2408" t="s">
        <v>15994</v>
      </c>
      <c r="I2408">
        <v>3</v>
      </c>
      <c r="J2408" t="s">
        <v>8315</v>
      </c>
      <c r="K2408" t="s">
        <v>18620</v>
      </c>
      <c r="L2408">
        <v>25101001</v>
      </c>
      <c r="M2408">
        <v>1020200613388</v>
      </c>
    </row>
    <row r="2409" spans="1:13" x14ac:dyDescent="0.25">
      <c r="A2409" t="s">
        <v>15433</v>
      </c>
      <c r="B2409" t="s">
        <v>15434</v>
      </c>
      <c r="C2409" t="s">
        <v>15434</v>
      </c>
      <c r="D2409" t="s">
        <v>18601</v>
      </c>
      <c r="E2409" t="s">
        <v>7847</v>
      </c>
      <c r="F2409" t="s">
        <v>321</v>
      </c>
      <c r="G2409" t="s">
        <v>15998</v>
      </c>
      <c r="H2409" t="s">
        <v>15994</v>
      </c>
      <c r="J2409" t="s">
        <v>8315</v>
      </c>
      <c r="K2409" t="s">
        <v>18621</v>
      </c>
      <c r="L2409">
        <v>25101001</v>
      </c>
      <c r="M2409">
        <v>1020200613388</v>
      </c>
    </row>
    <row r="2410" spans="1:13" x14ac:dyDescent="0.25">
      <c r="A2410" t="s">
        <v>15436</v>
      </c>
      <c r="B2410" t="s">
        <v>15437</v>
      </c>
      <c r="C2410" t="s">
        <v>15437</v>
      </c>
      <c r="D2410" t="s">
        <v>18601</v>
      </c>
      <c r="E2410" t="s">
        <v>7847</v>
      </c>
      <c r="F2410" t="s">
        <v>321</v>
      </c>
      <c r="G2410" t="s">
        <v>15998</v>
      </c>
      <c r="H2410" t="s">
        <v>15994</v>
      </c>
      <c r="J2410" t="s">
        <v>8315</v>
      </c>
      <c r="K2410" t="s">
        <v>18622</v>
      </c>
      <c r="L2410">
        <v>25101001</v>
      </c>
      <c r="M2410">
        <v>1020200613388</v>
      </c>
    </row>
    <row r="2411" spans="1:13" x14ac:dyDescent="0.25">
      <c r="A2411" t="s">
        <v>15438</v>
      </c>
      <c r="B2411" t="s">
        <v>15439</v>
      </c>
      <c r="C2411" t="s">
        <v>15439</v>
      </c>
      <c r="D2411" t="s">
        <v>18601</v>
      </c>
      <c r="E2411" t="s">
        <v>7847</v>
      </c>
      <c r="F2411" t="s">
        <v>321</v>
      </c>
      <c r="G2411" t="s">
        <v>15998</v>
      </c>
      <c r="H2411" t="s">
        <v>15994</v>
      </c>
      <c r="J2411" t="s">
        <v>8315</v>
      </c>
      <c r="K2411" t="s">
        <v>18623</v>
      </c>
      <c r="L2411">
        <v>25101001</v>
      </c>
      <c r="M2411">
        <v>1020200613388</v>
      </c>
    </row>
    <row r="2412" spans="1:13" x14ac:dyDescent="0.25">
      <c r="A2412">
        <v>251004025</v>
      </c>
      <c r="B2412" t="s">
        <v>18624</v>
      </c>
      <c r="C2412" t="s">
        <v>18624</v>
      </c>
      <c r="D2412" t="s">
        <v>18601</v>
      </c>
      <c r="E2412" t="s">
        <v>7838</v>
      </c>
      <c r="F2412" t="s">
        <v>321</v>
      </c>
      <c r="G2412" t="s">
        <v>15957</v>
      </c>
      <c r="H2412" t="s">
        <v>15994</v>
      </c>
      <c r="I2412">
        <v>1</v>
      </c>
      <c r="J2412" t="s">
        <v>8315</v>
      </c>
      <c r="K2412" t="s">
        <v>18625</v>
      </c>
      <c r="L2412">
        <v>25101001</v>
      </c>
      <c r="M2412">
        <v>1020200613333</v>
      </c>
    </row>
    <row r="2413" spans="1:13" x14ac:dyDescent="0.25">
      <c r="A2413" t="s">
        <v>15441</v>
      </c>
      <c r="B2413" t="s">
        <v>15442</v>
      </c>
      <c r="C2413" t="s">
        <v>15442</v>
      </c>
      <c r="D2413" t="s">
        <v>18601</v>
      </c>
      <c r="E2413" t="s">
        <v>7838</v>
      </c>
      <c r="F2413" t="s">
        <v>321</v>
      </c>
      <c r="G2413" t="s">
        <v>15998</v>
      </c>
      <c r="H2413" t="s">
        <v>15994</v>
      </c>
      <c r="J2413" t="s">
        <v>8315</v>
      </c>
      <c r="K2413" t="s">
        <v>18626</v>
      </c>
      <c r="L2413">
        <v>25101001</v>
      </c>
      <c r="M2413">
        <v>1020200613333</v>
      </c>
    </row>
    <row r="2414" spans="1:13" x14ac:dyDescent="0.25">
      <c r="A2414">
        <v>251004040</v>
      </c>
      <c r="B2414" t="s">
        <v>18627</v>
      </c>
      <c r="C2414" t="s">
        <v>18627</v>
      </c>
      <c r="D2414" t="s">
        <v>18601</v>
      </c>
      <c r="E2414" t="s">
        <v>7858</v>
      </c>
      <c r="F2414" t="s">
        <v>321</v>
      </c>
      <c r="G2414" t="s">
        <v>15957</v>
      </c>
      <c r="H2414" t="s">
        <v>15994</v>
      </c>
      <c r="I2414">
        <v>0</v>
      </c>
      <c r="J2414" t="s">
        <v>8315</v>
      </c>
      <c r="K2414" t="s">
        <v>18628</v>
      </c>
      <c r="L2414">
        <v>25101001</v>
      </c>
      <c r="M2414">
        <v>1020200613311</v>
      </c>
    </row>
    <row r="2415" spans="1:13" x14ac:dyDescent="0.25">
      <c r="A2415">
        <v>251004360</v>
      </c>
      <c r="B2415" t="s">
        <v>18629</v>
      </c>
      <c r="C2415" t="s">
        <v>18629</v>
      </c>
      <c r="D2415" t="s">
        <v>18601</v>
      </c>
      <c r="E2415" t="s">
        <v>6947</v>
      </c>
      <c r="F2415" t="s">
        <v>414</v>
      </c>
      <c r="G2415" t="s">
        <v>15957</v>
      </c>
      <c r="H2415" t="s">
        <v>15994</v>
      </c>
      <c r="I2415">
        <v>4</v>
      </c>
      <c r="J2415" t="s">
        <v>8315</v>
      </c>
      <c r="K2415" t="s">
        <v>18630</v>
      </c>
      <c r="L2415">
        <v>25101001</v>
      </c>
      <c r="M2415">
        <v>1020200613443</v>
      </c>
    </row>
    <row r="2416" spans="1:13" x14ac:dyDescent="0.25">
      <c r="A2416" t="s">
        <v>15443</v>
      </c>
      <c r="B2416" t="s">
        <v>15444</v>
      </c>
      <c r="C2416" t="s">
        <v>15444</v>
      </c>
      <c r="D2416" t="s">
        <v>18601</v>
      </c>
      <c r="E2416" t="s">
        <v>6947</v>
      </c>
      <c r="F2416" t="s">
        <v>414</v>
      </c>
      <c r="G2416" t="s">
        <v>15998</v>
      </c>
      <c r="H2416" t="s">
        <v>15994</v>
      </c>
      <c r="J2416" t="s">
        <v>8315</v>
      </c>
      <c r="K2416" t="s">
        <v>18631</v>
      </c>
      <c r="L2416">
        <v>25101001</v>
      </c>
      <c r="M2416">
        <v>1020200613443</v>
      </c>
    </row>
    <row r="2417" spans="1:13" x14ac:dyDescent="0.25">
      <c r="A2417" t="s">
        <v>15445</v>
      </c>
      <c r="B2417" t="s">
        <v>15446</v>
      </c>
      <c r="C2417" t="s">
        <v>15446</v>
      </c>
      <c r="D2417" t="s">
        <v>18601</v>
      </c>
      <c r="E2417" t="s">
        <v>6947</v>
      </c>
      <c r="F2417" t="s">
        <v>414</v>
      </c>
      <c r="G2417" t="s">
        <v>15998</v>
      </c>
      <c r="H2417" t="s">
        <v>15994</v>
      </c>
      <c r="J2417" t="s">
        <v>8315</v>
      </c>
      <c r="K2417" t="s">
        <v>18632</v>
      </c>
      <c r="L2417">
        <v>25101001</v>
      </c>
      <c r="M2417">
        <v>1020200613443</v>
      </c>
    </row>
    <row r="2418" spans="1:13" x14ac:dyDescent="0.25">
      <c r="A2418" t="s">
        <v>15447</v>
      </c>
      <c r="B2418" t="s">
        <v>15448</v>
      </c>
      <c r="C2418" t="s">
        <v>15448</v>
      </c>
      <c r="D2418" t="s">
        <v>18601</v>
      </c>
      <c r="E2418" t="s">
        <v>6947</v>
      </c>
      <c r="F2418" t="s">
        <v>414</v>
      </c>
      <c r="G2418" t="s">
        <v>15998</v>
      </c>
      <c r="H2418" t="s">
        <v>15994</v>
      </c>
      <c r="J2418" t="s">
        <v>8315</v>
      </c>
      <c r="K2418" t="s">
        <v>15449</v>
      </c>
      <c r="L2418">
        <v>25101001</v>
      </c>
      <c r="M2418">
        <v>1020200613443</v>
      </c>
    </row>
    <row r="2419" spans="1:13" x14ac:dyDescent="0.25">
      <c r="A2419" t="s">
        <v>15450</v>
      </c>
      <c r="B2419" t="s">
        <v>15451</v>
      </c>
      <c r="C2419" t="s">
        <v>15451</v>
      </c>
      <c r="D2419" t="s">
        <v>18601</v>
      </c>
      <c r="E2419" t="s">
        <v>6947</v>
      </c>
      <c r="F2419" t="s">
        <v>414</v>
      </c>
      <c r="G2419" t="s">
        <v>15998</v>
      </c>
      <c r="H2419" t="s">
        <v>15994</v>
      </c>
      <c r="J2419" t="s">
        <v>8315</v>
      </c>
      <c r="K2419" t="s">
        <v>18633</v>
      </c>
      <c r="L2419">
        <v>25101001</v>
      </c>
      <c r="M2419">
        <v>1020200613443</v>
      </c>
    </row>
    <row r="2420" spans="1:13" x14ac:dyDescent="0.25">
      <c r="A2420">
        <v>251004480</v>
      </c>
      <c r="B2420" t="s">
        <v>18634</v>
      </c>
      <c r="C2420" t="s">
        <v>18634</v>
      </c>
      <c r="D2420" t="s">
        <v>18601</v>
      </c>
      <c r="E2420" t="s">
        <v>7864</v>
      </c>
      <c r="F2420" t="s">
        <v>700</v>
      </c>
      <c r="G2420" t="s">
        <v>15957</v>
      </c>
      <c r="H2420" t="s">
        <v>15994</v>
      </c>
      <c r="I2420">
        <v>4</v>
      </c>
      <c r="J2420" t="s">
        <v>8315</v>
      </c>
      <c r="K2420" t="s">
        <v>18618</v>
      </c>
      <c r="L2420">
        <v>25101001</v>
      </c>
      <c r="M2420">
        <v>1020200613432</v>
      </c>
    </row>
    <row r="2421" spans="1:13" x14ac:dyDescent="0.25">
      <c r="A2421" t="s">
        <v>15452</v>
      </c>
      <c r="B2421" t="s">
        <v>15453</v>
      </c>
      <c r="C2421" t="s">
        <v>15453</v>
      </c>
      <c r="D2421" t="s">
        <v>18601</v>
      </c>
      <c r="E2421" t="s">
        <v>7864</v>
      </c>
      <c r="F2421" t="s">
        <v>700</v>
      </c>
      <c r="G2421" t="s">
        <v>15998</v>
      </c>
      <c r="H2421" t="s">
        <v>15994</v>
      </c>
      <c r="J2421" t="s">
        <v>8315</v>
      </c>
      <c r="K2421" t="s">
        <v>18635</v>
      </c>
      <c r="L2421">
        <v>25101001</v>
      </c>
      <c r="M2421">
        <v>1020200613432</v>
      </c>
    </row>
    <row r="2422" spans="1:13" x14ac:dyDescent="0.25">
      <c r="A2422" t="s">
        <v>15454</v>
      </c>
      <c r="B2422" t="s">
        <v>15455</v>
      </c>
      <c r="C2422" t="s">
        <v>15455</v>
      </c>
      <c r="D2422" t="s">
        <v>18601</v>
      </c>
      <c r="E2422" t="s">
        <v>7864</v>
      </c>
      <c r="F2422" t="s">
        <v>700</v>
      </c>
      <c r="G2422" t="s">
        <v>15998</v>
      </c>
      <c r="H2422" t="s">
        <v>15994</v>
      </c>
      <c r="J2422" t="s">
        <v>8315</v>
      </c>
      <c r="K2422" t="s">
        <v>18636</v>
      </c>
      <c r="L2422">
        <v>25101001</v>
      </c>
      <c r="M2422">
        <v>1020200613432</v>
      </c>
    </row>
    <row r="2423" spans="1:13" x14ac:dyDescent="0.25">
      <c r="A2423" t="s">
        <v>15456</v>
      </c>
      <c r="B2423" t="s">
        <v>15457</v>
      </c>
      <c r="C2423" t="s">
        <v>15457</v>
      </c>
      <c r="D2423" t="s">
        <v>18601</v>
      </c>
      <c r="E2423" t="s">
        <v>7864</v>
      </c>
      <c r="F2423" t="s">
        <v>700</v>
      </c>
      <c r="G2423" t="s">
        <v>15998</v>
      </c>
      <c r="H2423" t="s">
        <v>15994</v>
      </c>
      <c r="J2423" t="s">
        <v>8315</v>
      </c>
      <c r="K2423" t="s">
        <v>18609</v>
      </c>
      <c r="L2423">
        <v>25101001</v>
      </c>
      <c r="M2423">
        <v>1020200613432</v>
      </c>
    </row>
    <row r="2424" spans="1:13" x14ac:dyDescent="0.25">
      <c r="A2424" t="s">
        <v>15458</v>
      </c>
      <c r="B2424" t="s">
        <v>15459</v>
      </c>
      <c r="C2424" t="s">
        <v>15459</v>
      </c>
      <c r="D2424" t="s">
        <v>18601</v>
      </c>
      <c r="E2424" t="s">
        <v>7864</v>
      </c>
      <c r="F2424" t="s">
        <v>700</v>
      </c>
      <c r="G2424" t="s">
        <v>15998</v>
      </c>
      <c r="H2424" t="s">
        <v>15994</v>
      </c>
      <c r="J2424" t="s">
        <v>8315</v>
      </c>
      <c r="K2424" t="s">
        <v>18604</v>
      </c>
      <c r="L2424">
        <v>25101001</v>
      </c>
      <c r="M2424">
        <v>1020200613432</v>
      </c>
    </row>
    <row r="2425" spans="1:13" x14ac:dyDescent="0.25">
      <c r="A2425">
        <v>251004522</v>
      </c>
      <c r="B2425" t="s">
        <v>18637</v>
      </c>
      <c r="C2425" t="s">
        <v>18637</v>
      </c>
      <c r="D2425" t="s">
        <v>18601</v>
      </c>
      <c r="E2425" t="s">
        <v>8290</v>
      </c>
      <c r="F2425" t="s">
        <v>921</v>
      </c>
      <c r="G2425" t="s">
        <v>15957</v>
      </c>
      <c r="H2425" t="s">
        <v>15994</v>
      </c>
      <c r="I2425">
        <v>2</v>
      </c>
      <c r="J2425" t="s">
        <v>8315</v>
      </c>
      <c r="K2425" t="s">
        <v>18638</v>
      </c>
      <c r="L2425">
        <v>25101001</v>
      </c>
      <c r="M2425">
        <v>1020200612233</v>
      </c>
    </row>
    <row r="2426" spans="1:13" x14ac:dyDescent="0.25">
      <c r="A2426" t="s">
        <v>15460</v>
      </c>
      <c r="B2426" t="s">
        <v>15461</v>
      </c>
      <c r="C2426" t="s">
        <v>15461</v>
      </c>
      <c r="D2426" t="s">
        <v>18601</v>
      </c>
      <c r="E2426" t="s">
        <v>8290</v>
      </c>
      <c r="F2426" t="s">
        <v>921</v>
      </c>
      <c r="G2426" t="s">
        <v>15998</v>
      </c>
      <c r="H2426" t="s">
        <v>15994</v>
      </c>
      <c r="J2426" t="s">
        <v>8315</v>
      </c>
      <c r="K2426" t="s">
        <v>18639</v>
      </c>
      <c r="L2426">
        <v>25101001</v>
      </c>
      <c r="M2426">
        <v>1020200612233</v>
      </c>
    </row>
    <row r="2427" spans="1:13" x14ac:dyDescent="0.25">
      <c r="A2427" t="s">
        <v>15462</v>
      </c>
      <c r="B2427" t="s">
        <v>15463</v>
      </c>
      <c r="C2427" t="s">
        <v>15463</v>
      </c>
      <c r="D2427" t="s">
        <v>18601</v>
      </c>
      <c r="E2427" t="s">
        <v>8290</v>
      </c>
      <c r="F2427" t="s">
        <v>921</v>
      </c>
      <c r="G2427" t="s">
        <v>15998</v>
      </c>
      <c r="H2427" t="s">
        <v>15994</v>
      </c>
      <c r="J2427" t="s">
        <v>8315</v>
      </c>
      <c r="K2427" t="s">
        <v>18640</v>
      </c>
      <c r="L2427">
        <v>25101001</v>
      </c>
      <c r="M2427">
        <v>1020200612233</v>
      </c>
    </row>
    <row r="2428" spans="1:13" x14ac:dyDescent="0.25">
      <c r="A2428">
        <v>251004547</v>
      </c>
      <c r="B2428" t="s">
        <v>18641</v>
      </c>
      <c r="C2428" t="s">
        <v>18641</v>
      </c>
      <c r="D2428" t="s">
        <v>18601</v>
      </c>
      <c r="E2428" t="s">
        <v>7844</v>
      </c>
      <c r="F2428" t="s">
        <v>1017</v>
      </c>
      <c r="G2428" t="s">
        <v>15957</v>
      </c>
      <c r="H2428" t="s">
        <v>15994</v>
      </c>
      <c r="I2428">
        <v>5</v>
      </c>
      <c r="J2428" t="s">
        <v>8315</v>
      </c>
      <c r="K2428" t="s">
        <v>18642</v>
      </c>
      <c r="L2428">
        <v>25101001</v>
      </c>
      <c r="M2428">
        <v>1020200612266</v>
      </c>
    </row>
    <row r="2429" spans="1:13" x14ac:dyDescent="0.25">
      <c r="A2429" t="s">
        <v>15464</v>
      </c>
      <c r="B2429" t="s">
        <v>15465</v>
      </c>
      <c r="C2429" t="s">
        <v>15465</v>
      </c>
      <c r="D2429" t="s">
        <v>18601</v>
      </c>
      <c r="E2429" t="s">
        <v>7844</v>
      </c>
      <c r="F2429" t="s">
        <v>1017</v>
      </c>
      <c r="G2429" t="s">
        <v>15998</v>
      </c>
      <c r="H2429" t="s">
        <v>15994</v>
      </c>
      <c r="J2429" t="s">
        <v>8315</v>
      </c>
      <c r="K2429" t="s">
        <v>15435</v>
      </c>
      <c r="L2429">
        <v>25101001</v>
      </c>
      <c r="M2429">
        <v>1020200612266</v>
      </c>
    </row>
    <row r="2430" spans="1:13" x14ac:dyDescent="0.25">
      <c r="A2430" t="s">
        <v>15466</v>
      </c>
      <c r="B2430" t="s">
        <v>15467</v>
      </c>
      <c r="C2430" t="s">
        <v>15467</v>
      </c>
      <c r="D2430" t="s">
        <v>18601</v>
      </c>
      <c r="E2430" t="s">
        <v>7844</v>
      </c>
      <c r="F2430" t="s">
        <v>1017</v>
      </c>
      <c r="G2430" t="s">
        <v>15998</v>
      </c>
      <c r="H2430" t="s">
        <v>15994</v>
      </c>
      <c r="J2430" t="s">
        <v>8315</v>
      </c>
      <c r="K2430" t="s">
        <v>15468</v>
      </c>
      <c r="L2430">
        <v>25101001</v>
      </c>
      <c r="M2430">
        <v>1020200612266</v>
      </c>
    </row>
    <row r="2431" spans="1:13" x14ac:dyDescent="0.25">
      <c r="A2431" t="s">
        <v>15469</v>
      </c>
      <c r="B2431" t="s">
        <v>15470</v>
      </c>
      <c r="C2431" t="s">
        <v>15470</v>
      </c>
      <c r="D2431" t="s">
        <v>18601</v>
      </c>
      <c r="E2431" t="s">
        <v>7844</v>
      </c>
      <c r="F2431" t="s">
        <v>1017</v>
      </c>
      <c r="G2431" t="s">
        <v>15998</v>
      </c>
      <c r="H2431" t="s">
        <v>15994</v>
      </c>
      <c r="J2431" t="s">
        <v>8315</v>
      </c>
      <c r="K2431" t="s">
        <v>15471</v>
      </c>
      <c r="L2431">
        <v>25101001</v>
      </c>
      <c r="M2431">
        <v>1020200612266</v>
      </c>
    </row>
    <row r="2432" spans="1:13" x14ac:dyDescent="0.25">
      <c r="A2432" t="s">
        <v>15472</v>
      </c>
      <c r="B2432" t="s">
        <v>15473</v>
      </c>
      <c r="C2432" t="s">
        <v>15473</v>
      </c>
      <c r="D2432" t="s">
        <v>18601</v>
      </c>
      <c r="E2432" t="s">
        <v>7844</v>
      </c>
      <c r="F2432" t="s">
        <v>1017</v>
      </c>
      <c r="G2432" t="s">
        <v>15998</v>
      </c>
      <c r="H2432" t="s">
        <v>15994</v>
      </c>
      <c r="J2432" t="s">
        <v>8315</v>
      </c>
      <c r="K2432" t="s">
        <v>15474</v>
      </c>
      <c r="L2432">
        <v>25101001</v>
      </c>
      <c r="M2432">
        <v>1020200612266</v>
      </c>
    </row>
    <row r="2433" spans="1:13" x14ac:dyDescent="0.25">
      <c r="A2433" t="s">
        <v>15475</v>
      </c>
      <c r="B2433" t="s">
        <v>15476</v>
      </c>
      <c r="C2433" t="s">
        <v>15476</v>
      </c>
      <c r="D2433" t="s">
        <v>18601</v>
      </c>
      <c r="E2433" t="s">
        <v>7844</v>
      </c>
      <c r="F2433" t="s">
        <v>1017</v>
      </c>
      <c r="G2433" t="s">
        <v>15998</v>
      </c>
      <c r="H2433" t="s">
        <v>15994</v>
      </c>
      <c r="J2433" t="s">
        <v>8315</v>
      </c>
      <c r="K2433" t="s">
        <v>15440</v>
      </c>
      <c r="L2433">
        <v>25101001</v>
      </c>
      <c r="M2433">
        <v>1020200612266</v>
      </c>
    </row>
    <row r="2434" spans="1:13" x14ac:dyDescent="0.25">
      <c r="A2434">
        <v>251004593</v>
      </c>
      <c r="B2434" t="s">
        <v>18643</v>
      </c>
      <c r="C2434" t="s">
        <v>18643</v>
      </c>
      <c r="D2434" t="s">
        <v>18601</v>
      </c>
      <c r="E2434" t="s">
        <v>6944</v>
      </c>
      <c r="F2434" t="s">
        <v>4849</v>
      </c>
      <c r="G2434" t="s">
        <v>15957</v>
      </c>
      <c r="H2434" t="s">
        <v>15994</v>
      </c>
      <c r="I2434">
        <v>1</v>
      </c>
      <c r="J2434" t="s">
        <v>8315</v>
      </c>
      <c r="K2434" t="s">
        <v>18644</v>
      </c>
      <c r="L2434">
        <v>25101001</v>
      </c>
      <c r="M2434">
        <v>1020200613410</v>
      </c>
    </row>
    <row r="2435" spans="1:13" x14ac:dyDescent="0.25">
      <c r="A2435" t="s">
        <v>15477</v>
      </c>
      <c r="B2435" t="s">
        <v>15478</v>
      </c>
      <c r="C2435" t="s">
        <v>15478</v>
      </c>
      <c r="D2435" t="s">
        <v>18601</v>
      </c>
      <c r="E2435" t="s">
        <v>6944</v>
      </c>
      <c r="F2435" t="s">
        <v>4849</v>
      </c>
      <c r="G2435" t="s">
        <v>15998</v>
      </c>
      <c r="H2435" t="s">
        <v>15994</v>
      </c>
      <c r="J2435" t="s">
        <v>8315</v>
      </c>
      <c r="K2435" t="s">
        <v>18645</v>
      </c>
      <c r="L2435">
        <v>25101001</v>
      </c>
      <c r="M2435">
        <v>1020200613410</v>
      </c>
    </row>
    <row r="2436" spans="1:13" x14ac:dyDescent="0.25">
      <c r="A2436">
        <v>251004603</v>
      </c>
      <c r="B2436" t="s">
        <v>18646</v>
      </c>
      <c r="C2436" t="s">
        <v>18646</v>
      </c>
      <c r="D2436" t="s">
        <v>18601</v>
      </c>
      <c r="E2436" t="s">
        <v>5161</v>
      </c>
      <c r="F2436" t="s">
        <v>414</v>
      </c>
      <c r="G2436" t="s">
        <v>15957</v>
      </c>
      <c r="H2436" t="s">
        <v>15994</v>
      </c>
      <c r="I2436">
        <v>0</v>
      </c>
      <c r="J2436" t="s">
        <v>8315</v>
      </c>
      <c r="K2436" t="s">
        <v>18647</v>
      </c>
      <c r="L2436">
        <v>25101001</v>
      </c>
      <c r="M2436">
        <v>1020200612145</v>
      </c>
    </row>
    <row r="2437" spans="1:13" x14ac:dyDescent="0.25">
      <c r="A2437">
        <v>251004681</v>
      </c>
      <c r="B2437" t="s">
        <v>18648</v>
      </c>
      <c r="C2437" t="s">
        <v>18648</v>
      </c>
      <c r="D2437" t="s">
        <v>18601</v>
      </c>
      <c r="E2437" t="s">
        <v>6955</v>
      </c>
      <c r="F2437" t="s">
        <v>640</v>
      </c>
      <c r="G2437" t="s">
        <v>15957</v>
      </c>
      <c r="H2437" t="s">
        <v>15994</v>
      </c>
      <c r="I2437">
        <v>3</v>
      </c>
      <c r="J2437" t="s">
        <v>8315</v>
      </c>
      <c r="K2437" t="s">
        <v>18649</v>
      </c>
      <c r="L2437">
        <v>25101001</v>
      </c>
      <c r="M2437">
        <v>1020200613180</v>
      </c>
    </row>
    <row r="2438" spans="1:13" x14ac:dyDescent="0.25">
      <c r="A2438" t="s">
        <v>15479</v>
      </c>
      <c r="B2438" t="s">
        <v>15480</v>
      </c>
      <c r="C2438" t="s">
        <v>15480</v>
      </c>
      <c r="D2438" t="s">
        <v>18601</v>
      </c>
      <c r="E2438" t="s">
        <v>6955</v>
      </c>
      <c r="F2438" t="s">
        <v>640</v>
      </c>
      <c r="G2438" t="s">
        <v>15998</v>
      </c>
      <c r="H2438" t="s">
        <v>15994</v>
      </c>
      <c r="J2438" t="s">
        <v>8315</v>
      </c>
      <c r="K2438" t="s">
        <v>18650</v>
      </c>
      <c r="L2438">
        <v>25101001</v>
      </c>
      <c r="M2438">
        <v>1020200613180</v>
      </c>
    </row>
    <row r="2439" spans="1:13" x14ac:dyDescent="0.25">
      <c r="A2439" t="s">
        <v>15481</v>
      </c>
      <c r="B2439" t="s">
        <v>15482</v>
      </c>
      <c r="C2439" t="s">
        <v>15482</v>
      </c>
      <c r="D2439" t="s">
        <v>18601</v>
      </c>
      <c r="E2439" t="s">
        <v>6955</v>
      </c>
      <c r="F2439" t="s">
        <v>640</v>
      </c>
      <c r="G2439" t="s">
        <v>15998</v>
      </c>
      <c r="H2439" t="s">
        <v>15994</v>
      </c>
      <c r="J2439" t="s">
        <v>8315</v>
      </c>
      <c r="K2439" t="s">
        <v>18631</v>
      </c>
      <c r="L2439">
        <v>25101001</v>
      </c>
      <c r="M2439">
        <v>1020200613180</v>
      </c>
    </row>
    <row r="2440" spans="1:13" x14ac:dyDescent="0.25">
      <c r="A2440" t="s">
        <v>15483</v>
      </c>
      <c r="B2440" t="s">
        <v>15484</v>
      </c>
      <c r="C2440" t="s">
        <v>15484</v>
      </c>
      <c r="D2440" t="s">
        <v>18601</v>
      </c>
      <c r="E2440" t="s">
        <v>6955</v>
      </c>
      <c r="F2440" t="s">
        <v>640</v>
      </c>
      <c r="G2440" t="s">
        <v>15998</v>
      </c>
      <c r="H2440" t="s">
        <v>15994</v>
      </c>
      <c r="J2440" t="s">
        <v>8315</v>
      </c>
      <c r="K2440" t="s">
        <v>18651</v>
      </c>
      <c r="L2440">
        <v>25101001</v>
      </c>
      <c r="M2440">
        <v>1020200613180</v>
      </c>
    </row>
    <row r="2441" spans="1:13" x14ac:dyDescent="0.25">
      <c r="A2441">
        <v>251006128</v>
      </c>
      <c r="B2441" t="s">
        <v>18654</v>
      </c>
      <c r="C2441" t="s">
        <v>18654</v>
      </c>
      <c r="D2441" t="s">
        <v>18601</v>
      </c>
      <c r="E2441" t="s">
        <v>8291</v>
      </c>
      <c r="F2441" t="s">
        <v>921</v>
      </c>
      <c r="G2441" t="s">
        <v>15957</v>
      </c>
      <c r="H2441" t="s">
        <v>15994</v>
      </c>
      <c r="I2441">
        <v>4</v>
      </c>
      <c r="J2441" t="s">
        <v>8315</v>
      </c>
      <c r="K2441" t="s">
        <v>18655</v>
      </c>
      <c r="L2441">
        <v>25101001</v>
      </c>
      <c r="M2441">
        <v>1100269001029</v>
      </c>
    </row>
    <row r="2442" spans="1:13" x14ac:dyDescent="0.25">
      <c r="A2442" t="s">
        <v>15485</v>
      </c>
      <c r="B2442" t="s">
        <v>15486</v>
      </c>
      <c r="C2442" t="s">
        <v>15486</v>
      </c>
      <c r="D2442" t="s">
        <v>18601</v>
      </c>
      <c r="E2442" t="s">
        <v>8291</v>
      </c>
      <c r="F2442" t="s">
        <v>921</v>
      </c>
      <c r="G2442" t="s">
        <v>15998</v>
      </c>
      <c r="H2442" t="s">
        <v>15994</v>
      </c>
      <c r="J2442" t="s">
        <v>8315</v>
      </c>
      <c r="K2442" t="s">
        <v>18656</v>
      </c>
      <c r="L2442">
        <v>25101001</v>
      </c>
      <c r="M2442">
        <v>1100269001029</v>
      </c>
    </row>
    <row r="2443" spans="1:13" x14ac:dyDescent="0.25">
      <c r="A2443" t="s">
        <v>15487</v>
      </c>
      <c r="B2443" t="s">
        <v>15488</v>
      </c>
      <c r="C2443" t="s">
        <v>15488</v>
      </c>
      <c r="D2443" t="s">
        <v>18601</v>
      </c>
      <c r="E2443" t="s">
        <v>8291</v>
      </c>
      <c r="F2443" t="s">
        <v>921</v>
      </c>
      <c r="G2443" t="s">
        <v>15998</v>
      </c>
      <c r="H2443" t="s">
        <v>15994</v>
      </c>
      <c r="J2443" t="s">
        <v>8315</v>
      </c>
      <c r="K2443" t="s">
        <v>18657</v>
      </c>
      <c r="L2443">
        <v>25101001</v>
      </c>
      <c r="M2443">
        <v>1100269001029</v>
      </c>
    </row>
    <row r="2444" spans="1:13" x14ac:dyDescent="0.25">
      <c r="A2444" t="s">
        <v>15489</v>
      </c>
      <c r="B2444" t="s">
        <v>15490</v>
      </c>
      <c r="C2444" t="s">
        <v>15490</v>
      </c>
      <c r="D2444" t="s">
        <v>18601</v>
      </c>
      <c r="E2444" t="s">
        <v>8291</v>
      </c>
      <c r="F2444" t="s">
        <v>921</v>
      </c>
      <c r="G2444" t="s">
        <v>15998</v>
      </c>
      <c r="H2444" t="s">
        <v>15994</v>
      </c>
      <c r="J2444" t="s">
        <v>8315</v>
      </c>
      <c r="K2444" t="s">
        <v>18658</v>
      </c>
      <c r="L2444">
        <v>25101001</v>
      </c>
      <c r="M2444">
        <v>1100269001029</v>
      </c>
    </row>
    <row r="2445" spans="1:13" x14ac:dyDescent="0.25">
      <c r="A2445" t="s">
        <v>15491</v>
      </c>
      <c r="B2445" t="s">
        <v>15492</v>
      </c>
      <c r="C2445" t="s">
        <v>15492</v>
      </c>
      <c r="D2445" t="s">
        <v>18601</v>
      </c>
      <c r="E2445" t="s">
        <v>8291</v>
      </c>
      <c r="F2445" t="s">
        <v>921</v>
      </c>
      <c r="G2445" t="s">
        <v>15998</v>
      </c>
      <c r="H2445" t="s">
        <v>15994</v>
      </c>
      <c r="J2445" t="s">
        <v>8315</v>
      </c>
      <c r="K2445" t="s">
        <v>18613</v>
      </c>
      <c r="L2445">
        <v>25101001</v>
      </c>
      <c r="M2445">
        <v>1100269001029</v>
      </c>
    </row>
    <row r="2446" spans="1:13" x14ac:dyDescent="0.25">
      <c r="A2446">
        <v>251006738</v>
      </c>
      <c r="B2446" t="s">
        <v>18659</v>
      </c>
      <c r="C2446" t="s">
        <v>18659</v>
      </c>
      <c r="D2446" t="s">
        <v>18601</v>
      </c>
      <c r="E2446" t="s">
        <v>7832</v>
      </c>
      <c r="F2446" t="s">
        <v>321</v>
      </c>
      <c r="G2446" t="s">
        <v>15957</v>
      </c>
      <c r="H2446" t="s">
        <v>15994</v>
      </c>
      <c r="I2446">
        <v>1</v>
      </c>
      <c r="J2446" t="s">
        <v>8315</v>
      </c>
      <c r="K2446" t="s">
        <v>18660</v>
      </c>
      <c r="L2446">
        <v>25101001</v>
      </c>
      <c r="M2446">
        <v>1170280029325</v>
      </c>
    </row>
    <row r="2447" spans="1:13" x14ac:dyDescent="0.25">
      <c r="A2447" t="s">
        <v>15493</v>
      </c>
      <c r="B2447" t="s">
        <v>15494</v>
      </c>
      <c r="C2447" t="s">
        <v>15494</v>
      </c>
      <c r="D2447" t="s">
        <v>18601</v>
      </c>
      <c r="E2447" t="s">
        <v>7832</v>
      </c>
      <c r="F2447" t="s">
        <v>321</v>
      </c>
      <c r="G2447" t="s">
        <v>15998</v>
      </c>
      <c r="H2447" t="s">
        <v>15994</v>
      </c>
      <c r="J2447" t="s">
        <v>8315</v>
      </c>
      <c r="K2447" t="s">
        <v>15495</v>
      </c>
      <c r="L2447">
        <v>25101001</v>
      </c>
      <c r="M2447">
        <v>1170280029325</v>
      </c>
    </row>
    <row r="2448" spans="1:13" x14ac:dyDescent="0.25">
      <c r="A2448">
        <v>251006921</v>
      </c>
      <c r="B2448" t="s">
        <v>18661</v>
      </c>
      <c r="C2448" t="s">
        <v>18661</v>
      </c>
      <c r="D2448" t="s">
        <v>18601</v>
      </c>
      <c r="E2448" t="s">
        <v>6950</v>
      </c>
      <c r="F2448" t="s">
        <v>4849</v>
      </c>
      <c r="G2448" t="s">
        <v>15957</v>
      </c>
      <c r="H2448" t="s">
        <v>15994</v>
      </c>
      <c r="I2448">
        <v>0</v>
      </c>
      <c r="J2448" t="s">
        <v>8315</v>
      </c>
      <c r="K2448" t="s">
        <v>10692</v>
      </c>
      <c r="L2448">
        <v>25101001</v>
      </c>
      <c r="M2448">
        <v>1180280076459</v>
      </c>
    </row>
    <row r="2449" spans="1:13" x14ac:dyDescent="0.25">
      <c r="A2449">
        <v>253005306</v>
      </c>
      <c r="B2449" t="s">
        <v>18664</v>
      </c>
      <c r="C2449" t="s">
        <v>18664</v>
      </c>
      <c r="E2449" t="s">
        <v>3178</v>
      </c>
      <c r="F2449" t="s">
        <v>321</v>
      </c>
      <c r="G2449" t="s">
        <v>15957</v>
      </c>
      <c r="H2449" t="s">
        <v>15994</v>
      </c>
      <c r="I2449">
        <v>0</v>
      </c>
      <c r="J2449" t="s">
        <v>8315</v>
      </c>
      <c r="K2449" t="s">
        <v>18665</v>
      </c>
      <c r="L2449">
        <v>25301001</v>
      </c>
      <c r="M2449">
        <v>1020201435066</v>
      </c>
    </row>
    <row r="2450" spans="1:13" x14ac:dyDescent="0.25">
      <c r="A2450">
        <v>253005507</v>
      </c>
      <c r="B2450" t="s">
        <v>18666</v>
      </c>
      <c r="C2450" t="s">
        <v>18666</v>
      </c>
      <c r="E2450" t="s">
        <v>18667</v>
      </c>
      <c r="F2450" t="s">
        <v>414</v>
      </c>
      <c r="G2450" t="s">
        <v>15957</v>
      </c>
      <c r="H2450" t="s">
        <v>15994</v>
      </c>
      <c r="I2450">
        <v>0</v>
      </c>
      <c r="J2450" t="s">
        <v>8315</v>
      </c>
      <c r="K2450" t="s">
        <v>10696</v>
      </c>
      <c r="L2450">
        <v>25301001</v>
      </c>
      <c r="M2450">
        <v>1020201434989</v>
      </c>
    </row>
    <row r="2451" spans="1:13" x14ac:dyDescent="0.25">
      <c r="A2451">
        <v>253005602</v>
      </c>
      <c r="B2451" t="s">
        <v>18668</v>
      </c>
      <c r="C2451" t="s">
        <v>18668</v>
      </c>
      <c r="E2451" t="s">
        <v>3169</v>
      </c>
      <c r="F2451" t="s">
        <v>321</v>
      </c>
      <c r="G2451" t="s">
        <v>15957</v>
      </c>
      <c r="H2451" t="s">
        <v>15994</v>
      </c>
      <c r="I2451">
        <v>0</v>
      </c>
      <c r="J2451" t="s">
        <v>8315</v>
      </c>
      <c r="K2451" t="s">
        <v>10697</v>
      </c>
      <c r="L2451">
        <v>25301001</v>
      </c>
      <c r="M2451">
        <v>1020201434967</v>
      </c>
    </row>
    <row r="2452" spans="1:13" x14ac:dyDescent="0.25">
      <c r="A2452">
        <v>253005634</v>
      </c>
      <c r="B2452" t="s">
        <v>18669</v>
      </c>
      <c r="C2452" t="s">
        <v>18669</v>
      </c>
      <c r="E2452" t="s">
        <v>3189</v>
      </c>
      <c r="F2452" t="s">
        <v>321</v>
      </c>
      <c r="G2452" t="s">
        <v>15957</v>
      </c>
      <c r="H2452" t="s">
        <v>15994</v>
      </c>
      <c r="I2452">
        <v>0</v>
      </c>
      <c r="J2452" t="s">
        <v>8315</v>
      </c>
      <c r="K2452" t="s">
        <v>10699</v>
      </c>
      <c r="L2452">
        <v>25301001</v>
      </c>
      <c r="M2452">
        <v>1020201435540</v>
      </c>
    </row>
    <row r="2453" spans="1:13" x14ac:dyDescent="0.25">
      <c r="A2453">
        <v>253006564</v>
      </c>
      <c r="B2453" t="s">
        <v>18670</v>
      </c>
      <c r="C2453" t="s">
        <v>18670</v>
      </c>
      <c r="E2453" t="s">
        <v>18671</v>
      </c>
      <c r="F2453" t="s">
        <v>321</v>
      </c>
      <c r="G2453" t="s">
        <v>15957</v>
      </c>
      <c r="H2453" t="s">
        <v>15994</v>
      </c>
      <c r="I2453">
        <v>0</v>
      </c>
      <c r="J2453" t="s">
        <v>8315</v>
      </c>
      <c r="K2453" t="s">
        <v>10700</v>
      </c>
      <c r="L2453">
        <v>25301001</v>
      </c>
      <c r="M2453">
        <v>1020201434934</v>
      </c>
    </row>
    <row r="2454" spans="1:13" x14ac:dyDescent="0.25">
      <c r="A2454">
        <v>253006780</v>
      </c>
      <c r="B2454" t="s">
        <v>18672</v>
      </c>
      <c r="C2454" t="s">
        <v>18672</v>
      </c>
      <c r="E2454" t="s">
        <v>18673</v>
      </c>
      <c r="F2454" t="s">
        <v>321</v>
      </c>
      <c r="G2454" t="s">
        <v>15957</v>
      </c>
      <c r="H2454" t="s">
        <v>15994</v>
      </c>
      <c r="I2454">
        <v>0</v>
      </c>
      <c r="J2454" t="s">
        <v>8315</v>
      </c>
      <c r="K2454" t="s">
        <v>10697</v>
      </c>
      <c r="L2454">
        <v>25301001</v>
      </c>
      <c r="M2454">
        <v>1020201433042</v>
      </c>
    </row>
    <row r="2455" spans="1:13" x14ac:dyDescent="0.25">
      <c r="A2455">
        <v>253008096</v>
      </c>
      <c r="B2455" t="s">
        <v>18674</v>
      </c>
      <c r="C2455" t="s">
        <v>18674</v>
      </c>
      <c r="E2455" t="s">
        <v>8292</v>
      </c>
      <c r="F2455" t="s">
        <v>321</v>
      </c>
      <c r="G2455" t="s">
        <v>15957</v>
      </c>
      <c r="H2455" t="s">
        <v>15994</v>
      </c>
      <c r="I2455">
        <v>0</v>
      </c>
      <c r="J2455" t="s">
        <v>8315</v>
      </c>
      <c r="K2455" t="s">
        <v>10702</v>
      </c>
      <c r="L2455">
        <v>25301001</v>
      </c>
      <c r="M2455">
        <v>1020201433944</v>
      </c>
    </row>
    <row r="2456" spans="1:13" x14ac:dyDescent="0.25">
      <c r="A2456">
        <v>253019348</v>
      </c>
      <c r="B2456" t="s">
        <v>18675</v>
      </c>
      <c r="C2456" t="s">
        <v>18675</v>
      </c>
      <c r="E2456" t="s">
        <v>3175</v>
      </c>
      <c r="F2456" t="s">
        <v>414</v>
      </c>
      <c r="G2456" t="s">
        <v>15957</v>
      </c>
      <c r="H2456" t="s">
        <v>15994</v>
      </c>
      <c r="I2456">
        <v>0</v>
      </c>
      <c r="J2456" t="s">
        <v>8315</v>
      </c>
      <c r="K2456" t="s">
        <v>10703</v>
      </c>
      <c r="L2456">
        <v>25301001</v>
      </c>
      <c r="M2456">
        <v>1150280070380</v>
      </c>
    </row>
    <row r="2457" spans="1:13" x14ac:dyDescent="0.25">
      <c r="A2457">
        <v>254005348</v>
      </c>
      <c r="B2457" t="s">
        <v>18679</v>
      </c>
      <c r="C2457" t="s">
        <v>18679</v>
      </c>
      <c r="D2457" t="s">
        <v>18676</v>
      </c>
      <c r="E2457" t="s">
        <v>8293</v>
      </c>
      <c r="F2457" t="s">
        <v>4530</v>
      </c>
      <c r="G2457" t="s">
        <v>15957</v>
      </c>
      <c r="H2457" t="s">
        <v>15994</v>
      </c>
      <c r="I2457">
        <v>0</v>
      </c>
      <c r="J2457" t="s">
        <v>8315</v>
      </c>
      <c r="K2457" t="s">
        <v>10707</v>
      </c>
      <c r="L2457">
        <v>25401001</v>
      </c>
      <c r="M2457">
        <v>1020201546595</v>
      </c>
    </row>
    <row r="2458" spans="1:13" x14ac:dyDescent="0.25">
      <c r="A2458">
        <v>254005355</v>
      </c>
      <c r="B2458" t="s">
        <v>18680</v>
      </c>
      <c r="C2458" t="s">
        <v>18680</v>
      </c>
      <c r="D2458" t="s">
        <v>18676</v>
      </c>
      <c r="E2458" t="s">
        <v>5938</v>
      </c>
      <c r="F2458" t="s">
        <v>549</v>
      </c>
      <c r="G2458" t="s">
        <v>15957</v>
      </c>
      <c r="H2458" t="s">
        <v>15994</v>
      </c>
      <c r="I2458">
        <v>0</v>
      </c>
      <c r="J2458" t="s">
        <v>8315</v>
      </c>
      <c r="K2458" t="s">
        <v>10708</v>
      </c>
      <c r="L2458">
        <v>25401001</v>
      </c>
      <c r="M2458">
        <v>1020201546485</v>
      </c>
    </row>
    <row r="2459" spans="1:13" x14ac:dyDescent="0.25">
      <c r="A2459">
        <v>254005443</v>
      </c>
      <c r="B2459" t="s">
        <v>18681</v>
      </c>
      <c r="C2459" t="s">
        <v>18681</v>
      </c>
      <c r="D2459" t="s">
        <v>18676</v>
      </c>
      <c r="E2459" t="s">
        <v>18682</v>
      </c>
      <c r="F2459" t="s">
        <v>414</v>
      </c>
      <c r="G2459" t="s">
        <v>15957</v>
      </c>
      <c r="H2459" t="s">
        <v>15994</v>
      </c>
      <c r="I2459">
        <v>0</v>
      </c>
      <c r="J2459" t="s">
        <v>8315</v>
      </c>
      <c r="K2459" t="s">
        <v>18683</v>
      </c>
      <c r="L2459">
        <v>25401001</v>
      </c>
      <c r="M2459">
        <v>1020201545649</v>
      </c>
    </row>
    <row r="2460" spans="1:13" x14ac:dyDescent="0.25">
      <c r="A2460">
        <v>254005450</v>
      </c>
      <c r="B2460" t="s">
        <v>5912</v>
      </c>
      <c r="C2460" t="s">
        <v>5912</v>
      </c>
      <c r="D2460" t="s">
        <v>18676</v>
      </c>
      <c r="E2460" t="s">
        <v>5914</v>
      </c>
      <c r="F2460" t="s">
        <v>321</v>
      </c>
      <c r="G2460" t="s">
        <v>15957</v>
      </c>
      <c r="H2460" t="s">
        <v>15994</v>
      </c>
      <c r="I2460">
        <v>0</v>
      </c>
      <c r="J2460" t="s">
        <v>8315</v>
      </c>
      <c r="K2460" t="s">
        <v>10714</v>
      </c>
      <c r="L2460">
        <v>25401001</v>
      </c>
      <c r="M2460">
        <v>1020201544549</v>
      </c>
    </row>
    <row r="2461" spans="1:13" x14ac:dyDescent="0.25">
      <c r="A2461">
        <v>254005468</v>
      </c>
      <c r="B2461" t="s">
        <v>5921</v>
      </c>
      <c r="C2461" t="s">
        <v>5921</v>
      </c>
      <c r="D2461" t="s">
        <v>18676</v>
      </c>
      <c r="E2461" t="s">
        <v>5923</v>
      </c>
      <c r="F2461" t="s">
        <v>321</v>
      </c>
      <c r="G2461" t="s">
        <v>15957</v>
      </c>
      <c r="H2461" t="s">
        <v>15994</v>
      </c>
      <c r="I2461">
        <v>0</v>
      </c>
      <c r="J2461" t="s">
        <v>8315</v>
      </c>
      <c r="K2461" t="s">
        <v>10716</v>
      </c>
      <c r="L2461">
        <v>25401001</v>
      </c>
      <c r="M2461">
        <v>1020201546364</v>
      </c>
    </row>
    <row r="2462" spans="1:13" x14ac:dyDescent="0.25">
      <c r="A2462">
        <v>254005475</v>
      </c>
      <c r="B2462" t="s">
        <v>2370</v>
      </c>
      <c r="C2462" t="s">
        <v>2370</v>
      </c>
      <c r="D2462" t="s">
        <v>18676</v>
      </c>
      <c r="E2462" t="s">
        <v>2372</v>
      </c>
      <c r="F2462" t="s">
        <v>566</v>
      </c>
      <c r="G2462" t="s">
        <v>15957</v>
      </c>
      <c r="H2462" t="s">
        <v>15994</v>
      </c>
      <c r="I2462">
        <v>3</v>
      </c>
      <c r="J2462" t="s">
        <v>8315</v>
      </c>
      <c r="K2462" t="s">
        <v>18684</v>
      </c>
      <c r="L2462">
        <v>25401001</v>
      </c>
      <c r="M2462">
        <v>1020201544703</v>
      </c>
    </row>
    <row r="2463" spans="1:13" x14ac:dyDescent="0.25">
      <c r="A2463" t="s">
        <v>15502</v>
      </c>
      <c r="B2463" t="s">
        <v>15503</v>
      </c>
      <c r="C2463" t="s">
        <v>15503</v>
      </c>
      <c r="D2463" t="s">
        <v>18676</v>
      </c>
      <c r="E2463" t="s">
        <v>2372</v>
      </c>
      <c r="F2463" t="s">
        <v>566</v>
      </c>
      <c r="G2463" t="s">
        <v>15998</v>
      </c>
      <c r="H2463" t="s">
        <v>15994</v>
      </c>
      <c r="J2463" t="s">
        <v>8315</v>
      </c>
      <c r="K2463" t="s">
        <v>18685</v>
      </c>
      <c r="L2463">
        <v>25401001</v>
      </c>
      <c r="M2463">
        <v>1020201544703</v>
      </c>
    </row>
    <row r="2464" spans="1:13" x14ac:dyDescent="0.25">
      <c r="A2464" t="s">
        <v>15504</v>
      </c>
      <c r="B2464" t="s">
        <v>15505</v>
      </c>
      <c r="C2464" t="s">
        <v>15505</v>
      </c>
      <c r="D2464" t="s">
        <v>18676</v>
      </c>
      <c r="E2464" t="s">
        <v>2372</v>
      </c>
      <c r="F2464" t="s">
        <v>566</v>
      </c>
      <c r="G2464" t="s">
        <v>15998</v>
      </c>
      <c r="H2464" t="s">
        <v>15994</v>
      </c>
      <c r="J2464" t="s">
        <v>8315</v>
      </c>
      <c r="K2464" t="s">
        <v>18686</v>
      </c>
      <c r="L2464">
        <v>25401001</v>
      </c>
      <c r="M2464">
        <v>1020201544703</v>
      </c>
    </row>
    <row r="2465" spans="1:13" x14ac:dyDescent="0.25">
      <c r="A2465" t="s">
        <v>15506</v>
      </c>
      <c r="B2465" t="s">
        <v>15507</v>
      </c>
      <c r="C2465" t="s">
        <v>15507</v>
      </c>
      <c r="D2465" t="s">
        <v>18676</v>
      </c>
      <c r="E2465" t="s">
        <v>2372</v>
      </c>
      <c r="F2465" t="s">
        <v>566</v>
      </c>
      <c r="G2465" t="s">
        <v>15998</v>
      </c>
      <c r="H2465" t="s">
        <v>15994</v>
      </c>
      <c r="J2465" t="s">
        <v>8315</v>
      </c>
      <c r="K2465" t="s">
        <v>18687</v>
      </c>
      <c r="L2465">
        <v>25401001</v>
      </c>
      <c r="M2465">
        <v>1020201544703</v>
      </c>
    </row>
    <row r="2466" spans="1:13" x14ac:dyDescent="0.25">
      <c r="A2466">
        <v>254005517</v>
      </c>
      <c r="B2466" t="s">
        <v>2340</v>
      </c>
      <c r="C2466" t="s">
        <v>2340</v>
      </c>
      <c r="D2466" t="s">
        <v>18676</v>
      </c>
      <c r="E2466" t="s">
        <v>2342</v>
      </c>
      <c r="F2466" t="s">
        <v>321</v>
      </c>
      <c r="G2466" t="s">
        <v>15957</v>
      </c>
      <c r="H2466" t="s">
        <v>15994</v>
      </c>
      <c r="I2466">
        <v>2</v>
      </c>
      <c r="J2466" t="s">
        <v>8315</v>
      </c>
      <c r="K2466" t="s">
        <v>18688</v>
      </c>
      <c r="L2466">
        <v>25401001</v>
      </c>
      <c r="M2466">
        <v>1020201545495</v>
      </c>
    </row>
    <row r="2467" spans="1:13" x14ac:dyDescent="0.25">
      <c r="A2467" t="s">
        <v>15508</v>
      </c>
      <c r="B2467" t="s">
        <v>15509</v>
      </c>
      <c r="C2467" t="s">
        <v>15509</v>
      </c>
      <c r="D2467" t="s">
        <v>18676</v>
      </c>
      <c r="E2467" t="s">
        <v>2342</v>
      </c>
      <c r="F2467" t="s">
        <v>321</v>
      </c>
      <c r="G2467" t="s">
        <v>15998</v>
      </c>
      <c r="H2467" t="s">
        <v>15994</v>
      </c>
      <c r="J2467" t="s">
        <v>8315</v>
      </c>
      <c r="K2467" t="s">
        <v>15510</v>
      </c>
      <c r="L2467">
        <v>25401001</v>
      </c>
      <c r="M2467">
        <v>1020201545495</v>
      </c>
    </row>
    <row r="2468" spans="1:13" x14ac:dyDescent="0.25">
      <c r="A2468" t="s">
        <v>15511</v>
      </c>
      <c r="B2468" t="s">
        <v>15512</v>
      </c>
      <c r="C2468" t="s">
        <v>15512</v>
      </c>
      <c r="D2468" t="s">
        <v>18676</v>
      </c>
      <c r="E2468" t="s">
        <v>2342</v>
      </c>
      <c r="F2468" t="s">
        <v>321</v>
      </c>
      <c r="G2468" t="s">
        <v>15998</v>
      </c>
      <c r="H2468" t="s">
        <v>15994</v>
      </c>
      <c r="J2468" t="s">
        <v>8315</v>
      </c>
      <c r="K2468" t="s">
        <v>15513</v>
      </c>
      <c r="L2468">
        <v>25401001</v>
      </c>
      <c r="M2468">
        <v>1020201545495</v>
      </c>
    </row>
    <row r="2469" spans="1:13" x14ac:dyDescent="0.25">
      <c r="A2469">
        <v>254005563</v>
      </c>
      <c r="B2469" t="s">
        <v>2388</v>
      </c>
      <c r="C2469" t="s">
        <v>2388</v>
      </c>
      <c r="D2469" t="s">
        <v>18676</v>
      </c>
      <c r="E2469" t="s">
        <v>18689</v>
      </c>
      <c r="F2469" t="s">
        <v>321</v>
      </c>
      <c r="G2469" t="s">
        <v>15957</v>
      </c>
      <c r="H2469" t="s">
        <v>15994</v>
      </c>
      <c r="I2469">
        <v>0</v>
      </c>
      <c r="J2469" t="s">
        <v>8315</v>
      </c>
      <c r="K2469" t="s">
        <v>18690</v>
      </c>
      <c r="L2469">
        <v>25401001</v>
      </c>
      <c r="M2469">
        <v>1020201547618</v>
      </c>
    </row>
    <row r="2470" spans="1:13" x14ac:dyDescent="0.25">
      <c r="A2470">
        <v>254005570</v>
      </c>
      <c r="B2470" t="s">
        <v>2310</v>
      </c>
      <c r="C2470" t="s">
        <v>2310</v>
      </c>
      <c r="D2470" t="s">
        <v>18676</v>
      </c>
      <c r="E2470" t="s">
        <v>2312</v>
      </c>
      <c r="F2470" t="s">
        <v>566</v>
      </c>
      <c r="G2470" t="s">
        <v>15957</v>
      </c>
      <c r="H2470" t="s">
        <v>15994</v>
      </c>
      <c r="I2470">
        <v>1</v>
      </c>
      <c r="J2470" t="s">
        <v>8315</v>
      </c>
      <c r="K2470" t="s">
        <v>18691</v>
      </c>
      <c r="L2470">
        <v>25401001</v>
      </c>
      <c r="M2470">
        <v>1020201544945</v>
      </c>
    </row>
    <row r="2471" spans="1:13" x14ac:dyDescent="0.25">
      <c r="A2471" t="s">
        <v>15514</v>
      </c>
      <c r="B2471" t="s">
        <v>15515</v>
      </c>
      <c r="C2471" t="s">
        <v>15515</v>
      </c>
      <c r="D2471" t="s">
        <v>18676</v>
      </c>
      <c r="E2471" t="s">
        <v>2312</v>
      </c>
      <c r="F2471" t="s">
        <v>566</v>
      </c>
      <c r="G2471" t="s">
        <v>15998</v>
      </c>
      <c r="H2471" t="s">
        <v>15994</v>
      </c>
      <c r="J2471" t="s">
        <v>8315</v>
      </c>
      <c r="K2471" t="s">
        <v>18692</v>
      </c>
      <c r="L2471">
        <v>25401001</v>
      </c>
      <c r="M2471">
        <v>1020201544945</v>
      </c>
    </row>
    <row r="2472" spans="1:13" x14ac:dyDescent="0.25">
      <c r="A2472">
        <v>254005595</v>
      </c>
      <c r="B2472" t="s">
        <v>2346</v>
      </c>
      <c r="C2472" t="s">
        <v>2346</v>
      </c>
      <c r="D2472" t="s">
        <v>18676</v>
      </c>
      <c r="E2472" t="s">
        <v>2348</v>
      </c>
      <c r="F2472" t="s">
        <v>321</v>
      </c>
      <c r="G2472" t="s">
        <v>15957</v>
      </c>
      <c r="H2472" t="s">
        <v>15994</v>
      </c>
      <c r="I2472">
        <v>3</v>
      </c>
      <c r="J2472" t="s">
        <v>8315</v>
      </c>
      <c r="K2472" t="s">
        <v>18693</v>
      </c>
      <c r="L2472">
        <v>25401001</v>
      </c>
      <c r="M2472">
        <v>1020201545242</v>
      </c>
    </row>
    <row r="2473" spans="1:13" x14ac:dyDescent="0.25">
      <c r="A2473" t="s">
        <v>15516</v>
      </c>
      <c r="B2473" t="s">
        <v>15517</v>
      </c>
      <c r="C2473" t="s">
        <v>15517</v>
      </c>
      <c r="D2473" t="s">
        <v>18676</v>
      </c>
      <c r="E2473" t="s">
        <v>2348</v>
      </c>
      <c r="F2473" t="s">
        <v>321</v>
      </c>
      <c r="G2473" t="s">
        <v>15998</v>
      </c>
      <c r="H2473" t="s">
        <v>15994</v>
      </c>
      <c r="J2473" t="s">
        <v>8315</v>
      </c>
      <c r="K2473" t="s">
        <v>18694</v>
      </c>
      <c r="L2473">
        <v>25401001</v>
      </c>
      <c r="M2473">
        <v>1020201545242</v>
      </c>
    </row>
    <row r="2474" spans="1:13" x14ac:dyDescent="0.25">
      <c r="A2474" t="s">
        <v>15518</v>
      </c>
      <c r="B2474" t="s">
        <v>15519</v>
      </c>
      <c r="C2474" t="s">
        <v>15519</v>
      </c>
      <c r="D2474" t="s">
        <v>18676</v>
      </c>
      <c r="E2474" t="s">
        <v>2348</v>
      </c>
      <c r="F2474" t="s">
        <v>321</v>
      </c>
      <c r="G2474" t="s">
        <v>15998</v>
      </c>
      <c r="H2474" t="s">
        <v>15994</v>
      </c>
      <c r="J2474" t="s">
        <v>8315</v>
      </c>
      <c r="K2474" t="s">
        <v>18695</v>
      </c>
      <c r="L2474">
        <v>25401001</v>
      </c>
      <c r="M2474">
        <v>1020201545242</v>
      </c>
    </row>
    <row r="2475" spans="1:13" x14ac:dyDescent="0.25">
      <c r="A2475">
        <v>254005620</v>
      </c>
      <c r="B2475" t="s">
        <v>2358</v>
      </c>
      <c r="C2475" t="s">
        <v>2358</v>
      </c>
      <c r="D2475" t="s">
        <v>18676</v>
      </c>
      <c r="E2475" t="s">
        <v>2360</v>
      </c>
      <c r="F2475" t="s">
        <v>321</v>
      </c>
      <c r="G2475" t="s">
        <v>15957</v>
      </c>
      <c r="H2475" t="s">
        <v>15994</v>
      </c>
      <c r="I2475">
        <v>0</v>
      </c>
      <c r="J2475" t="s">
        <v>8315</v>
      </c>
      <c r="K2475" t="s">
        <v>18696</v>
      </c>
      <c r="L2475">
        <v>25401001</v>
      </c>
      <c r="M2475">
        <v>1020201547882</v>
      </c>
    </row>
    <row r="2476" spans="1:13" x14ac:dyDescent="0.25">
      <c r="A2476">
        <v>254005676</v>
      </c>
      <c r="B2476" t="s">
        <v>2337</v>
      </c>
      <c r="C2476" t="s">
        <v>2337</v>
      </c>
      <c r="D2476" t="s">
        <v>18676</v>
      </c>
      <c r="E2476" t="s">
        <v>18697</v>
      </c>
      <c r="F2476" t="s">
        <v>321</v>
      </c>
      <c r="G2476" t="s">
        <v>15957</v>
      </c>
      <c r="H2476" t="s">
        <v>15994</v>
      </c>
      <c r="I2476">
        <v>1</v>
      </c>
      <c r="J2476" t="s">
        <v>8315</v>
      </c>
      <c r="K2476" t="s">
        <v>18698</v>
      </c>
      <c r="L2476">
        <v>25401001</v>
      </c>
      <c r="M2476">
        <v>1020201547960</v>
      </c>
    </row>
    <row r="2477" spans="1:13" x14ac:dyDescent="0.25">
      <c r="A2477" t="s">
        <v>15520</v>
      </c>
      <c r="B2477" t="s">
        <v>15521</v>
      </c>
      <c r="C2477" t="s">
        <v>15521</v>
      </c>
      <c r="D2477" t="s">
        <v>18676</v>
      </c>
      <c r="E2477" t="s">
        <v>18697</v>
      </c>
      <c r="F2477" t="s">
        <v>321</v>
      </c>
      <c r="G2477" t="s">
        <v>15998</v>
      </c>
      <c r="H2477" t="s">
        <v>15994</v>
      </c>
      <c r="J2477" t="s">
        <v>8315</v>
      </c>
      <c r="K2477" t="s">
        <v>18699</v>
      </c>
      <c r="L2477">
        <v>25401001</v>
      </c>
      <c r="M2477">
        <v>1020201547960</v>
      </c>
    </row>
    <row r="2478" spans="1:13" x14ac:dyDescent="0.25">
      <c r="A2478">
        <v>254005700</v>
      </c>
      <c r="B2478" t="s">
        <v>2316</v>
      </c>
      <c r="C2478" t="s">
        <v>2316</v>
      </c>
      <c r="D2478" t="s">
        <v>18676</v>
      </c>
      <c r="E2478" t="s">
        <v>18700</v>
      </c>
      <c r="F2478" t="s">
        <v>7930</v>
      </c>
      <c r="G2478" t="s">
        <v>15957</v>
      </c>
      <c r="H2478" t="s">
        <v>15994</v>
      </c>
      <c r="I2478">
        <v>1</v>
      </c>
      <c r="J2478" t="s">
        <v>8315</v>
      </c>
      <c r="K2478" t="s">
        <v>15589</v>
      </c>
      <c r="L2478">
        <v>25401001</v>
      </c>
      <c r="M2478">
        <v>1020201548124</v>
      </c>
    </row>
    <row r="2479" spans="1:13" x14ac:dyDescent="0.25">
      <c r="A2479" t="s">
        <v>15522</v>
      </c>
      <c r="B2479" t="s">
        <v>15523</v>
      </c>
      <c r="C2479" t="s">
        <v>15523</v>
      </c>
      <c r="D2479" t="s">
        <v>18676</v>
      </c>
      <c r="E2479" t="s">
        <v>18700</v>
      </c>
      <c r="F2479" t="s">
        <v>7930</v>
      </c>
      <c r="G2479" t="s">
        <v>15998</v>
      </c>
      <c r="H2479" t="s">
        <v>15994</v>
      </c>
      <c r="J2479" t="s">
        <v>8315</v>
      </c>
      <c r="K2479" t="s">
        <v>18701</v>
      </c>
      <c r="L2479">
        <v>25401001</v>
      </c>
      <c r="M2479">
        <v>1020201548124</v>
      </c>
    </row>
    <row r="2480" spans="1:13" x14ac:dyDescent="0.25">
      <c r="A2480">
        <v>254005740</v>
      </c>
      <c r="B2480" t="s">
        <v>2391</v>
      </c>
      <c r="C2480" t="s">
        <v>2391</v>
      </c>
      <c r="D2480" t="s">
        <v>18676</v>
      </c>
      <c r="E2480" t="s">
        <v>2393</v>
      </c>
      <c r="F2480" t="s">
        <v>321</v>
      </c>
      <c r="G2480" t="s">
        <v>15957</v>
      </c>
      <c r="H2480" t="s">
        <v>15994</v>
      </c>
      <c r="I2480">
        <v>1</v>
      </c>
      <c r="J2480" t="s">
        <v>8315</v>
      </c>
      <c r="K2480" t="s">
        <v>18702</v>
      </c>
      <c r="L2480">
        <v>25401001</v>
      </c>
      <c r="M2480">
        <v>1020201544164</v>
      </c>
    </row>
    <row r="2481" spans="1:13" x14ac:dyDescent="0.25">
      <c r="A2481" t="s">
        <v>15524</v>
      </c>
      <c r="B2481" t="s">
        <v>15525</v>
      </c>
      <c r="C2481" t="s">
        <v>15525</v>
      </c>
      <c r="D2481" t="s">
        <v>18676</v>
      </c>
      <c r="E2481" t="s">
        <v>2393</v>
      </c>
      <c r="F2481" t="s">
        <v>321</v>
      </c>
      <c r="G2481" t="s">
        <v>15998</v>
      </c>
      <c r="H2481" t="s">
        <v>15994</v>
      </c>
      <c r="J2481" t="s">
        <v>8315</v>
      </c>
      <c r="K2481" t="s">
        <v>15526</v>
      </c>
      <c r="L2481">
        <v>25401001</v>
      </c>
      <c r="M2481">
        <v>1020201544164</v>
      </c>
    </row>
    <row r="2482" spans="1:13" x14ac:dyDescent="0.25">
      <c r="A2482">
        <v>254005764</v>
      </c>
      <c r="B2482" t="s">
        <v>2385</v>
      </c>
      <c r="C2482" t="s">
        <v>2385</v>
      </c>
      <c r="D2482" t="s">
        <v>18676</v>
      </c>
      <c r="E2482" t="s">
        <v>2387</v>
      </c>
      <c r="F2482" t="s">
        <v>321</v>
      </c>
      <c r="G2482" t="s">
        <v>15957</v>
      </c>
      <c r="H2482" t="s">
        <v>15994</v>
      </c>
      <c r="I2482">
        <v>5</v>
      </c>
      <c r="J2482" t="s">
        <v>8315</v>
      </c>
      <c r="K2482" t="s">
        <v>18703</v>
      </c>
      <c r="L2482">
        <v>25401001</v>
      </c>
      <c r="M2482">
        <v>1020201546100</v>
      </c>
    </row>
    <row r="2483" spans="1:13" x14ac:dyDescent="0.25">
      <c r="A2483" t="s">
        <v>15527</v>
      </c>
      <c r="B2483" t="s">
        <v>15528</v>
      </c>
      <c r="C2483" t="s">
        <v>15528</v>
      </c>
      <c r="D2483" t="s">
        <v>18676</v>
      </c>
      <c r="E2483" t="s">
        <v>2387</v>
      </c>
      <c r="F2483" t="s">
        <v>321</v>
      </c>
      <c r="G2483" t="s">
        <v>15998</v>
      </c>
      <c r="H2483" t="s">
        <v>15994</v>
      </c>
      <c r="J2483" t="s">
        <v>8315</v>
      </c>
      <c r="K2483" t="s">
        <v>15529</v>
      </c>
      <c r="L2483">
        <v>25401001</v>
      </c>
      <c r="M2483">
        <v>1020201546100</v>
      </c>
    </row>
    <row r="2484" spans="1:13" x14ac:dyDescent="0.25">
      <c r="A2484" t="s">
        <v>15530</v>
      </c>
      <c r="B2484" t="s">
        <v>15531</v>
      </c>
      <c r="C2484" t="s">
        <v>15531</v>
      </c>
      <c r="D2484" t="s">
        <v>18676</v>
      </c>
      <c r="E2484" t="s">
        <v>2387</v>
      </c>
      <c r="F2484" t="s">
        <v>321</v>
      </c>
      <c r="G2484" t="s">
        <v>15998</v>
      </c>
      <c r="H2484" t="s">
        <v>15994</v>
      </c>
      <c r="J2484" t="s">
        <v>8315</v>
      </c>
      <c r="K2484" t="s">
        <v>15532</v>
      </c>
      <c r="L2484">
        <v>25401001</v>
      </c>
      <c r="M2484">
        <v>1020201546100</v>
      </c>
    </row>
    <row r="2485" spans="1:13" x14ac:dyDescent="0.25">
      <c r="A2485" t="s">
        <v>15533</v>
      </c>
      <c r="B2485" t="s">
        <v>15534</v>
      </c>
      <c r="C2485" t="s">
        <v>15534</v>
      </c>
      <c r="D2485" t="s">
        <v>18676</v>
      </c>
      <c r="E2485" t="s">
        <v>2387</v>
      </c>
      <c r="F2485" t="s">
        <v>321</v>
      </c>
      <c r="G2485" t="s">
        <v>15998</v>
      </c>
      <c r="H2485" t="s">
        <v>15994</v>
      </c>
      <c r="J2485" t="s">
        <v>8315</v>
      </c>
      <c r="K2485" t="s">
        <v>15535</v>
      </c>
      <c r="L2485">
        <v>25401001</v>
      </c>
      <c r="M2485">
        <v>1020201546100</v>
      </c>
    </row>
    <row r="2486" spans="1:13" x14ac:dyDescent="0.25">
      <c r="A2486" t="s">
        <v>15536</v>
      </c>
      <c r="B2486" t="s">
        <v>15537</v>
      </c>
      <c r="C2486" t="s">
        <v>15537</v>
      </c>
      <c r="D2486" t="s">
        <v>18676</v>
      </c>
      <c r="E2486" t="s">
        <v>2387</v>
      </c>
      <c r="F2486" t="s">
        <v>321</v>
      </c>
      <c r="G2486" t="s">
        <v>15998</v>
      </c>
      <c r="H2486" t="s">
        <v>15994</v>
      </c>
      <c r="J2486" t="s">
        <v>8315</v>
      </c>
      <c r="K2486" t="s">
        <v>15538</v>
      </c>
      <c r="L2486">
        <v>25401001</v>
      </c>
      <c r="M2486">
        <v>1020201546100</v>
      </c>
    </row>
    <row r="2487" spans="1:13" x14ac:dyDescent="0.25">
      <c r="A2487" t="s">
        <v>15539</v>
      </c>
      <c r="B2487" t="s">
        <v>15540</v>
      </c>
      <c r="C2487" t="s">
        <v>15540</v>
      </c>
      <c r="D2487" t="s">
        <v>18676</v>
      </c>
      <c r="E2487" t="s">
        <v>2387</v>
      </c>
      <c r="F2487" t="s">
        <v>321</v>
      </c>
      <c r="G2487" t="s">
        <v>15998</v>
      </c>
      <c r="H2487" t="s">
        <v>15994</v>
      </c>
      <c r="J2487" t="s">
        <v>8315</v>
      </c>
      <c r="K2487" t="s">
        <v>15541</v>
      </c>
      <c r="L2487">
        <v>25401001</v>
      </c>
      <c r="M2487">
        <v>1020201546100</v>
      </c>
    </row>
    <row r="2488" spans="1:13" x14ac:dyDescent="0.25">
      <c r="A2488">
        <v>254005771</v>
      </c>
      <c r="B2488" t="s">
        <v>2352</v>
      </c>
      <c r="C2488" t="s">
        <v>2352</v>
      </c>
      <c r="D2488" t="s">
        <v>18676</v>
      </c>
      <c r="E2488" t="s">
        <v>2354</v>
      </c>
      <c r="F2488" t="s">
        <v>657</v>
      </c>
      <c r="G2488" t="s">
        <v>15957</v>
      </c>
      <c r="H2488" t="s">
        <v>15994</v>
      </c>
      <c r="I2488">
        <v>0</v>
      </c>
      <c r="J2488" t="s">
        <v>8315</v>
      </c>
      <c r="K2488" t="s">
        <v>18704</v>
      </c>
      <c r="L2488">
        <v>25401001</v>
      </c>
      <c r="M2488">
        <v>1020201545132</v>
      </c>
    </row>
    <row r="2489" spans="1:13" x14ac:dyDescent="0.25">
      <c r="A2489">
        <v>254005796</v>
      </c>
      <c r="B2489" t="s">
        <v>2331</v>
      </c>
      <c r="C2489" t="s">
        <v>2331</v>
      </c>
      <c r="D2489" t="s">
        <v>18676</v>
      </c>
      <c r="E2489" t="s">
        <v>8294</v>
      </c>
      <c r="F2489" t="s">
        <v>325</v>
      </c>
      <c r="G2489" t="s">
        <v>15957</v>
      </c>
      <c r="H2489" t="s">
        <v>15994</v>
      </c>
      <c r="I2489">
        <v>1</v>
      </c>
      <c r="J2489" t="s">
        <v>8315</v>
      </c>
      <c r="K2489" t="s">
        <v>18705</v>
      </c>
      <c r="L2489">
        <v>25401001</v>
      </c>
      <c r="M2489">
        <v>1020201546584</v>
      </c>
    </row>
    <row r="2490" spans="1:13" x14ac:dyDescent="0.25">
      <c r="A2490" t="s">
        <v>15542</v>
      </c>
      <c r="B2490" t="s">
        <v>15543</v>
      </c>
      <c r="C2490" t="s">
        <v>15543</v>
      </c>
      <c r="D2490" t="s">
        <v>18676</v>
      </c>
      <c r="E2490" t="s">
        <v>8294</v>
      </c>
      <c r="F2490" t="s">
        <v>325</v>
      </c>
      <c r="G2490" t="s">
        <v>15998</v>
      </c>
      <c r="H2490" t="s">
        <v>15994</v>
      </c>
      <c r="J2490" t="s">
        <v>8315</v>
      </c>
      <c r="K2490" t="s">
        <v>18706</v>
      </c>
      <c r="L2490">
        <v>25401001</v>
      </c>
      <c r="M2490">
        <v>1020201546584</v>
      </c>
    </row>
    <row r="2491" spans="1:13" x14ac:dyDescent="0.25">
      <c r="A2491">
        <v>254005813</v>
      </c>
      <c r="B2491" t="s">
        <v>18707</v>
      </c>
      <c r="C2491" t="s">
        <v>18707</v>
      </c>
      <c r="D2491" t="s">
        <v>18676</v>
      </c>
      <c r="E2491" t="s">
        <v>18708</v>
      </c>
      <c r="F2491" t="s">
        <v>549</v>
      </c>
      <c r="G2491" t="s">
        <v>15957</v>
      </c>
      <c r="H2491" t="s">
        <v>15994</v>
      </c>
      <c r="I2491">
        <v>0</v>
      </c>
      <c r="J2491" t="s">
        <v>8315</v>
      </c>
      <c r="K2491" t="s">
        <v>10732</v>
      </c>
      <c r="L2491">
        <v>25401001</v>
      </c>
      <c r="M2491">
        <v>1020201546606</v>
      </c>
    </row>
    <row r="2492" spans="1:13" x14ac:dyDescent="0.25">
      <c r="A2492">
        <v>254005820</v>
      </c>
      <c r="B2492" t="s">
        <v>2364</v>
      </c>
      <c r="C2492" t="s">
        <v>2364</v>
      </c>
      <c r="D2492" t="s">
        <v>18676</v>
      </c>
      <c r="E2492" t="s">
        <v>2366</v>
      </c>
      <c r="F2492" t="s">
        <v>321</v>
      </c>
      <c r="G2492" t="s">
        <v>15957</v>
      </c>
      <c r="H2492" t="s">
        <v>15994</v>
      </c>
      <c r="I2492">
        <v>4</v>
      </c>
      <c r="J2492" t="s">
        <v>8315</v>
      </c>
      <c r="K2492" t="s">
        <v>18709</v>
      </c>
      <c r="L2492">
        <v>25401001</v>
      </c>
      <c r="M2492">
        <v>1020201545231</v>
      </c>
    </row>
    <row r="2493" spans="1:13" x14ac:dyDescent="0.25">
      <c r="A2493" t="s">
        <v>15544</v>
      </c>
      <c r="B2493" t="s">
        <v>15545</v>
      </c>
      <c r="C2493" t="s">
        <v>15545</v>
      </c>
      <c r="D2493" t="s">
        <v>18676</v>
      </c>
      <c r="E2493" t="s">
        <v>2366</v>
      </c>
      <c r="F2493" t="s">
        <v>321</v>
      </c>
      <c r="G2493" t="s">
        <v>15998</v>
      </c>
      <c r="H2493" t="s">
        <v>15994</v>
      </c>
      <c r="J2493" t="s">
        <v>8315</v>
      </c>
      <c r="K2493" t="s">
        <v>15546</v>
      </c>
      <c r="L2493">
        <v>25401001</v>
      </c>
      <c r="M2493">
        <v>1020201545231</v>
      </c>
    </row>
    <row r="2494" spans="1:13" x14ac:dyDescent="0.25">
      <c r="A2494" t="s">
        <v>15547</v>
      </c>
      <c r="B2494" t="s">
        <v>15548</v>
      </c>
      <c r="C2494" t="s">
        <v>15548</v>
      </c>
      <c r="D2494" t="s">
        <v>18676</v>
      </c>
      <c r="E2494" t="s">
        <v>2366</v>
      </c>
      <c r="F2494" t="s">
        <v>321</v>
      </c>
      <c r="G2494" t="s">
        <v>15998</v>
      </c>
      <c r="H2494" t="s">
        <v>15994</v>
      </c>
      <c r="J2494" t="s">
        <v>8315</v>
      </c>
      <c r="K2494" t="s">
        <v>15549</v>
      </c>
      <c r="L2494">
        <v>25401001</v>
      </c>
      <c r="M2494">
        <v>1020201545231</v>
      </c>
    </row>
    <row r="2495" spans="1:13" x14ac:dyDescent="0.25">
      <c r="A2495" t="s">
        <v>15550</v>
      </c>
      <c r="B2495" t="s">
        <v>15551</v>
      </c>
      <c r="C2495" t="s">
        <v>15551</v>
      </c>
      <c r="D2495" t="s">
        <v>18676</v>
      </c>
      <c r="E2495" t="s">
        <v>2366</v>
      </c>
      <c r="F2495" t="s">
        <v>321</v>
      </c>
      <c r="G2495" t="s">
        <v>15998</v>
      </c>
      <c r="H2495" t="s">
        <v>15994</v>
      </c>
      <c r="J2495" t="s">
        <v>8315</v>
      </c>
      <c r="K2495" t="s">
        <v>15552</v>
      </c>
      <c r="L2495">
        <v>25401001</v>
      </c>
      <c r="M2495">
        <v>1020201545231</v>
      </c>
    </row>
    <row r="2496" spans="1:13" x14ac:dyDescent="0.25">
      <c r="A2496">
        <v>254005845</v>
      </c>
      <c r="B2496" t="s">
        <v>2376</v>
      </c>
      <c r="C2496" t="s">
        <v>2376</v>
      </c>
      <c r="D2496" t="s">
        <v>18676</v>
      </c>
      <c r="E2496" t="s">
        <v>2378</v>
      </c>
      <c r="F2496" t="s">
        <v>321</v>
      </c>
      <c r="G2496" t="s">
        <v>15957</v>
      </c>
      <c r="H2496" t="s">
        <v>15994</v>
      </c>
      <c r="I2496">
        <v>3</v>
      </c>
      <c r="J2496" t="s">
        <v>8315</v>
      </c>
      <c r="K2496" t="s">
        <v>18710</v>
      </c>
      <c r="L2496">
        <v>25401001</v>
      </c>
      <c r="M2496">
        <v>1020201546397</v>
      </c>
    </row>
    <row r="2497" spans="1:13" x14ac:dyDescent="0.25">
      <c r="A2497" t="s">
        <v>15553</v>
      </c>
      <c r="B2497" t="s">
        <v>15554</v>
      </c>
      <c r="C2497" t="s">
        <v>15554</v>
      </c>
      <c r="D2497" t="s">
        <v>18676</v>
      </c>
      <c r="E2497" t="s">
        <v>2378</v>
      </c>
      <c r="F2497" t="s">
        <v>321</v>
      </c>
      <c r="G2497" t="s">
        <v>15998</v>
      </c>
      <c r="H2497" t="s">
        <v>15994</v>
      </c>
      <c r="J2497" t="s">
        <v>8315</v>
      </c>
      <c r="K2497" t="s">
        <v>18711</v>
      </c>
      <c r="L2497">
        <v>25401001</v>
      </c>
      <c r="M2497">
        <v>1020201546397</v>
      </c>
    </row>
    <row r="2498" spans="1:13" x14ac:dyDescent="0.25">
      <c r="A2498" t="s">
        <v>15555</v>
      </c>
      <c r="B2498" t="s">
        <v>15556</v>
      </c>
      <c r="C2498" t="s">
        <v>15556</v>
      </c>
      <c r="D2498" t="s">
        <v>18676</v>
      </c>
      <c r="E2498" t="s">
        <v>2378</v>
      </c>
      <c r="F2498" t="s">
        <v>321</v>
      </c>
      <c r="G2498" t="s">
        <v>15998</v>
      </c>
      <c r="H2498" t="s">
        <v>15994</v>
      </c>
      <c r="J2498" t="s">
        <v>8315</v>
      </c>
      <c r="K2498" t="s">
        <v>15557</v>
      </c>
      <c r="L2498">
        <v>25401001</v>
      </c>
      <c r="M2498">
        <v>1020201546397</v>
      </c>
    </row>
    <row r="2499" spans="1:13" x14ac:dyDescent="0.25">
      <c r="A2499" t="s">
        <v>15558</v>
      </c>
      <c r="B2499" t="s">
        <v>15559</v>
      </c>
      <c r="C2499" t="s">
        <v>15559</v>
      </c>
      <c r="D2499" t="s">
        <v>18676</v>
      </c>
      <c r="E2499" t="s">
        <v>2378</v>
      </c>
      <c r="F2499" t="s">
        <v>321</v>
      </c>
      <c r="G2499" t="s">
        <v>15998</v>
      </c>
      <c r="H2499" t="s">
        <v>15994</v>
      </c>
      <c r="J2499" t="s">
        <v>8315</v>
      </c>
      <c r="K2499" t="s">
        <v>18712</v>
      </c>
      <c r="L2499">
        <v>25401001</v>
      </c>
      <c r="M2499">
        <v>1020201546397</v>
      </c>
    </row>
    <row r="2500" spans="1:13" x14ac:dyDescent="0.25">
      <c r="A2500" t="s">
        <v>15560</v>
      </c>
      <c r="B2500" t="s">
        <v>15561</v>
      </c>
      <c r="C2500" t="s">
        <v>15561</v>
      </c>
      <c r="D2500" t="s">
        <v>18676</v>
      </c>
      <c r="E2500" t="s">
        <v>2378</v>
      </c>
      <c r="F2500" t="s">
        <v>321</v>
      </c>
      <c r="G2500" t="s">
        <v>15998</v>
      </c>
      <c r="H2500" t="s">
        <v>15994</v>
      </c>
      <c r="J2500" t="s">
        <v>8416</v>
      </c>
      <c r="K2500" t="s">
        <v>15562</v>
      </c>
      <c r="L2500">
        <v>25401001</v>
      </c>
      <c r="M2500">
        <v>1020201546397</v>
      </c>
    </row>
    <row r="2501" spans="1:13" x14ac:dyDescent="0.25">
      <c r="A2501">
        <v>254005884</v>
      </c>
      <c r="B2501" t="s">
        <v>2379</v>
      </c>
      <c r="C2501" t="s">
        <v>2379</v>
      </c>
      <c r="D2501" t="s">
        <v>18676</v>
      </c>
      <c r="E2501" t="s">
        <v>2381</v>
      </c>
      <c r="F2501" t="s">
        <v>321</v>
      </c>
      <c r="G2501" t="s">
        <v>15957</v>
      </c>
      <c r="H2501" t="s">
        <v>15994</v>
      </c>
      <c r="I2501">
        <v>1</v>
      </c>
      <c r="J2501" t="s">
        <v>8315</v>
      </c>
      <c r="K2501" t="s">
        <v>18713</v>
      </c>
      <c r="L2501">
        <v>25401001</v>
      </c>
      <c r="M2501">
        <v>1020201544263</v>
      </c>
    </row>
    <row r="2502" spans="1:13" x14ac:dyDescent="0.25">
      <c r="A2502" t="s">
        <v>15563</v>
      </c>
      <c r="B2502" t="s">
        <v>15564</v>
      </c>
      <c r="C2502" t="s">
        <v>15564</v>
      </c>
      <c r="D2502" t="s">
        <v>18676</v>
      </c>
      <c r="E2502" t="s">
        <v>2381</v>
      </c>
      <c r="F2502" t="s">
        <v>321</v>
      </c>
      <c r="G2502" t="s">
        <v>15998</v>
      </c>
      <c r="H2502" t="s">
        <v>15994</v>
      </c>
      <c r="J2502" t="s">
        <v>8315</v>
      </c>
      <c r="K2502" t="s">
        <v>15565</v>
      </c>
      <c r="L2502">
        <v>25401001</v>
      </c>
      <c r="M2502">
        <v>1020201544263</v>
      </c>
    </row>
    <row r="2503" spans="1:13" x14ac:dyDescent="0.25">
      <c r="A2503">
        <v>254005919</v>
      </c>
      <c r="B2503" t="s">
        <v>2325</v>
      </c>
      <c r="C2503" t="s">
        <v>2325</v>
      </c>
      <c r="D2503" t="s">
        <v>18676</v>
      </c>
      <c r="E2503" t="s">
        <v>2327</v>
      </c>
      <c r="F2503" t="s">
        <v>321</v>
      </c>
      <c r="G2503" t="s">
        <v>15957</v>
      </c>
      <c r="H2503" t="s">
        <v>15994</v>
      </c>
      <c r="I2503">
        <v>0</v>
      </c>
      <c r="J2503" t="s">
        <v>8315</v>
      </c>
      <c r="K2503" t="s">
        <v>18714</v>
      </c>
      <c r="L2503">
        <v>25401001</v>
      </c>
      <c r="M2503">
        <v>1020201546529</v>
      </c>
    </row>
    <row r="2504" spans="1:13" x14ac:dyDescent="0.25">
      <c r="A2504">
        <v>254005926</v>
      </c>
      <c r="B2504" t="s">
        <v>2328</v>
      </c>
      <c r="C2504" t="s">
        <v>2328</v>
      </c>
      <c r="D2504" t="s">
        <v>18676</v>
      </c>
      <c r="E2504" t="s">
        <v>18715</v>
      </c>
      <c r="F2504" t="s">
        <v>321</v>
      </c>
      <c r="G2504" t="s">
        <v>15957</v>
      </c>
      <c r="H2504" t="s">
        <v>15994</v>
      </c>
      <c r="I2504">
        <v>0</v>
      </c>
      <c r="J2504" t="s">
        <v>8315</v>
      </c>
      <c r="K2504" t="s">
        <v>18716</v>
      </c>
      <c r="L2504">
        <v>25401001</v>
      </c>
      <c r="M2504">
        <v>1020201545253</v>
      </c>
    </row>
    <row r="2505" spans="1:13" x14ac:dyDescent="0.25">
      <c r="A2505">
        <v>254005972</v>
      </c>
      <c r="B2505" t="s">
        <v>2349</v>
      </c>
      <c r="C2505" t="s">
        <v>2349</v>
      </c>
      <c r="D2505" t="s">
        <v>18676</v>
      </c>
      <c r="E2505" t="s">
        <v>2351</v>
      </c>
      <c r="F2505" t="s">
        <v>321</v>
      </c>
      <c r="G2505" t="s">
        <v>15957</v>
      </c>
      <c r="H2505" t="s">
        <v>15994</v>
      </c>
      <c r="I2505">
        <v>2</v>
      </c>
      <c r="J2505" t="s">
        <v>8315</v>
      </c>
      <c r="K2505" t="s">
        <v>18717</v>
      </c>
      <c r="L2505">
        <v>25401001</v>
      </c>
      <c r="M2505">
        <v>1020201547585</v>
      </c>
    </row>
    <row r="2506" spans="1:13" x14ac:dyDescent="0.25">
      <c r="A2506" t="s">
        <v>15566</v>
      </c>
      <c r="B2506" t="s">
        <v>15567</v>
      </c>
      <c r="C2506" t="s">
        <v>15567</v>
      </c>
      <c r="D2506" t="s">
        <v>18676</v>
      </c>
      <c r="E2506" t="s">
        <v>2351</v>
      </c>
      <c r="F2506" t="s">
        <v>321</v>
      </c>
      <c r="G2506" t="s">
        <v>15998</v>
      </c>
      <c r="H2506" t="s">
        <v>15994</v>
      </c>
      <c r="J2506" t="s">
        <v>8315</v>
      </c>
      <c r="K2506" t="s">
        <v>18718</v>
      </c>
      <c r="L2506">
        <v>25401001</v>
      </c>
      <c r="M2506">
        <v>1020201547585</v>
      </c>
    </row>
    <row r="2507" spans="1:13" x14ac:dyDescent="0.25">
      <c r="A2507" t="s">
        <v>15568</v>
      </c>
      <c r="B2507" t="s">
        <v>15569</v>
      </c>
      <c r="C2507" t="s">
        <v>15569</v>
      </c>
      <c r="D2507" t="s">
        <v>18676</v>
      </c>
      <c r="E2507" t="s">
        <v>2351</v>
      </c>
      <c r="F2507" t="s">
        <v>321</v>
      </c>
      <c r="G2507" t="s">
        <v>15998</v>
      </c>
      <c r="H2507" t="s">
        <v>15994</v>
      </c>
      <c r="J2507" t="s">
        <v>8315</v>
      </c>
      <c r="K2507" t="s">
        <v>18719</v>
      </c>
      <c r="L2507">
        <v>25401001</v>
      </c>
      <c r="M2507">
        <v>1020201547585</v>
      </c>
    </row>
    <row r="2508" spans="1:13" x14ac:dyDescent="0.25">
      <c r="A2508">
        <v>254006084</v>
      </c>
      <c r="B2508" t="s">
        <v>2343</v>
      </c>
      <c r="C2508" t="s">
        <v>2343</v>
      </c>
      <c r="D2508" t="s">
        <v>18676</v>
      </c>
      <c r="E2508" t="s">
        <v>2345</v>
      </c>
      <c r="F2508" t="s">
        <v>321</v>
      </c>
      <c r="G2508" t="s">
        <v>15957</v>
      </c>
      <c r="H2508" t="s">
        <v>15994</v>
      </c>
      <c r="I2508">
        <v>3</v>
      </c>
      <c r="J2508" t="s">
        <v>8315</v>
      </c>
      <c r="K2508" t="s">
        <v>18720</v>
      </c>
      <c r="L2508">
        <v>25401001</v>
      </c>
      <c r="M2508">
        <v>1020201546815</v>
      </c>
    </row>
    <row r="2509" spans="1:13" x14ac:dyDescent="0.25">
      <c r="A2509" t="s">
        <v>15570</v>
      </c>
      <c r="B2509" t="s">
        <v>15571</v>
      </c>
      <c r="C2509" t="s">
        <v>15571</v>
      </c>
      <c r="D2509" t="s">
        <v>18676</v>
      </c>
      <c r="E2509" t="s">
        <v>2345</v>
      </c>
      <c r="F2509" t="s">
        <v>321</v>
      </c>
      <c r="G2509" t="s">
        <v>15998</v>
      </c>
      <c r="H2509" t="s">
        <v>15994</v>
      </c>
      <c r="J2509" t="s">
        <v>8315</v>
      </c>
      <c r="K2509" t="s">
        <v>18721</v>
      </c>
      <c r="L2509">
        <v>25401001</v>
      </c>
      <c r="M2509">
        <v>1020201546815</v>
      </c>
    </row>
    <row r="2510" spans="1:13" x14ac:dyDescent="0.25">
      <c r="A2510" t="s">
        <v>15572</v>
      </c>
      <c r="B2510" t="s">
        <v>15573</v>
      </c>
      <c r="C2510" t="s">
        <v>15573</v>
      </c>
      <c r="D2510" t="s">
        <v>18676</v>
      </c>
      <c r="E2510" t="s">
        <v>2345</v>
      </c>
      <c r="F2510" t="s">
        <v>321</v>
      </c>
      <c r="G2510" t="s">
        <v>15998</v>
      </c>
      <c r="H2510" t="s">
        <v>15994</v>
      </c>
      <c r="J2510" t="s">
        <v>8315</v>
      </c>
      <c r="K2510" t="s">
        <v>18722</v>
      </c>
      <c r="L2510">
        <v>25401001</v>
      </c>
      <c r="M2510">
        <v>1020201546815</v>
      </c>
    </row>
    <row r="2511" spans="1:13" x14ac:dyDescent="0.25">
      <c r="A2511" t="s">
        <v>15574</v>
      </c>
      <c r="B2511" t="s">
        <v>15575</v>
      </c>
      <c r="C2511" t="s">
        <v>15575</v>
      </c>
      <c r="D2511" t="s">
        <v>18676</v>
      </c>
      <c r="E2511" t="s">
        <v>2345</v>
      </c>
      <c r="F2511" t="s">
        <v>321</v>
      </c>
      <c r="G2511" t="s">
        <v>15998</v>
      </c>
      <c r="H2511" t="s">
        <v>15994</v>
      </c>
      <c r="J2511" t="s">
        <v>8315</v>
      </c>
      <c r="K2511" t="s">
        <v>15576</v>
      </c>
      <c r="L2511">
        <v>25401001</v>
      </c>
      <c r="M2511">
        <v>1020201546815</v>
      </c>
    </row>
    <row r="2512" spans="1:13" x14ac:dyDescent="0.25">
      <c r="A2512">
        <v>254006140</v>
      </c>
      <c r="B2512" t="s">
        <v>2322</v>
      </c>
      <c r="C2512" t="s">
        <v>2322</v>
      </c>
      <c r="D2512" t="s">
        <v>18676</v>
      </c>
      <c r="E2512" t="s">
        <v>2324</v>
      </c>
      <c r="F2512" t="s">
        <v>321</v>
      </c>
      <c r="G2512" t="s">
        <v>15957</v>
      </c>
      <c r="H2512" t="s">
        <v>15994</v>
      </c>
      <c r="I2512">
        <v>3</v>
      </c>
      <c r="J2512" t="s">
        <v>8315</v>
      </c>
      <c r="K2512" t="s">
        <v>18723</v>
      </c>
      <c r="L2512">
        <v>25401001</v>
      </c>
      <c r="M2512">
        <v>1020201545176</v>
      </c>
    </row>
    <row r="2513" spans="1:13" x14ac:dyDescent="0.25">
      <c r="A2513" t="s">
        <v>15577</v>
      </c>
      <c r="B2513" t="s">
        <v>15578</v>
      </c>
      <c r="C2513" t="s">
        <v>15578</v>
      </c>
      <c r="D2513" t="s">
        <v>18676</v>
      </c>
      <c r="E2513" t="s">
        <v>2324</v>
      </c>
      <c r="F2513" t="s">
        <v>321</v>
      </c>
      <c r="G2513" t="s">
        <v>15998</v>
      </c>
      <c r="H2513" t="s">
        <v>15994</v>
      </c>
      <c r="J2513" t="s">
        <v>8315</v>
      </c>
      <c r="K2513" t="s">
        <v>15579</v>
      </c>
      <c r="L2513">
        <v>25401001</v>
      </c>
      <c r="M2513">
        <v>1020201545176</v>
      </c>
    </row>
    <row r="2514" spans="1:13" x14ac:dyDescent="0.25">
      <c r="A2514" t="s">
        <v>15580</v>
      </c>
      <c r="B2514" t="s">
        <v>15581</v>
      </c>
      <c r="C2514" t="s">
        <v>15581</v>
      </c>
      <c r="D2514" t="s">
        <v>18676</v>
      </c>
      <c r="E2514" t="s">
        <v>2324</v>
      </c>
      <c r="F2514" t="s">
        <v>321</v>
      </c>
      <c r="G2514" t="s">
        <v>15998</v>
      </c>
      <c r="H2514" t="s">
        <v>15994</v>
      </c>
      <c r="J2514" t="s">
        <v>8315</v>
      </c>
      <c r="K2514" t="s">
        <v>15582</v>
      </c>
      <c r="L2514">
        <v>25401001</v>
      </c>
      <c r="M2514">
        <v>1020201545176</v>
      </c>
    </row>
    <row r="2515" spans="1:13" x14ac:dyDescent="0.25">
      <c r="A2515" t="s">
        <v>15583</v>
      </c>
      <c r="B2515" t="s">
        <v>15584</v>
      </c>
      <c r="C2515" t="s">
        <v>15584</v>
      </c>
      <c r="D2515" t="s">
        <v>18676</v>
      </c>
      <c r="E2515" t="s">
        <v>2324</v>
      </c>
      <c r="F2515" t="s">
        <v>321</v>
      </c>
      <c r="G2515" t="s">
        <v>15998</v>
      </c>
      <c r="H2515" t="s">
        <v>15994</v>
      </c>
      <c r="J2515" t="s">
        <v>8315</v>
      </c>
      <c r="K2515" t="s">
        <v>18724</v>
      </c>
      <c r="L2515">
        <v>25401001</v>
      </c>
      <c r="M2515">
        <v>1020201545176</v>
      </c>
    </row>
    <row r="2516" spans="1:13" x14ac:dyDescent="0.25">
      <c r="A2516">
        <v>254006158</v>
      </c>
      <c r="B2516" t="s">
        <v>5904</v>
      </c>
      <c r="C2516" t="s">
        <v>5904</v>
      </c>
      <c r="D2516" t="s">
        <v>18676</v>
      </c>
      <c r="E2516" t="s">
        <v>5906</v>
      </c>
      <c r="F2516" t="s">
        <v>321</v>
      </c>
      <c r="G2516" t="s">
        <v>15957</v>
      </c>
      <c r="H2516" t="s">
        <v>15994</v>
      </c>
      <c r="I2516">
        <v>0</v>
      </c>
      <c r="J2516" t="s">
        <v>8315</v>
      </c>
      <c r="K2516" t="s">
        <v>10714</v>
      </c>
      <c r="L2516">
        <v>25401001</v>
      </c>
      <c r="M2516">
        <v>1020201546287</v>
      </c>
    </row>
    <row r="2517" spans="1:13" x14ac:dyDescent="0.25">
      <c r="A2517">
        <v>254006180</v>
      </c>
      <c r="B2517" t="s">
        <v>5930</v>
      </c>
      <c r="C2517" t="s">
        <v>5930</v>
      </c>
      <c r="D2517" t="s">
        <v>18676</v>
      </c>
      <c r="E2517" t="s">
        <v>5932</v>
      </c>
      <c r="F2517" t="s">
        <v>321</v>
      </c>
      <c r="G2517" t="s">
        <v>15957</v>
      </c>
      <c r="H2517" t="s">
        <v>15994</v>
      </c>
      <c r="I2517">
        <v>0</v>
      </c>
      <c r="J2517" t="s">
        <v>8315</v>
      </c>
      <c r="K2517" t="s">
        <v>10743</v>
      </c>
      <c r="L2517">
        <v>25401001</v>
      </c>
      <c r="M2517">
        <v>1020201548180</v>
      </c>
    </row>
    <row r="2518" spans="1:13" x14ac:dyDescent="0.25">
      <c r="A2518">
        <v>254006214</v>
      </c>
      <c r="B2518" t="s">
        <v>2313</v>
      </c>
      <c r="C2518" t="s">
        <v>2313</v>
      </c>
      <c r="D2518" t="s">
        <v>18676</v>
      </c>
      <c r="E2518" t="s">
        <v>18725</v>
      </c>
      <c r="F2518" t="s">
        <v>640</v>
      </c>
      <c r="G2518" t="s">
        <v>15957</v>
      </c>
      <c r="H2518" t="s">
        <v>15994</v>
      </c>
      <c r="I2518">
        <v>1</v>
      </c>
      <c r="J2518" t="s">
        <v>8315</v>
      </c>
      <c r="K2518" t="s">
        <v>18726</v>
      </c>
      <c r="L2518">
        <v>25401001</v>
      </c>
      <c r="M2518">
        <v>1020201548069</v>
      </c>
    </row>
    <row r="2519" spans="1:13" x14ac:dyDescent="0.25">
      <c r="A2519" t="s">
        <v>15585</v>
      </c>
      <c r="B2519" t="s">
        <v>15586</v>
      </c>
      <c r="C2519" t="s">
        <v>15586</v>
      </c>
      <c r="D2519" t="s">
        <v>18676</v>
      </c>
      <c r="E2519" t="s">
        <v>18725</v>
      </c>
      <c r="F2519" t="s">
        <v>640</v>
      </c>
      <c r="G2519" t="s">
        <v>15998</v>
      </c>
      <c r="H2519" t="s">
        <v>15994</v>
      </c>
      <c r="J2519" t="s">
        <v>8315</v>
      </c>
      <c r="K2519" t="s">
        <v>18727</v>
      </c>
      <c r="L2519">
        <v>25401001</v>
      </c>
      <c r="M2519">
        <v>1020201548069</v>
      </c>
    </row>
    <row r="2520" spans="1:13" x14ac:dyDescent="0.25">
      <c r="A2520">
        <v>254006239</v>
      </c>
      <c r="B2520" t="s">
        <v>18728</v>
      </c>
      <c r="C2520" t="s">
        <v>18728</v>
      </c>
      <c r="D2520" t="s">
        <v>18676</v>
      </c>
      <c r="E2520" t="s">
        <v>2321</v>
      </c>
      <c r="F2520" t="s">
        <v>1639</v>
      </c>
      <c r="G2520" t="s">
        <v>15957</v>
      </c>
      <c r="H2520" t="s">
        <v>15994</v>
      </c>
      <c r="I2520">
        <v>2</v>
      </c>
      <c r="J2520" t="s">
        <v>8416</v>
      </c>
      <c r="K2520" t="s">
        <v>10745</v>
      </c>
      <c r="L2520">
        <v>25401001</v>
      </c>
      <c r="M2520">
        <v>1020201544692</v>
      </c>
    </row>
    <row r="2521" spans="1:13" x14ac:dyDescent="0.25">
      <c r="A2521" t="s">
        <v>15587</v>
      </c>
      <c r="B2521" t="s">
        <v>15588</v>
      </c>
      <c r="C2521" t="s">
        <v>15588</v>
      </c>
      <c r="D2521" t="s">
        <v>18676</v>
      </c>
      <c r="E2521" t="s">
        <v>2321</v>
      </c>
      <c r="F2521" t="s">
        <v>1639</v>
      </c>
      <c r="G2521" t="s">
        <v>15998</v>
      </c>
      <c r="H2521" t="s">
        <v>15994</v>
      </c>
      <c r="J2521" t="s">
        <v>8416</v>
      </c>
      <c r="K2521" t="s">
        <v>15589</v>
      </c>
      <c r="L2521">
        <v>25401001</v>
      </c>
      <c r="M2521">
        <v>1020201544692</v>
      </c>
    </row>
    <row r="2522" spans="1:13" x14ac:dyDescent="0.25">
      <c r="A2522" t="s">
        <v>15590</v>
      </c>
      <c r="B2522" t="s">
        <v>15591</v>
      </c>
      <c r="C2522" t="s">
        <v>15591</v>
      </c>
      <c r="D2522" t="s">
        <v>18676</v>
      </c>
      <c r="E2522" t="s">
        <v>2321</v>
      </c>
      <c r="F2522" t="s">
        <v>1639</v>
      </c>
      <c r="G2522" t="s">
        <v>15998</v>
      </c>
      <c r="H2522" t="s">
        <v>15994</v>
      </c>
      <c r="J2522" t="s">
        <v>8416</v>
      </c>
      <c r="K2522" t="s">
        <v>15592</v>
      </c>
      <c r="L2522">
        <v>25401001</v>
      </c>
      <c r="M2522">
        <v>1020201544692</v>
      </c>
    </row>
    <row r="2523" spans="1:13" x14ac:dyDescent="0.25">
      <c r="A2523">
        <v>254006260</v>
      </c>
      <c r="B2523" t="s">
        <v>19898</v>
      </c>
      <c r="C2523" t="s">
        <v>19897</v>
      </c>
      <c r="D2523" t="s">
        <v>18676</v>
      </c>
      <c r="E2523" t="s">
        <v>18729</v>
      </c>
      <c r="F2523" t="s">
        <v>7930</v>
      </c>
      <c r="G2523" t="s">
        <v>15957</v>
      </c>
      <c r="H2523" t="s">
        <v>15994</v>
      </c>
      <c r="I2523">
        <v>0</v>
      </c>
      <c r="J2523" t="s">
        <v>8315</v>
      </c>
      <c r="K2523" t="s">
        <v>10747</v>
      </c>
      <c r="L2523">
        <v>25401001</v>
      </c>
      <c r="M2523">
        <v>1020201548300</v>
      </c>
    </row>
    <row r="2524" spans="1:13" x14ac:dyDescent="0.25">
      <c r="A2524">
        <v>254006302</v>
      </c>
      <c r="B2524" t="s">
        <v>18730</v>
      </c>
      <c r="C2524" t="s">
        <v>18730</v>
      </c>
      <c r="D2524" t="s">
        <v>18676</v>
      </c>
      <c r="E2524" t="s">
        <v>2369</v>
      </c>
      <c r="F2524" t="s">
        <v>549</v>
      </c>
      <c r="G2524" t="s">
        <v>15957</v>
      </c>
      <c r="H2524" t="s">
        <v>15994</v>
      </c>
      <c r="I2524">
        <v>0</v>
      </c>
      <c r="J2524" t="s">
        <v>8315</v>
      </c>
      <c r="K2524" t="s">
        <v>18731</v>
      </c>
      <c r="L2524">
        <v>25401001</v>
      </c>
      <c r="M2524">
        <v>1020201545792</v>
      </c>
    </row>
    <row r="2525" spans="1:13" x14ac:dyDescent="0.25">
      <c r="A2525">
        <v>254006310</v>
      </c>
      <c r="B2525" t="s">
        <v>18732</v>
      </c>
      <c r="C2525" t="s">
        <v>18732</v>
      </c>
      <c r="D2525" t="s">
        <v>18676</v>
      </c>
      <c r="E2525" t="s">
        <v>5926</v>
      </c>
      <c r="F2525" t="s">
        <v>549</v>
      </c>
      <c r="G2525" t="s">
        <v>15957</v>
      </c>
      <c r="H2525" t="s">
        <v>15994</v>
      </c>
      <c r="I2525">
        <v>0</v>
      </c>
      <c r="J2525" t="s">
        <v>8315</v>
      </c>
      <c r="K2525" t="s">
        <v>10750</v>
      </c>
      <c r="L2525">
        <v>25401001</v>
      </c>
      <c r="M2525">
        <v>1020201546738</v>
      </c>
    </row>
    <row r="2526" spans="1:13" x14ac:dyDescent="0.25">
      <c r="A2526">
        <v>254006359</v>
      </c>
      <c r="B2526" t="s">
        <v>5901</v>
      </c>
      <c r="C2526" t="s">
        <v>5901</v>
      </c>
      <c r="D2526" t="s">
        <v>18676</v>
      </c>
      <c r="E2526" t="s">
        <v>5903</v>
      </c>
      <c r="F2526" t="s">
        <v>321</v>
      </c>
      <c r="G2526" t="s">
        <v>15957</v>
      </c>
      <c r="H2526" t="s">
        <v>15994</v>
      </c>
      <c r="I2526">
        <v>0</v>
      </c>
      <c r="J2526" t="s">
        <v>8315</v>
      </c>
      <c r="K2526" t="s">
        <v>10714</v>
      </c>
      <c r="L2526">
        <v>25401001</v>
      </c>
      <c r="M2526">
        <v>1020201546749</v>
      </c>
    </row>
    <row r="2527" spans="1:13" x14ac:dyDescent="0.25">
      <c r="A2527">
        <v>254006422</v>
      </c>
      <c r="B2527" t="s">
        <v>18733</v>
      </c>
      <c r="C2527" t="s">
        <v>18733</v>
      </c>
      <c r="D2527" t="s">
        <v>18676</v>
      </c>
      <c r="E2527" t="s">
        <v>2375</v>
      </c>
      <c r="F2527" t="s">
        <v>700</v>
      </c>
      <c r="G2527" t="s">
        <v>15957</v>
      </c>
      <c r="H2527" t="s">
        <v>15994</v>
      </c>
      <c r="I2527">
        <v>0</v>
      </c>
      <c r="J2527" t="s">
        <v>8315</v>
      </c>
      <c r="K2527" t="s">
        <v>18734</v>
      </c>
      <c r="L2527">
        <v>25401001</v>
      </c>
      <c r="M2527">
        <v>1020201546408</v>
      </c>
    </row>
    <row r="2528" spans="1:13" x14ac:dyDescent="0.25">
      <c r="A2528">
        <v>254006750</v>
      </c>
      <c r="B2528" t="s">
        <v>18735</v>
      </c>
      <c r="C2528" t="s">
        <v>18735</v>
      </c>
      <c r="D2528" t="s">
        <v>18676</v>
      </c>
      <c r="E2528" t="s">
        <v>2357</v>
      </c>
      <c r="F2528" t="s">
        <v>549</v>
      </c>
      <c r="G2528" t="s">
        <v>15957</v>
      </c>
      <c r="H2528" t="s">
        <v>15994</v>
      </c>
      <c r="I2528">
        <v>0</v>
      </c>
      <c r="J2528" t="s">
        <v>8315</v>
      </c>
      <c r="K2528" t="s">
        <v>18736</v>
      </c>
      <c r="L2528">
        <v>25401001</v>
      </c>
      <c r="M2528">
        <v>1020201544538</v>
      </c>
    </row>
    <row r="2529" spans="1:13" x14ac:dyDescent="0.25">
      <c r="A2529">
        <v>254006817</v>
      </c>
      <c r="B2529" t="s">
        <v>2361</v>
      </c>
      <c r="C2529" t="s">
        <v>2361</v>
      </c>
      <c r="D2529" t="s">
        <v>18676</v>
      </c>
      <c r="E2529" t="s">
        <v>2363</v>
      </c>
      <c r="F2529" t="s">
        <v>321</v>
      </c>
      <c r="G2529" t="s">
        <v>15957</v>
      </c>
      <c r="H2529" t="s">
        <v>15994</v>
      </c>
      <c r="I2529">
        <v>0</v>
      </c>
      <c r="J2529" t="s">
        <v>8315</v>
      </c>
      <c r="K2529" t="s">
        <v>18737</v>
      </c>
      <c r="L2529">
        <v>25401001</v>
      </c>
      <c r="M2529">
        <v>1020201546760</v>
      </c>
    </row>
    <row r="2530" spans="1:13" x14ac:dyDescent="0.25">
      <c r="A2530">
        <v>254006849</v>
      </c>
      <c r="B2530" t="s">
        <v>5898</v>
      </c>
      <c r="C2530" t="s">
        <v>5898</v>
      </c>
      <c r="D2530" t="s">
        <v>18676</v>
      </c>
      <c r="E2530" t="s">
        <v>18738</v>
      </c>
      <c r="F2530" t="s">
        <v>321</v>
      </c>
      <c r="G2530" t="s">
        <v>15957</v>
      </c>
      <c r="H2530" t="s">
        <v>15994</v>
      </c>
      <c r="I2530">
        <v>0</v>
      </c>
      <c r="J2530" t="s">
        <v>8315</v>
      </c>
      <c r="K2530" t="s">
        <v>10714</v>
      </c>
      <c r="L2530">
        <v>25401001</v>
      </c>
      <c r="M2530">
        <v>1020201548047</v>
      </c>
    </row>
    <row r="2531" spans="1:13" x14ac:dyDescent="0.25">
      <c r="A2531">
        <v>254007137</v>
      </c>
      <c r="B2531" t="s">
        <v>18739</v>
      </c>
      <c r="C2531" t="s">
        <v>18739</v>
      </c>
      <c r="D2531" t="s">
        <v>18676</v>
      </c>
      <c r="E2531" t="s">
        <v>2335</v>
      </c>
      <c r="F2531" t="s">
        <v>2336</v>
      </c>
      <c r="G2531" t="s">
        <v>15957</v>
      </c>
      <c r="H2531" t="s">
        <v>15994</v>
      </c>
      <c r="I2531">
        <v>0</v>
      </c>
      <c r="J2531" t="s">
        <v>8416</v>
      </c>
      <c r="K2531" t="s">
        <v>18740</v>
      </c>
      <c r="L2531">
        <v>25401001</v>
      </c>
      <c r="M2531">
        <v>1020201545517</v>
      </c>
    </row>
    <row r="2532" spans="1:13" x14ac:dyDescent="0.25">
      <c r="A2532">
        <v>254007144</v>
      </c>
      <c r="B2532" t="s">
        <v>5918</v>
      </c>
      <c r="C2532" t="s">
        <v>5918</v>
      </c>
      <c r="D2532" t="s">
        <v>18676</v>
      </c>
      <c r="E2532" t="s">
        <v>18741</v>
      </c>
      <c r="F2532" t="s">
        <v>640</v>
      </c>
      <c r="G2532" t="s">
        <v>15957</v>
      </c>
      <c r="H2532" t="s">
        <v>15994</v>
      </c>
      <c r="I2532">
        <v>0</v>
      </c>
      <c r="J2532" t="s">
        <v>8315</v>
      </c>
      <c r="K2532" t="s">
        <v>10760</v>
      </c>
      <c r="L2532">
        <v>25401001</v>
      </c>
      <c r="M2532">
        <v>1020201546386</v>
      </c>
    </row>
    <row r="2533" spans="1:13" x14ac:dyDescent="0.25">
      <c r="A2533">
        <v>254013660</v>
      </c>
      <c r="B2533" t="s">
        <v>18743</v>
      </c>
      <c r="C2533" t="s">
        <v>18743</v>
      </c>
      <c r="D2533" t="s">
        <v>18676</v>
      </c>
      <c r="E2533" t="s">
        <v>2396</v>
      </c>
      <c r="F2533" t="s">
        <v>700</v>
      </c>
      <c r="G2533" t="s">
        <v>15957</v>
      </c>
      <c r="H2533" t="s">
        <v>15994</v>
      </c>
      <c r="I2533">
        <v>0</v>
      </c>
      <c r="J2533" t="s">
        <v>8315</v>
      </c>
      <c r="K2533" t="s">
        <v>10764</v>
      </c>
      <c r="L2533">
        <v>25401001</v>
      </c>
      <c r="M2533">
        <v>1130280022586</v>
      </c>
    </row>
    <row r="2534" spans="1:13" x14ac:dyDescent="0.25">
      <c r="A2534">
        <v>254014053</v>
      </c>
      <c r="B2534" t="s">
        <v>18744</v>
      </c>
      <c r="C2534" t="s">
        <v>18744</v>
      </c>
      <c r="D2534" t="s">
        <v>18676</v>
      </c>
      <c r="E2534" t="s">
        <v>5909</v>
      </c>
      <c r="F2534" t="s">
        <v>549</v>
      </c>
      <c r="G2534" t="s">
        <v>15957</v>
      </c>
      <c r="H2534" t="s">
        <v>15994</v>
      </c>
      <c r="I2534">
        <v>0</v>
      </c>
      <c r="J2534" t="s">
        <v>8315</v>
      </c>
      <c r="K2534" t="s">
        <v>10766</v>
      </c>
      <c r="L2534">
        <v>25401001</v>
      </c>
      <c r="M2534">
        <v>1140280039349</v>
      </c>
    </row>
    <row r="2535" spans="1:13" x14ac:dyDescent="0.25">
      <c r="A2535">
        <v>254027101</v>
      </c>
      <c r="B2535" t="s">
        <v>2307</v>
      </c>
      <c r="C2535" t="s">
        <v>2307</v>
      </c>
      <c r="D2535" t="s">
        <v>18676</v>
      </c>
      <c r="E2535" t="s">
        <v>2309</v>
      </c>
      <c r="F2535" t="s">
        <v>321</v>
      </c>
      <c r="G2535" t="s">
        <v>15957</v>
      </c>
      <c r="H2535" t="s">
        <v>15994</v>
      </c>
      <c r="I2535">
        <v>0</v>
      </c>
      <c r="J2535" t="s">
        <v>8315</v>
      </c>
      <c r="K2535" t="s">
        <v>18745</v>
      </c>
      <c r="L2535">
        <v>25401001</v>
      </c>
      <c r="M2535">
        <v>1170280044582</v>
      </c>
    </row>
    <row r="2536" spans="1:13" x14ac:dyDescent="0.25">
      <c r="A2536">
        <v>254027609</v>
      </c>
      <c r="B2536" t="s">
        <v>1239</v>
      </c>
      <c r="C2536" t="s">
        <v>1239</v>
      </c>
      <c r="D2536" t="s">
        <v>18676</v>
      </c>
      <c r="E2536" t="s">
        <v>8204</v>
      </c>
      <c r="F2536" t="s">
        <v>321</v>
      </c>
      <c r="G2536" t="s">
        <v>15957</v>
      </c>
      <c r="H2536" t="s">
        <v>15994</v>
      </c>
      <c r="I2536">
        <v>0</v>
      </c>
      <c r="J2536" t="s">
        <v>8315</v>
      </c>
      <c r="K2536" t="s">
        <v>10770</v>
      </c>
      <c r="L2536">
        <v>25401001</v>
      </c>
      <c r="M2536">
        <v>1190280004530</v>
      </c>
    </row>
    <row r="2537" spans="1:13" x14ac:dyDescent="0.25">
      <c r="A2537">
        <v>254028225</v>
      </c>
      <c r="B2537" t="s">
        <v>2301</v>
      </c>
      <c r="C2537" t="s">
        <v>2301</v>
      </c>
      <c r="D2537" t="s">
        <v>18676</v>
      </c>
      <c r="E2537" t="s">
        <v>18746</v>
      </c>
      <c r="F2537" t="s">
        <v>321</v>
      </c>
      <c r="G2537" t="s">
        <v>15957</v>
      </c>
      <c r="H2537" t="s">
        <v>15994</v>
      </c>
      <c r="I2537">
        <v>0</v>
      </c>
      <c r="J2537" t="s">
        <v>8315</v>
      </c>
      <c r="K2537" t="s">
        <v>10772</v>
      </c>
      <c r="L2537">
        <v>25401001</v>
      </c>
      <c r="M2537">
        <v>1210200025892</v>
      </c>
    </row>
    <row r="2538" spans="1:13" x14ac:dyDescent="0.25">
      <c r="A2538">
        <v>254028232</v>
      </c>
      <c r="B2538" t="s">
        <v>2304</v>
      </c>
      <c r="C2538" t="s">
        <v>2304</v>
      </c>
      <c r="D2538" t="s">
        <v>18676</v>
      </c>
      <c r="E2538" t="s">
        <v>2306</v>
      </c>
      <c r="F2538" t="s">
        <v>321</v>
      </c>
      <c r="G2538" t="s">
        <v>15957</v>
      </c>
      <c r="H2538" t="s">
        <v>15994</v>
      </c>
      <c r="I2538">
        <v>0</v>
      </c>
      <c r="J2538" t="s">
        <v>8315</v>
      </c>
      <c r="K2538" t="s">
        <v>10774</v>
      </c>
      <c r="L2538">
        <v>25401001</v>
      </c>
      <c r="M2538">
        <v>1210200026453</v>
      </c>
    </row>
    <row r="2539" spans="1:13" x14ac:dyDescent="0.25">
      <c r="A2539">
        <v>255006739</v>
      </c>
      <c r="B2539" t="s">
        <v>5951</v>
      </c>
      <c r="C2539" t="s">
        <v>5951</v>
      </c>
      <c r="D2539" t="s">
        <v>18747</v>
      </c>
      <c r="E2539" t="s">
        <v>5953</v>
      </c>
      <c r="F2539" t="s">
        <v>321</v>
      </c>
      <c r="G2539" t="s">
        <v>15957</v>
      </c>
      <c r="H2539" t="s">
        <v>15994</v>
      </c>
      <c r="I2539">
        <v>0</v>
      </c>
      <c r="J2539" t="s">
        <v>8315</v>
      </c>
      <c r="K2539" t="s">
        <v>10781</v>
      </c>
      <c r="L2539">
        <v>25501001</v>
      </c>
      <c r="M2539">
        <v>1020201579353</v>
      </c>
    </row>
    <row r="2540" spans="1:13" x14ac:dyDescent="0.25">
      <c r="A2540">
        <v>255007010</v>
      </c>
      <c r="B2540" t="s">
        <v>5996</v>
      </c>
      <c r="C2540" t="s">
        <v>5996</v>
      </c>
      <c r="D2540" t="s">
        <v>18747</v>
      </c>
      <c r="E2540" t="s">
        <v>5998</v>
      </c>
      <c r="F2540" t="s">
        <v>321</v>
      </c>
      <c r="G2540" t="s">
        <v>15957</v>
      </c>
      <c r="H2540" t="s">
        <v>15994</v>
      </c>
      <c r="I2540">
        <v>0</v>
      </c>
      <c r="J2540" t="s">
        <v>8315</v>
      </c>
      <c r="K2540" t="s">
        <v>10783</v>
      </c>
      <c r="L2540">
        <v>25501001</v>
      </c>
      <c r="M2540">
        <v>1020201579606</v>
      </c>
    </row>
    <row r="2541" spans="1:13" x14ac:dyDescent="0.25">
      <c r="A2541">
        <v>255007154</v>
      </c>
      <c r="B2541" t="s">
        <v>18749</v>
      </c>
      <c r="C2541" t="s">
        <v>18749</v>
      </c>
      <c r="D2541" t="s">
        <v>18747</v>
      </c>
      <c r="E2541" t="s">
        <v>5968</v>
      </c>
      <c r="F2541" t="s">
        <v>321</v>
      </c>
      <c r="G2541" t="s">
        <v>15957</v>
      </c>
      <c r="H2541" t="s">
        <v>15994</v>
      </c>
      <c r="I2541">
        <v>0</v>
      </c>
      <c r="J2541" t="s">
        <v>8315</v>
      </c>
      <c r="K2541" t="s">
        <v>10786</v>
      </c>
      <c r="L2541">
        <v>25501001</v>
      </c>
      <c r="M2541">
        <v>1020201580541</v>
      </c>
    </row>
    <row r="2542" spans="1:13" x14ac:dyDescent="0.25">
      <c r="A2542">
        <v>255007482</v>
      </c>
      <c r="B2542" t="s">
        <v>619</v>
      </c>
      <c r="C2542" t="s">
        <v>619</v>
      </c>
      <c r="D2542" t="s">
        <v>18747</v>
      </c>
      <c r="E2542" t="s">
        <v>621</v>
      </c>
      <c r="F2542" t="s">
        <v>321</v>
      </c>
      <c r="G2542" t="s">
        <v>15957</v>
      </c>
      <c r="H2542" t="s">
        <v>15994</v>
      </c>
      <c r="I2542">
        <v>0</v>
      </c>
      <c r="J2542" t="s">
        <v>8315</v>
      </c>
      <c r="K2542" t="s">
        <v>18751</v>
      </c>
      <c r="L2542">
        <v>25501001</v>
      </c>
      <c r="M2542">
        <v>1020201579056</v>
      </c>
    </row>
    <row r="2543" spans="1:13" x14ac:dyDescent="0.25">
      <c r="A2543">
        <v>255009144</v>
      </c>
      <c r="B2543" t="s">
        <v>6014</v>
      </c>
      <c r="C2543" t="s">
        <v>6014</v>
      </c>
      <c r="D2543" t="s">
        <v>18747</v>
      </c>
      <c r="E2543" t="s">
        <v>6016</v>
      </c>
      <c r="F2543" t="s">
        <v>321</v>
      </c>
      <c r="G2543" t="s">
        <v>15957</v>
      </c>
      <c r="H2543" t="s">
        <v>15994</v>
      </c>
      <c r="I2543">
        <v>0</v>
      </c>
      <c r="J2543" t="s">
        <v>8315</v>
      </c>
      <c r="K2543" t="s">
        <v>10794</v>
      </c>
      <c r="L2543">
        <v>25501001</v>
      </c>
      <c r="M2543">
        <v>1020201578979</v>
      </c>
    </row>
    <row r="2544" spans="1:13" x14ac:dyDescent="0.25">
      <c r="A2544">
        <v>255009190</v>
      </c>
      <c r="B2544" t="s">
        <v>6008</v>
      </c>
      <c r="C2544" t="s">
        <v>6008</v>
      </c>
      <c r="D2544" t="s">
        <v>18747</v>
      </c>
      <c r="E2544" t="s">
        <v>6010</v>
      </c>
      <c r="F2544" t="s">
        <v>321</v>
      </c>
      <c r="G2544" t="s">
        <v>15957</v>
      </c>
      <c r="H2544" t="s">
        <v>15994</v>
      </c>
      <c r="I2544">
        <v>0</v>
      </c>
      <c r="J2544" t="s">
        <v>8315</v>
      </c>
      <c r="K2544" t="s">
        <v>10797</v>
      </c>
      <c r="L2544">
        <v>25501001</v>
      </c>
      <c r="M2544">
        <v>1020201579452</v>
      </c>
    </row>
    <row r="2545" spans="1:13" x14ac:dyDescent="0.25">
      <c r="A2545">
        <v>255009200</v>
      </c>
      <c r="B2545" t="s">
        <v>5990</v>
      </c>
      <c r="C2545" t="s">
        <v>5990</v>
      </c>
      <c r="D2545" t="s">
        <v>18747</v>
      </c>
      <c r="E2545" t="s">
        <v>18754</v>
      </c>
      <c r="F2545" t="s">
        <v>640</v>
      </c>
      <c r="G2545" t="s">
        <v>15957</v>
      </c>
      <c r="H2545" t="s">
        <v>15994</v>
      </c>
      <c r="I2545">
        <v>0</v>
      </c>
      <c r="J2545" t="s">
        <v>8315</v>
      </c>
      <c r="K2545" t="s">
        <v>10799</v>
      </c>
      <c r="L2545">
        <v>25501001</v>
      </c>
      <c r="M2545">
        <v>1020201581157</v>
      </c>
    </row>
    <row r="2546" spans="1:13" x14ac:dyDescent="0.25">
      <c r="A2546">
        <v>255009225</v>
      </c>
      <c r="B2546" t="s">
        <v>6002</v>
      </c>
      <c r="C2546" t="s">
        <v>6002</v>
      </c>
      <c r="D2546" t="s">
        <v>18747</v>
      </c>
      <c r="E2546" t="s">
        <v>6004</v>
      </c>
      <c r="F2546" t="s">
        <v>321</v>
      </c>
      <c r="G2546" t="s">
        <v>15957</v>
      </c>
      <c r="H2546" t="s">
        <v>15994</v>
      </c>
      <c r="I2546">
        <v>0</v>
      </c>
      <c r="J2546" t="s">
        <v>8315</v>
      </c>
      <c r="K2546" t="s">
        <v>10801</v>
      </c>
      <c r="L2546">
        <v>25501001</v>
      </c>
      <c r="M2546">
        <v>1020201579529</v>
      </c>
    </row>
    <row r="2547" spans="1:13" x14ac:dyDescent="0.25">
      <c r="A2547">
        <v>255009232</v>
      </c>
      <c r="B2547" t="s">
        <v>601</v>
      </c>
      <c r="C2547" t="s">
        <v>601</v>
      </c>
      <c r="D2547" t="s">
        <v>18747</v>
      </c>
      <c r="E2547" t="s">
        <v>603</v>
      </c>
      <c r="F2547" t="s">
        <v>321</v>
      </c>
      <c r="G2547" t="s">
        <v>15957</v>
      </c>
      <c r="H2547" t="s">
        <v>15994</v>
      </c>
      <c r="I2547">
        <v>0</v>
      </c>
      <c r="J2547" t="s">
        <v>8315</v>
      </c>
      <c r="K2547" t="s">
        <v>18755</v>
      </c>
      <c r="L2547">
        <v>25501001</v>
      </c>
      <c r="M2547">
        <v>1020201579441</v>
      </c>
    </row>
    <row r="2548" spans="1:13" x14ac:dyDescent="0.25">
      <c r="A2548">
        <v>255009240</v>
      </c>
      <c r="B2548" t="s">
        <v>586</v>
      </c>
      <c r="C2548" t="s">
        <v>586</v>
      </c>
      <c r="D2548" t="s">
        <v>18747</v>
      </c>
      <c r="E2548" t="s">
        <v>18756</v>
      </c>
      <c r="F2548" t="s">
        <v>321</v>
      </c>
      <c r="G2548" t="s">
        <v>15957</v>
      </c>
      <c r="H2548" t="s">
        <v>15994</v>
      </c>
      <c r="I2548">
        <v>0</v>
      </c>
      <c r="J2548" t="s">
        <v>8315</v>
      </c>
      <c r="K2548" t="s">
        <v>18757</v>
      </c>
      <c r="L2548">
        <v>25501001</v>
      </c>
      <c r="M2548">
        <v>1020201579595</v>
      </c>
    </row>
    <row r="2549" spans="1:13" x14ac:dyDescent="0.25">
      <c r="A2549">
        <v>255009264</v>
      </c>
      <c r="B2549" t="s">
        <v>8296</v>
      </c>
      <c r="C2549" t="s">
        <v>8296</v>
      </c>
      <c r="D2549" t="s">
        <v>18747</v>
      </c>
      <c r="E2549" t="s">
        <v>6021</v>
      </c>
      <c r="F2549" t="s">
        <v>321</v>
      </c>
      <c r="G2549" t="s">
        <v>15957</v>
      </c>
      <c r="H2549" t="s">
        <v>15994</v>
      </c>
      <c r="I2549">
        <v>0</v>
      </c>
      <c r="J2549" t="s">
        <v>8315</v>
      </c>
      <c r="K2549" t="s">
        <v>10807</v>
      </c>
      <c r="L2549">
        <v>25501001</v>
      </c>
      <c r="M2549">
        <v>1020201580365</v>
      </c>
    </row>
    <row r="2550" spans="1:13" x14ac:dyDescent="0.25">
      <c r="A2550">
        <v>255009271</v>
      </c>
      <c r="B2550" t="s">
        <v>2432</v>
      </c>
      <c r="C2550" t="s">
        <v>2432</v>
      </c>
      <c r="D2550" t="s">
        <v>18747</v>
      </c>
      <c r="E2550" t="s">
        <v>2434</v>
      </c>
      <c r="F2550" t="s">
        <v>537</v>
      </c>
      <c r="G2550" t="s">
        <v>15957</v>
      </c>
      <c r="H2550" t="s">
        <v>15994</v>
      </c>
      <c r="I2550">
        <v>0</v>
      </c>
      <c r="J2550" t="s">
        <v>8315</v>
      </c>
      <c r="K2550" t="s">
        <v>18760</v>
      </c>
      <c r="L2550">
        <v>25501001</v>
      </c>
      <c r="M2550">
        <v>1020201579232</v>
      </c>
    </row>
    <row r="2551" spans="1:13" x14ac:dyDescent="0.25">
      <c r="A2551">
        <v>255009296</v>
      </c>
      <c r="B2551" t="s">
        <v>631</v>
      </c>
      <c r="C2551" t="s">
        <v>631</v>
      </c>
      <c r="D2551" t="s">
        <v>18747</v>
      </c>
      <c r="E2551" t="s">
        <v>633</v>
      </c>
      <c r="F2551" t="s">
        <v>321</v>
      </c>
      <c r="G2551" t="s">
        <v>15957</v>
      </c>
      <c r="H2551" t="s">
        <v>15994</v>
      </c>
      <c r="I2551">
        <v>0</v>
      </c>
      <c r="J2551" t="s">
        <v>8315</v>
      </c>
      <c r="K2551" t="s">
        <v>18761</v>
      </c>
      <c r="L2551">
        <v>25501001</v>
      </c>
      <c r="M2551">
        <v>1020201579265</v>
      </c>
    </row>
    <row r="2552" spans="1:13" x14ac:dyDescent="0.25">
      <c r="A2552">
        <v>255009313</v>
      </c>
      <c r="B2552" t="s">
        <v>604</v>
      </c>
      <c r="C2552" t="s">
        <v>604</v>
      </c>
      <c r="D2552" t="s">
        <v>18747</v>
      </c>
      <c r="E2552" t="s">
        <v>606</v>
      </c>
      <c r="F2552" t="s">
        <v>321</v>
      </c>
      <c r="G2552" t="s">
        <v>15957</v>
      </c>
      <c r="H2552" t="s">
        <v>15994</v>
      </c>
      <c r="I2552">
        <v>0</v>
      </c>
      <c r="J2552" t="s">
        <v>8315</v>
      </c>
      <c r="K2552" t="s">
        <v>18762</v>
      </c>
      <c r="L2552">
        <v>25501001</v>
      </c>
      <c r="M2552">
        <v>1020201579419</v>
      </c>
    </row>
    <row r="2553" spans="1:13" x14ac:dyDescent="0.25">
      <c r="A2553">
        <v>255009320</v>
      </c>
      <c r="B2553" t="s">
        <v>5948</v>
      </c>
      <c r="C2553" t="s">
        <v>5948</v>
      </c>
      <c r="D2553" t="s">
        <v>18747</v>
      </c>
      <c r="E2553" t="s">
        <v>5950</v>
      </c>
      <c r="F2553" t="s">
        <v>321</v>
      </c>
      <c r="G2553" t="s">
        <v>15957</v>
      </c>
      <c r="H2553" t="s">
        <v>15994</v>
      </c>
      <c r="I2553">
        <v>0</v>
      </c>
      <c r="J2553" t="s">
        <v>8315</v>
      </c>
      <c r="K2553" t="s">
        <v>10813</v>
      </c>
      <c r="L2553">
        <v>25501001</v>
      </c>
      <c r="M2553">
        <v>1020201579628</v>
      </c>
    </row>
    <row r="2554" spans="1:13" x14ac:dyDescent="0.25">
      <c r="A2554">
        <v>255009338</v>
      </c>
      <c r="B2554" t="s">
        <v>18763</v>
      </c>
      <c r="C2554" t="s">
        <v>18763</v>
      </c>
      <c r="D2554" t="s">
        <v>18747</v>
      </c>
      <c r="E2554" t="s">
        <v>5941</v>
      </c>
      <c r="F2554" t="s">
        <v>414</v>
      </c>
      <c r="G2554" t="s">
        <v>15957</v>
      </c>
      <c r="H2554" t="s">
        <v>15994</v>
      </c>
      <c r="I2554">
        <v>0</v>
      </c>
      <c r="J2554" t="s">
        <v>8315</v>
      </c>
      <c r="K2554" t="s">
        <v>10814</v>
      </c>
      <c r="L2554">
        <v>25501001</v>
      </c>
      <c r="M2554">
        <v>1020201578440</v>
      </c>
    </row>
    <row r="2555" spans="1:13" x14ac:dyDescent="0.25">
      <c r="A2555">
        <v>255009352</v>
      </c>
      <c r="B2555" t="s">
        <v>581</v>
      </c>
      <c r="C2555" t="s">
        <v>581</v>
      </c>
      <c r="D2555" t="s">
        <v>18747</v>
      </c>
      <c r="E2555" t="s">
        <v>8297</v>
      </c>
      <c r="F2555" t="s">
        <v>325</v>
      </c>
      <c r="G2555" t="s">
        <v>15957</v>
      </c>
      <c r="H2555" t="s">
        <v>15994</v>
      </c>
      <c r="I2555">
        <v>1</v>
      </c>
      <c r="J2555" t="s">
        <v>8315</v>
      </c>
      <c r="K2555" t="s">
        <v>18764</v>
      </c>
      <c r="L2555">
        <v>25501001</v>
      </c>
      <c r="M2555">
        <v>1020201578451</v>
      </c>
    </row>
    <row r="2556" spans="1:13" x14ac:dyDescent="0.25">
      <c r="A2556" t="s">
        <v>15600</v>
      </c>
      <c r="B2556" t="s">
        <v>15601</v>
      </c>
      <c r="C2556" t="s">
        <v>15601</v>
      </c>
      <c r="D2556" t="s">
        <v>18747</v>
      </c>
      <c r="E2556" t="s">
        <v>8297</v>
      </c>
      <c r="F2556" t="s">
        <v>325</v>
      </c>
      <c r="G2556" t="s">
        <v>15998</v>
      </c>
      <c r="H2556" t="s">
        <v>15994</v>
      </c>
      <c r="J2556" t="s">
        <v>8315</v>
      </c>
      <c r="K2556" t="s">
        <v>18765</v>
      </c>
      <c r="L2556">
        <v>25501001</v>
      </c>
      <c r="M2556">
        <v>1020201578451</v>
      </c>
    </row>
    <row r="2557" spans="1:13" x14ac:dyDescent="0.25">
      <c r="A2557">
        <v>255009360</v>
      </c>
      <c r="B2557" t="s">
        <v>616</v>
      </c>
      <c r="C2557" t="s">
        <v>616</v>
      </c>
      <c r="D2557" t="s">
        <v>18747</v>
      </c>
      <c r="E2557" t="s">
        <v>618</v>
      </c>
      <c r="F2557" t="s">
        <v>321</v>
      </c>
      <c r="G2557" t="s">
        <v>15957</v>
      </c>
      <c r="H2557" t="s">
        <v>15994</v>
      </c>
      <c r="I2557">
        <v>0</v>
      </c>
      <c r="J2557" t="s">
        <v>8315</v>
      </c>
      <c r="K2557" t="s">
        <v>18766</v>
      </c>
      <c r="L2557">
        <v>25501001</v>
      </c>
      <c r="M2557">
        <v>1020201579474</v>
      </c>
    </row>
    <row r="2558" spans="1:13" x14ac:dyDescent="0.25">
      <c r="A2558">
        <v>255009419</v>
      </c>
      <c r="B2558" t="s">
        <v>18767</v>
      </c>
      <c r="C2558" t="s">
        <v>18767</v>
      </c>
      <c r="D2558" t="s">
        <v>18747</v>
      </c>
      <c r="E2558" t="s">
        <v>18768</v>
      </c>
      <c r="F2558" t="s">
        <v>921</v>
      </c>
      <c r="G2558" t="s">
        <v>15957</v>
      </c>
      <c r="H2558" t="s">
        <v>15994</v>
      </c>
      <c r="I2558">
        <v>0</v>
      </c>
      <c r="J2558" t="s">
        <v>8315</v>
      </c>
      <c r="K2558" t="s">
        <v>10818</v>
      </c>
      <c r="L2558">
        <v>25501001</v>
      </c>
      <c r="M2558">
        <v>1020201578880</v>
      </c>
    </row>
    <row r="2559" spans="1:13" x14ac:dyDescent="0.25">
      <c r="A2559">
        <v>255009433</v>
      </c>
      <c r="B2559" t="s">
        <v>18769</v>
      </c>
      <c r="C2559" t="s">
        <v>18769</v>
      </c>
      <c r="D2559" t="s">
        <v>18747</v>
      </c>
      <c r="E2559" t="s">
        <v>5986</v>
      </c>
      <c r="F2559" t="s">
        <v>414</v>
      </c>
      <c r="G2559" t="s">
        <v>15957</v>
      </c>
      <c r="H2559" t="s">
        <v>15994</v>
      </c>
      <c r="I2559">
        <v>0</v>
      </c>
      <c r="J2559" t="s">
        <v>8315</v>
      </c>
      <c r="K2559" t="s">
        <v>10820</v>
      </c>
      <c r="L2559">
        <v>25501001</v>
      </c>
      <c r="M2559">
        <v>1020201579177</v>
      </c>
    </row>
    <row r="2560" spans="1:13" x14ac:dyDescent="0.25">
      <c r="A2560">
        <v>255009465</v>
      </c>
      <c r="B2560" t="s">
        <v>578</v>
      </c>
      <c r="C2560" t="s">
        <v>578</v>
      </c>
      <c r="D2560" t="s">
        <v>18747</v>
      </c>
      <c r="E2560" t="s">
        <v>580</v>
      </c>
      <c r="F2560" t="s">
        <v>414</v>
      </c>
      <c r="G2560" t="s">
        <v>15957</v>
      </c>
      <c r="H2560" t="s">
        <v>15994</v>
      </c>
      <c r="I2560">
        <v>0</v>
      </c>
      <c r="J2560" t="s">
        <v>8315</v>
      </c>
      <c r="K2560" t="s">
        <v>18770</v>
      </c>
      <c r="L2560">
        <v>25501001</v>
      </c>
      <c r="M2560">
        <v>1020201579144</v>
      </c>
    </row>
    <row r="2561" spans="1:13" x14ac:dyDescent="0.25">
      <c r="A2561">
        <v>255009480</v>
      </c>
      <c r="B2561" t="s">
        <v>18771</v>
      </c>
      <c r="C2561" t="s">
        <v>18771</v>
      </c>
      <c r="D2561" t="s">
        <v>16470</v>
      </c>
      <c r="E2561" t="s">
        <v>2471</v>
      </c>
      <c r="F2561" t="s">
        <v>414</v>
      </c>
      <c r="G2561" t="s">
        <v>15957</v>
      </c>
      <c r="H2561" t="s">
        <v>15994</v>
      </c>
      <c r="I2561">
        <v>1</v>
      </c>
      <c r="J2561" t="s">
        <v>8315</v>
      </c>
      <c r="K2561" t="s">
        <v>15604</v>
      </c>
      <c r="L2561">
        <v>21201001</v>
      </c>
      <c r="M2561">
        <v>1020201579166</v>
      </c>
    </row>
    <row r="2562" spans="1:13" x14ac:dyDescent="0.25">
      <c r="A2562" t="s">
        <v>15602</v>
      </c>
      <c r="B2562" t="s">
        <v>18772</v>
      </c>
      <c r="C2562" t="s">
        <v>18772</v>
      </c>
      <c r="D2562" t="s">
        <v>16470</v>
      </c>
      <c r="E2562" t="s">
        <v>2471</v>
      </c>
      <c r="F2562" t="s">
        <v>414</v>
      </c>
      <c r="G2562" t="s">
        <v>15998</v>
      </c>
      <c r="H2562" t="s">
        <v>15994</v>
      </c>
      <c r="J2562" t="s">
        <v>8315</v>
      </c>
      <c r="K2562" t="s">
        <v>10823</v>
      </c>
      <c r="L2562">
        <v>21201001</v>
      </c>
      <c r="M2562">
        <v>1020201579166</v>
      </c>
    </row>
    <row r="2563" spans="1:13" x14ac:dyDescent="0.25">
      <c r="A2563" t="s">
        <v>18773</v>
      </c>
      <c r="B2563" t="s">
        <v>15603</v>
      </c>
      <c r="C2563" t="s">
        <v>15603</v>
      </c>
      <c r="D2563" t="s">
        <v>16470</v>
      </c>
      <c r="E2563" t="s">
        <v>2471</v>
      </c>
      <c r="F2563" t="s">
        <v>414</v>
      </c>
      <c r="G2563" t="s">
        <v>15998</v>
      </c>
      <c r="H2563" t="s">
        <v>15994</v>
      </c>
      <c r="J2563" t="s">
        <v>8315</v>
      </c>
      <c r="K2563" t="s">
        <v>15604</v>
      </c>
      <c r="L2563">
        <v>21201001</v>
      </c>
      <c r="M2563">
        <v>1020201579166</v>
      </c>
    </row>
    <row r="2564" spans="1:13" x14ac:dyDescent="0.25">
      <c r="A2564">
        <v>255009497</v>
      </c>
      <c r="B2564" t="s">
        <v>2475</v>
      </c>
      <c r="C2564" t="s">
        <v>2475</v>
      </c>
      <c r="D2564" t="s">
        <v>16470</v>
      </c>
      <c r="E2564" t="s">
        <v>2477</v>
      </c>
      <c r="F2564" t="s">
        <v>321</v>
      </c>
      <c r="G2564" t="s">
        <v>15957</v>
      </c>
      <c r="H2564" t="s">
        <v>15994</v>
      </c>
      <c r="I2564">
        <v>0</v>
      </c>
      <c r="J2564" t="s">
        <v>8315</v>
      </c>
      <c r="K2564" t="s">
        <v>18774</v>
      </c>
      <c r="L2564">
        <v>21201001</v>
      </c>
      <c r="M2564">
        <v>1020201579518</v>
      </c>
    </row>
    <row r="2565" spans="1:13" x14ac:dyDescent="0.25">
      <c r="A2565">
        <v>255009546</v>
      </c>
      <c r="B2565" t="s">
        <v>18775</v>
      </c>
      <c r="C2565" t="s">
        <v>18775</v>
      </c>
      <c r="D2565" t="s">
        <v>18747</v>
      </c>
      <c r="E2565" t="s">
        <v>6001</v>
      </c>
      <c r="F2565" t="s">
        <v>921</v>
      </c>
      <c r="G2565" t="s">
        <v>15957</v>
      </c>
      <c r="H2565" t="s">
        <v>15994</v>
      </c>
      <c r="I2565">
        <v>0</v>
      </c>
      <c r="J2565" t="s">
        <v>8416</v>
      </c>
      <c r="K2565" t="s">
        <v>10826</v>
      </c>
      <c r="L2565">
        <v>25501001</v>
      </c>
      <c r="M2565">
        <v>1020201579090</v>
      </c>
    </row>
    <row r="2566" spans="1:13" x14ac:dyDescent="0.25">
      <c r="A2566">
        <v>255009560</v>
      </c>
      <c r="B2566" t="s">
        <v>18776</v>
      </c>
      <c r="C2566" t="s">
        <v>18776</v>
      </c>
      <c r="D2566" t="s">
        <v>18747</v>
      </c>
      <c r="E2566" t="s">
        <v>5974</v>
      </c>
      <c r="F2566" t="s">
        <v>414</v>
      </c>
      <c r="G2566" t="s">
        <v>15957</v>
      </c>
      <c r="H2566" t="s">
        <v>15994</v>
      </c>
      <c r="I2566">
        <v>0</v>
      </c>
      <c r="J2566" t="s">
        <v>8315</v>
      </c>
      <c r="K2566" t="s">
        <v>10827</v>
      </c>
      <c r="L2566">
        <v>25501001</v>
      </c>
      <c r="M2566">
        <v>1020201579001</v>
      </c>
    </row>
    <row r="2567" spans="1:13" x14ac:dyDescent="0.25">
      <c r="A2567">
        <v>255009578</v>
      </c>
      <c r="B2567" t="s">
        <v>18777</v>
      </c>
      <c r="C2567" t="s">
        <v>18777</v>
      </c>
      <c r="D2567" t="s">
        <v>18747</v>
      </c>
      <c r="E2567" t="s">
        <v>5983</v>
      </c>
      <c r="F2567" t="s">
        <v>414</v>
      </c>
      <c r="G2567" t="s">
        <v>15957</v>
      </c>
      <c r="H2567" t="s">
        <v>15994</v>
      </c>
      <c r="I2567">
        <v>0</v>
      </c>
      <c r="J2567" t="s">
        <v>8315</v>
      </c>
      <c r="K2567" t="s">
        <v>10829</v>
      </c>
      <c r="L2567">
        <v>25501001</v>
      </c>
      <c r="M2567">
        <v>1020201578847</v>
      </c>
    </row>
    <row r="2568" spans="1:13" x14ac:dyDescent="0.25">
      <c r="A2568">
        <v>255009592</v>
      </c>
      <c r="B2568" t="s">
        <v>18778</v>
      </c>
      <c r="C2568" t="s">
        <v>18778</v>
      </c>
      <c r="D2568" t="s">
        <v>18747</v>
      </c>
      <c r="E2568" t="s">
        <v>6007</v>
      </c>
      <c r="F2568" t="s">
        <v>414</v>
      </c>
      <c r="G2568" t="s">
        <v>15957</v>
      </c>
      <c r="H2568" t="s">
        <v>15994</v>
      </c>
      <c r="I2568">
        <v>0</v>
      </c>
      <c r="J2568" t="s">
        <v>8315</v>
      </c>
      <c r="K2568" t="s">
        <v>10830</v>
      </c>
      <c r="L2568">
        <v>25501001</v>
      </c>
      <c r="M2568">
        <v>1020201578473</v>
      </c>
    </row>
    <row r="2569" spans="1:13" x14ac:dyDescent="0.25">
      <c r="A2569">
        <v>255009602</v>
      </c>
      <c r="B2569" t="s">
        <v>18779</v>
      </c>
      <c r="C2569" t="s">
        <v>18779</v>
      </c>
      <c r="D2569" t="s">
        <v>18747</v>
      </c>
      <c r="E2569" t="s">
        <v>5944</v>
      </c>
      <c r="F2569" t="s">
        <v>414</v>
      </c>
      <c r="G2569" t="s">
        <v>15957</v>
      </c>
      <c r="H2569" t="s">
        <v>15994</v>
      </c>
      <c r="I2569">
        <v>0</v>
      </c>
      <c r="J2569" t="s">
        <v>8315</v>
      </c>
      <c r="K2569" t="s">
        <v>10832</v>
      </c>
      <c r="L2569">
        <v>25501001</v>
      </c>
      <c r="M2569">
        <v>1020201578495</v>
      </c>
    </row>
    <row r="2570" spans="1:13" x14ac:dyDescent="0.25">
      <c r="A2570">
        <v>255009659</v>
      </c>
      <c r="B2570" t="s">
        <v>637</v>
      </c>
      <c r="C2570" t="s">
        <v>637</v>
      </c>
      <c r="D2570" t="s">
        <v>18747</v>
      </c>
      <c r="E2570" t="s">
        <v>639</v>
      </c>
      <c r="F2570" t="s">
        <v>640</v>
      </c>
      <c r="G2570" t="s">
        <v>15957</v>
      </c>
      <c r="H2570" t="s">
        <v>15994</v>
      </c>
      <c r="I2570">
        <v>0</v>
      </c>
      <c r="J2570" t="s">
        <v>8315</v>
      </c>
      <c r="K2570" t="s">
        <v>18780</v>
      </c>
      <c r="L2570">
        <v>25501001</v>
      </c>
      <c r="M2570">
        <v>1020201579925</v>
      </c>
    </row>
    <row r="2571" spans="1:13" x14ac:dyDescent="0.25">
      <c r="A2571">
        <v>255009680</v>
      </c>
      <c r="B2571" t="s">
        <v>607</v>
      </c>
      <c r="C2571" t="s">
        <v>607</v>
      </c>
      <c r="D2571" t="s">
        <v>18747</v>
      </c>
      <c r="E2571" t="s">
        <v>609</v>
      </c>
      <c r="F2571" t="s">
        <v>321</v>
      </c>
      <c r="G2571" t="s">
        <v>15957</v>
      </c>
      <c r="H2571" t="s">
        <v>15994</v>
      </c>
      <c r="I2571">
        <v>0</v>
      </c>
      <c r="J2571" t="s">
        <v>8315</v>
      </c>
      <c r="K2571" t="s">
        <v>18781</v>
      </c>
      <c r="L2571">
        <v>25501001</v>
      </c>
      <c r="M2571">
        <v>1020201580629</v>
      </c>
    </row>
    <row r="2572" spans="1:13" x14ac:dyDescent="0.25">
      <c r="A2572">
        <v>255009754</v>
      </c>
      <c r="B2572" t="s">
        <v>18782</v>
      </c>
      <c r="C2572" t="s">
        <v>18782</v>
      </c>
      <c r="D2572" t="s">
        <v>18747</v>
      </c>
      <c r="E2572" t="s">
        <v>585</v>
      </c>
      <c r="F2572" t="s">
        <v>414</v>
      </c>
      <c r="G2572" t="s">
        <v>15957</v>
      </c>
      <c r="H2572" t="s">
        <v>15994</v>
      </c>
      <c r="I2572">
        <v>0</v>
      </c>
      <c r="J2572" t="s">
        <v>8315</v>
      </c>
      <c r="K2572" t="s">
        <v>18783</v>
      </c>
      <c r="L2572">
        <v>25501001</v>
      </c>
      <c r="M2572">
        <v>1020201578726</v>
      </c>
    </row>
    <row r="2573" spans="1:13" x14ac:dyDescent="0.25">
      <c r="A2573">
        <v>255009779</v>
      </c>
      <c r="B2573" t="s">
        <v>18784</v>
      </c>
      <c r="C2573" t="s">
        <v>18784</v>
      </c>
      <c r="D2573" t="s">
        <v>18747</v>
      </c>
      <c r="E2573" t="s">
        <v>6019</v>
      </c>
      <c r="F2573" t="s">
        <v>414</v>
      </c>
      <c r="G2573" t="s">
        <v>15957</v>
      </c>
      <c r="H2573" t="s">
        <v>15994</v>
      </c>
      <c r="I2573">
        <v>0</v>
      </c>
      <c r="J2573" t="s">
        <v>8315</v>
      </c>
      <c r="K2573" t="s">
        <v>18785</v>
      </c>
      <c r="L2573">
        <v>25501001</v>
      </c>
      <c r="M2573">
        <v>1020201578704</v>
      </c>
    </row>
    <row r="2574" spans="1:13" x14ac:dyDescent="0.25">
      <c r="A2574">
        <v>255009786</v>
      </c>
      <c r="B2574" t="s">
        <v>18786</v>
      </c>
      <c r="C2574" t="s">
        <v>18786</v>
      </c>
      <c r="D2574" t="s">
        <v>18747</v>
      </c>
      <c r="E2574" t="s">
        <v>594</v>
      </c>
      <c r="F2574" t="s">
        <v>414</v>
      </c>
      <c r="G2574" t="s">
        <v>15957</v>
      </c>
      <c r="H2574" t="s">
        <v>15994</v>
      </c>
      <c r="I2574">
        <v>0</v>
      </c>
      <c r="J2574" t="s">
        <v>8315</v>
      </c>
      <c r="K2574" t="s">
        <v>18787</v>
      </c>
      <c r="L2574">
        <v>25501001</v>
      </c>
      <c r="M2574">
        <v>1020201578693</v>
      </c>
    </row>
    <row r="2575" spans="1:13" x14ac:dyDescent="0.25">
      <c r="A2575">
        <v>255009803</v>
      </c>
      <c r="B2575" t="s">
        <v>18788</v>
      </c>
      <c r="C2575" t="s">
        <v>18788</v>
      </c>
      <c r="D2575" t="s">
        <v>18747</v>
      </c>
      <c r="E2575" t="s">
        <v>597</v>
      </c>
      <c r="F2575" t="s">
        <v>414</v>
      </c>
      <c r="G2575" t="s">
        <v>15957</v>
      </c>
      <c r="H2575" t="s">
        <v>15994</v>
      </c>
      <c r="I2575">
        <v>0</v>
      </c>
      <c r="J2575" t="s">
        <v>8315</v>
      </c>
      <c r="K2575" t="s">
        <v>18789</v>
      </c>
      <c r="L2575">
        <v>25501001</v>
      </c>
      <c r="M2575">
        <v>1020201578737</v>
      </c>
    </row>
    <row r="2576" spans="1:13" x14ac:dyDescent="0.25">
      <c r="A2576">
        <v>255009810</v>
      </c>
      <c r="B2576" t="s">
        <v>18790</v>
      </c>
      <c r="C2576" t="s">
        <v>18790</v>
      </c>
      <c r="D2576" t="s">
        <v>18747</v>
      </c>
      <c r="E2576" t="s">
        <v>600</v>
      </c>
      <c r="F2576" t="s">
        <v>414</v>
      </c>
      <c r="G2576" t="s">
        <v>15957</v>
      </c>
      <c r="H2576" t="s">
        <v>15994</v>
      </c>
      <c r="I2576">
        <v>0</v>
      </c>
      <c r="J2576" t="s">
        <v>8315</v>
      </c>
      <c r="K2576" t="s">
        <v>18791</v>
      </c>
      <c r="L2576">
        <v>25501001</v>
      </c>
      <c r="M2576">
        <v>1020201578792</v>
      </c>
    </row>
    <row r="2577" spans="1:13" x14ac:dyDescent="0.25">
      <c r="A2577">
        <v>255009842</v>
      </c>
      <c r="B2577" t="s">
        <v>634</v>
      </c>
      <c r="C2577" t="s">
        <v>634</v>
      </c>
      <c r="D2577" t="s">
        <v>18747</v>
      </c>
      <c r="E2577" t="s">
        <v>636</v>
      </c>
      <c r="F2577" t="s">
        <v>321</v>
      </c>
      <c r="G2577" t="s">
        <v>15957</v>
      </c>
      <c r="H2577" t="s">
        <v>15994</v>
      </c>
      <c r="I2577">
        <v>0</v>
      </c>
      <c r="J2577" t="s">
        <v>8315</v>
      </c>
      <c r="K2577" t="s">
        <v>18792</v>
      </c>
      <c r="L2577">
        <v>25501001</v>
      </c>
      <c r="M2577">
        <v>1020201579540</v>
      </c>
    </row>
    <row r="2578" spans="1:13" x14ac:dyDescent="0.25">
      <c r="A2578">
        <v>255009850</v>
      </c>
      <c r="B2578" t="s">
        <v>5960</v>
      </c>
      <c r="C2578" t="s">
        <v>5960</v>
      </c>
      <c r="D2578" t="s">
        <v>18747</v>
      </c>
      <c r="E2578" t="s">
        <v>5962</v>
      </c>
      <c r="F2578" t="s">
        <v>321</v>
      </c>
      <c r="G2578" t="s">
        <v>15957</v>
      </c>
      <c r="H2578" t="s">
        <v>15994</v>
      </c>
      <c r="I2578">
        <v>0</v>
      </c>
      <c r="J2578" t="s">
        <v>8315</v>
      </c>
      <c r="K2578" t="s">
        <v>10848</v>
      </c>
      <c r="L2578">
        <v>25501001</v>
      </c>
      <c r="M2578">
        <v>1020201579584</v>
      </c>
    </row>
    <row r="2579" spans="1:13" x14ac:dyDescent="0.25">
      <c r="A2579">
        <v>255009881</v>
      </c>
      <c r="B2579" t="s">
        <v>628</v>
      </c>
      <c r="C2579" t="s">
        <v>628</v>
      </c>
      <c r="D2579" t="s">
        <v>18747</v>
      </c>
      <c r="E2579" t="s">
        <v>18793</v>
      </c>
      <c r="F2579" t="s">
        <v>325</v>
      </c>
      <c r="G2579" t="s">
        <v>15957</v>
      </c>
      <c r="H2579" t="s">
        <v>15994</v>
      </c>
      <c r="I2579">
        <v>0</v>
      </c>
      <c r="J2579" t="s">
        <v>8315</v>
      </c>
      <c r="K2579" t="s">
        <v>18794</v>
      </c>
      <c r="L2579">
        <v>25501001</v>
      </c>
      <c r="M2579">
        <v>1020201579496</v>
      </c>
    </row>
    <row r="2580" spans="1:13" x14ac:dyDescent="0.25">
      <c r="A2580">
        <v>255009948</v>
      </c>
      <c r="B2580" t="s">
        <v>625</v>
      </c>
      <c r="C2580" t="s">
        <v>625</v>
      </c>
      <c r="D2580" t="s">
        <v>18747</v>
      </c>
      <c r="E2580" t="s">
        <v>627</v>
      </c>
      <c r="F2580" t="s">
        <v>414</v>
      </c>
      <c r="G2580" t="s">
        <v>15957</v>
      </c>
      <c r="H2580" t="s">
        <v>15994</v>
      </c>
      <c r="I2580">
        <v>0</v>
      </c>
      <c r="J2580" t="s">
        <v>8315</v>
      </c>
      <c r="K2580" t="s">
        <v>18795</v>
      </c>
      <c r="L2580">
        <v>25501001</v>
      </c>
      <c r="M2580">
        <v>1020201579310</v>
      </c>
    </row>
    <row r="2581" spans="1:13" x14ac:dyDescent="0.25">
      <c r="A2581">
        <v>255009970</v>
      </c>
      <c r="B2581" t="s">
        <v>622</v>
      </c>
      <c r="C2581" t="s">
        <v>622</v>
      </c>
      <c r="D2581" t="s">
        <v>18747</v>
      </c>
      <c r="E2581" t="s">
        <v>624</v>
      </c>
      <c r="F2581" t="s">
        <v>321</v>
      </c>
      <c r="G2581" t="s">
        <v>15957</v>
      </c>
      <c r="H2581" t="s">
        <v>15994</v>
      </c>
      <c r="I2581">
        <v>0</v>
      </c>
      <c r="J2581" t="s">
        <v>8315</v>
      </c>
      <c r="K2581" t="s">
        <v>18796</v>
      </c>
      <c r="L2581">
        <v>25501001</v>
      </c>
      <c r="M2581">
        <v>1020201579463</v>
      </c>
    </row>
    <row r="2582" spans="1:13" x14ac:dyDescent="0.25">
      <c r="A2582">
        <v>255009994</v>
      </c>
      <c r="B2582" t="s">
        <v>610</v>
      </c>
      <c r="C2582" t="s">
        <v>610</v>
      </c>
      <c r="D2582" t="s">
        <v>18747</v>
      </c>
      <c r="E2582" t="s">
        <v>612</v>
      </c>
      <c r="F2582" t="s">
        <v>321</v>
      </c>
      <c r="G2582" t="s">
        <v>15957</v>
      </c>
      <c r="H2582" t="s">
        <v>15994</v>
      </c>
      <c r="I2582">
        <v>1</v>
      </c>
      <c r="J2582" t="s">
        <v>8315</v>
      </c>
      <c r="K2582" t="s">
        <v>18797</v>
      </c>
      <c r="L2582">
        <v>25501001</v>
      </c>
      <c r="M2582">
        <v>1020201579562</v>
      </c>
    </row>
    <row r="2583" spans="1:13" x14ac:dyDescent="0.25">
      <c r="A2583" t="s">
        <v>15605</v>
      </c>
      <c r="B2583" t="s">
        <v>15606</v>
      </c>
      <c r="C2583" t="s">
        <v>15606</v>
      </c>
      <c r="D2583" t="s">
        <v>18747</v>
      </c>
      <c r="E2583" t="s">
        <v>612</v>
      </c>
      <c r="F2583" t="s">
        <v>321</v>
      </c>
      <c r="G2583" t="s">
        <v>15998</v>
      </c>
      <c r="H2583" t="s">
        <v>15994</v>
      </c>
      <c r="J2583" t="s">
        <v>8315</v>
      </c>
      <c r="K2583" t="s">
        <v>18798</v>
      </c>
      <c r="L2583">
        <v>25501001</v>
      </c>
      <c r="M2583">
        <v>1020201579562</v>
      </c>
    </row>
    <row r="2584" spans="1:13" x14ac:dyDescent="0.25">
      <c r="A2584">
        <v>255010069</v>
      </c>
      <c r="B2584" t="s">
        <v>18799</v>
      </c>
      <c r="C2584" t="s">
        <v>18799</v>
      </c>
      <c r="D2584" t="s">
        <v>18747</v>
      </c>
      <c r="E2584" t="s">
        <v>5977</v>
      </c>
      <c r="F2584" t="s">
        <v>414</v>
      </c>
      <c r="G2584" t="s">
        <v>15957</v>
      </c>
      <c r="H2584" t="s">
        <v>15994</v>
      </c>
      <c r="I2584">
        <v>0</v>
      </c>
      <c r="J2584" t="s">
        <v>8315</v>
      </c>
      <c r="K2584" t="s">
        <v>10856</v>
      </c>
      <c r="L2584">
        <v>25501001</v>
      </c>
      <c r="M2584">
        <v>1020201579309</v>
      </c>
    </row>
    <row r="2585" spans="1:13" x14ac:dyDescent="0.25">
      <c r="A2585">
        <v>255010076</v>
      </c>
      <c r="B2585" t="s">
        <v>18800</v>
      </c>
      <c r="C2585" t="s">
        <v>18800</v>
      </c>
      <c r="D2585" t="s">
        <v>18747</v>
      </c>
      <c r="E2585" t="s">
        <v>18801</v>
      </c>
      <c r="F2585" t="s">
        <v>414</v>
      </c>
      <c r="G2585" t="s">
        <v>15957</v>
      </c>
      <c r="H2585" t="s">
        <v>15994</v>
      </c>
      <c r="I2585">
        <v>0</v>
      </c>
      <c r="J2585" t="s">
        <v>8315</v>
      </c>
      <c r="K2585" t="s">
        <v>10859</v>
      </c>
      <c r="L2585">
        <v>25501001</v>
      </c>
      <c r="M2585">
        <v>1020201578506</v>
      </c>
    </row>
    <row r="2586" spans="1:13" x14ac:dyDescent="0.25">
      <c r="A2586">
        <v>255010083</v>
      </c>
      <c r="B2586" t="s">
        <v>18802</v>
      </c>
      <c r="C2586" t="s">
        <v>18802</v>
      </c>
      <c r="D2586" t="s">
        <v>18747</v>
      </c>
      <c r="E2586" t="s">
        <v>615</v>
      </c>
      <c r="F2586" t="s">
        <v>414</v>
      </c>
      <c r="G2586" t="s">
        <v>15957</v>
      </c>
      <c r="H2586" t="s">
        <v>15994</v>
      </c>
      <c r="I2586">
        <v>0</v>
      </c>
      <c r="J2586" t="s">
        <v>8315</v>
      </c>
      <c r="K2586" t="s">
        <v>18803</v>
      </c>
      <c r="L2586">
        <v>25501001</v>
      </c>
      <c r="M2586">
        <v>1020201579298</v>
      </c>
    </row>
    <row r="2587" spans="1:13" x14ac:dyDescent="0.25">
      <c r="A2587">
        <v>255010774</v>
      </c>
      <c r="B2587" t="s">
        <v>18804</v>
      </c>
      <c r="C2587" t="s">
        <v>18804</v>
      </c>
      <c r="D2587" t="s">
        <v>18747</v>
      </c>
      <c r="E2587" t="s">
        <v>5980</v>
      </c>
      <c r="F2587" t="s">
        <v>1479</v>
      </c>
      <c r="G2587" t="s">
        <v>15957</v>
      </c>
      <c r="H2587" t="s">
        <v>15994</v>
      </c>
      <c r="I2587">
        <v>0</v>
      </c>
      <c r="J2587" t="s">
        <v>8315</v>
      </c>
      <c r="K2587" t="s">
        <v>10862</v>
      </c>
      <c r="L2587">
        <v>25501001</v>
      </c>
      <c r="M2587">
        <v>1030200940110</v>
      </c>
    </row>
    <row r="2588" spans="1:13" x14ac:dyDescent="0.25">
      <c r="A2588">
        <v>255018205</v>
      </c>
      <c r="B2588" t="s">
        <v>18805</v>
      </c>
      <c r="C2588" t="s">
        <v>18805</v>
      </c>
      <c r="D2588" t="s">
        <v>18747</v>
      </c>
      <c r="E2588" t="s">
        <v>18806</v>
      </c>
      <c r="F2588" t="s">
        <v>321</v>
      </c>
      <c r="G2588" t="s">
        <v>15957</v>
      </c>
      <c r="H2588" t="s">
        <v>15994</v>
      </c>
      <c r="I2588">
        <v>0</v>
      </c>
      <c r="J2588" t="s">
        <v>8315</v>
      </c>
      <c r="K2588" t="s">
        <v>10866</v>
      </c>
      <c r="L2588">
        <v>25501001</v>
      </c>
      <c r="M2588">
        <v>1150280050502</v>
      </c>
    </row>
    <row r="2589" spans="1:13" x14ac:dyDescent="0.25">
      <c r="A2589">
        <v>255018646</v>
      </c>
      <c r="B2589" t="s">
        <v>18807</v>
      </c>
      <c r="C2589" t="s">
        <v>18807</v>
      </c>
      <c r="D2589" t="s">
        <v>18747</v>
      </c>
      <c r="E2589" t="s">
        <v>5947</v>
      </c>
      <c r="F2589" t="s">
        <v>414</v>
      </c>
      <c r="G2589" t="s">
        <v>15957</v>
      </c>
      <c r="H2589" t="s">
        <v>15994</v>
      </c>
      <c r="I2589">
        <v>0</v>
      </c>
      <c r="J2589" t="s">
        <v>8315</v>
      </c>
      <c r="K2589" t="s">
        <v>10868</v>
      </c>
      <c r="L2589">
        <v>25501001</v>
      </c>
      <c r="M2589">
        <v>1130280037161</v>
      </c>
    </row>
    <row r="2590" spans="1:13" x14ac:dyDescent="0.25">
      <c r="A2590">
        <v>255019287</v>
      </c>
      <c r="B2590" t="s">
        <v>18808</v>
      </c>
      <c r="C2590" t="s">
        <v>18808</v>
      </c>
      <c r="D2590" t="s">
        <v>18747</v>
      </c>
      <c r="E2590" t="s">
        <v>5956</v>
      </c>
      <c r="F2590" t="s">
        <v>414</v>
      </c>
      <c r="G2590" t="s">
        <v>15957</v>
      </c>
      <c r="H2590" t="s">
        <v>15994</v>
      </c>
      <c r="I2590">
        <v>0</v>
      </c>
      <c r="J2590" t="s">
        <v>8315</v>
      </c>
      <c r="K2590" t="s">
        <v>10870</v>
      </c>
      <c r="L2590">
        <v>25501001</v>
      </c>
      <c r="M2590">
        <v>1140280046499</v>
      </c>
    </row>
    <row r="2591" spans="1:13" x14ac:dyDescent="0.25">
      <c r="A2591">
        <v>255022089</v>
      </c>
      <c r="B2591" t="s">
        <v>18809</v>
      </c>
      <c r="C2591" t="s">
        <v>18809</v>
      </c>
      <c r="D2591" t="s">
        <v>18747</v>
      </c>
      <c r="E2591" t="s">
        <v>5965</v>
      </c>
      <c r="F2591" t="s">
        <v>414</v>
      </c>
      <c r="G2591" t="s">
        <v>15957</v>
      </c>
      <c r="H2591" t="s">
        <v>15994</v>
      </c>
      <c r="I2591">
        <v>0</v>
      </c>
      <c r="J2591" t="s">
        <v>8315</v>
      </c>
      <c r="K2591" t="s">
        <v>10872</v>
      </c>
      <c r="L2591">
        <v>25501001</v>
      </c>
      <c r="M2591">
        <v>1190280070771</v>
      </c>
    </row>
    <row r="2592" spans="1:13" x14ac:dyDescent="0.25">
      <c r="A2592">
        <v>256003032</v>
      </c>
      <c r="B2592" t="s">
        <v>874</v>
      </c>
      <c r="C2592" t="s">
        <v>874</v>
      </c>
      <c r="D2592" t="s">
        <v>16416</v>
      </c>
      <c r="E2592" t="s">
        <v>876</v>
      </c>
      <c r="F2592" t="s">
        <v>566</v>
      </c>
      <c r="G2592" t="s">
        <v>15957</v>
      </c>
      <c r="H2592" t="s">
        <v>15994</v>
      </c>
      <c r="I2592">
        <v>0</v>
      </c>
      <c r="J2592" t="s">
        <v>8315</v>
      </c>
      <c r="K2592" t="s">
        <v>10874</v>
      </c>
      <c r="L2592">
        <v>25601001</v>
      </c>
      <c r="M2592">
        <v>1020201624277</v>
      </c>
    </row>
    <row r="2593" spans="1:13" x14ac:dyDescent="0.25">
      <c r="A2593">
        <v>256006178</v>
      </c>
      <c r="B2593" t="s">
        <v>738</v>
      </c>
      <c r="C2593" t="s">
        <v>738</v>
      </c>
      <c r="D2593" t="s">
        <v>16416</v>
      </c>
      <c r="E2593" t="s">
        <v>740</v>
      </c>
      <c r="F2593" t="s">
        <v>321</v>
      </c>
      <c r="G2593" t="s">
        <v>15957</v>
      </c>
      <c r="H2593" t="s">
        <v>15994</v>
      </c>
      <c r="I2593">
        <v>0</v>
      </c>
      <c r="J2593" t="s">
        <v>8315</v>
      </c>
      <c r="K2593" t="s">
        <v>18811</v>
      </c>
      <c r="L2593">
        <v>25601001</v>
      </c>
      <c r="M2593">
        <v>1020201624387</v>
      </c>
    </row>
    <row r="2594" spans="1:13" x14ac:dyDescent="0.25">
      <c r="A2594">
        <v>256007816</v>
      </c>
      <c r="B2594" t="s">
        <v>833</v>
      </c>
      <c r="C2594" t="s">
        <v>833</v>
      </c>
      <c r="D2594" t="s">
        <v>16416</v>
      </c>
      <c r="E2594" t="s">
        <v>18813</v>
      </c>
      <c r="F2594" t="s">
        <v>321</v>
      </c>
      <c r="G2594" t="s">
        <v>15957</v>
      </c>
      <c r="H2594" t="s">
        <v>15994</v>
      </c>
      <c r="I2594">
        <v>0</v>
      </c>
      <c r="J2594" t="s">
        <v>8315</v>
      </c>
      <c r="K2594" t="s">
        <v>10884</v>
      </c>
      <c r="L2594">
        <v>25601001</v>
      </c>
      <c r="M2594">
        <v>1020201624607</v>
      </c>
    </row>
    <row r="2595" spans="1:13" x14ac:dyDescent="0.25">
      <c r="A2595">
        <v>256008256</v>
      </c>
      <c r="B2595" t="s">
        <v>901</v>
      </c>
      <c r="C2595" t="s">
        <v>901</v>
      </c>
      <c r="D2595" t="s">
        <v>16416</v>
      </c>
      <c r="E2595" t="s">
        <v>903</v>
      </c>
      <c r="F2595" t="s">
        <v>321</v>
      </c>
      <c r="G2595" t="s">
        <v>15957</v>
      </c>
      <c r="H2595" t="s">
        <v>15994</v>
      </c>
      <c r="I2595">
        <v>0</v>
      </c>
      <c r="J2595" t="s">
        <v>8315</v>
      </c>
      <c r="K2595" t="s">
        <v>10886</v>
      </c>
      <c r="L2595">
        <v>25601001</v>
      </c>
      <c r="M2595">
        <v>1020201625388</v>
      </c>
    </row>
    <row r="2596" spans="1:13" x14ac:dyDescent="0.25">
      <c r="A2596">
        <v>256008457</v>
      </c>
      <c r="B2596" t="s">
        <v>922</v>
      </c>
      <c r="C2596" t="s">
        <v>922</v>
      </c>
      <c r="D2596" t="s">
        <v>16416</v>
      </c>
      <c r="E2596" t="s">
        <v>924</v>
      </c>
      <c r="F2596" t="s">
        <v>321</v>
      </c>
      <c r="G2596" t="s">
        <v>15957</v>
      </c>
      <c r="H2596" t="s">
        <v>15994</v>
      </c>
      <c r="I2596">
        <v>0</v>
      </c>
      <c r="J2596" t="s">
        <v>8315</v>
      </c>
      <c r="K2596" t="s">
        <v>10887</v>
      </c>
      <c r="L2596">
        <v>25601001</v>
      </c>
      <c r="M2596">
        <v>1020201626796</v>
      </c>
    </row>
    <row r="2597" spans="1:13" x14ac:dyDescent="0.25">
      <c r="A2597">
        <v>256008471</v>
      </c>
      <c r="B2597" t="s">
        <v>18814</v>
      </c>
      <c r="C2597" t="s">
        <v>18814</v>
      </c>
      <c r="D2597" t="s">
        <v>16416</v>
      </c>
      <c r="E2597" t="s">
        <v>743</v>
      </c>
      <c r="F2597" t="s">
        <v>414</v>
      </c>
      <c r="G2597" t="s">
        <v>15957</v>
      </c>
      <c r="H2597" t="s">
        <v>15994</v>
      </c>
      <c r="I2597">
        <v>1</v>
      </c>
      <c r="J2597" t="s">
        <v>8315</v>
      </c>
      <c r="K2597" t="s">
        <v>18815</v>
      </c>
      <c r="L2597">
        <v>25601001</v>
      </c>
      <c r="M2597">
        <v>1020201622781</v>
      </c>
    </row>
    <row r="2598" spans="1:13" x14ac:dyDescent="0.25">
      <c r="A2598" t="s">
        <v>15610</v>
      </c>
      <c r="B2598" t="s">
        <v>15611</v>
      </c>
      <c r="C2598" t="s">
        <v>15611</v>
      </c>
      <c r="D2598" t="s">
        <v>16416</v>
      </c>
      <c r="E2598" t="s">
        <v>743</v>
      </c>
      <c r="F2598" t="s">
        <v>414</v>
      </c>
      <c r="G2598" t="s">
        <v>15998</v>
      </c>
      <c r="H2598" t="s">
        <v>15994</v>
      </c>
      <c r="J2598" t="s">
        <v>8315</v>
      </c>
      <c r="K2598" t="s">
        <v>18816</v>
      </c>
      <c r="L2598">
        <v>25601001</v>
      </c>
      <c r="M2598">
        <v>1020201622781</v>
      </c>
    </row>
    <row r="2599" spans="1:13" x14ac:dyDescent="0.25">
      <c r="A2599">
        <v>256008520</v>
      </c>
      <c r="B2599" t="s">
        <v>892</v>
      </c>
      <c r="C2599" t="s">
        <v>892</v>
      </c>
      <c r="D2599" t="s">
        <v>16416</v>
      </c>
      <c r="E2599" t="s">
        <v>894</v>
      </c>
      <c r="F2599" t="s">
        <v>321</v>
      </c>
      <c r="G2599" t="s">
        <v>15957</v>
      </c>
      <c r="H2599" t="s">
        <v>15994</v>
      </c>
      <c r="I2599">
        <v>0</v>
      </c>
      <c r="J2599" t="s">
        <v>8315</v>
      </c>
      <c r="K2599" t="s">
        <v>10891</v>
      </c>
      <c r="L2599">
        <v>25601001</v>
      </c>
      <c r="M2599">
        <v>1020201624530</v>
      </c>
    </row>
    <row r="2600" spans="1:13" x14ac:dyDescent="0.25">
      <c r="A2600">
        <v>256008601</v>
      </c>
      <c r="B2600" t="s">
        <v>910</v>
      </c>
      <c r="C2600" t="s">
        <v>910</v>
      </c>
      <c r="D2600" t="s">
        <v>16416</v>
      </c>
      <c r="E2600" t="s">
        <v>912</v>
      </c>
      <c r="F2600" t="s">
        <v>321</v>
      </c>
      <c r="G2600" t="s">
        <v>15957</v>
      </c>
      <c r="H2600" t="s">
        <v>15994</v>
      </c>
      <c r="I2600">
        <v>0</v>
      </c>
      <c r="J2600" t="s">
        <v>8315</v>
      </c>
      <c r="K2600" t="s">
        <v>10892</v>
      </c>
      <c r="L2600">
        <v>25601001</v>
      </c>
      <c r="M2600">
        <v>1020201625223</v>
      </c>
    </row>
    <row r="2601" spans="1:13" x14ac:dyDescent="0.25">
      <c r="A2601">
        <v>256008626</v>
      </c>
      <c r="B2601" t="s">
        <v>18817</v>
      </c>
      <c r="C2601" t="s">
        <v>18817</v>
      </c>
      <c r="D2601" t="s">
        <v>16416</v>
      </c>
      <c r="E2601" t="s">
        <v>879</v>
      </c>
      <c r="F2601" t="s">
        <v>414</v>
      </c>
      <c r="G2601" t="s">
        <v>15957</v>
      </c>
      <c r="H2601" t="s">
        <v>15994</v>
      </c>
      <c r="I2601">
        <v>0</v>
      </c>
      <c r="J2601" t="s">
        <v>8315</v>
      </c>
      <c r="K2601" t="s">
        <v>10894</v>
      </c>
      <c r="L2601">
        <v>25601001</v>
      </c>
      <c r="M2601">
        <v>1020201625718</v>
      </c>
    </row>
    <row r="2602" spans="1:13" x14ac:dyDescent="0.25">
      <c r="A2602">
        <v>256008633</v>
      </c>
      <c r="B2602" t="s">
        <v>872</v>
      </c>
      <c r="C2602" t="s">
        <v>872</v>
      </c>
      <c r="D2602" t="s">
        <v>16416</v>
      </c>
      <c r="E2602" t="s">
        <v>782</v>
      </c>
      <c r="F2602" t="s">
        <v>414</v>
      </c>
      <c r="G2602" t="s">
        <v>15957</v>
      </c>
      <c r="H2602" t="s">
        <v>15994</v>
      </c>
      <c r="I2602">
        <v>0</v>
      </c>
      <c r="J2602" t="s">
        <v>8315</v>
      </c>
      <c r="K2602" t="s">
        <v>10896</v>
      </c>
      <c r="L2602">
        <v>25601001</v>
      </c>
      <c r="M2602">
        <v>1020201625510</v>
      </c>
    </row>
    <row r="2603" spans="1:13" x14ac:dyDescent="0.25">
      <c r="A2603">
        <v>256008640</v>
      </c>
      <c r="B2603" t="s">
        <v>18818</v>
      </c>
      <c r="C2603" t="s">
        <v>18818</v>
      </c>
      <c r="D2603" t="s">
        <v>16416</v>
      </c>
      <c r="E2603" t="s">
        <v>927</v>
      </c>
      <c r="F2603" t="s">
        <v>549</v>
      </c>
      <c r="G2603" t="s">
        <v>15957</v>
      </c>
      <c r="H2603" t="s">
        <v>15994</v>
      </c>
      <c r="I2603">
        <v>0</v>
      </c>
      <c r="J2603" t="s">
        <v>8315</v>
      </c>
      <c r="K2603" t="s">
        <v>10898</v>
      </c>
      <c r="L2603">
        <v>25601001</v>
      </c>
      <c r="M2603">
        <v>1020201626147</v>
      </c>
    </row>
    <row r="2604" spans="1:13" x14ac:dyDescent="0.25">
      <c r="A2604">
        <v>256008658</v>
      </c>
      <c r="B2604" t="s">
        <v>18819</v>
      </c>
      <c r="C2604" t="s">
        <v>18819</v>
      </c>
      <c r="D2604" t="s">
        <v>16416</v>
      </c>
      <c r="E2604" t="s">
        <v>862</v>
      </c>
      <c r="F2604" t="s">
        <v>414</v>
      </c>
      <c r="G2604" t="s">
        <v>15957</v>
      </c>
      <c r="H2604" t="s">
        <v>15994</v>
      </c>
      <c r="I2604">
        <v>0</v>
      </c>
      <c r="J2604" t="s">
        <v>8315</v>
      </c>
      <c r="K2604" t="s">
        <v>10900</v>
      </c>
      <c r="L2604">
        <v>25601001</v>
      </c>
      <c r="M2604">
        <v>1020201624948</v>
      </c>
    </row>
    <row r="2605" spans="1:13" x14ac:dyDescent="0.25">
      <c r="A2605">
        <v>256008665</v>
      </c>
      <c r="B2605" t="s">
        <v>904</v>
      </c>
      <c r="C2605" t="s">
        <v>904</v>
      </c>
      <c r="D2605" t="s">
        <v>16416</v>
      </c>
      <c r="E2605" t="s">
        <v>906</v>
      </c>
      <c r="F2605" t="s">
        <v>549</v>
      </c>
      <c r="G2605" t="s">
        <v>15957</v>
      </c>
      <c r="H2605" t="s">
        <v>15994</v>
      </c>
      <c r="I2605">
        <v>0</v>
      </c>
      <c r="J2605" t="s">
        <v>8315</v>
      </c>
      <c r="K2605" t="s">
        <v>10902</v>
      </c>
      <c r="L2605">
        <v>25601001</v>
      </c>
      <c r="M2605">
        <v>1020201625322</v>
      </c>
    </row>
    <row r="2606" spans="1:13" x14ac:dyDescent="0.25">
      <c r="A2606">
        <v>256008721</v>
      </c>
      <c r="B2606" t="s">
        <v>18820</v>
      </c>
      <c r="C2606" t="s">
        <v>18820</v>
      </c>
      <c r="D2606" t="s">
        <v>16416</v>
      </c>
      <c r="E2606" t="s">
        <v>844</v>
      </c>
      <c r="F2606" t="s">
        <v>549</v>
      </c>
      <c r="G2606" t="s">
        <v>15957</v>
      </c>
      <c r="H2606" t="s">
        <v>15994</v>
      </c>
      <c r="I2606">
        <v>0</v>
      </c>
      <c r="J2606" t="s">
        <v>8416</v>
      </c>
      <c r="K2606" t="s">
        <v>10904</v>
      </c>
      <c r="L2606">
        <v>25601001</v>
      </c>
      <c r="M2606">
        <v>1030202044476</v>
      </c>
    </row>
    <row r="2607" spans="1:13" x14ac:dyDescent="0.25">
      <c r="A2607">
        <v>256008739</v>
      </c>
      <c r="B2607" t="s">
        <v>854</v>
      </c>
      <c r="C2607" t="s">
        <v>854</v>
      </c>
      <c r="D2607" t="s">
        <v>16416</v>
      </c>
      <c r="E2607" t="s">
        <v>856</v>
      </c>
      <c r="F2607" t="s">
        <v>321</v>
      </c>
      <c r="G2607" t="s">
        <v>15957</v>
      </c>
      <c r="H2607" t="s">
        <v>15994</v>
      </c>
      <c r="I2607">
        <v>0</v>
      </c>
      <c r="J2607" t="s">
        <v>8315</v>
      </c>
      <c r="K2607" t="s">
        <v>10906</v>
      </c>
      <c r="L2607">
        <v>25601001</v>
      </c>
      <c r="M2607">
        <v>1030202044168</v>
      </c>
    </row>
    <row r="2608" spans="1:13" x14ac:dyDescent="0.25">
      <c r="A2608">
        <v>256008778</v>
      </c>
      <c r="B2608" t="s">
        <v>18821</v>
      </c>
      <c r="C2608" t="s">
        <v>18821</v>
      </c>
      <c r="D2608" t="s">
        <v>16416</v>
      </c>
      <c r="E2608" t="s">
        <v>909</v>
      </c>
      <c r="F2608" t="s">
        <v>414</v>
      </c>
      <c r="G2608" t="s">
        <v>15957</v>
      </c>
      <c r="H2608" t="s">
        <v>15994</v>
      </c>
      <c r="I2608">
        <v>0</v>
      </c>
      <c r="J2608" t="s">
        <v>8416</v>
      </c>
      <c r="K2608" t="s">
        <v>10907</v>
      </c>
      <c r="L2608">
        <v>25601001</v>
      </c>
      <c r="M2608">
        <v>1030202044190</v>
      </c>
    </row>
    <row r="2609" spans="1:13" x14ac:dyDescent="0.25">
      <c r="A2609">
        <v>256008841</v>
      </c>
      <c r="B2609" t="s">
        <v>18822</v>
      </c>
      <c r="C2609" t="s">
        <v>18822</v>
      </c>
      <c r="D2609" t="s">
        <v>16416</v>
      </c>
      <c r="E2609" t="s">
        <v>871</v>
      </c>
      <c r="F2609" t="s">
        <v>414</v>
      </c>
      <c r="G2609" t="s">
        <v>15957</v>
      </c>
      <c r="H2609" t="s">
        <v>15994</v>
      </c>
      <c r="I2609">
        <v>0</v>
      </c>
      <c r="J2609" t="s">
        <v>8315</v>
      </c>
      <c r="K2609" t="s">
        <v>10909</v>
      </c>
      <c r="L2609">
        <v>25601001</v>
      </c>
      <c r="M2609">
        <v>1020201625267</v>
      </c>
    </row>
    <row r="2610" spans="1:13" x14ac:dyDescent="0.25">
      <c r="A2610">
        <v>256008859</v>
      </c>
      <c r="B2610" t="s">
        <v>18823</v>
      </c>
      <c r="C2610" t="s">
        <v>18823</v>
      </c>
      <c r="D2610" t="s">
        <v>16416</v>
      </c>
      <c r="E2610" t="s">
        <v>841</v>
      </c>
      <c r="F2610" t="s">
        <v>549</v>
      </c>
      <c r="G2610" t="s">
        <v>15957</v>
      </c>
      <c r="H2610" t="s">
        <v>15994</v>
      </c>
      <c r="I2610">
        <v>0</v>
      </c>
      <c r="J2610" t="s">
        <v>8315</v>
      </c>
      <c r="K2610" t="s">
        <v>10910</v>
      </c>
      <c r="L2610">
        <v>25601001</v>
      </c>
      <c r="M2610">
        <v>1020201625443</v>
      </c>
    </row>
    <row r="2611" spans="1:13" x14ac:dyDescent="0.25">
      <c r="A2611">
        <v>256008873</v>
      </c>
      <c r="B2611" t="s">
        <v>898</v>
      </c>
      <c r="C2611" t="s">
        <v>898</v>
      </c>
      <c r="D2611" t="s">
        <v>16416</v>
      </c>
      <c r="E2611" t="s">
        <v>900</v>
      </c>
      <c r="F2611" t="s">
        <v>321</v>
      </c>
      <c r="G2611" t="s">
        <v>15957</v>
      </c>
      <c r="H2611" t="s">
        <v>15994</v>
      </c>
      <c r="I2611">
        <v>0</v>
      </c>
      <c r="J2611" t="s">
        <v>8315</v>
      </c>
      <c r="K2611" t="s">
        <v>18824</v>
      </c>
      <c r="L2611">
        <v>25601001</v>
      </c>
      <c r="M2611">
        <v>1020201625861</v>
      </c>
    </row>
    <row r="2612" spans="1:13" x14ac:dyDescent="0.25">
      <c r="A2612">
        <v>256008880</v>
      </c>
      <c r="B2612" t="s">
        <v>768</v>
      </c>
      <c r="C2612" t="s">
        <v>768</v>
      </c>
      <c r="D2612" t="s">
        <v>16416</v>
      </c>
      <c r="E2612" t="s">
        <v>770</v>
      </c>
      <c r="F2612" t="s">
        <v>321</v>
      </c>
      <c r="G2612" t="s">
        <v>15957</v>
      </c>
      <c r="H2612" t="s">
        <v>15994</v>
      </c>
      <c r="I2612">
        <v>2</v>
      </c>
      <c r="J2612" t="s">
        <v>8315</v>
      </c>
      <c r="K2612" t="s">
        <v>18825</v>
      </c>
      <c r="L2612">
        <v>25601001</v>
      </c>
      <c r="M2612">
        <v>1030202044267</v>
      </c>
    </row>
    <row r="2613" spans="1:13" x14ac:dyDescent="0.25">
      <c r="A2613" t="s">
        <v>15612</v>
      </c>
      <c r="B2613" t="s">
        <v>15613</v>
      </c>
      <c r="C2613" t="s">
        <v>15613</v>
      </c>
      <c r="D2613" t="s">
        <v>16416</v>
      </c>
      <c r="E2613" t="s">
        <v>770</v>
      </c>
      <c r="F2613" t="s">
        <v>321</v>
      </c>
      <c r="G2613" t="s">
        <v>15998</v>
      </c>
      <c r="H2613" t="s">
        <v>15994</v>
      </c>
      <c r="J2613" t="s">
        <v>8315</v>
      </c>
      <c r="K2613" t="s">
        <v>8805</v>
      </c>
      <c r="L2613">
        <v>25601001</v>
      </c>
      <c r="M2613">
        <v>1030202044267</v>
      </c>
    </row>
    <row r="2614" spans="1:13" x14ac:dyDescent="0.25">
      <c r="A2614" t="s">
        <v>18826</v>
      </c>
      <c r="B2614" t="s">
        <v>18827</v>
      </c>
      <c r="C2614" t="s">
        <v>18827</v>
      </c>
      <c r="D2614" t="s">
        <v>16416</v>
      </c>
      <c r="E2614" t="s">
        <v>770</v>
      </c>
      <c r="F2614" t="s">
        <v>321</v>
      </c>
      <c r="G2614" t="s">
        <v>15998</v>
      </c>
      <c r="H2614" t="s">
        <v>15994</v>
      </c>
      <c r="J2614" t="s">
        <v>8315</v>
      </c>
      <c r="K2614" t="s">
        <v>18828</v>
      </c>
      <c r="L2614">
        <v>25601001</v>
      </c>
      <c r="M2614">
        <v>1030202044267</v>
      </c>
    </row>
    <row r="2615" spans="1:13" x14ac:dyDescent="0.25">
      <c r="A2615">
        <v>256008898</v>
      </c>
      <c r="B2615" t="s">
        <v>895</v>
      </c>
      <c r="C2615" t="s">
        <v>895</v>
      </c>
      <c r="D2615" t="s">
        <v>16416</v>
      </c>
      <c r="E2615" t="s">
        <v>897</v>
      </c>
      <c r="F2615" t="s">
        <v>321</v>
      </c>
      <c r="G2615" t="s">
        <v>15957</v>
      </c>
      <c r="H2615" t="s">
        <v>15994</v>
      </c>
      <c r="I2615">
        <v>0</v>
      </c>
      <c r="J2615" t="s">
        <v>8315</v>
      </c>
      <c r="K2615" t="s">
        <v>10914</v>
      </c>
      <c r="L2615">
        <v>25601001</v>
      </c>
      <c r="M2615">
        <v>1030202044498</v>
      </c>
    </row>
    <row r="2616" spans="1:13" x14ac:dyDescent="0.25">
      <c r="A2616">
        <v>256008979</v>
      </c>
      <c r="B2616" t="s">
        <v>836</v>
      </c>
      <c r="C2616" t="s">
        <v>836</v>
      </c>
      <c r="D2616" t="s">
        <v>16416</v>
      </c>
      <c r="E2616" t="s">
        <v>838</v>
      </c>
      <c r="F2616" t="s">
        <v>566</v>
      </c>
      <c r="G2616" t="s">
        <v>15957</v>
      </c>
      <c r="H2616" t="s">
        <v>15994</v>
      </c>
      <c r="I2616">
        <v>0</v>
      </c>
      <c r="J2616" t="s">
        <v>8315</v>
      </c>
      <c r="K2616" t="s">
        <v>10916</v>
      </c>
      <c r="L2616">
        <v>25601001</v>
      </c>
      <c r="M2616">
        <v>1020201625234</v>
      </c>
    </row>
    <row r="2617" spans="1:13" x14ac:dyDescent="0.25">
      <c r="A2617">
        <v>256008986</v>
      </c>
      <c r="B2617" t="s">
        <v>18829</v>
      </c>
      <c r="C2617" t="s">
        <v>18829</v>
      </c>
      <c r="D2617" t="s">
        <v>16416</v>
      </c>
      <c r="E2617" t="s">
        <v>853</v>
      </c>
      <c r="F2617" t="s">
        <v>414</v>
      </c>
      <c r="G2617" t="s">
        <v>15957</v>
      </c>
      <c r="H2617" t="s">
        <v>15994</v>
      </c>
      <c r="I2617">
        <v>0</v>
      </c>
      <c r="J2617" t="s">
        <v>8416</v>
      </c>
      <c r="K2617" t="s">
        <v>10917</v>
      </c>
      <c r="L2617">
        <v>25601001</v>
      </c>
      <c r="M2617">
        <v>1020201626521</v>
      </c>
    </row>
    <row r="2618" spans="1:13" x14ac:dyDescent="0.25">
      <c r="A2618">
        <v>256009108</v>
      </c>
      <c r="B2618" t="s">
        <v>851</v>
      </c>
      <c r="C2618" t="s">
        <v>851</v>
      </c>
      <c r="D2618" t="s">
        <v>16416</v>
      </c>
      <c r="E2618" t="s">
        <v>853</v>
      </c>
      <c r="F2618" t="s">
        <v>414</v>
      </c>
      <c r="G2618" t="s">
        <v>15957</v>
      </c>
      <c r="H2618" t="s">
        <v>15994</v>
      </c>
      <c r="I2618">
        <v>0</v>
      </c>
      <c r="J2618" t="s">
        <v>8315</v>
      </c>
      <c r="K2618" t="s">
        <v>10919</v>
      </c>
      <c r="L2618">
        <v>25601001</v>
      </c>
      <c r="M2618">
        <v>1020201624640</v>
      </c>
    </row>
    <row r="2619" spans="1:13" x14ac:dyDescent="0.25">
      <c r="A2619">
        <v>256009210</v>
      </c>
      <c r="B2619" t="s">
        <v>866</v>
      </c>
      <c r="C2619" t="s">
        <v>866</v>
      </c>
      <c r="D2619" t="s">
        <v>16416</v>
      </c>
      <c r="E2619" t="s">
        <v>868</v>
      </c>
      <c r="F2619" t="s">
        <v>321</v>
      </c>
      <c r="G2619" t="s">
        <v>15957</v>
      </c>
      <c r="H2619" t="s">
        <v>15994</v>
      </c>
      <c r="I2619">
        <v>0</v>
      </c>
      <c r="J2619" t="s">
        <v>8315</v>
      </c>
      <c r="K2619" t="s">
        <v>10920</v>
      </c>
      <c r="L2619">
        <v>25601001</v>
      </c>
      <c r="M2619">
        <v>1020201625575</v>
      </c>
    </row>
    <row r="2620" spans="1:13" x14ac:dyDescent="0.25">
      <c r="A2620">
        <v>256009242</v>
      </c>
      <c r="B2620" t="s">
        <v>801</v>
      </c>
      <c r="C2620" t="s">
        <v>801</v>
      </c>
      <c r="D2620" t="s">
        <v>16416</v>
      </c>
      <c r="E2620" t="s">
        <v>803</v>
      </c>
      <c r="F2620" t="s">
        <v>700</v>
      </c>
      <c r="G2620" t="s">
        <v>15957</v>
      </c>
      <c r="H2620" t="s">
        <v>15994</v>
      </c>
      <c r="I2620">
        <v>1</v>
      </c>
      <c r="J2620" t="s">
        <v>8315</v>
      </c>
      <c r="K2620" t="s">
        <v>18830</v>
      </c>
      <c r="L2620">
        <v>25601001</v>
      </c>
      <c r="M2620">
        <v>1030202044102</v>
      </c>
    </row>
    <row r="2621" spans="1:13" x14ac:dyDescent="0.25">
      <c r="A2621" t="s">
        <v>15614</v>
      </c>
      <c r="B2621" t="s">
        <v>15615</v>
      </c>
      <c r="C2621" t="s">
        <v>15615</v>
      </c>
      <c r="D2621" t="s">
        <v>16416</v>
      </c>
      <c r="E2621" t="s">
        <v>803</v>
      </c>
      <c r="F2621" t="s">
        <v>700</v>
      </c>
      <c r="G2621" t="s">
        <v>15998</v>
      </c>
      <c r="H2621" t="s">
        <v>15994</v>
      </c>
      <c r="J2621" t="s">
        <v>8315</v>
      </c>
      <c r="K2621" t="s">
        <v>16449</v>
      </c>
      <c r="L2621">
        <v>25601001</v>
      </c>
      <c r="M2621">
        <v>1030202044102</v>
      </c>
    </row>
    <row r="2622" spans="1:13" x14ac:dyDescent="0.25">
      <c r="A2622">
        <v>256009267</v>
      </c>
      <c r="B2622" t="s">
        <v>883</v>
      </c>
      <c r="C2622" t="s">
        <v>883</v>
      </c>
      <c r="D2622" t="s">
        <v>16416</v>
      </c>
      <c r="E2622" t="s">
        <v>885</v>
      </c>
      <c r="F2622" t="s">
        <v>321</v>
      </c>
      <c r="G2622" t="s">
        <v>15957</v>
      </c>
      <c r="H2622" t="s">
        <v>15994</v>
      </c>
      <c r="I2622">
        <v>0</v>
      </c>
      <c r="J2622" t="s">
        <v>8315</v>
      </c>
      <c r="K2622" t="s">
        <v>10924</v>
      </c>
      <c r="L2622">
        <v>25601001</v>
      </c>
      <c r="M2622">
        <v>1030202043420</v>
      </c>
    </row>
    <row r="2623" spans="1:13" x14ac:dyDescent="0.25">
      <c r="A2623">
        <v>256009612</v>
      </c>
      <c r="B2623" t="s">
        <v>830</v>
      </c>
      <c r="C2623" t="s">
        <v>830</v>
      </c>
      <c r="D2623" t="s">
        <v>16416</v>
      </c>
      <c r="E2623" t="s">
        <v>832</v>
      </c>
      <c r="F2623" t="s">
        <v>321</v>
      </c>
      <c r="G2623" t="s">
        <v>15957</v>
      </c>
      <c r="H2623" t="s">
        <v>15994</v>
      </c>
      <c r="I2623">
        <v>0</v>
      </c>
      <c r="J2623" t="s">
        <v>8315</v>
      </c>
      <c r="K2623" t="s">
        <v>10926</v>
      </c>
      <c r="L2623">
        <v>25601001</v>
      </c>
      <c r="M2623">
        <v>1030202044443</v>
      </c>
    </row>
    <row r="2624" spans="1:13" x14ac:dyDescent="0.25">
      <c r="A2624">
        <v>256009683</v>
      </c>
      <c r="B2624" t="s">
        <v>825</v>
      </c>
      <c r="C2624" t="s">
        <v>825</v>
      </c>
      <c r="D2624" t="s">
        <v>16416</v>
      </c>
      <c r="E2624" t="s">
        <v>827</v>
      </c>
      <c r="F2624" t="s">
        <v>321</v>
      </c>
      <c r="G2624" t="s">
        <v>15957</v>
      </c>
      <c r="H2624" t="s">
        <v>15994</v>
      </c>
      <c r="I2624">
        <v>0</v>
      </c>
      <c r="J2624" t="s">
        <v>8315</v>
      </c>
      <c r="K2624" t="s">
        <v>10927</v>
      </c>
      <c r="L2624">
        <v>25601001</v>
      </c>
      <c r="M2624">
        <v>1020201625938</v>
      </c>
    </row>
    <row r="2625" spans="1:13" x14ac:dyDescent="0.25">
      <c r="A2625">
        <v>256009690</v>
      </c>
      <c r="B2625" t="s">
        <v>8300</v>
      </c>
      <c r="C2625" t="s">
        <v>8300</v>
      </c>
      <c r="D2625" t="s">
        <v>16416</v>
      </c>
      <c r="E2625" t="s">
        <v>824</v>
      </c>
      <c r="F2625" t="s">
        <v>566</v>
      </c>
      <c r="G2625" t="s">
        <v>15957</v>
      </c>
      <c r="H2625" t="s">
        <v>15994</v>
      </c>
      <c r="I2625">
        <v>0</v>
      </c>
      <c r="J2625" t="s">
        <v>8315</v>
      </c>
      <c r="K2625" t="s">
        <v>10928</v>
      </c>
      <c r="L2625">
        <v>25601001</v>
      </c>
      <c r="M2625">
        <v>1020201625465</v>
      </c>
    </row>
    <row r="2626" spans="1:13" x14ac:dyDescent="0.25">
      <c r="A2626">
        <v>256009718</v>
      </c>
      <c r="B2626" t="s">
        <v>18831</v>
      </c>
      <c r="C2626" t="s">
        <v>18831</v>
      </c>
      <c r="D2626" t="s">
        <v>16416</v>
      </c>
      <c r="E2626" t="s">
        <v>920</v>
      </c>
      <c r="F2626" t="s">
        <v>921</v>
      </c>
      <c r="G2626" t="s">
        <v>15957</v>
      </c>
      <c r="H2626" t="s">
        <v>15994</v>
      </c>
      <c r="I2626">
        <v>0</v>
      </c>
      <c r="J2626" t="s">
        <v>8416</v>
      </c>
      <c r="K2626" t="s">
        <v>10929</v>
      </c>
      <c r="L2626">
        <v>25601001</v>
      </c>
      <c r="M2626">
        <v>1030202044223</v>
      </c>
    </row>
    <row r="2627" spans="1:13" x14ac:dyDescent="0.25">
      <c r="A2627">
        <v>256009820</v>
      </c>
      <c r="B2627" t="s">
        <v>18832</v>
      </c>
      <c r="C2627" t="s">
        <v>18832</v>
      </c>
      <c r="D2627" t="s">
        <v>16416</v>
      </c>
      <c r="E2627" t="s">
        <v>930</v>
      </c>
      <c r="F2627" t="s">
        <v>549</v>
      </c>
      <c r="G2627" t="s">
        <v>15957</v>
      </c>
      <c r="H2627" t="s">
        <v>15994</v>
      </c>
      <c r="I2627">
        <v>0</v>
      </c>
      <c r="J2627" t="s">
        <v>8315</v>
      </c>
      <c r="K2627" t="s">
        <v>10930</v>
      </c>
      <c r="L2627">
        <v>25601001</v>
      </c>
      <c r="M2627">
        <v>1030202044377</v>
      </c>
    </row>
    <row r="2628" spans="1:13" x14ac:dyDescent="0.25">
      <c r="A2628">
        <v>256009852</v>
      </c>
      <c r="B2628" t="s">
        <v>771</v>
      </c>
      <c r="C2628" t="s">
        <v>771</v>
      </c>
      <c r="D2628" t="s">
        <v>16416</v>
      </c>
      <c r="E2628" t="s">
        <v>773</v>
      </c>
      <c r="F2628" t="s">
        <v>549</v>
      </c>
      <c r="G2628" t="s">
        <v>15957</v>
      </c>
      <c r="H2628" t="s">
        <v>15994</v>
      </c>
      <c r="I2628">
        <v>0</v>
      </c>
      <c r="J2628" t="s">
        <v>8315</v>
      </c>
      <c r="K2628" t="s">
        <v>18833</v>
      </c>
      <c r="L2628">
        <v>25601001</v>
      </c>
      <c r="M2628">
        <v>1030202043959</v>
      </c>
    </row>
    <row r="2629" spans="1:13" x14ac:dyDescent="0.25">
      <c r="A2629">
        <v>256009972</v>
      </c>
      <c r="B2629" t="s">
        <v>792</v>
      </c>
      <c r="C2629" t="s">
        <v>792</v>
      </c>
      <c r="D2629" t="s">
        <v>16416</v>
      </c>
      <c r="E2629" t="s">
        <v>794</v>
      </c>
      <c r="F2629" t="s">
        <v>321</v>
      </c>
      <c r="G2629" t="s">
        <v>15957</v>
      </c>
      <c r="H2629" t="s">
        <v>15994</v>
      </c>
      <c r="I2629">
        <v>0</v>
      </c>
      <c r="J2629" t="s">
        <v>8315</v>
      </c>
      <c r="K2629" t="s">
        <v>18834</v>
      </c>
      <c r="L2629">
        <v>25601001</v>
      </c>
      <c r="M2629">
        <v>1020201625894</v>
      </c>
    </row>
    <row r="2630" spans="1:13" x14ac:dyDescent="0.25">
      <c r="A2630">
        <v>256010329</v>
      </c>
      <c r="B2630" t="s">
        <v>18835</v>
      </c>
      <c r="C2630" t="s">
        <v>18835</v>
      </c>
      <c r="D2630" t="s">
        <v>16416</v>
      </c>
      <c r="E2630" t="s">
        <v>812</v>
      </c>
      <c r="F2630" t="s">
        <v>321</v>
      </c>
      <c r="G2630" t="s">
        <v>15957</v>
      </c>
      <c r="H2630" t="s">
        <v>15994</v>
      </c>
      <c r="I2630">
        <v>0</v>
      </c>
      <c r="J2630" t="s">
        <v>8315</v>
      </c>
      <c r="K2630" t="s">
        <v>10934</v>
      </c>
      <c r="L2630">
        <v>25601001</v>
      </c>
      <c r="M2630">
        <v>1030202044487</v>
      </c>
    </row>
    <row r="2631" spans="1:13" x14ac:dyDescent="0.25">
      <c r="A2631">
        <v>256010738</v>
      </c>
      <c r="B2631" t="s">
        <v>798</v>
      </c>
      <c r="C2631" t="s">
        <v>798</v>
      </c>
      <c r="D2631" t="s">
        <v>16416</v>
      </c>
      <c r="E2631" t="s">
        <v>800</v>
      </c>
      <c r="F2631" t="s">
        <v>321</v>
      </c>
      <c r="G2631" t="s">
        <v>15957</v>
      </c>
      <c r="H2631" t="s">
        <v>15994</v>
      </c>
      <c r="I2631">
        <v>0</v>
      </c>
      <c r="J2631" t="s">
        <v>8315</v>
      </c>
      <c r="K2631" t="s">
        <v>18836</v>
      </c>
      <c r="L2631">
        <v>25601001</v>
      </c>
      <c r="M2631">
        <v>1030202043475</v>
      </c>
    </row>
    <row r="2632" spans="1:13" x14ac:dyDescent="0.25">
      <c r="A2632">
        <v>256011844</v>
      </c>
      <c r="B2632" t="s">
        <v>18837</v>
      </c>
      <c r="C2632" t="s">
        <v>18837</v>
      </c>
      <c r="D2632" t="s">
        <v>16416</v>
      </c>
      <c r="E2632" t="s">
        <v>850</v>
      </c>
      <c r="F2632" t="s">
        <v>414</v>
      </c>
      <c r="G2632" t="s">
        <v>15957</v>
      </c>
      <c r="H2632" t="s">
        <v>15994</v>
      </c>
      <c r="I2632">
        <v>0</v>
      </c>
      <c r="J2632" t="s">
        <v>8315</v>
      </c>
      <c r="K2632" t="s">
        <v>10939</v>
      </c>
      <c r="L2632">
        <v>25601001</v>
      </c>
      <c r="M2632">
        <v>1030202044091</v>
      </c>
    </row>
    <row r="2633" spans="1:13" x14ac:dyDescent="0.25">
      <c r="A2633">
        <v>256011869</v>
      </c>
      <c r="B2633" t="s">
        <v>880</v>
      </c>
      <c r="C2633" t="s">
        <v>880</v>
      </c>
      <c r="D2633" t="s">
        <v>16416</v>
      </c>
      <c r="E2633" t="s">
        <v>882</v>
      </c>
      <c r="F2633" t="s">
        <v>549</v>
      </c>
      <c r="G2633" t="s">
        <v>15957</v>
      </c>
      <c r="H2633" t="s">
        <v>15994</v>
      </c>
      <c r="I2633">
        <v>0</v>
      </c>
      <c r="J2633" t="s">
        <v>8315</v>
      </c>
      <c r="K2633" t="s">
        <v>10941</v>
      </c>
      <c r="L2633">
        <v>25601001</v>
      </c>
      <c r="M2633">
        <v>1030202044465</v>
      </c>
    </row>
    <row r="2634" spans="1:13" x14ac:dyDescent="0.25">
      <c r="A2634">
        <v>256011925</v>
      </c>
      <c r="B2634" t="s">
        <v>18838</v>
      </c>
      <c r="C2634" t="s">
        <v>18838</v>
      </c>
      <c r="D2634" t="s">
        <v>16416</v>
      </c>
      <c r="E2634" t="s">
        <v>888</v>
      </c>
      <c r="F2634" t="s">
        <v>414</v>
      </c>
      <c r="G2634" t="s">
        <v>15957</v>
      </c>
      <c r="H2634" t="s">
        <v>15994</v>
      </c>
      <c r="I2634">
        <v>0</v>
      </c>
      <c r="J2634" t="s">
        <v>8315</v>
      </c>
      <c r="K2634" t="s">
        <v>18839</v>
      </c>
      <c r="L2634">
        <v>25601001</v>
      </c>
      <c r="M2634">
        <v>1020201624585</v>
      </c>
    </row>
    <row r="2635" spans="1:13" x14ac:dyDescent="0.25">
      <c r="A2635">
        <v>256012037</v>
      </c>
      <c r="B2635" t="s">
        <v>18840</v>
      </c>
      <c r="C2635" t="s">
        <v>18840</v>
      </c>
      <c r="D2635" t="s">
        <v>16416</v>
      </c>
      <c r="E2635" t="s">
        <v>917</v>
      </c>
      <c r="F2635" t="s">
        <v>549</v>
      </c>
      <c r="G2635" t="s">
        <v>15957</v>
      </c>
      <c r="H2635" t="s">
        <v>15994</v>
      </c>
      <c r="I2635">
        <v>0</v>
      </c>
      <c r="J2635" t="s">
        <v>8416</v>
      </c>
      <c r="K2635" t="s">
        <v>10944</v>
      </c>
      <c r="L2635">
        <v>25601001</v>
      </c>
      <c r="M2635">
        <v>1030202044333</v>
      </c>
    </row>
    <row r="2636" spans="1:13" x14ac:dyDescent="0.25">
      <c r="A2636">
        <v>256012140</v>
      </c>
      <c r="B2636" t="s">
        <v>863</v>
      </c>
      <c r="C2636" t="s">
        <v>863</v>
      </c>
      <c r="D2636" t="s">
        <v>16416</v>
      </c>
      <c r="E2636" t="s">
        <v>18841</v>
      </c>
      <c r="F2636" t="s">
        <v>2021</v>
      </c>
      <c r="G2636" t="s">
        <v>15957</v>
      </c>
      <c r="H2636" t="s">
        <v>15994</v>
      </c>
      <c r="I2636">
        <v>0</v>
      </c>
      <c r="J2636" t="s">
        <v>8839</v>
      </c>
      <c r="K2636" t="s">
        <v>10945</v>
      </c>
      <c r="L2636">
        <v>25601001</v>
      </c>
      <c r="M2636">
        <v>1030202044245</v>
      </c>
    </row>
    <row r="2637" spans="1:13" x14ac:dyDescent="0.25">
      <c r="A2637">
        <v>256022540</v>
      </c>
      <c r="B2637" t="s">
        <v>777</v>
      </c>
      <c r="C2637" t="s">
        <v>777</v>
      </c>
      <c r="D2637" t="s">
        <v>16416</v>
      </c>
      <c r="E2637" t="s">
        <v>779</v>
      </c>
      <c r="F2637" t="s">
        <v>325</v>
      </c>
      <c r="G2637" t="s">
        <v>15957</v>
      </c>
      <c r="H2637" t="s">
        <v>15994</v>
      </c>
      <c r="I2637">
        <v>1</v>
      </c>
      <c r="J2637" t="s">
        <v>8416</v>
      </c>
      <c r="K2637" t="s">
        <v>10947</v>
      </c>
      <c r="L2637">
        <v>25601001</v>
      </c>
      <c r="M2637">
        <v>1110256002350</v>
      </c>
    </row>
    <row r="2638" spans="1:13" x14ac:dyDescent="0.25">
      <c r="A2638" t="s">
        <v>15616</v>
      </c>
      <c r="B2638" t="s">
        <v>15617</v>
      </c>
      <c r="C2638" t="s">
        <v>15617</v>
      </c>
      <c r="D2638" t="s">
        <v>16416</v>
      </c>
      <c r="E2638" t="s">
        <v>779</v>
      </c>
      <c r="F2638" t="s">
        <v>325</v>
      </c>
      <c r="G2638" t="s">
        <v>15998</v>
      </c>
      <c r="H2638" t="s">
        <v>15994</v>
      </c>
      <c r="J2638" t="s">
        <v>8416</v>
      </c>
      <c r="K2638" t="s">
        <v>15618</v>
      </c>
      <c r="L2638">
        <v>25601001</v>
      </c>
      <c r="M2638">
        <v>1110256002350</v>
      </c>
    </row>
    <row r="2639" spans="1:13" x14ac:dyDescent="0.25">
      <c r="A2639">
        <v>256022980</v>
      </c>
      <c r="B2639" t="s">
        <v>18842</v>
      </c>
      <c r="C2639" t="s">
        <v>18842</v>
      </c>
      <c r="D2639" t="s">
        <v>16416</v>
      </c>
      <c r="E2639" t="s">
        <v>933</v>
      </c>
      <c r="F2639" t="s">
        <v>414</v>
      </c>
      <c r="G2639" t="s">
        <v>15957</v>
      </c>
      <c r="H2639" t="s">
        <v>15994</v>
      </c>
      <c r="I2639">
        <v>0</v>
      </c>
      <c r="J2639" t="s">
        <v>8315</v>
      </c>
      <c r="K2639" t="s">
        <v>10949</v>
      </c>
      <c r="L2639">
        <v>25601001</v>
      </c>
      <c r="M2639">
        <v>1120256000908</v>
      </c>
    </row>
    <row r="2640" spans="1:13" x14ac:dyDescent="0.25">
      <c r="A2640">
        <v>256023399</v>
      </c>
      <c r="B2640" t="s">
        <v>18843</v>
      </c>
      <c r="C2640" t="s">
        <v>18843</v>
      </c>
      <c r="D2640" t="s">
        <v>16416</v>
      </c>
      <c r="E2640" t="s">
        <v>847</v>
      </c>
      <c r="F2640" t="s">
        <v>414</v>
      </c>
      <c r="G2640" t="s">
        <v>15957</v>
      </c>
      <c r="H2640" t="s">
        <v>15994</v>
      </c>
      <c r="I2640">
        <v>0</v>
      </c>
      <c r="J2640" t="s">
        <v>8315</v>
      </c>
      <c r="K2640" t="s">
        <v>10951</v>
      </c>
      <c r="L2640">
        <v>25601001</v>
      </c>
      <c r="M2640">
        <v>1150280000518</v>
      </c>
    </row>
    <row r="2641" spans="1:13" x14ac:dyDescent="0.25">
      <c r="A2641">
        <v>256997708</v>
      </c>
      <c r="B2641" t="s">
        <v>795</v>
      </c>
      <c r="C2641" t="s">
        <v>795</v>
      </c>
      <c r="D2641" t="s">
        <v>16416</v>
      </c>
      <c r="E2641" t="s">
        <v>797</v>
      </c>
      <c r="F2641" t="s">
        <v>414</v>
      </c>
      <c r="G2641" t="s">
        <v>15957</v>
      </c>
      <c r="H2641" t="s">
        <v>15994</v>
      </c>
      <c r="I2641">
        <v>0</v>
      </c>
      <c r="J2641" t="s">
        <v>8315</v>
      </c>
      <c r="K2641" t="s">
        <v>18844</v>
      </c>
      <c r="L2641">
        <v>25601001</v>
      </c>
      <c r="M2641">
        <v>1190280000173</v>
      </c>
    </row>
    <row r="2642" spans="1:13" x14ac:dyDescent="0.25">
      <c r="A2642">
        <v>257001969</v>
      </c>
      <c r="B2642" t="s">
        <v>18845</v>
      </c>
      <c r="C2642" t="s">
        <v>18845</v>
      </c>
      <c r="D2642" t="s">
        <v>16522</v>
      </c>
      <c r="E2642" t="s">
        <v>6039</v>
      </c>
      <c r="F2642" t="s">
        <v>414</v>
      </c>
      <c r="G2642" t="s">
        <v>15957</v>
      </c>
      <c r="H2642" t="s">
        <v>15994</v>
      </c>
      <c r="I2642">
        <v>0</v>
      </c>
      <c r="J2642" t="s">
        <v>8315</v>
      </c>
      <c r="K2642" t="s">
        <v>10956</v>
      </c>
      <c r="L2642">
        <v>25701001</v>
      </c>
      <c r="M2642">
        <v>1020201683699</v>
      </c>
    </row>
    <row r="2643" spans="1:13" x14ac:dyDescent="0.25">
      <c r="A2643">
        <v>257002056</v>
      </c>
      <c r="B2643" t="s">
        <v>6060</v>
      </c>
      <c r="C2643" t="s">
        <v>6060</v>
      </c>
      <c r="D2643" t="s">
        <v>16522</v>
      </c>
      <c r="E2643" t="s">
        <v>6062</v>
      </c>
      <c r="F2643" t="s">
        <v>321</v>
      </c>
      <c r="G2643" t="s">
        <v>15957</v>
      </c>
      <c r="H2643" t="s">
        <v>15994</v>
      </c>
      <c r="I2643">
        <v>0</v>
      </c>
      <c r="J2643" t="s">
        <v>8315</v>
      </c>
      <c r="K2643" t="s">
        <v>10957</v>
      </c>
      <c r="L2643">
        <v>25701001</v>
      </c>
      <c r="M2643">
        <v>1020201682995</v>
      </c>
    </row>
    <row r="2644" spans="1:13" x14ac:dyDescent="0.25">
      <c r="A2644">
        <v>257002063</v>
      </c>
      <c r="B2644" t="s">
        <v>6075</v>
      </c>
      <c r="C2644" t="s">
        <v>6075</v>
      </c>
      <c r="D2644" t="s">
        <v>16522</v>
      </c>
      <c r="E2644" t="s">
        <v>6077</v>
      </c>
      <c r="F2644" t="s">
        <v>321</v>
      </c>
      <c r="G2644" t="s">
        <v>15957</v>
      </c>
      <c r="H2644" t="s">
        <v>15994</v>
      </c>
      <c r="I2644">
        <v>0</v>
      </c>
      <c r="J2644" t="s">
        <v>8315</v>
      </c>
      <c r="K2644" t="s">
        <v>10958</v>
      </c>
      <c r="L2644">
        <v>25701001</v>
      </c>
      <c r="M2644">
        <v>1020201683248</v>
      </c>
    </row>
    <row r="2645" spans="1:13" x14ac:dyDescent="0.25">
      <c r="A2645">
        <v>257002088</v>
      </c>
      <c r="B2645" t="s">
        <v>6054</v>
      </c>
      <c r="C2645" t="s">
        <v>6054</v>
      </c>
      <c r="D2645" t="s">
        <v>16522</v>
      </c>
      <c r="E2645" t="s">
        <v>6056</v>
      </c>
      <c r="F2645" t="s">
        <v>321</v>
      </c>
      <c r="G2645" t="s">
        <v>15957</v>
      </c>
      <c r="H2645" t="s">
        <v>15994</v>
      </c>
      <c r="I2645">
        <v>1</v>
      </c>
      <c r="J2645" t="s">
        <v>8315</v>
      </c>
      <c r="K2645" t="s">
        <v>10960</v>
      </c>
      <c r="L2645">
        <v>25701001</v>
      </c>
      <c r="M2645">
        <v>1020201683083</v>
      </c>
    </row>
    <row r="2646" spans="1:13" x14ac:dyDescent="0.25">
      <c r="A2646" t="s">
        <v>15619</v>
      </c>
      <c r="B2646" t="s">
        <v>15620</v>
      </c>
      <c r="C2646" t="s">
        <v>15620</v>
      </c>
      <c r="D2646" t="s">
        <v>16522</v>
      </c>
      <c r="E2646" t="s">
        <v>6056</v>
      </c>
      <c r="F2646" t="s">
        <v>321</v>
      </c>
      <c r="G2646" t="s">
        <v>15998</v>
      </c>
      <c r="H2646" t="s">
        <v>15994</v>
      </c>
      <c r="J2646" t="s">
        <v>8315</v>
      </c>
      <c r="K2646" t="s">
        <v>12906</v>
      </c>
      <c r="L2646">
        <v>25701001</v>
      </c>
      <c r="M2646">
        <v>1020201683083</v>
      </c>
    </row>
    <row r="2647" spans="1:13" x14ac:dyDescent="0.25">
      <c r="A2647">
        <v>257002095</v>
      </c>
      <c r="B2647" t="s">
        <v>18846</v>
      </c>
      <c r="C2647" t="s">
        <v>18846</v>
      </c>
      <c r="D2647" t="s">
        <v>16522</v>
      </c>
      <c r="E2647" t="s">
        <v>6048</v>
      </c>
      <c r="F2647" t="s">
        <v>414</v>
      </c>
      <c r="G2647" t="s">
        <v>15957</v>
      </c>
      <c r="H2647" t="s">
        <v>15994</v>
      </c>
      <c r="I2647">
        <v>0</v>
      </c>
      <c r="J2647" t="s">
        <v>8315</v>
      </c>
      <c r="K2647" t="s">
        <v>10961</v>
      </c>
      <c r="L2647">
        <v>25701001</v>
      </c>
      <c r="M2647">
        <v>1020201683589</v>
      </c>
    </row>
    <row r="2648" spans="1:13" x14ac:dyDescent="0.25">
      <c r="A2648">
        <v>257002120</v>
      </c>
      <c r="B2648" t="s">
        <v>18847</v>
      </c>
      <c r="C2648" t="s">
        <v>18847</v>
      </c>
      <c r="D2648" t="s">
        <v>16522</v>
      </c>
      <c r="E2648" t="s">
        <v>6045</v>
      </c>
      <c r="F2648" t="s">
        <v>414</v>
      </c>
      <c r="G2648" t="s">
        <v>15957</v>
      </c>
      <c r="H2648" t="s">
        <v>15994</v>
      </c>
      <c r="I2648">
        <v>0</v>
      </c>
      <c r="J2648" t="s">
        <v>8315</v>
      </c>
      <c r="K2648" t="s">
        <v>10962</v>
      </c>
      <c r="L2648">
        <v>25701001</v>
      </c>
      <c r="M2648">
        <v>1020201683820</v>
      </c>
    </row>
    <row r="2649" spans="1:13" x14ac:dyDescent="0.25">
      <c r="A2649">
        <v>257002137</v>
      </c>
      <c r="B2649" t="s">
        <v>6084</v>
      </c>
      <c r="C2649" t="s">
        <v>6084</v>
      </c>
      <c r="D2649" t="s">
        <v>16522</v>
      </c>
      <c r="E2649" t="s">
        <v>6086</v>
      </c>
      <c r="F2649" t="s">
        <v>657</v>
      </c>
      <c r="G2649" t="s">
        <v>15957</v>
      </c>
      <c r="H2649" t="s">
        <v>15994</v>
      </c>
      <c r="I2649">
        <v>1</v>
      </c>
      <c r="J2649" t="s">
        <v>8315</v>
      </c>
      <c r="K2649" t="s">
        <v>10965</v>
      </c>
      <c r="L2649">
        <v>25701001</v>
      </c>
      <c r="M2649">
        <v>1020201683105</v>
      </c>
    </row>
    <row r="2650" spans="1:13" x14ac:dyDescent="0.25">
      <c r="A2650" t="s">
        <v>15621</v>
      </c>
      <c r="B2650" t="s">
        <v>15622</v>
      </c>
      <c r="C2650" t="s">
        <v>15622</v>
      </c>
      <c r="D2650" t="s">
        <v>16522</v>
      </c>
      <c r="E2650" t="s">
        <v>6086</v>
      </c>
      <c r="F2650" t="s">
        <v>657</v>
      </c>
      <c r="G2650" t="s">
        <v>15998</v>
      </c>
      <c r="H2650" t="s">
        <v>15994</v>
      </c>
      <c r="J2650" t="s">
        <v>8315</v>
      </c>
      <c r="K2650" t="s">
        <v>15623</v>
      </c>
      <c r="L2650">
        <v>25701001</v>
      </c>
      <c r="M2650">
        <v>1020201683105</v>
      </c>
    </row>
    <row r="2651" spans="1:13" x14ac:dyDescent="0.25">
      <c r="A2651">
        <v>257002169</v>
      </c>
      <c r="B2651" t="s">
        <v>18848</v>
      </c>
      <c r="C2651" t="s">
        <v>18848</v>
      </c>
      <c r="D2651" t="s">
        <v>16522</v>
      </c>
      <c r="E2651" t="s">
        <v>6030</v>
      </c>
      <c r="F2651" t="s">
        <v>414</v>
      </c>
      <c r="G2651" t="s">
        <v>15957</v>
      </c>
      <c r="H2651" t="s">
        <v>15994</v>
      </c>
      <c r="I2651">
        <v>0</v>
      </c>
      <c r="J2651" t="s">
        <v>8315</v>
      </c>
      <c r="K2651" t="s">
        <v>10966</v>
      </c>
      <c r="L2651">
        <v>25701001</v>
      </c>
      <c r="M2651">
        <v>1020201683590</v>
      </c>
    </row>
    <row r="2652" spans="1:13" x14ac:dyDescent="0.25">
      <c r="A2652">
        <v>257002200</v>
      </c>
      <c r="B2652" t="s">
        <v>6066</v>
      </c>
      <c r="C2652" t="s">
        <v>6066</v>
      </c>
      <c r="D2652" t="s">
        <v>16522</v>
      </c>
      <c r="E2652" t="s">
        <v>6068</v>
      </c>
      <c r="F2652" t="s">
        <v>321</v>
      </c>
      <c r="G2652" t="s">
        <v>15957</v>
      </c>
      <c r="H2652" t="s">
        <v>15994</v>
      </c>
      <c r="I2652">
        <v>0</v>
      </c>
      <c r="J2652" t="s">
        <v>8315</v>
      </c>
      <c r="K2652" t="s">
        <v>10968</v>
      </c>
      <c r="L2652">
        <v>25701001</v>
      </c>
      <c r="M2652">
        <v>1020201682984</v>
      </c>
    </row>
    <row r="2653" spans="1:13" x14ac:dyDescent="0.25">
      <c r="A2653">
        <v>257002218</v>
      </c>
      <c r="B2653" t="s">
        <v>18849</v>
      </c>
      <c r="C2653" t="s">
        <v>18849</v>
      </c>
      <c r="D2653" t="s">
        <v>16522</v>
      </c>
      <c r="E2653" t="s">
        <v>18850</v>
      </c>
      <c r="F2653" t="s">
        <v>414</v>
      </c>
      <c r="G2653" t="s">
        <v>15957</v>
      </c>
      <c r="H2653" t="s">
        <v>15994</v>
      </c>
      <c r="I2653">
        <v>0</v>
      </c>
      <c r="J2653" t="s">
        <v>8315</v>
      </c>
      <c r="K2653" t="s">
        <v>10970</v>
      </c>
      <c r="L2653">
        <v>25701001</v>
      </c>
      <c r="M2653">
        <v>1020201683853</v>
      </c>
    </row>
    <row r="2654" spans="1:13" x14ac:dyDescent="0.25">
      <c r="A2654">
        <v>257002225</v>
      </c>
      <c r="B2654" t="s">
        <v>18851</v>
      </c>
      <c r="C2654" t="s">
        <v>18851</v>
      </c>
      <c r="D2654" t="s">
        <v>16522</v>
      </c>
      <c r="E2654" t="s">
        <v>6071</v>
      </c>
      <c r="F2654" t="s">
        <v>414</v>
      </c>
      <c r="G2654" t="s">
        <v>15957</v>
      </c>
      <c r="H2654" t="s">
        <v>15994</v>
      </c>
      <c r="I2654">
        <v>0</v>
      </c>
      <c r="J2654" t="s">
        <v>8315</v>
      </c>
      <c r="K2654" t="s">
        <v>10972</v>
      </c>
      <c r="L2654">
        <v>25701001</v>
      </c>
      <c r="M2654">
        <v>1020201683402</v>
      </c>
    </row>
    <row r="2655" spans="1:13" x14ac:dyDescent="0.25">
      <c r="A2655">
        <v>257002232</v>
      </c>
      <c r="B2655" t="s">
        <v>18852</v>
      </c>
      <c r="C2655" t="s">
        <v>18852</v>
      </c>
      <c r="D2655" t="s">
        <v>16522</v>
      </c>
      <c r="E2655" t="s">
        <v>6036</v>
      </c>
      <c r="F2655" t="s">
        <v>414</v>
      </c>
      <c r="G2655" t="s">
        <v>15957</v>
      </c>
      <c r="H2655" t="s">
        <v>15994</v>
      </c>
      <c r="I2655">
        <v>0</v>
      </c>
      <c r="J2655" t="s">
        <v>8315</v>
      </c>
      <c r="K2655" t="s">
        <v>10974</v>
      </c>
      <c r="L2655">
        <v>25701001</v>
      </c>
      <c r="M2655">
        <v>1020201683370</v>
      </c>
    </row>
    <row r="2656" spans="1:13" x14ac:dyDescent="0.25">
      <c r="A2656">
        <v>257002289</v>
      </c>
      <c r="B2656" t="s">
        <v>18853</v>
      </c>
      <c r="C2656" t="s">
        <v>18853</v>
      </c>
      <c r="D2656" t="s">
        <v>16522</v>
      </c>
      <c r="E2656" t="s">
        <v>6027</v>
      </c>
      <c r="F2656" t="s">
        <v>414</v>
      </c>
      <c r="G2656" t="s">
        <v>15957</v>
      </c>
      <c r="H2656" t="s">
        <v>15994</v>
      </c>
      <c r="I2656">
        <v>0</v>
      </c>
      <c r="J2656" t="s">
        <v>8315</v>
      </c>
      <c r="K2656" t="s">
        <v>10976</v>
      </c>
      <c r="L2656">
        <v>25701001</v>
      </c>
      <c r="M2656">
        <v>1020201683413</v>
      </c>
    </row>
    <row r="2657" spans="1:13" x14ac:dyDescent="0.25">
      <c r="A2657">
        <v>257002426</v>
      </c>
      <c r="B2657" t="s">
        <v>18854</v>
      </c>
      <c r="C2657" t="s">
        <v>18854</v>
      </c>
      <c r="D2657" t="s">
        <v>16522</v>
      </c>
      <c r="E2657" t="s">
        <v>6053</v>
      </c>
      <c r="F2657" t="s">
        <v>321</v>
      </c>
      <c r="G2657" t="s">
        <v>15957</v>
      </c>
      <c r="H2657" t="s">
        <v>15994</v>
      </c>
      <c r="I2657">
        <v>0</v>
      </c>
      <c r="J2657" t="s">
        <v>8315</v>
      </c>
      <c r="K2657" t="s">
        <v>10980</v>
      </c>
      <c r="L2657">
        <v>25701001</v>
      </c>
      <c r="M2657">
        <v>1020201683260</v>
      </c>
    </row>
    <row r="2658" spans="1:13" x14ac:dyDescent="0.25">
      <c r="A2658">
        <v>257002472</v>
      </c>
      <c r="B2658" t="s">
        <v>18855</v>
      </c>
      <c r="C2658" t="s">
        <v>18855</v>
      </c>
      <c r="D2658" t="s">
        <v>16522</v>
      </c>
      <c r="E2658" t="s">
        <v>6042</v>
      </c>
      <c r="F2658" t="s">
        <v>414</v>
      </c>
      <c r="G2658" t="s">
        <v>15957</v>
      </c>
      <c r="H2658" t="s">
        <v>15994</v>
      </c>
      <c r="I2658">
        <v>0</v>
      </c>
      <c r="J2658" t="s">
        <v>8315</v>
      </c>
      <c r="K2658" t="s">
        <v>10982</v>
      </c>
      <c r="L2658">
        <v>25701001</v>
      </c>
      <c r="M2658">
        <v>1020201683512</v>
      </c>
    </row>
    <row r="2659" spans="1:13" x14ac:dyDescent="0.25">
      <c r="A2659">
        <v>257003074</v>
      </c>
      <c r="B2659" t="s">
        <v>18856</v>
      </c>
      <c r="C2659" t="s">
        <v>18856</v>
      </c>
      <c r="D2659" t="s">
        <v>16522</v>
      </c>
      <c r="E2659" t="s">
        <v>6074</v>
      </c>
      <c r="F2659" t="s">
        <v>321</v>
      </c>
      <c r="G2659" t="s">
        <v>15957</v>
      </c>
      <c r="H2659" t="s">
        <v>15994</v>
      </c>
      <c r="I2659">
        <v>0</v>
      </c>
      <c r="J2659" t="s">
        <v>8315</v>
      </c>
      <c r="K2659" t="s">
        <v>10983</v>
      </c>
      <c r="L2659">
        <v>25701001</v>
      </c>
      <c r="M2659">
        <v>1020201684150</v>
      </c>
    </row>
    <row r="2660" spans="1:13" x14ac:dyDescent="0.25">
      <c r="A2660">
        <v>257003518</v>
      </c>
      <c r="B2660" t="s">
        <v>18857</v>
      </c>
      <c r="C2660" t="s">
        <v>18857</v>
      </c>
      <c r="D2660" t="s">
        <v>16522</v>
      </c>
      <c r="E2660" t="s">
        <v>6065</v>
      </c>
      <c r="F2660" t="s">
        <v>321</v>
      </c>
      <c r="G2660" t="s">
        <v>15957</v>
      </c>
      <c r="H2660" t="s">
        <v>15994</v>
      </c>
      <c r="I2660">
        <v>0</v>
      </c>
      <c r="J2660" t="s">
        <v>8315</v>
      </c>
      <c r="K2660" t="s">
        <v>10985</v>
      </c>
      <c r="L2660">
        <v>25701001</v>
      </c>
      <c r="M2660">
        <v>1020201683721</v>
      </c>
    </row>
    <row r="2661" spans="1:13" x14ac:dyDescent="0.25">
      <c r="A2661">
        <v>257003564</v>
      </c>
      <c r="B2661" t="s">
        <v>6031</v>
      </c>
      <c r="C2661" t="s">
        <v>6031</v>
      </c>
      <c r="D2661" t="s">
        <v>16522</v>
      </c>
      <c r="E2661" t="s">
        <v>18858</v>
      </c>
      <c r="F2661" t="s">
        <v>321</v>
      </c>
      <c r="G2661" t="s">
        <v>15957</v>
      </c>
      <c r="H2661" t="s">
        <v>15994</v>
      </c>
      <c r="I2661">
        <v>0</v>
      </c>
      <c r="J2661" t="s">
        <v>8315</v>
      </c>
      <c r="K2661" t="s">
        <v>10987</v>
      </c>
      <c r="L2661">
        <v>25701001</v>
      </c>
      <c r="M2661">
        <v>1020201683160</v>
      </c>
    </row>
    <row r="2662" spans="1:13" x14ac:dyDescent="0.25">
      <c r="A2662">
        <v>257004705</v>
      </c>
      <c r="B2662" t="s">
        <v>944</v>
      </c>
      <c r="C2662" t="s">
        <v>944</v>
      </c>
      <c r="D2662" t="s">
        <v>16522</v>
      </c>
      <c r="E2662" t="s">
        <v>946</v>
      </c>
      <c r="F2662" t="s">
        <v>321</v>
      </c>
      <c r="G2662" t="s">
        <v>15957</v>
      </c>
      <c r="H2662" t="s">
        <v>15994</v>
      </c>
      <c r="I2662">
        <v>0</v>
      </c>
      <c r="J2662" t="s">
        <v>8315</v>
      </c>
      <c r="K2662" t="s">
        <v>18859</v>
      </c>
      <c r="L2662">
        <v>25701001</v>
      </c>
      <c r="M2662">
        <v>1020201686988</v>
      </c>
    </row>
    <row r="2663" spans="1:13" x14ac:dyDescent="0.25">
      <c r="A2663">
        <v>257005480</v>
      </c>
      <c r="B2663" t="s">
        <v>6087</v>
      </c>
      <c r="C2663" t="s">
        <v>6087</v>
      </c>
      <c r="D2663" t="s">
        <v>16522</v>
      </c>
      <c r="E2663" t="s">
        <v>6089</v>
      </c>
      <c r="F2663" t="s">
        <v>321</v>
      </c>
      <c r="G2663" t="s">
        <v>15957</v>
      </c>
      <c r="H2663" t="s">
        <v>15994</v>
      </c>
      <c r="I2663">
        <v>0</v>
      </c>
      <c r="J2663" t="s">
        <v>8315</v>
      </c>
      <c r="K2663" t="s">
        <v>10991</v>
      </c>
      <c r="L2663">
        <v>25701001</v>
      </c>
      <c r="M2663">
        <v>1020201683017</v>
      </c>
    </row>
    <row r="2664" spans="1:13" x14ac:dyDescent="0.25">
      <c r="A2664">
        <v>257010265</v>
      </c>
      <c r="B2664" t="s">
        <v>18861</v>
      </c>
      <c r="C2664" t="s">
        <v>18861</v>
      </c>
      <c r="D2664" t="s">
        <v>16522</v>
      </c>
      <c r="E2664" t="s">
        <v>6059</v>
      </c>
      <c r="F2664" t="s">
        <v>414</v>
      </c>
      <c r="G2664" t="s">
        <v>15957</v>
      </c>
      <c r="H2664" t="s">
        <v>15994</v>
      </c>
      <c r="I2664">
        <v>0</v>
      </c>
      <c r="J2664" t="s">
        <v>8315</v>
      </c>
      <c r="K2664" t="s">
        <v>10996</v>
      </c>
      <c r="L2664">
        <v>25701001</v>
      </c>
      <c r="M2664">
        <v>1120280044060</v>
      </c>
    </row>
    <row r="2665" spans="1:13" x14ac:dyDescent="0.25">
      <c r="A2665">
        <v>258007071</v>
      </c>
      <c r="B2665" t="s">
        <v>18863</v>
      </c>
      <c r="C2665" t="s">
        <v>18863</v>
      </c>
      <c r="D2665" t="s">
        <v>18864</v>
      </c>
      <c r="E2665" t="s">
        <v>1109</v>
      </c>
      <c r="F2665" t="s">
        <v>414</v>
      </c>
      <c r="G2665" t="s">
        <v>15957</v>
      </c>
      <c r="H2665" t="s">
        <v>15994</v>
      </c>
      <c r="I2665">
        <v>0</v>
      </c>
      <c r="J2665" t="s">
        <v>8315</v>
      </c>
      <c r="K2665" t="s">
        <v>11001</v>
      </c>
      <c r="L2665">
        <v>25801001</v>
      </c>
      <c r="M2665">
        <v>1020201700023</v>
      </c>
    </row>
    <row r="2666" spans="1:13" x14ac:dyDescent="0.25">
      <c r="A2666">
        <v>258007089</v>
      </c>
      <c r="B2666" t="s">
        <v>18865</v>
      </c>
      <c r="C2666" t="s">
        <v>18865</v>
      </c>
      <c r="D2666" t="s">
        <v>18864</v>
      </c>
      <c r="E2666" t="s">
        <v>8304</v>
      </c>
      <c r="F2666" t="s">
        <v>414</v>
      </c>
      <c r="G2666" t="s">
        <v>15957</v>
      </c>
      <c r="H2666" t="s">
        <v>15994</v>
      </c>
      <c r="I2666">
        <v>0</v>
      </c>
      <c r="J2666" t="s">
        <v>8315</v>
      </c>
      <c r="K2666" t="s">
        <v>11002</v>
      </c>
      <c r="L2666">
        <v>25801001</v>
      </c>
      <c r="M2666">
        <v>1020201700067</v>
      </c>
    </row>
    <row r="2667" spans="1:13" x14ac:dyDescent="0.25">
      <c r="A2667">
        <v>258007106</v>
      </c>
      <c r="B2667" t="s">
        <v>18866</v>
      </c>
      <c r="C2667" t="s">
        <v>18866</v>
      </c>
      <c r="D2667" t="s">
        <v>18864</v>
      </c>
      <c r="E2667" t="s">
        <v>1124</v>
      </c>
      <c r="F2667" t="s">
        <v>414</v>
      </c>
      <c r="G2667" t="s">
        <v>15957</v>
      </c>
      <c r="H2667" t="s">
        <v>15994</v>
      </c>
      <c r="I2667">
        <v>0</v>
      </c>
      <c r="J2667" t="s">
        <v>8315</v>
      </c>
      <c r="K2667" t="s">
        <v>11003</v>
      </c>
      <c r="L2667">
        <v>25801001</v>
      </c>
      <c r="M2667">
        <v>1020201700199</v>
      </c>
    </row>
    <row r="2668" spans="1:13" x14ac:dyDescent="0.25">
      <c r="A2668">
        <v>258007113</v>
      </c>
      <c r="B2668" t="s">
        <v>18867</v>
      </c>
      <c r="C2668" t="s">
        <v>18867</v>
      </c>
      <c r="D2668" t="s">
        <v>18864</v>
      </c>
      <c r="E2668" t="s">
        <v>1097</v>
      </c>
      <c r="F2668" t="s">
        <v>414</v>
      </c>
      <c r="G2668" t="s">
        <v>15957</v>
      </c>
      <c r="H2668" t="s">
        <v>15994</v>
      </c>
      <c r="I2668">
        <v>0</v>
      </c>
      <c r="J2668" t="s">
        <v>8315</v>
      </c>
      <c r="K2668" t="s">
        <v>11004</v>
      </c>
      <c r="L2668">
        <v>25801001</v>
      </c>
      <c r="M2668">
        <v>1020201700122</v>
      </c>
    </row>
    <row r="2669" spans="1:13" x14ac:dyDescent="0.25">
      <c r="A2669">
        <v>258007138</v>
      </c>
      <c r="B2669" t="s">
        <v>1056</v>
      </c>
      <c r="C2669" t="s">
        <v>1056</v>
      </c>
      <c r="D2669" t="s">
        <v>18864</v>
      </c>
      <c r="E2669" t="s">
        <v>18868</v>
      </c>
      <c r="F2669" t="s">
        <v>321</v>
      </c>
      <c r="G2669" t="s">
        <v>15957</v>
      </c>
      <c r="H2669" t="s">
        <v>15994</v>
      </c>
      <c r="I2669">
        <v>2</v>
      </c>
      <c r="J2669" t="s">
        <v>8315</v>
      </c>
      <c r="K2669" t="s">
        <v>18869</v>
      </c>
      <c r="L2669">
        <v>25801001</v>
      </c>
      <c r="M2669">
        <v>1020201700430</v>
      </c>
    </row>
    <row r="2670" spans="1:13" x14ac:dyDescent="0.25">
      <c r="A2670" t="s">
        <v>15627</v>
      </c>
      <c r="B2670" t="s">
        <v>15628</v>
      </c>
      <c r="C2670" t="s">
        <v>15628</v>
      </c>
      <c r="D2670" t="s">
        <v>18864</v>
      </c>
      <c r="E2670" t="s">
        <v>18868</v>
      </c>
      <c r="F2670" t="s">
        <v>321</v>
      </c>
      <c r="G2670" t="s">
        <v>15998</v>
      </c>
      <c r="H2670" t="s">
        <v>15994</v>
      </c>
      <c r="J2670" t="s">
        <v>8315</v>
      </c>
      <c r="K2670" t="s">
        <v>18870</v>
      </c>
      <c r="L2670">
        <v>25801001</v>
      </c>
      <c r="M2670">
        <v>1020201700430</v>
      </c>
    </row>
    <row r="2671" spans="1:13" x14ac:dyDescent="0.25">
      <c r="A2671" t="s">
        <v>15629</v>
      </c>
      <c r="B2671" t="s">
        <v>15630</v>
      </c>
      <c r="C2671" t="s">
        <v>15630</v>
      </c>
      <c r="D2671" t="s">
        <v>18864</v>
      </c>
      <c r="E2671" t="s">
        <v>18868</v>
      </c>
      <c r="F2671" t="s">
        <v>321</v>
      </c>
      <c r="G2671" t="s">
        <v>15998</v>
      </c>
      <c r="H2671" t="s">
        <v>15994</v>
      </c>
      <c r="J2671" t="s">
        <v>8315</v>
      </c>
      <c r="K2671" t="s">
        <v>18871</v>
      </c>
      <c r="L2671">
        <v>25801001</v>
      </c>
      <c r="M2671">
        <v>1020201700430</v>
      </c>
    </row>
    <row r="2672" spans="1:13" x14ac:dyDescent="0.25">
      <c r="A2672">
        <v>258007145</v>
      </c>
      <c r="B2672" t="s">
        <v>1047</v>
      </c>
      <c r="C2672" t="s">
        <v>1047</v>
      </c>
      <c r="D2672" t="s">
        <v>18864</v>
      </c>
      <c r="E2672" t="s">
        <v>18872</v>
      </c>
      <c r="F2672" t="s">
        <v>325</v>
      </c>
      <c r="G2672" t="s">
        <v>15957</v>
      </c>
      <c r="H2672" t="s">
        <v>15994</v>
      </c>
      <c r="I2672">
        <v>2</v>
      </c>
      <c r="J2672" t="s">
        <v>8315</v>
      </c>
      <c r="K2672" t="s">
        <v>18873</v>
      </c>
      <c r="L2672">
        <v>25801001</v>
      </c>
      <c r="M2672">
        <v>1020201700826</v>
      </c>
    </row>
    <row r="2673" spans="1:13" x14ac:dyDescent="0.25">
      <c r="A2673" t="s">
        <v>15631</v>
      </c>
      <c r="B2673" t="s">
        <v>15632</v>
      </c>
      <c r="C2673" t="s">
        <v>15632</v>
      </c>
      <c r="D2673" t="s">
        <v>18864</v>
      </c>
      <c r="E2673" t="s">
        <v>18872</v>
      </c>
      <c r="F2673" t="s">
        <v>325</v>
      </c>
      <c r="G2673" t="s">
        <v>15998</v>
      </c>
      <c r="H2673" t="s">
        <v>15994</v>
      </c>
      <c r="J2673" t="s">
        <v>8315</v>
      </c>
      <c r="K2673" t="s">
        <v>18874</v>
      </c>
      <c r="L2673">
        <v>25801001</v>
      </c>
      <c r="M2673">
        <v>1020201700826</v>
      </c>
    </row>
    <row r="2674" spans="1:13" x14ac:dyDescent="0.25">
      <c r="A2674" t="s">
        <v>15633</v>
      </c>
      <c r="B2674" t="s">
        <v>15634</v>
      </c>
      <c r="C2674" t="s">
        <v>15634</v>
      </c>
      <c r="D2674" t="s">
        <v>18864</v>
      </c>
      <c r="E2674" t="s">
        <v>18872</v>
      </c>
      <c r="F2674" t="s">
        <v>325</v>
      </c>
      <c r="G2674" t="s">
        <v>15998</v>
      </c>
      <c r="H2674" t="s">
        <v>15994</v>
      </c>
      <c r="J2674" t="s">
        <v>8315</v>
      </c>
      <c r="K2674" t="s">
        <v>18875</v>
      </c>
      <c r="L2674">
        <v>25801001</v>
      </c>
      <c r="M2674">
        <v>1020201700826</v>
      </c>
    </row>
    <row r="2675" spans="1:13" x14ac:dyDescent="0.25">
      <c r="A2675">
        <v>258007160</v>
      </c>
      <c r="B2675" t="s">
        <v>1059</v>
      </c>
      <c r="C2675" t="s">
        <v>1059</v>
      </c>
      <c r="D2675" t="s">
        <v>18864</v>
      </c>
      <c r="E2675" t="s">
        <v>1061</v>
      </c>
      <c r="F2675" t="s">
        <v>321</v>
      </c>
      <c r="G2675" t="s">
        <v>15957</v>
      </c>
      <c r="H2675" t="s">
        <v>15994</v>
      </c>
      <c r="I2675">
        <v>2</v>
      </c>
      <c r="J2675" t="s">
        <v>8315</v>
      </c>
      <c r="K2675" t="s">
        <v>18876</v>
      </c>
      <c r="L2675">
        <v>25801001</v>
      </c>
      <c r="M2675">
        <v>1020201700650</v>
      </c>
    </row>
    <row r="2676" spans="1:13" x14ac:dyDescent="0.25">
      <c r="A2676" t="s">
        <v>15635</v>
      </c>
      <c r="B2676" t="s">
        <v>15636</v>
      </c>
      <c r="C2676" t="s">
        <v>15636</v>
      </c>
      <c r="D2676" t="s">
        <v>18864</v>
      </c>
      <c r="E2676" t="s">
        <v>1061</v>
      </c>
      <c r="F2676" t="s">
        <v>321</v>
      </c>
      <c r="G2676" t="s">
        <v>15998</v>
      </c>
      <c r="H2676" t="s">
        <v>15994</v>
      </c>
      <c r="J2676" t="s">
        <v>8315</v>
      </c>
      <c r="K2676" t="s">
        <v>18877</v>
      </c>
      <c r="L2676">
        <v>25801001</v>
      </c>
      <c r="M2676">
        <v>1020201700650</v>
      </c>
    </row>
    <row r="2677" spans="1:13" x14ac:dyDescent="0.25">
      <c r="A2677" t="s">
        <v>15637</v>
      </c>
      <c r="B2677" t="s">
        <v>15638</v>
      </c>
      <c r="C2677" t="s">
        <v>15638</v>
      </c>
      <c r="D2677" t="s">
        <v>18864</v>
      </c>
      <c r="E2677" t="s">
        <v>1061</v>
      </c>
      <c r="F2677" t="s">
        <v>321</v>
      </c>
      <c r="G2677" t="s">
        <v>15998</v>
      </c>
      <c r="H2677" t="s">
        <v>15994</v>
      </c>
      <c r="J2677" t="s">
        <v>8315</v>
      </c>
      <c r="K2677" t="s">
        <v>18878</v>
      </c>
      <c r="L2677">
        <v>25801001</v>
      </c>
      <c r="M2677">
        <v>1020201700650</v>
      </c>
    </row>
    <row r="2678" spans="1:13" x14ac:dyDescent="0.25">
      <c r="A2678">
        <v>258007177</v>
      </c>
      <c r="B2678" t="s">
        <v>1053</v>
      </c>
      <c r="C2678" t="s">
        <v>1053</v>
      </c>
      <c r="D2678" t="s">
        <v>18864</v>
      </c>
      <c r="E2678" t="s">
        <v>18879</v>
      </c>
      <c r="F2678" t="s">
        <v>325</v>
      </c>
      <c r="G2678" t="s">
        <v>15957</v>
      </c>
      <c r="H2678" t="s">
        <v>15994</v>
      </c>
      <c r="I2678">
        <v>1</v>
      </c>
      <c r="J2678" t="s">
        <v>8315</v>
      </c>
      <c r="K2678" t="s">
        <v>18880</v>
      </c>
      <c r="L2678">
        <v>25801001</v>
      </c>
      <c r="M2678">
        <v>1020201701300</v>
      </c>
    </row>
    <row r="2679" spans="1:13" x14ac:dyDescent="0.25">
      <c r="A2679" t="s">
        <v>15639</v>
      </c>
      <c r="B2679" t="s">
        <v>15640</v>
      </c>
      <c r="C2679" t="s">
        <v>15640</v>
      </c>
      <c r="D2679" t="s">
        <v>18864</v>
      </c>
      <c r="E2679" t="s">
        <v>18879</v>
      </c>
      <c r="F2679" t="s">
        <v>325</v>
      </c>
      <c r="G2679" t="s">
        <v>15998</v>
      </c>
      <c r="H2679" t="s">
        <v>15994</v>
      </c>
      <c r="J2679" t="s">
        <v>8315</v>
      </c>
      <c r="K2679" t="s">
        <v>18881</v>
      </c>
      <c r="L2679">
        <v>25801001</v>
      </c>
      <c r="M2679">
        <v>1020201701300</v>
      </c>
    </row>
    <row r="2680" spans="1:13" x14ac:dyDescent="0.25">
      <c r="A2680">
        <v>258007184</v>
      </c>
      <c r="B2680" t="s">
        <v>1062</v>
      </c>
      <c r="C2680" t="s">
        <v>1062</v>
      </c>
      <c r="D2680" t="s">
        <v>18864</v>
      </c>
      <c r="E2680" t="s">
        <v>1064</v>
      </c>
      <c r="F2680" t="s">
        <v>321</v>
      </c>
      <c r="G2680" t="s">
        <v>15957</v>
      </c>
      <c r="H2680" t="s">
        <v>15994</v>
      </c>
      <c r="I2680">
        <v>0</v>
      </c>
      <c r="J2680" t="s">
        <v>8315</v>
      </c>
      <c r="K2680" t="s">
        <v>18882</v>
      </c>
      <c r="L2680">
        <v>25801001</v>
      </c>
      <c r="M2680">
        <v>1020201701211</v>
      </c>
    </row>
    <row r="2681" spans="1:13" x14ac:dyDescent="0.25">
      <c r="A2681">
        <v>258007191</v>
      </c>
      <c r="B2681" t="s">
        <v>1050</v>
      </c>
      <c r="C2681" t="s">
        <v>1050</v>
      </c>
      <c r="D2681" t="s">
        <v>18864</v>
      </c>
      <c r="E2681" t="s">
        <v>1052</v>
      </c>
      <c r="F2681" t="s">
        <v>321</v>
      </c>
      <c r="G2681" t="s">
        <v>15957</v>
      </c>
      <c r="H2681" t="s">
        <v>15994</v>
      </c>
      <c r="I2681">
        <v>0</v>
      </c>
      <c r="J2681" t="s">
        <v>8315</v>
      </c>
      <c r="K2681" t="s">
        <v>18883</v>
      </c>
      <c r="L2681">
        <v>25801001</v>
      </c>
      <c r="M2681">
        <v>1020201700452</v>
      </c>
    </row>
    <row r="2682" spans="1:13" x14ac:dyDescent="0.25">
      <c r="A2682">
        <v>258007233</v>
      </c>
      <c r="B2682" t="s">
        <v>1068</v>
      </c>
      <c r="C2682" t="s">
        <v>1068</v>
      </c>
      <c r="D2682" t="s">
        <v>18864</v>
      </c>
      <c r="E2682" t="s">
        <v>1070</v>
      </c>
      <c r="F2682" t="s">
        <v>566</v>
      </c>
      <c r="G2682" t="s">
        <v>15957</v>
      </c>
      <c r="H2682" t="s">
        <v>15994</v>
      </c>
      <c r="I2682">
        <v>0</v>
      </c>
      <c r="J2682" t="s">
        <v>8315</v>
      </c>
      <c r="K2682" t="s">
        <v>18884</v>
      </c>
      <c r="L2682">
        <v>25801001</v>
      </c>
      <c r="M2682">
        <v>1020201700837</v>
      </c>
    </row>
    <row r="2683" spans="1:13" x14ac:dyDescent="0.25">
      <c r="A2683">
        <v>258007258</v>
      </c>
      <c r="B2683" t="s">
        <v>18885</v>
      </c>
      <c r="C2683" t="s">
        <v>18885</v>
      </c>
      <c r="D2683" t="s">
        <v>18864</v>
      </c>
      <c r="E2683" t="s">
        <v>1106</v>
      </c>
      <c r="F2683" t="s">
        <v>414</v>
      </c>
      <c r="G2683" t="s">
        <v>15957</v>
      </c>
      <c r="H2683" t="s">
        <v>15994</v>
      </c>
      <c r="I2683">
        <v>0</v>
      </c>
      <c r="J2683" t="s">
        <v>8315</v>
      </c>
      <c r="K2683" t="s">
        <v>11014</v>
      </c>
      <c r="L2683">
        <v>25801001</v>
      </c>
      <c r="M2683">
        <v>1020201700056</v>
      </c>
    </row>
    <row r="2684" spans="1:13" x14ac:dyDescent="0.25">
      <c r="A2684">
        <v>258007265</v>
      </c>
      <c r="B2684" t="s">
        <v>1131</v>
      </c>
      <c r="C2684" t="s">
        <v>1131</v>
      </c>
      <c r="D2684" t="s">
        <v>18864</v>
      </c>
      <c r="E2684" t="s">
        <v>1133</v>
      </c>
      <c r="F2684" t="s">
        <v>414</v>
      </c>
      <c r="G2684" t="s">
        <v>15957</v>
      </c>
      <c r="H2684" t="s">
        <v>15994</v>
      </c>
      <c r="I2684">
        <v>0</v>
      </c>
      <c r="J2684" t="s">
        <v>8416</v>
      </c>
      <c r="K2684" t="s">
        <v>11016</v>
      </c>
      <c r="L2684">
        <v>25801001</v>
      </c>
      <c r="M2684">
        <v>1020201700078</v>
      </c>
    </row>
    <row r="2685" spans="1:13" x14ac:dyDescent="0.25">
      <c r="A2685">
        <v>258007272</v>
      </c>
      <c r="B2685" t="s">
        <v>1113</v>
      </c>
      <c r="C2685" t="s">
        <v>1113</v>
      </c>
      <c r="D2685" t="s">
        <v>18864</v>
      </c>
      <c r="E2685" t="s">
        <v>1115</v>
      </c>
      <c r="F2685" t="s">
        <v>549</v>
      </c>
      <c r="G2685" t="s">
        <v>15957</v>
      </c>
      <c r="H2685" t="s">
        <v>15994</v>
      </c>
      <c r="I2685">
        <v>0</v>
      </c>
      <c r="J2685" t="s">
        <v>8315</v>
      </c>
      <c r="K2685" t="s">
        <v>11018</v>
      </c>
      <c r="L2685">
        <v>25801001</v>
      </c>
      <c r="M2685">
        <v>1020201700144</v>
      </c>
    </row>
    <row r="2686" spans="1:13" x14ac:dyDescent="0.25">
      <c r="A2686">
        <v>258007321</v>
      </c>
      <c r="B2686" t="s">
        <v>1125</v>
      </c>
      <c r="C2686" t="s">
        <v>1125</v>
      </c>
      <c r="D2686" t="s">
        <v>18864</v>
      </c>
      <c r="E2686" t="s">
        <v>1127</v>
      </c>
      <c r="F2686" t="s">
        <v>321</v>
      </c>
      <c r="G2686" t="s">
        <v>15957</v>
      </c>
      <c r="H2686" t="s">
        <v>15994</v>
      </c>
      <c r="I2686">
        <v>1</v>
      </c>
      <c r="J2686" t="s">
        <v>8416</v>
      </c>
      <c r="K2686" t="s">
        <v>11020</v>
      </c>
      <c r="L2686">
        <v>25801001</v>
      </c>
      <c r="M2686">
        <v>1020201700530</v>
      </c>
    </row>
    <row r="2687" spans="1:13" x14ac:dyDescent="0.25">
      <c r="A2687" t="s">
        <v>15641</v>
      </c>
      <c r="B2687" t="s">
        <v>15642</v>
      </c>
      <c r="C2687" t="s">
        <v>15642</v>
      </c>
      <c r="D2687" t="s">
        <v>18864</v>
      </c>
      <c r="E2687" t="s">
        <v>1127</v>
      </c>
      <c r="F2687" t="s">
        <v>321</v>
      </c>
      <c r="G2687" t="s">
        <v>15998</v>
      </c>
      <c r="H2687" t="s">
        <v>15994</v>
      </c>
      <c r="J2687" t="s">
        <v>8416</v>
      </c>
      <c r="K2687" t="s">
        <v>15643</v>
      </c>
      <c r="L2687">
        <v>25801001</v>
      </c>
      <c r="M2687">
        <v>1020201700530</v>
      </c>
    </row>
    <row r="2688" spans="1:13" x14ac:dyDescent="0.25">
      <c r="A2688">
        <v>258007353</v>
      </c>
      <c r="B2688" t="s">
        <v>1101</v>
      </c>
      <c r="C2688" t="s">
        <v>1101</v>
      </c>
      <c r="D2688" t="s">
        <v>18864</v>
      </c>
      <c r="E2688" t="s">
        <v>18886</v>
      </c>
      <c r="F2688" t="s">
        <v>321</v>
      </c>
      <c r="G2688" t="s">
        <v>15957</v>
      </c>
      <c r="H2688" t="s">
        <v>15994</v>
      </c>
      <c r="I2688">
        <v>0</v>
      </c>
      <c r="J2688" t="s">
        <v>8315</v>
      </c>
      <c r="K2688" t="s">
        <v>11023</v>
      </c>
      <c r="L2688">
        <v>25801001</v>
      </c>
      <c r="M2688">
        <v>1020201701332</v>
      </c>
    </row>
    <row r="2689" spans="1:13" x14ac:dyDescent="0.25">
      <c r="A2689">
        <v>258007434</v>
      </c>
      <c r="B2689" t="s">
        <v>1092</v>
      </c>
      <c r="C2689" t="s">
        <v>1092</v>
      </c>
      <c r="D2689" t="s">
        <v>18864</v>
      </c>
      <c r="E2689" t="s">
        <v>1094</v>
      </c>
      <c r="F2689" t="s">
        <v>321</v>
      </c>
      <c r="G2689" t="s">
        <v>15957</v>
      </c>
      <c r="H2689" t="s">
        <v>15994</v>
      </c>
      <c r="I2689">
        <v>0</v>
      </c>
      <c r="J2689" t="s">
        <v>8416</v>
      </c>
      <c r="K2689" t="s">
        <v>11026</v>
      </c>
      <c r="L2689">
        <v>25801001</v>
      </c>
      <c r="M2689">
        <v>1020201700364</v>
      </c>
    </row>
    <row r="2690" spans="1:13" x14ac:dyDescent="0.25">
      <c r="A2690">
        <v>258007441</v>
      </c>
      <c r="B2690" t="s">
        <v>1089</v>
      </c>
      <c r="C2690" t="s">
        <v>1089</v>
      </c>
      <c r="D2690" t="s">
        <v>18864</v>
      </c>
      <c r="E2690" t="s">
        <v>1091</v>
      </c>
      <c r="F2690" t="s">
        <v>321</v>
      </c>
      <c r="G2690" t="s">
        <v>15957</v>
      </c>
      <c r="H2690" t="s">
        <v>15994</v>
      </c>
      <c r="I2690">
        <v>0</v>
      </c>
      <c r="J2690" t="s">
        <v>8315</v>
      </c>
      <c r="K2690" t="s">
        <v>11028</v>
      </c>
      <c r="L2690">
        <v>25801001</v>
      </c>
      <c r="M2690">
        <v>1020201700353</v>
      </c>
    </row>
    <row r="2691" spans="1:13" x14ac:dyDescent="0.25">
      <c r="A2691">
        <v>258007530</v>
      </c>
      <c r="B2691" t="s">
        <v>1074</v>
      </c>
      <c r="C2691" t="s">
        <v>1074</v>
      </c>
      <c r="D2691" t="s">
        <v>18864</v>
      </c>
      <c r="E2691" t="s">
        <v>18888</v>
      </c>
      <c r="F2691" t="s">
        <v>325</v>
      </c>
      <c r="G2691" t="s">
        <v>15957</v>
      </c>
      <c r="H2691" t="s">
        <v>15994</v>
      </c>
      <c r="I2691">
        <v>0</v>
      </c>
      <c r="J2691" t="s">
        <v>8315</v>
      </c>
      <c r="K2691" t="s">
        <v>11029</v>
      </c>
      <c r="L2691">
        <v>25801001</v>
      </c>
      <c r="M2691">
        <v>1020201700881</v>
      </c>
    </row>
    <row r="2692" spans="1:13" x14ac:dyDescent="0.25">
      <c r="A2692">
        <v>258007554</v>
      </c>
      <c r="B2692" t="s">
        <v>1077</v>
      </c>
      <c r="C2692" t="s">
        <v>1077</v>
      </c>
      <c r="D2692" t="s">
        <v>18864</v>
      </c>
      <c r="E2692" t="s">
        <v>1079</v>
      </c>
      <c r="F2692" t="s">
        <v>321</v>
      </c>
      <c r="G2692" t="s">
        <v>15957</v>
      </c>
      <c r="H2692" t="s">
        <v>15994</v>
      </c>
      <c r="I2692">
        <v>0</v>
      </c>
      <c r="J2692" t="s">
        <v>8315</v>
      </c>
      <c r="K2692" t="s">
        <v>11031</v>
      </c>
      <c r="L2692">
        <v>25801001</v>
      </c>
      <c r="M2692">
        <v>1020201701706</v>
      </c>
    </row>
    <row r="2693" spans="1:13" x14ac:dyDescent="0.25">
      <c r="A2693">
        <v>258007561</v>
      </c>
      <c r="B2693" t="s">
        <v>1134</v>
      </c>
      <c r="C2693" t="s">
        <v>1134</v>
      </c>
      <c r="D2693" t="s">
        <v>18864</v>
      </c>
      <c r="E2693" t="s">
        <v>1136</v>
      </c>
      <c r="F2693" t="s">
        <v>321</v>
      </c>
      <c r="G2693" t="s">
        <v>15957</v>
      </c>
      <c r="H2693" t="s">
        <v>15994</v>
      </c>
      <c r="I2693">
        <v>0</v>
      </c>
      <c r="J2693" t="s">
        <v>8315</v>
      </c>
      <c r="K2693" t="s">
        <v>11033</v>
      </c>
      <c r="L2693">
        <v>25801001</v>
      </c>
      <c r="M2693">
        <v>1020201700474</v>
      </c>
    </row>
    <row r="2694" spans="1:13" x14ac:dyDescent="0.25">
      <c r="A2694">
        <v>258007603</v>
      </c>
      <c r="B2694" t="s">
        <v>1086</v>
      </c>
      <c r="C2694" t="s">
        <v>1086</v>
      </c>
      <c r="D2694" t="s">
        <v>18864</v>
      </c>
      <c r="E2694" t="s">
        <v>1088</v>
      </c>
      <c r="F2694" t="s">
        <v>321</v>
      </c>
      <c r="G2694" t="s">
        <v>15957</v>
      </c>
      <c r="H2694" t="s">
        <v>15994</v>
      </c>
      <c r="I2694">
        <v>0</v>
      </c>
      <c r="J2694" t="s">
        <v>8315</v>
      </c>
      <c r="K2694" t="s">
        <v>11035</v>
      </c>
      <c r="L2694">
        <v>25801001</v>
      </c>
      <c r="M2694">
        <v>1020201700496</v>
      </c>
    </row>
    <row r="2695" spans="1:13" x14ac:dyDescent="0.25">
      <c r="A2695">
        <v>258007667</v>
      </c>
      <c r="B2695" t="s">
        <v>1083</v>
      </c>
      <c r="C2695" t="s">
        <v>1083</v>
      </c>
      <c r="D2695" t="s">
        <v>18864</v>
      </c>
      <c r="E2695" t="s">
        <v>1085</v>
      </c>
      <c r="F2695" t="s">
        <v>321</v>
      </c>
      <c r="G2695" t="s">
        <v>15957</v>
      </c>
      <c r="H2695" t="s">
        <v>15994</v>
      </c>
      <c r="I2695">
        <v>0</v>
      </c>
      <c r="J2695" t="s">
        <v>8315</v>
      </c>
      <c r="K2695" t="s">
        <v>11037</v>
      </c>
      <c r="L2695">
        <v>25801001</v>
      </c>
      <c r="M2695">
        <v>1020201700562</v>
      </c>
    </row>
    <row r="2696" spans="1:13" x14ac:dyDescent="0.25">
      <c r="A2696">
        <v>258007843</v>
      </c>
      <c r="B2696" t="s">
        <v>18889</v>
      </c>
      <c r="C2696" t="s">
        <v>18889</v>
      </c>
      <c r="D2696" t="s">
        <v>18864</v>
      </c>
      <c r="E2696" t="s">
        <v>1130</v>
      </c>
      <c r="F2696" t="s">
        <v>414</v>
      </c>
      <c r="G2696" t="s">
        <v>15957</v>
      </c>
      <c r="H2696" t="s">
        <v>15994</v>
      </c>
      <c r="I2696">
        <v>0</v>
      </c>
      <c r="J2696" t="s">
        <v>8315</v>
      </c>
      <c r="K2696" t="s">
        <v>11039</v>
      </c>
      <c r="L2696">
        <v>25801001</v>
      </c>
      <c r="M2696">
        <v>1020201700089</v>
      </c>
    </row>
    <row r="2697" spans="1:13" x14ac:dyDescent="0.25">
      <c r="A2697">
        <v>258009174</v>
      </c>
      <c r="B2697" t="s">
        <v>1071</v>
      </c>
      <c r="C2697" t="s">
        <v>1071</v>
      </c>
      <c r="D2697" t="s">
        <v>18864</v>
      </c>
      <c r="E2697" t="s">
        <v>18890</v>
      </c>
      <c r="F2697" t="s">
        <v>325</v>
      </c>
      <c r="G2697" t="s">
        <v>15957</v>
      </c>
      <c r="H2697" t="s">
        <v>15994</v>
      </c>
      <c r="I2697">
        <v>0</v>
      </c>
      <c r="J2697" t="s">
        <v>8315</v>
      </c>
      <c r="K2697" t="s">
        <v>18891</v>
      </c>
      <c r="L2697">
        <v>25801001</v>
      </c>
      <c r="M2697">
        <v>1030202520369</v>
      </c>
    </row>
    <row r="2698" spans="1:13" x14ac:dyDescent="0.25">
      <c r="A2698">
        <v>258009449</v>
      </c>
      <c r="B2698" t="s">
        <v>1065</v>
      </c>
      <c r="C2698" t="s">
        <v>1065</v>
      </c>
      <c r="D2698" t="s">
        <v>18864</v>
      </c>
      <c r="E2698" t="s">
        <v>1067</v>
      </c>
      <c r="F2698" t="s">
        <v>321</v>
      </c>
      <c r="G2698" t="s">
        <v>15957</v>
      </c>
      <c r="H2698" t="s">
        <v>15994</v>
      </c>
      <c r="I2698">
        <v>0</v>
      </c>
      <c r="J2698" t="s">
        <v>8315</v>
      </c>
      <c r="K2698" t="s">
        <v>18892</v>
      </c>
      <c r="L2698">
        <v>25801001</v>
      </c>
      <c r="M2698">
        <v>1030202520710</v>
      </c>
    </row>
    <row r="2699" spans="1:13" x14ac:dyDescent="0.25">
      <c r="A2699">
        <v>258010846</v>
      </c>
      <c r="B2699" t="s">
        <v>18893</v>
      </c>
      <c r="C2699" t="s">
        <v>18893</v>
      </c>
      <c r="D2699" t="s">
        <v>18864</v>
      </c>
      <c r="E2699" t="s">
        <v>1120</v>
      </c>
      <c r="F2699" t="s">
        <v>1121</v>
      </c>
      <c r="G2699" t="s">
        <v>15957</v>
      </c>
      <c r="H2699" t="s">
        <v>15994</v>
      </c>
      <c r="I2699">
        <v>0</v>
      </c>
      <c r="J2699" t="s">
        <v>8315</v>
      </c>
      <c r="K2699" t="s">
        <v>11045</v>
      </c>
      <c r="L2699">
        <v>25801001</v>
      </c>
      <c r="M2699">
        <v>1060258001946</v>
      </c>
    </row>
    <row r="2700" spans="1:13" x14ac:dyDescent="0.25">
      <c r="A2700">
        <v>258013149</v>
      </c>
      <c r="B2700" t="s">
        <v>18894</v>
      </c>
      <c r="C2700" t="s">
        <v>18894</v>
      </c>
      <c r="D2700" t="s">
        <v>18864</v>
      </c>
      <c r="E2700" t="s">
        <v>1082</v>
      </c>
      <c r="F2700" t="s">
        <v>414</v>
      </c>
      <c r="G2700" t="s">
        <v>15957</v>
      </c>
      <c r="H2700" t="s">
        <v>15994</v>
      </c>
      <c r="I2700">
        <v>0</v>
      </c>
      <c r="J2700" t="s">
        <v>8315</v>
      </c>
      <c r="K2700" t="s">
        <v>11047</v>
      </c>
      <c r="L2700">
        <v>25801001</v>
      </c>
      <c r="M2700">
        <v>1100280029376</v>
      </c>
    </row>
    <row r="2701" spans="1:13" x14ac:dyDescent="0.25">
      <c r="A2701">
        <v>258954121</v>
      </c>
      <c r="B2701" t="s">
        <v>18896</v>
      </c>
      <c r="C2701" t="s">
        <v>18896</v>
      </c>
      <c r="D2701" t="s">
        <v>18864</v>
      </c>
      <c r="E2701" t="s">
        <v>1112</v>
      </c>
      <c r="F2701" t="s">
        <v>414</v>
      </c>
      <c r="G2701" t="s">
        <v>15957</v>
      </c>
      <c r="H2701" t="s">
        <v>15994</v>
      </c>
      <c r="I2701">
        <v>0</v>
      </c>
      <c r="J2701" t="s">
        <v>8315</v>
      </c>
      <c r="K2701" t="s">
        <v>11052</v>
      </c>
      <c r="L2701">
        <v>25801001</v>
      </c>
      <c r="M2701">
        <v>1200200066021</v>
      </c>
    </row>
    <row r="2702" spans="1:13" x14ac:dyDescent="0.25">
      <c r="A2702">
        <v>258954587</v>
      </c>
      <c r="B2702" t="s">
        <v>18897</v>
      </c>
      <c r="C2702" t="s">
        <v>18897</v>
      </c>
      <c r="D2702" t="s">
        <v>18864</v>
      </c>
      <c r="E2702" t="s">
        <v>1094</v>
      </c>
      <c r="F2702" t="s">
        <v>321</v>
      </c>
      <c r="G2702" t="s">
        <v>15957</v>
      </c>
      <c r="H2702" t="s">
        <v>15994</v>
      </c>
      <c r="I2702">
        <v>1</v>
      </c>
      <c r="J2702" t="s">
        <v>8315</v>
      </c>
      <c r="K2702" t="s">
        <v>11055</v>
      </c>
      <c r="L2702">
        <v>25801001</v>
      </c>
      <c r="M2702">
        <v>1210200038542</v>
      </c>
    </row>
    <row r="2703" spans="1:13" x14ac:dyDescent="0.25">
      <c r="A2703" t="s">
        <v>15644</v>
      </c>
      <c r="B2703" t="s">
        <v>15645</v>
      </c>
      <c r="C2703" t="s">
        <v>15645</v>
      </c>
      <c r="D2703" t="s">
        <v>18864</v>
      </c>
      <c r="E2703" t="s">
        <v>1094</v>
      </c>
      <c r="F2703" t="s">
        <v>321</v>
      </c>
      <c r="G2703" t="s">
        <v>15998</v>
      </c>
      <c r="H2703" t="s">
        <v>15994</v>
      </c>
      <c r="J2703" t="s">
        <v>8315</v>
      </c>
      <c r="K2703" t="s">
        <v>15646</v>
      </c>
      <c r="L2703">
        <v>25801001</v>
      </c>
      <c r="M2703">
        <v>1210200038542</v>
      </c>
    </row>
    <row r="2704" spans="1:13" x14ac:dyDescent="0.25">
      <c r="A2704">
        <v>259004524</v>
      </c>
      <c r="B2704" t="s">
        <v>1312</v>
      </c>
      <c r="C2704" t="s">
        <v>1312</v>
      </c>
      <c r="D2704" t="s">
        <v>18898</v>
      </c>
      <c r="E2704" t="s">
        <v>1314</v>
      </c>
      <c r="F2704" t="s">
        <v>321</v>
      </c>
      <c r="G2704" t="s">
        <v>15957</v>
      </c>
      <c r="H2704" t="s">
        <v>15994</v>
      </c>
      <c r="I2704">
        <v>0</v>
      </c>
      <c r="J2704" t="s">
        <v>8315</v>
      </c>
      <c r="K2704" t="s">
        <v>18899</v>
      </c>
      <c r="L2704">
        <v>25901001</v>
      </c>
      <c r="M2704">
        <v>1020201728250</v>
      </c>
    </row>
    <row r="2705" spans="1:13" x14ac:dyDescent="0.25">
      <c r="A2705">
        <v>259004563</v>
      </c>
      <c r="B2705" t="s">
        <v>1244</v>
      </c>
      <c r="C2705" t="s">
        <v>1244</v>
      </c>
      <c r="D2705" t="s">
        <v>18898</v>
      </c>
      <c r="E2705" t="s">
        <v>1246</v>
      </c>
      <c r="F2705" t="s">
        <v>321</v>
      </c>
      <c r="G2705" t="s">
        <v>15957</v>
      </c>
      <c r="H2705" t="s">
        <v>15994</v>
      </c>
      <c r="I2705">
        <v>0</v>
      </c>
      <c r="J2705" t="s">
        <v>8315</v>
      </c>
      <c r="K2705" t="s">
        <v>11060</v>
      </c>
      <c r="L2705">
        <v>25901001</v>
      </c>
      <c r="M2705">
        <v>1020201731285</v>
      </c>
    </row>
    <row r="2706" spans="1:13" x14ac:dyDescent="0.25">
      <c r="A2706">
        <v>259004570</v>
      </c>
      <c r="B2706" t="s">
        <v>1279</v>
      </c>
      <c r="C2706" t="s">
        <v>1279</v>
      </c>
      <c r="D2706" t="s">
        <v>18898</v>
      </c>
      <c r="E2706" t="s">
        <v>1281</v>
      </c>
      <c r="F2706" t="s">
        <v>321</v>
      </c>
      <c r="G2706" t="s">
        <v>15957</v>
      </c>
      <c r="H2706" t="s">
        <v>15994</v>
      </c>
      <c r="I2706">
        <v>0</v>
      </c>
      <c r="J2706" t="s">
        <v>8315</v>
      </c>
      <c r="K2706" t="s">
        <v>11062</v>
      </c>
      <c r="L2706">
        <v>25901001</v>
      </c>
      <c r="M2706">
        <v>1020201730317</v>
      </c>
    </row>
    <row r="2707" spans="1:13" x14ac:dyDescent="0.25">
      <c r="A2707">
        <v>259004612</v>
      </c>
      <c r="B2707" t="s">
        <v>18900</v>
      </c>
      <c r="C2707" t="s">
        <v>18900</v>
      </c>
      <c r="D2707" t="s">
        <v>18898</v>
      </c>
      <c r="E2707" t="s">
        <v>1261</v>
      </c>
      <c r="F2707" t="s">
        <v>321</v>
      </c>
      <c r="G2707" t="s">
        <v>15957</v>
      </c>
      <c r="H2707" t="s">
        <v>15994</v>
      </c>
      <c r="I2707">
        <v>0</v>
      </c>
      <c r="J2707" t="s">
        <v>8315</v>
      </c>
      <c r="K2707" t="s">
        <v>11063</v>
      </c>
      <c r="L2707">
        <v>25901001</v>
      </c>
      <c r="M2707">
        <v>1020201730801</v>
      </c>
    </row>
    <row r="2708" spans="1:13" x14ac:dyDescent="0.25">
      <c r="A2708">
        <v>259004637</v>
      </c>
      <c r="B2708" t="s">
        <v>18901</v>
      </c>
      <c r="C2708" t="s">
        <v>18901</v>
      </c>
      <c r="D2708" t="s">
        <v>18898</v>
      </c>
      <c r="E2708" t="s">
        <v>1252</v>
      </c>
      <c r="F2708" t="s">
        <v>549</v>
      </c>
      <c r="G2708" t="s">
        <v>15957</v>
      </c>
      <c r="H2708" t="s">
        <v>15994</v>
      </c>
      <c r="I2708">
        <v>0</v>
      </c>
      <c r="J2708" t="s">
        <v>8315</v>
      </c>
      <c r="K2708" t="s">
        <v>11065</v>
      </c>
      <c r="L2708">
        <v>25901001</v>
      </c>
      <c r="M2708">
        <v>1020201729382</v>
      </c>
    </row>
    <row r="2709" spans="1:13" x14ac:dyDescent="0.25">
      <c r="A2709">
        <v>259004651</v>
      </c>
      <c r="B2709" t="s">
        <v>18902</v>
      </c>
      <c r="C2709" t="s">
        <v>18902</v>
      </c>
      <c r="D2709" t="s">
        <v>18898</v>
      </c>
      <c r="E2709" t="s">
        <v>1243</v>
      </c>
      <c r="F2709" t="s">
        <v>549</v>
      </c>
      <c r="G2709" t="s">
        <v>15957</v>
      </c>
      <c r="H2709" t="s">
        <v>15994</v>
      </c>
      <c r="I2709">
        <v>0</v>
      </c>
      <c r="J2709" t="s">
        <v>8315</v>
      </c>
      <c r="K2709" t="s">
        <v>11067</v>
      </c>
      <c r="L2709">
        <v>25901001</v>
      </c>
      <c r="M2709">
        <v>1020201730977</v>
      </c>
    </row>
    <row r="2710" spans="1:13" x14ac:dyDescent="0.25">
      <c r="A2710">
        <v>259004669</v>
      </c>
      <c r="B2710" t="s">
        <v>1332</v>
      </c>
      <c r="C2710" t="s">
        <v>1332</v>
      </c>
      <c r="D2710" t="s">
        <v>18898</v>
      </c>
      <c r="E2710" t="s">
        <v>1334</v>
      </c>
      <c r="F2710" t="s">
        <v>321</v>
      </c>
      <c r="G2710" t="s">
        <v>15957</v>
      </c>
      <c r="H2710" t="s">
        <v>15994</v>
      </c>
      <c r="I2710">
        <v>2</v>
      </c>
      <c r="J2710" t="s">
        <v>8315</v>
      </c>
      <c r="K2710" t="s">
        <v>18903</v>
      </c>
      <c r="L2710">
        <v>25901001</v>
      </c>
      <c r="M2710">
        <v>1020201729745</v>
      </c>
    </row>
    <row r="2711" spans="1:13" x14ac:dyDescent="0.25">
      <c r="A2711" t="s">
        <v>15647</v>
      </c>
      <c r="B2711" t="s">
        <v>15648</v>
      </c>
      <c r="C2711" t="s">
        <v>15648</v>
      </c>
      <c r="D2711" t="s">
        <v>18898</v>
      </c>
      <c r="E2711" t="s">
        <v>1334</v>
      </c>
      <c r="F2711" t="s">
        <v>321</v>
      </c>
      <c r="G2711" t="s">
        <v>15998</v>
      </c>
      <c r="H2711" t="s">
        <v>15994</v>
      </c>
      <c r="J2711" t="s">
        <v>8315</v>
      </c>
      <c r="K2711" t="s">
        <v>18904</v>
      </c>
      <c r="L2711">
        <v>25901001</v>
      </c>
      <c r="M2711">
        <v>1020201729745</v>
      </c>
    </row>
    <row r="2712" spans="1:13" x14ac:dyDescent="0.25">
      <c r="A2712" t="s">
        <v>15649</v>
      </c>
      <c r="B2712" t="s">
        <v>15650</v>
      </c>
      <c r="C2712" t="s">
        <v>15650</v>
      </c>
      <c r="D2712" t="s">
        <v>18898</v>
      </c>
      <c r="E2712" t="s">
        <v>1334</v>
      </c>
      <c r="F2712" t="s">
        <v>321</v>
      </c>
      <c r="G2712" t="s">
        <v>15998</v>
      </c>
      <c r="H2712" t="s">
        <v>15994</v>
      </c>
      <c r="J2712" t="s">
        <v>8315</v>
      </c>
      <c r="K2712" t="s">
        <v>18905</v>
      </c>
      <c r="L2712">
        <v>25901001</v>
      </c>
      <c r="M2712">
        <v>1020201729745</v>
      </c>
    </row>
    <row r="2713" spans="1:13" x14ac:dyDescent="0.25">
      <c r="A2713">
        <v>259004690</v>
      </c>
      <c r="B2713" t="s">
        <v>18906</v>
      </c>
      <c r="C2713" t="s">
        <v>18906</v>
      </c>
      <c r="D2713" t="s">
        <v>18898</v>
      </c>
      <c r="E2713" t="s">
        <v>1249</v>
      </c>
      <c r="F2713" t="s">
        <v>321</v>
      </c>
      <c r="G2713" t="s">
        <v>15957</v>
      </c>
      <c r="H2713" t="s">
        <v>15994</v>
      </c>
      <c r="I2713">
        <v>1</v>
      </c>
      <c r="J2713" t="s">
        <v>8315</v>
      </c>
      <c r="K2713" t="s">
        <v>11069</v>
      </c>
      <c r="L2713">
        <v>25901001</v>
      </c>
      <c r="M2713">
        <v>1020201729371</v>
      </c>
    </row>
    <row r="2714" spans="1:13" x14ac:dyDescent="0.25">
      <c r="A2714" t="s">
        <v>15651</v>
      </c>
      <c r="B2714" t="s">
        <v>15652</v>
      </c>
      <c r="C2714" t="s">
        <v>15652</v>
      </c>
      <c r="D2714" t="s">
        <v>18898</v>
      </c>
      <c r="E2714" t="s">
        <v>1249</v>
      </c>
      <c r="F2714" t="s">
        <v>321</v>
      </c>
      <c r="G2714" t="s">
        <v>15998</v>
      </c>
      <c r="H2714" t="s">
        <v>15994</v>
      </c>
      <c r="J2714" t="s">
        <v>8315</v>
      </c>
      <c r="K2714" t="s">
        <v>15653</v>
      </c>
      <c r="L2714">
        <v>25901001</v>
      </c>
      <c r="M2714">
        <v>1020201729371</v>
      </c>
    </row>
    <row r="2715" spans="1:13" x14ac:dyDescent="0.25">
      <c r="A2715">
        <v>259004700</v>
      </c>
      <c r="B2715" t="s">
        <v>18907</v>
      </c>
      <c r="C2715" t="s">
        <v>18907</v>
      </c>
      <c r="D2715" t="s">
        <v>18898</v>
      </c>
      <c r="E2715" t="s">
        <v>1290</v>
      </c>
      <c r="F2715" t="s">
        <v>549</v>
      </c>
      <c r="G2715" t="s">
        <v>15957</v>
      </c>
      <c r="H2715" t="s">
        <v>15994</v>
      </c>
      <c r="I2715">
        <v>0</v>
      </c>
      <c r="J2715" t="s">
        <v>8416</v>
      </c>
      <c r="K2715" t="s">
        <v>11071</v>
      </c>
      <c r="L2715">
        <v>25901001</v>
      </c>
      <c r="M2715">
        <v>1020201729712</v>
      </c>
    </row>
    <row r="2716" spans="1:13" x14ac:dyDescent="0.25">
      <c r="A2716">
        <v>259004725</v>
      </c>
      <c r="B2716" t="s">
        <v>1273</v>
      </c>
      <c r="C2716" t="s">
        <v>1273</v>
      </c>
      <c r="D2716" t="s">
        <v>18898</v>
      </c>
      <c r="E2716" t="s">
        <v>1275</v>
      </c>
      <c r="F2716" t="s">
        <v>321</v>
      </c>
      <c r="G2716" t="s">
        <v>15957</v>
      </c>
      <c r="H2716" t="s">
        <v>15994</v>
      </c>
      <c r="I2716">
        <v>0</v>
      </c>
      <c r="J2716" t="s">
        <v>8315</v>
      </c>
      <c r="K2716" t="s">
        <v>11073</v>
      </c>
      <c r="L2716">
        <v>25901001</v>
      </c>
      <c r="M2716">
        <v>1020201729195</v>
      </c>
    </row>
    <row r="2717" spans="1:13" x14ac:dyDescent="0.25">
      <c r="A2717">
        <v>259004732</v>
      </c>
      <c r="B2717" t="s">
        <v>18908</v>
      </c>
      <c r="C2717" t="s">
        <v>18908</v>
      </c>
      <c r="D2717" t="s">
        <v>18898</v>
      </c>
      <c r="E2717" t="s">
        <v>1287</v>
      </c>
      <c r="F2717" t="s">
        <v>414</v>
      </c>
      <c r="G2717" t="s">
        <v>15957</v>
      </c>
      <c r="H2717" t="s">
        <v>15994</v>
      </c>
      <c r="I2717">
        <v>0</v>
      </c>
      <c r="J2717" t="s">
        <v>8315</v>
      </c>
      <c r="K2717" t="s">
        <v>11075</v>
      </c>
      <c r="L2717">
        <v>25901001</v>
      </c>
      <c r="M2717">
        <v>1020201731274</v>
      </c>
    </row>
    <row r="2718" spans="1:13" x14ac:dyDescent="0.25">
      <c r="A2718">
        <v>259004740</v>
      </c>
      <c r="B2718" t="s">
        <v>18909</v>
      </c>
      <c r="C2718" t="s">
        <v>18909</v>
      </c>
      <c r="D2718" t="s">
        <v>18898</v>
      </c>
      <c r="E2718" t="s">
        <v>1255</v>
      </c>
      <c r="F2718" t="s">
        <v>414</v>
      </c>
      <c r="G2718" t="s">
        <v>15957</v>
      </c>
      <c r="H2718" t="s">
        <v>15994</v>
      </c>
      <c r="I2718">
        <v>0</v>
      </c>
      <c r="J2718" t="s">
        <v>8315</v>
      </c>
      <c r="K2718" t="s">
        <v>18910</v>
      </c>
      <c r="L2718">
        <v>25901001</v>
      </c>
      <c r="M2718">
        <v>1020201729393</v>
      </c>
    </row>
    <row r="2719" spans="1:13" x14ac:dyDescent="0.25">
      <c r="A2719">
        <v>259004757</v>
      </c>
      <c r="B2719" t="s">
        <v>18911</v>
      </c>
      <c r="C2719" t="s">
        <v>18911</v>
      </c>
      <c r="D2719" t="s">
        <v>18898</v>
      </c>
      <c r="E2719" t="s">
        <v>1269</v>
      </c>
      <c r="F2719" t="s">
        <v>549</v>
      </c>
      <c r="G2719" t="s">
        <v>15957</v>
      </c>
      <c r="H2719" t="s">
        <v>15994</v>
      </c>
      <c r="I2719">
        <v>0</v>
      </c>
      <c r="J2719" t="s">
        <v>8839</v>
      </c>
      <c r="K2719" t="s">
        <v>11079</v>
      </c>
      <c r="L2719">
        <v>25901001</v>
      </c>
      <c r="M2719">
        <v>1030202228275</v>
      </c>
    </row>
    <row r="2720" spans="1:13" x14ac:dyDescent="0.25">
      <c r="A2720">
        <v>259004796</v>
      </c>
      <c r="B2720" t="s">
        <v>18912</v>
      </c>
      <c r="C2720" t="s">
        <v>18912</v>
      </c>
      <c r="D2720" t="s">
        <v>18898</v>
      </c>
      <c r="E2720" t="s">
        <v>1328</v>
      </c>
      <c r="F2720" t="s">
        <v>700</v>
      </c>
      <c r="G2720" t="s">
        <v>15957</v>
      </c>
      <c r="H2720" t="s">
        <v>15994</v>
      </c>
      <c r="I2720">
        <v>0</v>
      </c>
      <c r="J2720" t="s">
        <v>8315</v>
      </c>
      <c r="K2720" t="s">
        <v>18913</v>
      </c>
      <c r="L2720">
        <v>25901001</v>
      </c>
      <c r="M2720">
        <v>1030202228803</v>
      </c>
    </row>
    <row r="2721" spans="1:13" x14ac:dyDescent="0.25">
      <c r="A2721">
        <v>259004806</v>
      </c>
      <c r="B2721" t="s">
        <v>1335</v>
      </c>
      <c r="C2721" t="s">
        <v>1335</v>
      </c>
      <c r="D2721" t="s">
        <v>18898</v>
      </c>
      <c r="E2721" t="s">
        <v>1337</v>
      </c>
      <c r="F2721" t="s">
        <v>321</v>
      </c>
      <c r="G2721" t="s">
        <v>15957</v>
      </c>
      <c r="H2721" t="s">
        <v>15994</v>
      </c>
      <c r="I2721">
        <v>0</v>
      </c>
      <c r="J2721" t="s">
        <v>8315</v>
      </c>
      <c r="K2721" t="s">
        <v>18914</v>
      </c>
      <c r="L2721">
        <v>25901001</v>
      </c>
      <c r="M2721">
        <v>1020201731043</v>
      </c>
    </row>
    <row r="2722" spans="1:13" x14ac:dyDescent="0.25">
      <c r="A2722">
        <v>259004845</v>
      </c>
      <c r="B2722" t="s">
        <v>1341</v>
      </c>
      <c r="C2722" t="s">
        <v>1341</v>
      </c>
      <c r="D2722" t="s">
        <v>18898</v>
      </c>
      <c r="E2722" t="s">
        <v>1343</v>
      </c>
      <c r="F2722" t="s">
        <v>321</v>
      </c>
      <c r="G2722" t="s">
        <v>15957</v>
      </c>
      <c r="H2722" t="s">
        <v>15994</v>
      </c>
      <c r="I2722">
        <v>0</v>
      </c>
      <c r="J2722" t="s">
        <v>8315</v>
      </c>
      <c r="K2722" t="s">
        <v>18915</v>
      </c>
      <c r="L2722">
        <v>25901001</v>
      </c>
      <c r="M2722">
        <v>1020201730988</v>
      </c>
    </row>
    <row r="2723" spans="1:13" x14ac:dyDescent="0.25">
      <c r="A2723">
        <v>259004852</v>
      </c>
      <c r="B2723" t="s">
        <v>1338</v>
      </c>
      <c r="C2723" t="s">
        <v>1338</v>
      </c>
      <c r="D2723" t="s">
        <v>18898</v>
      </c>
      <c r="E2723" t="s">
        <v>1340</v>
      </c>
      <c r="F2723" t="s">
        <v>566</v>
      </c>
      <c r="G2723" t="s">
        <v>15957</v>
      </c>
      <c r="H2723" t="s">
        <v>15994</v>
      </c>
      <c r="I2723">
        <v>0</v>
      </c>
      <c r="J2723" t="s">
        <v>8315</v>
      </c>
      <c r="K2723" t="s">
        <v>18916</v>
      </c>
      <c r="L2723">
        <v>25901001</v>
      </c>
      <c r="M2723">
        <v>1020201730999</v>
      </c>
    </row>
    <row r="2724" spans="1:13" x14ac:dyDescent="0.25">
      <c r="A2724">
        <v>259004860</v>
      </c>
      <c r="B2724" t="s">
        <v>1270</v>
      </c>
      <c r="C2724" t="s">
        <v>1270</v>
      </c>
      <c r="D2724" t="s">
        <v>18898</v>
      </c>
      <c r="E2724" t="s">
        <v>1272</v>
      </c>
      <c r="F2724" t="s">
        <v>321</v>
      </c>
      <c r="G2724" t="s">
        <v>15957</v>
      </c>
      <c r="H2724" t="s">
        <v>15994</v>
      </c>
      <c r="I2724">
        <v>0</v>
      </c>
      <c r="J2724" t="s">
        <v>8315</v>
      </c>
      <c r="K2724" t="s">
        <v>11089</v>
      </c>
      <c r="L2724">
        <v>25901001</v>
      </c>
      <c r="M2724">
        <v>1020201729668</v>
      </c>
    </row>
    <row r="2725" spans="1:13" x14ac:dyDescent="0.25">
      <c r="A2725">
        <v>259004891</v>
      </c>
      <c r="B2725" t="s">
        <v>1315</v>
      </c>
      <c r="C2725" t="s">
        <v>1315</v>
      </c>
      <c r="D2725" t="s">
        <v>18898</v>
      </c>
      <c r="E2725" t="s">
        <v>1317</v>
      </c>
      <c r="F2725" t="s">
        <v>321</v>
      </c>
      <c r="G2725" t="s">
        <v>15957</v>
      </c>
      <c r="H2725" t="s">
        <v>15994</v>
      </c>
      <c r="I2725">
        <v>0</v>
      </c>
      <c r="J2725" t="s">
        <v>8416</v>
      </c>
      <c r="K2725" t="s">
        <v>18917</v>
      </c>
      <c r="L2725">
        <v>25901001</v>
      </c>
      <c r="M2725">
        <v>1020201731054</v>
      </c>
    </row>
    <row r="2726" spans="1:13" x14ac:dyDescent="0.25">
      <c r="A2726">
        <v>259004901</v>
      </c>
      <c r="B2726" t="s">
        <v>1318</v>
      </c>
      <c r="C2726" t="s">
        <v>1318</v>
      </c>
      <c r="D2726" t="s">
        <v>18898</v>
      </c>
      <c r="E2726" t="s">
        <v>1320</v>
      </c>
      <c r="F2726" t="s">
        <v>321</v>
      </c>
      <c r="G2726" t="s">
        <v>15957</v>
      </c>
      <c r="H2726" t="s">
        <v>15994</v>
      </c>
      <c r="I2726">
        <v>1</v>
      </c>
      <c r="J2726" t="s">
        <v>8315</v>
      </c>
      <c r="K2726" t="s">
        <v>18918</v>
      </c>
      <c r="L2726">
        <v>25901001</v>
      </c>
      <c r="M2726">
        <v>1020201729734</v>
      </c>
    </row>
    <row r="2727" spans="1:13" x14ac:dyDescent="0.25">
      <c r="A2727" t="s">
        <v>15654</v>
      </c>
      <c r="B2727" t="s">
        <v>15655</v>
      </c>
      <c r="C2727" t="s">
        <v>15655</v>
      </c>
      <c r="D2727" t="s">
        <v>18898</v>
      </c>
      <c r="E2727" t="s">
        <v>1320</v>
      </c>
      <c r="F2727" t="s">
        <v>321</v>
      </c>
      <c r="G2727" t="s">
        <v>15998</v>
      </c>
      <c r="H2727" t="s">
        <v>15994</v>
      </c>
      <c r="J2727" t="s">
        <v>8315</v>
      </c>
      <c r="K2727" t="s">
        <v>15656</v>
      </c>
      <c r="L2727">
        <v>25901001</v>
      </c>
      <c r="M2727">
        <v>1020201729734</v>
      </c>
    </row>
    <row r="2728" spans="1:13" x14ac:dyDescent="0.25">
      <c r="A2728">
        <v>259004958</v>
      </c>
      <c r="B2728" t="s">
        <v>1306</v>
      </c>
      <c r="C2728" t="s">
        <v>1306</v>
      </c>
      <c r="D2728" t="s">
        <v>18898</v>
      </c>
      <c r="E2728" t="s">
        <v>1308</v>
      </c>
      <c r="F2728" t="s">
        <v>321</v>
      </c>
      <c r="G2728" t="s">
        <v>15957</v>
      </c>
      <c r="H2728" t="s">
        <v>15994</v>
      </c>
      <c r="I2728">
        <v>1</v>
      </c>
      <c r="J2728" t="s">
        <v>8315</v>
      </c>
      <c r="K2728" t="s">
        <v>18919</v>
      </c>
      <c r="L2728">
        <v>25901001</v>
      </c>
      <c r="M2728">
        <v>1030202228253</v>
      </c>
    </row>
    <row r="2729" spans="1:13" x14ac:dyDescent="0.25">
      <c r="A2729" t="s">
        <v>15657</v>
      </c>
      <c r="B2729" t="s">
        <v>15658</v>
      </c>
      <c r="C2729" t="s">
        <v>15658</v>
      </c>
      <c r="D2729" t="s">
        <v>18898</v>
      </c>
      <c r="E2729" t="s">
        <v>1308</v>
      </c>
      <c r="F2729" t="s">
        <v>321</v>
      </c>
      <c r="G2729" t="s">
        <v>15998</v>
      </c>
      <c r="H2729" t="s">
        <v>15994</v>
      </c>
      <c r="J2729" t="s">
        <v>8315</v>
      </c>
      <c r="K2729" t="s">
        <v>18920</v>
      </c>
      <c r="L2729">
        <v>25901001</v>
      </c>
      <c r="M2729">
        <v>1030202228253</v>
      </c>
    </row>
    <row r="2730" spans="1:13" x14ac:dyDescent="0.25">
      <c r="A2730">
        <v>259004972</v>
      </c>
      <c r="B2730" t="s">
        <v>18921</v>
      </c>
      <c r="C2730" t="s">
        <v>18921</v>
      </c>
      <c r="D2730" t="s">
        <v>18898</v>
      </c>
      <c r="E2730" t="s">
        <v>1311</v>
      </c>
      <c r="F2730" t="s">
        <v>414</v>
      </c>
      <c r="G2730" t="s">
        <v>15957</v>
      </c>
      <c r="H2730" t="s">
        <v>15994</v>
      </c>
      <c r="I2730">
        <v>0</v>
      </c>
      <c r="J2730" t="s">
        <v>8315</v>
      </c>
      <c r="K2730" t="s">
        <v>18922</v>
      </c>
      <c r="L2730">
        <v>25901001</v>
      </c>
      <c r="M2730">
        <v>1030202228242</v>
      </c>
    </row>
    <row r="2731" spans="1:13" x14ac:dyDescent="0.25">
      <c r="A2731">
        <v>259005013</v>
      </c>
      <c r="B2731" t="s">
        <v>1321</v>
      </c>
      <c r="C2731" t="s">
        <v>1321</v>
      </c>
      <c r="D2731" t="s">
        <v>18898</v>
      </c>
      <c r="E2731" t="s">
        <v>11097</v>
      </c>
      <c r="F2731" t="s">
        <v>321</v>
      </c>
      <c r="G2731" t="s">
        <v>15957</v>
      </c>
      <c r="H2731" t="s">
        <v>15994</v>
      </c>
      <c r="I2731">
        <v>0</v>
      </c>
      <c r="J2731" t="s">
        <v>8416</v>
      </c>
      <c r="K2731" t="s">
        <v>18923</v>
      </c>
      <c r="L2731">
        <v>25901001</v>
      </c>
      <c r="M2731">
        <v>1020201731021</v>
      </c>
    </row>
    <row r="2732" spans="1:13" x14ac:dyDescent="0.25">
      <c r="A2732">
        <v>259005045</v>
      </c>
      <c r="B2732" t="s">
        <v>1291</v>
      </c>
      <c r="C2732" t="s">
        <v>1291</v>
      </c>
      <c r="D2732" t="s">
        <v>18898</v>
      </c>
      <c r="E2732" t="s">
        <v>1293</v>
      </c>
      <c r="F2732" t="s">
        <v>321</v>
      </c>
      <c r="G2732" t="s">
        <v>15957</v>
      </c>
      <c r="H2732" t="s">
        <v>15994</v>
      </c>
      <c r="I2732">
        <v>0</v>
      </c>
      <c r="J2732" t="s">
        <v>8315</v>
      </c>
      <c r="K2732" t="s">
        <v>18924</v>
      </c>
      <c r="L2732">
        <v>25901001</v>
      </c>
      <c r="M2732">
        <v>1020201731000</v>
      </c>
    </row>
    <row r="2733" spans="1:13" x14ac:dyDescent="0.25">
      <c r="A2733">
        <v>259005052</v>
      </c>
      <c r="B2733" t="s">
        <v>18925</v>
      </c>
      <c r="C2733" t="s">
        <v>18925</v>
      </c>
      <c r="D2733" t="s">
        <v>18898</v>
      </c>
      <c r="E2733" t="s">
        <v>1296</v>
      </c>
      <c r="F2733" t="s">
        <v>321</v>
      </c>
      <c r="G2733" t="s">
        <v>15957</v>
      </c>
      <c r="H2733" t="s">
        <v>15994</v>
      </c>
      <c r="I2733">
        <v>0</v>
      </c>
      <c r="J2733" t="s">
        <v>8315</v>
      </c>
      <c r="K2733" t="s">
        <v>18926</v>
      </c>
      <c r="L2733">
        <v>25901001</v>
      </c>
      <c r="M2733">
        <v>1020201730944</v>
      </c>
    </row>
    <row r="2734" spans="1:13" x14ac:dyDescent="0.25">
      <c r="A2734">
        <v>259005091</v>
      </c>
      <c r="B2734" t="s">
        <v>1297</v>
      </c>
      <c r="C2734" t="s">
        <v>1297</v>
      </c>
      <c r="D2734" t="s">
        <v>18898</v>
      </c>
      <c r="E2734" t="s">
        <v>1299</v>
      </c>
      <c r="F2734" t="s">
        <v>321</v>
      </c>
      <c r="G2734" t="s">
        <v>15957</v>
      </c>
      <c r="H2734" t="s">
        <v>15994</v>
      </c>
      <c r="I2734">
        <v>0</v>
      </c>
      <c r="J2734" t="s">
        <v>8315</v>
      </c>
      <c r="K2734" t="s">
        <v>18927</v>
      </c>
      <c r="L2734">
        <v>25901001</v>
      </c>
      <c r="M2734">
        <v>1020201729602</v>
      </c>
    </row>
    <row r="2735" spans="1:13" x14ac:dyDescent="0.25">
      <c r="A2735">
        <v>259005101</v>
      </c>
      <c r="B2735" t="s">
        <v>1329</v>
      </c>
      <c r="C2735" t="s">
        <v>1329</v>
      </c>
      <c r="D2735" t="s">
        <v>18898</v>
      </c>
      <c r="E2735" t="s">
        <v>1331</v>
      </c>
      <c r="F2735" t="s">
        <v>321</v>
      </c>
      <c r="G2735" t="s">
        <v>15957</v>
      </c>
      <c r="H2735" t="s">
        <v>15994</v>
      </c>
      <c r="I2735">
        <v>0</v>
      </c>
      <c r="J2735" t="s">
        <v>8315</v>
      </c>
      <c r="K2735" t="s">
        <v>18928</v>
      </c>
      <c r="L2735">
        <v>25901001</v>
      </c>
      <c r="M2735">
        <v>1020201731065</v>
      </c>
    </row>
    <row r="2736" spans="1:13" x14ac:dyDescent="0.25">
      <c r="A2736">
        <v>259005165</v>
      </c>
      <c r="B2736" t="s">
        <v>1300</v>
      </c>
      <c r="C2736" t="s">
        <v>1300</v>
      </c>
      <c r="D2736" t="s">
        <v>18898</v>
      </c>
      <c r="E2736" t="s">
        <v>1302</v>
      </c>
      <c r="F2736" t="s">
        <v>321</v>
      </c>
      <c r="G2736" t="s">
        <v>15957</v>
      </c>
      <c r="H2736" t="s">
        <v>15994</v>
      </c>
      <c r="I2736">
        <v>0</v>
      </c>
      <c r="J2736" t="s">
        <v>8315</v>
      </c>
      <c r="K2736" t="s">
        <v>18929</v>
      </c>
      <c r="L2736">
        <v>25901001</v>
      </c>
      <c r="M2736">
        <v>1020201731010</v>
      </c>
    </row>
    <row r="2737" spans="1:13" x14ac:dyDescent="0.25">
      <c r="A2737">
        <v>259005207</v>
      </c>
      <c r="B2737" t="s">
        <v>1256</v>
      </c>
      <c r="C2737" t="s">
        <v>1256</v>
      </c>
      <c r="D2737" t="s">
        <v>18898</v>
      </c>
      <c r="E2737" t="s">
        <v>1258</v>
      </c>
      <c r="F2737" t="s">
        <v>321</v>
      </c>
      <c r="G2737" t="s">
        <v>15957</v>
      </c>
      <c r="H2737" t="s">
        <v>15994</v>
      </c>
      <c r="I2737">
        <v>0</v>
      </c>
      <c r="J2737" t="s">
        <v>8315</v>
      </c>
      <c r="K2737" t="s">
        <v>11104</v>
      </c>
      <c r="L2737">
        <v>25901001</v>
      </c>
      <c r="M2737">
        <v>1030202228297</v>
      </c>
    </row>
    <row r="2738" spans="1:13" x14ac:dyDescent="0.25">
      <c r="A2738">
        <v>259005302</v>
      </c>
      <c r="B2738" t="s">
        <v>1323</v>
      </c>
      <c r="C2738" t="s">
        <v>1323</v>
      </c>
      <c r="D2738" t="s">
        <v>18898</v>
      </c>
      <c r="E2738" t="s">
        <v>1325</v>
      </c>
      <c r="F2738" t="s">
        <v>321</v>
      </c>
      <c r="G2738" t="s">
        <v>15957</v>
      </c>
      <c r="H2738" t="s">
        <v>15994</v>
      </c>
      <c r="I2738">
        <v>0</v>
      </c>
      <c r="J2738" t="s">
        <v>8315</v>
      </c>
      <c r="K2738" t="s">
        <v>18930</v>
      </c>
      <c r="L2738">
        <v>25901001</v>
      </c>
      <c r="M2738">
        <v>1030202229573</v>
      </c>
    </row>
    <row r="2739" spans="1:13" x14ac:dyDescent="0.25">
      <c r="A2739">
        <v>259005849</v>
      </c>
      <c r="B2739" t="s">
        <v>18931</v>
      </c>
      <c r="C2739" t="s">
        <v>18931</v>
      </c>
      <c r="D2739" t="s">
        <v>18898</v>
      </c>
      <c r="E2739" t="s">
        <v>1266</v>
      </c>
      <c r="F2739" t="s">
        <v>414</v>
      </c>
      <c r="G2739" t="s">
        <v>15957</v>
      </c>
      <c r="H2739" t="s">
        <v>15994</v>
      </c>
      <c r="I2739">
        <v>0</v>
      </c>
      <c r="J2739" t="s">
        <v>8315</v>
      </c>
      <c r="K2739" t="s">
        <v>11107</v>
      </c>
      <c r="L2739">
        <v>25901001</v>
      </c>
      <c r="M2739">
        <v>1030202229199</v>
      </c>
    </row>
    <row r="2740" spans="1:13" x14ac:dyDescent="0.25">
      <c r="A2740">
        <v>259009057</v>
      </c>
      <c r="B2740" t="s">
        <v>1282</v>
      </c>
      <c r="C2740" t="s">
        <v>1282</v>
      </c>
      <c r="D2740" t="s">
        <v>18898</v>
      </c>
      <c r="E2740" t="s">
        <v>1284</v>
      </c>
      <c r="F2740" t="s">
        <v>321</v>
      </c>
      <c r="G2740" t="s">
        <v>15957</v>
      </c>
      <c r="H2740" t="s">
        <v>15994</v>
      </c>
      <c r="I2740">
        <v>0</v>
      </c>
      <c r="J2740" t="s">
        <v>8315</v>
      </c>
      <c r="K2740" t="s">
        <v>11109</v>
      </c>
      <c r="L2740">
        <v>25901001</v>
      </c>
      <c r="M2740">
        <v>1060259009667</v>
      </c>
    </row>
    <row r="2741" spans="1:13" x14ac:dyDescent="0.25">
      <c r="A2741">
        <v>259012028</v>
      </c>
      <c r="B2741" t="s">
        <v>1303</v>
      </c>
      <c r="C2741" t="s">
        <v>1303</v>
      </c>
      <c r="D2741" t="s">
        <v>18898</v>
      </c>
      <c r="E2741" t="s">
        <v>1305</v>
      </c>
      <c r="F2741" t="s">
        <v>321</v>
      </c>
      <c r="G2741" t="s">
        <v>15957</v>
      </c>
      <c r="H2741" t="s">
        <v>15994</v>
      </c>
      <c r="I2741">
        <v>0</v>
      </c>
      <c r="J2741" t="s">
        <v>8416</v>
      </c>
      <c r="K2741" t="s">
        <v>11111</v>
      </c>
      <c r="L2741">
        <v>25901001</v>
      </c>
      <c r="M2741">
        <v>1150280067552</v>
      </c>
    </row>
    <row r="2742" spans="1:13" x14ac:dyDescent="0.25">
      <c r="A2742">
        <v>259014113</v>
      </c>
      <c r="B2742" t="s">
        <v>18932</v>
      </c>
      <c r="C2742" t="s">
        <v>18932</v>
      </c>
      <c r="D2742" t="s">
        <v>18898</v>
      </c>
      <c r="E2742" t="s">
        <v>1278</v>
      </c>
      <c r="F2742" t="s">
        <v>414</v>
      </c>
      <c r="G2742" t="s">
        <v>15957</v>
      </c>
      <c r="H2742" t="s">
        <v>15994</v>
      </c>
      <c r="I2742">
        <v>0</v>
      </c>
      <c r="J2742" t="s">
        <v>8315</v>
      </c>
      <c r="K2742" t="s">
        <v>11114</v>
      </c>
      <c r="L2742">
        <v>25901001</v>
      </c>
      <c r="M2742">
        <v>1170280072632</v>
      </c>
    </row>
    <row r="2743" spans="1:13" x14ac:dyDescent="0.25">
      <c r="A2743">
        <v>260002137</v>
      </c>
      <c r="B2743" t="s">
        <v>5045</v>
      </c>
      <c r="C2743" t="s">
        <v>5045</v>
      </c>
      <c r="D2743" t="s">
        <v>18933</v>
      </c>
      <c r="E2743" t="s">
        <v>5047</v>
      </c>
      <c r="F2743" t="s">
        <v>657</v>
      </c>
      <c r="G2743" t="s">
        <v>15957</v>
      </c>
      <c r="H2743" t="s">
        <v>15994</v>
      </c>
      <c r="I2743">
        <v>0</v>
      </c>
      <c r="J2743" t="s">
        <v>8315</v>
      </c>
      <c r="K2743" t="s">
        <v>11117</v>
      </c>
      <c r="L2743">
        <v>26001001</v>
      </c>
      <c r="M2743">
        <v>1020201757400</v>
      </c>
    </row>
    <row r="2744" spans="1:13" x14ac:dyDescent="0.25">
      <c r="A2744">
        <v>260003290</v>
      </c>
      <c r="B2744" t="s">
        <v>5063</v>
      </c>
      <c r="C2744" t="s">
        <v>5063</v>
      </c>
      <c r="D2744" t="s">
        <v>18933</v>
      </c>
      <c r="E2744" t="s">
        <v>5065</v>
      </c>
      <c r="F2744" t="s">
        <v>321</v>
      </c>
      <c r="G2744" t="s">
        <v>15957</v>
      </c>
      <c r="H2744" t="s">
        <v>15994</v>
      </c>
      <c r="I2744">
        <v>0</v>
      </c>
      <c r="J2744" t="s">
        <v>8315</v>
      </c>
      <c r="K2744" t="s">
        <v>11119</v>
      </c>
      <c r="L2744">
        <v>26001001</v>
      </c>
      <c r="M2744">
        <v>1020201756860</v>
      </c>
    </row>
    <row r="2745" spans="1:13" x14ac:dyDescent="0.25">
      <c r="A2745">
        <v>260004790</v>
      </c>
      <c r="B2745" t="s">
        <v>18934</v>
      </c>
      <c r="C2745" t="s">
        <v>18934</v>
      </c>
      <c r="D2745" t="s">
        <v>18933</v>
      </c>
      <c r="E2745" t="s">
        <v>18935</v>
      </c>
      <c r="F2745" t="s">
        <v>414</v>
      </c>
      <c r="G2745" t="s">
        <v>15957</v>
      </c>
      <c r="H2745" t="s">
        <v>15994</v>
      </c>
      <c r="I2745">
        <v>0</v>
      </c>
      <c r="J2745" t="s">
        <v>8315</v>
      </c>
      <c r="K2745" t="s">
        <v>18936</v>
      </c>
      <c r="L2745">
        <v>26001001</v>
      </c>
      <c r="M2745">
        <v>1020201756706</v>
      </c>
    </row>
    <row r="2746" spans="1:13" x14ac:dyDescent="0.25">
      <c r="A2746">
        <v>260004825</v>
      </c>
      <c r="B2746" t="s">
        <v>5142</v>
      </c>
      <c r="C2746" t="s">
        <v>5142</v>
      </c>
      <c r="D2746" t="s">
        <v>18933</v>
      </c>
      <c r="E2746" t="s">
        <v>5144</v>
      </c>
      <c r="F2746" t="s">
        <v>321</v>
      </c>
      <c r="G2746" t="s">
        <v>15957</v>
      </c>
      <c r="H2746" t="s">
        <v>15994</v>
      </c>
      <c r="I2746">
        <v>0</v>
      </c>
      <c r="J2746" t="s">
        <v>8315</v>
      </c>
      <c r="K2746" t="s">
        <v>18937</v>
      </c>
      <c r="L2746">
        <v>26001001</v>
      </c>
      <c r="M2746">
        <v>1020201758940</v>
      </c>
    </row>
    <row r="2747" spans="1:13" x14ac:dyDescent="0.25">
      <c r="A2747">
        <v>260004857</v>
      </c>
      <c r="B2747" t="s">
        <v>18938</v>
      </c>
      <c r="C2747" t="s">
        <v>18938</v>
      </c>
      <c r="D2747" t="s">
        <v>18933</v>
      </c>
      <c r="E2747" t="s">
        <v>5079</v>
      </c>
      <c r="F2747" t="s">
        <v>414</v>
      </c>
      <c r="G2747" t="s">
        <v>15957</v>
      </c>
      <c r="H2747" t="s">
        <v>15994</v>
      </c>
      <c r="I2747">
        <v>0</v>
      </c>
      <c r="J2747" t="s">
        <v>8315</v>
      </c>
      <c r="K2747" t="s">
        <v>18939</v>
      </c>
      <c r="L2747">
        <v>26001001</v>
      </c>
      <c r="M2747">
        <v>1020201756530</v>
      </c>
    </row>
    <row r="2748" spans="1:13" x14ac:dyDescent="0.25">
      <c r="A2748">
        <v>260004889</v>
      </c>
      <c r="B2748" t="s">
        <v>5098</v>
      </c>
      <c r="C2748" t="s">
        <v>5098</v>
      </c>
      <c r="D2748" t="s">
        <v>18933</v>
      </c>
      <c r="E2748" t="s">
        <v>5100</v>
      </c>
      <c r="F2748" t="s">
        <v>321</v>
      </c>
      <c r="G2748" t="s">
        <v>15957</v>
      </c>
      <c r="H2748" t="s">
        <v>15994</v>
      </c>
      <c r="I2748">
        <v>1</v>
      </c>
      <c r="J2748" t="s">
        <v>8315</v>
      </c>
      <c r="K2748" t="s">
        <v>18940</v>
      </c>
      <c r="L2748">
        <v>26001001</v>
      </c>
      <c r="M2748">
        <v>1020201756288</v>
      </c>
    </row>
    <row r="2749" spans="1:13" x14ac:dyDescent="0.25">
      <c r="A2749" t="s">
        <v>15659</v>
      </c>
      <c r="B2749" t="s">
        <v>15660</v>
      </c>
      <c r="C2749" t="s">
        <v>15660</v>
      </c>
      <c r="D2749" t="s">
        <v>18933</v>
      </c>
      <c r="E2749" t="s">
        <v>5100</v>
      </c>
      <c r="F2749" t="s">
        <v>321</v>
      </c>
      <c r="G2749" t="s">
        <v>15998</v>
      </c>
      <c r="H2749" t="s">
        <v>15994</v>
      </c>
      <c r="J2749" t="s">
        <v>8315</v>
      </c>
      <c r="K2749" t="s">
        <v>18941</v>
      </c>
      <c r="L2749">
        <v>26001001</v>
      </c>
      <c r="M2749">
        <v>1020201756288</v>
      </c>
    </row>
    <row r="2750" spans="1:13" x14ac:dyDescent="0.25">
      <c r="A2750">
        <v>260004896</v>
      </c>
      <c r="B2750" t="s">
        <v>18942</v>
      </c>
      <c r="C2750" t="s">
        <v>18942</v>
      </c>
      <c r="D2750" t="s">
        <v>18933</v>
      </c>
      <c r="E2750" t="s">
        <v>5097</v>
      </c>
      <c r="F2750" t="s">
        <v>414</v>
      </c>
      <c r="G2750" t="s">
        <v>15957</v>
      </c>
      <c r="H2750" t="s">
        <v>15994</v>
      </c>
      <c r="I2750">
        <v>0</v>
      </c>
      <c r="J2750" t="s">
        <v>8315</v>
      </c>
      <c r="K2750" t="s">
        <v>18943</v>
      </c>
      <c r="L2750">
        <v>26001001</v>
      </c>
      <c r="M2750">
        <v>1020201756772</v>
      </c>
    </row>
    <row r="2751" spans="1:13" x14ac:dyDescent="0.25">
      <c r="A2751">
        <v>260004913</v>
      </c>
      <c r="B2751" t="s">
        <v>5089</v>
      </c>
      <c r="C2751" t="s">
        <v>5089</v>
      </c>
      <c r="D2751" t="s">
        <v>18933</v>
      </c>
      <c r="E2751" t="s">
        <v>5091</v>
      </c>
      <c r="F2751" t="s">
        <v>325</v>
      </c>
      <c r="G2751" t="s">
        <v>15957</v>
      </c>
      <c r="H2751" t="s">
        <v>15994</v>
      </c>
      <c r="I2751">
        <v>0</v>
      </c>
      <c r="J2751" t="s">
        <v>8315</v>
      </c>
      <c r="K2751" t="s">
        <v>18944</v>
      </c>
      <c r="L2751">
        <v>26001001</v>
      </c>
      <c r="M2751">
        <v>1020201757080</v>
      </c>
    </row>
    <row r="2752" spans="1:13" x14ac:dyDescent="0.25">
      <c r="A2752">
        <v>260004945</v>
      </c>
      <c r="B2752" t="s">
        <v>5118</v>
      </c>
      <c r="C2752" t="s">
        <v>5118</v>
      </c>
      <c r="D2752" t="s">
        <v>18933</v>
      </c>
      <c r="E2752" t="s">
        <v>5120</v>
      </c>
      <c r="F2752" t="s">
        <v>321</v>
      </c>
      <c r="G2752" t="s">
        <v>15957</v>
      </c>
      <c r="H2752" t="s">
        <v>15994</v>
      </c>
      <c r="I2752">
        <v>0</v>
      </c>
      <c r="J2752" t="s">
        <v>8315</v>
      </c>
      <c r="K2752" t="s">
        <v>18945</v>
      </c>
      <c r="L2752">
        <v>26001001</v>
      </c>
      <c r="M2752">
        <v>1020201758895</v>
      </c>
    </row>
    <row r="2753" spans="1:13" x14ac:dyDescent="0.25">
      <c r="A2753">
        <v>260004991</v>
      </c>
      <c r="B2753" t="s">
        <v>5107</v>
      </c>
      <c r="C2753" t="s">
        <v>5107</v>
      </c>
      <c r="D2753" t="s">
        <v>18933</v>
      </c>
      <c r="E2753" t="s">
        <v>5106</v>
      </c>
      <c r="F2753" t="s">
        <v>321</v>
      </c>
      <c r="G2753" t="s">
        <v>15957</v>
      </c>
      <c r="H2753" t="s">
        <v>15994</v>
      </c>
      <c r="I2753">
        <v>1</v>
      </c>
      <c r="J2753" t="s">
        <v>8315</v>
      </c>
      <c r="K2753" t="s">
        <v>18946</v>
      </c>
      <c r="L2753">
        <v>26001001</v>
      </c>
      <c r="M2753">
        <v>1020201758928</v>
      </c>
    </row>
    <row r="2754" spans="1:13" x14ac:dyDescent="0.25">
      <c r="A2754" t="s">
        <v>15661</v>
      </c>
      <c r="B2754" t="s">
        <v>15662</v>
      </c>
      <c r="C2754" t="s">
        <v>15662</v>
      </c>
      <c r="D2754" t="s">
        <v>18933</v>
      </c>
      <c r="E2754" t="s">
        <v>5106</v>
      </c>
      <c r="F2754" t="s">
        <v>321</v>
      </c>
      <c r="G2754" t="s">
        <v>15998</v>
      </c>
      <c r="H2754" t="s">
        <v>15994</v>
      </c>
      <c r="J2754" t="s">
        <v>8315</v>
      </c>
      <c r="K2754" t="s">
        <v>18947</v>
      </c>
      <c r="L2754">
        <v>26001001</v>
      </c>
      <c r="M2754">
        <v>1020201758928</v>
      </c>
    </row>
    <row r="2755" spans="1:13" x14ac:dyDescent="0.25">
      <c r="A2755">
        <v>260005025</v>
      </c>
      <c r="B2755" t="s">
        <v>5124</v>
      </c>
      <c r="C2755" t="s">
        <v>5124</v>
      </c>
      <c r="D2755" t="s">
        <v>18933</v>
      </c>
      <c r="E2755" t="s">
        <v>5126</v>
      </c>
      <c r="F2755" t="s">
        <v>321</v>
      </c>
      <c r="G2755" t="s">
        <v>15957</v>
      </c>
      <c r="H2755" t="s">
        <v>15994</v>
      </c>
      <c r="I2755">
        <v>0</v>
      </c>
      <c r="J2755" t="s">
        <v>8315</v>
      </c>
      <c r="K2755" t="s">
        <v>18948</v>
      </c>
      <c r="L2755">
        <v>26001001</v>
      </c>
      <c r="M2755">
        <v>1020201756211</v>
      </c>
    </row>
    <row r="2756" spans="1:13" x14ac:dyDescent="0.25">
      <c r="A2756">
        <v>260005057</v>
      </c>
      <c r="B2756" t="s">
        <v>5115</v>
      </c>
      <c r="C2756" t="s">
        <v>5115</v>
      </c>
      <c r="D2756" t="s">
        <v>18933</v>
      </c>
      <c r="E2756" t="s">
        <v>5117</v>
      </c>
      <c r="F2756" t="s">
        <v>321</v>
      </c>
      <c r="G2756" t="s">
        <v>15957</v>
      </c>
      <c r="H2756" t="s">
        <v>15994</v>
      </c>
      <c r="I2756">
        <v>0</v>
      </c>
      <c r="J2756" t="s">
        <v>8315</v>
      </c>
      <c r="K2756" t="s">
        <v>18949</v>
      </c>
      <c r="L2756">
        <v>26001001</v>
      </c>
      <c r="M2756">
        <v>1020201755837</v>
      </c>
    </row>
    <row r="2757" spans="1:13" x14ac:dyDescent="0.25">
      <c r="A2757">
        <v>260005064</v>
      </c>
      <c r="B2757" t="s">
        <v>18950</v>
      </c>
      <c r="C2757" t="s">
        <v>18950</v>
      </c>
      <c r="D2757" t="s">
        <v>18933</v>
      </c>
      <c r="E2757" t="s">
        <v>5041</v>
      </c>
      <c r="F2757" t="s">
        <v>414</v>
      </c>
      <c r="G2757" t="s">
        <v>15957</v>
      </c>
      <c r="H2757" t="s">
        <v>15994</v>
      </c>
      <c r="I2757">
        <v>0</v>
      </c>
      <c r="J2757" t="s">
        <v>8315</v>
      </c>
      <c r="K2757" t="s">
        <v>18951</v>
      </c>
      <c r="L2757">
        <v>26001001</v>
      </c>
      <c r="M2757">
        <v>1020201757036</v>
      </c>
    </row>
    <row r="2758" spans="1:13" x14ac:dyDescent="0.25">
      <c r="A2758">
        <v>260005089</v>
      </c>
      <c r="B2758" t="s">
        <v>5086</v>
      </c>
      <c r="C2758" t="s">
        <v>5086</v>
      </c>
      <c r="D2758" t="s">
        <v>18933</v>
      </c>
      <c r="E2758" t="s">
        <v>5088</v>
      </c>
      <c r="F2758" t="s">
        <v>321</v>
      </c>
      <c r="G2758" t="s">
        <v>15957</v>
      </c>
      <c r="H2758" t="s">
        <v>15994</v>
      </c>
      <c r="I2758">
        <v>0</v>
      </c>
      <c r="J2758" t="s">
        <v>8315</v>
      </c>
      <c r="K2758" t="s">
        <v>18952</v>
      </c>
      <c r="L2758">
        <v>26001001</v>
      </c>
      <c r="M2758">
        <v>1020201759258</v>
      </c>
    </row>
    <row r="2759" spans="1:13" x14ac:dyDescent="0.25">
      <c r="A2759">
        <v>260005120</v>
      </c>
      <c r="B2759" t="s">
        <v>5147</v>
      </c>
      <c r="C2759" t="s">
        <v>5147</v>
      </c>
      <c r="D2759" t="s">
        <v>18933</v>
      </c>
      <c r="E2759" t="s">
        <v>5149</v>
      </c>
      <c r="F2759" t="s">
        <v>473</v>
      </c>
      <c r="G2759" t="s">
        <v>15957</v>
      </c>
      <c r="H2759" t="s">
        <v>15994</v>
      </c>
      <c r="I2759">
        <v>0</v>
      </c>
      <c r="J2759" t="s">
        <v>8315</v>
      </c>
      <c r="K2759" t="s">
        <v>18953</v>
      </c>
      <c r="L2759">
        <v>26001001</v>
      </c>
      <c r="M2759">
        <v>1020201759050</v>
      </c>
    </row>
    <row r="2760" spans="1:13" x14ac:dyDescent="0.25">
      <c r="A2760">
        <v>260005138</v>
      </c>
      <c r="B2760" t="s">
        <v>5074</v>
      </c>
      <c r="C2760" t="s">
        <v>5074</v>
      </c>
      <c r="D2760" t="s">
        <v>18933</v>
      </c>
      <c r="E2760" t="s">
        <v>5076</v>
      </c>
      <c r="F2760" t="s">
        <v>321</v>
      </c>
      <c r="G2760" t="s">
        <v>15957</v>
      </c>
      <c r="H2760" t="s">
        <v>15994</v>
      </c>
      <c r="I2760">
        <v>0</v>
      </c>
      <c r="J2760" t="s">
        <v>8315</v>
      </c>
      <c r="K2760" t="s">
        <v>18954</v>
      </c>
      <c r="L2760">
        <v>26001001</v>
      </c>
      <c r="M2760">
        <v>1020201758521</v>
      </c>
    </row>
    <row r="2761" spans="1:13" x14ac:dyDescent="0.25">
      <c r="A2761">
        <v>260005152</v>
      </c>
      <c r="B2761" t="s">
        <v>5133</v>
      </c>
      <c r="C2761" t="s">
        <v>5133</v>
      </c>
      <c r="D2761" t="s">
        <v>18933</v>
      </c>
      <c r="E2761" t="s">
        <v>5135</v>
      </c>
      <c r="F2761" t="s">
        <v>321</v>
      </c>
      <c r="G2761" t="s">
        <v>15957</v>
      </c>
      <c r="H2761" t="s">
        <v>15994</v>
      </c>
      <c r="I2761">
        <v>0</v>
      </c>
      <c r="J2761" t="s">
        <v>8315</v>
      </c>
      <c r="K2761" t="s">
        <v>18955</v>
      </c>
      <c r="L2761">
        <v>26001001</v>
      </c>
      <c r="M2761">
        <v>1020201759610</v>
      </c>
    </row>
    <row r="2762" spans="1:13" x14ac:dyDescent="0.25">
      <c r="A2762">
        <v>260005160</v>
      </c>
      <c r="B2762" t="s">
        <v>18956</v>
      </c>
      <c r="C2762" t="s">
        <v>18956</v>
      </c>
      <c r="D2762" t="s">
        <v>18933</v>
      </c>
      <c r="E2762" t="s">
        <v>18957</v>
      </c>
      <c r="F2762" t="s">
        <v>921</v>
      </c>
      <c r="G2762" t="s">
        <v>15957</v>
      </c>
      <c r="H2762" t="s">
        <v>15994</v>
      </c>
      <c r="I2762">
        <v>0</v>
      </c>
      <c r="J2762" t="s">
        <v>8315</v>
      </c>
      <c r="K2762" t="s">
        <v>18958</v>
      </c>
      <c r="L2762">
        <v>26001001</v>
      </c>
      <c r="M2762">
        <v>1020201759236</v>
      </c>
    </row>
    <row r="2763" spans="1:13" x14ac:dyDescent="0.25">
      <c r="A2763">
        <v>260005184</v>
      </c>
      <c r="B2763" t="s">
        <v>5121</v>
      </c>
      <c r="C2763" t="s">
        <v>5121</v>
      </c>
      <c r="D2763" t="s">
        <v>18933</v>
      </c>
      <c r="E2763" t="s">
        <v>5123</v>
      </c>
      <c r="F2763" t="s">
        <v>566</v>
      </c>
      <c r="G2763" t="s">
        <v>15957</v>
      </c>
      <c r="H2763" t="s">
        <v>15994</v>
      </c>
      <c r="I2763">
        <v>0</v>
      </c>
      <c r="J2763" t="s">
        <v>8315</v>
      </c>
      <c r="K2763" t="s">
        <v>18959</v>
      </c>
      <c r="L2763">
        <v>26001001</v>
      </c>
      <c r="M2763">
        <v>1020201759115</v>
      </c>
    </row>
    <row r="2764" spans="1:13" x14ac:dyDescent="0.25">
      <c r="A2764">
        <v>260005219</v>
      </c>
      <c r="B2764" t="s">
        <v>18960</v>
      </c>
      <c r="C2764" t="s">
        <v>18960</v>
      </c>
      <c r="D2764" t="s">
        <v>18933</v>
      </c>
      <c r="E2764" t="s">
        <v>5094</v>
      </c>
      <c r="F2764" t="s">
        <v>414</v>
      </c>
      <c r="G2764" t="s">
        <v>15957</v>
      </c>
      <c r="H2764" t="s">
        <v>15994</v>
      </c>
      <c r="I2764">
        <v>0</v>
      </c>
      <c r="J2764" t="s">
        <v>8315</v>
      </c>
      <c r="K2764" t="s">
        <v>18961</v>
      </c>
      <c r="L2764">
        <v>26001001</v>
      </c>
      <c r="M2764">
        <v>1020201757069</v>
      </c>
    </row>
    <row r="2765" spans="1:13" x14ac:dyDescent="0.25">
      <c r="A2765">
        <v>260005233</v>
      </c>
      <c r="B2765" t="s">
        <v>5018</v>
      </c>
      <c r="C2765" t="s">
        <v>5018</v>
      </c>
      <c r="D2765" t="s">
        <v>18933</v>
      </c>
      <c r="E2765" t="s">
        <v>5020</v>
      </c>
      <c r="F2765" t="s">
        <v>657</v>
      </c>
      <c r="G2765" t="s">
        <v>15957</v>
      </c>
      <c r="H2765" t="s">
        <v>15994</v>
      </c>
      <c r="I2765">
        <v>0</v>
      </c>
      <c r="J2765" t="s">
        <v>8315</v>
      </c>
      <c r="K2765" t="s">
        <v>11152</v>
      </c>
      <c r="L2765">
        <v>26001001</v>
      </c>
      <c r="M2765">
        <v>1020201757586</v>
      </c>
    </row>
    <row r="2766" spans="1:13" x14ac:dyDescent="0.25">
      <c r="A2766">
        <v>260005240</v>
      </c>
      <c r="B2766" t="s">
        <v>5057</v>
      </c>
      <c r="C2766" t="s">
        <v>5057</v>
      </c>
      <c r="D2766" t="s">
        <v>18933</v>
      </c>
      <c r="E2766" t="s">
        <v>5059</v>
      </c>
      <c r="F2766" t="s">
        <v>325</v>
      </c>
      <c r="G2766" t="s">
        <v>15957</v>
      </c>
      <c r="H2766" t="s">
        <v>15994</v>
      </c>
      <c r="I2766">
        <v>0</v>
      </c>
      <c r="J2766" t="s">
        <v>8315</v>
      </c>
      <c r="K2766" t="s">
        <v>11155</v>
      </c>
      <c r="L2766">
        <v>26001001</v>
      </c>
      <c r="M2766">
        <v>1020201758829</v>
      </c>
    </row>
    <row r="2767" spans="1:13" x14ac:dyDescent="0.25">
      <c r="A2767">
        <v>260005265</v>
      </c>
      <c r="B2767" t="s">
        <v>5051</v>
      </c>
      <c r="C2767" t="s">
        <v>5051</v>
      </c>
      <c r="D2767" t="s">
        <v>18933</v>
      </c>
      <c r="E2767" t="s">
        <v>5053</v>
      </c>
      <c r="F2767" t="s">
        <v>321</v>
      </c>
      <c r="G2767" t="s">
        <v>15957</v>
      </c>
      <c r="H2767" t="s">
        <v>15994</v>
      </c>
      <c r="I2767">
        <v>0</v>
      </c>
      <c r="J2767" t="s">
        <v>8315</v>
      </c>
      <c r="K2767" t="s">
        <v>18962</v>
      </c>
      <c r="L2767">
        <v>26001001</v>
      </c>
      <c r="M2767">
        <v>1020201757641</v>
      </c>
    </row>
    <row r="2768" spans="1:13" x14ac:dyDescent="0.25">
      <c r="A2768">
        <v>260005272</v>
      </c>
      <c r="B2768" t="s">
        <v>5153</v>
      </c>
      <c r="C2768" t="s">
        <v>5153</v>
      </c>
      <c r="D2768" t="s">
        <v>18933</v>
      </c>
      <c r="E2768" t="s">
        <v>5155</v>
      </c>
      <c r="F2768" t="s">
        <v>321</v>
      </c>
      <c r="G2768" t="s">
        <v>15957</v>
      </c>
      <c r="H2768" t="s">
        <v>15994</v>
      </c>
      <c r="I2768">
        <v>0</v>
      </c>
      <c r="J2768" t="s">
        <v>8315</v>
      </c>
      <c r="K2768" t="s">
        <v>18963</v>
      </c>
      <c r="L2768">
        <v>26001001</v>
      </c>
      <c r="M2768">
        <v>1020201758906</v>
      </c>
    </row>
    <row r="2769" spans="1:13" x14ac:dyDescent="0.25">
      <c r="A2769">
        <v>260005297</v>
      </c>
      <c r="B2769" t="s">
        <v>5080</v>
      </c>
      <c r="C2769" t="s">
        <v>5080</v>
      </c>
      <c r="D2769" t="s">
        <v>18933</v>
      </c>
      <c r="E2769" t="s">
        <v>5082</v>
      </c>
      <c r="F2769" t="s">
        <v>653</v>
      </c>
      <c r="G2769" t="s">
        <v>15957</v>
      </c>
      <c r="H2769" t="s">
        <v>15994</v>
      </c>
      <c r="I2769">
        <v>0</v>
      </c>
      <c r="J2769" t="s">
        <v>8315</v>
      </c>
      <c r="K2769" t="s">
        <v>18964</v>
      </c>
      <c r="L2769">
        <v>26001001</v>
      </c>
      <c r="M2769">
        <v>1020201755969</v>
      </c>
    </row>
    <row r="2770" spans="1:13" x14ac:dyDescent="0.25">
      <c r="A2770">
        <v>260005339</v>
      </c>
      <c r="B2770" t="s">
        <v>5109</v>
      </c>
      <c r="C2770" t="s">
        <v>5109</v>
      </c>
      <c r="D2770" t="s">
        <v>18933</v>
      </c>
      <c r="E2770" t="s">
        <v>5111</v>
      </c>
      <c r="F2770" t="s">
        <v>566</v>
      </c>
      <c r="G2770" t="s">
        <v>15957</v>
      </c>
      <c r="H2770" t="s">
        <v>15994</v>
      </c>
      <c r="I2770">
        <v>0</v>
      </c>
      <c r="J2770" t="s">
        <v>8315</v>
      </c>
      <c r="K2770" t="s">
        <v>18965</v>
      </c>
      <c r="L2770">
        <v>26001001</v>
      </c>
      <c r="M2770">
        <v>1020201759192</v>
      </c>
    </row>
    <row r="2771" spans="1:13" x14ac:dyDescent="0.25">
      <c r="A2771">
        <v>260005378</v>
      </c>
      <c r="B2771" t="s">
        <v>5150</v>
      </c>
      <c r="C2771" t="s">
        <v>5150</v>
      </c>
      <c r="D2771" t="s">
        <v>18933</v>
      </c>
      <c r="E2771" t="s">
        <v>5152</v>
      </c>
      <c r="F2771" t="s">
        <v>321</v>
      </c>
      <c r="G2771" t="s">
        <v>15957</v>
      </c>
      <c r="H2771" t="s">
        <v>15994</v>
      </c>
      <c r="I2771">
        <v>0</v>
      </c>
      <c r="J2771" t="s">
        <v>8315</v>
      </c>
      <c r="K2771" t="s">
        <v>18966</v>
      </c>
      <c r="L2771">
        <v>26001001</v>
      </c>
      <c r="M2771">
        <v>1020201758950</v>
      </c>
    </row>
    <row r="2772" spans="1:13" x14ac:dyDescent="0.25">
      <c r="A2772">
        <v>260005392</v>
      </c>
      <c r="B2772" t="s">
        <v>18967</v>
      </c>
      <c r="C2772" t="s">
        <v>18967</v>
      </c>
      <c r="D2772" t="s">
        <v>18933</v>
      </c>
      <c r="E2772" t="s">
        <v>5068</v>
      </c>
      <c r="F2772" t="s">
        <v>1479</v>
      </c>
      <c r="G2772" t="s">
        <v>15957</v>
      </c>
      <c r="H2772" t="s">
        <v>15994</v>
      </c>
      <c r="I2772">
        <v>0</v>
      </c>
      <c r="J2772" t="s">
        <v>8315</v>
      </c>
      <c r="K2772" t="s">
        <v>11161</v>
      </c>
      <c r="L2772">
        <v>26001001</v>
      </c>
      <c r="M2772">
        <v>1020201756222</v>
      </c>
    </row>
    <row r="2773" spans="1:13" x14ac:dyDescent="0.25">
      <c r="A2773">
        <v>260005402</v>
      </c>
      <c r="B2773" t="s">
        <v>18968</v>
      </c>
      <c r="C2773" t="s">
        <v>18968</v>
      </c>
      <c r="D2773" t="s">
        <v>18933</v>
      </c>
      <c r="E2773" t="s">
        <v>5044</v>
      </c>
      <c r="F2773" t="s">
        <v>414</v>
      </c>
      <c r="G2773" t="s">
        <v>15957</v>
      </c>
      <c r="H2773" t="s">
        <v>15994</v>
      </c>
      <c r="I2773">
        <v>0</v>
      </c>
      <c r="J2773" t="s">
        <v>8315</v>
      </c>
      <c r="K2773" t="s">
        <v>11162</v>
      </c>
      <c r="L2773">
        <v>26001001</v>
      </c>
      <c r="M2773">
        <v>1020201757058</v>
      </c>
    </row>
    <row r="2774" spans="1:13" x14ac:dyDescent="0.25">
      <c r="A2774">
        <v>260005699</v>
      </c>
      <c r="B2774" t="s">
        <v>5130</v>
      </c>
      <c r="C2774" t="s">
        <v>5130</v>
      </c>
      <c r="D2774" t="s">
        <v>18933</v>
      </c>
      <c r="E2774" t="s">
        <v>5132</v>
      </c>
      <c r="F2774" t="s">
        <v>566</v>
      </c>
      <c r="G2774" t="s">
        <v>15957</v>
      </c>
      <c r="H2774" t="s">
        <v>15994</v>
      </c>
      <c r="I2774">
        <v>0</v>
      </c>
      <c r="J2774" t="s">
        <v>8315</v>
      </c>
      <c r="K2774" t="s">
        <v>18969</v>
      </c>
      <c r="L2774">
        <v>26001001</v>
      </c>
      <c r="M2774">
        <v>1020201759159</v>
      </c>
    </row>
    <row r="2775" spans="1:13" x14ac:dyDescent="0.25">
      <c r="A2775">
        <v>260005730</v>
      </c>
      <c r="B2775" t="s">
        <v>18970</v>
      </c>
      <c r="C2775" t="s">
        <v>18970</v>
      </c>
      <c r="D2775" t="s">
        <v>18933</v>
      </c>
      <c r="E2775" t="s">
        <v>5141</v>
      </c>
      <c r="F2775" t="s">
        <v>414</v>
      </c>
      <c r="G2775" t="s">
        <v>15957</v>
      </c>
      <c r="H2775" t="s">
        <v>15994</v>
      </c>
      <c r="I2775">
        <v>0</v>
      </c>
      <c r="J2775" t="s">
        <v>8315</v>
      </c>
      <c r="K2775" t="s">
        <v>18971</v>
      </c>
      <c r="L2775">
        <v>26001001</v>
      </c>
      <c r="M2775">
        <v>1020201756761</v>
      </c>
    </row>
    <row r="2776" spans="1:13" x14ac:dyDescent="0.25">
      <c r="A2776">
        <v>260005748</v>
      </c>
      <c r="B2776" t="s">
        <v>5101</v>
      </c>
      <c r="C2776" t="s">
        <v>5101</v>
      </c>
      <c r="D2776" t="s">
        <v>18933</v>
      </c>
      <c r="E2776" t="s">
        <v>5103</v>
      </c>
      <c r="F2776" t="s">
        <v>321</v>
      </c>
      <c r="G2776" t="s">
        <v>15957</v>
      </c>
      <c r="H2776" t="s">
        <v>15994</v>
      </c>
      <c r="I2776">
        <v>1</v>
      </c>
      <c r="J2776" t="s">
        <v>8315</v>
      </c>
      <c r="K2776" t="s">
        <v>18972</v>
      </c>
      <c r="L2776">
        <v>26001001</v>
      </c>
      <c r="M2776">
        <v>1020201759181</v>
      </c>
    </row>
    <row r="2777" spans="1:13" x14ac:dyDescent="0.25">
      <c r="A2777" t="s">
        <v>15663</v>
      </c>
      <c r="B2777" t="s">
        <v>15664</v>
      </c>
      <c r="C2777" t="s">
        <v>15664</v>
      </c>
      <c r="D2777" t="s">
        <v>18933</v>
      </c>
      <c r="E2777" t="s">
        <v>5103</v>
      </c>
      <c r="F2777" t="s">
        <v>321</v>
      </c>
      <c r="G2777" t="s">
        <v>15998</v>
      </c>
      <c r="H2777" t="s">
        <v>15994</v>
      </c>
      <c r="J2777" t="s">
        <v>8315</v>
      </c>
      <c r="K2777" t="s">
        <v>18973</v>
      </c>
      <c r="L2777">
        <v>26001001</v>
      </c>
      <c r="M2777">
        <v>1020201759181</v>
      </c>
    </row>
    <row r="2778" spans="1:13" x14ac:dyDescent="0.25">
      <c r="A2778">
        <v>260005762</v>
      </c>
      <c r="B2778" t="s">
        <v>18974</v>
      </c>
      <c r="C2778" t="s">
        <v>18974</v>
      </c>
      <c r="D2778" t="s">
        <v>18933</v>
      </c>
      <c r="E2778" t="s">
        <v>18975</v>
      </c>
      <c r="F2778" t="s">
        <v>414</v>
      </c>
      <c r="G2778" t="s">
        <v>15957</v>
      </c>
      <c r="H2778" t="s">
        <v>15994</v>
      </c>
      <c r="I2778">
        <v>0</v>
      </c>
      <c r="J2778" t="s">
        <v>8315</v>
      </c>
      <c r="K2778" t="s">
        <v>18976</v>
      </c>
      <c r="L2778">
        <v>26001001</v>
      </c>
      <c r="M2778">
        <v>1020201759270</v>
      </c>
    </row>
    <row r="2779" spans="1:13" x14ac:dyDescent="0.25">
      <c r="A2779">
        <v>260005770</v>
      </c>
      <c r="B2779" t="s">
        <v>18977</v>
      </c>
      <c r="C2779" t="s">
        <v>18977</v>
      </c>
      <c r="D2779" t="s">
        <v>18933</v>
      </c>
      <c r="E2779" t="s">
        <v>5114</v>
      </c>
      <c r="F2779" t="s">
        <v>414</v>
      </c>
      <c r="G2779" t="s">
        <v>15957</v>
      </c>
      <c r="H2779" t="s">
        <v>15994</v>
      </c>
      <c r="I2779">
        <v>0</v>
      </c>
      <c r="J2779" t="s">
        <v>8315</v>
      </c>
      <c r="K2779" t="s">
        <v>18978</v>
      </c>
      <c r="L2779">
        <v>26001001</v>
      </c>
      <c r="M2779">
        <v>1020201756013</v>
      </c>
    </row>
    <row r="2780" spans="1:13" x14ac:dyDescent="0.25">
      <c r="A2780">
        <v>260005787</v>
      </c>
      <c r="B2780" t="s">
        <v>5069</v>
      </c>
      <c r="C2780" t="s">
        <v>5069</v>
      </c>
      <c r="D2780" t="s">
        <v>18933</v>
      </c>
      <c r="E2780" t="s">
        <v>11173</v>
      </c>
      <c r="F2780" t="s">
        <v>321</v>
      </c>
      <c r="G2780" t="s">
        <v>15957</v>
      </c>
      <c r="H2780" t="s">
        <v>15994</v>
      </c>
      <c r="I2780">
        <v>0</v>
      </c>
      <c r="J2780" t="s">
        <v>8315</v>
      </c>
      <c r="K2780" t="s">
        <v>11171</v>
      </c>
      <c r="L2780">
        <v>26001001</v>
      </c>
      <c r="M2780">
        <v>1020201758510</v>
      </c>
    </row>
    <row r="2781" spans="1:13" x14ac:dyDescent="0.25">
      <c r="A2781">
        <v>260005804</v>
      </c>
      <c r="B2781" t="s">
        <v>18979</v>
      </c>
      <c r="C2781" t="s">
        <v>18979</v>
      </c>
      <c r="D2781" t="s">
        <v>18933</v>
      </c>
      <c r="E2781" t="s">
        <v>5106</v>
      </c>
      <c r="F2781" t="s">
        <v>921</v>
      </c>
      <c r="G2781" t="s">
        <v>15957</v>
      </c>
      <c r="H2781" t="s">
        <v>15994</v>
      </c>
      <c r="I2781">
        <v>0</v>
      </c>
      <c r="J2781" t="s">
        <v>8416</v>
      </c>
      <c r="K2781" t="s">
        <v>11174</v>
      </c>
      <c r="L2781">
        <v>26001001</v>
      </c>
      <c r="M2781">
        <v>1020201759291</v>
      </c>
    </row>
    <row r="2782" spans="1:13" x14ac:dyDescent="0.25">
      <c r="A2782">
        <v>260006572</v>
      </c>
      <c r="B2782" t="s">
        <v>18980</v>
      </c>
      <c r="C2782" t="s">
        <v>18980</v>
      </c>
      <c r="D2782" t="s">
        <v>18933</v>
      </c>
      <c r="E2782" t="s">
        <v>5026</v>
      </c>
      <c r="F2782" t="s">
        <v>414</v>
      </c>
      <c r="G2782" t="s">
        <v>15957</v>
      </c>
      <c r="H2782" t="s">
        <v>15994</v>
      </c>
      <c r="I2782">
        <v>0</v>
      </c>
      <c r="J2782" t="s">
        <v>8315</v>
      </c>
      <c r="K2782" t="s">
        <v>18981</v>
      </c>
      <c r="L2782">
        <v>26001001</v>
      </c>
      <c r="M2782">
        <v>1020201757421</v>
      </c>
    </row>
    <row r="2783" spans="1:13" x14ac:dyDescent="0.25">
      <c r="A2783">
        <v>260006580</v>
      </c>
      <c r="B2783" t="s">
        <v>18982</v>
      </c>
      <c r="C2783" t="s">
        <v>18982</v>
      </c>
      <c r="D2783" t="s">
        <v>18933</v>
      </c>
      <c r="E2783" t="s">
        <v>5050</v>
      </c>
      <c r="F2783" t="s">
        <v>414</v>
      </c>
      <c r="G2783" t="s">
        <v>15957</v>
      </c>
      <c r="H2783" t="s">
        <v>15994</v>
      </c>
      <c r="I2783">
        <v>0</v>
      </c>
      <c r="J2783" t="s">
        <v>8315</v>
      </c>
      <c r="K2783" t="s">
        <v>11178</v>
      </c>
      <c r="L2783">
        <v>26001001</v>
      </c>
      <c r="M2783">
        <v>1020201757575</v>
      </c>
    </row>
    <row r="2784" spans="1:13" x14ac:dyDescent="0.25">
      <c r="A2784">
        <v>260006607</v>
      </c>
      <c r="B2784" t="s">
        <v>18983</v>
      </c>
      <c r="C2784" t="s">
        <v>18983</v>
      </c>
      <c r="D2784" t="s">
        <v>18933</v>
      </c>
      <c r="E2784" t="s">
        <v>5129</v>
      </c>
      <c r="F2784" t="s">
        <v>414</v>
      </c>
      <c r="G2784" t="s">
        <v>15957</v>
      </c>
      <c r="H2784" t="s">
        <v>15994</v>
      </c>
      <c r="I2784">
        <v>0</v>
      </c>
      <c r="J2784" t="s">
        <v>8315</v>
      </c>
      <c r="K2784" t="s">
        <v>18984</v>
      </c>
      <c r="L2784">
        <v>26001001</v>
      </c>
      <c r="M2784">
        <v>1020201756200</v>
      </c>
    </row>
    <row r="2785" spans="1:13" x14ac:dyDescent="0.25">
      <c r="A2785">
        <v>260006614</v>
      </c>
      <c r="B2785" t="s">
        <v>18985</v>
      </c>
      <c r="C2785" t="s">
        <v>18985</v>
      </c>
      <c r="D2785" t="s">
        <v>18933</v>
      </c>
      <c r="E2785" t="s">
        <v>5062</v>
      </c>
      <c r="F2785" t="s">
        <v>414</v>
      </c>
      <c r="G2785" t="s">
        <v>15957</v>
      </c>
      <c r="H2785" t="s">
        <v>15994</v>
      </c>
      <c r="I2785">
        <v>0</v>
      </c>
      <c r="J2785" t="s">
        <v>8315</v>
      </c>
      <c r="K2785" t="s">
        <v>11181</v>
      </c>
      <c r="L2785">
        <v>26001001</v>
      </c>
      <c r="M2785">
        <v>1020201756244</v>
      </c>
    </row>
    <row r="2786" spans="1:13" x14ac:dyDescent="0.25">
      <c r="A2786">
        <v>260006621</v>
      </c>
      <c r="B2786" t="s">
        <v>18986</v>
      </c>
      <c r="C2786" t="s">
        <v>18986</v>
      </c>
      <c r="D2786" t="s">
        <v>18933</v>
      </c>
      <c r="E2786" t="s">
        <v>5056</v>
      </c>
      <c r="F2786" t="s">
        <v>414</v>
      </c>
      <c r="G2786" t="s">
        <v>15957</v>
      </c>
      <c r="H2786" t="s">
        <v>15994</v>
      </c>
      <c r="I2786">
        <v>0</v>
      </c>
      <c r="J2786" t="s">
        <v>8315</v>
      </c>
      <c r="K2786" t="s">
        <v>18987</v>
      </c>
      <c r="L2786">
        <v>26001001</v>
      </c>
      <c r="M2786">
        <v>1020201756233</v>
      </c>
    </row>
    <row r="2787" spans="1:13" x14ac:dyDescent="0.25">
      <c r="A2787">
        <v>260006639</v>
      </c>
      <c r="B2787" t="s">
        <v>18988</v>
      </c>
      <c r="C2787" t="s">
        <v>18988</v>
      </c>
      <c r="D2787" t="s">
        <v>18933</v>
      </c>
      <c r="E2787" t="s">
        <v>5035</v>
      </c>
      <c r="F2787" t="s">
        <v>414</v>
      </c>
      <c r="G2787" t="s">
        <v>15957</v>
      </c>
      <c r="H2787" t="s">
        <v>15994</v>
      </c>
      <c r="I2787">
        <v>0</v>
      </c>
      <c r="J2787" t="s">
        <v>8315</v>
      </c>
      <c r="K2787" t="s">
        <v>11183</v>
      </c>
      <c r="L2787">
        <v>26001001</v>
      </c>
      <c r="M2787">
        <v>1020201756255</v>
      </c>
    </row>
    <row r="2788" spans="1:13" x14ac:dyDescent="0.25">
      <c r="A2788">
        <v>260006653</v>
      </c>
      <c r="B2788" t="s">
        <v>18989</v>
      </c>
      <c r="C2788" t="s">
        <v>18989</v>
      </c>
      <c r="D2788" t="s">
        <v>18933</v>
      </c>
      <c r="E2788" t="s">
        <v>5038</v>
      </c>
      <c r="F2788" t="s">
        <v>1121</v>
      </c>
      <c r="G2788" t="s">
        <v>15957</v>
      </c>
      <c r="H2788" t="s">
        <v>15994</v>
      </c>
      <c r="I2788">
        <v>0</v>
      </c>
      <c r="J2788" t="s">
        <v>8315</v>
      </c>
      <c r="K2788" t="s">
        <v>18990</v>
      </c>
      <c r="L2788">
        <v>26001001</v>
      </c>
      <c r="M2788">
        <v>1020201758675</v>
      </c>
    </row>
    <row r="2789" spans="1:13" x14ac:dyDescent="0.25">
      <c r="A2789">
        <v>260009693</v>
      </c>
      <c r="B2789" t="s">
        <v>5030</v>
      </c>
      <c r="C2789" t="s">
        <v>5030</v>
      </c>
      <c r="D2789" t="s">
        <v>18933</v>
      </c>
      <c r="E2789" t="s">
        <v>5032</v>
      </c>
      <c r="F2789" t="s">
        <v>566</v>
      </c>
      <c r="G2789" t="s">
        <v>15957</v>
      </c>
      <c r="H2789" t="s">
        <v>15994</v>
      </c>
      <c r="I2789">
        <v>0</v>
      </c>
      <c r="J2789" t="s">
        <v>8315</v>
      </c>
      <c r="K2789" t="s">
        <v>11188</v>
      </c>
      <c r="L2789">
        <v>26001001</v>
      </c>
      <c r="M2789">
        <v>1070260000788</v>
      </c>
    </row>
    <row r="2790" spans="1:13" x14ac:dyDescent="0.25">
      <c r="A2790">
        <v>260012110</v>
      </c>
      <c r="B2790" t="s">
        <v>5021</v>
      </c>
      <c r="C2790" t="s">
        <v>5021</v>
      </c>
      <c r="D2790" t="s">
        <v>18933</v>
      </c>
      <c r="E2790" t="s">
        <v>5023</v>
      </c>
      <c r="F2790" t="s">
        <v>321</v>
      </c>
      <c r="G2790" t="s">
        <v>15957</v>
      </c>
      <c r="H2790" t="s">
        <v>15994</v>
      </c>
      <c r="I2790">
        <v>0</v>
      </c>
      <c r="J2790" t="s">
        <v>8315</v>
      </c>
      <c r="K2790" t="s">
        <v>11190</v>
      </c>
      <c r="L2790">
        <v>26001001</v>
      </c>
      <c r="M2790">
        <v>1130280072999</v>
      </c>
    </row>
    <row r="2791" spans="1:13" x14ac:dyDescent="0.25">
      <c r="A2791">
        <v>260995894</v>
      </c>
      <c r="B2791" t="s">
        <v>18992</v>
      </c>
      <c r="C2791" t="s">
        <v>18992</v>
      </c>
      <c r="D2791" t="s">
        <v>18933</v>
      </c>
      <c r="E2791" t="s">
        <v>18993</v>
      </c>
      <c r="F2791" t="s">
        <v>414</v>
      </c>
      <c r="G2791" t="s">
        <v>15957</v>
      </c>
      <c r="H2791" t="s">
        <v>15994</v>
      </c>
      <c r="I2791">
        <v>0</v>
      </c>
      <c r="J2791" t="s">
        <v>8315</v>
      </c>
      <c r="K2791" t="s">
        <v>11192</v>
      </c>
      <c r="L2791">
        <v>26001001</v>
      </c>
      <c r="M2791">
        <v>1200200054097</v>
      </c>
    </row>
    <row r="2792" spans="1:13" x14ac:dyDescent="0.25">
      <c r="A2792">
        <v>261003486</v>
      </c>
      <c r="B2792" t="s">
        <v>1448</v>
      </c>
      <c r="C2792" t="s">
        <v>1448</v>
      </c>
      <c r="D2792" t="s">
        <v>17197</v>
      </c>
      <c r="E2792" t="s">
        <v>1450</v>
      </c>
      <c r="F2792" t="s">
        <v>321</v>
      </c>
      <c r="G2792" t="s">
        <v>15957</v>
      </c>
      <c r="H2792" t="s">
        <v>15994</v>
      </c>
      <c r="I2792">
        <v>0</v>
      </c>
      <c r="J2792" t="s">
        <v>8315</v>
      </c>
      <c r="K2792" t="s">
        <v>11196</v>
      </c>
      <c r="L2792">
        <v>26101001</v>
      </c>
      <c r="M2792">
        <v>1020201772381</v>
      </c>
    </row>
    <row r="2793" spans="1:13" x14ac:dyDescent="0.25">
      <c r="A2793">
        <v>261003581</v>
      </c>
      <c r="B2793" t="s">
        <v>1547</v>
      </c>
      <c r="C2793" t="s">
        <v>1547</v>
      </c>
      <c r="D2793" t="s">
        <v>17197</v>
      </c>
      <c r="E2793" t="s">
        <v>1549</v>
      </c>
      <c r="F2793" t="s">
        <v>430</v>
      </c>
      <c r="G2793" t="s">
        <v>15957</v>
      </c>
      <c r="H2793" t="s">
        <v>15994</v>
      </c>
      <c r="I2793">
        <v>0</v>
      </c>
      <c r="J2793" t="s">
        <v>8315</v>
      </c>
      <c r="K2793" t="s">
        <v>11198</v>
      </c>
      <c r="L2793">
        <v>26101001</v>
      </c>
      <c r="M2793">
        <v>1020201773426</v>
      </c>
    </row>
    <row r="2794" spans="1:13" x14ac:dyDescent="0.25">
      <c r="A2794">
        <v>261004105</v>
      </c>
      <c r="B2794" t="s">
        <v>1545</v>
      </c>
      <c r="C2794" t="s">
        <v>1545</v>
      </c>
      <c r="D2794" t="s">
        <v>17197</v>
      </c>
      <c r="E2794" t="s">
        <v>1485</v>
      </c>
      <c r="F2794" t="s">
        <v>321</v>
      </c>
      <c r="G2794" t="s">
        <v>15957</v>
      </c>
      <c r="H2794" t="s">
        <v>15994</v>
      </c>
      <c r="I2794">
        <v>0</v>
      </c>
      <c r="J2794" t="s">
        <v>8315</v>
      </c>
      <c r="K2794" t="s">
        <v>11199</v>
      </c>
      <c r="L2794">
        <v>26101001</v>
      </c>
      <c r="M2794">
        <v>1020201775758</v>
      </c>
    </row>
    <row r="2795" spans="1:13" x14ac:dyDescent="0.25">
      <c r="A2795">
        <v>261004578</v>
      </c>
      <c r="B2795" t="s">
        <v>1470</v>
      </c>
      <c r="C2795" t="s">
        <v>1470</v>
      </c>
      <c r="D2795" t="s">
        <v>17197</v>
      </c>
      <c r="E2795" t="s">
        <v>1472</v>
      </c>
      <c r="F2795" t="s">
        <v>566</v>
      </c>
      <c r="G2795" t="s">
        <v>15957</v>
      </c>
      <c r="H2795" t="s">
        <v>15994</v>
      </c>
      <c r="I2795">
        <v>0</v>
      </c>
      <c r="J2795" t="s">
        <v>8315</v>
      </c>
      <c r="K2795" t="s">
        <v>11206</v>
      </c>
      <c r="L2795">
        <v>26101001</v>
      </c>
      <c r="M2795">
        <v>1020201775660</v>
      </c>
    </row>
    <row r="2796" spans="1:13" x14ac:dyDescent="0.25">
      <c r="A2796">
        <v>261009375</v>
      </c>
      <c r="B2796" t="s">
        <v>1530</v>
      </c>
      <c r="C2796" t="s">
        <v>1530</v>
      </c>
      <c r="D2796" t="s">
        <v>17197</v>
      </c>
      <c r="E2796" t="s">
        <v>1532</v>
      </c>
      <c r="F2796" t="s">
        <v>321</v>
      </c>
      <c r="G2796" t="s">
        <v>15957</v>
      </c>
      <c r="H2796" t="s">
        <v>15994</v>
      </c>
      <c r="I2796">
        <v>0</v>
      </c>
      <c r="J2796" t="s">
        <v>8315</v>
      </c>
      <c r="K2796" t="s">
        <v>11207</v>
      </c>
      <c r="L2796">
        <v>26101001</v>
      </c>
      <c r="M2796">
        <v>1020201775770</v>
      </c>
    </row>
    <row r="2797" spans="1:13" x14ac:dyDescent="0.25">
      <c r="A2797">
        <v>261009390</v>
      </c>
      <c r="B2797" t="s">
        <v>1510</v>
      </c>
      <c r="C2797" t="s">
        <v>1510</v>
      </c>
      <c r="D2797" t="s">
        <v>17197</v>
      </c>
      <c r="E2797" t="s">
        <v>1512</v>
      </c>
      <c r="F2797" t="s">
        <v>321</v>
      </c>
      <c r="G2797" t="s">
        <v>15957</v>
      </c>
      <c r="H2797" t="s">
        <v>15994</v>
      </c>
      <c r="I2797">
        <v>0</v>
      </c>
      <c r="J2797" t="s">
        <v>8315</v>
      </c>
      <c r="K2797" t="s">
        <v>11209</v>
      </c>
      <c r="L2797">
        <v>26101001</v>
      </c>
      <c r="M2797">
        <v>1020201775241</v>
      </c>
    </row>
    <row r="2798" spans="1:13" x14ac:dyDescent="0.25">
      <c r="A2798">
        <v>261009417</v>
      </c>
      <c r="B2798" t="s">
        <v>1483</v>
      </c>
      <c r="C2798" t="s">
        <v>1483</v>
      </c>
      <c r="D2798" t="s">
        <v>17197</v>
      </c>
      <c r="E2798" t="s">
        <v>11211</v>
      </c>
      <c r="F2798" t="s">
        <v>321</v>
      </c>
      <c r="G2798" t="s">
        <v>15957</v>
      </c>
      <c r="H2798" t="s">
        <v>15994</v>
      </c>
      <c r="I2798">
        <v>0</v>
      </c>
      <c r="J2798" t="s">
        <v>8315</v>
      </c>
      <c r="K2798" t="s">
        <v>11210</v>
      </c>
      <c r="L2798">
        <v>26101001</v>
      </c>
      <c r="M2798">
        <v>1020201773151</v>
      </c>
    </row>
    <row r="2799" spans="1:13" x14ac:dyDescent="0.25">
      <c r="A2799">
        <v>261009424</v>
      </c>
      <c r="B2799" t="s">
        <v>1467</v>
      </c>
      <c r="C2799" t="s">
        <v>1467</v>
      </c>
      <c r="D2799" t="s">
        <v>17197</v>
      </c>
      <c r="E2799" t="s">
        <v>1469</v>
      </c>
      <c r="F2799" t="s">
        <v>321</v>
      </c>
      <c r="G2799" t="s">
        <v>15957</v>
      </c>
      <c r="H2799" t="s">
        <v>15994</v>
      </c>
      <c r="I2799">
        <v>0</v>
      </c>
      <c r="J2799" t="s">
        <v>8315</v>
      </c>
      <c r="K2799" t="s">
        <v>11212</v>
      </c>
      <c r="L2799">
        <v>26101001</v>
      </c>
      <c r="M2799">
        <v>1020201775197</v>
      </c>
    </row>
    <row r="2800" spans="1:13" x14ac:dyDescent="0.25">
      <c r="A2800">
        <v>261009431</v>
      </c>
      <c r="B2800" t="s">
        <v>1513</v>
      </c>
      <c r="C2800" t="s">
        <v>1513</v>
      </c>
      <c r="D2800" t="s">
        <v>17197</v>
      </c>
      <c r="E2800" t="s">
        <v>1515</v>
      </c>
      <c r="F2800" t="s">
        <v>321</v>
      </c>
      <c r="G2800" t="s">
        <v>15957</v>
      </c>
      <c r="H2800" t="s">
        <v>15994</v>
      </c>
      <c r="I2800">
        <v>0</v>
      </c>
      <c r="J2800" t="s">
        <v>8315</v>
      </c>
      <c r="K2800" t="s">
        <v>11213</v>
      </c>
      <c r="L2800">
        <v>26101001</v>
      </c>
      <c r="M2800">
        <v>1020201774251</v>
      </c>
    </row>
    <row r="2801" spans="1:13" x14ac:dyDescent="0.25">
      <c r="A2801">
        <v>261009456</v>
      </c>
      <c r="B2801" t="s">
        <v>1560</v>
      </c>
      <c r="C2801" t="s">
        <v>1560</v>
      </c>
      <c r="D2801" t="s">
        <v>17197</v>
      </c>
      <c r="E2801" t="s">
        <v>1562</v>
      </c>
      <c r="F2801" t="s">
        <v>321</v>
      </c>
      <c r="G2801" t="s">
        <v>15957</v>
      </c>
      <c r="H2801" t="s">
        <v>15994</v>
      </c>
      <c r="I2801">
        <v>0</v>
      </c>
      <c r="J2801" t="s">
        <v>8315</v>
      </c>
      <c r="K2801" t="s">
        <v>11214</v>
      </c>
      <c r="L2801">
        <v>26101001</v>
      </c>
      <c r="M2801">
        <v>1020201775692</v>
      </c>
    </row>
    <row r="2802" spans="1:13" x14ac:dyDescent="0.25">
      <c r="A2802">
        <v>261009463</v>
      </c>
      <c r="B2802" t="s">
        <v>1501</v>
      </c>
      <c r="C2802" t="s">
        <v>1501</v>
      </c>
      <c r="D2802" t="s">
        <v>17197</v>
      </c>
      <c r="E2802" t="s">
        <v>1503</v>
      </c>
      <c r="F2802" t="s">
        <v>321</v>
      </c>
      <c r="G2802" t="s">
        <v>15957</v>
      </c>
      <c r="H2802" t="s">
        <v>15994</v>
      </c>
      <c r="I2802">
        <v>0</v>
      </c>
      <c r="J2802" t="s">
        <v>8315</v>
      </c>
      <c r="K2802" t="s">
        <v>11215</v>
      </c>
      <c r="L2802">
        <v>26101001</v>
      </c>
      <c r="M2802">
        <v>1020201773129</v>
      </c>
    </row>
    <row r="2803" spans="1:13" x14ac:dyDescent="0.25">
      <c r="A2803">
        <v>261009512</v>
      </c>
      <c r="B2803" t="s">
        <v>18994</v>
      </c>
      <c r="C2803" t="s">
        <v>18994</v>
      </c>
      <c r="D2803" t="s">
        <v>17197</v>
      </c>
      <c r="E2803" t="s">
        <v>1466</v>
      </c>
      <c r="F2803" t="s">
        <v>549</v>
      </c>
      <c r="G2803" t="s">
        <v>15957</v>
      </c>
      <c r="H2803" t="s">
        <v>15994</v>
      </c>
      <c r="I2803">
        <v>0</v>
      </c>
      <c r="J2803" t="s">
        <v>8315</v>
      </c>
      <c r="K2803" t="s">
        <v>11217</v>
      </c>
      <c r="L2803">
        <v>26101001</v>
      </c>
      <c r="M2803">
        <v>1020201773382</v>
      </c>
    </row>
    <row r="2804" spans="1:13" x14ac:dyDescent="0.25">
      <c r="A2804">
        <v>261009520</v>
      </c>
      <c r="B2804" t="s">
        <v>18995</v>
      </c>
      <c r="C2804" t="s">
        <v>18995</v>
      </c>
      <c r="D2804" t="s">
        <v>17197</v>
      </c>
      <c r="E2804" t="s">
        <v>1558</v>
      </c>
      <c r="F2804" t="s">
        <v>1559</v>
      </c>
      <c r="G2804" t="s">
        <v>15957</v>
      </c>
      <c r="H2804" t="s">
        <v>15994</v>
      </c>
      <c r="I2804">
        <v>0</v>
      </c>
      <c r="J2804" t="s">
        <v>8315</v>
      </c>
      <c r="K2804" t="s">
        <v>11218</v>
      </c>
      <c r="L2804">
        <v>26101001</v>
      </c>
      <c r="M2804">
        <v>1020201772535</v>
      </c>
    </row>
    <row r="2805" spans="1:13" x14ac:dyDescent="0.25">
      <c r="A2805">
        <v>261009537</v>
      </c>
      <c r="B2805" t="s">
        <v>18996</v>
      </c>
      <c r="C2805" t="s">
        <v>18996</v>
      </c>
      <c r="D2805" t="s">
        <v>17197</v>
      </c>
      <c r="E2805" t="s">
        <v>1475</v>
      </c>
      <c r="F2805" t="s">
        <v>921</v>
      </c>
      <c r="G2805" t="s">
        <v>15957</v>
      </c>
      <c r="H2805" t="s">
        <v>15994</v>
      </c>
      <c r="I2805">
        <v>0</v>
      </c>
      <c r="J2805" t="s">
        <v>8315</v>
      </c>
      <c r="K2805" t="s">
        <v>11220</v>
      </c>
      <c r="L2805">
        <v>26101001</v>
      </c>
      <c r="M2805">
        <v>1020201773459</v>
      </c>
    </row>
    <row r="2806" spans="1:13" x14ac:dyDescent="0.25">
      <c r="A2806">
        <v>261009544</v>
      </c>
      <c r="B2806" t="s">
        <v>18997</v>
      </c>
      <c r="C2806" t="s">
        <v>18997</v>
      </c>
      <c r="D2806" t="s">
        <v>17197</v>
      </c>
      <c r="E2806" t="s">
        <v>1478</v>
      </c>
      <c r="F2806" t="s">
        <v>1479</v>
      </c>
      <c r="G2806" t="s">
        <v>15957</v>
      </c>
      <c r="H2806" t="s">
        <v>15994</v>
      </c>
      <c r="I2806">
        <v>0</v>
      </c>
      <c r="J2806" t="s">
        <v>8315</v>
      </c>
      <c r="K2806" t="s">
        <v>11221</v>
      </c>
      <c r="L2806">
        <v>26101001</v>
      </c>
      <c r="M2806">
        <v>1020201774053</v>
      </c>
    </row>
    <row r="2807" spans="1:13" x14ac:dyDescent="0.25">
      <c r="A2807">
        <v>261009551</v>
      </c>
      <c r="B2807" t="s">
        <v>18998</v>
      </c>
      <c r="C2807" t="s">
        <v>18998</v>
      </c>
      <c r="D2807" t="s">
        <v>17197</v>
      </c>
      <c r="E2807" t="s">
        <v>1488</v>
      </c>
      <c r="F2807" t="s">
        <v>921</v>
      </c>
      <c r="G2807" t="s">
        <v>15957</v>
      </c>
      <c r="H2807" t="s">
        <v>15994</v>
      </c>
      <c r="I2807">
        <v>0</v>
      </c>
      <c r="J2807" t="s">
        <v>8315</v>
      </c>
      <c r="K2807" t="s">
        <v>18999</v>
      </c>
      <c r="L2807">
        <v>26101001</v>
      </c>
      <c r="M2807">
        <v>1020201772711</v>
      </c>
    </row>
    <row r="2808" spans="1:13" x14ac:dyDescent="0.25">
      <c r="A2808">
        <v>261009569</v>
      </c>
      <c r="B2808" t="s">
        <v>19000</v>
      </c>
      <c r="C2808" t="s">
        <v>19000</v>
      </c>
      <c r="D2808" t="s">
        <v>17197</v>
      </c>
      <c r="E2808" t="s">
        <v>1506</v>
      </c>
      <c r="F2808" t="s">
        <v>414</v>
      </c>
      <c r="G2808" t="s">
        <v>15957</v>
      </c>
      <c r="H2808" t="s">
        <v>15994</v>
      </c>
      <c r="I2808">
        <v>0</v>
      </c>
      <c r="J2808" t="s">
        <v>8315</v>
      </c>
      <c r="K2808" t="s">
        <v>11224</v>
      </c>
      <c r="L2808">
        <v>26101001</v>
      </c>
      <c r="M2808">
        <v>1020201773096</v>
      </c>
    </row>
    <row r="2809" spans="1:13" x14ac:dyDescent="0.25">
      <c r="A2809">
        <v>261009576</v>
      </c>
      <c r="B2809" t="s">
        <v>19001</v>
      </c>
      <c r="C2809" t="s">
        <v>19001</v>
      </c>
      <c r="D2809" t="s">
        <v>17197</v>
      </c>
      <c r="E2809" t="s">
        <v>1544</v>
      </c>
      <c r="F2809" t="s">
        <v>414</v>
      </c>
      <c r="G2809" t="s">
        <v>15957</v>
      </c>
      <c r="H2809" t="s">
        <v>15994</v>
      </c>
      <c r="I2809">
        <v>0</v>
      </c>
      <c r="J2809" t="s">
        <v>8315</v>
      </c>
      <c r="K2809" t="s">
        <v>19002</v>
      </c>
      <c r="L2809">
        <v>26101001</v>
      </c>
      <c r="M2809">
        <v>1020201772744</v>
      </c>
    </row>
    <row r="2810" spans="1:13" x14ac:dyDescent="0.25">
      <c r="A2810">
        <v>261009583</v>
      </c>
      <c r="B2810" t="s">
        <v>19003</v>
      </c>
      <c r="C2810" t="s">
        <v>19003</v>
      </c>
      <c r="D2810" t="s">
        <v>17197</v>
      </c>
      <c r="E2810" t="s">
        <v>1541</v>
      </c>
      <c r="F2810" t="s">
        <v>414</v>
      </c>
      <c r="G2810" t="s">
        <v>15957</v>
      </c>
      <c r="H2810" t="s">
        <v>15994</v>
      </c>
      <c r="I2810">
        <v>0</v>
      </c>
      <c r="J2810" t="s">
        <v>8315</v>
      </c>
      <c r="K2810" t="s">
        <v>11226</v>
      </c>
      <c r="L2810">
        <v>26101001</v>
      </c>
      <c r="M2810">
        <v>1020201772480</v>
      </c>
    </row>
    <row r="2811" spans="1:13" x14ac:dyDescent="0.25">
      <c r="A2811">
        <v>261009590</v>
      </c>
      <c r="B2811" t="s">
        <v>19004</v>
      </c>
      <c r="C2811" t="s">
        <v>19004</v>
      </c>
      <c r="D2811" t="s">
        <v>17197</v>
      </c>
      <c r="E2811" t="s">
        <v>1529</v>
      </c>
      <c r="F2811" t="s">
        <v>414</v>
      </c>
      <c r="G2811" t="s">
        <v>15957</v>
      </c>
      <c r="H2811" t="s">
        <v>15994</v>
      </c>
      <c r="I2811">
        <v>0</v>
      </c>
      <c r="J2811" t="s">
        <v>8315</v>
      </c>
      <c r="K2811" t="s">
        <v>11229</v>
      </c>
      <c r="L2811">
        <v>26101001</v>
      </c>
      <c r="M2811">
        <v>1020201773338</v>
      </c>
    </row>
    <row r="2812" spans="1:13" x14ac:dyDescent="0.25">
      <c r="A2812">
        <v>261009632</v>
      </c>
      <c r="B2812" t="s">
        <v>1451</v>
      </c>
      <c r="C2812" t="s">
        <v>1451</v>
      </c>
      <c r="D2812" t="s">
        <v>17197</v>
      </c>
      <c r="E2812" t="s">
        <v>1453</v>
      </c>
      <c r="F2812" t="s">
        <v>321</v>
      </c>
      <c r="G2812" t="s">
        <v>15957</v>
      </c>
      <c r="H2812" t="s">
        <v>15994</v>
      </c>
      <c r="I2812">
        <v>1</v>
      </c>
      <c r="J2812" t="s">
        <v>8315</v>
      </c>
      <c r="K2812" t="s">
        <v>11231</v>
      </c>
      <c r="L2812">
        <v>26101001</v>
      </c>
      <c r="M2812">
        <v>1020201775505</v>
      </c>
    </row>
    <row r="2813" spans="1:13" x14ac:dyDescent="0.25">
      <c r="A2813" t="s">
        <v>15668</v>
      </c>
      <c r="B2813" t="s">
        <v>15669</v>
      </c>
      <c r="C2813" t="s">
        <v>15669</v>
      </c>
      <c r="D2813" t="s">
        <v>17197</v>
      </c>
      <c r="E2813" t="s">
        <v>1453</v>
      </c>
      <c r="F2813" t="s">
        <v>321</v>
      </c>
      <c r="G2813" t="s">
        <v>15998</v>
      </c>
      <c r="H2813" t="s">
        <v>15994</v>
      </c>
      <c r="J2813" t="s">
        <v>8315</v>
      </c>
      <c r="K2813" t="s">
        <v>19005</v>
      </c>
      <c r="L2813">
        <v>26101001</v>
      </c>
      <c r="M2813">
        <v>1020201775505</v>
      </c>
    </row>
    <row r="2814" spans="1:13" x14ac:dyDescent="0.25">
      <c r="A2814">
        <v>261009640</v>
      </c>
      <c r="B2814" t="s">
        <v>19006</v>
      </c>
      <c r="C2814" t="s">
        <v>19006</v>
      </c>
      <c r="D2814" t="s">
        <v>17197</v>
      </c>
      <c r="E2814" t="s">
        <v>1500</v>
      </c>
      <c r="F2814" t="s">
        <v>414</v>
      </c>
      <c r="G2814" t="s">
        <v>15957</v>
      </c>
      <c r="H2814" t="s">
        <v>15994</v>
      </c>
      <c r="I2814">
        <v>0</v>
      </c>
      <c r="J2814" t="s">
        <v>8315</v>
      </c>
      <c r="K2814" t="s">
        <v>11232</v>
      </c>
      <c r="L2814">
        <v>26101001</v>
      </c>
      <c r="M2814">
        <v>1020201772766</v>
      </c>
    </row>
    <row r="2815" spans="1:13" x14ac:dyDescent="0.25">
      <c r="A2815">
        <v>261009720</v>
      </c>
      <c r="B2815" t="s">
        <v>19007</v>
      </c>
      <c r="C2815" t="s">
        <v>19007</v>
      </c>
      <c r="D2815" t="s">
        <v>17197</v>
      </c>
      <c r="E2815" t="s">
        <v>1462</v>
      </c>
      <c r="F2815" t="s">
        <v>1463</v>
      </c>
      <c r="G2815" t="s">
        <v>15957</v>
      </c>
      <c r="H2815" t="s">
        <v>15994</v>
      </c>
      <c r="I2815">
        <v>0</v>
      </c>
      <c r="J2815" t="s">
        <v>8315</v>
      </c>
      <c r="K2815" t="s">
        <v>11234</v>
      </c>
      <c r="L2815">
        <v>26101001</v>
      </c>
      <c r="M2815">
        <v>1020201774691</v>
      </c>
    </row>
    <row r="2816" spans="1:13" x14ac:dyDescent="0.25">
      <c r="A2816">
        <v>261009745</v>
      </c>
      <c r="B2816" t="s">
        <v>1457</v>
      </c>
      <c r="C2816" t="s">
        <v>1457</v>
      </c>
      <c r="D2816" t="s">
        <v>17197</v>
      </c>
      <c r="E2816" t="s">
        <v>1459</v>
      </c>
      <c r="F2816" t="s">
        <v>566</v>
      </c>
      <c r="G2816" t="s">
        <v>15957</v>
      </c>
      <c r="H2816" t="s">
        <v>15994</v>
      </c>
      <c r="I2816">
        <v>0</v>
      </c>
      <c r="J2816" t="s">
        <v>8315</v>
      </c>
      <c r="K2816" t="s">
        <v>11237</v>
      </c>
      <c r="L2816">
        <v>26101001</v>
      </c>
      <c r="M2816">
        <v>1020201773745</v>
      </c>
    </row>
    <row r="2817" spans="1:13" x14ac:dyDescent="0.25">
      <c r="A2817">
        <v>261009752</v>
      </c>
      <c r="B2817" t="s">
        <v>1480</v>
      </c>
      <c r="C2817" t="s">
        <v>1480</v>
      </c>
      <c r="D2817" t="s">
        <v>17197</v>
      </c>
      <c r="E2817" t="s">
        <v>1482</v>
      </c>
      <c r="F2817" t="s">
        <v>321</v>
      </c>
      <c r="G2817" t="s">
        <v>15957</v>
      </c>
      <c r="H2817" t="s">
        <v>15994</v>
      </c>
      <c r="I2817">
        <v>0</v>
      </c>
      <c r="J2817" t="s">
        <v>8315</v>
      </c>
      <c r="K2817" t="s">
        <v>11240</v>
      </c>
      <c r="L2817">
        <v>26101001</v>
      </c>
      <c r="M2817">
        <v>1020201775186</v>
      </c>
    </row>
    <row r="2818" spans="1:13" x14ac:dyDescent="0.25">
      <c r="A2818">
        <v>261009833</v>
      </c>
      <c r="B2818" t="s">
        <v>19008</v>
      </c>
      <c r="C2818" t="s">
        <v>19008</v>
      </c>
      <c r="D2818" t="s">
        <v>17197</v>
      </c>
      <c r="E2818" t="s">
        <v>1538</v>
      </c>
      <c r="F2818" t="s">
        <v>414</v>
      </c>
      <c r="G2818" t="s">
        <v>15957</v>
      </c>
      <c r="H2818" t="s">
        <v>15994</v>
      </c>
      <c r="I2818">
        <v>0</v>
      </c>
      <c r="J2818" t="s">
        <v>8315</v>
      </c>
      <c r="K2818" t="s">
        <v>11242</v>
      </c>
      <c r="L2818">
        <v>26101001</v>
      </c>
      <c r="M2818">
        <v>1020201774328</v>
      </c>
    </row>
    <row r="2819" spans="1:13" x14ac:dyDescent="0.25">
      <c r="A2819">
        <v>261009880</v>
      </c>
      <c r="B2819" t="s">
        <v>1516</v>
      </c>
      <c r="C2819" t="s">
        <v>1516</v>
      </c>
      <c r="D2819" t="s">
        <v>17197</v>
      </c>
      <c r="E2819" t="s">
        <v>1518</v>
      </c>
      <c r="F2819" t="s">
        <v>321</v>
      </c>
      <c r="G2819" t="s">
        <v>15957</v>
      </c>
      <c r="H2819" t="s">
        <v>15994</v>
      </c>
      <c r="I2819">
        <v>0</v>
      </c>
      <c r="J2819" t="s">
        <v>8315</v>
      </c>
      <c r="K2819" t="s">
        <v>9596</v>
      </c>
      <c r="L2819">
        <v>26101001</v>
      </c>
      <c r="M2819">
        <v>1020201772238</v>
      </c>
    </row>
    <row r="2820" spans="1:13" x14ac:dyDescent="0.25">
      <c r="A2820">
        <v>261010490</v>
      </c>
      <c r="B2820" t="s">
        <v>19009</v>
      </c>
      <c r="C2820" t="s">
        <v>19009</v>
      </c>
      <c r="D2820" t="s">
        <v>17197</v>
      </c>
      <c r="E2820" t="s">
        <v>1491</v>
      </c>
      <c r="F2820" t="s">
        <v>700</v>
      </c>
      <c r="G2820" t="s">
        <v>15957</v>
      </c>
      <c r="H2820" t="s">
        <v>15994</v>
      </c>
      <c r="I2820">
        <v>0</v>
      </c>
      <c r="J2820" t="s">
        <v>8315</v>
      </c>
      <c r="K2820" t="s">
        <v>11243</v>
      </c>
      <c r="L2820">
        <v>26101001</v>
      </c>
      <c r="M2820">
        <v>1020201775769</v>
      </c>
    </row>
    <row r="2821" spans="1:13" x14ac:dyDescent="0.25">
      <c r="A2821">
        <v>261011092</v>
      </c>
      <c r="B2821" t="s">
        <v>19010</v>
      </c>
      <c r="C2821" t="s">
        <v>19010</v>
      </c>
      <c r="D2821" t="s">
        <v>17197</v>
      </c>
      <c r="E2821" t="s">
        <v>1527</v>
      </c>
      <c r="F2821" t="s">
        <v>1479</v>
      </c>
      <c r="G2821" t="s">
        <v>15957</v>
      </c>
      <c r="H2821" t="s">
        <v>15994</v>
      </c>
      <c r="I2821">
        <v>0</v>
      </c>
      <c r="J2821" t="s">
        <v>8315</v>
      </c>
      <c r="K2821" t="s">
        <v>11245</v>
      </c>
      <c r="L2821">
        <v>26101001</v>
      </c>
      <c r="M2821">
        <v>1020201775450</v>
      </c>
    </row>
    <row r="2822" spans="1:13" x14ac:dyDescent="0.25">
      <c r="A2822">
        <v>261011656</v>
      </c>
      <c r="B2822" t="s">
        <v>1618</v>
      </c>
      <c r="C2822" t="s">
        <v>1618</v>
      </c>
      <c r="D2822" t="s">
        <v>17197</v>
      </c>
      <c r="E2822" t="s">
        <v>1620</v>
      </c>
      <c r="F2822" t="s">
        <v>321</v>
      </c>
      <c r="G2822" t="s">
        <v>15957</v>
      </c>
      <c r="H2822" t="s">
        <v>15994</v>
      </c>
      <c r="I2822">
        <v>0</v>
      </c>
      <c r="J2822" t="s">
        <v>8315</v>
      </c>
      <c r="K2822" t="s">
        <v>19011</v>
      </c>
      <c r="L2822">
        <v>26101001</v>
      </c>
      <c r="M2822">
        <v>1030202760587</v>
      </c>
    </row>
    <row r="2823" spans="1:13" x14ac:dyDescent="0.25">
      <c r="A2823">
        <v>261014537</v>
      </c>
      <c r="B2823" t="s">
        <v>1607</v>
      </c>
      <c r="C2823" t="s">
        <v>1607</v>
      </c>
      <c r="D2823" t="s">
        <v>17197</v>
      </c>
      <c r="E2823" t="s">
        <v>1609</v>
      </c>
      <c r="F2823" t="s">
        <v>321</v>
      </c>
      <c r="G2823" t="s">
        <v>15957</v>
      </c>
      <c r="H2823" t="s">
        <v>15994</v>
      </c>
      <c r="I2823">
        <v>1</v>
      </c>
      <c r="J2823" t="s">
        <v>8315</v>
      </c>
      <c r="K2823" t="s">
        <v>19012</v>
      </c>
      <c r="L2823">
        <v>26101001</v>
      </c>
      <c r="M2823">
        <v>1060261010809</v>
      </c>
    </row>
    <row r="2824" spans="1:13" x14ac:dyDescent="0.25">
      <c r="A2824" t="s">
        <v>15670</v>
      </c>
      <c r="B2824" t="s">
        <v>15671</v>
      </c>
      <c r="C2824" t="s">
        <v>15671</v>
      </c>
      <c r="D2824" t="s">
        <v>17197</v>
      </c>
      <c r="E2824" t="s">
        <v>1609</v>
      </c>
      <c r="F2824" t="s">
        <v>321</v>
      </c>
      <c r="G2824" t="s">
        <v>15998</v>
      </c>
      <c r="H2824" t="s">
        <v>15994</v>
      </c>
      <c r="J2824" t="s">
        <v>8315</v>
      </c>
      <c r="K2824" t="s">
        <v>19013</v>
      </c>
      <c r="L2824">
        <v>26101001</v>
      </c>
      <c r="M2824">
        <v>1060261010809</v>
      </c>
    </row>
    <row r="2825" spans="1:13" x14ac:dyDescent="0.25">
      <c r="A2825">
        <v>261015386</v>
      </c>
      <c r="B2825" t="s">
        <v>1519</v>
      </c>
      <c r="C2825" t="s">
        <v>1519</v>
      </c>
      <c r="D2825" t="s">
        <v>17197</v>
      </c>
      <c r="E2825" t="s">
        <v>19014</v>
      </c>
      <c r="F2825" t="s">
        <v>325</v>
      </c>
      <c r="G2825" t="s">
        <v>15957</v>
      </c>
      <c r="H2825" t="s">
        <v>15994</v>
      </c>
      <c r="I2825">
        <v>0</v>
      </c>
      <c r="J2825" t="s">
        <v>8315</v>
      </c>
      <c r="K2825" t="s">
        <v>9596</v>
      </c>
      <c r="L2825">
        <v>26101001</v>
      </c>
      <c r="M2825">
        <v>1060261012459</v>
      </c>
    </row>
    <row r="2826" spans="1:13" x14ac:dyDescent="0.25">
      <c r="A2826">
        <v>261018122</v>
      </c>
      <c r="B2826" t="s">
        <v>19015</v>
      </c>
      <c r="C2826" t="s">
        <v>19015</v>
      </c>
      <c r="D2826" t="s">
        <v>17197</v>
      </c>
      <c r="E2826" t="s">
        <v>1456</v>
      </c>
      <c r="F2826" t="s">
        <v>414</v>
      </c>
      <c r="G2826" t="s">
        <v>15957</v>
      </c>
      <c r="H2826" t="s">
        <v>15994</v>
      </c>
      <c r="I2826">
        <v>0</v>
      </c>
      <c r="J2826" t="s">
        <v>8315</v>
      </c>
      <c r="K2826" t="s">
        <v>11253</v>
      </c>
      <c r="L2826">
        <v>26101001</v>
      </c>
      <c r="M2826">
        <v>1090261000609</v>
      </c>
    </row>
    <row r="2827" spans="1:13" x14ac:dyDescent="0.25">
      <c r="A2827">
        <v>261018852</v>
      </c>
      <c r="B2827" t="s">
        <v>19016</v>
      </c>
      <c r="C2827" t="s">
        <v>19016</v>
      </c>
      <c r="D2827" t="s">
        <v>17197</v>
      </c>
      <c r="E2827" t="s">
        <v>1555</v>
      </c>
      <c r="F2827" t="s">
        <v>414</v>
      </c>
      <c r="G2827" t="s">
        <v>15957</v>
      </c>
      <c r="H2827" t="s">
        <v>15994</v>
      </c>
      <c r="I2827">
        <v>0</v>
      </c>
      <c r="J2827" t="s">
        <v>8315</v>
      </c>
      <c r="K2827" t="s">
        <v>11256</v>
      </c>
      <c r="L2827">
        <v>26101001</v>
      </c>
      <c r="M2827">
        <v>1110261000640</v>
      </c>
    </row>
    <row r="2828" spans="1:13" x14ac:dyDescent="0.25">
      <c r="A2828">
        <v>261019648</v>
      </c>
      <c r="B2828" t="s">
        <v>19017</v>
      </c>
      <c r="C2828" t="s">
        <v>19017</v>
      </c>
      <c r="D2828" t="s">
        <v>17197</v>
      </c>
      <c r="E2828" t="s">
        <v>1497</v>
      </c>
      <c r="F2828" t="s">
        <v>1121</v>
      </c>
      <c r="G2828" t="s">
        <v>15957</v>
      </c>
      <c r="H2828" t="s">
        <v>15994</v>
      </c>
      <c r="I2828">
        <v>0</v>
      </c>
      <c r="J2828" t="s">
        <v>8315</v>
      </c>
      <c r="K2828" t="s">
        <v>11258</v>
      </c>
      <c r="L2828">
        <v>26101001</v>
      </c>
      <c r="M2828">
        <v>1120261000364</v>
      </c>
    </row>
    <row r="2829" spans="1:13" x14ac:dyDescent="0.25">
      <c r="A2829">
        <v>261019775</v>
      </c>
      <c r="B2829" t="s">
        <v>19018</v>
      </c>
      <c r="C2829" t="s">
        <v>19018</v>
      </c>
      <c r="D2829" t="s">
        <v>17197</v>
      </c>
      <c r="E2829" t="s">
        <v>1552</v>
      </c>
      <c r="F2829" t="s">
        <v>414</v>
      </c>
      <c r="G2829" t="s">
        <v>15957</v>
      </c>
      <c r="H2829" t="s">
        <v>15994</v>
      </c>
      <c r="I2829">
        <v>0</v>
      </c>
      <c r="J2829" t="s">
        <v>8315</v>
      </c>
      <c r="K2829" t="s">
        <v>11260</v>
      </c>
      <c r="L2829">
        <v>26101001</v>
      </c>
      <c r="M2829">
        <v>1120261000507</v>
      </c>
    </row>
    <row r="2830" spans="1:13" x14ac:dyDescent="0.25">
      <c r="A2830">
        <v>262008159</v>
      </c>
      <c r="B2830" t="s">
        <v>19020</v>
      </c>
      <c r="C2830" t="s">
        <v>19020</v>
      </c>
      <c r="E2830" t="s">
        <v>2612</v>
      </c>
      <c r="F2830" t="s">
        <v>921</v>
      </c>
      <c r="G2830" t="s">
        <v>15957</v>
      </c>
      <c r="H2830" t="s">
        <v>15994</v>
      </c>
      <c r="I2830">
        <v>0</v>
      </c>
      <c r="J2830" t="s">
        <v>8416</v>
      </c>
      <c r="K2830" t="s">
        <v>11266</v>
      </c>
      <c r="L2830">
        <v>26201001</v>
      </c>
      <c r="M2830">
        <v>1020201814555</v>
      </c>
    </row>
    <row r="2831" spans="1:13" x14ac:dyDescent="0.25">
      <c r="A2831">
        <v>262008374</v>
      </c>
      <c r="B2831" t="s">
        <v>19021</v>
      </c>
      <c r="C2831" t="s">
        <v>19021</v>
      </c>
      <c r="E2831" t="s">
        <v>2615</v>
      </c>
      <c r="F2831" t="s">
        <v>321</v>
      </c>
      <c r="G2831" t="s">
        <v>15957</v>
      </c>
      <c r="H2831" t="s">
        <v>15994</v>
      </c>
      <c r="I2831">
        <v>0</v>
      </c>
      <c r="J2831" t="s">
        <v>8315</v>
      </c>
      <c r="K2831" t="s">
        <v>11269</v>
      </c>
      <c r="L2831">
        <v>26201001</v>
      </c>
      <c r="M2831">
        <v>1020201815600</v>
      </c>
    </row>
    <row r="2832" spans="1:13" x14ac:dyDescent="0.25">
      <c r="A2832">
        <v>262008455</v>
      </c>
      <c r="B2832" t="s">
        <v>19022</v>
      </c>
      <c r="C2832" t="s">
        <v>19022</v>
      </c>
      <c r="E2832" t="s">
        <v>2657</v>
      </c>
      <c r="F2832" t="s">
        <v>566</v>
      </c>
      <c r="G2832" t="s">
        <v>15957</v>
      </c>
      <c r="H2832" t="s">
        <v>15994</v>
      </c>
      <c r="I2832">
        <v>0</v>
      </c>
      <c r="J2832" t="s">
        <v>8315</v>
      </c>
      <c r="K2832" t="s">
        <v>11271</v>
      </c>
      <c r="L2832">
        <v>26201001</v>
      </c>
      <c r="M2832">
        <v>1020201813576</v>
      </c>
    </row>
    <row r="2833" spans="1:13" x14ac:dyDescent="0.25">
      <c r="A2833">
        <v>262008504</v>
      </c>
      <c r="B2833" t="s">
        <v>19023</v>
      </c>
      <c r="C2833" t="s">
        <v>19023</v>
      </c>
      <c r="E2833" t="s">
        <v>2633</v>
      </c>
      <c r="F2833" t="s">
        <v>325</v>
      </c>
      <c r="G2833" t="s">
        <v>15957</v>
      </c>
      <c r="H2833" t="s">
        <v>15994</v>
      </c>
      <c r="I2833">
        <v>0</v>
      </c>
      <c r="J2833" t="s">
        <v>8416</v>
      </c>
      <c r="K2833" t="s">
        <v>11273</v>
      </c>
      <c r="L2833">
        <v>26201001</v>
      </c>
      <c r="M2833">
        <v>1020201813015</v>
      </c>
    </row>
    <row r="2834" spans="1:13" x14ac:dyDescent="0.25">
      <c r="A2834">
        <v>262008720</v>
      </c>
      <c r="B2834" t="s">
        <v>19024</v>
      </c>
      <c r="C2834" t="s">
        <v>19024</v>
      </c>
      <c r="E2834" t="s">
        <v>2651</v>
      </c>
      <c r="F2834" t="s">
        <v>321</v>
      </c>
      <c r="G2834" t="s">
        <v>15957</v>
      </c>
      <c r="H2834" t="s">
        <v>15994</v>
      </c>
      <c r="I2834">
        <v>0</v>
      </c>
      <c r="J2834" t="s">
        <v>8315</v>
      </c>
      <c r="K2834" t="s">
        <v>11276</v>
      </c>
      <c r="L2834">
        <v>26201001</v>
      </c>
      <c r="M2834">
        <v>1020201816227</v>
      </c>
    </row>
    <row r="2835" spans="1:13" x14ac:dyDescent="0.25">
      <c r="A2835">
        <v>262009040</v>
      </c>
      <c r="B2835" t="s">
        <v>19025</v>
      </c>
      <c r="C2835" t="s">
        <v>19025</v>
      </c>
      <c r="E2835" t="s">
        <v>2600</v>
      </c>
      <c r="F2835" t="s">
        <v>321</v>
      </c>
      <c r="G2835" t="s">
        <v>15957</v>
      </c>
      <c r="H2835" t="s">
        <v>15994</v>
      </c>
      <c r="I2835">
        <v>0</v>
      </c>
      <c r="J2835" t="s">
        <v>8315</v>
      </c>
      <c r="K2835" t="s">
        <v>11278</v>
      </c>
      <c r="L2835">
        <v>26201001</v>
      </c>
      <c r="M2835">
        <v>1020201813873</v>
      </c>
    </row>
    <row r="2836" spans="1:13" x14ac:dyDescent="0.25">
      <c r="A2836">
        <v>262009106</v>
      </c>
      <c r="B2836" t="s">
        <v>19026</v>
      </c>
      <c r="C2836" t="s">
        <v>19026</v>
      </c>
      <c r="E2836" t="s">
        <v>2648</v>
      </c>
      <c r="F2836" t="s">
        <v>321</v>
      </c>
      <c r="G2836" t="s">
        <v>15957</v>
      </c>
      <c r="H2836" t="s">
        <v>15994</v>
      </c>
      <c r="I2836">
        <v>0</v>
      </c>
      <c r="J2836" t="s">
        <v>8315</v>
      </c>
      <c r="K2836" t="s">
        <v>11280</v>
      </c>
      <c r="L2836">
        <v>26201001</v>
      </c>
      <c r="M2836">
        <v>1020201814380</v>
      </c>
    </row>
    <row r="2837" spans="1:13" x14ac:dyDescent="0.25">
      <c r="A2837">
        <v>262010013</v>
      </c>
      <c r="B2837" t="s">
        <v>19027</v>
      </c>
      <c r="C2837" t="s">
        <v>19027</v>
      </c>
      <c r="E2837" t="s">
        <v>2627</v>
      </c>
      <c r="F2837" t="s">
        <v>321</v>
      </c>
      <c r="G2837" t="s">
        <v>15957</v>
      </c>
      <c r="H2837" t="s">
        <v>15994</v>
      </c>
      <c r="I2837">
        <v>0</v>
      </c>
      <c r="J2837" t="s">
        <v>8315</v>
      </c>
      <c r="K2837" t="s">
        <v>11281</v>
      </c>
      <c r="L2837">
        <v>26201001</v>
      </c>
      <c r="M2837">
        <v>1020201815490</v>
      </c>
    </row>
    <row r="2838" spans="1:13" x14ac:dyDescent="0.25">
      <c r="A2838">
        <v>262010091</v>
      </c>
      <c r="B2838" t="s">
        <v>19028</v>
      </c>
      <c r="C2838" t="s">
        <v>19028</v>
      </c>
      <c r="E2838" t="s">
        <v>2630</v>
      </c>
      <c r="F2838" t="s">
        <v>1121</v>
      </c>
      <c r="G2838" t="s">
        <v>15957</v>
      </c>
      <c r="H2838" t="s">
        <v>15994</v>
      </c>
      <c r="I2838">
        <v>0</v>
      </c>
      <c r="J2838" t="s">
        <v>8315</v>
      </c>
      <c r="K2838" t="s">
        <v>11284</v>
      </c>
      <c r="L2838">
        <v>26201001</v>
      </c>
      <c r="M2838">
        <v>1020201814280</v>
      </c>
    </row>
    <row r="2839" spans="1:13" x14ac:dyDescent="0.25">
      <c r="A2839">
        <v>262010101</v>
      </c>
      <c r="B2839" t="s">
        <v>2586</v>
      </c>
      <c r="C2839" t="s">
        <v>2586</v>
      </c>
      <c r="E2839" t="s">
        <v>2588</v>
      </c>
      <c r="F2839" t="s">
        <v>321</v>
      </c>
      <c r="G2839" t="s">
        <v>15957</v>
      </c>
      <c r="H2839" t="s">
        <v>15994</v>
      </c>
      <c r="I2839">
        <v>0</v>
      </c>
      <c r="J2839" t="s">
        <v>8315</v>
      </c>
      <c r="K2839" t="s">
        <v>11285</v>
      </c>
      <c r="L2839">
        <v>26201001</v>
      </c>
      <c r="M2839">
        <v>1020201814159</v>
      </c>
    </row>
    <row r="2840" spans="1:13" x14ac:dyDescent="0.25">
      <c r="A2840">
        <v>262010119</v>
      </c>
      <c r="B2840" t="s">
        <v>19029</v>
      </c>
      <c r="C2840" t="s">
        <v>19029</v>
      </c>
      <c r="E2840" t="s">
        <v>2663</v>
      </c>
      <c r="F2840" t="s">
        <v>414</v>
      </c>
      <c r="G2840" t="s">
        <v>15957</v>
      </c>
      <c r="H2840" t="s">
        <v>15994</v>
      </c>
      <c r="I2840">
        <v>0</v>
      </c>
      <c r="J2840" t="s">
        <v>8315</v>
      </c>
      <c r="K2840" t="s">
        <v>11288</v>
      </c>
      <c r="L2840">
        <v>26201001</v>
      </c>
      <c r="M2840">
        <v>1020201813587</v>
      </c>
    </row>
    <row r="2841" spans="1:13" x14ac:dyDescent="0.25">
      <c r="A2841">
        <v>262010126</v>
      </c>
      <c r="B2841" t="s">
        <v>19030</v>
      </c>
      <c r="C2841" t="s">
        <v>19030</v>
      </c>
      <c r="E2841" t="s">
        <v>2597</v>
      </c>
      <c r="F2841" t="s">
        <v>1479</v>
      </c>
      <c r="G2841" t="s">
        <v>15957</v>
      </c>
      <c r="H2841" t="s">
        <v>15994</v>
      </c>
      <c r="I2841">
        <v>0</v>
      </c>
      <c r="J2841" t="s">
        <v>8315</v>
      </c>
      <c r="K2841" t="s">
        <v>11289</v>
      </c>
      <c r="L2841">
        <v>26201001</v>
      </c>
      <c r="M2841">
        <v>1020201814533</v>
      </c>
    </row>
    <row r="2842" spans="1:13" x14ac:dyDescent="0.25">
      <c r="A2842">
        <v>262010140</v>
      </c>
      <c r="B2842" t="s">
        <v>19031</v>
      </c>
      <c r="C2842" t="s">
        <v>19031</v>
      </c>
      <c r="E2842" t="s">
        <v>19032</v>
      </c>
      <c r="F2842" t="s">
        <v>321</v>
      </c>
      <c r="G2842" t="s">
        <v>15957</v>
      </c>
      <c r="H2842" t="s">
        <v>15994</v>
      </c>
      <c r="I2842">
        <v>0</v>
      </c>
      <c r="J2842" t="s">
        <v>8315</v>
      </c>
      <c r="K2842" t="s">
        <v>11290</v>
      </c>
      <c r="L2842">
        <v>26201001</v>
      </c>
      <c r="M2842">
        <v>1020201814896</v>
      </c>
    </row>
    <row r="2843" spans="1:13" x14ac:dyDescent="0.25">
      <c r="A2843">
        <v>262010180</v>
      </c>
      <c r="B2843" t="s">
        <v>19033</v>
      </c>
      <c r="C2843" t="s">
        <v>19033</v>
      </c>
      <c r="E2843" t="s">
        <v>2576</v>
      </c>
      <c r="F2843" t="s">
        <v>321</v>
      </c>
      <c r="G2843" t="s">
        <v>15957</v>
      </c>
      <c r="H2843" t="s">
        <v>15994</v>
      </c>
      <c r="I2843">
        <v>0</v>
      </c>
      <c r="J2843" t="s">
        <v>8315</v>
      </c>
      <c r="K2843" t="s">
        <v>11291</v>
      </c>
      <c r="L2843">
        <v>26201001</v>
      </c>
      <c r="M2843">
        <v>1020201814160</v>
      </c>
    </row>
    <row r="2844" spans="1:13" x14ac:dyDescent="0.25">
      <c r="A2844">
        <v>262010197</v>
      </c>
      <c r="B2844" t="s">
        <v>19034</v>
      </c>
      <c r="C2844" t="s">
        <v>19034</v>
      </c>
      <c r="E2844" t="s">
        <v>2654</v>
      </c>
      <c r="F2844" t="s">
        <v>321</v>
      </c>
      <c r="G2844" t="s">
        <v>15957</v>
      </c>
      <c r="H2844" t="s">
        <v>15994</v>
      </c>
      <c r="I2844">
        <v>0</v>
      </c>
      <c r="J2844" t="s">
        <v>8315</v>
      </c>
      <c r="K2844" t="s">
        <v>11293</v>
      </c>
      <c r="L2844">
        <v>26201001</v>
      </c>
      <c r="M2844">
        <v>1020201815226</v>
      </c>
    </row>
    <row r="2845" spans="1:13" x14ac:dyDescent="0.25">
      <c r="A2845">
        <v>262010239</v>
      </c>
      <c r="B2845" t="s">
        <v>19035</v>
      </c>
      <c r="C2845" t="s">
        <v>19035</v>
      </c>
      <c r="E2845" t="s">
        <v>2669</v>
      </c>
      <c r="F2845" t="s">
        <v>566</v>
      </c>
      <c r="G2845" t="s">
        <v>15957</v>
      </c>
      <c r="H2845" t="s">
        <v>15994</v>
      </c>
      <c r="I2845">
        <v>0</v>
      </c>
      <c r="J2845" t="s">
        <v>8315</v>
      </c>
      <c r="K2845" t="s">
        <v>11294</v>
      </c>
      <c r="L2845">
        <v>26201001</v>
      </c>
      <c r="M2845">
        <v>1020201815150</v>
      </c>
    </row>
    <row r="2846" spans="1:13" x14ac:dyDescent="0.25">
      <c r="A2846">
        <v>262010260</v>
      </c>
      <c r="B2846" t="s">
        <v>19036</v>
      </c>
      <c r="C2846" t="s">
        <v>19036</v>
      </c>
      <c r="E2846" t="s">
        <v>2636</v>
      </c>
      <c r="F2846" t="s">
        <v>414</v>
      </c>
      <c r="G2846" t="s">
        <v>15957</v>
      </c>
      <c r="H2846" t="s">
        <v>15994</v>
      </c>
      <c r="I2846">
        <v>0</v>
      </c>
      <c r="J2846" t="s">
        <v>8315</v>
      </c>
      <c r="K2846" t="s">
        <v>11296</v>
      </c>
      <c r="L2846">
        <v>26201001</v>
      </c>
      <c r="M2846">
        <v>1020201816513</v>
      </c>
    </row>
    <row r="2847" spans="1:13" x14ac:dyDescent="0.25">
      <c r="A2847">
        <v>262010278</v>
      </c>
      <c r="B2847" t="s">
        <v>19037</v>
      </c>
      <c r="C2847" t="s">
        <v>19037</v>
      </c>
      <c r="E2847" t="s">
        <v>2666</v>
      </c>
      <c r="F2847" t="s">
        <v>414</v>
      </c>
      <c r="G2847" t="s">
        <v>15957</v>
      </c>
      <c r="H2847" t="s">
        <v>15994</v>
      </c>
      <c r="I2847">
        <v>0</v>
      </c>
      <c r="J2847" t="s">
        <v>8315</v>
      </c>
      <c r="K2847" t="s">
        <v>11298</v>
      </c>
      <c r="L2847">
        <v>26201001</v>
      </c>
      <c r="M2847">
        <v>1020201813390</v>
      </c>
    </row>
    <row r="2848" spans="1:13" x14ac:dyDescent="0.25">
      <c r="A2848">
        <v>262010292</v>
      </c>
      <c r="B2848" t="s">
        <v>19038</v>
      </c>
      <c r="C2848" t="s">
        <v>19038</v>
      </c>
      <c r="E2848" t="s">
        <v>2579</v>
      </c>
      <c r="F2848" t="s">
        <v>321</v>
      </c>
      <c r="G2848" t="s">
        <v>15957</v>
      </c>
      <c r="H2848" t="s">
        <v>15994</v>
      </c>
      <c r="I2848">
        <v>0</v>
      </c>
      <c r="J2848" t="s">
        <v>8315</v>
      </c>
      <c r="K2848" t="s">
        <v>11301</v>
      </c>
      <c r="L2848">
        <v>26201001</v>
      </c>
      <c r="M2848">
        <v>1020201815413</v>
      </c>
    </row>
    <row r="2849" spans="1:13" x14ac:dyDescent="0.25">
      <c r="A2849">
        <v>262010310</v>
      </c>
      <c r="B2849" t="s">
        <v>19039</v>
      </c>
      <c r="C2849" t="s">
        <v>19039</v>
      </c>
      <c r="E2849" t="s">
        <v>19040</v>
      </c>
      <c r="F2849" t="s">
        <v>321</v>
      </c>
      <c r="G2849" t="s">
        <v>15957</v>
      </c>
      <c r="H2849" t="s">
        <v>15994</v>
      </c>
      <c r="I2849">
        <v>0</v>
      </c>
      <c r="J2849" t="s">
        <v>8416</v>
      </c>
      <c r="K2849" t="s">
        <v>11271</v>
      </c>
      <c r="L2849">
        <v>26201001</v>
      </c>
      <c r="M2849">
        <v>1020201815798</v>
      </c>
    </row>
    <row r="2850" spans="1:13" x14ac:dyDescent="0.25">
      <c r="A2850">
        <v>262010334</v>
      </c>
      <c r="B2850" t="s">
        <v>19041</v>
      </c>
      <c r="C2850" t="s">
        <v>19041</v>
      </c>
      <c r="E2850" t="s">
        <v>2642</v>
      </c>
      <c r="F2850" t="s">
        <v>414</v>
      </c>
      <c r="G2850" t="s">
        <v>15957</v>
      </c>
      <c r="H2850" t="s">
        <v>15994</v>
      </c>
      <c r="I2850">
        <v>0</v>
      </c>
      <c r="J2850" t="s">
        <v>8315</v>
      </c>
      <c r="K2850" t="s">
        <v>11302</v>
      </c>
      <c r="L2850">
        <v>26201001</v>
      </c>
      <c r="M2850">
        <v>1020201813301</v>
      </c>
    </row>
    <row r="2851" spans="1:13" x14ac:dyDescent="0.25">
      <c r="A2851">
        <v>262010341</v>
      </c>
      <c r="B2851" t="s">
        <v>19042</v>
      </c>
      <c r="C2851" t="s">
        <v>19042</v>
      </c>
      <c r="E2851" t="s">
        <v>2645</v>
      </c>
      <c r="F2851" t="s">
        <v>1479</v>
      </c>
      <c r="G2851" t="s">
        <v>15957</v>
      </c>
      <c r="H2851" t="s">
        <v>15994</v>
      </c>
      <c r="I2851">
        <v>0</v>
      </c>
      <c r="J2851" t="s">
        <v>8315</v>
      </c>
      <c r="K2851" t="s">
        <v>11303</v>
      </c>
      <c r="L2851">
        <v>26201001</v>
      </c>
      <c r="M2851">
        <v>1020201813609</v>
      </c>
    </row>
    <row r="2852" spans="1:13" x14ac:dyDescent="0.25">
      <c r="A2852">
        <v>262010359</v>
      </c>
      <c r="B2852" t="s">
        <v>19043</v>
      </c>
      <c r="C2852" t="s">
        <v>19043</v>
      </c>
      <c r="E2852" t="s">
        <v>2594</v>
      </c>
      <c r="F2852" t="s">
        <v>1121</v>
      </c>
      <c r="G2852" t="s">
        <v>15957</v>
      </c>
      <c r="H2852" t="s">
        <v>15994</v>
      </c>
      <c r="I2852">
        <v>0</v>
      </c>
      <c r="J2852" t="s">
        <v>8315</v>
      </c>
      <c r="K2852" t="s">
        <v>11304</v>
      </c>
      <c r="L2852">
        <v>26201001</v>
      </c>
      <c r="M2852">
        <v>1020201813554</v>
      </c>
    </row>
    <row r="2853" spans="1:13" x14ac:dyDescent="0.25">
      <c r="A2853">
        <v>262010408</v>
      </c>
      <c r="B2853" t="s">
        <v>19044</v>
      </c>
      <c r="C2853" t="s">
        <v>19044</v>
      </c>
      <c r="E2853" t="s">
        <v>2606</v>
      </c>
      <c r="F2853" t="s">
        <v>414</v>
      </c>
      <c r="G2853" t="s">
        <v>15957</v>
      </c>
      <c r="H2853" t="s">
        <v>15994</v>
      </c>
      <c r="I2853">
        <v>0</v>
      </c>
      <c r="J2853" t="s">
        <v>8315</v>
      </c>
      <c r="K2853" t="s">
        <v>11305</v>
      </c>
      <c r="L2853">
        <v>26201001</v>
      </c>
      <c r="M2853">
        <v>1020201813763</v>
      </c>
    </row>
    <row r="2854" spans="1:13" x14ac:dyDescent="0.25">
      <c r="A2854">
        <v>262010422</v>
      </c>
      <c r="B2854" t="s">
        <v>19045</v>
      </c>
      <c r="C2854" t="s">
        <v>19045</v>
      </c>
      <c r="E2854" t="s">
        <v>2609</v>
      </c>
      <c r="F2854" t="s">
        <v>414</v>
      </c>
      <c r="G2854" t="s">
        <v>15957</v>
      </c>
      <c r="H2854" t="s">
        <v>15994</v>
      </c>
      <c r="I2854">
        <v>0</v>
      </c>
      <c r="J2854" t="s">
        <v>8315</v>
      </c>
      <c r="K2854" t="s">
        <v>11306</v>
      </c>
      <c r="L2854">
        <v>26201001</v>
      </c>
      <c r="M2854">
        <v>1020201813830</v>
      </c>
    </row>
    <row r="2855" spans="1:13" x14ac:dyDescent="0.25">
      <c r="A2855">
        <v>262010454</v>
      </c>
      <c r="B2855" t="s">
        <v>19046</v>
      </c>
      <c r="C2855" t="s">
        <v>19046</v>
      </c>
      <c r="E2855" t="s">
        <v>2603</v>
      </c>
      <c r="F2855" t="s">
        <v>1479</v>
      </c>
      <c r="G2855" t="s">
        <v>15957</v>
      </c>
      <c r="H2855" t="s">
        <v>15994</v>
      </c>
      <c r="I2855">
        <v>0</v>
      </c>
      <c r="J2855" t="s">
        <v>8315</v>
      </c>
      <c r="K2855" t="s">
        <v>11307</v>
      </c>
      <c r="L2855">
        <v>26201001</v>
      </c>
      <c r="M2855">
        <v>1020201815897</v>
      </c>
    </row>
    <row r="2856" spans="1:13" x14ac:dyDescent="0.25">
      <c r="A2856">
        <v>262010461</v>
      </c>
      <c r="B2856" t="s">
        <v>19047</v>
      </c>
      <c r="C2856" t="s">
        <v>19047</v>
      </c>
      <c r="E2856" t="s">
        <v>2621</v>
      </c>
      <c r="F2856" t="s">
        <v>414</v>
      </c>
      <c r="G2856" t="s">
        <v>15957</v>
      </c>
      <c r="H2856" t="s">
        <v>15994</v>
      </c>
      <c r="I2856">
        <v>0</v>
      </c>
      <c r="J2856" t="s">
        <v>8315</v>
      </c>
      <c r="K2856" t="s">
        <v>11309</v>
      </c>
      <c r="L2856">
        <v>26201001</v>
      </c>
      <c r="M2856">
        <v>1020201815336</v>
      </c>
    </row>
    <row r="2857" spans="1:13" x14ac:dyDescent="0.25">
      <c r="A2857">
        <v>262010510</v>
      </c>
      <c r="B2857" t="s">
        <v>19048</v>
      </c>
      <c r="C2857" t="s">
        <v>19048</v>
      </c>
      <c r="E2857" t="s">
        <v>19049</v>
      </c>
      <c r="F2857" t="s">
        <v>921</v>
      </c>
      <c r="G2857" t="s">
        <v>15957</v>
      </c>
      <c r="H2857" t="s">
        <v>15994</v>
      </c>
      <c r="I2857">
        <v>0</v>
      </c>
      <c r="J2857" t="s">
        <v>8315</v>
      </c>
      <c r="K2857" t="s">
        <v>11310</v>
      </c>
      <c r="L2857">
        <v>26201001</v>
      </c>
      <c r="M2857">
        <v>1020201815270</v>
      </c>
    </row>
    <row r="2858" spans="1:13" x14ac:dyDescent="0.25">
      <c r="A2858">
        <v>262010528</v>
      </c>
      <c r="B2858" t="s">
        <v>19050</v>
      </c>
      <c r="C2858" t="s">
        <v>19050</v>
      </c>
      <c r="E2858" t="s">
        <v>2585</v>
      </c>
      <c r="F2858" t="s">
        <v>1121</v>
      </c>
      <c r="G2858" t="s">
        <v>15957</v>
      </c>
      <c r="H2858" t="s">
        <v>15994</v>
      </c>
      <c r="I2858">
        <v>0</v>
      </c>
      <c r="J2858" t="s">
        <v>8315</v>
      </c>
      <c r="K2858" t="s">
        <v>11312</v>
      </c>
      <c r="L2858">
        <v>26201001</v>
      </c>
      <c r="M2858">
        <v>1020201814874</v>
      </c>
    </row>
    <row r="2859" spans="1:13" x14ac:dyDescent="0.25">
      <c r="A2859">
        <v>262017227</v>
      </c>
      <c r="B2859" t="s">
        <v>2670</v>
      </c>
      <c r="C2859" t="s">
        <v>2670</v>
      </c>
      <c r="E2859" t="s">
        <v>2672</v>
      </c>
      <c r="F2859" t="s">
        <v>321</v>
      </c>
      <c r="G2859" t="s">
        <v>15957</v>
      </c>
      <c r="H2859" t="s">
        <v>15994</v>
      </c>
      <c r="I2859">
        <v>0</v>
      </c>
      <c r="J2859" t="s">
        <v>8315</v>
      </c>
      <c r="K2859" t="s">
        <v>11313</v>
      </c>
      <c r="L2859">
        <v>26201001</v>
      </c>
      <c r="M2859">
        <v>1090262000828</v>
      </c>
    </row>
    <row r="2860" spans="1:13" x14ac:dyDescent="0.25">
      <c r="A2860">
        <v>263002343</v>
      </c>
      <c r="B2860" t="s">
        <v>5659</v>
      </c>
      <c r="C2860" t="s">
        <v>5659</v>
      </c>
      <c r="D2860" t="s">
        <v>17704</v>
      </c>
      <c r="E2860" t="s">
        <v>5661</v>
      </c>
      <c r="F2860" t="s">
        <v>657</v>
      </c>
      <c r="G2860" t="s">
        <v>15957</v>
      </c>
      <c r="H2860" t="s">
        <v>15994</v>
      </c>
      <c r="I2860">
        <v>0</v>
      </c>
      <c r="J2860" t="s">
        <v>8315</v>
      </c>
      <c r="K2860" t="s">
        <v>11324</v>
      </c>
      <c r="L2860">
        <v>26301001</v>
      </c>
      <c r="M2860">
        <v>1020201847665</v>
      </c>
    </row>
    <row r="2861" spans="1:13" x14ac:dyDescent="0.25">
      <c r="A2861">
        <v>263004527</v>
      </c>
      <c r="B2861" t="s">
        <v>6105</v>
      </c>
      <c r="C2861" t="s">
        <v>6105</v>
      </c>
      <c r="D2861" t="s">
        <v>17704</v>
      </c>
      <c r="E2861" t="s">
        <v>6107</v>
      </c>
      <c r="F2861" t="s">
        <v>321</v>
      </c>
      <c r="G2861" t="s">
        <v>15957</v>
      </c>
      <c r="H2861" t="s">
        <v>15994</v>
      </c>
      <c r="I2861">
        <v>0</v>
      </c>
      <c r="J2861" t="s">
        <v>8315</v>
      </c>
      <c r="K2861" t="s">
        <v>11326</v>
      </c>
      <c r="L2861">
        <v>26301001</v>
      </c>
      <c r="M2861">
        <v>1020201847940</v>
      </c>
    </row>
    <row r="2862" spans="1:13" x14ac:dyDescent="0.25">
      <c r="A2862">
        <v>263004534</v>
      </c>
      <c r="B2862" t="s">
        <v>6174</v>
      </c>
      <c r="C2862" t="s">
        <v>6174</v>
      </c>
      <c r="D2862" t="s">
        <v>17704</v>
      </c>
      <c r="E2862" t="s">
        <v>6176</v>
      </c>
      <c r="F2862" t="s">
        <v>321</v>
      </c>
      <c r="G2862" t="s">
        <v>15957</v>
      </c>
      <c r="H2862" t="s">
        <v>15994</v>
      </c>
      <c r="I2862">
        <v>0</v>
      </c>
      <c r="J2862" t="s">
        <v>8315</v>
      </c>
      <c r="K2862" t="s">
        <v>11328</v>
      </c>
      <c r="L2862">
        <v>26301001</v>
      </c>
      <c r="M2862">
        <v>1020201846290</v>
      </c>
    </row>
    <row r="2863" spans="1:13" x14ac:dyDescent="0.25">
      <c r="A2863">
        <v>263004566</v>
      </c>
      <c r="B2863" t="s">
        <v>6138</v>
      </c>
      <c r="C2863" t="s">
        <v>6138</v>
      </c>
      <c r="D2863" t="s">
        <v>17704</v>
      </c>
      <c r="E2863" t="s">
        <v>6140</v>
      </c>
      <c r="F2863" t="s">
        <v>566</v>
      </c>
      <c r="G2863" t="s">
        <v>15957</v>
      </c>
      <c r="H2863" t="s">
        <v>15994</v>
      </c>
      <c r="I2863">
        <v>0</v>
      </c>
      <c r="J2863" t="s">
        <v>8315</v>
      </c>
      <c r="K2863" t="s">
        <v>11329</v>
      </c>
      <c r="L2863">
        <v>26301001</v>
      </c>
      <c r="M2863">
        <v>1020201848369</v>
      </c>
    </row>
    <row r="2864" spans="1:13" x14ac:dyDescent="0.25">
      <c r="A2864">
        <v>263004573</v>
      </c>
      <c r="B2864" t="s">
        <v>6180</v>
      </c>
      <c r="C2864" t="s">
        <v>6180</v>
      </c>
      <c r="D2864" t="s">
        <v>17704</v>
      </c>
      <c r="E2864" t="s">
        <v>6182</v>
      </c>
      <c r="F2864" t="s">
        <v>321</v>
      </c>
      <c r="G2864" t="s">
        <v>15957</v>
      </c>
      <c r="H2864" t="s">
        <v>15994</v>
      </c>
      <c r="I2864">
        <v>0</v>
      </c>
      <c r="J2864" t="s">
        <v>8315</v>
      </c>
      <c r="K2864" t="s">
        <v>11330</v>
      </c>
      <c r="L2864">
        <v>26301001</v>
      </c>
      <c r="M2864">
        <v>1020201847214</v>
      </c>
    </row>
    <row r="2865" spans="1:13" x14ac:dyDescent="0.25">
      <c r="A2865">
        <v>263004580</v>
      </c>
      <c r="B2865" t="s">
        <v>6108</v>
      </c>
      <c r="C2865" t="s">
        <v>6108</v>
      </c>
      <c r="D2865" t="s">
        <v>17704</v>
      </c>
      <c r="E2865" t="s">
        <v>6110</v>
      </c>
      <c r="F2865" t="s">
        <v>321</v>
      </c>
      <c r="G2865" t="s">
        <v>15957</v>
      </c>
      <c r="H2865" t="s">
        <v>15994</v>
      </c>
      <c r="I2865">
        <v>0</v>
      </c>
      <c r="J2865" t="s">
        <v>8315</v>
      </c>
      <c r="K2865" t="s">
        <v>11331</v>
      </c>
      <c r="L2865">
        <v>26301001</v>
      </c>
      <c r="M2865">
        <v>1020201847797</v>
      </c>
    </row>
    <row r="2866" spans="1:13" x14ac:dyDescent="0.25">
      <c r="A2866">
        <v>263004608</v>
      </c>
      <c r="B2866" t="s">
        <v>6102</v>
      </c>
      <c r="C2866" t="s">
        <v>6102</v>
      </c>
      <c r="D2866" t="s">
        <v>17704</v>
      </c>
      <c r="E2866" t="s">
        <v>6104</v>
      </c>
      <c r="F2866" t="s">
        <v>321</v>
      </c>
      <c r="G2866" t="s">
        <v>15957</v>
      </c>
      <c r="H2866" t="s">
        <v>15994</v>
      </c>
      <c r="I2866">
        <v>0</v>
      </c>
      <c r="J2866" t="s">
        <v>8315</v>
      </c>
      <c r="K2866" t="s">
        <v>11332</v>
      </c>
      <c r="L2866">
        <v>26301001</v>
      </c>
      <c r="M2866">
        <v>1020201847324</v>
      </c>
    </row>
    <row r="2867" spans="1:13" x14ac:dyDescent="0.25">
      <c r="A2867">
        <v>263004848</v>
      </c>
      <c r="B2867" t="s">
        <v>6117</v>
      </c>
      <c r="C2867" t="s">
        <v>6117</v>
      </c>
      <c r="D2867" t="s">
        <v>17704</v>
      </c>
      <c r="E2867" t="s">
        <v>6119</v>
      </c>
      <c r="F2867" t="s">
        <v>321</v>
      </c>
      <c r="G2867" t="s">
        <v>15957</v>
      </c>
      <c r="H2867" t="s">
        <v>15994</v>
      </c>
      <c r="I2867">
        <v>0</v>
      </c>
      <c r="J2867" t="s">
        <v>8315</v>
      </c>
      <c r="K2867" t="s">
        <v>11333</v>
      </c>
      <c r="L2867">
        <v>26301001</v>
      </c>
      <c r="M2867">
        <v>1020201846004</v>
      </c>
    </row>
    <row r="2868" spans="1:13" x14ac:dyDescent="0.25">
      <c r="A2868">
        <v>263005425</v>
      </c>
      <c r="B2868" t="s">
        <v>6156</v>
      </c>
      <c r="C2868" t="s">
        <v>6156</v>
      </c>
      <c r="D2868" t="s">
        <v>17704</v>
      </c>
      <c r="E2868" t="s">
        <v>6158</v>
      </c>
      <c r="F2868" t="s">
        <v>321</v>
      </c>
      <c r="G2868" t="s">
        <v>15957</v>
      </c>
      <c r="H2868" t="s">
        <v>15994</v>
      </c>
      <c r="I2868">
        <v>0</v>
      </c>
      <c r="J2868" t="s">
        <v>8315</v>
      </c>
      <c r="K2868" t="s">
        <v>19054</v>
      </c>
      <c r="L2868">
        <v>26301001</v>
      </c>
      <c r="M2868">
        <v>1020201846411</v>
      </c>
    </row>
    <row r="2869" spans="1:13" x14ac:dyDescent="0.25">
      <c r="A2869">
        <v>263006080</v>
      </c>
      <c r="B2869" t="s">
        <v>6147</v>
      </c>
      <c r="C2869" t="s">
        <v>6147</v>
      </c>
      <c r="D2869" t="s">
        <v>17704</v>
      </c>
      <c r="E2869" t="s">
        <v>6149</v>
      </c>
      <c r="F2869" t="s">
        <v>321</v>
      </c>
      <c r="G2869" t="s">
        <v>15957</v>
      </c>
      <c r="H2869" t="s">
        <v>15994</v>
      </c>
      <c r="I2869">
        <v>0</v>
      </c>
      <c r="J2869" t="s">
        <v>8315</v>
      </c>
      <c r="K2869" t="s">
        <v>19054</v>
      </c>
      <c r="L2869">
        <v>26301001</v>
      </c>
      <c r="M2869">
        <v>1020201846444</v>
      </c>
    </row>
    <row r="2870" spans="1:13" x14ac:dyDescent="0.25">
      <c r="A2870">
        <v>263006130</v>
      </c>
      <c r="B2870" t="s">
        <v>19055</v>
      </c>
      <c r="C2870" t="s">
        <v>19055</v>
      </c>
      <c r="D2870" t="s">
        <v>17704</v>
      </c>
      <c r="E2870" t="s">
        <v>5673</v>
      </c>
      <c r="F2870" t="s">
        <v>414</v>
      </c>
      <c r="G2870" t="s">
        <v>15957</v>
      </c>
      <c r="H2870" t="s">
        <v>15994</v>
      </c>
      <c r="I2870">
        <v>0</v>
      </c>
      <c r="J2870" t="s">
        <v>8315</v>
      </c>
      <c r="K2870" t="s">
        <v>11337</v>
      </c>
      <c r="L2870">
        <v>26301001</v>
      </c>
      <c r="M2870">
        <v>1020201846103</v>
      </c>
    </row>
    <row r="2871" spans="1:13" x14ac:dyDescent="0.25">
      <c r="A2871">
        <v>263006154</v>
      </c>
      <c r="B2871" t="s">
        <v>19056</v>
      </c>
      <c r="C2871" t="s">
        <v>19056</v>
      </c>
      <c r="D2871" t="s">
        <v>17704</v>
      </c>
      <c r="E2871" t="s">
        <v>6134</v>
      </c>
      <c r="F2871" t="s">
        <v>414</v>
      </c>
      <c r="G2871" t="s">
        <v>15957</v>
      </c>
      <c r="H2871" t="s">
        <v>15994</v>
      </c>
      <c r="I2871">
        <v>0</v>
      </c>
      <c r="J2871" t="s">
        <v>8315</v>
      </c>
      <c r="K2871" t="s">
        <v>11340</v>
      </c>
      <c r="L2871">
        <v>26301001</v>
      </c>
      <c r="M2871">
        <v>1020201845828</v>
      </c>
    </row>
    <row r="2872" spans="1:13" x14ac:dyDescent="0.25">
      <c r="A2872">
        <v>263006161</v>
      </c>
      <c r="B2872" t="s">
        <v>19057</v>
      </c>
      <c r="C2872" t="s">
        <v>19057</v>
      </c>
      <c r="D2872" t="s">
        <v>17704</v>
      </c>
      <c r="E2872" t="s">
        <v>6143</v>
      </c>
      <c r="F2872" t="s">
        <v>549</v>
      </c>
      <c r="G2872" t="s">
        <v>15957</v>
      </c>
      <c r="H2872" t="s">
        <v>15994</v>
      </c>
      <c r="I2872">
        <v>0</v>
      </c>
      <c r="J2872" t="s">
        <v>8315</v>
      </c>
      <c r="K2872" t="s">
        <v>11342</v>
      </c>
      <c r="L2872">
        <v>26301001</v>
      </c>
      <c r="M2872">
        <v>1020201845465</v>
      </c>
    </row>
    <row r="2873" spans="1:13" x14ac:dyDescent="0.25">
      <c r="A2873">
        <v>263006179</v>
      </c>
      <c r="B2873" t="s">
        <v>19058</v>
      </c>
      <c r="C2873" t="s">
        <v>19058</v>
      </c>
      <c r="D2873" t="s">
        <v>17704</v>
      </c>
      <c r="E2873" t="s">
        <v>6170</v>
      </c>
      <c r="F2873" t="s">
        <v>414</v>
      </c>
      <c r="G2873" t="s">
        <v>15957</v>
      </c>
      <c r="H2873" t="s">
        <v>15994</v>
      </c>
      <c r="I2873">
        <v>0</v>
      </c>
      <c r="J2873" t="s">
        <v>8315</v>
      </c>
      <c r="K2873" t="s">
        <v>11344</v>
      </c>
      <c r="L2873">
        <v>26301001</v>
      </c>
      <c r="M2873">
        <v>1020201845509</v>
      </c>
    </row>
    <row r="2874" spans="1:13" x14ac:dyDescent="0.25">
      <c r="A2874">
        <v>263006186</v>
      </c>
      <c r="B2874" t="s">
        <v>19059</v>
      </c>
      <c r="C2874" t="s">
        <v>19059</v>
      </c>
      <c r="D2874" t="s">
        <v>17704</v>
      </c>
      <c r="E2874" t="s">
        <v>6098</v>
      </c>
      <c r="F2874" t="s">
        <v>700</v>
      </c>
      <c r="G2874" t="s">
        <v>15957</v>
      </c>
      <c r="H2874" t="s">
        <v>15994</v>
      </c>
      <c r="I2874">
        <v>0</v>
      </c>
      <c r="J2874" t="s">
        <v>8315</v>
      </c>
      <c r="K2874" t="s">
        <v>11345</v>
      </c>
      <c r="L2874">
        <v>26301001</v>
      </c>
      <c r="M2874">
        <v>1020201845564</v>
      </c>
    </row>
    <row r="2875" spans="1:13" x14ac:dyDescent="0.25">
      <c r="A2875">
        <v>263006193</v>
      </c>
      <c r="B2875" t="s">
        <v>19060</v>
      </c>
      <c r="C2875" t="s">
        <v>19060</v>
      </c>
      <c r="D2875" t="s">
        <v>17704</v>
      </c>
      <c r="E2875" t="s">
        <v>6173</v>
      </c>
      <c r="F2875" t="s">
        <v>414</v>
      </c>
      <c r="G2875" t="s">
        <v>15957</v>
      </c>
      <c r="H2875" t="s">
        <v>15994</v>
      </c>
      <c r="I2875">
        <v>0</v>
      </c>
      <c r="J2875" t="s">
        <v>8315</v>
      </c>
      <c r="K2875" t="s">
        <v>11346</v>
      </c>
      <c r="L2875">
        <v>26301001</v>
      </c>
      <c r="M2875">
        <v>1020201845982</v>
      </c>
    </row>
    <row r="2876" spans="1:13" x14ac:dyDescent="0.25">
      <c r="A2876">
        <v>263006203</v>
      </c>
      <c r="B2876" t="s">
        <v>19061</v>
      </c>
      <c r="C2876" t="s">
        <v>19061</v>
      </c>
      <c r="D2876" t="s">
        <v>17704</v>
      </c>
      <c r="E2876" t="s">
        <v>19062</v>
      </c>
      <c r="F2876" t="s">
        <v>414</v>
      </c>
      <c r="G2876" t="s">
        <v>15957</v>
      </c>
      <c r="H2876" t="s">
        <v>15994</v>
      </c>
      <c r="I2876">
        <v>0</v>
      </c>
      <c r="J2876" t="s">
        <v>8315</v>
      </c>
      <c r="K2876" t="s">
        <v>11347</v>
      </c>
      <c r="L2876">
        <v>26301001</v>
      </c>
      <c r="M2876">
        <v>1020201845487</v>
      </c>
    </row>
    <row r="2877" spans="1:13" x14ac:dyDescent="0.25">
      <c r="A2877">
        <v>263006210</v>
      </c>
      <c r="B2877" t="s">
        <v>19063</v>
      </c>
      <c r="C2877" t="s">
        <v>19063</v>
      </c>
      <c r="D2877" t="s">
        <v>17704</v>
      </c>
      <c r="E2877" t="s">
        <v>6092</v>
      </c>
      <c r="F2877" t="s">
        <v>414</v>
      </c>
      <c r="G2877" t="s">
        <v>15957</v>
      </c>
      <c r="H2877" t="s">
        <v>15994</v>
      </c>
      <c r="I2877">
        <v>0</v>
      </c>
      <c r="J2877" t="s">
        <v>8315</v>
      </c>
      <c r="K2877" t="s">
        <v>11348</v>
      </c>
      <c r="L2877">
        <v>26301001</v>
      </c>
      <c r="M2877">
        <v>1020201845850</v>
      </c>
    </row>
    <row r="2878" spans="1:13" x14ac:dyDescent="0.25">
      <c r="A2878">
        <v>263006228</v>
      </c>
      <c r="B2878" t="s">
        <v>19064</v>
      </c>
      <c r="C2878" t="s">
        <v>19064</v>
      </c>
      <c r="D2878" t="s">
        <v>17704</v>
      </c>
      <c r="E2878" t="s">
        <v>6095</v>
      </c>
      <c r="F2878" t="s">
        <v>414</v>
      </c>
      <c r="G2878" t="s">
        <v>15957</v>
      </c>
      <c r="H2878" t="s">
        <v>15994</v>
      </c>
      <c r="I2878">
        <v>0</v>
      </c>
      <c r="J2878" t="s">
        <v>8315</v>
      </c>
      <c r="K2878" t="s">
        <v>11349</v>
      </c>
      <c r="L2878">
        <v>26301001</v>
      </c>
      <c r="M2878">
        <v>1020201848260</v>
      </c>
    </row>
    <row r="2879" spans="1:13" x14ac:dyDescent="0.25">
      <c r="A2879">
        <v>263006274</v>
      </c>
      <c r="B2879" t="s">
        <v>6153</v>
      </c>
      <c r="C2879" t="s">
        <v>6153</v>
      </c>
      <c r="D2879" t="s">
        <v>17704</v>
      </c>
      <c r="E2879" t="s">
        <v>6155</v>
      </c>
      <c r="F2879" t="s">
        <v>321</v>
      </c>
      <c r="G2879" t="s">
        <v>15957</v>
      </c>
      <c r="H2879" t="s">
        <v>15994</v>
      </c>
      <c r="I2879">
        <v>0</v>
      </c>
      <c r="J2879" t="s">
        <v>8315</v>
      </c>
      <c r="K2879" t="s">
        <v>19054</v>
      </c>
      <c r="L2879">
        <v>26301001</v>
      </c>
      <c r="M2879">
        <v>1020201845575</v>
      </c>
    </row>
    <row r="2880" spans="1:13" x14ac:dyDescent="0.25">
      <c r="A2880">
        <v>263006429</v>
      </c>
      <c r="B2880" t="s">
        <v>19065</v>
      </c>
      <c r="C2880" t="s">
        <v>19065</v>
      </c>
      <c r="D2880" t="s">
        <v>17704</v>
      </c>
      <c r="E2880" t="s">
        <v>5718</v>
      </c>
      <c r="F2880" t="s">
        <v>5719</v>
      </c>
      <c r="G2880" t="s">
        <v>15957</v>
      </c>
      <c r="H2880" t="s">
        <v>15994</v>
      </c>
      <c r="I2880">
        <v>1</v>
      </c>
      <c r="J2880" t="s">
        <v>8315</v>
      </c>
      <c r="K2880" t="s">
        <v>19066</v>
      </c>
      <c r="L2880">
        <v>26301001</v>
      </c>
      <c r="M2880">
        <v>1020201846048</v>
      </c>
    </row>
    <row r="2881" spans="1:13" x14ac:dyDescent="0.25">
      <c r="A2881" t="s">
        <v>15677</v>
      </c>
      <c r="B2881" t="s">
        <v>15678</v>
      </c>
      <c r="C2881" t="s">
        <v>15678</v>
      </c>
      <c r="D2881" t="s">
        <v>17704</v>
      </c>
      <c r="E2881" t="s">
        <v>5718</v>
      </c>
      <c r="F2881" t="s">
        <v>5719</v>
      </c>
      <c r="G2881" t="s">
        <v>15998</v>
      </c>
      <c r="H2881" t="s">
        <v>15994</v>
      </c>
      <c r="J2881" t="s">
        <v>8315</v>
      </c>
      <c r="K2881" t="s">
        <v>15679</v>
      </c>
      <c r="L2881">
        <v>26301001</v>
      </c>
      <c r="M2881">
        <v>1020201846048</v>
      </c>
    </row>
    <row r="2882" spans="1:13" x14ac:dyDescent="0.25">
      <c r="A2882">
        <v>263006517</v>
      </c>
      <c r="B2882" t="s">
        <v>6144</v>
      </c>
      <c r="C2882" t="s">
        <v>6144</v>
      </c>
      <c r="D2882" t="s">
        <v>17704</v>
      </c>
      <c r="E2882" t="s">
        <v>6146</v>
      </c>
      <c r="F2882" t="s">
        <v>566</v>
      </c>
      <c r="G2882" t="s">
        <v>15957</v>
      </c>
      <c r="H2882" t="s">
        <v>15994</v>
      </c>
      <c r="I2882">
        <v>0</v>
      </c>
      <c r="J2882" t="s">
        <v>8315</v>
      </c>
      <c r="K2882" t="s">
        <v>19054</v>
      </c>
      <c r="L2882">
        <v>26301001</v>
      </c>
      <c r="M2882">
        <v>1020201848633</v>
      </c>
    </row>
    <row r="2883" spans="1:13" x14ac:dyDescent="0.25">
      <c r="A2883">
        <v>263006852</v>
      </c>
      <c r="B2883" t="s">
        <v>19067</v>
      </c>
      <c r="C2883" t="s">
        <v>19067</v>
      </c>
      <c r="D2883" t="s">
        <v>17704</v>
      </c>
      <c r="E2883" t="s">
        <v>5706</v>
      </c>
      <c r="F2883" t="s">
        <v>414</v>
      </c>
      <c r="G2883" t="s">
        <v>15957</v>
      </c>
      <c r="H2883" t="s">
        <v>15994</v>
      </c>
      <c r="I2883">
        <v>0</v>
      </c>
      <c r="J2883" t="s">
        <v>8315</v>
      </c>
      <c r="K2883" t="s">
        <v>19068</v>
      </c>
      <c r="L2883">
        <v>26301001</v>
      </c>
      <c r="M2883">
        <v>1020201845839</v>
      </c>
    </row>
    <row r="2884" spans="1:13" x14ac:dyDescent="0.25">
      <c r="A2884">
        <v>263006860</v>
      </c>
      <c r="B2884" t="s">
        <v>19069</v>
      </c>
      <c r="C2884" t="s">
        <v>19069</v>
      </c>
      <c r="D2884" t="s">
        <v>17704</v>
      </c>
      <c r="E2884" t="s">
        <v>19070</v>
      </c>
      <c r="F2884" t="s">
        <v>414</v>
      </c>
      <c r="G2884" t="s">
        <v>15957</v>
      </c>
      <c r="H2884" t="s">
        <v>15994</v>
      </c>
      <c r="I2884">
        <v>1</v>
      </c>
      <c r="J2884" t="s">
        <v>8315</v>
      </c>
      <c r="K2884" t="s">
        <v>19071</v>
      </c>
      <c r="L2884">
        <v>26301001</v>
      </c>
      <c r="M2884">
        <v>1020201845840</v>
      </c>
    </row>
    <row r="2885" spans="1:13" x14ac:dyDescent="0.25">
      <c r="A2885" t="s">
        <v>15680</v>
      </c>
      <c r="B2885" t="s">
        <v>15681</v>
      </c>
      <c r="C2885" t="s">
        <v>15681</v>
      </c>
      <c r="D2885" t="s">
        <v>17704</v>
      </c>
      <c r="E2885" t="s">
        <v>19070</v>
      </c>
      <c r="F2885" t="s">
        <v>414</v>
      </c>
      <c r="G2885" t="s">
        <v>15998</v>
      </c>
      <c r="H2885" t="s">
        <v>15994</v>
      </c>
      <c r="J2885" t="s">
        <v>8315</v>
      </c>
      <c r="K2885" t="s">
        <v>19072</v>
      </c>
      <c r="L2885">
        <v>26301001</v>
      </c>
      <c r="M2885">
        <v>1020201845840</v>
      </c>
    </row>
    <row r="2886" spans="1:13" x14ac:dyDescent="0.25">
      <c r="A2886">
        <v>263006901</v>
      </c>
      <c r="B2886" t="s">
        <v>19073</v>
      </c>
      <c r="C2886" t="s">
        <v>19073</v>
      </c>
      <c r="D2886" t="s">
        <v>17704</v>
      </c>
      <c r="E2886" t="s">
        <v>5673</v>
      </c>
      <c r="F2886" t="s">
        <v>414</v>
      </c>
      <c r="G2886" t="s">
        <v>15957</v>
      </c>
      <c r="H2886" t="s">
        <v>15994</v>
      </c>
      <c r="I2886">
        <v>2</v>
      </c>
      <c r="J2886" t="s">
        <v>8315</v>
      </c>
      <c r="K2886" t="s">
        <v>19074</v>
      </c>
      <c r="L2886">
        <v>26301001</v>
      </c>
      <c r="M2886">
        <v>1020201847280</v>
      </c>
    </row>
    <row r="2887" spans="1:13" x14ac:dyDescent="0.25">
      <c r="A2887" t="s">
        <v>15682</v>
      </c>
      <c r="B2887" t="s">
        <v>15683</v>
      </c>
      <c r="C2887" t="s">
        <v>15683</v>
      </c>
      <c r="D2887" t="s">
        <v>17704</v>
      </c>
      <c r="E2887" t="s">
        <v>5673</v>
      </c>
      <c r="F2887" t="s">
        <v>414</v>
      </c>
      <c r="G2887" t="s">
        <v>15998</v>
      </c>
      <c r="H2887" t="s">
        <v>15994</v>
      </c>
      <c r="J2887" t="s">
        <v>8315</v>
      </c>
      <c r="K2887" t="s">
        <v>19075</v>
      </c>
      <c r="L2887">
        <v>26301001</v>
      </c>
      <c r="M2887">
        <v>1020201847280</v>
      </c>
    </row>
    <row r="2888" spans="1:13" x14ac:dyDescent="0.25">
      <c r="A2888" t="s">
        <v>15684</v>
      </c>
      <c r="B2888" t="s">
        <v>15685</v>
      </c>
      <c r="C2888" t="s">
        <v>15685</v>
      </c>
      <c r="D2888" t="s">
        <v>17704</v>
      </c>
      <c r="E2888" t="s">
        <v>5673</v>
      </c>
      <c r="F2888" t="s">
        <v>414</v>
      </c>
      <c r="G2888" t="s">
        <v>15998</v>
      </c>
      <c r="H2888" t="s">
        <v>15994</v>
      </c>
      <c r="J2888" t="s">
        <v>8315</v>
      </c>
      <c r="K2888" t="s">
        <v>19076</v>
      </c>
      <c r="L2888">
        <v>26301001</v>
      </c>
      <c r="M2888">
        <v>1020201847280</v>
      </c>
    </row>
    <row r="2889" spans="1:13" x14ac:dyDescent="0.25">
      <c r="A2889">
        <v>263007165</v>
      </c>
      <c r="B2889" t="s">
        <v>19077</v>
      </c>
      <c r="C2889" t="s">
        <v>19077</v>
      </c>
      <c r="D2889" t="s">
        <v>17704</v>
      </c>
      <c r="E2889" t="s">
        <v>5670</v>
      </c>
      <c r="F2889" t="s">
        <v>414</v>
      </c>
      <c r="G2889" t="s">
        <v>15957</v>
      </c>
      <c r="H2889" t="s">
        <v>15994</v>
      </c>
      <c r="I2889">
        <v>2</v>
      </c>
      <c r="J2889" t="s">
        <v>8315</v>
      </c>
      <c r="K2889" t="s">
        <v>19078</v>
      </c>
      <c r="L2889">
        <v>26301001</v>
      </c>
      <c r="M2889">
        <v>1020201849469</v>
      </c>
    </row>
    <row r="2890" spans="1:13" x14ac:dyDescent="0.25">
      <c r="A2890" t="s">
        <v>15686</v>
      </c>
      <c r="B2890" t="s">
        <v>15687</v>
      </c>
      <c r="C2890" t="s">
        <v>15687</v>
      </c>
      <c r="D2890" t="s">
        <v>17704</v>
      </c>
      <c r="E2890" t="s">
        <v>5670</v>
      </c>
      <c r="F2890" t="s">
        <v>414</v>
      </c>
      <c r="G2890" t="s">
        <v>15998</v>
      </c>
      <c r="H2890" t="s">
        <v>15994</v>
      </c>
      <c r="J2890" t="s">
        <v>8315</v>
      </c>
      <c r="K2890" t="s">
        <v>19079</v>
      </c>
      <c r="L2890">
        <v>26301001</v>
      </c>
      <c r="M2890">
        <v>1020201849469</v>
      </c>
    </row>
    <row r="2891" spans="1:13" x14ac:dyDescent="0.25">
      <c r="A2891" t="s">
        <v>15688</v>
      </c>
      <c r="B2891" t="s">
        <v>15689</v>
      </c>
      <c r="C2891" t="s">
        <v>15689</v>
      </c>
      <c r="D2891" t="s">
        <v>17704</v>
      </c>
      <c r="E2891" t="s">
        <v>5670</v>
      </c>
      <c r="F2891" t="s">
        <v>414</v>
      </c>
      <c r="G2891" t="s">
        <v>15998</v>
      </c>
      <c r="H2891" t="s">
        <v>15994</v>
      </c>
      <c r="J2891" t="s">
        <v>8315</v>
      </c>
      <c r="K2891" t="s">
        <v>19080</v>
      </c>
      <c r="L2891">
        <v>26301001</v>
      </c>
      <c r="M2891">
        <v>1020201849469</v>
      </c>
    </row>
    <row r="2892" spans="1:13" x14ac:dyDescent="0.25">
      <c r="A2892">
        <v>263007302</v>
      </c>
      <c r="B2892" t="s">
        <v>6150</v>
      </c>
      <c r="C2892" t="s">
        <v>6150</v>
      </c>
      <c r="D2892" t="s">
        <v>17704</v>
      </c>
      <c r="E2892" t="s">
        <v>6152</v>
      </c>
      <c r="F2892" t="s">
        <v>321</v>
      </c>
      <c r="G2892" t="s">
        <v>15957</v>
      </c>
      <c r="H2892" t="s">
        <v>15994</v>
      </c>
      <c r="I2892">
        <v>0</v>
      </c>
      <c r="J2892" t="s">
        <v>8416</v>
      </c>
      <c r="K2892" t="s">
        <v>19054</v>
      </c>
      <c r="L2892">
        <v>26301001</v>
      </c>
      <c r="M2892">
        <v>1020201848534</v>
      </c>
    </row>
    <row r="2893" spans="1:13" x14ac:dyDescent="0.25">
      <c r="A2893">
        <v>263007567</v>
      </c>
      <c r="B2893" t="s">
        <v>19081</v>
      </c>
      <c r="C2893" t="s">
        <v>19081</v>
      </c>
      <c r="D2893" t="s">
        <v>17704</v>
      </c>
      <c r="E2893" t="s">
        <v>6122</v>
      </c>
      <c r="F2893" t="s">
        <v>414</v>
      </c>
      <c r="G2893" t="s">
        <v>15957</v>
      </c>
      <c r="H2893" t="s">
        <v>15994</v>
      </c>
      <c r="I2893">
        <v>0</v>
      </c>
      <c r="J2893" t="s">
        <v>8315</v>
      </c>
      <c r="K2893" t="s">
        <v>11363</v>
      </c>
      <c r="L2893">
        <v>26301001</v>
      </c>
      <c r="M2893">
        <v>1020201845510</v>
      </c>
    </row>
    <row r="2894" spans="1:13" x14ac:dyDescent="0.25">
      <c r="A2894">
        <v>263007574</v>
      </c>
      <c r="B2894" t="s">
        <v>19082</v>
      </c>
      <c r="C2894" t="s">
        <v>19082</v>
      </c>
      <c r="D2894" t="s">
        <v>17704</v>
      </c>
      <c r="E2894" t="s">
        <v>6101</v>
      </c>
      <c r="F2894" t="s">
        <v>414</v>
      </c>
      <c r="G2894" t="s">
        <v>15957</v>
      </c>
      <c r="H2894" t="s">
        <v>15994</v>
      </c>
      <c r="I2894">
        <v>0</v>
      </c>
      <c r="J2894" t="s">
        <v>8315</v>
      </c>
      <c r="K2894" t="s">
        <v>11366</v>
      </c>
      <c r="L2894">
        <v>26301001</v>
      </c>
      <c r="M2894">
        <v>1020201846686</v>
      </c>
    </row>
    <row r="2895" spans="1:13" x14ac:dyDescent="0.25">
      <c r="A2895">
        <v>263007581</v>
      </c>
      <c r="B2895" t="s">
        <v>19083</v>
      </c>
      <c r="C2895" t="s">
        <v>19083</v>
      </c>
      <c r="D2895" t="s">
        <v>17704</v>
      </c>
      <c r="E2895" t="s">
        <v>6113</v>
      </c>
      <c r="F2895" t="s">
        <v>414</v>
      </c>
      <c r="G2895" t="s">
        <v>15957</v>
      </c>
      <c r="H2895" t="s">
        <v>15994</v>
      </c>
      <c r="I2895">
        <v>0</v>
      </c>
      <c r="J2895" t="s">
        <v>8315</v>
      </c>
      <c r="K2895" t="s">
        <v>11368</v>
      </c>
      <c r="L2895">
        <v>26301001</v>
      </c>
      <c r="M2895">
        <v>1020201849062</v>
      </c>
    </row>
    <row r="2896" spans="1:13" x14ac:dyDescent="0.25">
      <c r="A2896">
        <v>263007616</v>
      </c>
      <c r="B2896" t="s">
        <v>19084</v>
      </c>
      <c r="C2896" t="s">
        <v>19084</v>
      </c>
      <c r="D2896" t="s">
        <v>17704</v>
      </c>
      <c r="E2896" t="s">
        <v>6116</v>
      </c>
      <c r="F2896" t="s">
        <v>414</v>
      </c>
      <c r="G2896" t="s">
        <v>15957</v>
      </c>
      <c r="H2896" t="s">
        <v>15994</v>
      </c>
      <c r="I2896">
        <v>0</v>
      </c>
      <c r="J2896" t="s">
        <v>8315</v>
      </c>
      <c r="K2896" t="s">
        <v>11370</v>
      </c>
      <c r="L2896">
        <v>26301001</v>
      </c>
      <c r="M2896">
        <v>1020201848006</v>
      </c>
    </row>
    <row r="2897" spans="1:13" x14ac:dyDescent="0.25">
      <c r="A2897">
        <v>263009606</v>
      </c>
      <c r="B2897" t="s">
        <v>19085</v>
      </c>
      <c r="C2897" t="s">
        <v>19085</v>
      </c>
      <c r="D2897" t="s">
        <v>17704</v>
      </c>
      <c r="E2897" t="s">
        <v>6161</v>
      </c>
      <c r="F2897" t="s">
        <v>414</v>
      </c>
      <c r="G2897" t="s">
        <v>15957</v>
      </c>
      <c r="H2897" t="s">
        <v>15994</v>
      </c>
      <c r="I2897">
        <v>0</v>
      </c>
      <c r="J2897" t="s">
        <v>8315</v>
      </c>
      <c r="K2897" t="s">
        <v>11372</v>
      </c>
      <c r="L2897">
        <v>26301001</v>
      </c>
      <c r="M2897">
        <v>1030203012179</v>
      </c>
    </row>
    <row r="2898" spans="1:13" x14ac:dyDescent="0.25">
      <c r="A2898">
        <v>263012197</v>
      </c>
      <c r="B2898" t="s">
        <v>19086</v>
      </c>
      <c r="C2898" t="s">
        <v>19086</v>
      </c>
      <c r="D2898" t="s">
        <v>17704</v>
      </c>
      <c r="E2898" t="s">
        <v>6125</v>
      </c>
      <c r="F2898" t="s">
        <v>700</v>
      </c>
      <c r="G2898" t="s">
        <v>15957</v>
      </c>
      <c r="H2898" t="s">
        <v>15994</v>
      </c>
      <c r="I2898">
        <v>0</v>
      </c>
      <c r="J2898" t="s">
        <v>8315</v>
      </c>
      <c r="K2898" t="s">
        <v>11375</v>
      </c>
      <c r="L2898">
        <v>26301001</v>
      </c>
      <c r="M2898">
        <v>1060263008563</v>
      </c>
    </row>
    <row r="2899" spans="1:13" x14ac:dyDescent="0.25">
      <c r="A2899">
        <v>263013553</v>
      </c>
      <c r="B2899" t="s">
        <v>19087</v>
      </c>
      <c r="C2899" t="s">
        <v>19087</v>
      </c>
      <c r="D2899" t="s">
        <v>17704</v>
      </c>
      <c r="E2899" t="s">
        <v>6128</v>
      </c>
      <c r="F2899" t="s">
        <v>414</v>
      </c>
      <c r="G2899" t="s">
        <v>15957</v>
      </c>
      <c r="H2899" t="s">
        <v>15994</v>
      </c>
      <c r="I2899">
        <v>0</v>
      </c>
      <c r="J2899" t="s">
        <v>8315</v>
      </c>
      <c r="K2899" t="s">
        <v>11377</v>
      </c>
      <c r="L2899">
        <v>26301001</v>
      </c>
      <c r="M2899">
        <v>1080263000509</v>
      </c>
    </row>
    <row r="2900" spans="1:13" x14ac:dyDescent="0.25">
      <c r="A2900">
        <v>263015776</v>
      </c>
      <c r="B2900" t="s">
        <v>6162</v>
      </c>
      <c r="C2900" t="s">
        <v>6162</v>
      </c>
      <c r="D2900" t="s">
        <v>17704</v>
      </c>
      <c r="E2900" t="s">
        <v>6164</v>
      </c>
      <c r="F2900" t="s">
        <v>321</v>
      </c>
      <c r="G2900" t="s">
        <v>15957</v>
      </c>
      <c r="H2900" t="s">
        <v>15994</v>
      </c>
      <c r="I2900">
        <v>0</v>
      </c>
      <c r="J2900" t="s">
        <v>8315</v>
      </c>
      <c r="K2900" t="s">
        <v>11379</v>
      </c>
      <c r="L2900">
        <v>26301001</v>
      </c>
      <c r="M2900">
        <v>1110263000583</v>
      </c>
    </row>
    <row r="2901" spans="1:13" x14ac:dyDescent="0.25">
      <c r="A2901">
        <v>263016201</v>
      </c>
      <c r="B2901" t="s">
        <v>19088</v>
      </c>
      <c r="C2901" t="s">
        <v>19088</v>
      </c>
      <c r="D2901" t="s">
        <v>17704</v>
      </c>
      <c r="E2901" t="s">
        <v>5679</v>
      </c>
      <c r="F2901" t="s">
        <v>414</v>
      </c>
      <c r="G2901" t="s">
        <v>15957</v>
      </c>
      <c r="H2901" t="s">
        <v>15994</v>
      </c>
      <c r="I2901">
        <v>2</v>
      </c>
      <c r="J2901" t="s">
        <v>8315</v>
      </c>
      <c r="K2901" t="s">
        <v>11381</v>
      </c>
      <c r="L2901">
        <v>26301001</v>
      </c>
      <c r="M2901">
        <v>1120263000252</v>
      </c>
    </row>
    <row r="2902" spans="1:13" x14ac:dyDescent="0.25">
      <c r="A2902" t="s">
        <v>15690</v>
      </c>
      <c r="B2902" t="s">
        <v>15691</v>
      </c>
      <c r="C2902" t="s">
        <v>15691</v>
      </c>
      <c r="D2902" t="s">
        <v>17704</v>
      </c>
      <c r="E2902" t="s">
        <v>5679</v>
      </c>
      <c r="F2902" t="s">
        <v>414</v>
      </c>
      <c r="G2902" t="s">
        <v>15998</v>
      </c>
      <c r="H2902" t="s">
        <v>15994</v>
      </c>
      <c r="J2902" t="s">
        <v>8315</v>
      </c>
      <c r="K2902" t="s">
        <v>19089</v>
      </c>
      <c r="L2902">
        <v>26301001</v>
      </c>
      <c r="M2902">
        <v>1120263000252</v>
      </c>
    </row>
    <row r="2903" spans="1:13" x14ac:dyDescent="0.25">
      <c r="A2903" t="s">
        <v>15692</v>
      </c>
      <c r="B2903" t="s">
        <v>15693</v>
      </c>
      <c r="C2903" t="s">
        <v>15693</v>
      </c>
      <c r="D2903" t="s">
        <v>17704</v>
      </c>
      <c r="E2903" t="s">
        <v>5679</v>
      </c>
      <c r="F2903" t="s">
        <v>414</v>
      </c>
      <c r="G2903" t="s">
        <v>15998</v>
      </c>
      <c r="H2903" t="s">
        <v>15994</v>
      </c>
      <c r="J2903" t="s">
        <v>8315</v>
      </c>
      <c r="K2903" t="s">
        <v>19090</v>
      </c>
      <c r="L2903">
        <v>26301001</v>
      </c>
      <c r="M2903">
        <v>1120263000252</v>
      </c>
    </row>
    <row r="2904" spans="1:13" x14ac:dyDescent="0.25">
      <c r="A2904">
        <v>263017928</v>
      </c>
      <c r="B2904" t="s">
        <v>19091</v>
      </c>
      <c r="C2904" t="s">
        <v>19091</v>
      </c>
      <c r="D2904" t="s">
        <v>17704</v>
      </c>
      <c r="E2904" t="s">
        <v>6167</v>
      </c>
      <c r="F2904" t="s">
        <v>414</v>
      </c>
      <c r="G2904" t="s">
        <v>15957</v>
      </c>
      <c r="H2904" t="s">
        <v>15994</v>
      </c>
      <c r="I2904">
        <v>0</v>
      </c>
      <c r="J2904" t="s">
        <v>8315</v>
      </c>
      <c r="K2904" t="s">
        <v>11382</v>
      </c>
      <c r="L2904">
        <v>26301001</v>
      </c>
      <c r="M2904">
        <v>1130280050933</v>
      </c>
    </row>
    <row r="2905" spans="1:13" x14ac:dyDescent="0.25">
      <c r="A2905">
        <v>263021089</v>
      </c>
      <c r="B2905" t="s">
        <v>19092</v>
      </c>
      <c r="C2905" t="s">
        <v>19092</v>
      </c>
      <c r="D2905" t="s">
        <v>17704</v>
      </c>
      <c r="E2905" t="s">
        <v>5691</v>
      </c>
      <c r="F2905" t="s">
        <v>414</v>
      </c>
      <c r="G2905" t="s">
        <v>15957</v>
      </c>
      <c r="H2905" t="s">
        <v>15994</v>
      </c>
      <c r="I2905">
        <v>0</v>
      </c>
      <c r="J2905" t="s">
        <v>8315</v>
      </c>
      <c r="K2905" t="s">
        <v>11383</v>
      </c>
      <c r="L2905">
        <v>26301001</v>
      </c>
      <c r="M2905">
        <v>1160280060940</v>
      </c>
    </row>
    <row r="2906" spans="1:13" x14ac:dyDescent="0.25">
      <c r="A2906">
        <v>264012545</v>
      </c>
      <c r="B2906" t="s">
        <v>3315</v>
      </c>
      <c r="C2906" t="s">
        <v>3315</v>
      </c>
      <c r="E2906" t="s">
        <v>3317</v>
      </c>
      <c r="F2906" t="s">
        <v>321</v>
      </c>
      <c r="G2906" t="s">
        <v>15957</v>
      </c>
      <c r="H2906" t="s">
        <v>15994</v>
      </c>
      <c r="I2906">
        <v>0</v>
      </c>
      <c r="J2906" t="s">
        <v>8315</v>
      </c>
      <c r="K2906" t="s">
        <v>11396</v>
      </c>
      <c r="L2906">
        <v>26401001</v>
      </c>
      <c r="M2906">
        <v>1020201883228</v>
      </c>
    </row>
    <row r="2907" spans="1:13" x14ac:dyDescent="0.25">
      <c r="A2907">
        <v>264012552</v>
      </c>
      <c r="B2907" t="s">
        <v>3196</v>
      </c>
      <c r="C2907" t="s">
        <v>3196</v>
      </c>
      <c r="E2907" t="s">
        <v>19094</v>
      </c>
      <c r="F2907" t="s">
        <v>321</v>
      </c>
      <c r="G2907" t="s">
        <v>15957</v>
      </c>
      <c r="H2907" t="s">
        <v>15994</v>
      </c>
      <c r="I2907">
        <v>0</v>
      </c>
      <c r="J2907" t="s">
        <v>8315</v>
      </c>
      <c r="K2907" t="s">
        <v>11398</v>
      </c>
      <c r="L2907">
        <v>26401001</v>
      </c>
      <c r="M2907">
        <v>1020201882623</v>
      </c>
    </row>
    <row r="2908" spans="1:13" x14ac:dyDescent="0.25">
      <c r="A2908">
        <v>264012560</v>
      </c>
      <c r="B2908" t="s">
        <v>3201</v>
      </c>
      <c r="C2908" t="s">
        <v>3201</v>
      </c>
      <c r="E2908" t="s">
        <v>3203</v>
      </c>
      <c r="F2908" t="s">
        <v>657</v>
      </c>
      <c r="G2908" t="s">
        <v>15957</v>
      </c>
      <c r="H2908" t="s">
        <v>15994</v>
      </c>
      <c r="I2908">
        <v>0</v>
      </c>
      <c r="J2908" t="s">
        <v>8315</v>
      </c>
      <c r="K2908" t="s">
        <v>11400</v>
      </c>
      <c r="L2908">
        <v>26401001</v>
      </c>
      <c r="M2908">
        <v>1020201885769</v>
      </c>
    </row>
    <row r="2909" spans="1:13" x14ac:dyDescent="0.25">
      <c r="A2909">
        <v>264012584</v>
      </c>
      <c r="B2909" t="s">
        <v>3318</v>
      </c>
      <c r="C2909" t="s">
        <v>3318</v>
      </c>
      <c r="E2909" t="s">
        <v>3320</v>
      </c>
      <c r="F2909" t="s">
        <v>657</v>
      </c>
      <c r="G2909" t="s">
        <v>15957</v>
      </c>
      <c r="H2909" t="s">
        <v>15994</v>
      </c>
      <c r="I2909">
        <v>0</v>
      </c>
      <c r="J2909" t="s">
        <v>8315</v>
      </c>
      <c r="K2909" t="s">
        <v>11403</v>
      </c>
      <c r="L2909">
        <v>26401001</v>
      </c>
      <c r="M2909">
        <v>1020201886407</v>
      </c>
    </row>
    <row r="2910" spans="1:13" x14ac:dyDescent="0.25">
      <c r="A2910">
        <v>264012591</v>
      </c>
      <c r="B2910" t="s">
        <v>3262</v>
      </c>
      <c r="C2910" t="s">
        <v>3262</v>
      </c>
      <c r="E2910" t="s">
        <v>3264</v>
      </c>
      <c r="F2910" t="s">
        <v>321</v>
      </c>
      <c r="G2910" t="s">
        <v>15957</v>
      </c>
      <c r="H2910" t="s">
        <v>15994</v>
      </c>
      <c r="I2910">
        <v>0</v>
      </c>
      <c r="J2910" t="s">
        <v>8315</v>
      </c>
      <c r="K2910" t="s">
        <v>11406</v>
      </c>
      <c r="L2910">
        <v>26401001</v>
      </c>
      <c r="M2910">
        <v>1020201883448</v>
      </c>
    </row>
    <row r="2911" spans="1:13" x14ac:dyDescent="0.25">
      <c r="A2911">
        <v>264012619</v>
      </c>
      <c r="B2911" t="s">
        <v>3343</v>
      </c>
      <c r="C2911" t="s">
        <v>3343</v>
      </c>
      <c r="E2911" t="s">
        <v>3345</v>
      </c>
      <c r="F2911" t="s">
        <v>321</v>
      </c>
      <c r="G2911" t="s">
        <v>15957</v>
      </c>
      <c r="H2911" t="s">
        <v>15994</v>
      </c>
      <c r="I2911">
        <v>0</v>
      </c>
      <c r="J2911" t="s">
        <v>8315</v>
      </c>
      <c r="K2911" t="s">
        <v>11408</v>
      </c>
      <c r="L2911">
        <v>26401001</v>
      </c>
      <c r="M2911">
        <v>1020201885681</v>
      </c>
    </row>
    <row r="2912" spans="1:13" x14ac:dyDescent="0.25">
      <c r="A2912">
        <v>264012626</v>
      </c>
      <c r="B2912" t="s">
        <v>3324</v>
      </c>
      <c r="C2912" t="s">
        <v>3324</v>
      </c>
      <c r="E2912" t="s">
        <v>3326</v>
      </c>
      <c r="F2912" t="s">
        <v>321</v>
      </c>
      <c r="G2912" t="s">
        <v>15957</v>
      </c>
      <c r="H2912" t="s">
        <v>15994</v>
      </c>
      <c r="I2912">
        <v>0</v>
      </c>
      <c r="J2912" t="s">
        <v>8315</v>
      </c>
      <c r="K2912" t="s">
        <v>11410</v>
      </c>
      <c r="L2912">
        <v>26401001</v>
      </c>
      <c r="M2912">
        <v>1030203260581</v>
      </c>
    </row>
    <row r="2913" spans="1:13" x14ac:dyDescent="0.25">
      <c r="A2913">
        <v>264012633</v>
      </c>
      <c r="B2913" t="s">
        <v>3233</v>
      </c>
      <c r="C2913" t="s">
        <v>3233</v>
      </c>
      <c r="E2913" t="s">
        <v>19095</v>
      </c>
      <c r="F2913" t="s">
        <v>325</v>
      </c>
      <c r="G2913" t="s">
        <v>15957</v>
      </c>
      <c r="H2913" t="s">
        <v>15994</v>
      </c>
      <c r="I2913">
        <v>0</v>
      </c>
      <c r="J2913" t="s">
        <v>8315</v>
      </c>
      <c r="K2913" t="s">
        <v>11411</v>
      </c>
      <c r="L2913">
        <v>26401001</v>
      </c>
      <c r="M2913">
        <v>1020201885670</v>
      </c>
    </row>
    <row r="2914" spans="1:13" x14ac:dyDescent="0.25">
      <c r="A2914">
        <v>264012640</v>
      </c>
      <c r="B2914" t="s">
        <v>3330</v>
      </c>
      <c r="C2914" t="s">
        <v>3330</v>
      </c>
      <c r="E2914" t="s">
        <v>3332</v>
      </c>
      <c r="F2914" t="s">
        <v>321</v>
      </c>
      <c r="G2914" t="s">
        <v>15957</v>
      </c>
      <c r="H2914" t="s">
        <v>15994</v>
      </c>
      <c r="I2914">
        <v>0</v>
      </c>
      <c r="J2914" t="s">
        <v>8315</v>
      </c>
      <c r="K2914" t="s">
        <v>11413</v>
      </c>
      <c r="L2914">
        <v>26401001</v>
      </c>
      <c r="M2914">
        <v>1030203260570</v>
      </c>
    </row>
    <row r="2915" spans="1:13" x14ac:dyDescent="0.25">
      <c r="A2915">
        <v>264012658</v>
      </c>
      <c r="B2915" t="s">
        <v>3227</v>
      </c>
      <c r="C2915" t="s">
        <v>3227</v>
      </c>
      <c r="E2915" t="s">
        <v>3229</v>
      </c>
      <c r="F2915" t="s">
        <v>321</v>
      </c>
      <c r="G2915" t="s">
        <v>15957</v>
      </c>
      <c r="H2915" t="s">
        <v>15994</v>
      </c>
      <c r="I2915">
        <v>0</v>
      </c>
      <c r="J2915" t="s">
        <v>8315</v>
      </c>
      <c r="K2915" t="s">
        <v>11415</v>
      </c>
      <c r="L2915">
        <v>26401001</v>
      </c>
      <c r="M2915">
        <v>1020201882986</v>
      </c>
    </row>
    <row r="2916" spans="1:13" x14ac:dyDescent="0.25">
      <c r="A2916">
        <v>264012721</v>
      </c>
      <c r="B2916" t="s">
        <v>19096</v>
      </c>
      <c r="C2916" t="s">
        <v>19096</v>
      </c>
      <c r="E2916" t="s">
        <v>3208</v>
      </c>
      <c r="F2916" t="s">
        <v>321</v>
      </c>
      <c r="G2916" t="s">
        <v>15957</v>
      </c>
      <c r="H2916" t="s">
        <v>15994</v>
      </c>
      <c r="I2916">
        <v>0</v>
      </c>
      <c r="J2916" t="s">
        <v>8315</v>
      </c>
      <c r="K2916" t="s">
        <v>11417</v>
      </c>
      <c r="L2916">
        <v>26401001</v>
      </c>
      <c r="M2916">
        <v>1020201884603</v>
      </c>
    </row>
    <row r="2917" spans="1:13" x14ac:dyDescent="0.25">
      <c r="A2917">
        <v>264012739</v>
      </c>
      <c r="B2917" t="s">
        <v>19097</v>
      </c>
      <c r="C2917" t="s">
        <v>19097</v>
      </c>
      <c r="E2917" t="s">
        <v>3261</v>
      </c>
      <c r="F2917" t="s">
        <v>321</v>
      </c>
      <c r="G2917" t="s">
        <v>15957</v>
      </c>
      <c r="H2917" t="s">
        <v>15994</v>
      </c>
      <c r="I2917">
        <v>0</v>
      </c>
      <c r="J2917" t="s">
        <v>8315</v>
      </c>
      <c r="K2917" t="s">
        <v>11420</v>
      </c>
      <c r="L2917">
        <v>26401001</v>
      </c>
      <c r="M2917">
        <v>1020201885990</v>
      </c>
    </row>
    <row r="2918" spans="1:13" x14ac:dyDescent="0.25">
      <c r="A2918">
        <v>264012746</v>
      </c>
      <c r="B2918" t="s">
        <v>19098</v>
      </c>
      <c r="C2918" t="s">
        <v>19098</v>
      </c>
      <c r="E2918" t="s">
        <v>3241</v>
      </c>
      <c r="F2918" t="s">
        <v>321</v>
      </c>
      <c r="G2918" t="s">
        <v>15957</v>
      </c>
      <c r="H2918" t="s">
        <v>15994</v>
      </c>
      <c r="I2918">
        <v>0</v>
      </c>
      <c r="J2918" t="s">
        <v>8315</v>
      </c>
      <c r="K2918" t="s">
        <v>11422</v>
      </c>
      <c r="L2918">
        <v>26401001</v>
      </c>
      <c r="M2918">
        <v>1020201884647</v>
      </c>
    </row>
    <row r="2919" spans="1:13" x14ac:dyDescent="0.25">
      <c r="A2919">
        <v>264012753</v>
      </c>
      <c r="B2919" t="s">
        <v>3248</v>
      </c>
      <c r="C2919" t="s">
        <v>3248</v>
      </c>
      <c r="E2919" t="s">
        <v>3250</v>
      </c>
      <c r="F2919" t="s">
        <v>321</v>
      </c>
      <c r="G2919" t="s">
        <v>15957</v>
      </c>
      <c r="H2919" t="s">
        <v>15994</v>
      </c>
      <c r="I2919">
        <v>0</v>
      </c>
      <c r="J2919" t="s">
        <v>8315</v>
      </c>
      <c r="K2919" t="s">
        <v>11424</v>
      </c>
      <c r="L2919">
        <v>26401001</v>
      </c>
      <c r="M2919">
        <v>1020201884658</v>
      </c>
    </row>
    <row r="2920" spans="1:13" x14ac:dyDescent="0.25">
      <c r="A2920">
        <v>264012961</v>
      </c>
      <c r="B2920" t="s">
        <v>3221</v>
      </c>
      <c r="C2920" t="s">
        <v>3221</v>
      </c>
      <c r="E2920" t="s">
        <v>3223</v>
      </c>
      <c r="F2920" t="s">
        <v>321</v>
      </c>
      <c r="G2920" t="s">
        <v>15957</v>
      </c>
      <c r="H2920" t="s">
        <v>15994</v>
      </c>
      <c r="I2920">
        <v>0</v>
      </c>
      <c r="J2920" t="s">
        <v>8315</v>
      </c>
      <c r="K2920" t="s">
        <v>11426</v>
      </c>
      <c r="L2920">
        <v>26401001</v>
      </c>
      <c r="M2920">
        <v>1020201885527</v>
      </c>
    </row>
    <row r="2921" spans="1:13" x14ac:dyDescent="0.25">
      <c r="A2921">
        <v>264012986</v>
      </c>
      <c r="B2921" t="s">
        <v>3218</v>
      </c>
      <c r="C2921" t="s">
        <v>3218</v>
      </c>
      <c r="E2921" t="s">
        <v>3220</v>
      </c>
      <c r="F2921" t="s">
        <v>321</v>
      </c>
      <c r="G2921" t="s">
        <v>15957</v>
      </c>
      <c r="H2921" t="s">
        <v>15994</v>
      </c>
      <c r="I2921">
        <v>0</v>
      </c>
      <c r="J2921" t="s">
        <v>8315</v>
      </c>
      <c r="K2921" t="s">
        <v>11427</v>
      </c>
      <c r="L2921">
        <v>26401001</v>
      </c>
      <c r="M2921">
        <v>1020201884955</v>
      </c>
    </row>
    <row r="2922" spans="1:13" x14ac:dyDescent="0.25">
      <c r="A2922">
        <v>264016606</v>
      </c>
      <c r="B2922" t="s">
        <v>3301</v>
      </c>
      <c r="C2922" t="s">
        <v>3301</v>
      </c>
      <c r="E2922" t="s">
        <v>3303</v>
      </c>
      <c r="F2922" t="s">
        <v>566</v>
      </c>
      <c r="G2922" t="s">
        <v>15957</v>
      </c>
      <c r="H2922" t="s">
        <v>15994</v>
      </c>
      <c r="I2922">
        <v>0</v>
      </c>
      <c r="J2922" t="s">
        <v>8315</v>
      </c>
      <c r="K2922" t="s">
        <v>11429</v>
      </c>
      <c r="L2922">
        <v>26401001</v>
      </c>
      <c r="M2922">
        <v>1020201885780</v>
      </c>
    </row>
    <row r="2923" spans="1:13" x14ac:dyDescent="0.25">
      <c r="A2923">
        <v>264020088</v>
      </c>
      <c r="B2923" t="s">
        <v>3209</v>
      </c>
      <c r="C2923" t="s">
        <v>3209</v>
      </c>
      <c r="E2923" t="s">
        <v>3211</v>
      </c>
      <c r="F2923" t="s">
        <v>321</v>
      </c>
      <c r="G2923" t="s">
        <v>15957</v>
      </c>
      <c r="H2923" t="s">
        <v>15994</v>
      </c>
      <c r="I2923">
        <v>0</v>
      </c>
      <c r="J2923" t="s">
        <v>8315</v>
      </c>
      <c r="K2923" t="s">
        <v>11417</v>
      </c>
      <c r="L2923">
        <v>26401001</v>
      </c>
      <c r="M2923">
        <v>1020201884504</v>
      </c>
    </row>
    <row r="2924" spans="1:13" x14ac:dyDescent="0.25">
      <c r="A2924">
        <v>264020426</v>
      </c>
      <c r="B2924" t="s">
        <v>3338</v>
      </c>
      <c r="C2924" t="s">
        <v>3338</v>
      </c>
      <c r="E2924" t="s">
        <v>3340</v>
      </c>
      <c r="F2924" t="s">
        <v>414</v>
      </c>
      <c r="G2924" t="s">
        <v>15957</v>
      </c>
      <c r="H2924" t="s">
        <v>15994</v>
      </c>
      <c r="I2924">
        <v>0</v>
      </c>
      <c r="J2924" t="s">
        <v>8315</v>
      </c>
      <c r="K2924" t="s">
        <v>11432</v>
      </c>
      <c r="L2924">
        <v>26401001</v>
      </c>
      <c r="M2924">
        <v>1020201884548</v>
      </c>
    </row>
    <row r="2925" spans="1:13" x14ac:dyDescent="0.25">
      <c r="A2925">
        <v>264020458</v>
      </c>
      <c r="B2925" t="s">
        <v>19099</v>
      </c>
      <c r="C2925" t="s">
        <v>19099</v>
      </c>
      <c r="E2925" t="s">
        <v>3247</v>
      </c>
      <c r="F2925" t="s">
        <v>414</v>
      </c>
      <c r="G2925" t="s">
        <v>15957</v>
      </c>
      <c r="H2925" t="s">
        <v>15994</v>
      </c>
      <c r="I2925">
        <v>0</v>
      </c>
      <c r="J2925" t="s">
        <v>8315</v>
      </c>
      <c r="K2925" t="s">
        <v>11434</v>
      </c>
      <c r="L2925">
        <v>26401001</v>
      </c>
      <c r="M2925">
        <v>1020201885770</v>
      </c>
    </row>
    <row r="2926" spans="1:13" x14ac:dyDescent="0.25">
      <c r="A2926">
        <v>264020465</v>
      </c>
      <c r="B2926" t="s">
        <v>3230</v>
      </c>
      <c r="C2926" t="s">
        <v>3230</v>
      </c>
      <c r="E2926" t="s">
        <v>3232</v>
      </c>
      <c r="F2926" t="s">
        <v>414</v>
      </c>
      <c r="G2926" t="s">
        <v>15957</v>
      </c>
      <c r="H2926" t="s">
        <v>15994</v>
      </c>
      <c r="I2926">
        <v>0</v>
      </c>
      <c r="J2926" t="s">
        <v>8315</v>
      </c>
      <c r="K2926" t="s">
        <v>11436</v>
      </c>
      <c r="L2926">
        <v>26401001</v>
      </c>
      <c r="M2926">
        <v>1020201885450</v>
      </c>
    </row>
    <row r="2927" spans="1:13" x14ac:dyDescent="0.25">
      <c r="A2927">
        <v>264020472</v>
      </c>
      <c r="B2927" t="s">
        <v>3193</v>
      </c>
      <c r="C2927" t="s">
        <v>3193</v>
      </c>
      <c r="E2927" t="s">
        <v>3195</v>
      </c>
      <c r="F2927" t="s">
        <v>414</v>
      </c>
      <c r="G2927" t="s">
        <v>15957</v>
      </c>
      <c r="H2927" t="s">
        <v>15994</v>
      </c>
      <c r="I2927">
        <v>0</v>
      </c>
      <c r="J2927" t="s">
        <v>8315</v>
      </c>
      <c r="K2927" t="s">
        <v>11437</v>
      </c>
      <c r="L2927">
        <v>26401001</v>
      </c>
      <c r="M2927">
        <v>1020201885440</v>
      </c>
    </row>
    <row r="2928" spans="1:13" x14ac:dyDescent="0.25">
      <c r="A2928">
        <v>264020480</v>
      </c>
      <c r="B2928" t="s">
        <v>3304</v>
      </c>
      <c r="C2928" t="s">
        <v>3304</v>
      </c>
      <c r="E2928" t="s">
        <v>3305</v>
      </c>
      <c r="F2928" t="s">
        <v>414</v>
      </c>
      <c r="G2928" t="s">
        <v>15957</v>
      </c>
      <c r="H2928" t="s">
        <v>15994</v>
      </c>
      <c r="I2928">
        <v>0</v>
      </c>
      <c r="J2928" t="s">
        <v>8315</v>
      </c>
      <c r="K2928" t="s">
        <v>11438</v>
      </c>
      <c r="L2928">
        <v>26401001</v>
      </c>
      <c r="M2928">
        <v>1020201884361</v>
      </c>
    </row>
    <row r="2929" spans="1:13" x14ac:dyDescent="0.25">
      <c r="A2929">
        <v>264020497</v>
      </c>
      <c r="B2929" t="s">
        <v>3280</v>
      </c>
      <c r="C2929" t="s">
        <v>3280</v>
      </c>
      <c r="E2929" t="s">
        <v>3282</v>
      </c>
      <c r="F2929" t="s">
        <v>414</v>
      </c>
      <c r="G2929" t="s">
        <v>15957</v>
      </c>
      <c r="H2929" t="s">
        <v>15994</v>
      </c>
      <c r="I2929">
        <v>0</v>
      </c>
      <c r="J2929" t="s">
        <v>8315</v>
      </c>
      <c r="K2929" t="s">
        <v>11440</v>
      </c>
      <c r="L2929">
        <v>26401001</v>
      </c>
      <c r="M2929">
        <v>1020201884779</v>
      </c>
    </row>
    <row r="2930" spans="1:13" x14ac:dyDescent="0.25">
      <c r="A2930">
        <v>264020514</v>
      </c>
      <c r="B2930" t="s">
        <v>19100</v>
      </c>
      <c r="C2930" t="s">
        <v>19100</v>
      </c>
      <c r="E2930" t="s">
        <v>3354</v>
      </c>
      <c r="F2930" t="s">
        <v>1121</v>
      </c>
      <c r="G2930" t="s">
        <v>15957</v>
      </c>
      <c r="H2930" t="s">
        <v>15994</v>
      </c>
      <c r="I2930">
        <v>0</v>
      </c>
      <c r="J2930" t="s">
        <v>8315</v>
      </c>
      <c r="K2930" t="s">
        <v>11441</v>
      </c>
      <c r="L2930">
        <v>26401001</v>
      </c>
      <c r="M2930">
        <v>1020201884317</v>
      </c>
    </row>
    <row r="2931" spans="1:13" x14ac:dyDescent="0.25">
      <c r="A2931">
        <v>264020521</v>
      </c>
      <c r="B2931" t="s">
        <v>3321</v>
      </c>
      <c r="C2931" t="s">
        <v>3321</v>
      </c>
      <c r="E2931" t="s">
        <v>19101</v>
      </c>
      <c r="F2931" t="s">
        <v>414</v>
      </c>
      <c r="G2931" t="s">
        <v>15957</v>
      </c>
      <c r="H2931" t="s">
        <v>15994</v>
      </c>
      <c r="I2931">
        <v>0</v>
      </c>
      <c r="J2931" t="s">
        <v>8315</v>
      </c>
      <c r="K2931" t="s">
        <v>11443</v>
      </c>
      <c r="L2931">
        <v>26401001</v>
      </c>
      <c r="M2931">
        <v>1020201884878</v>
      </c>
    </row>
    <row r="2932" spans="1:13" x14ac:dyDescent="0.25">
      <c r="A2932">
        <v>264020539</v>
      </c>
      <c r="B2932" t="s">
        <v>3292</v>
      </c>
      <c r="C2932" t="s">
        <v>3292</v>
      </c>
      <c r="E2932" t="s">
        <v>3294</v>
      </c>
      <c r="F2932" t="s">
        <v>414</v>
      </c>
      <c r="G2932" t="s">
        <v>15957</v>
      </c>
      <c r="H2932" t="s">
        <v>15994</v>
      </c>
      <c r="I2932">
        <v>0</v>
      </c>
      <c r="J2932" t="s">
        <v>8315</v>
      </c>
      <c r="K2932" t="s">
        <v>11444</v>
      </c>
      <c r="L2932">
        <v>26401001</v>
      </c>
      <c r="M2932">
        <v>1020201883822</v>
      </c>
    </row>
    <row r="2933" spans="1:13" x14ac:dyDescent="0.25">
      <c r="A2933">
        <v>264020560</v>
      </c>
      <c r="B2933" t="s">
        <v>3295</v>
      </c>
      <c r="C2933" t="s">
        <v>3295</v>
      </c>
      <c r="E2933" t="s">
        <v>3297</v>
      </c>
      <c r="F2933" t="s">
        <v>414</v>
      </c>
      <c r="G2933" t="s">
        <v>15957</v>
      </c>
      <c r="H2933" t="s">
        <v>15994</v>
      </c>
      <c r="I2933">
        <v>0</v>
      </c>
      <c r="J2933" t="s">
        <v>8315</v>
      </c>
      <c r="K2933" t="s">
        <v>11445</v>
      </c>
      <c r="L2933">
        <v>26401001</v>
      </c>
      <c r="M2933">
        <v>1020201883789</v>
      </c>
    </row>
    <row r="2934" spans="1:13" x14ac:dyDescent="0.25">
      <c r="A2934">
        <v>264020585</v>
      </c>
      <c r="B2934" t="s">
        <v>3306</v>
      </c>
      <c r="C2934" t="s">
        <v>3306</v>
      </c>
      <c r="E2934" t="s">
        <v>3308</v>
      </c>
      <c r="F2934" t="s">
        <v>414</v>
      </c>
      <c r="G2934" t="s">
        <v>15957</v>
      </c>
      <c r="H2934" t="s">
        <v>15994</v>
      </c>
      <c r="I2934">
        <v>0</v>
      </c>
      <c r="J2934" t="s">
        <v>8315</v>
      </c>
      <c r="K2934" t="s">
        <v>11446</v>
      </c>
      <c r="L2934">
        <v>26401001</v>
      </c>
      <c r="M2934">
        <v>1020201884350</v>
      </c>
    </row>
    <row r="2935" spans="1:13" x14ac:dyDescent="0.25">
      <c r="A2935">
        <v>264020602</v>
      </c>
      <c r="B2935" t="s">
        <v>3251</v>
      </c>
      <c r="C2935" t="s">
        <v>3251</v>
      </c>
      <c r="E2935" t="s">
        <v>3253</v>
      </c>
      <c r="F2935" t="s">
        <v>414</v>
      </c>
      <c r="G2935" t="s">
        <v>15957</v>
      </c>
      <c r="H2935" t="s">
        <v>15994</v>
      </c>
      <c r="I2935">
        <v>0</v>
      </c>
      <c r="J2935" t="s">
        <v>8315</v>
      </c>
      <c r="K2935" t="s">
        <v>19102</v>
      </c>
      <c r="L2935">
        <v>26401001</v>
      </c>
      <c r="M2935">
        <v>1020201884009</v>
      </c>
    </row>
    <row r="2936" spans="1:13" x14ac:dyDescent="0.25">
      <c r="A2936">
        <v>264020698</v>
      </c>
      <c r="B2936" t="s">
        <v>3204</v>
      </c>
      <c r="C2936" t="s">
        <v>3204</v>
      </c>
      <c r="E2936" t="s">
        <v>3205</v>
      </c>
      <c r="F2936" t="s">
        <v>414</v>
      </c>
      <c r="G2936" t="s">
        <v>15957</v>
      </c>
      <c r="H2936" t="s">
        <v>15994</v>
      </c>
      <c r="I2936">
        <v>0</v>
      </c>
      <c r="J2936" t="s">
        <v>8315</v>
      </c>
      <c r="K2936" t="s">
        <v>11450</v>
      </c>
      <c r="L2936">
        <v>26401001</v>
      </c>
      <c r="M2936">
        <v>1020201883844</v>
      </c>
    </row>
    <row r="2937" spans="1:13" x14ac:dyDescent="0.25">
      <c r="A2937">
        <v>264020708</v>
      </c>
      <c r="B2937" t="s">
        <v>3271</v>
      </c>
      <c r="C2937" t="s">
        <v>3271</v>
      </c>
      <c r="E2937" t="s">
        <v>3273</v>
      </c>
      <c r="F2937" t="s">
        <v>321</v>
      </c>
      <c r="G2937" t="s">
        <v>15957</v>
      </c>
      <c r="H2937" t="s">
        <v>15994</v>
      </c>
      <c r="I2937">
        <v>0</v>
      </c>
      <c r="J2937" t="s">
        <v>8315</v>
      </c>
      <c r="K2937" t="s">
        <v>19103</v>
      </c>
      <c r="L2937">
        <v>26401001</v>
      </c>
      <c r="M2937">
        <v>1030203260317</v>
      </c>
    </row>
    <row r="2938" spans="1:13" x14ac:dyDescent="0.25">
      <c r="A2938">
        <v>264020810</v>
      </c>
      <c r="B2938" t="s">
        <v>3286</v>
      </c>
      <c r="C2938" t="s">
        <v>3286</v>
      </c>
      <c r="E2938" t="s">
        <v>19104</v>
      </c>
      <c r="F2938" t="s">
        <v>921</v>
      </c>
      <c r="G2938" t="s">
        <v>15957</v>
      </c>
      <c r="H2938" t="s">
        <v>15994</v>
      </c>
      <c r="I2938">
        <v>0</v>
      </c>
      <c r="J2938" t="s">
        <v>8315</v>
      </c>
      <c r="K2938" t="s">
        <v>11453</v>
      </c>
      <c r="L2938">
        <v>26401001</v>
      </c>
      <c r="M2938">
        <v>1020201883833</v>
      </c>
    </row>
    <row r="2939" spans="1:13" x14ac:dyDescent="0.25">
      <c r="A2939">
        <v>264020867</v>
      </c>
      <c r="B2939" t="s">
        <v>3309</v>
      </c>
      <c r="C2939" t="s">
        <v>3309</v>
      </c>
      <c r="E2939" t="s">
        <v>3311</v>
      </c>
      <c r="F2939" t="s">
        <v>414</v>
      </c>
      <c r="G2939" t="s">
        <v>15957</v>
      </c>
      <c r="H2939" t="s">
        <v>15994</v>
      </c>
      <c r="I2939">
        <v>0</v>
      </c>
      <c r="J2939" t="s">
        <v>8315</v>
      </c>
      <c r="K2939" t="s">
        <v>11455</v>
      </c>
      <c r="L2939">
        <v>26401001</v>
      </c>
      <c r="M2939">
        <v>1020201883899</v>
      </c>
    </row>
    <row r="2940" spans="1:13" x14ac:dyDescent="0.25">
      <c r="A2940">
        <v>264020899</v>
      </c>
      <c r="B2940" t="s">
        <v>3236</v>
      </c>
      <c r="C2940" t="s">
        <v>3236</v>
      </c>
      <c r="E2940" t="s">
        <v>3238</v>
      </c>
      <c r="F2940" t="s">
        <v>414</v>
      </c>
      <c r="G2940" t="s">
        <v>15957</v>
      </c>
      <c r="H2940" t="s">
        <v>15994</v>
      </c>
      <c r="I2940">
        <v>0</v>
      </c>
      <c r="J2940" t="s">
        <v>8315</v>
      </c>
      <c r="K2940" t="s">
        <v>11457</v>
      </c>
      <c r="L2940">
        <v>26401001</v>
      </c>
      <c r="M2940">
        <v>1020201883910</v>
      </c>
    </row>
    <row r="2941" spans="1:13" x14ac:dyDescent="0.25">
      <c r="A2941">
        <v>264020930</v>
      </c>
      <c r="B2941" t="s">
        <v>19105</v>
      </c>
      <c r="C2941" t="s">
        <v>19105</v>
      </c>
      <c r="E2941" t="s">
        <v>3314</v>
      </c>
      <c r="F2941" t="s">
        <v>321</v>
      </c>
      <c r="G2941" t="s">
        <v>15957</v>
      </c>
      <c r="H2941" t="s">
        <v>15994</v>
      </c>
      <c r="I2941">
        <v>0</v>
      </c>
      <c r="J2941" t="s">
        <v>8315</v>
      </c>
      <c r="K2941" t="s">
        <v>11459</v>
      </c>
      <c r="L2941">
        <v>26401001</v>
      </c>
      <c r="M2941">
        <v>1020201886430</v>
      </c>
    </row>
    <row r="2942" spans="1:13" x14ac:dyDescent="0.25">
      <c r="A2942">
        <v>264020948</v>
      </c>
      <c r="B2942" t="s">
        <v>3335</v>
      </c>
      <c r="C2942" t="s">
        <v>3335</v>
      </c>
      <c r="E2942" t="s">
        <v>3337</v>
      </c>
      <c r="F2942" t="s">
        <v>414</v>
      </c>
      <c r="G2942" t="s">
        <v>15957</v>
      </c>
      <c r="H2942" t="s">
        <v>15994</v>
      </c>
      <c r="I2942">
        <v>0</v>
      </c>
      <c r="J2942" t="s">
        <v>8315</v>
      </c>
      <c r="K2942" t="s">
        <v>11461</v>
      </c>
      <c r="L2942">
        <v>26401001</v>
      </c>
      <c r="M2942">
        <v>1020201886473</v>
      </c>
    </row>
    <row r="2943" spans="1:13" x14ac:dyDescent="0.25">
      <c r="A2943">
        <v>264020970</v>
      </c>
      <c r="B2943" t="s">
        <v>3224</v>
      </c>
      <c r="C2943" t="s">
        <v>3224</v>
      </c>
      <c r="E2943" t="s">
        <v>3226</v>
      </c>
      <c r="F2943" t="s">
        <v>321</v>
      </c>
      <c r="G2943" t="s">
        <v>15957</v>
      </c>
      <c r="H2943" t="s">
        <v>15994</v>
      </c>
      <c r="I2943">
        <v>0</v>
      </c>
      <c r="J2943" t="s">
        <v>8315</v>
      </c>
      <c r="K2943" t="s">
        <v>11464</v>
      </c>
      <c r="L2943">
        <v>26401001</v>
      </c>
      <c r="M2943">
        <v>1020201885549</v>
      </c>
    </row>
    <row r="2944" spans="1:13" x14ac:dyDescent="0.25">
      <c r="A2944">
        <v>264021028</v>
      </c>
      <c r="B2944" t="s">
        <v>3327</v>
      </c>
      <c r="C2944" t="s">
        <v>3327</v>
      </c>
      <c r="E2944" t="s">
        <v>3329</v>
      </c>
      <c r="F2944" t="s">
        <v>414</v>
      </c>
      <c r="G2944" t="s">
        <v>15957</v>
      </c>
      <c r="H2944" t="s">
        <v>15994</v>
      </c>
      <c r="I2944">
        <v>0</v>
      </c>
      <c r="J2944" t="s">
        <v>8315</v>
      </c>
      <c r="K2944" t="s">
        <v>11466</v>
      </c>
      <c r="L2944">
        <v>26401001</v>
      </c>
      <c r="M2944">
        <v>1020201884262</v>
      </c>
    </row>
    <row r="2945" spans="1:13" x14ac:dyDescent="0.25">
      <c r="A2945">
        <v>264021035</v>
      </c>
      <c r="B2945" t="s">
        <v>3341</v>
      </c>
      <c r="C2945" t="s">
        <v>3341</v>
      </c>
      <c r="E2945" t="s">
        <v>3342</v>
      </c>
      <c r="F2945" t="s">
        <v>414</v>
      </c>
      <c r="G2945" t="s">
        <v>15957</v>
      </c>
      <c r="H2945" t="s">
        <v>15994</v>
      </c>
      <c r="I2945">
        <v>0</v>
      </c>
      <c r="J2945" t="s">
        <v>8315</v>
      </c>
      <c r="K2945" t="s">
        <v>11467</v>
      </c>
      <c r="L2945">
        <v>26401001</v>
      </c>
      <c r="M2945">
        <v>1020201884845</v>
      </c>
    </row>
    <row r="2946" spans="1:13" x14ac:dyDescent="0.25">
      <c r="A2946">
        <v>264021349</v>
      </c>
      <c r="B2946" t="s">
        <v>3289</v>
      </c>
      <c r="C2946" t="s">
        <v>3289</v>
      </c>
      <c r="E2946" t="s">
        <v>3291</v>
      </c>
      <c r="F2946" t="s">
        <v>414</v>
      </c>
      <c r="G2946" t="s">
        <v>15957</v>
      </c>
      <c r="H2946" t="s">
        <v>15994</v>
      </c>
      <c r="I2946">
        <v>0</v>
      </c>
      <c r="J2946" t="s">
        <v>8315</v>
      </c>
      <c r="K2946" t="s">
        <v>11469</v>
      </c>
      <c r="L2946">
        <v>26401001</v>
      </c>
      <c r="M2946">
        <v>1020201883888</v>
      </c>
    </row>
    <row r="2947" spans="1:13" x14ac:dyDescent="0.25">
      <c r="A2947">
        <v>264021606</v>
      </c>
      <c r="B2947" t="s">
        <v>3254</v>
      </c>
      <c r="C2947" t="s">
        <v>3254</v>
      </c>
      <c r="E2947" t="s">
        <v>3255</v>
      </c>
      <c r="F2947" t="s">
        <v>414</v>
      </c>
      <c r="G2947" t="s">
        <v>15957</v>
      </c>
      <c r="H2947" t="s">
        <v>15994</v>
      </c>
      <c r="I2947">
        <v>0</v>
      </c>
      <c r="J2947" t="s">
        <v>8315</v>
      </c>
      <c r="K2947" t="s">
        <v>11471</v>
      </c>
      <c r="L2947">
        <v>26401001</v>
      </c>
      <c r="M2947">
        <v>1020201884064</v>
      </c>
    </row>
    <row r="2948" spans="1:13" x14ac:dyDescent="0.25">
      <c r="A2948">
        <v>264021719</v>
      </c>
      <c r="B2948" t="s">
        <v>3349</v>
      </c>
      <c r="C2948" t="s">
        <v>3349</v>
      </c>
      <c r="E2948" t="s">
        <v>3351</v>
      </c>
      <c r="F2948" t="s">
        <v>414</v>
      </c>
      <c r="G2948" t="s">
        <v>15957</v>
      </c>
      <c r="H2948" t="s">
        <v>15994</v>
      </c>
      <c r="I2948">
        <v>0</v>
      </c>
      <c r="J2948" t="s">
        <v>8315</v>
      </c>
      <c r="K2948" t="s">
        <v>19106</v>
      </c>
      <c r="L2948">
        <v>26401001</v>
      </c>
      <c r="M2948">
        <v>1020201885472</v>
      </c>
    </row>
    <row r="2949" spans="1:13" x14ac:dyDescent="0.25">
      <c r="A2949">
        <v>264021726</v>
      </c>
      <c r="B2949" t="s">
        <v>3274</v>
      </c>
      <c r="C2949" t="s">
        <v>3274</v>
      </c>
      <c r="E2949" t="s">
        <v>3276</v>
      </c>
      <c r="F2949" t="s">
        <v>414</v>
      </c>
      <c r="G2949" t="s">
        <v>15957</v>
      </c>
      <c r="H2949" t="s">
        <v>15994</v>
      </c>
      <c r="I2949">
        <v>0</v>
      </c>
      <c r="J2949" t="s">
        <v>8315</v>
      </c>
      <c r="K2949" t="s">
        <v>11474</v>
      </c>
      <c r="L2949">
        <v>26401001</v>
      </c>
      <c r="M2949">
        <v>1020201883866</v>
      </c>
    </row>
    <row r="2950" spans="1:13" x14ac:dyDescent="0.25">
      <c r="A2950">
        <v>264021797</v>
      </c>
      <c r="B2950" t="s">
        <v>3333</v>
      </c>
      <c r="C2950" t="s">
        <v>3333</v>
      </c>
      <c r="E2950" t="s">
        <v>3334</v>
      </c>
      <c r="F2950" t="s">
        <v>414</v>
      </c>
      <c r="G2950" t="s">
        <v>15957</v>
      </c>
      <c r="H2950" t="s">
        <v>15994</v>
      </c>
      <c r="I2950">
        <v>0</v>
      </c>
      <c r="J2950" t="s">
        <v>8315</v>
      </c>
      <c r="K2950" t="s">
        <v>19107</v>
      </c>
      <c r="L2950">
        <v>26401001</v>
      </c>
      <c r="M2950">
        <v>1030203261472</v>
      </c>
    </row>
    <row r="2951" spans="1:13" x14ac:dyDescent="0.25">
      <c r="A2951">
        <v>264050100</v>
      </c>
      <c r="B2951" t="s">
        <v>19108</v>
      </c>
      <c r="C2951" t="s">
        <v>19108</v>
      </c>
      <c r="E2951" t="s">
        <v>3267</v>
      </c>
      <c r="F2951" t="s">
        <v>321</v>
      </c>
      <c r="G2951" t="s">
        <v>15957</v>
      </c>
      <c r="H2951" t="s">
        <v>15994</v>
      </c>
      <c r="I2951">
        <v>0</v>
      </c>
      <c r="J2951" t="s">
        <v>8315</v>
      </c>
      <c r="K2951" t="s">
        <v>11477</v>
      </c>
      <c r="L2951">
        <v>26401001</v>
      </c>
      <c r="M2951">
        <v>1030203264893</v>
      </c>
    </row>
    <row r="2952" spans="1:13" x14ac:dyDescent="0.25">
      <c r="A2952">
        <v>264062916</v>
      </c>
      <c r="B2952" t="s">
        <v>3298</v>
      </c>
      <c r="C2952" t="s">
        <v>3298</v>
      </c>
      <c r="E2952" t="s">
        <v>3300</v>
      </c>
      <c r="F2952" t="s">
        <v>1121</v>
      </c>
      <c r="G2952" t="s">
        <v>15957</v>
      </c>
      <c r="H2952" t="s">
        <v>15994</v>
      </c>
      <c r="I2952">
        <v>0</v>
      </c>
      <c r="J2952" t="s">
        <v>8315</v>
      </c>
      <c r="K2952" t="s">
        <v>11479</v>
      </c>
      <c r="L2952">
        <v>26401001</v>
      </c>
      <c r="M2952">
        <v>1110264002375</v>
      </c>
    </row>
    <row r="2953" spans="1:13" x14ac:dyDescent="0.25">
      <c r="A2953">
        <v>264065321</v>
      </c>
      <c r="B2953" t="s">
        <v>3346</v>
      </c>
      <c r="C2953" t="s">
        <v>3346</v>
      </c>
      <c r="E2953" t="s">
        <v>3348</v>
      </c>
      <c r="F2953" t="s">
        <v>414</v>
      </c>
      <c r="G2953" t="s">
        <v>15957</v>
      </c>
      <c r="H2953" t="s">
        <v>15994</v>
      </c>
      <c r="I2953">
        <v>0</v>
      </c>
      <c r="J2953" t="s">
        <v>8315</v>
      </c>
      <c r="K2953" t="s">
        <v>11481</v>
      </c>
      <c r="L2953">
        <v>26401001</v>
      </c>
      <c r="M2953">
        <v>1130280004678</v>
      </c>
    </row>
    <row r="2954" spans="1:13" x14ac:dyDescent="0.25">
      <c r="A2954">
        <v>264065339</v>
      </c>
      <c r="B2954" t="s">
        <v>3268</v>
      </c>
      <c r="C2954" t="s">
        <v>3268</v>
      </c>
      <c r="E2954" t="s">
        <v>3270</v>
      </c>
      <c r="F2954" t="s">
        <v>414</v>
      </c>
      <c r="G2954" t="s">
        <v>15957</v>
      </c>
      <c r="H2954" t="s">
        <v>15994</v>
      </c>
      <c r="I2954">
        <v>0</v>
      </c>
      <c r="J2954" t="s">
        <v>8315</v>
      </c>
      <c r="K2954" t="s">
        <v>11483</v>
      </c>
      <c r="L2954">
        <v>26401001</v>
      </c>
      <c r="M2954">
        <v>1130280004711</v>
      </c>
    </row>
    <row r="2955" spans="1:13" x14ac:dyDescent="0.25">
      <c r="A2955">
        <v>264065346</v>
      </c>
      <c r="B2955" t="s">
        <v>3242</v>
      </c>
      <c r="C2955" t="s">
        <v>3242</v>
      </c>
      <c r="E2955" t="s">
        <v>3244</v>
      </c>
      <c r="F2955" t="s">
        <v>414</v>
      </c>
      <c r="G2955" t="s">
        <v>15957</v>
      </c>
      <c r="H2955" t="s">
        <v>15994</v>
      </c>
      <c r="I2955">
        <v>0</v>
      </c>
      <c r="J2955" t="s">
        <v>8315</v>
      </c>
      <c r="K2955" t="s">
        <v>11484</v>
      </c>
      <c r="L2955">
        <v>26401001</v>
      </c>
      <c r="M2955">
        <v>1130280004744</v>
      </c>
    </row>
    <row r="2956" spans="1:13" x14ac:dyDescent="0.25">
      <c r="A2956">
        <v>264067128</v>
      </c>
      <c r="B2956" t="s">
        <v>3256</v>
      </c>
      <c r="C2956" t="s">
        <v>3256</v>
      </c>
      <c r="E2956" t="s">
        <v>3258</v>
      </c>
      <c r="F2956" t="s">
        <v>414</v>
      </c>
      <c r="G2956" t="s">
        <v>15957</v>
      </c>
      <c r="H2956" t="s">
        <v>15994</v>
      </c>
      <c r="I2956">
        <v>0</v>
      </c>
      <c r="J2956" t="s">
        <v>8315</v>
      </c>
      <c r="K2956" t="s">
        <v>11485</v>
      </c>
      <c r="L2956">
        <v>26401001</v>
      </c>
      <c r="M2956">
        <v>1130280065926</v>
      </c>
    </row>
    <row r="2957" spans="1:13" x14ac:dyDescent="0.25">
      <c r="A2957">
        <v>264071773</v>
      </c>
      <c r="B2957" t="s">
        <v>3198</v>
      </c>
      <c r="C2957" t="s">
        <v>3198</v>
      </c>
      <c r="E2957" t="s">
        <v>3200</v>
      </c>
      <c r="F2957" t="s">
        <v>414</v>
      </c>
      <c r="G2957" t="s">
        <v>15957</v>
      </c>
      <c r="H2957" t="s">
        <v>15994</v>
      </c>
      <c r="I2957">
        <v>0</v>
      </c>
      <c r="J2957" t="s">
        <v>8315</v>
      </c>
      <c r="K2957" t="s">
        <v>11487</v>
      </c>
      <c r="L2957">
        <v>26401001</v>
      </c>
      <c r="M2957">
        <v>1160280052855</v>
      </c>
    </row>
    <row r="2958" spans="1:13" x14ac:dyDescent="0.25">
      <c r="A2958">
        <v>264079028</v>
      </c>
      <c r="B2958" t="s">
        <v>19109</v>
      </c>
      <c r="C2958" t="s">
        <v>19109</v>
      </c>
      <c r="E2958" t="s">
        <v>3285</v>
      </c>
      <c r="F2958" t="s">
        <v>321</v>
      </c>
      <c r="G2958" t="s">
        <v>15957</v>
      </c>
      <c r="H2958" t="s">
        <v>15994</v>
      </c>
      <c r="I2958">
        <v>0</v>
      </c>
      <c r="J2958" t="s">
        <v>8315</v>
      </c>
      <c r="K2958" t="s">
        <v>11489</v>
      </c>
      <c r="L2958">
        <v>26401001</v>
      </c>
      <c r="M2958">
        <v>1200200055637</v>
      </c>
    </row>
    <row r="2959" spans="1:13" x14ac:dyDescent="0.25">
      <c r="A2959">
        <v>264080577</v>
      </c>
      <c r="B2959" t="s">
        <v>3215</v>
      </c>
      <c r="C2959" t="s">
        <v>3215</v>
      </c>
      <c r="E2959" t="s">
        <v>3217</v>
      </c>
      <c r="F2959" t="s">
        <v>321</v>
      </c>
      <c r="G2959" t="s">
        <v>15957</v>
      </c>
      <c r="H2959" t="s">
        <v>15994</v>
      </c>
      <c r="I2959">
        <v>0</v>
      </c>
      <c r="J2959" t="s">
        <v>8315</v>
      </c>
      <c r="K2959" t="s">
        <v>11492</v>
      </c>
      <c r="L2959">
        <v>26401001</v>
      </c>
      <c r="M2959">
        <v>1220200000415</v>
      </c>
    </row>
    <row r="2960" spans="1:13" x14ac:dyDescent="0.25">
      <c r="A2960">
        <v>265007587</v>
      </c>
      <c r="B2960" t="s">
        <v>19110</v>
      </c>
      <c r="C2960" t="s">
        <v>19110</v>
      </c>
      <c r="E2960" t="s">
        <v>19111</v>
      </c>
      <c r="F2960" t="s">
        <v>321</v>
      </c>
      <c r="G2960" t="s">
        <v>15957</v>
      </c>
      <c r="H2960" t="s">
        <v>15994</v>
      </c>
      <c r="I2960">
        <v>0</v>
      </c>
      <c r="J2960" t="s">
        <v>8315</v>
      </c>
      <c r="K2960" t="s">
        <v>11498</v>
      </c>
      <c r="L2960">
        <v>26501001</v>
      </c>
      <c r="M2960">
        <v>1020201932343</v>
      </c>
    </row>
    <row r="2961" spans="1:13" x14ac:dyDescent="0.25">
      <c r="A2961">
        <v>265007650</v>
      </c>
      <c r="B2961" t="s">
        <v>19112</v>
      </c>
      <c r="C2961" t="s">
        <v>19112</v>
      </c>
      <c r="E2961" t="s">
        <v>2753</v>
      </c>
      <c r="F2961" t="s">
        <v>321</v>
      </c>
      <c r="G2961" t="s">
        <v>15957</v>
      </c>
      <c r="H2961" t="s">
        <v>15994</v>
      </c>
      <c r="I2961">
        <v>0</v>
      </c>
      <c r="J2961" t="s">
        <v>8315</v>
      </c>
      <c r="K2961" t="s">
        <v>11499</v>
      </c>
      <c r="L2961">
        <v>26501001</v>
      </c>
      <c r="M2961">
        <v>1020201936413</v>
      </c>
    </row>
    <row r="2962" spans="1:13" x14ac:dyDescent="0.25">
      <c r="A2962">
        <v>265012932</v>
      </c>
      <c r="B2962" t="s">
        <v>19113</v>
      </c>
      <c r="C2962" t="s">
        <v>19113</v>
      </c>
      <c r="E2962" t="s">
        <v>2756</v>
      </c>
      <c r="F2962" t="s">
        <v>321</v>
      </c>
      <c r="G2962" t="s">
        <v>15957</v>
      </c>
      <c r="H2962" t="s">
        <v>15994</v>
      </c>
      <c r="I2962">
        <v>0</v>
      </c>
      <c r="J2962" t="s">
        <v>8315</v>
      </c>
      <c r="K2962" t="s">
        <v>11503</v>
      </c>
      <c r="L2962">
        <v>26501001</v>
      </c>
      <c r="M2962">
        <v>1020201935478</v>
      </c>
    </row>
    <row r="2963" spans="1:13" x14ac:dyDescent="0.25">
      <c r="A2963">
        <v>265013573</v>
      </c>
      <c r="B2963" t="s">
        <v>19114</v>
      </c>
      <c r="C2963" t="s">
        <v>19114</v>
      </c>
      <c r="E2963" t="s">
        <v>19115</v>
      </c>
      <c r="F2963" t="s">
        <v>321</v>
      </c>
      <c r="G2963" t="s">
        <v>15957</v>
      </c>
      <c r="H2963" t="s">
        <v>15994</v>
      </c>
      <c r="I2963">
        <v>0</v>
      </c>
      <c r="J2963" t="s">
        <v>8315</v>
      </c>
      <c r="K2963" t="s">
        <v>11504</v>
      </c>
      <c r="L2963">
        <v>26501001</v>
      </c>
      <c r="M2963">
        <v>1020201935720</v>
      </c>
    </row>
    <row r="2964" spans="1:13" x14ac:dyDescent="0.25">
      <c r="A2964">
        <v>265014721</v>
      </c>
      <c r="B2964" t="s">
        <v>2822</v>
      </c>
      <c r="C2964" t="s">
        <v>2822</v>
      </c>
      <c r="E2964" t="s">
        <v>2824</v>
      </c>
      <c r="F2964" t="s">
        <v>321</v>
      </c>
      <c r="G2964" t="s">
        <v>15957</v>
      </c>
      <c r="H2964" t="s">
        <v>15994</v>
      </c>
      <c r="I2964">
        <v>0</v>
      </c>
      <c r="J2964" t="s">
        <v>8315</v>
      </c>
      <c r="K2964" t="s">
        <v>11506</v>
      </c>
      <c r="L2964">
        <v>26501001</v>
      </c>
      <c r="M2964">
        <v>1020201934565</v>
      </c>
    </row>
    <row r="2965" spans="1:13" x14ac:dyDescent="0.25">
      <c r="A2965">
        <v>265014810</v>
      </c>
      <c r="B2965" t="s">
        <v>19116</v>
      </c>
      <c r="C2965" t="s">
        <v>19116</v>
      </c>
      <c r="E2965" t="s">
        <v>2793</v>
      </c>
      <c r="F2965" t="s">
        <v>321</v>
      </c>
      <c r="G2965" t="s">
        <v>15957</v>
      </c>
      <c r="H2965" t="s">
        <v>15994</v>
      </c>
      <c r="I2965">
        <v>0</v>
      </c>
      <c r="J2965" t="s">
        <v>8315</v>
      </c>
      <c r="K2965" t="s">
        <v>11507</v>
      </c>
      <c r="L2965">
        <v>26501001</v>
      </c>
      <c r="M2965">
        <v>1020201933828</v>
      </c>
    </row>
    <row r="2966" spans="1:13" x14ac:dyDescent="0.25">
      <c r="A2966">
        <v>265014834</v>
      </c>
      <c r="B2966" t="s">
        <v>19117</v>
      </c>
      <c r="C2966" t="s">
        <v>19117</v>
      </c>
      <c r="E2966" t="s">
        <v>2815</v>
      </c>
      <c r="F2966" t="s">
        <v>321</v>
      </c>
      <c r="G2966" t="s">
        <v>15957</v>
      </c>
      <c r="H2966" t="s">
        <v>15994</v>
      </c>
      <c r="I2966">
        <v>0</v>
      </c>
      <c r="J2966" t="s">
        <v>8315</v>
      </c>
      <c r="K2966" t="s">
        <v>11509</v>
      </c>
      <c r="L2966">
        <v>26501001</v>
      </c>
      <c r="M2966">
        <v>1020201934455</v>
      </c>
    </row>
    <row r="2967" spans="1:13" x14ac:dyDescent="0.25">
      <c r="A2967">
        <v>265015179</v>
      </c>
      <c r="B2967" t="s">
        <v>19118</v>
      </c>
      <c r="C2967" t="s">
        <v>19118</v>
      </c>
      <c r="E2967" t="s">
        <v>2717</v>
      </c>
      <c r="F2967" t="s">
        <v>321</v>
      </c>
      <c r="G2967" t="s">
        <v>15957</v>
      </c>
      <c r="H2967" t="s">
        <v>15994</v>
      </c>
      <c r="I2967">
        <v>0</v>
      </c>
      <c r="J2967" t="s">
        <v>8315</v>
      </c>
      <c r="K2967" t="s">
        <v>11511</v>
      </c>
      <c r="L2967">
        <v>26501001</v>
      </c>
      <c r="M2967">
        <v>1020201933421</v>
      </c>
    </row>
    <row r="2968" spans="1:13" x14ac:dyDescent="0.25">
      <c r="A2968">
        <v>265015193</v>
      </c>
      <c r="B2968" t="s">
        <v>19119</v>
      </c>
      <c r="C2968" t="s">
        <v>19119</v>
      </c>
      <c r="E2968" t="s">
        <v>19120</v>
      </c>
      <c r="F2968" t="s">
        <v>321</v>
      </c>
      <c r="G2968" t="s">
        <v>15957</v>
      </c>
      <c r="H2968" t="s">
        <v>15994</v>
      </c>
      <c r="I2968">
        <v>0</v>
      </c>
      <c r="J2968" t="s">
        <v>8315</v>
      </c>
      <c r="K2968" t="s">
        <v>11513</v>
      </c>
      <c r="L2968">
        <v>26501001</v>
      </c>
      <c r="M2968">
        <v>1020201933839</v>
      </c>
    </row>
    <row r="2969" spans="1:13" x14ac:dyDescent="0.25">
      <c r="A2969">
        <v>265015228</v>
      </c>
      <c r="B2969" t="s">
        <v>19121</v>
      </c>
      <c r="C2969" t="s">
        <v>19121</v>
      </c>
      <c r="E2969" t="s">
        <v>2812</v>
      </c>
      <c r="F2969" t="s">
        <v>321</v>
      </c>
      <c r="G2969" t="s">
        <v>15957</v>
      </c>
      <c r="H2969" t="s">
        <v>15994</v>
      </c>
      <c r="I2969">
        <v>0</v>
      </c>
      <c r="J2969" t="s">
        <v>8315</v>
      </c>
      <c r="K2969" t="s">
        <v>11516</v>
      </c>
      <c r="L2969">
        <v>26501001</v>
      </c>
      <c r="M2969">
        <v>1020201935490</v>
      </c>
    </row>
    <row r="2970" spans="1:13" x14ac:dyDescent="0.25">
      <c r="A2970">
        <v>265015740</v>
      </c>
      <c r="B2970" t="s">
        <v>19122</v>
      </c>
      <c r="C2970" t="s">
        <v>19122</v>
      </c>
      <c r="E2970" t="s">
        <v>2775</v>
      </c>
      <c r="F2970" t="s">
        <v>566</v>
      </c>
      <c r="G2970" t="s">
        <v>15957</v>
      </c>
      <c r="H2970" t="s">
        <v>15994</v>
      </c>
      <c r="I2970">
        <v>0</v>
      </c>
      <c r="J2970" t="s">
        <v>8315</v>
      </c>
      <c r="K2970" t="s">
        <v>11519</v>
      </c>
      <c r="L2970">
        <v>26501001</v>
      </c>
      <c r="M2970">
        <v>1020201935500</v>
      </c>
    </row>
    <row r="2971" spans="1:13" x14ac:dyDescent="0.25">
      <c r="A2971">
        <v>265015764</v>
      </c>
      <c r="B2971" t="s">
        <v>19123</v>
      </c>
      <c r="C2971" t="s">
        <v>19123</v>
      </c>
      <c r="E2971" t="s">
        <v>2739</v>
      </c>
      <c r="F2971" t="s">
        <v>321</v>
      </c>
      <c r="G2971" t="s">
        <v>15957</v>
      </c>
      <c r="H2971" t="s">
        <v>15994</v>
      </c>
      <c r="I2971">
        <v>0</v>
      </c>
      <c r="J2971" t="s">
        <v>8315</v>
      </c>
      <c r="K2971" t="s">
        <v>11521</v>
      </c>
      <c r="L2971">
        <v>26501001</v>
      </c>
      <c r="M2971">
        <v>1020201933806</v>
      </c>
    </row>
    <row r="2972" spans="1:13" x14ac:dyDescent="0.25">
      <c r="A2972">
        <v>265015806</v>
      </c>
      <c r="B2972" t="s">
        <v>19124</v>
      </c>
      <c r="C2972" t="s">
        <v>19124</v>
      </c>
      <c r="E2972" t="s">
        <v>2781</v>
      </c>
      <c r="F2972" t="s">
        <v>321</v>
      </c>
      <c r="G2972" t="s">
        <v>15957</v>
      </c>
      <c r="H2972" t="s">
        <v>15994</v>
      </c>
      <c r="I2972">
        <v>0</v>
      </c>
      <c r="J2972" t="s">
        <v>8315</v>
      </c>
      <c r="K2972" t="s">
        <v>11523</v>
      </c>
      <c r="L2972">
        <v>26501001</v>
      </c>
      <c r="M2972">
        <v>1020201935170</v>
      </c>
    </row>
    <row r="2973" spans="1:13" x14ac:dyDescent="0.25">
      <c r="A2973">
        <v>265015820</v>
      </c>
      <c r="B2973" t="s">
        <v>2825</v>
      </c>
      <c r="C2973" t="s">
        <v>2825</v>
      </c>
      <c r="E2973" t="s">
        <v>2827</v>
      </c>
      <c r="F2973" t="s">
        <v>657</v>
      </c>
      <c r="G2973" t="s">
        <v>15957</v>
      </c>
      <c r="H2973" t="s">
        <v>15994</v>
      </c>
      <c r="I2973">
        <v>0</v>
      </c>
      <c r="J2973" t="s">
        <v>8315</v>
      </c>
      <c r="K2973" t="s">
        <v>11525</v>
      </c>
      <c r="L2973">
        <v>26501001</v>
      </c>
      <c r="M2973">
        <v>1020201936039</v>
      </c>
    </row>
    <row r="2974" spans="1:13" x14ac:dyDescent="0.25">
      <c r="A2974">
        <v>265016341</v>
      </c>
      <c r="B2974" t="s">
        <v>19125</v>
      </c>
      <c r="C2974" t="s">
        <v>19125</v>
      </c>
      <c r="E2974" t="s">
        <v>2745</v>
      </c>
      <c r="F2974" t="s">
        <v>321</v>
      </c>
      <c r="G2974" t="s">
        <v>15957</v>
      </c>
      <c r="H2974" t="s">
        <v>15994</v>
      </c>
      <c r="I2974">
        <v>0</v>
      </c>
      <c r="J2974" t="s">
        <v>8315</v>
      </c>
      <c r="K2974" t="s">
        <v>11526</v>
      </c>
      <c r="L2974">
        <v>26501001</v>
      </c>
      <c r="M2974">
        <v>1020201934785</v>
      </c>
    </row>
    <row r="2975" spans="1:13" x14ac:dyDescent="0.25">
      <c r="A2975">
        <v>265016983</v>
      </c>
      <c r="B2975" t="s">
        <v>19126</v>
      </c>
      <c r="C2975" t="s">
        <v>19126</v>
      </c>
      <c r="E2975" t="s">
        <v>2798</v>
      </c>
      <c r="F2975" t="s">
        <v>414</v>
      </c>
      <c r="G2975" t="s">
        <v>15957</v>
      </c>
      <c r="H2975" t="s">
        <v>15994</v>
      </c>
      <c r="I2975">
        <v>0</v>
      </c>
      <c r="J2975" t="s">
        <v>8315</v>
      </c>
      <c r="K2975" t="s">
        <v>11528</v>
      </c>
      <c r="L2975">
        <v>26501001</v>
      </c>
      <c r="M2975">
        <v>1020201937821</v>
      </c>
    </row>
    <row r="2976" spans="1:13" x14ac:dyDescent="0.25">
      <c r="A2976">
        <v>265017000</v>
      </c>
      <c r="B2976" t="s">
        <v>19127</v>
      </c>
      <c r="C2976" t="s">
        <v>19127</v>
      </c>
      <c r="E2976" t="s">
        <v>2759</v>
      </c>
      <c r="F2976" t="s">
        <v>921</v>
      </c>
      <c r="G2976" t="s">
        <v>15957</v>
      </c>
      <c r="H2976" t="s">
        <v>15994</v>
      </c>
      <c r="I2976">
        <v>0</v>
      </c>
      <c r="J2976" t="s">
        <v>8416</v>
      </c>
      <c r="K2976" t="s">
        <v>11530</v>
      </c>
      <c r="L2976">
        <v>26501001</v>
      </c>
      <c r="M2976">
        <v>1020201928988</v>
      </c>
    </row>
    <row r="2977" spans="1:13" x14ac:dyDescent="0.25">
      <c r="A2977">
        <v>265017017</v>
      </c>
      <c r="B2977" t="s">
        <v>19128</v>
      </c>
      <c r="C2977" t="s">
        <v>19128</v>
      </c>
      <c r="E2977" t="s">
        <v>19129</v>
      </c>
      <c r="F2977" t="s">
        <v>921</v>
      </c>
      <c r="G2977" t="s">
        <v>15957</v>
      </c>
      <c r="H2977" t="s">
        <v>15994</v>
      </c>
      <c r="I2977">
        <v>0</v>
      </c>
      <c r="J2977" t="s">
        <v>8416</v>
      </c>
      <c r="K2977" t="s">
        <v>11531</v>
      </c>
      <c r="L2977">
        <v>26501001</v>
      </c>
      <c r="M2977">
        <v>1020201929032</v>
      </c>
    </row>
    <row r="2978" spans="1:13" x14ac:dyDescent="0.25">
      <c r="A2978">
        <v>265017024</v>
      </c>
      <c r="B2978" t="s">
        <v>19130</v>
      </c>
      <c r="C2978" t="s">
        <v>19130</v>
      </c>
      <c r="E2978" t="s">
        <v>2821</v>
      </c>
      <c r="F2978" t="s">
        <v>414</v>
      </c>
      <c r="G2978" t="s">
        <v>15957</v>
      </c>
      <c r="H2978" t="s">
        <v>15994</v>
      </c>
      <c r="I2978">
        <v>0</v>
      </c>
      <c r="J2978" t="s">
        <v>8315</v>
      </c>
      <c r="K2978" t="s">
        <v>11532</v>
      </c>
      <c r="L2978">
        <v>26501001</v>
      </c>
      <c r="M2978">
        <v>1020201933597</v>
      </c>
    </row>
    <row r="2979" spans="1:13" x14ac:dyDescent="0.25">
      <c r="A2979">
        <v>265017031</v>
      </c>
      <c r="B2979" t="s">
        <v>19131</v>
      </c>
      <c r="C2979" t="s">
        <v>19131</v>
      </c>
      <c r="E2979" t="s">
        <v>2742</v>
      </c>
      <c r="F2979" t="s">
        <v>414</v>
      </c>
      <c r="G2979" t="s">
        <v>15957</v>
      </c>
      <c r="H2979" t="s">
        <v>15994</v>
      </c>
      <c r="I2979">
        <v>0</v>
      </c>
      <c r="J2979" t="s">
        <v>8416</v>
      </c>
      <c r="K2979" t="s">
        <v>11533</v>
      </c>
      <c r="L2979">
        <v>26501001</v>
      </c>
      <c r="M2979">
        <v>1020201934345</v>
      </c>
    </row>
    <row r="2980" spans="1:13" x14ac:dyDescent="0.25">
      <c r="A2980">
        <v>265017049</v>
      </c>
      <c r="B2980" t="s">
        <v>19132</v>
      </c>
      <c r="C2980" t="s">
        <v>19132</v>
      </c>
      <c r="E2980" t="s">
        <v>2810</v>
      </c>
      <c r="F2980" t="s">
        <v>414</v>
      </c>
      <c r="G2980" t="s">
        <v>15957</v>
      </c>
      <c r="H2980" t="s">
        <v>15994</v>
      </c>
      <c r="I2980">
        <v>0</v>
      </c>
      <c r="J2980" t="s">
        <v>8315</v>
      </c>
      <c r="K2980" t="s">
        <v>11535</v>
      </c>
      <c r="L2980">
        <v>26501001</v>
      </c>
      <c r="M2980">
        <v>1020201933575</v>
      </c>
    </row>
    <row r="2981" spans="1:13" x14ac:dyDescent="0.25">
      <c r="A2981">
        <v>265017056</v>
      </c>
      <c r="B2981" t="s">
        <v>19133</v>
      </c>
      <c r="C2981" t="s">
        <v>19133</v>
      </c>
      <c r="E2981" t="s">
        <v>2769</v>
      </c>
      <c r="F2981" t="s">
        <v>414</v>
      </c>
      <c r="G2981" t="s">
        <v>15957</v>
      </c>
      <c r="H2981" t="s">
        <v>15994</v>
      </c>
      <c r="I2981">
        <v>0</v>
      </c>
      <c r="J2981" t="s">
        <v>8315</v>
      </c>
      <c r="K2981" t="s">
        <v>11536</v>
      </c>
      <c r="L2981">
        <v>26501001</v>
      </c>
      <c r="M2981">
        <v>1020201933729</v>
      </c>
    </row>
    <row r="2982" spans="1:13" x14ac:dyDescent="0.25">
      <c r="A2982">
        <v>265017063</v>
      </c>
      <c r="B2982" t="s">
        <v>19134</v>
      </c>
      <c r="C2982" t="s">
        <v>19134</v>
      </c>
      <c r="E2982" t="s">
        <v>2818</v>
      </c>
      <c r="F2982" t="s">
        <v>414</v>
      </c>
      <c r="G2982" t="s">
        <v>15957</v>
      </c>
      <c r="H2982" t="s">
        <v>15994</v>
      </c>
      <c r="I2982">
        <v>0</v>
      </c>
      <c r="J2982" t="s">
        <v>8315</v>
      </c>
      <c r="K2982" t="s">
        <v>11537</v>
      </c>
      <c r="L2982">
        <v>26501001</v>
      </c>
      <c r="M2982">
        <v>1020201933586</v>
      </c>
    </row>
    <row r="2983" spans="1:13" x14ac:dyDescent="0.25">
      <c r="A2983">
        <v>265017088</v>
      </c>
      <c r="B2983" t="s">
        <v>19135</v>
      </c>
      <c r="C2983" t="s">
        <v>19135</v>
      </c>
      <c r="E2983" t="s">
        <v>2765</v>
      </c>
      <c r="F2983" t="s">
        <v>2766</v>
      </c>
      <c r="G2983" t="s">
        <v>15957</v>
      </c>
      <c r="H2983" t="s">
        <v>15994</v>
      </c>
      <c r="I2983">
        <v>0</v>
      </c>
      <c r="J2983" t="s">
        <v>8315</v>
      </c>
      <c r="K2983" t="s">
        <v>11539</v>
      </c>
      <c r="L2983">
        <v>26501001</v>
      </c>
      <c r="M2983">
        <v>1020201933762</v>
      </c>
    </row>
    <row r="2984" spans="1:13" x14ac:dyDescent="0.25">
      <c r="A2984">
        <v>265017095</v>
      </c>
      <c r="B2984" t="s">
        <v>19136</v>
      </c>
      <c r="C2984" t="s">
        <v>19136</v>
      </c>
      <c r="E2984" t="s">
        <v>2772</v>
      </c>
      <c r="F2984" t="s">
        <v>414</v>
      </c>
      <c r="G2984" t="s">
        <v>15957</v>
      </c>
      <c r="H2984" t="s">
        <v>15994</v>
      </c>
      <c r="I2984">
        <v>0</v>
      </c>
      <c r="J2984" t="s">
        <v>8315</v>
      </c>
      <c r="K2984" t="s">
        <v>11540</v>
      </c>
      <c r="L2984">
        <v>26501001</v>
      </c>
      <c r="M2984">
        <v>1020201934862</v>
      </c>
    </row>
    <row r="2985" spans="1:13" x14ac:dyDescent="0.25">
      <c r="A2985">
        <v>265017105</v>
      </c>
      <c r="B2985" t="s">
        <v>19137</v>
      </c>
      <c r="C2985" t="s">
        <v>19137</v>
      </c>
      <c r="E2985" t="s">
        <v>2784</v>
      </c>
      <c r="F2985" t="s">
        <v>414</v>
      </c>
      <c r="G2985" t="s">
        <v>15957</v>
      </c>
      <c r="H2985" t="s">
        <v>15994</v>
      </c>
      <c r="I2985">
        <v>0</v>
      </c>
      <c r="J2985" t="s">
        <v>8315</v>
      </c>
      <c r="K2985" t="s">
        <v>11541</v>
      </c>
      <c r="L2985">
        <v>26501001</v>
      </c>
      <c r="M2985">
        <v>1020201933751</v>
      </c>
    </row>
    <row r="2986" spans="1:13" x14ac:dyDescent="0.25">
      <c r="A2986">
        <v>265017120</v>
      </c>
      <c r="B2986" t="s">
        <v>19138</v>
      </c>
      <c r="C2986" t="s">
        <v>19138</v>
      </c>
      <c r="E2986" t="s">
        <v>2715</v>
      </c>
      <c r="F2986" t="s">
        <v>414</v>
      </c>
      <c r="G2986" t="s">
        <v>15957</v>
      </c>
      <c r="H2986" t="s">
        <v>15994</v>
      </c>
      <c r="I2986">
        <v>0</v>
      </c>
      <c r="J2986" t="s">
        <v>8315</v>
      </c>
      <c r="K2986" t="s">
        <v>11543</v>
      </c>
      <c r="L2986">
        <v>26501001</v>
      </c>
      <c r="M2986">
        <v>1020201928933</v>
      </c>
    </row>
    <row r="2987" spans="1:13" x14ac:dyDescent="0.25">
      <c r="A2987">
        <v>265017144</v>
      </c>
      <c r="B2987" t="s">
        <v>19139</v>
      </c>
      <c r="C2987" t="s">
        <v>19139</v>
      </c>
      <c r="E2987" t="s">
        <v>2790</v>
      </c>
      <c r="F2987" t="s">
        <v>549</v>
      </c>
      <c r="G2987" t="s">
        <v>15957</v>
      </c>
      <c r="H2987" t="s">
        <v>15994</v>
      </c>
      <c r="I2987">
        <v>0</v>
      </c>
      <c r="J2987" t="s">
        <v>8315</v>
      </c>
      <c r="K2987" t="s">
        <v>11545</v>
      </c>
      <c r="L2987">
        <v>26501001</v>
      </c>
      <c r="M2987">
        <v>1020201934433</v>
      </c>
    </row>
    <row r="2988" spans="1:13" x14ac:dyDescent="0.25">
      <c r="A2988">
        <v>265017151</v>
      </c>
      <c r="B2988" t="s">
        <v>19140</v>
      </c>
      <c r="C2988" t="s">
        <v>19140</v>
      </c>
      <c r="E2988" t="s">
        <v>2723</v>
      </c>
      <c r="F2988" t="s">
        <v>414</v>
      </c>
      <c r="G2988" t="s">
        <v>15957</v>
      </c>
      <c r="H2988" t="s">
        <v>15994</v>
      </c>
      <c r="I2988">
        <v>0</v>
      </c>
      <c r="J2988" t="s">
        <v>8315</v>
      </c>
      <c r="K2988" t="s">
        <v>11546</v>
      </c>
      <c r="L2988">
        <v>26501001</v>
      </c>
      <c r="M2988">
        <v>1020201930781</v>
      </c>
    </row>
    <row r="2989" spans="1:13" x14ac:dyDescent="0.25">
      <c r="A2989">
        <v>265017169</v>
      </c>
      <c r="B2989" t="s">
        <v>19141</v>
      </c>
      <c r="C2989" t="s">
        <v>19141</v>
      </c>
      <c r="E2989" t="s">
        <v>2733</v>
      </c>
      <c r="F2989" t="s">
        <v>414</v>
      </c>
      <c r="G2989" t="s">
        <v>15957</v>
      </c>
      <c r="H2989" t="s">
        <v>15994</v>
      </c>
      <c r="I2989">
        <v>0</v>
      </c>
      <c r="J2989" t="s">
        <v>8315</v>
      </c>
      <c r="K2989" t="s">
        <v>11547</v>
      </c>
      <c r="L2989">
        <v>26501001</v>
      </c>
      <c r="M2989">
        <v>1020201934763</v>
      </c>
    </row>
    <row r="2990" spans="1:13" x14ac:dyDescent="0.25">
      <c r="A2990">
        <v>265017240</v>
      </c>
      <c r="B2990" t="s">
        <v>19142</v>
      </c>
      <c r="C2990" t="s">
        <v>19142</v>
      </c>
      <c r="E2990" t="s">
        <v>2795</v>
      </c>
      <c r="F2990" t="s">
        <v>414</v>
      </c>
      <c r="G2990" t="s">
        <v>15957</v>
      </c>
      <c r="H2990" t="s">
        <v>15994</v>
      </c>
      <c r="I2990">
        <v>0</v>
      </c>
      <c r="J2990" t="s">
        <v>8315</v>
      </c>
      <c r="K2990" t="s">
        <v>11549</v>
      </c>
      <c r="L2990">
        <v>26501001</v>
      </c>
      <c r="M2990">
        <v>1020201929054</v>
      </c>
    </row>
    <row r="2991" spans="1:13" x14ac:dyDescent="0.25">
      <c r="A2991">
        <v>265020725</v>
      </c>
      <c r="B2991" t="s">
        <v>19143</v>
      </c>
      <c r="C2991" t="s">
        <v>19143</v>
      </c>
      <c r="E2991" t="s">
        <v>2778</v>
      </c>
      <c r="F2991" t="s">
        <v>414</v>
      </c>
      <c r="G2991" t="s">
        <v>15957</v>
      </c>
      <c r="H2991" t="s">
        <v>15994</v>
      </c>
      <c r="I2991">
        <v>0</v>
      </c>
      <c r="J2991" t="s">
        <v>8315</v>
      </c>
      <c r="K2991" t="s">
        <v>11550</v>
      </c>
      <c r="L2991">
        <v>26501001</v>
      </c>
      <c r="M2991">
        <v>1020201934136</v>
      </c>
    </row>
    <row r="2992" spans="1:13" x14ac:dyDescent="0.25">
      <c r="A2992">
        <v>265020732</v>
      </c>
      <c r="B2992" t="s">
        <v>19144</v>
      </c>
      <c r="C2992" t="s">
        <v>19144</v>
      </c>
      <c r="E2992" t="s">
        <v>2830</v>
      </c>
      <c r="F2992" t="s">
        <v>700</v>
      </c>
      <c r="G2992" t="s">
        <v>15957</v>
      </c>
      <c r="H2992" t="s">
        <v>15994</v>
      </c>
      <c r="I2992">
        <v>0</v>
      </c>
      <c r="J2992" t="s">
        <v>8315</v>
      </c>
      <c r="K2992" t="s">
        <v>11551</v>
      </c>
      <c r="L2992">
        <v>26501001</v>
      </c>
      <c r="M2992">
        <v>1020201933674</v>
      </c>
    </row>
    <row r="2993" spans="1:13" x14ac:dyDescent="0.25">
      <c r="A2993">
        <v>265020740</v>
      </c>
      <c r="B2993" t="s">
        <v>19145</v>
      </c>
      <c r="C2993" t="s">
        <v>19145</v>
      </c>
      <c r="E2993" t="s">
        <v>2807</v>
      </c>
      <c r="F2993" t="s">
        <v>414</v>
      </c>
      <c r="G2993" t="s">
        <v>15957</v>
      </c>
      <c r="H2993" t="s">
        <v>15994</v>
      </c>
      <c r="I2993">
        <v>0</v>
      </c>
      <c r="J2993" t="s">
        <v>8315</v>
      </c>
      <c r="K2993" t="s">
        <v>11552</v>
      </c>
      <c r="L2993">
        <v>26501001</v>
      </c>
      <c r="M2993">
        <v>1020201933531</v>
      </c>
    </row>
    <row r="2994" spans="1:13" x14ac:dyDescent="0.25">
      <c r="A2994">
        <v>265020757</v>
      </c>
      <c r="B2994" t="s">
        <v>19146</v>
      </c>
      <c r="C2994" t="s">
        <v>19146</v>
      </c>
      <c r="E2994" t="s">
        <v>2762</v>
      </c>
      <c r="F2994" t="s">
        <v>414</v>
      </c>
      <c r="G2994" t="s">
        <v>15957</v>
      </c>
      <c r="H2994" t="s">
        <v>15994</v>
      </c>
      <c r="I2994">
        <v>0</v>
      </c>
      <c r="J2994" t="s">
        <v>8315</v>
      </c>
      <c r="K2994" t="s">
        <v>11553</v>
      </c>
      <c r="L2994">
        <v>26501001</v>
      </c>
      <c r="M2994">
        <v>1020201933663</v>
      </c>
    </row>
    <row r="2995" spans="1:13" x14ac:dyDescent="0.25">
      <c r="A2995">
        <v>265020764</v>
      </c>
      <c r="B2995" t="s">
        <v>19147</v>
      </c>
      <c r="C2995" t="s">
        <v>19147</v>
      </c>
      <c r="E2995" t="s">
        <v>2804</v>
      </c>
      <c r="F2995" t="s">
        <v>1121</v>
      </c>
      <c r="G2995" t="s">
        <v>15957</v>
      </c>
      <c r="H2995" t="s">
        <v>15994</v>
      </c>
      <c r="I2995">
        <v>0</v>
      </c>
      <c r="J2995" t="s">
        <v>8315</v>
      </c>
      <c r="K2995" t="s">
        <v>11554</v>
      </c>
      <c r="L2995">
        <v>26501001</v>
      </c>
      <c r="M2995">
        <v>1020201933740</v>
      </c>
    </row>
    <row r="2996" spans="1:13" x14ac:dyDescent="0.25">
      <c r="A2996">
        <v>265020771</v>
      </c>
      <c r="B2996" t="s">
        <v>19148</v>
      </c>
      <c r="C2996" t="s">
        <v>19148</v>
      </c>
      <c r="E2996" t="s">
        <v>2787</v>
      </c>
      <c r="F2996" t="s">
        <v>414</v>
      </c>
      <c r="G2996" t="s">
        <v>15957</v>
      </c>
      <c r="H2996" t="s">
        <v>15994</v>
      </c>
      <c r="I2996">
        <v>0</v>
      </c>
      <c r="J2996" t="s">
        <v>8315</v>
      </c>
      <c r="K2996" t="s">
        <v>11556</v>
      </c>
      <c r="L2996">
        <v>26501001</v>
      </c>
      <c r="M2996">
        <v>1020201935214</v>
      </c>
    </row>
    <row r="2997" spans="1:13" x14ac:dyDescent="0.25">
      <c r="A2997">
        <v>265021214</v>
      </c>
      <c r="B2997" t="s">
        <v>19149</v>
      </c>
      <c r="C2997" t="s">
        <v>19149</v>
      </c>
      <c r="E2997" t="s">
        <v>2720</v>
      </c>
      <c r="F2997" t="s">
        <v>321</v>
      </c>
      <c r="G2997" t="s">
        <v>15957</v>
      </c>
      <c r="H2997" t="s">
        <v>15994</v>
      </c>
      <c r="I2997">
        <v>0</v>
      </c>
      <c r="J2997" t="s">
        <v>8315</v>
      </c>
      <c r="K2997" t="s">
        <v>11557</v>
      </c>
      <c r="L2997">
        <v>26501001</v>
      </c>
      <c r="M2997">
        <v>1020201933432</v>
      </c>
    </row>
    <row r="2998" spans="1:13" x14ac:dyDescent="0.25">
      <c r="A2998">
        <v>265021567</v>
      </c>
      <c r="B2998" t="s">
        <v>19150</v>
      </c>
      <c r="C2998" t="s">
        <v>19150</v>
      </c>
      <c r="E2998" t="s">
        <v>2839</v>
      </c>
      <c r="F2998" t="s">
        <v>414</v>
      </c>
      <c r="G2998" t="s">
        <v>15957</v>
      </c>
      <c r="H2998" t="s">
        <v>15994</v>
      </c>
      <c r="I2998">
        <v>0</v>
      </c>
      <c r="J2998" t="s">
        <v>8315</v>
      </c>
      <c r="K2998" t="s">
        <v>11558</v>
      </c>
      <c r="L2998">
        <v>26501001</v>
      </c>
      <c r="M2998">
        <v>1020201935610</v>
      </c>
    </row>
    <row r="2999" spans="1:13" x14ac:dyDescent="0.25">
      <c r="A2999">
        <v>265022747</v>
      </c>
      <c r="B2999" t="s">
        <v>19151</v>
      </c>
      <c r="C2999" t="s">
        <v>19151</v>
      </c>
      <c r="E2999" t="s">
        <v>2748</v>
      </c>
      <c r="F2999" t="s">
        <v>414</v>
      </c>
      <c r="G2999" t="s">
        <v>15957</v>
      </c>
      <c r="H2999" t="s">
        <v>15994</v>
      </c>
      <c r="I2999">
        <v>0</v>
      </c>
      <c r="J2999" t="s">
        <v>8315</v>
      </c>
      <c r="K2999" t="s">
        <v>11559</v>
      </c>
      <c r="L2999">
        <v>26501001</v>
      </c>
      <c r="M2999">
        <v>1020201937854</v>
      </c>
    </row>
    <row r="3000" spans="1:13" x14ac:dyDescent="0.25">
      <c r="A3000">
        <v>265024381</v>
      </c>
      <c r="B3000" t="s">
        <v>19152</v>
      </c>
      <c r="C3000" t="s">
        <v>19152</v>
      </c>
      <c r="E3000" t="s">
        <v>2712</v>
      </c>
      <c r="F3000" t="s">
        <v>414</v>
      </c>
      <c r="G3000" t="s">
        <v>15957</v>
      </c>
      <c r="H3000" t="s">
        <v>15994</v>
      </c>
      <c r="I3000">
        <v>0</v>
      </c>
      <c r="J3000" t="s">
        <v>8315</v>
      </c>
      <c r="K3000" t="s">
        <v>11560</v>
      </c>
      <c r="L3000">
        <v>26501001</v>
      </c>
      <c r="M3000">
        <v>1030203316450</v>
      </c>
    </row>
    <row r="3001" spans="1:13" x14ac:dyDescent="0.25">
      <c r="A3001">
        <v>265038120</v>
      </c>
      <c r="B3001" t="s">
        <v>19154</v>
      </c>
      <c r="C3001" t="s">
        <v>19154</v>
      </c>
      <c r="E3001" t="s">
        <v>2726</v>
      </c>
      <c r="F3001" t="s">
        <v>414</v>
      </c>
      <c r="G3001" t="s">
        <v>15957</v>
      </c>
      <c r="H3001" t="s">
        <v>15994</v>
      </c>
      <c r="I3001">
        <v>0</v>
      </c>
      <c r="J3001" t="s">
        <v>8315</v>
      </c>
      <c r="K3001" t="s">
        <v>11564</v>
      </c>
      <c r="L3001">
        <v>26501001</v>
      </c>
      <c r="M3001">
        <v>1120265001350</v>
      </c>
    </row>
    <row r="3002" spans="1:13" x14ac:dyDescent="0.25">
      <c r="A3002">
        <v>265041073</v>
      </c>
      <c r="B3002" t="s">
        <v>19155</v>
      </c>
      <c r="C3002" t="s">
        <v>19155</v>
      </c>
      <c r="E3002" t="s">
        <v>2750</v>
      </c>
      <c r="F3002" t="s">
        <v>414</v>
      </c>
      <c r="G3002" t="s">
        <v>15957</v>
      </c>
      <c r="H3002" t="s">
        <v>15994</v>
      </c>
      <c r="I3002">
        <v>0</v>
      </c>
      <c r="J3002" t="s">
        <v>8315</v>
      </c>
      <c r="K3002" t="s">
        <v>11566</v>
      </c>
      <c r="L3002">
        <v>26501001</v>
      </c>
      <c r="M3002">
        <v>1140280027887</v>
      </c>
    </row>
    <row r="3003" spans="1:13" x14ac:dyDescent="0.25">
      <c r="A3003">
        <v>266008400</v>
      </c>
      <c r="B3003" t="s">
        <v>19158</v>
      </c>
      <c r="C3003" t="s">
        <v>19158</v>
      </c>
      <c r="E3003" t="s">
        <v>3426</v>
      </c>
      <c r="F3003" t="s">
        <v>321</v>
      </c>
      <c r="G3003" t="s">
        <v>15957</v>
      </c>
      <c r="H3003" t="s">
        <v>15994</v>
      </c>
      <c r="I3003">
        <v>0</v>
      </c>
      <c r="J3003" t="s">
        <v>8315</v>
      </c>
      <c r="K3003" t="s">
        <v>11582</v>
      </c>
      <c r="L3003">
        <v>26601001</v>
      </c>
      <c r="M3003">
        <v>1020201998190</v>
      </c>
    </row>
    <row r="3004" spans="1:13" x14ac:dyDescent="0.25">
      <c r="A3004">
        <v>266010737</v>
      </c>
      <c r="B3004" t="s">
        <v>19159</v>
      </c>
      <c r="C3004" t="s">
        <v>19159</v>
      </c>
      <c r="E3004" t="s">
        <v>3432</v>
      </c>
      <c r="F3004" t="s">
        <v>321</v>
      </c>
      <c r="G3004" t="s">
        <v>15957</v>
      </c>
      <c r="H3004" t="s">
        <v>15994</v>
      </c>
      <c r="I3004">
        <v>0</v>
      </c>
      <c r="J3004" t="s">
        <v>8315</v>
      </c>
      <c r="K3004" t="s">
        <v>11584</v>
      </c>
      <c r="L3004">
        <v>26601001</v>
      </c>
      <c r="M3004">
        <v>1020201996132</v>
      </c>
    </row>
    <row r="3005" spans="1:13" x14ac:dyDescent="0.25">
      <c r="A3005">
        <v>266015439</v>
      </c>
      <c r="B3005" t="s">
        <v>19160</v>
      </c>
      <c r="C3005" t="s">
        <v>19160</v>
      </c>
      <c r="E3005" t="s">
        <v>3393</v>
      </c>
      <c r="F3005" t="s">
        <v>321</v>
      </c>
      <c r="G3005" t="s">
        <v>15957</v>
      </c>
      <c r="H3005" t="s">
        <v>15994</v>
      </c>
      <c r="I3005">
        <v>0</v>
      </c>
      <c r="J3005" t="s">
        <v>8315</v>
      </c>
      <c r="K3005" t="s">
        <v>11585</v>
      </c>
      <c r="L3005">
        <v>26601001</v>
      </c>
      <c r="M3005">
        <v>1020201997694</v>
      </c>
    </row>
    <row r="3006" spans="1:13" x14ac:dyDescent="0.25">
      <c r="A3006">
        <v>266015781</v>
      </c>
      <c r="B3006" t="s">
        <v>19161</v>
      </c>
      <c r="C3006" t="s">
        <v>19161</v>
      </c>
      <c r="E3006" t="s">
        <v>3372</v>
      </c>
      <c r="F3006" t="s">
        <v>566</v>
      </c>
      <c r="G3006" t="s">
        <v>15957</v>
      </c>
      <c r="H3006" t="s">
        <v>15994</v>
      </c>
      <c r="I3006">
        <v>0</v>
      </c>
      <c r="J3006" t="s">
        <v>8315</v>
      </c>
      <c r="K3006" t="s">
        <v>11586</v>
      </c>
      <c r="L3006">
        <v>26601001</v>
      </c>
      <c r="M3006">
        <v>1020201996517</v>
      </c>
    </row>
    <row r="3007" spans="1:13" x14ac:dyDescent="0.25">
      <c r="A3007">
        <v>266015904</v>
      </c>
      <c r="B3007" t="s">
        <v>19162</v>
      </c>
      <c r="C3007" t="s">
        <v>19162</v>
      </c>
      <c r="D3007" t="s">
        <v>19899</v>
      </c>
      <c r="E3007" t="s">
        <v>3366</v>
      </c>
      <c r="F3007" t="s">
        <v>321</v>
      </c>
      <c r="G3007" t="s">
        <v>15957</v>
      </c>
      <c r="H3007" t="s">
        <v>15994</v>
      </c>
      <c r="I3007">
        <v>0</v>
      </c>
      <c r="J3007" t="s">
        <v>8315</v>
      </c>
      <c r="K3007" t="s">
        <v>11589</v>
      </c>
      <c r="L3007">
        <v>26601001</v>
      </c>
      <c r="M3007">
        <v>1020201997078</v>
      </c>
    </row>
    <row r="3008" spans="1:13" x14ac:dyDescent="0.25">
      <c r="A3008">
        <v>266015911</v>
      </c>
      <c r="B3008" t="s">
        <v>19163</v>
      </c>
      <c r="C3008" t="s">
        <v>19163</v>
      </c>
      <c r="D3008" t="s">
        <v>19899</v>
      </c>
      <c r="E3008" t="s">
        <v>3435</v>
      </c>
      <c r="F3008" t="s">
        <v>321</v>
      </c>
      <c r="G3008" t="s">
        <v>15957</v>
      </c>
      <c r="H3008" t="s">
        <v>15994</v>
      </c>
      <c r="I3008">
        <v>0</v>
      </c>
      <c r="J3008" t="s">
        <v>8315</v>
      </c>
      <c r="K3008" t="s">
        <v>11591</v>
      </c>
      <c r="L3008">
        <v>26601001</v>
      </c>
      <c r="M3008">
        <v>1020201997507</v>
      </c>
    </row>
    <row r="3009" spans="1:13" x14ac:dyDescent="0.25">
      <c r="A3009">
        <v>266017940</v>
      </c>
      <c r="B3009" t="s">
        <v>19164</v>
      </c>
      <c r="C3009" t="s">
        <v>19164</v>
      </c>
      <c r="D3009" t="s">
        <v>19899</v>
      </c>
      <c r="E3009" t="s">
        <v>3536</v>
      </c>
      <c r="F3009" t="s">
        <v>321</v>
      </c>
      <c r="G3009" t="s">
        <v>15957</v>
      </c>
      <c r="H3009" t="s">
        <v>15994</v>
      </c>
      <c r="I3009">
        <v>0</v>
      </c>
      <c r="J3009" t="s">
        <v>8315</v>
      </c>
      <c r="K3009" t="s">
        <v>11593</v>
      </c>
      <c r="L3009">
        <v>26601001</v>
      </c>
      <c r="M3009">
        <v>1020201999070</v>
      </c>
    </row>
    <row r="3010" spans="1:13" x14ac:dyDescent="0.25">
      <c r="A3010">
        <v>266018246</v>
      </c>
      <c r="B3010" t="s">
        <v>19165</v>
      </c>
      <c r="C3010" t="s">
        <v>19165</v>
      </c>
      <c r="D3010" t="s">
        <v>19899</v>
      </c>
      <c r="E3010" t="s">
        <v>3360</v>
      </c>
      <c r="F3010" t="s">
        <v>321</v>
      </c>
      <c r="G3010" t="s">
        <v>15957</v>
      </c>
      <c r="H3010" t="s">
        <v>15994</v>
      </c>
      <c r="I3010">
        <v>0</v>
      </c>
      <c r="J3010" t="s">
        <v>8315</v>
      </c>
      <c r="K3010" t="s">
        <v>11595</v>
      </c>
      <c r="L3010">
        <v>26601001</v>
      </c>
      <c r="M3010">
        <v>1020201999950</v>
      </c>
    </row>
    <row r="3011" spans="1:13" x14ac:dyDescent="0.25">
      <c r="A3011">
        <v>266018373</v>
      </c>
      <c r="B3011" t="s">
        <v>19166</v>
      </c>
      <c r="C3011" t="s">
        <v>19166</v>
      </c>
      <c r="D3011" t="s">
        <v>19899</v>
      </c>
      <c r="E3011" t="s">
        <v>3381</v>
      </c>
      <c r="F3011" t="s">
        <v>325</v>
      </c>
      <c r="G3011" t="s">
        <v>15957</v>
      </c>
      <c r="H3011" t="s">
        <v>15994</v>
      </c>
      <c r="I3011">
        <v>0</v>
      </c>
      <c r="J3011" t="s">
        <v>8315</v>
      </c>
      <c r="K3011" t="s">
        <v>11597</v>
      </c>
      <c r="L3011">
        <v>26601001</v>
      </c>
      <c r="M3011">
        <v>1020202002380</v>
      </c>
    </row>
    <row r="3012" spans="1:13" x14ac:dyDescent="0.25">
      <c r="A3012">
        <v>266018430</v>
      </c>
      <c r="B3012" t="s">
        <v>19167</v>
      </c>
      <c r="C3012" t="s">
        <v>19167</v>
      </c>
      <c r="D3012" t="s">
        <v>19899</v>
      </c>
      <c r="E3012" t="s">
        <v>3456</v>
      </c>
      <c r="F3012" t="s">
        <v>321</v>
      </c>
      <c r="G3012" t="s">
        <v>15957</v>
      </c>
      <c r="H3012" t="s">
        <v>15994</v>
      </c>
      <c r="I3012">
        <v>0</v>
      </c>
      <c r="J3012" t="s">
        <v>8315</v>
      </c>
      <c r="K3012" t="s">
        <v>11598</v>
      </c>
      <c r="L3012">
        <v>26601001</v>
      </c>
      <c r="M3012">
        <v>1020201999003</v>
      </c>
    </row>
    <row r="3013" spans="1:13" x14ac:dyDescent="0.25">
      <c r="A3013">
        <v>266018503</v>
      </c>
      <c r="B3013" t="s">
        <v>19168</v>
      </c>
      <c r="C3013" t="s">
        <v>19168</v>
      </c>
      <c r="D3013" t="s">
        <v>19899</v>
      </c>
      <c r="E3013" t="s">
        <v>3444</v>
      </c>
      <c r="F3013" t="s">
        <v>414</v>
      </c>
      <c r="G3013" t="s">
        <v>15957</v>
      </c>
      <c r="H3013" t="s">
        <v>15994</v>
      </c>
      <c r="I3013">
        <v>0</v>
      </c>
      <c r="J3013" t="s">
        <v>8315</v>
      </c>
      <c r="K3013" t="s">
        <v>11599</v>
      </c>
      <c r="L3013">
        <v>26601001</v>
      </c>
      <c r="M3013">
        <v>1020201997276</v>
      </c>
    </row>
    <row r="3014" spans="1:13" x14ac:dyDescent="0.25">
      <c r="A3014">
        <v>266018535</v>
      </c>
      <c r="B3014" t="s">
        <v>19169</v>
      </c>
      <c r="C3014" t="s">
        <v>19169</v>
      </c>
      <c r="D3014" t="s">
        <v>19899</v>
      </c>
      <c r="E3014" t="s">
        <v>3447</v>
      </c>
      <c r="F3014" t="s">
        <v>1121</v>
      </c>
      <c r="G3014" t="s">
        <v>15957</v>
      </c>
      <c r="H3014" t="s">
        <v>15994</v>
      </c>
      <c r="I3014">
        <v>0</v>
      </c>
      <c r="J3014" t="s">
        <v>8315</v>
      </c>
      <c r="K3014" t="s">
        <v>11600</v>
      </c>
      <c r="L3014">
        <v>26601001</v>
      </c>
      <c r="M3014">
        <v>1020201997210</v>
      </c>
    </row>
    <row r="3015" spans="1:13" x14ac:dyDescent="0.25">
      <c r="A3015">
        <v>266018542</v>
      </c>
      <c r="B3015" t="s">
        <v>19170</v>
      </c>
      <c r="C3015" t="s">
        <v>19170</v>
      </c>
      <c r="D3015" t="s">
        <v>19899</v>
      </c>
      <c r="E3015" t="s">
        <v>3484</v>
      </c>
      <c r="F3015" t="s">
        <v>414</v>
      </c>
      <c r="G3015" t="s">
        <v>15957</v>
      </c>
      <c r="H3015" t="s">
        <v>15994</v>
      </c>
      <c r="I3015">
        <v>0</v>
      </c>
      <c r="J3015" t="s">
        <v>8315</v>
      </c>
      <c r="K3015" t="s">
        <v>11602</v>
      </c>
      <c r="L3015">
        <v>26601001</v>
      </c>
      <c r="M3015">
        <v>1020202000015</v>
      </c>
    </row>
    <row r="3016" spans="1:13" x14ac:dyDescent="0.25">
      <c r="A3016">
        <v>266018630</v>
      </c>
      <c r="B3016" t="s">
        <v>19171</v>
      </c>
      <c r="C3016" t="s">
        <v>19171</v>
      </c>
      <c r="D3016" t="s">
        <v>19899</v>
      </c>
      <c r="E3016" t="s">
        <v>19172</v>
      </c>
      <c r="F3016" t="s">
        <v>414</v>
      </c>
      <c r="G3016" t="s">
        <v>15957</v>
      </c>
      <c r="H3016" t="s">
        <v>15994</v>
      </c>
      <c r="I3016">
        <v>0</v>
      </c>
      <c r="J3016" t="s">
        <v>8315</v>
      </c>
      <c r="K3016" t="s">
        <v>11604</v>
      </c>
      <c r="L3016">
        <v>26601001</v>
      </c>
      <c r="M3016">
        <v>1020201998695</v>
      </c>
    </row>
    <row r="3017" spans="1:13" x14ac:dyDescent="0.25">
      <c r="A3017">
        <v>266018670</v>
      </c>
      <c r="B3017" t="s">
        <v>19173</v>
      </c>
      <c r="C3017" t="s">
        <v>19173</v>
      </c>
      <c r="D3017" t="s">
        <v>19899</v>
      </c>
      <c r="E3017" t="s">
        <v>3375</v>
      </c>
      <c r="F3017" t="s">
        <v>1121</v>
      </c>
      <c r="G3017" t="s">
        <v>15957</v>
      </c>
      <c r="H3017" t="s">
        <v>15994</v>
      </c>
      <c r="I3017">
        <v>0</v>
      </c>
      <c r="J3017" t="s">
        <v>8315</v>
      </c>
      <c r="K3017" t="s">
        <v>11606</v>
      </c>
      <c r="L3017">
        <v>26601001</v>
      </c>
      <c r="M3017">
        <v>1020201996561</v>
      </c>
    </row>
    <row r="3018" spans="1:13" x14ac:dyDescent="0.25">
      <c r="A3018">
        <v>266018694</v>
      </c>
      <c r="B3018" t="s">
        <v>19174</v>
      </c>
      <c r="C3018" t="s">
        <v>19174</v>
      </c>
      <c r="D3018" t="s">
        <v>19899</v>
      </c>
      <c r="E3018" t="s">
        <v>3527</v>
      </c>
      <c r="F3018" t="s">
        <v>1121</v>
      </c>
      <c r="G3018" t="s">
        <v>15957</v>
      </c>
      <c r="H3018" t="s">
        <v>15994</v>
      </c>
      <c r="I3018">
        <v>0</v>
      </c>
      <c r="J3018" t="s">
        <v>8315</v>
      </c>
      <c r="K3018" t="s">
        <v>11607</v>
      </c>
      <c r="L3018">
        <v>26601001</v>
      </c>
      <c r="M3018">
        <v>1020201996550</v>
      </c>
    </row>
    <row r="3019" spans="1:13" x14ac:dyDescent="0.25">
      <c r="A3019">
        <v>266018704</v>
      </c>
      <c r="B3019" t="s">
        <v>19175</v>
      </c>
      <c r="C3019" t="s">
        <v>19175</v>
      </c>
      <c r="D3019" t="s">
        <v>19899</v>
      </c>
      <c r="E3019" t="s">
        <v>3450</v>
      </c>
      <c r="F3019" t="s">
        <v>414</v>
      </c>
      <c r="G3019" t="s">
        <v>15957</v>
      </c>
      <c r="H3019" t="s">
        <v>15994</v>
      </c>
      <c r="I3019">
        <v>0</v>
      </c>
      <c r="J3019" t="s">
        <v>8315</v>
      </c>
      <c r="K3019" t="s">
        <v>11609</v>
      </c>
      <c r="L3019">
        <v>26601001</v>
      </c>
      <c r="M3019">
        <v>1020201996198</v>
      </c>
    </row>
    <row r="3020" spans="1:13" x14ac:dyDescent="0.25">
      <c r="A3020">
        <v>266018711</v>
      </c>
      <c r="B3020" t="s">
        <v>19176</v>
      </c>
      <c r="C3020" t="s">
        <v>19176</v>
      </c>
      <c r="D3020" t="s">
        <v>19899</v>
      </c>
      <c r="E3020" t="s">
        <v>3539</v>
      </c>
      <c r="F3020" t="s">
        <v>414</v>
      </c>
      <c r="G3020" t="s">
        <v>15957</v>
      </c>
      <c r="H3020" t="s">
        <v>15994</v>
      </c>
      <c r="I3020">
        <v>0</v>
      </c>
      <c r="J3020" t="s">
        <v>8315</v>
      </c>
      <c r="K3020" t="s">
        <v>11610</v>
      </c>
      <c r="L3020">
        <v>26601001</v>
      </c>
      <c r="M3020">
        <v>1020201999971</v>
      </c>
    </row>
    <row r="3021" spans="1:13" x14ac:dyDescent="0.25">
      <c r="A3021">
        <v>266018736</v>
      </c>
      <c r="B3021" t="s">
        <v>19177</v>
      </c>
      <c r="C3021" t="s">
        <v>19177</v>
      </c>
      <c r="D3021" t="s">
        <v>19899</v>
      </c>
      <c r="E3021" t="s">
        <v>3390</v>
      </c>
      <c r="F3021" t="s">
        <v>321</v>
      </c>
      <c r="G3021" t="s">
        <v>15957</v>
      </c>
      <c r="H3021" t="s">
        <v>15994</v>
      </c>
      <c r="I3021">
        <v>0</v>
      </c>
      <c r="J3021" t="s">
        <v>8315</v>
      </c>
      <c r="K3021" t="s">
        <v>11612</v>
      </c>
      <c r="L3021">
        <v>26601001</v>
      </c>
      <c r="M3021">
        <v>1020201997606</v>
      </c>
    </row>
    <row r="3022" spans="1:13" x14ac:dyDescent="0.25">
      <c r="A3022">
        <v>266018743</v>
      </c>
      <c r="B3022" t="s">
        <v>19178</v>
      </c>
      <c r="C3022" t="s">
        <v>19178</v>
      </c>
      <c r="D3022" t="s">
        <v>19899</v>
      </c>
      <c r="E3022" t="s">
        <v>3438</v>
      </c>
      <c r="F3022" t="s">
        <v>566</v>
      </c>
      <c r="G3022" t="s">
        <v>15957</v>
      </c>
      <c r="H3022" t="s">
        <v>15994</v>
      </c>
      <c r="I3022">
        <v>0</v>
      </c>
      <c r="J3022" t="s">
        <v>8315</v>
      </c>
      <c r="K3022" t="s">
        <v>11613</v>
      </c>
      <c r="L3022">
        <v>26601001</v>
      </c>
      <c r="M3022">
        <v>1020201996528</v>
      </c>
    </row>
    <row r="3023" spans="1:13" x14ac:dyDescent="0.25">
      <c r="A3023">
        <v>266018750</v>
      </c>
      <c r="B3023" t="s">
        <v>19179</v>
      </c>
      <c r="C3023" t="s">
        <v>19179</v>
      </c>
      <c r="D3023" t="s">
        <v>19899</v>
      </c>
      <c r="E3023" t="s">
        <v>19180</v>
      </c>
      <c r="F3023" t="s">
        <v>414</v>
      </c>
      <c r="G3023" t="s">
        <v>15957</v>
      </c>
      <c r="H3023" t="s">
        <v>15994</v>
      </c>
      <c r="I3023">
        <v>0</v>
      </c>
      <c r="J3023" t="s">
        <v>8315</v>
      </c>
      <c r="K3023" t="s">
        <v>11614</v>
      </c>
      <c r="L3023">
        <v>26601001</v>
      </c>
      <c r="M3023">
        <v>1020201997375</v>
      </c>
    </row>
    <row r="3024" spans="1:13" x14ac:dyDescent="0.25">
      <c r="A3024">
        <v>266018768</v>
      </c>
      <c r="B3024" t="s">
        <v>19181</v>
      </c>
      <c r="C3024" t="s">
        <v>19181</v>
      </c>
      <c r="D3024" t="s">
        <v>19899</v>
      </c>
      <c r="E3024" t="s">
        <v>3453</v>
      </c>
      <c r="F3024" t="s">
        <v>1121</v>
      </c>
      <c r="G3024" t="s">
        <v>15957</v>
      </c>
      <c r="H3024" t="s">
        <v>15994</v>
      </c>
      <c r="I3024">
        <v>0</v>
      </c>
      <c r="J3024" t="s">
        <v>8315</v>
      </c>
      <c r="K3024" t="s">
        <v>11615</v>
      </c>
      <c r="L3024">
        <v>26601001</v>
      </c>
      <c r="M3024">
        <v>1020201997089</v>
      </c>
    </row>
    <row r="3025" spans="1:13" x14ac:dyDescent="0.25">
      <c r="A3025">
        <v>266018782</v>
      </c>
      <c r="B3025" t="s">
        <v>19182</v>
      </c>
      <c r="C3025" t="s">
        <v>19182</v>
      </c>
      <c r="D3025" t="s">
        <v>19899</v>
      </c>
      <c r="E3025" t="s">
        <v>3459</v>
      </c>
      <c r="F3025" t="s">
        <v>414</v>
      </c>
      <c r="G3025" t="s">
        <v>15957</v>
      </c>
      <c r="H3025" t="s">
        <v>15994</v>
      </c>
      <c r="I3025">
        <v>0</v>
      </c>
      <c r="J3025" t="s">
        <v>8315</v>
      </c>
      <c r="K3025" t="s">
        <v>11617</v>
      </c>
      <c r="L3025">
        <v>26601001</v>
      </c>
      <c r="M3025">
        <v>1020201997397</v>
      </c>
    </row>
    <row r="3026" spans="1:13" x14ac:dyDescent="0.25">
      <c r="A3026">
        <v>266018800</v>
      </c>
      <c r="B3026" t="s">
        <v>19183</v>
      </c>
      <c r="C3026" t="s">
        <v>19183</v>
      </c>
      <c r="D3026" t="s">
        <v>19899</v>
      </c>
      <c r="E3026" t="s">
        <v>3441</v>
      </c>
      <c r="F3026" t="s">
        <v>414</v>
      </c>
      <c r="G3026" t="s">
        <v>15957</v>
      </c>
      <c r="H3026" t="s">
        <v>15994</v>
      </c>
      <c r="I3026">
        <v>0</v>
      </c>
      <c r="J3026" t="s">
        <v>8315</v>
      </c>
      <c r="K3026" t="s">
        <v>11618</v>
      </c>
      <c r="L3026">
        <v>26601001</v>
      </c>
      <c r="M3026">
        <v>1020201997530</v>
      </c>
    </row>
    <row r="3027" spans="1:13" x14ac:dyDescent="0.25">
      <c r="A3027">
        <v>266018817</v>
      </c>
      <c r="B3027" t="s">
        <v>19184</v>
      </c>
      <c r="C3027" t="s">
        <v>19184</v>
      </c>
      <c r="D3027" t="s">
        <v>19899</v>
      </c>
      <c r="E3027" t="s">
        <v>3506</v>
      </c>
      <c r="F3027" t="s">
        <v>414</v>
      </c>
      <c r="G3027" t="s">
        <v>15957</v>
      </c>
      <c r="H3027" t="s">
        <v>15994</v>
      </c>
      <c r="I3027">
        <v>0</v>
      </c>
      <c r="J3027" t="s">
        <v>8315</v>
      </c>
      <c r="K3027" t="s">
        <v>11620</v>
      </c>
      <c r="L3027">
        <v>26601001</v>
      </c>
      <c r="M3027">
        <v>1020202000500</v>
      </c>
    </row>
    <row r="3028" spans="1:13" x14ac:dyDescent="0.25">
      <c r="A3028">
        <v>266018831</v>
      </c>
      <c r="B3028" t="s">
        <v>19185</v>
      </c>
      <c r="C3028" t="s">
        <v>19185</v>
      </c>
      <c r="D3028" t="s">
        <v>19899</v>
      </c>
      <c r="E3028" t="s">
        <v>3512</v>
      </c>
      <c r="F3028" t="s">
        <v>1121</v>
      </c>
      <c r="G3028" t="s">
        <v>15957</v>
      </c>
      <c r="H3028" t="s">
        <v>15994</v>
      </c>
      <c r="I3028">
        <v>0</v>
      </c>
      <c r="J3028" t="s">
        <v>8315</v>
      </c>
      <c r="K3028" t="s">
        <v>11621</v>
      </c>
      <c r="L3028">
        <v>26601001</v>
      </c>
      <c r="M3028">
        <v>1020201997529</v>
      </c>
    </row>
    <row r="3029" spans="1:13" x14ac:dyDescent="0.25">
      <c r="A3029">
        <v>266018856</v>
      </c>
      <c r="B3029" t="s">
        <v>19186</v>
      </c>
      <c r="C3029" t="s">
        <v>19186</v>
      </c>
      <c r="D3029" t="s">
        <v>19899</v>
      </c>
      <c r="E3029" t="s">
        <v>3468</v>
      </c>
      <c r="F3029" t="s">
        <v>3469</v>
      </c>
      <c r="G3029" t="s">
        <v>15957</v>
      </c>
      <c r="H3029" t="s">
        <v>15994</v>
      </c>
      <c r="I3029">
        <v>0</v>
      </c>
      <c r="J3029" t="s">
        <v>8416</v>
      </c>
      <c r="K3029" t="s">
        <v>11622</v>
      </c>
      <c r="L3029">
        <v>26601001</v>
      </c>
      <c r="M3029">
        <v>1020201997111</v>
      </c>
    </row>
    <row r="3030" spans="1:13" x14ac:dyDescent="0.25">
      <c r="A3030">
        <v>266018863</v>
      </c>
      <c r="B3030" t="s">
        <v>19187</v>
      </c>
      <c r="C3030" t="s">
        <v>19187</v>
      </c>
      <c r="D3030" t="s">
        <v>19899</v>
      </c>
      <c r="E3030" t="s">
        <v>3549</v>
      </c>
      <c r="F3030" t="s">
        <v>321</v>
      </c>
      <c r="G3030" t="s">
        <v>15957</v>
      </c>
      <c r="H3030" t="s">
        <v>15994</v>
      </c>
      <c r="I3030">
        <v>0</v>
      </c>
      <c r="J3030" t="s">
        <v>8315</v>
      </c>
      <c r="K3030" t="s">
        <v>11626</v>
      </c>
      <c r="L3030">
        <v>26601001</v>
      </c>
      <c r="M3030">
        <v>1020201997133</v>
      </c>
    </row>
    <row r="3031" spans="1:13" x14ac:dyDescent="0.25">
      <c r="A3031">
        <v>266018870</v>
      </c>
      <c r="B3031" t="s">
        <v>19188</v>
      </c>
      <c r="C3031" t="s">
        <v>19188</v>
      </c>
      <c r="D3031" t="s">
        <v>19899</v>
      </c>
      <c r="E3031" t="s">
        <v>3384</v>
      </c>
      <c r="F3031" t="s">
        <v>321</v>
      </c>
      <c r="G3031" t="s">
        <v>15957</v>
      </c>
      <c r="H3031" t="s">
        <v>15994</v>
      </c>
      <c r="I3031">
        <v>0</v>
      </c>
      <c r="J3031" t="s">
        <v>8315</v>
      </c>
      <c r="K3031" t="s">
        <v>11628</v>
      </c>
      <c r="L3031">
        <v>26601001</v>
      </c>
      <c r="M3031">
        <v>1020201997166</v>
      </c>
    </row>
    <row r="3032" spans="1:13" x14ac:dyDescent="0.25">
      <c r="A3032">
        <v>266018944</v>
      </c>
      <c r="B3032" t="s">
        <v>19189</v>
      </c>
      <c r="C3032" t="s">
        <v>19189</v>
      </c>
      <c r="D3032" t="s">
        <v>19899</v>
      </c>
      <c r="E3032" t="s">
        <v>3414</v>
      </c>
      <c r="F3032" t="s">
        <v>321</v>
      </c>
      <c r="G3032" t="s">
        <v>15957</v>
      </c>
      <c r="H3032" t="s">
        <v>15994</v>
      </c>
      <c r="I3032">
        <v>0</v>
      </c>
      <c r="J3032" t="s">
        <v>8315</v>
      </c>
      <c r="K3032" t="s">
        <v>11630</v>
      </c>
      <c r="L3032">
        <v>26601001</v>
      </c>
      <c r="M3032">
        <v>1020201998574</v>
      </c>
    </row>
    <row r="3033" spans="1:13" x14ac:dyDescent="0.25">
      <c r="A3033">
        <v>266018951</v>
      </c>
      <c r="B3033" t="s">
        <v>19190</v>
      </c>
      <c r="C3033" t="s">
        <v>19190</v>
      </c>
      <c r="D3033" t="s">
        <v>19899</v>
      </c>
      <c r="E3033" t="s">
        <v>3408</v>
      </c>
      <c r="F3033" t="s">
        <v>414</v>
      </c>
      <c r="G3033" t="s">
        <v>15957</v>
      </c>
      <c r="H3033" t="s">
        <v>15994</v>
      </c>
      <c r="I3033">
        <v>0</v>
      </c>
      <c r="J3033" t="s">
        <v>8315</v>
      </c>
      <c r="K3033" t="s">
        <v>11632</v>
      </c>
      <c r="L3033">
        <v>26601001</v>
      </c>
      <c r="M3033">
        <v>1020201997386</v>
      </c>
    </row>
    <row r="3034" spans="1:13" x14ac:dyDescent="0.25">
      <c r="A3034">
        <v>266018969</v>
      </c>
      <c r="B3034" t="s">
        <v>19191</v>
      </c>
      <c r="C3034" t="s">
        <v>19191</v>
      </c>
      <c r="D3034" t="s">
        <v>19899</v>
      </c>
      <c r="E3034" t="s">
        <v>3429</v>
      </c>
      <c r="F3034" t="s">
        <v>321</v>
      </c>
      <c r="G3034" t="s">
        <v>15957</v>
      </c>
      <c r="H3034" t="s">
        <v>15994</v>
      </c>
      <c r="I3034">
        <v>0</v>
      </c>
      <c r="J3034" t="s">
        <v>8315</v>
      </c>
      <c r="K3034" t="s">
        <v>11582</v>
      </c>
      <c r="L3034">
        <v>26601001</v>
      </c>
      <c r="M3034">
        <v>1020202000191</v>
      </c>
    </row>
    <row r="3035" spans="1:13" x14ac:dyDescent="0.25">
      <c r="A3035">
        <v>266018983</v>
      </c>
      <c r="B3035" t="s">
        <v>19192</v>
      </c>
      <c r="C3035" t="s">
        <v>19192</v>
      </c>
      <c r="D3035" t="s">
        <v>19899</v>
      </c>
      <c r="E3035" t="s">
        <v>3423</v>
      </c>
      <c r="F3035" t="s">
        <v>414</v>
      </c>
      <c r="G3035" t="s">
        <v>15957</v>
      </c>
      <c r="H3035" t="s">
        <v>15994</v>
      </c>
      <c r="I3035">
        <v>0</v>
      </c>
      <c r="J3035" t="s">
        <v>8315</v>
      </c>
      <c r="K3035" t="s">
        <v>11635</v>
      </c>
      <c r="L3035">
        <v>26601001</v>
      </c>
      <c r="M3035">
        <v>1020201997430</v>
      </c>
    </row>
    <row r="3036" spans="1:13" x14ac:dyDescent="0.25">
      <c r="A3036">
        <v>266018990</v>
      </c>
      <c r="B3036" t="s">
        <v>19193</v>
      </c>
      <c r="C3036" t="s">
        <v>19193</v>
      </c>
      <c r="D3036" t="s">
        <v>19899</v>
      </c>
      <c r="E3036" t="s">
        <v>3524</v>
      </c>
      <c r="F3036" t="s">
        <v>414</v>
      </c>
      <c r="G3036" t="s">
        <v>15957</v>
      </c>
      <c r="H3036" t="s">
        <v>15994</v>
      </c>
      <c r="I3036">
        <v>0</v>
      </c>
      <c r="J3036" t="s">
        <v>8315</v>
      </c>
      <c r="K3036" t="s">
        <v>11637</v>
      </c>
      <c r="L3036">
        <v>26601001</v>
      </c>
      <c r="M3036">
        <v>1020202000026</v>
      </c>
    </row>
    <row r="3037" spans="1:13" x14ac:dyDescent="0.25">
      <c r="A3037">
        <v>266019017</v>
      </c>
      <c r="B3037" t="s">
        <v>19194</v>
      </c>
      <c r="C3037" t="s">
        <v>19194</v>
      </c>
      <c r="D3037" t="s">
        <v>19899</v>
      </c>
      <c r="E3037" t="s">
        <v>3369</v>
      </c>
      <c r="F3037" t="s">
        <v>414</v>
      </c>
      <c r="G3037" t="s">
        <v>15957</v>
      </c>
      <c r="H3037" t="s">
        <v>15994</v>
      </c>
      <c r="I3037">
        <v>0</v>
      </c>
      <c r="J3037" t="s">
        <v>8315</v>
      </c>
      <c r="K3037" t="s">
        <v>11638</v>
      </c>
      <c r="L3037">
        <v>26601001</v>
      </c>
      <c r="M3037">
        <v>1020201997364</v>
      </c>
    </row>
    <row r="3038" spans="1:13" x14ac:dyDescent="0.25">
      <c r="A3038">
        <v>266019049</v>
      </c>
      <c r="B3038" t="s">
        <v>19195</v>
      </c>
      <c r="C3038" t="s">
        <v>19195</v>
      </c>
      <c r="D3038" t="s">
        <v>19899</v>
      </c>
      <c r="E3038" t="s">
        <v>19196</v>
      </c>
      <c r="F3038" t="s">
        <v>414</v>
      </c>
      <c r="G3038" t="s">
        <v>15957</v>
      </c>
      <c r="H3038" t="s">
        <v>15994</v>
      </c>
      <c r="I3038">
        <v>0</v>
      </c>
      <c r="J3038" t="s">
        <v>8315</v>
      </c>
      <c r="K3038" t="s">
        <v>11640</v>
      </c>
      <c r="L3038">
        <v>26601001</v>
      </c>
      <c r="M3038">
        <v>1020201997474</v>
      </c>
    </row>
    <row r="3039" spans="1:13" x14ac:dyDescent="0.25">
      <c r="A3039">
        <v>266019056</v>
      </c>
      <c r="B3039" t="s">
        <v>19197</v>
      </c>
      <c r="C3039" t="s">
        <v>19197</v>
      </c>
      <c r="D3039" t="s">
        <v>19899</v>
      </c>
      <c r="E3039" t="s">
        <v>3396</v>
      </c>
      <c r="F3039" t="s">
        <v>414</v>
      </c>
      <c r="G3039" t="s">
        <v>15957</v>
      </c>
      <c r="H3039" t="s">
        <v>15994</v>
      </c>
      <c r="I3039">
        <v>0</v>
      </c>
      <c r="J3039" t="s">
        <v>8315</v>
      </c>
      <c r="K3039" t="s">
        <v>11641</v>
      </c>
      <c r="L3039">
        <v>26601001</v>
      </c>
      <c r="M3039">
        <v>1020201997122</v>
      </c>
    </row>
    <row r="3040" spans="1:13" x14ac:dyDescent="0.25">
      <c r="A3040">
        <v>266019070</v>
      </c>
      <c r="B3040" t="s">
        <v>19198</v>
      </c>
      <c r="C3040" t="s">
        <v>19198</v>
      </c>
      <c r="D3040" t="s">
        <v>19899</v>
      </c>
      <c r="E3040" t="s">
        <v>3548</v>
      </c>
      <c r="F3040" t="s">
        <v>414</v>
      </c>
      <c r="G3040" t="s">
        <v>15957</v>
      </c>
      <c r="H3040" t="s">
        <v>15994</v>
      </c>
      <c r="I3040">
        <v>0</v>
      </c>
      <c r="J3040" t="s">
        <v>8315</v>
      </c>
      <c r="K3040" t="s">
        <v>11642</v>
      </c>
      <c r="L3040">
        <v>26601001</v>
      </c>
      <c r="M3040">
        <v>1020201997320</v>
      </c>
    </row>
    <row r="3041" spans="1:13" x14ac:dyDescent="0.25">
      <c r="A3041">
        <v>266019105</v>
      </c>
      <c r="B3041" t="s">
        <v>19199</v>
      </c>
      <c r="C3041" t="s">
        <v>19199</v>
      </c>
      <c r="D3041" t="s">
        <v>19899</v>
      </c>
      <c r="E3041" t="s">
        <v>3533</v>
      </c>
      <c r="F3041" t="s">
        <v>414</v>
      </c>
      <c r="G3041" t="s">
        <v>15957</v>
      </c>
      <c r="H3041" t="s">
        <v>15994</v>
      </c>
      <c r="I3041">
        <v>0</v>
      </c>
      <c r="J3041" t="s">
        <v>8315</v>
      </c>
      <c r="K3041" t="s">
        <v>11644</v>
      </c>
      <c r="L3041">
        <v>26601001</v>
      </c>
      <c r="M3041">
        <v>1020201997518</v>
      </c>
    </row>
    <row r="3042" spans="1:13" x14ac:dyDescent="0.25">
      <c r="A3042">
        <v>266019137</v>
      </c>
      <c r="B3042" t="s">
        <v>19200</v>
      </c>
      <c r="C3042" t="s">
        <v>19200</v>
      </c>
      <c r="D3042" t="s">
        <v>19899</v>
      </c>
      <c r="E3042" t="s">
        <v>3521</v>
      </c>
      <c r="F3042" t="s">
        <v>321</v>
      </c>
      <c r="G3042" t="s">
        <v>15957</v>
      </c>
      <c r="H3042" t="s">
        <v>15994</v>
      </c>
      <c r="I3042">
        <v>0</v>
      </c>
      <c r="J3042" t="s">
        <v>8315</v>
      </c>
      <c r="K3042" t="s">
        <v>11645</v>
      </c>
      <c r="L3042">
        <v>26601001</v>
      </c>
      <c r="M3042">
        <v>1020201997309</v>
      </c>
    </row>
    <row r="3043" spans="1:13" x14ac:dyDescent="0.25">
      <c r="A3043">
        <v>266019169</v>
      </c>
      <c r="B3043" t="s">
        <v>19201</v>
      </c>
      <c r="C3043" t="s">
        <v>19201</v>
      </c>
      <c r="D3043" t="s">
        <v>19899</v>
      </c>
      <c r="E3043" t="s">
        <v>19202</v>
      </c>
      <c r="F3043" t="s">
        <v>321</v>
      </c>
      <c r="G3043" t="s">
        <v>15957</v>
      </c>
      <c r="H3043" t="s">
        <v>15994</v>
      </c>
      <c r="I3043">
        <v>0</v>
      </c>
      <c r="J3043" t="s">
        <v>8315</v>
      </c>
      <c r="K3043" t="s">
        <v>11647</v>
      </c>
      <c r="L3043">
        <v>26601001</v>
      </c>
      <c r="M3043">
        <v>1020201998200</v>
      </c>
    </row>
    <row r="3044" spans="1:13" x14ac:dyDescent="0.25">
      <c r="A3044">
        <v>266019200</v>
      </c>
      <c r="B3044" t="s">
        <v>19203</v>
      </c>
      <c r="C3044" t="s">
        <v>19203</v>
      </c>
      <c r="D3044" t="s">
        <v>19899</v>
      </c>
      <c r="E3044" t="s">
        <v>19204</v>
      </c>
      <c r="F3044" t="s">
        <v>414</v>
      </c>
      <c r="G3044" t="s">
        <v>15957</v>
      </c>
      <c r="H3044" t="s">
        <v>15994</v>
      </c>
      <c r="I3044">
        <v>0</v>
      </c>
      <c r="J3044" t="s">
        <v>8315</v>
      </c>
      <c r="K3044" t="s">
        <v>11649</v>
      </c>
      <c r="L3044">
        <v>26601001</v>
      </c>
      <c r="M3044">
        <v>1020201999212</v>
      </c>
    </row>
    <row r="3045" spans="1:13" x14ac:dyDescent="0.25">
      <c r="A3045">
        <v>266019225</v>
      </c>
      <c r="B3045" t="s">
        <v>19205</v>
      </c>
      <c r="C3045" t="s">
        <v>19205</v>
      </c>
      <c r="D3045" t="s">
        <v>19899</v>
      </c>
      <c r="E3045" t="s">
        <v>3417</v>
      </c>
      <c r="F3045" t="s">
        <v>321</v>
      </c>
      <c r="G3045" t="s">
        <v>15957</v>
      </c>
      <c r="H3045" t="s">
        <v>15994</v>
      </c>
      <c r="I3045">
        <v>0</v>
      </c>
      <c r="J3045" t="s">
        <v>8315</v>
      </c>
      <c r="K3045" t="s">
        <v>11650</v>
      </c>
      <c r="L3045">
        <v>26601001</v>
      </c>
      <c r="M3045">
        <v>1020201999465</v>
      </c>
    </row>
    <row r="3046" spans="1:13" x14ac:dyDescent="0.25">
      <c r="A3046">
        <v>266019240</v>
      </c>
      <c r="B3046" t="s">
        <v>19206</v>
      </c>
      <c r="C3046" t="s">
        <v>19206</v>
      </c>
      <c r="D3046" t="s">
        <v>19899</v>
      </c>
      <c r="E3046" t="s">
        <v>3465</v>
      </c>
      <c r="F3046" t="s">
        <v>321</v>
      </c>
      <c r="G3046" t="s">
        <v>15957</v>
      </c>
      <c r="H3046" t="s">
        <v>15994</v>
      </c>
      <c r="I3046">
        <v>0</v>
      </c>
      <c r="J3046" t="s">
        <v>8315</v>
      </c>
      <c r="K3046" t="s">
        <v>11622</v>
      </c>
      <c r="L3046">
        <v>26601001</v>
      </c>
      <c r="M3046">
        <v>1020201997760</v>
      </c>
    </row>
    <row r="3047" spans="1:13" x14ac:dyDescent="0.25">
      <c r="A3047">
        <v>266019360</v>
      </c>
      <c r="B3047" t="s">
        <v>19207</v>
      </c>
      <c r="C3047" t="s">
        <v>19207</v>
      </c>
      <c r="D3047" t="s">
        <v>19899</v>
      </c>
      <c r="E3047" t="s">
        <v>3496</v>
      </c>
      <c r="F3047" t="s">
        <v>414</v>
      </c>
      <c r="G3047" t="s">
        <v>15957</v>
      </c>
      <c r="H3047" t="s">
        <v>15994</v>
      </c>
      <c r="I3047">
        <v>0</v>
      </c>
      <c r="J3047" t="s">
        <v>8315</v>
      </c>
      <c r="K3047" t="s">
        <v>11653</v>
      </c>
      <c r="L3047">
        <v>26601001</v>
      </c>
      <c r="M3047">
        <v>1020201996396</v>
      </c>
    </row>
    <row r="3048" spans="1:13" x14ac:dyDescent="0.25">
      <c r="A3048">
        <v>266019426</v>
      </c>
      <c r="B3048" t="s">
        <v>19208</v>
      </c>
      <c r="C3048" t="s">
        <v>19208</v>
      </c>
      <c r="D3048" t="s">
        <v>19899</v>
      </c>
      <c r="E3048" t="s">
        <v>3530</v>
      </c>
      <c r="F3048" t="s">
        <v>321</v>
      </c>
      <c r="G3048" t="s">
        <v>15957</v>
      </c>
      <c r="H3048" t="s">
        <v>15994</v>
      </c>
      <c r="I3048">
        <v>0</v>
      </c>
      <c r="J3048" t="s">
        <v>8315</v>
      </c>
      <c r="K3048" t="s">
        <v>11655</v>
      </c>
      <c r="L3048">
        <v>26601001</v>
      </c>
      <c r="M3048">
        <v>1020201998398</v>
      </c>
    </row>
    <row r="3049" spans="1:13" x14ac:dyDescent="0.25">
      <c r="A3049">
        <v>266019433</v>
      </c>
      <c r="B3049" t="s">
        <v>19209</v>
      </c>
      <c r="C3049" t="s">
        <v>19209</v>
      </c>
      <c r="D3049" t="s">
        <v>19899</v>
      </c>
      <c r="E3049" t="s">
        <v>19210</v>
      </c>
      <c r="F3049" t="s">
        <v>321</v>
      </c>
      <c r="G3049" t="s">
        <v>15957</v>
      </c>
      <c r="H3049" t="s">
        <v>15994</v>
      </c>
      <c r="I3049">
        <v>0</v>
      </c>
      <c r="J3049" t="s">
        <v>8315</v>
      </c>
      <c r="K3049" t="s">
        <v>11656</v>
      </c>
      <c r="L3049">
        <v>26601001</v>
      </c>
      <c r="M3049">
        <v>1020201996154</v>
      </c>
    </row>
    <row r="3050" spans="1:13" x14ac:dyDescent="0.25">
      <c r="A3050">
        <v>266020862</v>
      </c>
      <c r="B3050" t="s">
        <v>19211</v>
      </c>
      <c r="C3050" t="s">
        <v>19211</v>
      </c>
      <c r="D3050" t="s">
        <v>19899</v>
      </c>
      <c r="E3050" t="s">
        <v>3399</v>
      </c>
      <c r="F3050" t="s">
        <v>414</v>
      </c>
      <c r="G3050" t="s">
        <v>15957</v>
      </c>
      <c r="H3050" t="s">
        <v>15994</v>
      </c>
      <c r="I3050">
        <v>0</v>
      </c>
      <c r="J3050" t="s">
        <v>8315</v>
      </c>
      <c r="K3050" t="s">
        <v>11657</v>
      </c>
      <c r="L3050">
        <v>26601001</v>
      </c>
      <c r="M3050">
        <v>1020201997540</v>
      </c>
    </row>
    <row r="3051" spans="1:13" x14ac:dyDescent="0.25">
      <c r="A3051">
        <v>266021087</v>
      </c>
      <c r="B3051" t="s">
        <v>19212</v>
      </c>
      <c r="C3051" t="s">
        <v>19212</v>
      </c>
      <c r="D3051" t="s">
        <v>19899</v>
      </c>
      <c r="E3051" t="s">
        <v>3542</v>
      </c>
      <c r="F3051" t="s">
        <v>414</v>
      </c>
      <c r="G3051" t="s">
        <v>15957</v>
      </c>
      <c r="H3051" t="s">
        <v>15994</v>
      </c>
      <c r="I3051">
        <v>0</v>
      </c>
      <c r="J3051" t="s">
        <v>8315</v>
      </c>
      <c r="K3051" t="s">
        <v>11659</v>
      </c>
      <c r="L3051">
        <v>26601001</v>
      </c>
      <c r="M3051">
        <v>1020201992777</v>
      </c>
    </row>
    <row r="3052" spans="1:13" x14ac:dyDescent="0.25">
      <c r="A3052">
        <v>266021094</v>
      </c>
      <c r="B3052" t="s">
        <v>19213</v>
      </c>
      <c r="C3052" t="s">
        <v>19213</v>
      </c>
      <c r="D3052" t="s">
        <v>19899</v>
      </c>
      <c r="E3052" t="s">
        <v>3497</v>
      </c>
      <c r="F3052" t="s">
        <v>414</v>
      </c>
      <c r="G3052" t="s">
        <v>15957</v>
      </c>
      <c r="H3052" t="s">
        <v>15994</v>
      </c>
      <c r="I3052">
        <v>0</v>
      </c>
      <c r="J3052" t="s">
        <v>8315</v>
      </c>
      <c r="K3052" t="s">
        <v>11663</v>
      </c>
      <c r="L3052">
        <v>26601001</v>
      </c>
      <c r="M3052">
        <v>1020201992766</v>
      </c>
    </row>
    <row r="3053" spans="1:13" x14ac:dyDescent="0.25">
      <c r="A3053">
        <v>266021111</v>
      </c>
      <c r="B3053" t="s">
        <v>19214</v>
      </c>
      <c r="C3053" t="s">
        <v>19214</v>
      </c>
      <c r="D3053" t="s">
        <v>19899</v>
      </c>
      <c r="E3053" t="s">
        <v>3481</v>
      </c>
      <c r="F3053" t="s">
        <v>414</v>
      </c>
      <c r="G3053" t="s">
        <v>15957</v>
      </c>
      <c r="H3053" t="s">
        <v>15994</v>
      </c>
      <c r="I3053">
        <v>0</v>
      </c>
      <c r="J3053" t="s">
        <v>8315</v>
      </c>
      <c r="K3053" t="s">
        <v>11664</v>
      </c>
      <c r="L3053">
        <v>26601001</v>
      </c>
      <c r="M3053">
        <v>1020201992865</v>
      </c>
    </row>
    <row r="3054" spans="1:13" x14ac:dyDescent="0.25">
      <c r="A3054">
        <v>266021143</v>
      </c>
      <c r="B3054" t="s">
        <v>19215</v>
      </c>
      <c r="C3054" t="s">
        <v>19215</v>
      </c>
      <c r="D3054" t="s">
        <v>19899</v>
      </c>
      <c r="E3054" t="s">
        <v>3500</v>
      </c>
      <c r="F3054" t="s">
        <v>414</v>
      </c>
      <c r="G3054" t="s">
        <v>15957</v>
      </c>
      <c r="H3054" t="s">
        <v>15994</v>
      </c>
      <c r="I3054">
        <v>0</v>
      </c>
      <c r="J3054" t="s">
        <v>8315</v>
      </c>
      <c r="K3054" t="s">
        <v>11666</v>
      </c>
      <c r="L3054">
        <v>26601001</v>
      </c>
      <c r="M3054">
        <v>1020201992909</v>
      </c>
    </row>
    <row r="3055" spans="1:13" x14ac:dyDescent="0.25">
      <c r="A3055">
        <v>266021150</v>
      </c>
      <c r="B3055" t="s">
        <v>19216</v>
      </c>
      <c r="C3055" t="s">
        <v>19216</v>
      </c>
      <c r="D3055" t="s">
        <v>19899</v>
      </c>
      <c r="E3055" t="s">
        <v>3487</v>
      </c>
      <c r="F3055" t="s">
        <v>414</v>
      </c>
      <c r="G3055" t="s">
        <v>15957</v>
      </c>
      <c r="H3055" t="s">
        <v>15994</v>
      </c>
      <c r="I3055">
        <v>0</v>
      </c>
      <c r="J3055" t="s">
        <v>8315</v>
      </c>
      <c r="K3055" t="s">
        <v>11669</v>
      </c>
      <c r="L3055">
        <v>26601001</v>
      </c>
      <c r="M3055">
        <v>1020201992953</v>
      </c>
    </row>
    <row r="3056" spans="1:13" x14ac:dyDescent="0.25">
      <c r="A3056">
        <v>266021168</v>
      </c>
      <c r="B3056" t="s">
        <v>19217</v>
      </c>
      <c r="C3056" t="s">
        <v>19217</v>
      </c>
      <c r="D3056" t="s">
        <v>19899</v>
      </c>
      <c r="E3056" t="s">
        <v>3515</v>
      </c>
      <c r="F3056" t="s">
        <v>414</v>
      </c>
      <c r="G3056" t="s">
        <v>15957</v>
      </c>
      <c r="H3056" t="s">
        <v>15994</v>
      </c>
      <c r="I3056">
        <v>0</v>
      </c>
      <c r="J3056" t="s">
        <v>8315</v>
      </c>
      <c r="K3056" t="s">
        <v>11671</v>
      </c>
      <c r="L3056">
        <v>26601001</v>
      </c>
      <c r="M3056">
        <v>1020201992975</v>
      </c>
    </row>
    <row r="3057" spans="1:13" x14ac:dyDescent="0.25">
      <c r="A3057">
        <v>266021337</v>
      </c>
      <c r="B3057" t="s">
        <v>19218</v>
      </c>
      <c r="C3057" t="s">
        <v>19218</v>
      </c>
      <c r="D3057" t="s">
        <v>19899</v>
      </c>
      <c r="E3057" t="s">
        <v>3475</v>
      </c>
      <c r="F3057" t="s">
        <v>414</v>
      </c>
      <c r="G3057" t="s">
        <v>15957</v>
      </c>
      <c r="H3057" t="s">
        <v>15994</v>
      </c>
      <c r="I3057">
        <v>0</v>
      </c>
      <c r="J3057" t="s">
        <v>8315</v>
      </c>
      <c r="K3057" t="s">
        <v>11673</v>
      </c>
      <c r="L3057">
        <v>26601001</v>
      </c>
      <c r="M3057">
        <v>1020201994207</v>
      </c>
    </row>
    <row r="3058" spans="1:13" x14ac:dyDescent="0.25">
      <c r="A3058">
        <v>266022732</v>
      </c>
      <c r="B3058" t="s">
        <v>19219</v>
      </c>
      <c r="C3058" t="s">
        <v>19219</v>
      </c>
      <c r="D3058" t="s">
        <v>19899</v>
      </c>
      <c r="E3058" t="s">
        <v>3518</v>
      </c>
      <c r="F3058" t="s">
        <v>414</v>
      </c>
      <c r="G3058" t="s">
        <v>15957</v>
      </c>
      <c r="H3058" t="s">
        <v>15994</v>
      </c>
      <c r="I3058">
        <v>0</v>
      </c>
      <c r="J3058" t="s">
        <v>8315</v>
      </c>
      <c r="K3058" t="s">
        <v>11675</v>
      </c>
      <c r="L3058">
        <v>26601001</v>
      </c>
      <c r="M3058">
        <v>1030203386289</v>
      </c>
    </row>
    <row r="3059" spans="1:13" x14ac:dyDescent="0.25">
      <c r="A3059">
        <v>266023038</v>
      </c>
      <c r="B3059" t="s">
        <v>19220</v>
      </c>
      <c r="C3059" t="s">
        <v>19220</v>
      </c>
      <c r="D3059" t="s">
        <v>19899</v>
      </c>
      <c r="E3059" t="s">
        <v>3363</v>
      </c>
      <c r="F3059" t="s">
        <v>321</v>
      </c>
      <c r="G3059" t="s">
        <v>15957</v>
      </c>
      <c r="H3059" t="s">
        <v>15994</v>
      </c>
      <c r="I3059">
        <v>0</v>
      </c>
      <c r="J3059" t="s">
        <v>8315</v>
      </c>
      <c r="K3059" t="s">
        <v>11677</v>
      </c>
      <c r="L3059">
        <v>26601001</v>
      </c>
      <c r="M3059">
        <v>1040203378973</v>
      </c>
    </row>
    <row r="3060" spans="1:13" x14ac:dyDescent="0.25">
      <c r="A3060">
        <v>266028685</v>
      </c>
      <c r="B3060" t="s">
        <v>19221</v>
      </c>
      <c r="C3060" t="s">
        <v>19221</v>
      </c>
      <c r="D3060" t="s">
        <v>19899</v>
      </c>
      <c r="E3060" t="s">
        <v>3478</v>
      </c>
      <c r="F3060" t="s">
        <v>414</v>
      </c>
      <c r="G3060" t="s">
        <v>15957</v>
      </c>
      <c r="H3060" t="s">
        <v>15994</v>
      </c>
      <c r="I3060">
        <v>0</v>
      </c>
      <c r="J3060" t="s">
        <v>8315</v>
      </c>
      <c r="K3060" t="s">
        <v>11679</v>
      </c>
      <c r="L3060">
        <v>26601001</v>
      </c>
      <c r="M3060">
        <v>1070266000397</v>
      </c>
    </row>
    <row r="3061" spans="1:13" x14ac:dyDescent="0.25">
      <c r="A3061">
        <v>266028692</v>
      </c>
      <c r="B3061" t="s">
        <v>19222</v>
      </c>
      <c r="C3061" t="s">
        <v>19222</v>
      </c>
      <c r="D3061" t="s">
        <v>19899</v>
      </c>
      <c r="E3061" t="s">
        <v>3509</v>
      </c>
      <c r="F3061" t="s">
        <v>414</v>
      </c>
      <c r="G3061" t="s">
        <v>15957</v>
      </c>
      <c r="H3061" t="s">
        <v>15994</v>
      </c>
      <c r="I3061">
        <v>0</v>
      </c>
      <c r="J3061" t="s">
        <v>8315</v>
      </c>
      <c r="K3061" t="s">
        <v>11681</v>
      </c>
      <c r="L3061">
        <v>26601001</v>
      </c>
      <c r="M3061">
        <v>1070266000386</v>
      </c>
    </row>
    <row r="3062" spans="1:13" x14ac:dyDescent="0.25">
      <c r="A3062">
        <v>266031254</v>
      </c>
      <c r="B3062" t="s">
        <v>19223</v>
      </c>
      <c r="C3062" t="s">
        <v>19223</v>
      </c>
      <c r="D3062" t="s">
        <v>19899</v>
      </c>
      <c r="E3062" t="s">
        <v>3503</v>
      </c>
      <c r="F3062" t="s">
        <v>1121</v>
      </c>
      <c r="G3062" t="s">
        <v>15957</v>
      </c>
      <c r="H3062" t="s">
        <v>15994</v>
      </c>
      <c r="I3062">
        <v>0</v>
      </c>
      <c r="J3062" t="s">
        <v>8315</v>
      </c>
      <c r="K3062" t="s">
        <v>11682</v>
      </c>
      <c r="L3062">
        <v>26601001</v>
      </c>
      <c r="M3062">
        <v>1080266001397</v>
      </c>
    </row>
    <row r="3063" spans="1:13" x14ac:dyDescent="0.25">
      <c r="A3063">
        <v>266033830</v>
      </c>
      <c r="B3063" t="s">
        <v>19226</v>
      </c>
      <c r="C3063" t="s">
        <v>19226</v>
      </c>
      <c r="D3063" t="s">
        <v>19899</v>
      </c>
      <c r="E3063" t="s">
        <v>3472</v>
      </c>
      <c r="F3063" t="s">
        <v>321</v>
      </c>
      <c r="G3063" t="s">
        <v>15957</v>
      </c>
      <c r="H3063" t="s">
        <v>15994</v>
      </c>
      <c r="I3063">
        <v>0</v>
      </c>
      <c r="J3063" t="s">
        <v>8315</v>
      </c>
      <c r="K3063" t="s">
        <v>11687</v>
      </c>
      <c r="L3063">
        <v>26601001</v>
      </c>
      <c r="M3063">
        <v>1100266000856</v>
      </c>
    </row>
    <row r="3064" spans="1:13" x14ac:dyDescent="0.25">
      <c r="A3064">
        <v>266037016</v>
      </c>
      <c r="B3064" t="s">
        <v>19227</v>
      </c>
      <c r="C3064" t="s">
        <v>19227</v>
      </c>
      <c r="D3064" t="s">
        <v>19899</v>
      </c>
      <c r="E3064" t="s">
        <v>3405</v>
      </c>
      <c r="F3064" t="s">
        <v>414</v>
      </c>
      <c r="G3064" t="s">
        <v>15957</v>
      </c>
      <c r="H3064" t="s">
        <v>15994</v>
      </c>
      <c r="I3064">
        <v>0</v>
      </c>
      <c r="J3064" t="s">
        <v>8315</v>
      </c>
      <c r="K3064" t="s">
        <v>11691</v>
      </c>
      <c r="L3064">
        <v>26601001</v>
      </c>
      <c r="M3064">
        <v>1150280001321</v>
      </c>
    </row>
    <row r="3065" spans="1:13" x14ac:dyDescent="0.25">
      <c r="A3065">
        <v>266043468</v>
      </c>
      <c r="B3065" t="s">
        <v>19228</v>
      </c>
      <c r="C3065" t="s">
        <v>19228</v>
      </c>
      <c r="D3065" t="s">
        <v>19899</v>
      </c>
      <c r="E3065" t="s">
        <v>3402</v>
      </c>
      <c r="F3065" t="s">
        <v>414</v>
      </c>
      <c r="G3065" t="s">
        <v>15957</v>
      </c>
      <c r="H3065" t="s">
        <v>15994</v>
      </c>
      <c r="I3065">
        <v>0</v>
      </c>
      <c r="J3065" t="s">
        <v>8315</v>
      </c>
      <c r="K3065" t="s">
        <v>11693</v>
      </c>
      <c r="L3065">
        <v>26601001</v>
      </c>
      <c r="M3065">
        <v>1140280073383</v>
      </c>
    </row>
    <row r="3066" spans="1:13" x14ac:dyDescent="0.25">
      <c r="A3066">
        <v>267005419</v>
      </c>
      <c r="B3066" t="s">
        <v>19230</v>
      </c>
      <c r="C3066" t="s">
        <v>19230</v>
      </c>
      <c r="D3066" t="s">
        <v>19900</v>
      </c>
      <c r="E3066" t="s">
        <v>3594</v>
      </c>
      <c r="F3066" t="s">
        <v>325</v>
      </c>
      <c r="G3066" t="s">
        <v>15957</v>
      </c>
      <c r="H3066" t="s">
        <v>15994</v>
      </c>
      <c r="I3066">
        <v>0</v>
      </c>
      <c r="J3066" t="s">
        <v>8416</v>
      </c>
      <c r="K3066" t="s">
        <v>11702</v>
      </c>
      <c r="L3066">
        <v>26701001</v>
      </c>
      <c r="M3066">
        <v>1020202037800</v>
      </c>
    </row>
    <row r="3067" spans="1:13" x14ac:dyDescent="0.25">
      <c r="A3067">
        <v>267006910</v>
      </c>
      <c r="B3067" t="s">
        <v>19231</v>
      </c>
      <c r="C3067" t="s">
        <v>19231</v>
      </c>
      <c r="D3067" t="s">
        <v>19900</v>
      </c>
      <c r="E3067" t="s">
        <v>3614</v>
      </c>
      <c r="F3067" t="s">
        <v>321</v>
      </c>
      <c r="G3067" t="s">
        <v>15957</v>
      </c>
      <c r="H3067" t="s">
        <v>15994</v>
      </c>
      <c r="I3067">
        <v>1</v>
      </c>
      <c r="J3067" t="s">
        <v>8315</v>
      </c>
      <c r="K3067" t="s">
        <v>11704</v>
      </c>
      <c r="L3067">
        <v>26701001</v>
      </c>
      <c r="M3067">
        <v>1030202118275</v>
      </c>
    </row>
    <row r="3068" spans="1:13" x14ac:dyDescent="0.25">
      <c r="A3068">
        <v>267006927</v>
      </c>
      <c r="B3068" t="s">
        <v>19232</v>
      </c>
      <c r="C3068" t="s">
        <v>19232</v>
      </c>
      <c r="D3068" t="s">
        <v>19900</v>
      </c>
      <c r="E3068" t="s">
        <v>19233</v>
      </c>
      <c r="F3068" t="s">
        <v>549</v>
      </c>
      <c r="G3068" t="s">
        <v>15957</v>
      </c>
      <c r="H3068" t="s">
        <v>15994</v>
      </c>
      <c r="I3068">
        <v>0</v>
      </c>
      <c r="J3068" t="s">
        <v>8315</v>
      </c>
      <c r="K3068" t="s">
        <v>11706</v>
      </c>
      <c r="L3068">
        <v>26701001</v>
      </c>
      <c r="M3068">
        <v>1020202036920</v>
      </c>
    </row>
    <row r="3069" spans="1:13" x14ac:dyDescent="0.25">
      <c r="A3069">
        <v>267006966</v>
      </c>
      <c r="B3069" t="s">
        <v>19234</v>
      </c>
      <c r="C3069" t="s">
        <v>19234</v>
      </c>
      <c r="D3069" t="s">
        <v>19900</v>
      </c>
      <c r="E3069" t="s">
        <v>3635</v>
      </c>
      <c r="F3069" t="s">
        <v>414</v>
      </c>
      <c r="G3069" t="s">
        <v>15957</v>
      </c>
      <c r="H3069" t="s">
        <v>15994</v>
      </c>
      <c r="I3069">
        <v>0</v>
      </c>
      <c r="J3069" t="s">
        <v>8315</v>
      </c>
      <c r="K3069" t="s">
        <v>11708</v>
      </c>
      <c r="L3069">
        <v>26701001</v>
      </c>
      <c r="M3069">
        <v>1020202037680</v>
      </c>
    </row>
    <row r="3070" spans="1:13" x14ac:dyDescent="0.25">
      <c r="A3070">
        <v>267007007</v>
      </c>
      <c r="B3070" t="s">
        <v>19235</v>
      </c>
      <c r="C3070" t="s">
        <v>19235</v>
      </c>
      <c r="D3070" t="s">
        <v>19900</v>
      </c>
      <c r="E3070" t="s">
        <v>19236</v>
      </c>
      <c r="F3070" t="s">
        <v>321</v>
      </c>
      <c r="G3070" t="s">
        <v>15957</v>
      </c>
      <c r="H3070" t="s">
        <v>15994</v>
      </c>
      <c r="I3070">
        <v>0</v>
      </c>
      <c r="J3070" t="s">
        <v>8315</v>
      </c>
      <c r="K3070" t="s">
        <v>11709</v>
      </c>
      <c r="L3070">
        <v>26701001</v>
      </c>
      <c r="M3070">
        <v>1020202038823</v>
      </c>
    </row>
    <row r="3071" spans="1:13" x14ac:dyDescent="0.25">
      <c r="A3071">
        <v>267007014</v>
      </c>
      <c r="B3071" t="s">
        <v>19237</v>
      </c>
      <c r="C3071" t="s">
        <v>19237</v>
      </c>
      <c r="D3071" t="s">
        <v>19900</v>
      </c>
      <c r="E3071" t="s">
        <v>3591</v>
      </c>
      <c r="F3071" t="s">
        <v>321</v>
      </c>
      <c r="G3071" t="s">
        <v>15957</v>
      </c>
      <c r="H3071" t="s">
        <v>15994</v>
      </c>
      <c r="I3071">
        <v>0</v>
      </c>
      <c r="J3071" t="s">
        <v>8315</v>
      </c>
      <c r="K3071" t="s">
        <v>11711</v>
      </c>
      <c r="L3071">
        <v>26701001</v>
      </c>
      <c r="M3071">
        <v>1020202036986</v>
      </c>
    </row>
    <row r="3072" spans="1:13" x14ac:dyDescent="0.25">
      <c r="A3072">
        <v>267007021</v>
      </c>
      <c r="B3072" t="s">
        <v>19238</v>
      </c>
      <c r="C3072" t="s">
        <v>19238</v>
      </c>
      <c r="D3072" t="s">
        <v>19900</v>
      </c>
      <c r="E3072" t="s">
        <v>3644</v>
      </c>
      <c r="F3072" t="s">
        <v>549</v>
      </c>
      <c r="G3072" t="s">
        <v>15957</v>
      </c>
      <c r="H3072" t="s">
        <v>15994</v>
      </c>
      <c r="I3072">
        <v>0</v>
      </c>
      <c r="J3072" t="s">
        <v>8315</v>
      </c>
      <c r="K3072" t="s">
        <v>11712</v>
      </c>
      <c r="L3072">
        <v>26701001</v>
      </c>
      <c r="M3072">
        <v>1020202037240</v>
      </c>
    </row>
    <row r="3073" spans="1:13" x14ac:dyDescent="0.25">
      <c r="A3073">
        <v>267007078</v>
      </c>
      <c r="B3073" t="s">
        <v>19239</v>
      </c>
      <c r="C3073" t="s">
        <v>19239</v>
      </c>
      <c r="D3073" t="s">
        <v>19900</v>
      </c>
      <c r="E3073" t="s">
        <v>3647</v>
      </c>
      <c r="F3073" t="s">
        <v>549</v>
      </c>
      <c r="G3073" t="s">
        <v>15957</v>
      </c>
      <c r="H3073" t="s">
        <v>15994</v>
      </c>
      <c r="I3073">
        <v>0</v>
      </c>
      <c r="J3073" t="s">
        <v>8315</v>
      </c>
      <c r="K3073" t="s">
        <v>11713</v>
      </c>
      <c r="L3073">
        <v>26701001</v>
      </c>
      <c r="M3073">
        <v>1020202037206</v>
      </c>
    </row>
    <row r="3074" spans="1:13" x14ac:dyDescent="0.25">
      <c r="A3074">
        <v>267007134</v>
      </c>
      <c r="B3074" t="s">
        <v>19240</v>
      </c>
      <c r="C3074" t="s">
        <v>19240</v>
      </c>
      <c r="D3074" t="s">
        <v>19900</v>
      </c>
      <c r="E3074" t="s">
        <v>3603</v>
      </c>
      <c r="F3074" t="s">
        <v>414</v>
      </c>
      <c r="G3074" t="s">
        <v>15957</v>
      </c>
      <c r="H3074" t="s">
        <v>15994</v>
      </c>
      <c r="I3074">
        <v>0</v>
      </c>
      <c r="J3074" t="s">
        <v>8315</v>
      </c>
      <c r="K3074" t="s">
        <v>11714</v>
      </c>
      <c r="L3074">
        <v>26701001</v>
      </c>
      <c r="M3074">
        <v>1030202118319</v>
      </c>
    </row>
    <row r="3075" spans="1:13" x14ac:dyDescent="0.25">
      <c r="A3075">
        <v>267007141</v>
      </c>
      <c r="B3075" t="s">
        <v>19241</v>
      </c>
      <c r="C3075" t="s">
        <v>19241</v>
      </c>
      <c r="D3075" t="s">
        <v>19900</v>
      </c>
      <c r="E3075" t="s">
        <v>3620</v>
      </c>
      <c r="F3075" t="s">
        <v>321</v>
      </c>
      <c r="G3075" t="s">
        <v>15957</v>
      </c>
      <c r="H3075" t="s">
        <v>15994</v>
      </c>
      <c r="I3075">
        <v>0</v>
      </c>
      <c r="J3075" t="s">
        <v>8315</v>
      </c>
      <c r="K3075" t="s">
        <v>11715</v>
      </c>
      <c r="L3075">
        <v>26701001</v>
      </c>
      <c r="M3075">
        <v>1020202037151</v>
      </c>
    </row>
    <row r="3076" spans="1:13" x14ac:dyDescent="0.25">
      <c r="A3076">
        <v>267007180</v>
      </c>
      <c r="B3076" t="s">
        <v>19242</v>
      </c>
      <c r="C3076" t="s">
        <v>19242</v>
      </c>
      <c r="D3076" t="s">
        <v>19900</v>
      </c>
      <c r="E3076" t="s">
        <v>3563</v>
      </c>
      <c r="F3076" t="s">
        <v>321</v>
      </c>
      <c r="G3076" t="s">
        <v>15957</v>
      </c>
      <c r="H3076" t="s">
        <v>15994</v>
      </c>
      <c r="I3076">
        <v>0</v>
      </c>
      <c r="J3076" t="s">
        <v>8315</v>
      </c>
      <c r="K3076" t="s">
        <v>11717</v>
      </c>
      <c r="L3076">
        <v>26701001</v>
      </c>
      <c r="M3076">
        <v>1020202037107</v>
      </c>
    </row>
    <row r="3077" spans="1:13" x14ac:dyDescent="0.25">
      <c r="A3077">
        <v>267007208</v>
      </c>
      <c r="B3077" t="s">
        <v>19243</v>
      </c>
      <c r="C3077" t="s">
        <v>19243</v>
      </c>
      <c r="D3077" t="s">
        <v>19900</v>
      </c>
      <c r="E3077" t="s">
        <v>3578</v>
      </c>
      <c r="F3077" t="s">
        <v>321</v>
      </c>
      <c r="G3077" t="s">
        <v>15957</v>
      </c>
      <c r="H3077" t="s">
        <v>15994</v>
      </c>
      <c r="I3077">
        <v>0</v>
      </c>
      <c r="J3077" t="s">
        <v>8315</v>
      </c>
      <c r="K3077" t="s">
        <v>11718</v>
      </c>
      <c r="L3077">
        <v>26701001</v>
      </c>
      <c r="M3077">
        <v>1020202037690</v>
      </c>
    </row>
    <row r="3078" spans="1:13" x14ac:dyDescent="0.25">
      <c r="A3078">
        <v>267007215</v>
      </c>
      <c r="B3078" t="s">
        <v>19244</v>
      </c>
      <c r="C3078" t="s">
        <v>19244</v>
      </c>
      <c r="D3078" t="s">
        <v>19900</v>
      </c>
      <c r="E3078" t="s">
        <v>19245</v>
      </c>
      <c r="F3078" t="s">
        <v>321</v>
      </c>
      <c r="G3078" t="s">
        <v>15957</v>
      </c>
      <c r="H3078" t="s">
        <v>15994</v>
      </c>
      <c r="I3078">
        <v>0</v>
      </c>
      <c r="J3078" t="s">
        <v>8315</v>
      </c>
      <c r="K3078" t="s">
        <v>11720</v>
      </c>
      <c r="L3078">
        <v>26701001</v>
      </c>
      <c r="M3078">
        <v>1020202037250</v>
      </c>
    </row>
    <row r="3079" spans="1:13" x14ac:dyDescent="0.25">
      <c r="A3079">
        <v>267007222</v>
      </c>
      <c r="B3079" t="s">
        <v>19246</v>
      </c>
      <c r="C3079" t="s">
        <v>19246</v>
      </c>
      <c r="D3079" t="s">
        <v>19900</v>
      </c>
      <c r="E3079" t="s">
        <v>3555</v>
      </c>
      <c r="F3079" t="s">
        <v>549</v>
      </c>
      <c r="G3079" t="s">
        <v>15957</v>
      </c>
      <c r="H3079" t="s">
        <v>15994</v>
      </c>
      <c r="I3079">
        <v>0</v>
      </c>
      <c r="J3079" t="s">
        <v>8315</v>
      </c>
      <c r="K3079" t="s">
        <v>11721</v>
      </c>
      <c r="L3079">
        <v>26701001</v>
      </c>
      <c r="M3079">
        <v>1020202037712</v>
      </c>
    </row>
    <row r="3080" spans="1:13" x14ac:dyDescent="0.25">
      <c r="A3080">
        <v>267007286</v>
      </c>
      <c r="B3080" t="s">
        <v>19247</v>
      </c>
      <c r="C3080" t="s">
        <v>19247</v>
      </c>
      <c r="D3080" t="s">
        <v>19900</v>
      </c>
      <c r="E3080" t="s">
        <v>3626</v>
      </c>
      <c r="F3080" t="s">
        <v>321</v>
      </c>
      <c r="G3080" t="s">
        <v>15957</v>
      </c>
      <c r="H3080" t="s">
        <v>15994</v>
      </c>
      <c r="I3080">
        <v>0</v>
      </c>
      <c r="J3080" t="s">
        <v>8315</v>
      </c>
      <c r="K3080" t="s">
        <v>11723</v>
      </c>
      <c r="L3080">
        <v>26701001</v>
      </c>
      <c r="M3080">
        <v>1020202038889</v>
      </c>
    </row>
    <row r="3081" spans="1:13" x14ac:dyDescent="0.25">
      <c r="A3081">
        <v>267007303</v>
      </c>
      <c r="B3081" t="s">
        <v>19248</v>
      </c>
      <c r="C3081" t="s">
        <v>19248</v>
      </c>
      <c r="D3081" t="s">
        <v>19900</v>
      </c>
      <c r="E3081" t="s">
        <v>3566</v>
      </c>
      <c r="F3081" t="s">
        <v>321</v>
      </c>
      <c r="G3081" t="s">
        <v>15957</v>
      </c>
      <c r="H3081" t="s">
        <v>15994</v>
      </c>
      <c r="I3081">
        <v>0</v>
      </c>
      <c r="J3081" t="s">
        <v>8315</v>
      </c>
      <c r="K3081" t="s">
        <v>11725</v>
      </c>
      <c r="L3081">
        <v>26701001</v>
      </c>
      <c r="M3081">
        <v>1020202037900</v>
      </c>
    </row>
    <row r="3082" spans="1:13" x14ac:dyDescent="0.25">
      <c r="A3082">
        <v>267007328</v>
      </c>
      <c r="B3082" t="s">
        <v>19249</v>
      </c>
      <c r="C3082" t="s">
        <v>19249</v>
      </c>
      <c r="D3082" t="s">
        <v>19900</v>
      </c>
      <c r="E3082" t="s">
        <v>3609</v>
      </c>
      <c r="F3082" t="s">
        <v>321</v>
      </c>
      <c r="G3082" t="s">
        <v>15957</v>
      </c>
      <c r="H3082" t="s">
        <v>15994</v>
      </c>
      <c r="I3082">
        <v>0</v>
      </c>
      <c r="J3082" t="s">
        <v>8315</v>
      </c>
      <c r="K3082" t="s">
        <v>11726</v>
      </c>
      <c r="L3082">
        <v>26701001</v>
      </c>
      <c r="M3082">
        <v>1020202037118</v>
      </c>
    </row>
    <row r="3083" spans="1:13" x14ac:dyDescent="0.25">
      <c r="A3083">
        <v>267007670</v>
      </c>
      <c r="B3083" t="s">
        <v>19250</v>
      </c>
      <c r="C3083" t="s">
        <v>19250</v>
      </c>
      <c r="D3083" t="s">
        <v>19900</v>
      </c>
      <c r="E3083" t="s">
        <v>3581</v>
      </c>
      <c r="F3083" t="s">
        <v>321</v>
      </c>
      <c r="G3083" t="s">
        <v>15957</v>
      </c>
      <c r="H3083" t="s">
        <v>15994</v>
      </c>
      <c r="I3083">
        <v>0</v>
      </c>
      <c r="J3083" t="s">
        <v>8315</v>
      </c>
      <c r="K3083" t="s">
        <v>11727</v>
      </c>
      <c r="L3083">
        <v>26701001</v>
      </c>
      <c r="M3083">
        <v>1020202038757</v>
      </c>
    </row>
    <row r="3084" spans="1:13" x14ac:dyDescent="0.25">
      <c r="A3084">
        <v>267007744</v>
      </c>
      <c r="B3084" t="s">
        <v>19251</v>
      </c>
      <c r="C3084" t="s">
        <v>19251</v>
      </c>
      <c r="D3084" t="s">
        <v>19900</v>
      </c>
      <c r="E3084" t="s">
        <v>3589</v>
      </c>
      <c r="F3084" t="s">
        <v>549</v>
      </c>
      <c r="G3084" t="s">
        <v>15957</v>
      </c>
      <c r="H3084" t="s">
        <v>15994</v>
      </c>
      <c r="I3084">
        <v>0</v>
      </c>
      <c r="J3084" t="s">
        <v>8315</v>
      </c>
      <c r="K3084" t="s">
        <v>11728</v>
      </c>
      <c r="L3084">
        <v>26701001</v>
      </c>
      <c r="M3084">
        <v>1020202037657</v>
      </c>
    </row>
    <row r="3085" spans="1:13" x14ac:dyDescent="0.25">
      <c r="A3085">
        <v>267007751</v>
      </c>
      <c r="B3085" t="s">
        <v>19252</v>
      </c>
      <c r="C3085" t="s">
        <v>19252</v>
      </c>
      <c r="D3085" t="s">
        <v>19900</v>
      </c>
      <c r="E3085" t="s">
        <v>3632</v>
      </c>
      <c r="F3085" t="s">
        <v>321</v>
      </c>
      <c r="G3085" t="s">
        <v>15957</v>
      </c>
      <c r="H3085" t="s">
        <v>15994</v>
      </c>
      <c r="I3085">
        <v>0</v>
      </c>
      <c r="J3085" t="s">
        <v>8315</v>
      </c>
      <c r="K3085" t="s">
        <v>11730</v>
      </c>
      <c r="L3085">
        <v>26701001</v>
      </c>
      <c r="M3085">
        <v>1020202037272</v>
      </c>
    </row>
    <row r="3086" spans="1:13" x14ac:dyDescent="0.25">
      <c r="A3086">
        <v>267007800</v>
      </c>
      <c r="B3086" t="s">
        <v>19253</v>
      </c>
      <c r="C3086" t="s">
        <v>19253</v>
      </c>
      <c r="D3086" t="s">
        <v>19900</v>
      </c>
      <c r="E3086" t="s">
        <v>3629</v>
      </c>
      <c r="F3086" t="s">
        <v>321</v>
      </c>
      <c r="G3086" t="s">
        <v>15957</v>
      </c>
      <c r="H3086" t="s">
        <v>15994</v>
      </c>
      <c r="I3086">
        <v>0</v>
      </c>
      <c r="J3086" t="s">
        <v>8315</v>
      </c>
      <c r="K3086" t="s">
        <v>11732</v>
      </c>
      <c r="L3086">
        <v>26701001</v>
      </c>
      <c r="M3086">
        <v>1020202037173</v>
      </c>
    </row>
    <row r="3087" spans="1:13" x14ac:dyDescent="0.25">
      <c r="A3087">
        <v>267007818</v>
      </c>
      <c r="B3087" t="s">
        <v>19254</v>
      </c>
      <c r="C3087" t="s">
        <v>19254</v>
      </c>
      <c r="D3087" t="s">
        <v>19900</v>
      </c>
      <c r="E3087" t="s">
        <v>3638</v>
      </c>
      <c r="F3087" t="s">
        <v>321</v>
      </c>
      <c r="G3087" t="s">
        <v>15957</v>
      </c>
      <c r="H3087" t="s">
        <v>15994</v>
      </c>
      <c r="I3087">
        <v>0</v>
      </c>
      <c r="J3087" t="s">
        <v>8315</v>
      </c>
      <c r="K3087" t="s">
        <v>11734</v>
      </c>
      <c r="L3087">
        <v>26701001</v>
      </c>
      <c r="M3087">
        <v>1020202037460</v>
      </c>
    </row>
    <row r="3088" spans="1:13" x14ac:dyDescent="0.25">
      <c r="A3088">
        <v>267008258</v>
      </c>
      <c r="B3088" t="s">
        <v>19255</v>
      </c>
      <c r="C3088" t="s">
        <v>19255</v>
      </c>
      <c r="D3088" t="s">
        <v>19900</v>
      </c>
      <c r="E3088" t="s">
        <v>3653</v>
      </c>
      <c r="F3088" t="s">
        <v>549</v>
      </c>
      <c r="G3088" t="s">
        <v>15957</v>
      </c>
      <c r="H3088" t="s">
        <v>15994</v>
      </c>
      <c r="I3088">
        <v>0</v>
      </c>
      <c r="J3088" t="s">
        <v>8315</v>
      </c>
      <c r="K3088" t="s">
        <v>11737</v>
      </c>
      <c r="L3088">
        <v>26701001</v>
      </c>
      <c r="M3088">
        <v>1020202037701</v>
      </c>
    </row>
    <row r="3089" spans="1:13" x14ac:dyDescent="0.25">
      <c r="A3089">
        <v>267008321</v>
      </c>
      <c r="B3089" t="s">
        <v>19256</v>
      </c>
      <c r="C3089" t="s">
        <v>19256</v>
      </c>
      <c r="D3089" t="s">
        <v>19900</v>
      </c>
      <c r="E3089" t="s">
        <v>3617</v>
      </c>
      <c r="F3089" t="s">
        <v>414</v>
      </c>
      <c r="G3089" t="s">
        <v>15957</v>
      </c>
      <c r="H3089" t="s">
        <v>15994</v>
      </c>
      <c r="I3089">
        <v>0</v>
      </c>
      <c r="J3089" t="s">
        <v>8315</v>
      </c>
      <c r="K3089" t="s">
        <v>11738</v>
      </c>
      <c r="L3089">
        <v>26701001</v>
      </c>
      <c r="M3089">
        <v>1030202118308</v>
      </c>
    </row>
    <row r="3090" spans="1:13" x14ac:dyDescent="0.25">
      <c r="A3090">
        <v>267008339</v>
      </c>
      <c r="B3090" t="s">
        <v>19257</v>
      </c>
      <c r="C3090" t="s">
        <v>19257</v>
      </c>
      <c r="D3090" t="s">
        <v>19900</v>
      </c>
      <c r="E3090" t="s">
        <v>3597</v>
      </c>
      <c r="F3090" t="s">
        <v>549</v>
      </c>
      <c r="G3090" t="s">
        <v>15957</v>
      </c>
      <c r="H3090" t="s">
        <v>15994</v>
      </c>
      <c r="I3090">
        <v>0</v>
      </c>
      <c r="J3090" t="s">
        <v>8315</v>
      </c>
      <c r="K3090" t="s">
        <v>11740</v>
      </c>
      <c r="L3090">
        <v>26701001</v>
      </c>
      <c r="M3090">
        <v>1020202037679</v>
      </c>
    </row>
    <row r="3091" spans="1:13" x14ac:dyDescent="0.25">
      <c r="A3091">
        <v>267008385</v>
      </c>
      <c r="B3091" t="s">
        <v>19258</v>
      </c>
      <c r="C3091" t="s">
        <v>19258</v>
      </c>
      <c r="D3091" t="s">
        <v>19900</v>
      </c>
      <c r="E3091" t="s">
        <v>3560</v>
      </c>
      <c r="F3091" t="s">
        <v>414</v>
      </c>
      <c r="G3091" t="s">
        <v>15957</v>
      </c>
      <c r="H3091" t="s">
        <v>15994</v>
      </c>
      <c r="I3091">
        <v>0</v>
      </c>
      <c r="J3091" t="s">
        <v>8315</v>
      </c>
      <c r="K3091" t="s">
        <v>11742</v>
      </c>
      <c r="L3091">
        <v>26701001</v>
      </c>
      <c r="M3091">
        <v>1020202037668</v>
      </c>
    </row>
    <row r="3092" spans="1:13" x14ac:dyDescent="0.25">
      <c r="A3092">
        <v>267008917</v>
      </c>
      <c r="B3092" t="s">
        <v>19261</v>
      </c>
      <c r="C3092" t="s">
        <v>19261</v>
      </c>
      <c r="D3092" t="s">
        <v>19900</v>
      </c>
      <c r="E3092" t="s">
        <v>3569</v>
      </c>
      <c r="F3092" t="s">
        <v>414</v>
      </c>
      <c r="G3092" t="s">
        <v>15957</v>
      </c>
      <c r="H3092" t="s">
        <v>15994</v>
      </c>
      <c r="I3092">
        <v>0</v>
      </c>
      <c r="J3092" t="s">
        <v>8315</v>
      </c>
      <c r="K3092" t="s">
        <v>11744</v>
      </c>
      <c r="L3092">
        <v>26701001</v>
      </c>
      <c r="M3092">
        <v>1020202037184</v>
      </c>
    </row>
    <row r="3093" spans="1:13" x14ac:dyDescent="0.25">
      <c r="A3093">
        <v>267009396</v>
      </c>
      <c r="B3093" t="s">
        <v>19262</v>
      </c>
      <c r="C3093" t="s">
        <v>19262</v>
      </c>
      <c r="D3093" t="s">
        <v>19900</v>
      </c>
      <c r="E3093" t="s">
        <v>3650</v>
      </c>
      <c r="F3093" t="s">
        <v>321</v>
      </c>
      <c r="G3093" t="s">
        <v>15957</v>
      </c>
      <c r="H3093" t="s">
        <v>15994</v>
      </c>
      <c r="I3093">
        <v>0</v>
      </c>
      <c r="J3093" t="s">
        <v>8315</v>
      </c>
      <c r="K3093" t="s">
        <v>11745</v>
      </c>
      <c r="L3093">
        <v>26701001</v>
      </c>
      <c r="M3093">
        <v>1020202036876</v>
      </c>
    </row>
    <row r="3094" spans="1:13" x14ac:dyDescent="0.25">
      <c r="A3094">
        <v>267012078</v>
      </c>
      <c r="B3094" t="s">
        <v>19263</v>
      </c>
      <c r="C3094" t="s">
        <v>19263</v>
      </c>
      <c r="D3094" t="s">
        <v>19900</v>
      </c>
      <c r="E3094" t="s">
        <v>7931</v>
      </c>
      <c r="F3094" t="s">
        <v>321</v>
      </c>
      <c r="G3094" t="s">
        <v>15957</v>
      </c>
      <c r="H3094" t="s">
        <v>15994</v>
      </c>
      <c r="I3094">
        <v>0</v>
      </c>
      <c r="J3094" t="s">
        <v>8315</v>
      </c>
      <c r="K3094" t="s">
        <v>11749</v>
      </c>
      <c r="L3094">
        <v>26701001</v>
      </c>
      <c r="M3094">
        <v>1060267007866</v>
      </c>
    </row>
    <row r="3095" spans="1:13" x14ac:dyDescent="0.25">
      <c r="A3095">
        <v>267015304</v>
      </c>
      <c r="B3095" t="s">
        <v>19264</v>
      </c>
      <c r="C3095" t="s">
        <v>19264</v>
      </c>
      <c r="D3095" t="s">
        <v>19900</v>
      </c>
      <c r="E3095" t="s">
        <v>3575</v>
      </c>
      <c r="F3095" t="s">
        <v>549</v>
      </c>
      <c r="G3095" t="s">
        <v>15957</v>
      </c>
      <c r="H3095" t="s">
        <v>15994</v>
      </c>
      <c r="I3095">
        <v>0</v>
      </c>
      <c r="J3095" t="s">
        <v>8315</v>
      </c>
      <c r="K3095" t="s">
        <v>11751</v>
      </c>
      <c r="L3095">
        <v>26701001</v>
      </c>
      <c r="M3095">
        <v>1090267001703</v>
      </c>
    </row>
    <row r="3096" spans="1:13" x14ac:dyDescent="0.25">
      <c r="A3096">
        <v>267015424</v>
      </c>
      <c r="B3096" t="s">
        <v>19265</v>
      </c>
      <c r="C3096" t="s">
        <v>19265</v>
      </c>
      <c r="D3096" t="s">
        <v>19900</v>
      </c>
      <c r="E3096" t="s">
        <v>3641</v>
      </c>
      <c r="F3096" t="s">
        <v>414</v>
      </c>
      <c r="G3096" t="s">
        <v>15957</v>
      </c>
      <c r="H3096" t="s">
        <v>15994</v>
      </c>
      <c r="I3096">
        <v>0</v>
      </c>
      <c r="J3096" t="s">
        <v>8315</v>
      </c>
      <c r="K3096" t="s">
        <v>11753</v>
      </c>
      <c r="L3096">
        <v>26701001</v>
      </c>
      <c r="M3096">
        <v>1090267002198</v>
      </c>
    </row>
    <row r="3097" spans="1:13" x14ac:dyDescent="0.25">
      <c r="A3097">
        <v>267017703</v>
      </c>
      <c r="B3097" t="s">
        <v>19266</v>
      </c>
      <c r="C3097" t="s">
        <v>19266</v>
      </c>
      <c r="D3097" t="s">
        <v>19900</v>
      </c>
      <c r="E3097" t="s">
        <v>3600</v>
      </c>
      <c r="F3097" t="s">
        <v>321</v>
      </c>
      <c r="G3097" t="s">
        <v>15957</v>
      </c>
      <c r="H3097" t="s">
        <v>15994</v>
      </c>
      <c r="I3097">
        <v>0</v>
      </c>
      <c r="J3097" t="s">
        <v>8315</v>
      </c>
      <c r="K3097" t="s">
        <v>11755</v>
      </c>
      <c r="L3097">
        <v>26701001</v>
      </c>
      <c r="M3097">
        <v>1120267001271</v>
      </c>
    </row>
    <row r="3098" spans="1:13" x14ac:dyDescent="0.25">
      <c r="A3098">
        <v>267018802</v>
      </c>
      <c r="B3098" t="s">
        <v>19267</v>
      </c>
      <c r="C3098" t="s">
        <v>19267</v>
      </c>
      <c r="D3098" t="s">
        <v>19900</v>
      </c>
      <c r="E3098" t="s">
        <v>3552</v>
      </c>
      <c r="F3098" t="s">
        <v>549</v>
      </c>
      <c r="G3098" t="s">
        <v>15957</v>
      </c>
      <c r="H3098" t="s">
        <v>15994</v>
      </c>
      <c r="I3098">
        <v>0</v>
      </c>
      <c r="J3098" t="s">
        <v>8315</v>
      </c>
      <c r="K3098" t="s">
        <v>11757</v>
      </c>
      <c r="L3098">
        <v>26701001</v>
      </c>
      <c r="M3098">
        <v>1130280007637</v>
      </c>
    </row>
    <row r="3099" spans="1:13" x14ac:dyDescent="0.25">
      <c r="A3099">
        <v>267019891</v>
      </c>
      <c r="B3099" t="s">
        <v>19268</v>
      </c>
      <c r="C3099" t="s">
        <v>19268</v>
      </c>
      <c r="D3099" t="s">
        <v>19900</v>
      </c>
      <c r="E3099" t="s">
        <v>3612</v>
      </c>
      <c r="F3099" t="s">
        <v>414</v>
      </c>
      <c r="G3099" t="s">
        <v>15957</v>
      </c>
      <c r="H3099" t="s">
        <v>15994</v>
      </c>
      <c r="I3099">
        <v>0</v>
      </c>
      <c r="J3099" t="s">
        <v>8315</v>
      </c>
      <c r="K3099" t="s">
        <v>11759</v>
      </c>
      <c r="L3099">
        <v>26701001</v>
      </c>
      <c r="M3099">
        <v>1140280004182</v>
      </c>
    </row>
    <row r="3100" spans="1:13" x14ac:dyDescent="0.25">
      <c r="A3100">
        <v>268007472</v>
      </c>
      <c r="B3100" t="s">
        <v>19271</v>
      </c>
      <c r="C3100" t="s">
        <v>19271</v>
      </c>
      <c r="D3100" t="s">
        <v>19878</v>
      </c>
      <c r="E3100" t="s">
        <v>3111</v>
      </c>
      <c r="F3100" t="s">
        <v>321</v>
      </c>
      <c r="G3100" t="s">
        <v>15957</v>
      </c>
      <c r="H3100" t="s">
        <v>15994</v>
      </c>
      <c r="I3100">
        <v>0</v>
      </c>
      <c r="J3100" t="s">
        <v>8315</v>
      </c>
      <c r="K3100" t="s">
        <v>11770</v>
      </c>
      <c r="L3100">
        <v>26801001</v>
      </c>
      <c r="M3100">
        <v>1020202083417</v>
      </c>
    </row>
    <row r="3101" spans="1:13" x14ac:dyDescent="0.25">
      <c r="A3101">
        <v>268012659</v>
      </c>
      <c r="B3101" t="s">
        <v>19273</v>
      </c>
      <c r="C3101" t="s">
        <v>19273</v>
      </c>
      <c r="D3101" t="s">
        <v>19878</v>
      </c>
      <c r="E3101" t="s">
        <v>3145</v>
      </c>
      <c r="F3101" t="s">
        <v>321</v>
      </c>
      <c r="G3101" t="s">
        <v>15957</v>
      </c>
      <c r="H3101" t="s">
        <v>15994</v>
      </c>
      <c r="I3101">
        <v>0</v>
      </c>
      <c r="J3101" t="s">
        <v>8315</v>
      </c>
      <c r="K3101" t="s">
        <v>11776</v>
      </c>
      <c r="L3101">
        <v>26801001</v>
      </c>
      <c r="M3101">
        <v>1020202082482</v>
      </c>
    </row>
    <row r="3102" spans="1:13" x14ac:dyDescent="0.25">
      <c r="A3102">
        <v>268017199</v>
      </c>
      <c r="B3102" t="s">
        <v>19274</v>
      </c>
      <c r="C3102" t="s">
        <v>19274</v>
      </c>
      <c r="D3102" t="s">
        <v>19878</v>
      </c>
      <c r="E3102" t="s">
        <v>3123</v>
      </c>
      <c r="F3102" t="s">
        <v>321</v>
      </c>
      <c r="G3102" t="s">
        <v>15957</v>
      </c>
      <c r="I3102">
        <v>0</v>
      </c>
      <c r="J3102" t="s">
        <v>8315</v>
      </c>
      <c r="K3102" t="s">
        <v>19275</v>
      </c>
      <c r="L3102">
        <v>26801001</v>
      </c>
      <c r="M3102">
        <v>1020202083395</v>
      </c>
    </row>
    <row r="3103" spans="1:13" x14ac:dyDescent="0.25">
      <c r="A3103">
        <v>268020314</v>
      </c>
      <c r="B3103" t="s">
        <v>19276</v>
      </c>
      <c r="C3103" t="s">
        <v>19276</v>
      </c>
      <c r="D3103" t="s">
        <v>19878</v>
      </c>
      <c r="E3103" t="s">
        <v>3148</v>
      </c>
      <c r="F3103" t="s">
        <v>321</v>
      </c>
      <c r="G3103" t="s">
        <v>15957</v>
      </c>
      <c r="H3103" t="s">
        <v>15994</v>
      </c>
      <c r="I3103">
        <v>0</v>
      </c>
      <c r="J3103" t="s">
        <v>8315</v>
      </c>
      <c r="K3103" t="s">
        <v>11788</v>
      </c>
      <c r="L3103">
        <v>26801001</v>
      </c>
      <c r="M3103">
        <v>1020202083252</v>
      </c>
    </row>
    <row r="3104" spans="1:13" x14ac:dyDescent="0.25">
      <c r="A3104">
        <v>268020480</v>
      </c>
      <c r="B3104" t="s">
        <v>19277</v>
      </c>
      <c r="C3104" t="s">
        <v>19277</v>
      </c>
      <c r="D3104" t="s">
        <v>19878</v>
      </c>
      <c r="E3104" t="s">
        <v>3138</v>
      </c>
      <c r="F3104" t="s">
        <v>321</v>
      </c>
      <c r="G3104" t="s">
        <v>15957</v>
      </c>
      <c r="H3104" t="s">
        <v>15994</v>
      </c>
      <c r="I3104">
        <v>0</v>
      </c>
      <c r="J3104" t="s">
        <v>8315</v>
      </c>
      <c r="K3104" t="s">
        <v>11789</v>
      </c>
      <c r="L3104">
        <v>26801001</v>
      </c>
      <c r="M3104">
        <v>1020202082559</v>
      </c>
    </row>
    <row r="3105" spans="1:13" x14ac:dyDescent="0.25">
      <c r="A3105">
        <v>268020868</v>
      </c>
      <c r="B3105" t="s">
        <v>19278</v>
      </c>
      <c r="C3105" t="s">
        <v>19278</v>
      </c>
      <c r="D3105" t="s">
        <v>19878</v>
      </c>
      <c r="E3105" t="s">
        <v>2848</v>
      </c>
      <c r="F3105" t="s">
        <v>321</v>
      </c>
      <c r="G3105" t="s">
        <v>15957</v>
      </c>
      <c r="H3105" t="s">
        <v>15994</v>
      </c>
      <c r="I3105">
        <v>0</v>
      </c>
      <c r="J3105" t="s">
        <v>8315</v>
      </c>
      <c r="K3105" t="s">
        <v>11791</v>
      </c>
      <c r="L3105">
        <v>26801001</v>
      </c>
      <c r="M3105">
        <v>1020202084506</v>
      </c>
    </row>
    <row r="3106" spans="1:13" x14ac:dyDescent="0.25">
      <c r="A3106">
        <v>268021276</v>
      </c>
      <c r="B3106" t="s">
        <v>19279</v>
      </c>
      <c r="C3106" t="s">
        <v>19279</v>
      </c>
      <c r="D3106" t="s">
        <v>19878</v>
      </c>
      <c r="E3106" t="s">
        <v>2936</v>
      </c>
      <c r="F3106" t="s">
        <v>321</v>
      </c>
      <c r="G3106" t="s">
        <v>15957</v>
      </c>
      <c r="H3106" t="s">
        <v>15994</v>
      </c>
      <c r="I3106">
        <v>0</v>
      </c>
      <c r="J3106" t="s">
        <v>8315</v>
      </c>
      <c r="K3106" t="s">
        <v>11794</v>
      </c>
      <c r="L3106">
        <v>26801001</v>
      </c>
      <c r="M3106">
        <v>1020202083142</v>
      </c>
    </row>
    <row r="3107" spans="1:13" x14ac:dyDescent="0.25">
      <c r="A3107">
        <v>268021283</v>
      </c>
      <c r="B3107" t="s">
        <v>19280</v>
      </c>
      <c r="C3107" t="s">
        <v>19280</v>
      </c>
      <c r="D3107" t="s">
        <v>19878</v>
      </c>
      <c r="E3107" t="s">
        <v>3120</v>
      </c>
      <c r="F3107" t="s">
        <v>657</v>
      </c>
      <c r="G3107" t="s">
        <v>15957</v>
      </c>
      <c r="H3107" t="s">
        <v>15994</v>
      </c>
      <c r="I3107">
        <v>0</v>
      </c>
      <c r="J3107" t="s">
        <v>8315</v>
      </c>
      <c r="K3107" t="s">
        <v>19275</v>
      </c>
      <c r="L3107">
        <v>26801001</v>
      </c>
      <c r="M3107">
        <v>1020202082427</v>
      </c>
    </row>
    <row r="3108" spans="1:13" x14ac:dyDescent="0.25">
      <c r="A3108">
        <v>268021290</v>
      </c>
      <c r="B3108" t="s">
        <v>19281</v>
      </c>
      <c r="C3108" t="s">
        <v>19281</v>
      </c>
      <c r="D3108" t="s">
        <v>19878</v>
      </c>
      <c r="E3108" t="s">
        <v>3029</v>
      </c>
      <c r="F3108" t="s">
        <v>321</v>
      </c>
      <c r="G3108" t="s">
        <v>15957</v>
      </c>
      <c r="H3108" t="s">
        <v>15994</v>
      </c>
      <c r="I3108">
        <v>0</v>
      </c>
      <c r="J3108" t="s">
        <v>8315</v>
      </c>
      <c r="K3108" t="s">
        <v>11797</v>
      </c>
      <c r="L3108">
        <v>26801001</v>
      </c>
      <c r="M3108">
        <v>1020202083373</v>
      </c>
    </row>
    <row r="3109" spans="1:13" x14ac:dyDescent="0.25">
      <c r="A3109">
        <v>268021660</v>
      </c>
      <c r="B3109" t="s">
        <v>19282</v>
      </c>
      <c r="C3109" t="s">
        <v>19282</v>
      </c>
      <c r="D3109" t="s">
        <v>19878</v>
      </c>
      <c r="E3109" t="s">
        <v>3079</v>
      </c>
      <c r="F3109" t="s">
        <v>657</v>
      </c>
      <c r="G3109" t="s">
        <v>15957</v>
      </c>
      <c r="H3109" t="s">
        <v>15994</v>
      </c>
      <c r="I3109">
        <v>0</v>
      </c>
      <c r="J3109" t="s">
        <v>8315</v>
      </c>
      <c r="K3109" t="s">
        <v>11799</v>
      </c>
      <c r="L3109">
        <v>26801001</v>
      </c>
      <c r="M3109">
        <v>1020202082450</v>
      </c>
    </row>
    <row r="3110" spans="1:13" x14ac:dyDescent="0.25">
      <c r="A3110">
        <v>268021710</v>
      </c>
      <c r="B3110" t="s">
        <v>19283</v>
      </c>
      <c r="C3110" t="s">
        <v>19283</v>
      </c>
      <c r="D3110" t="s">
        <v>19878</v>
      </c>
      <c r="E3110" t="s">
        <v>2903</v>
      </c>
      <c r="F3110" t="s">
        <v>1479</v>
      </c>
      <c r="G3110" t="s">
        <v>15957</v>
      </c>
      <c r="H3110" t="s">
        <v>15994</v>
      </c>
      <c r="I3110">
        <v>0</v>
      </c>
      <c r="J3110" t="s">
        <v>8315</v>
      </c>
      <c r="K3110" t="s">
        <v>11802</v>
      </c>
      <c r="L3110">
        <v>26801001</v>
      </c>
      <c r="M3110">
        <v>1020202085310</v>
      </c>
    </row>
    <row r="3111" spans="1:13" x14ac:dyDescent="0.25">
      <c r="A3111">
        <v>268021974</v>
      </c>
      <c r="B3111" t="s">
        <v>19284</v>
      </c>
      <c r="C3111" t="s">
        <v>19284</v>
      </c>
      <c r="D3111" t="s">
        <v>19878</v>
      </c>
      <c r="E3111" t="s">
        <v>2906</v>
      </c>
      <c r="F3111" t="s">
        <v>321</v>
      </c>
      <c r="G3111" t="s">
        <v>15957</v>
      </c>
      <c r="H3111" t="s">
        <v>15994</v>
      </c>
      <c r="I3111">
        <v>0</v>
      </c>
      <c r="J3111" t="s">
        <v>8315</v>
      </c>
      <c r="K3111" t="s">
        <v>11803</v>
      </c>
      <c r="L3111">
        <v>26801001</v>
      </c>
      <c r="M3111">
        <v>1020202082560</v>
      </c>
    </row>
    <row r="3112" spans="1:13" x14ac:dyDescent="0.25">
      <c r="A3112">
        <v>268022777</v>
      </c>
      <c r="B3112" t="s">
        <v>19285</v>
      </c>
      <c r="C3112" t="s">
        <v>19285</v>
      </c>
      <c r="D3112" t="s">
        <v>19878</v>
      </c>
      <c r="E3112" t="s">
        <v>2879</v>
      </c>
      <c r="F3112" t="s">
        <v>321</v>
      </c>
      <c r="G3112" t="s">
        <v>15957</v>
      </c>
      <c r="H3112" t="s">
        <v>15994</v>
      </c>
      <c r="I3112">
        <v>0</v>
      </c>
      <c r="J3112" t="s">
        <v>8315</v>
      </c>
      <c r="K3112" t="s">
        <v>11804</v>
      </c>
      <c r="L3112">
        <v>26801001</v>
      </c>
      <c r="M3112">
        <v>1020202082416</v>
      </c>
    </row>
    <row r="3113" spans="1:13" x14ac:dyDescent="0.25">
      <c r="A3113">
        <v>268022784</v>
      </c>
      <c r="B3113" t="s">
        <v>19286</v>
      </c>
      <c r="C3113" t="s">
        <v>19286</v>
      </c>
      <c r="D3113" t="s">
        <v>19878</v>
      </c>
      <c r="E3113" t="s">
        <v>2888</v>
      </c>
      <c r="F3113" t="s">
        <v>321</v>
      </c>
      <c r="G3113" t="s">
        <v>15957</v>
      </c>
      <c r="H3113" t="s">
        <v>15994</v>
      </c>
      <c r="I3113">
        <v>0</v>
      </c>
      <c r="J3113" t="s">
        <v>8315</v>
      </c>
      <c r="K3113" t="s">
        <v>11807</v>
      </c>
      <c r="L3113">
        <v>26801001</v>
      </c>
      <c r="M3113">
        <v>1020202083208</v>
      </c>
    </row>
    <row r="3114" spans="1:13" x14ac:dyDescent="0.25">
      <c r="A3114">
        <v>268022791</v>
      </c>
      <c r="B3114" t="s">
        <v>19287</v>
      </c>
      <c r="C3114" t="s">
        <v>19287</v>
      </c>
      <c r="D3114" t="s">
        <v>19878</v>
      </c>
      <c r="E3114" t="s">
        <v>3010</v>
      </c>
      <c r="F3114" t="s">
        <v>321</v>
      </c>
      <c r="G3114" t="s">
        <v>15957</v>
      </c>
      <c r="H3114" t="s">
        <v>15994</v>
      </c>
      <c r="I3114">
        <v>0</v>
      </c>
      <c r="J3114" t="s">
        <v>8315</v>
      </c>
      <c r="K3114" t="s">
        <v>11808</v>
      </c>
      <c r="L3114">
        <v>26801001</v>
      </c>
      <c r="M3114">
        <v>1020202082548</v>
      </c>
    </row>
    <row r="3115" spans="1:13" x14ac:dyDescent="0.25">
      <c r="A3115">
        <v>268022801</v>
      </c>
      <c r="B3115" t="s">
        <v>19288</v>
      </c>
      <c r="C3115" t="s">
        <v>19288</v>
      </c>
      <c r="D3115" t="s">
        <v>19878</v>
      </c>
      <c r="E3115" t="s">
        <v>2972</v>
      </c>
      <c r="F3115" t="s">
        <v>657</v>
      </c>
      <c r="G3115" t="s">
        <v>15957</v>
      </c>
      <c r="H3115" t="s">
        <v>15994</v>
      </c>
      <c r="I3115">
        <v>0</v>
      </c>
      <c r="J3115" t="s">
        <v>8315</v>
      </c>
      <c r="K3115" t="s">
        <v>11810</v>
      </c>
      <c r="L3115">
        <v>26801001</v>
      </c>
      <c r="M3115">
        <v>1020202082922</v>
      </c>
    </row>
    <row r="3116" spans="1:13" x14ac:dyDescent="0.25">
      <c r="A3116">
        <v>268022819</v>
      </c>
      <c r="B3116" t="s">
        <v>19289</v>
      </c>
      <c r="C3116" t="s">
        <v>19289</v>
      </c>
      <c r="D3116" t="s">
        <v>19878</v>
      </c>
      <c r="E3116" t="s">
        <v>2957</v>
      </c>
      <c r="F3116" t="s">
        <v>321</v>
      </c>
      <c r="G3116" t="s">
        <v>15957</v>
      </c>
      <c r="H3116" t="s">
        <v>15994</v>
      </c>
      <c r="I3116">
        <v>0</v>
      </c>
      <c r="J3116" t="s">
        <v>8315</v>
      </c>
      <c r="K3116" t="s">
        <v>11812</v>
      </c>
      <c r="L3116">
        <v>26801001</v>
      </c>
      <c r="M3116">
        <v>1020202083175</v>
      </c>
    </row>
    <row r="3117" spans="1:13" x14ac:dyDescent="0.25">
      <c r="A3117">
        <v>268022826</v>
      </c>
      <c r="B3117" t="s">
        <v>19290</v>
      </c>
      <c r="C3117" t="s">
        <v>19290</v>
      </c>
      <c r="D3117" t="s">
        <v>19878</v>
      </c>
      <c r="E3117" t="s">
        <v>2909</v>
      </c>
      <c r="F3117" t="s">
        <v>566</v>
      </c>
      <c r="G3117" t="s">
        <v>15957</v>
      </c>
      <c r="H3117" t="s">
        <v>15994</v>
      </c>
      <c r="I3117">
        <v>0</v>
      </c>
      <c r="J3117" t="s">
        <v>8315</v>
      </c>
      <c r="K3117" t="s">
        <v>11814</v>
      </c>
      <c r="L3117">
        <v>26801001</v>
      </c>
      <c r="M3117">
        <v>1020202088510</v>
      </c>
    </row>
    <row r="3118" spans="1:13" x14ac:dyDescent="0.25">
      <c r="A3118">
        <v>268022833</v>
      </c>
      <c r="B3118" t="s">
        <v>19291</v>
      </c>
      <c r="C3118" t="s">
        <v>19291</v>
      </c>
      <c r="D3118" t="s">
        <v>19878</v>
      </c>
      <c r="E3118" t="s">
        <v>3082</v>
      </c>
      <c r="F3118" t="s">
        <v>321</v>
      </c>
      <c r="G3118" t="s">
        <v>15957</v>
      </c>
      <c r="H3118" t="s">
        <v>15994</v>
      </c>
      <c r="I3118">
        <v>0</v>
      </c>
      <c r="J3118" t="s">
        <v>8315</v>
      </c>
      <c r="K3118" t="s">
        <v>11815</v>
      </c>
      <c r="L3118">
        <v>26801001</v>
      </c>
      <c r="M3118">
        <v>1020202082471</v>
      </c>
    </row>
    <row r="3119" spans="1:13" x14ac:dyDescent="0.25">
      <c r="A3119">
        <v>268022840</v>
      </c>
      <c r="B3119" t="s">
        <v>19292</v>
      </c>
      <c r="C3119" t="s">
        <v>19292</v>
      </c>
      <c r="D3119" t="s">
        <v>19878</v>
      </c>
      <c r="E3119" t="s">
        <v>3160</v>
      </c>
      <c r="F3119" t="s">
        <v>321</v>
      </c>
      <c r="G3119" t="s">
        <v>15957</v>
      </c>
      <c r="H3119" t="s">
        <v>15994</v>
      </c>
      <c r="I3119">
        <v>0</v>
      </c>
      <c r="J3119" t="s">
        <v>8315</v>
      </c>
      <c r="K3119" t="s">
        <v>11816</v>
      </c>
      <c r="L3119">
        <v>26801001</v>
      </c>
      <c r="M3119">
        <v>1020202082493</v>
      </c>
    </row>
    <row r="3120" spans="1:13" x14ac:dyDescent="0.25">
      <c r="A3120">
        <v>268022858</v>
      </c>
      <c r="B3120" t="s">
        <v>19293</v>
      </c>
      <c r="C3120" t="s">
        <v>19293</v>
      </c>
      <c r="D3120" t="s">
        <v>19878</v>
      </c>
      <c r="E3120" t="s">
        <v>3090</v>
      </c>
      <c r="F3120" t="s">
        <v>321</v>
      </c>
      <c r="G3120" t="s">
        <v>15957</v>
      </c>
      <c r="H3120" t="s">
        <v>15994</v>
      </c>
      <c r="I3120">
        <v>0</v>
      </c>
      <c r="J3120" t="s">
        <v>8315</v>
      </c>
      <c r="K3120" t="s">
        <v>11817</v>
      </c>
      <c r="L3120">
        <v>26801001</v>
      </c>
      <c r="M3120">
        <v>1020202083197</v>
      </c>
    </row>
    <row r="3121" spans="1:13" x14ac:dyDescent="0.25">
      <c r="A3121">
        <v>268022865</v>
      </c>
      <c r="B3121" t="s">
        <v>19294</v>
      </c>
      <c r="C3121" t="s">
        <v>19294</v>
      </c>
      <c r="D3121" t="s">
        <v>19878</v>
      </c>
      <c r="E3121" t="s">
        <v>3050</v>
      </c>
      <c r="F3121" t="s">
        <v>321</v>
      </c>
      <c r="G3121" t="s">
        <v>15957</v>
      </c>
      <c r="H3121" t="s">
        <v>15994</v>
      </c>
      <c r="I3121">
        <v>0</v>
      </c>
      <c r="J3121" t="s">
        <v>8315</v>
      </c>
      <c r="K3121" t="s">
        <v>11819</v>
      </c>
      <c r="L3121">
        <v>26801001</v>
      </c>
      <c r="M3121">
        <v>1020202083153</v>
      </c>
    </row>
    <row r="3122" spans="1:13" x14ac:dyDescent="0.25">
      <c r="A3122">
        <v>268022872</v>
      </c>
      <c r="B3122" t="s">
        <v>19295</v>
      </c>
      <c r="C3122" t="s">
        <v>19295</v>
      </c>
      <c r="D3122" t="s">
        <v>19878</v>
      </c>
      <c r="E3122" t="s">
        <v>2845</v>
      </c>
      <c r="F3122" t="s">
        <v>321</v>
      </c>
      <c r="G3122" t="s">
        <v>15957</v>
      </c>
      <c r="H3122" t="s">
        <v>15994</v>
      </c>
      <c r="I3122">
        <v>0</v>
      </c>
      <c r="J3122" t="s">
        <v>8315</v>
      </c>
      <c r="K3122" t="s">
        <v>11821</v>
      </c>
      <c r="L3122">
        <v>26801001</v>
      </c>
      <c r="M3122">
        <v>1020202082460</v>
      </c>
    </row>
    <row r="3123" spans="1:13" x14ac:dyDescent="0.25">
      <c r="A3123">
        <v>268022880</v>
      </c>
      <c r="B3123" t="s">
        <v>19296</v>
      </c>
      <c r="C3123" t="s">
        <v>19296</v>
      </c>
      <c r="D3123" t="s">
        <v>19878</v>
      </c>
      <c r="E3123" t="s">
        <v>3013</v>
      </c>
      <c r="F3123" t="s">
        <v>566</v>
      </c>
      <c r="G3123" t="s">
        <v>15957</v>
      </c>
      <c r="H3123" t="s">
        <v>15994</v>
      </c>
      <c r="I3123">
        <v>0</v>
      </c>
      <c r="J3123" t="s">
        <v>8315</v>
      </c>
      <c r="K3123" t="s">
        <v>11822</v>
      </c>
      <c r="L3123">
        <v>26801001</v>
      </c>
      <c r="M3123">
        <v>1020202083164</v>
      </c>
    </row>
    <row r="3124" spans="1:13" x14ac:dyDescent="0.25">
      <c r="A3124">
        <v>268022897</v>
      </c>
      <c r="B3124" t="s">
        <v>19297</v>
      </c>
      <c r="C3124" t="s">
        <v>19297</v>
      </c>
      <c r="D3124" t="s">
        <v>19878</v>
      </c>
      <c r="E3124" t="s">
        <v>2864</v>
      </c>
      <c r="F3124" t="s">
        <v>657</v>
      </c>
      <c r="G3124" t="s">
        <v>15957</v>
      </c>
      <c r="H3124" t="s">
        <v>15994</v>
      </c>
      <c r="I3124">
        <v>0</v>
      </c>
      <c r="J3124" t="s">
        <v>8315</v>
      </c>
      <c r="K3124" t="s">
        <v>11823</v>
      </c>
      <c r="L3124">
        <v>26801001</v>
      </c>
      <c r="M3124">
        <v>1020202083186</v>
      </c>
    </row>
    <row r="3125" spans="1:13" x14ac:dyDescent="0.25">
      <c r="A3125">
        <v>268022907</v>
      </c>
      <c r="B3125" t="s">
        <v>19298</v>
      </c>
      <c r="C3125" t="s">
        <v>19298</v>
      </c>
      <c r="D3125" t="s">
        <v>19878</v>
      </c>
      <c r="E3125" t="s">
        <v>2921</v>
      </c>
      <c r="F3125" t="s">
        <v>321</v>
      </c>
      <c r="G3125" t="s">
        <v>15957</v>
      </c>
      <c r="H3125" t="s">
        <v>15994</v>
      </c>
      <c r="I3125">
        <v>0</v>
      </c>
      <c r="J3125" t="s">
        <v>8315</v>
      </c>
      <c r="K3125" t="s">
        <v>11824</v>
      </c>
      <c r="L3125">
        <v>26801001</v>
      </c>
      <c r="M3125">
        <v>1020202082515</v>
      </c>
    </row>
    <row r="3126" spans="1:13" x14ac:dyDescent="0.25">
      <c r="A3126">
        <v>268022914</v>
      </c>
      <c r="B3126" t="s">
        <v>19299</v>
      </c>
      <c r="C3126" t="s">
        <v>19299</v>
      </c>
      <c r="D3126" t="s">
        <v>19878</v>
      </c>
      <c r="E3126" t="s">
        <v>11826</v>
      </c>
      <c r="F3126" t="s">
        <v>321</v>
      </c>
      <c r="G3126" t="s">
        <v>15957</v>
      </c>
      <c r="H3126" t="s">
        <v>15994</v>
      </c>
      <c r="I3126">
        <v>0</v>
      </c>
      <c r="J3126" t="s">
        <v>8315</v>
      </c>
      <c r="K3126" t="s">
        <v>11825</v>
      </c>
      <c r="L3126">
        <v>26801001</v>
      </c>
      <c r="M3126">
        <v>1020202083220</v>
      </c>
    </row>
    <row r="3127" spans="1:13" x14ac:dyDescent="0.25">
      <c r="A3127">
        <v>268022939</v>
      </c>
      <c r="B3127" t="s">
        <v>19300</v>
      </c>
      <c r="C3127" t="s">
        <v>19300</v>
      </c>
      <c r="D3127" t="s">
        <v>19878</v>
      </c>
      <c r="E3127" t="s">
        <v>2987</v>
      </c>
      <c r="F3127" t="s">
        <v>321</v>
      </c>
      <c r="G3127" t="s">
        <v>15957</v>
      </c>
      <c r="H3127" t="s">
        <v>15994</v>
      </c>
      <c r="I3127">
        <v>0</v>
      </c>
      <c r="J3127" t="s">
        <v>8315</v>
      </c>
      <c r="K3127" t="s">
        <v>11827</v>
      </c>
      <c r="L3127">
        <v>26801001</v>
      </c>
      <c r="M3127">
        <v>1020202083230</v>
      </c>
    </row>
    <row r="3128" spans="1:13" x14ac:dyDescent="0.25">
      <c r="A3128">
        <v>268022946</v>
      </c>
      <c r="B3128" t="s">
        <v>19301</v>
      </c>
      <c r="C3128" t="s">
        <v>19301</v>
      </c>
      <c r="D3128" t="s">
        <v>19878</v>
      </c>
      <c r="E3128" t="s">
        <v>2975</v>
      </c>
      <c r="F3128" t="s">
        <v>321</v>
      </c>
      <c r="G3128" t="s">
        <v>15957</v>
      </c>
      <c r="H3128" t="s">
        <v>15994</v>
      </c>
      <c r="I3128">
        <v>0</v>
      </c>
      <c r="J3128" t="s">
        <v>8315</v>
      </c>
      <c r="K3128" t="s">
        <v>11828</v>
      </c>
      <c r="L3128">
        <v>26801001</v>
      </c>
      <c r="M3128">
        <v>1020202083615</v>
      </c>
    </row>
    <row r="3129" spans="1:13" x14ac:dyDescent="0.25">
      <c r="A3129">
        <v>268022953</v>
      </c>
      <c r="B3129" t="s">
        <v>19302</v>
      </c>
      <c r="C3129" t="s">
        <v>19302</v>
      </c>
      <c r="D3129" t="s">
        <v>19878</v>
      </c>
      <c r="E3129" t="s">
        <v>2963</v>
      </c>
      <c r="F3129" t="s">
        <v>657</v>
      </c>
      <c r="G3129" t="s">
        <v>15957</v>
      </c>
      <c r="H3129" t="s">
        <v>15994</v>
      </c>
      <c r="I3129">
        <v>0</v>
      </c>
      <c r="J3129" t="s">
        <v>8315</v>
      </c>
      <c r="K3129" t="s">
        <v>11829</v>
      </c>
      <c r="L3129">
        <v>26801001</v>
      </c>
      <c r="M3129">
        <v>1020202089764</v>
      </c>
    </row>
    <row r="3130" spans="1:13" x14ac:dyDescent="0.25">
      <c r="A3130">
        <v>268022985</v>
      </c>
      <c r="B3130" t="s">
        <v>19303</v>
      </c>
      <c r="C3130" t="s">
        <v>19303</v>
      </c>
      <c r="D3130" t="s">
        <v>19878</v>
      </c>
      <c r="E3130" t="s">
        <v>3038</v>
      </c>
      <c r="F3130" t="s">
        <v>657</v>
      </c>
      <c r="G3130" t="s">
        <v>15957</v>
      </c>
      <c r="H3130" t="s">
        <v>15994</v>
      </c>
      <c r="I3130">
        <v>0</v>
      </c>
      <c r="J3130" t="s">
        <v>8315</v>
      </c>
      <c r="K3130" t="s">
        <v>11830</v>
      </c>
      <c r="L3130">
        <v>26801001</v>
      </c>
      <c r="M3130">
        <v>1020202082449</v>
      </c>
    </row>
    <row r="3131" spans="1:13" x14ac:dyDescent="0.25">
      <c r="A3131">
        <v>268022992</v>
      </c>
      <c r="B3131" t="s">
        <v>19304</v>
      </c>
      <c r="C3131" t="s">
        <v>19304</v>
      </c>
      <c r="D3131" t="s">
        <v>19878</v>
      </c>
      <c r="E3131" t="s">
        <v>2885</v>
      </c>
      <c r="F3131" t="s">
        <v>657</v>
      </c>
      <c r="G3131" t="s">
        <v>15957</v>
      </c>
      <c r="H3131" t="s">
        <v>15994</v>
      </c>
      <c r="I3131">
        <v>0</v>
      </c>
      <c r="J3131" t="s">
        <v>8315</v>
      </c>
      <c r="K3131" t="s">
        <v>11831</v>
      </c>
      <c r="L3131">
        <v>26801001</v>
      </c>
      <c r="M3131">
        <v>1020202079501</v>
      </c>
    </row>
    <row r="3132" spans="1:13" x14ac:dyDescent="0.25">
      <c r="A3132">
        <v>268023001</v>
      </c>
      <c r="B3132" t="s">
        <v>19305</v>
      </c>
      <c r="C3132" t="s">
        <v>19305</v>
      </c>
      <c r="D3132" t="s">
        <v>19878</v>
      </c>
      <c r="E3132" t="s">
        <v>2851</v>
      </c>
      <c r="F3132" t="s">
        <v>321</v>
      </c>
      <c r="G3132" t="s">
        <v>15957</v>
      </c>
      <c r="H3132" t="s">
        <v>15994</v>
      </c>
      <c r="I3132">
        <v>0</v>
      </c>
      <c r="J3132" t="s">
        <v>8315</v>
      </c>
      <c r="K3132" t="s">
        <v>11833</v>
      </c>
      <c r="L3132">
        <v>26801001</v>
      </c>
      <c r="M3132">
        <v>1020202082526</v>
      </c>
    </row>
    <row r="3133" spans="1:13" x14ac:dyDescent="0.25">
      <c r="A3133">
        <v>268023019</v>
      </c>
      <c r="B3133" t="s">
        <v>19306</v>
      </c>
      <c r="C3133" t="s">
        <v>19306</v>
      </c>
      <c r="D3133" t="s">
        <v>19878</v>
      </c>
      <c r="E3133" t="s">
        <v>2854</v>
      </c>
      <c r="F3133" t="s">
        <v>321</v>
      </c>
      <c r="G3133" t="s">
        <v>15957</v>
      </c>
      <c r="H3133" t="s">
        <v>15994</v>
      </c>
      <c r="I3133">
        <v>0</v>
      </c>
      <c r="J3133" t="s">
        <v>8315</v>
      </c>
      <c r="K3133" t="s">
        <v>11834</v>
      </c>
      <c r="L3133">
        <v>26801001</v>
      </c>
      <c r="M3133">
        <v>1020202083384</v>
      </c>
    </row>
    <row r="3134" spans="1:13" x14ac:dyDescent="0.25">
      <c r="A3134">
        <v>268023040</v>
      </c>
      <c r="B3134" t="s">
        <v>19307</v>
      </c>
      <c r="C3134" t="s">
        <v>19307</v>
      </c>
      <c r="D3134" t="s">
        <v>19878</v>
      </c>
      <c r="E3134" t="s">
        <v>3114</v>
      </c>
      <c r="F3134" t="s">
        <v>566</v>
      </c>
      <c r="G3134" t="s">
        <v>15957</v>
      </c>
      <c r="H3134" t="s">
        <v>15994</v>
      </c>
      <c r="I3134">
        <v>0</v>
      </c>
      <c r="J3134" t="s">
        <v>8315</v>
      </c>
      <c r="K3134" t="s">
        <v>11835</v>
      </c>
      <c r="L3134">
        <v>26801001</v>
      </c>
      <c r="M3134">
        <v>1020202082735</v>
      </c>
    </row>
    <row r="3135" spans="1:13" x14ac:dyDescent="0.25">
      <c r="A3135">
        <v>268023058</v>
      </c>
      <c r="B3135" t="s">
        <v>2958</v>
      </c>
      <c r="C3135" t="s">
        <v>2958</v>
      </c>
      <c r="D3135" t="s">
        <v>19878</v>
      </c>
      <c r="E3135" t="s">
        <v>2960</v>
      </c>
      <c r="F3135" t="s">
        <v>657</v>
      </c>
      <c r="G3135" t="s">
        <v>15957</v>
      </c>
      <c r="H3135" t="s">
        <v>15994</v>
      </c>
      <c r="I3135">
        <v>0</v>
      </c>
      <c r="J3135" t="s">
        <v>8315</v>
      </c>
      <c r="K3135" t="s">
        <v>11837</v>
      </c>
      <c r="L3135">
        <v>26801001</v>
      </c>
      <c r="M3135">
        <v>1020202082438</v>
      </c>
    </row>
    <row r="3136" spans="1:13" x14ac:dyDescent="0.25">
      <c r="A3136">
        <v>268023756</v>
      </c>
      <c r="B3136" t="s">
        <v>19308</v>
      </c>
      <c r="C3136" t="s">
        <v>19308</v>
      </c>
      <c r="D3136" t="s">
        <v>19878</v>
      </c>
      <c r="E3136" t="s">
        <v>3016</v>
      </c>
      <c r="F3136" t="s">
        <v>321</v>
      </c>
      <c r="G3136" t="s">
        <v>15957</v>
      </c>
      <c r="H3136" t="s">
        <v>15994</v>
      </c>
      <c r="I3136">
        <v>0</v>
      </c>
      <c r="J3136" t="s">
        <v>8315</v>
      </c>
      <c r="K3136" t="s">
        <v>11839</v>
      </c>
      <c r="L3136">
        <v>26801001</v>
      </c>
      <c r="M3136">
        <v>1020202088720</v>
      </c>
    </row>
    <row r="3137" spans="1:13" x14ac:dyDescent="0.25">
      <c r="A3137">
        <v>268024005</v>
      </c>
      <c r="B3137" t="s">
        <v>19309</v>
      </c>
      <c r="C3137" t="s">
        <v>19309</v>
      </c>
      <c r="D3137" t="s">
        <v>19878</v>
      </c>
      <c r="E3137" t="s">
        <v>3163</v>
      </c>
      <c r="F3137" t="s">
        <v>321</v>
      </c>
      <c r="G3137" t="s">
        <v>15957</v>
      </c>
      <c r="H3137" t="s">
        <v>15994</v>
      </c>
      <c r="I3137">
        <v>0</v>
      </c>
      <c r="J3137" t="s">
        <v>8315</v>
      </c>
      <c r="K3137" t="s">
        <v>11840</v>
      </c>
      <c r="L3137">
        <v>26801001</v>
      </c>
      <c r="M3137">
        <v>1020202082504</v>
      </c>
    </row>
    <row r="3138" spans="1:13" x14ac:dyDescent="0.25">
      <c r="A3138">
        <v>268024171</v>
      </c>
      <c r="B3138" t="s">
        <v>19310</v>
      </c>
      <c r="C3138" t="s">
        <v>19310</v>
      </c>
      <c r="D3138" t="s">
        <v>19878</v>
      </c>
      <c r="E3138" t="s">
        <v>2939</v>
      </c>
      <c r="F3138" t="s">
        <v>414</v>
      </c>
      <c r="G3138" t="s">
        <v>15957</v>
      </c>
      <c r="H3138" t="s">
        <v>15994</v>
      </c>
      <c r="I3138">
        <v>0</v>
      </c>
      <c r="J3138" t="s">
        <v>8315</v>
      </c>
      <c r="K3138" t="s">
        <v>11842</v>
      </c>
      <c r="L3138">
        <v>26801001</v>
      </c>
      <c r="M3138">
        <v>1020202082350</v>
      </c>
    </row>
    <row r="3139" spans="1:13" x14ac:dyDescent="0.25">
      <c r="A3139">
        <v>268024189</v>
      </c>
      <c r="B3139" t="s">
        <v>19311</v>
      </c>
      <c r="C3139" t="s">
        <v>19311</v>
      </c>
      <c r="D3139" t="s">
        <v>19878</v>
      </c>
      <c r="E3139" t="s">
        <v>3058</v>
      </c>
      <c r="F3139" t="s">
        <v>414</v>
      </c>
      <c r="G3139" t="s">
        <v>15957</v>
      </c>
      <c r="H3139" t="s">
        <v>15994</v>
      </c>
      <c r="I3139">
        <v>0</v>
      </c>
      <c r="J3139" t="s">
        <v>8315</v>
      </c>
      <c r="K3139" t="s">
        <v>11843</v>
      </c>
      <c r="L3139">
        <v>26801001</v>
      </c>
      <c r="M3139">
        <v>1020202089380</v>
      </c>
    </row>
    <row r="3140" spans="1:13" x14ac:dyDescent="0.25">
      <c r="A3140">
        <v>268024196</v>
      </c>
      <c r="B3140" t="s">
        <v>19312</v>
      </c>
      <c r="C3140" t="s">
        <v>19312</v>
      </c>
      <c r="D3140" t="s">
        <v>19878</v>
      </c>
      <c r="E3140" t="s">
        <v>3105</v>
      </c>
      <c r="F3140" t="s">
        <v>414</v>
      </c>
      <c r="G3140" t="s">
        <v>15957</v>
      </c>
      <c r="H3140" t="s">
        <v>15994</v>
      </c>
      <c r="I3140">
        <v>0</v>
      </c>
      <c r="J3140" t="s">
        <v>8315</v>
      </c>
      <c r="K3140" t="s">
        <v>19313</v>
      </c>
      <c r="L3140">
        <v>26801001</v>
      </c>
      <c r="M3140">
        <v>1020202082603</v>
      </c>
    </row>
    <row r="3141" spans="1:13" x14ac:dyDescent="0.25">
      <c r="A3141">
        <v>268024206</v>
      </c>
      <c r="B3141" t="s">
        <v>19314</v>
      </c>
      <c r="C3141" t="s">
        <v>19314</v>
      </c>
      <c r="D3141" t="s">
        <v>19878</v>
      </c>
      <c r="E3141" t="s">
        <v>3132</v>
      </c>
      <c r="F3141" t="s">
        <v>414</v>
      </c>
      <c r="G3141" t="s">
        <v>15957</v>
      </c>
      <c r="H3141" t="s">
        <v>15994</v>
      </c>
      <c r="I3141">
        <v>0</v>
      </c>
      <c r="J3141" t="s">
        <v>8315</v>
      </c>
      <c r="K3141" t="s">
        <v>19315</v>
      </c>
      <c r="L3141">
        <v>26801001</v>
      </c>
      <c r="M3141">
        <v>1020202082625</v>
      </c>
    </row>
    <row r="3142" spans="1:13" x14ac:dyDescent="0.25">
      <c r="A3142">
        <v>268024213</v>
      </c>
      <c r="B3142" t="s">
        <v>19316</v>
      </c>
      <c r="C3142" t="s">
        <v>19316</v>
      </c>
      <c r="D3142" t="s">
        <v>19878</v>
      </c>
      <c r="E3142" t="s">
        <v>3064</v>
      </c>
      <c r="F3142" t="s">
        <v>1479</v>
      </c>
      <c r="G3142" t="s">
        <v>15957</v>
      </c>
      <c r="H3142" t="s">
        <v>15994</v>
      </c>
      <c r="I3142">
        <v>0</v>
      </c>
      <c r="J3142" t="s">
        <v>8315</v>
      </c>
      <c r="K3142" t="s">
        <v>11846</v>
      </c>
      <c r="L3142">
        <v>26801001</v>
      </c>
      <c r="M3142">
        <v>1020202083285</v>
      </c>
    </row>
    <row r="3143" spans="1:13" x14ac:dyDescent="0.25">
      <c r="A3143">
        <v>268024220</v>
      </c>
      <c r="B3143" t="s">
        <v>19317</v>
      </c>
      <c r="C3143" t="s">
        <v>19317</v>
      </c>
      <c r="D3143" t="s">
        <v>19878</v>
      </c>
      <c r="E3143" t="s">
        <v>3096</v>
      </c>
      <c r="F3143" t="s">
        <v>414</v>
      </c>
      <c r="G3143" t="s">
        <v>15957</v>
      </c>
      <c r="H3143" t="s">
        <v>15994</v>
      </c>
      <c r="I3143">
        <v>0</v>
      </c>
      <c r="J3143" t="s">
        <v>8315</v>
      </c>
      <c r="K3143" t="s">
        <v>11847</v>
      </c>
      <c r="L3143">
        <v>26801001</v>
      </c>
      <c r="M3143">
        <v>1020202083296</v>
      </c>
    </row>
    <row r="3144" spans="1:13" x14ac:dyDescent="0.25">
      <c r="A3144">
        <v>268024238</v>
      </c>
      <c r="B3144" t="s">
        <v>19318</v>
      </c>
      <c r="C3144" t="s">
        <v>19318</v>
      </c>
      <c r="D3144" t="s">
        <v>19878</v>
      </c>
      <c r="E3144" t="s">
        <v>11850</v>
      </c>
      <c r="F3144" t="s">
        <v>549</v>
      </c>
      <c r="G3144" t="s">
        <v>15957</v>
      </c>
      <c r="H3144" t="s">
        <v>15994</v>
      </c>
      <c r="I3144">
        <v>0</v>
      </c>
      <c r="J3144" t="s">
        <v>8315</v>
      </c>
      <c r="K3144" t="s">
        <v>11849</v>
      </c>
      <c r="L3144">
        <v>26801001</v>
      </c>
      <c r="M3144">
        <v>1020202083307</v>
      </c>
    </row>
    <row r="3145" spans="1:13" x14ac:dyDescent="0.25">
      <c r="A3145">
        <v>268024245</v>
      </c>
      <c r="B3145" t="s">
        <v>19319</v>
      </c>
      <c r="C3145" t="s">
        <v>19319</v>
      </c>
      <c r="D3145" t="s">
        <v>19878</v>
      </c>
      <c r="E3145" t="s">
        <v>2942</v>
      </c>
      <c r="F3145" t="s">
        <v>549</v>
      </c>
      <c r="G3145" t="s">
        <v>15957</v>
      </c>
      <c r="H3145" t="s">
        <v>15994</v>
      </c>
      <c r="I3145">
        <v>0</v>
      </c>
      <c r="J3145" t="s">
        <v>8315</v>
      </c>
      <c r="K3145" t="s">
        <v>11851</v>
      </c>
      <c r="L3145">
        <v>26801001</v>
      </c>
      <c r="M3145">
        <v>1020202083318</v>
      </c>
    </row>
    <row r="3146" spans="1:13" x14ac:dyDescent="0.25">
      <c r="A3146">
        <v>268024252</v>
      </c>
      <c r="B3146" t="s">
        <v>19320</v>
      </c>
      <c r="C3146" t="s">
        <v>19320</v>
      </c>
      <c r="D3146" t="s">
        <v>19878</v>
      </c>
      <c r="E3146" t="s">
        <v>2999</v>
      </c>
      <c r="F3146" t="s">
        <v>414</v>
      </c>
      <c r="G3146" t="s">
        <v>15957</v>
      </c>
      <c r="H3146" t="s">
        <v>15994</v>
      </c>
      <c r="I3146">
        <v>0</v>
      </c>
      <c r="J3146" t="s">
        <v>8315</v>
      </c>
      <c r="K3146" t="s">
        <v>11852</v>
      </c>
      <c r="L3146">
        <v>26801001</v>
      </c>
      <c r="M3146">
        <v>1020202083329</v>
      </c>
    </row>
    <row r="3147" spans="1:13" x14ac:dyDescent="0.25">
      <c r="A3147">
        <v>268024260</v>
      </c>
      <c r="B3147" t="s">
        <v>19321</v>
      </c>
      <c r="C3147" t="s">
        <v>19321</v>
      </c>
      <c r="D3147" t="s">
        <v>19878</v>
      </c>
      <c r="E3147" t="s">
        <v>3157</v>
      </c>
      <c r="F3147" t="s">
        <v>549</v>
      </c>
      <c r="G3147" t="s">
        <v>15957</v>
      </c>
      <c r="H3147" t="s">
        <v>15994</v>
      </c>
      <c r="I3147">
        <v>0</v>
      </c>
      <c r="J3147" t="s">
        <v>8315</v>
      </c>
      <c r="K3147" t="s">
        <v>11853</v>
      </c>
      <c r="L3147">
        <v>26801001</v>
      </c>
      <c r="M3147">
        <v>1020202082658</v>
      </c>
    </row>
    <row r="3148" spans="1:13" x14ac:dyDescent="0.25">
      <c r="A3148">
        <v>268024277</v>
      </c>
      <c r="B3148" t="s">
        <v>19322</v>
      </c>
      <c r="C3148" t="s">
        <v>19322</v>
      </c>
      <c r="D3148" t="s">
        <v>19878</v>
      </c>
      <c r="E3148" t="s">
        <v>3141</v>
      </c>
      <c r="F3148" t="s">
        <v>414</v>
      </c>
      <c r="G3148" t="s">
        <v>15957</v>
      </c>
      <c r="H3148" t="s">
        <v>15994</v>
      </c>
      <c r="I3148">
        <v>0</v>
      </c>
      <c r="J3148" t="s">
        <v>8315</v>
      </c>
      <c r="K3148" t="s">
        <v>11854</v>
      </c>
      <c r="L3148">
        <v>26801001</v>
      </c>
      <c r="M3148">
        <v>1020202086410</v>
      </c>
    </row>
    <row r="3149" spans="1:13" x14ac:dyDescent="0.25">
      <c r="A3149">
        <v>268024284</v>
      </c>
      <c r="B3149" t="s">
        <v>19323</v>
      </c>
      <c r="C3149" t="s">
        <v>19323</v>
      </c>
      <c r="D3149" t="s">
        <v>19878</v>
      </c>
      <c r="E3149" t="s">
        <v>2930</v>
      </c>
      <c r="F3149" t="s">
        <v>414</v>
      </c>
      <c r="G3149" t="s">
        <v>15957</v>
      </c>
      <c r="H3149" t="s">
        <v>15994</v>
      </c>
      <c r="I3149">
        <v>0</v>
      </c>
      <c r="J3149" t="s">
        <v>8315</v>
      </c>
      <c r="K3149" t="s">
        <v>11856</v>
      </c>
      <c r="L3149">
        <v>26801001</v>
      </c>
      <c r="M3149">
        <v>1020202083330</v>
      </c>
    </row>
    <row r="3150" spans="1:13" x14ac:dyDescent="0.25">
      <c r="A3150">
        <v>268024291</v>
      </c>
      <c r="B3150" t="s">
        <v>19324</v>
      </c>
      <c r="C3150" t="s">
        <v>19324</v>
      </c>
      <c r="D3150" t="s">
        <v>19878</v>
      </c>
      <c r="E3150" t="s">
        <v>3047</v>
      </c>
      <c r="F3150" t="s">
        <v>414</v>
      </c>
      <c r="G3150" t="s">
        <v>15957</v>
      </c>
      <c r="H3150" t="s">
        <v>15994</v>
      </c>
      <c r="I3150">
        <v>0</v>
      </c>
      <c r="J3150" t="s">
        <v>8315</v>
      </c>
      <c r="K3150" t="s">
        <v>11857</v>
      </c>
      <c r="L3150">
        <v>26801001</v>
      </c>
      <c r="M3150">
        <v>1020202083340</v>
      </c>
    </row>
    <row r="3151" spans="1:13" x14ac:dyDescent="0.25">
      <c r="A3151">
        <v>268024301</v>
      </c>
      <c r="B3151" t="s">
        <v>19325</v>
      </c>
      <c r="C3151" t="s">
        <v>19325</v>
      </c>
      <c r="D3151" t="s">
        <v>19878</v>
      </c>
      <c r="E3151" t="s">
        <v>2951</v>
      </c>
      <c r="F3151" t="s">
        <v>549</v>
      </c>
      <c r="G3151" t="s">
        <v>15957</v>
      </c>
      <c r="H3151" t="s">
        <v>15994</v>
      </c>
      <c r="I3151">
        <v>0</v>
      </c>
      <c r="J3151" t="s">
        <v>8315</v>
      </c>
      <c r="K3151" t="s">
        <v>11858</v>
      </c>
      <c r="L3151">
        <v>26801001</v>
      </c>
      <c r="M3151">
        <v>1020202082669</v>
      </c>
    </row>
    <row r="3152" spans="1:13" x14ac:dyDescent="0.25">
      <c r="A3152">
        <v>268024319</v>
      </c>
      <c r="B3152" t="s">
        <v>19326</v>
      </c>
      <c r="C3152" t="s">
        <v>19326</v>
      </c>
      <c r="D3152" t="s">
        <v>19878</v>
      </c>
      <c r="E3152" t="s">
        <v>2859</v>
      </c>
      <c r="F3152" t="s">
        <v>549</v>
      </c>
      <c r="G3152" t="s">
        <v>15957</v>
      </c>
      <c r="H3152" t="s">
        <v>15994</v>
      </c>
      <c r="I3152">
        <v>0</v>
      </c>
      <c r="J3152" t="s">
        <v>8315</v>
      </c>
      <c r="K3152" t="s">
        <v>11859</v>
      </c>
      <c r="L3152">
        <v>26801001</v>
      </c>
      <c r="M3152">
        <v>1020202082670</v>
      </c>
    </row>
    <row r="3153" spans="1:13" x14ac:dyDescent="0.25">
      <c r="A3153">
        <v>268024326</v>
      </c>
      <c r="B3153" t="s">
        <v>19327</v>
      </c>
      <c r="C3153" t="s">
        <v>19327</v>
      </c>
      <c r="D3153" t="s">
        <v>19878</v>
      </c>
      <c r="E3153" t="s">
        <v>2891</v>
      </c>
      <c r="F3153" t="s">
        <v>414</v>
      </c>
      <c r="G3153" t="s">
        <v>15957</v>
      </c>
      <c r="H3153" t="s">
        <v>15994</v>
      </c>
      <c r="I3153">
        <v>0</v>
      </c>
      <c r="J3153" t="s">
        <v>8315</v>
      </c>
      <c r="K3153" t="s">
        <v>11860</v>
      </c>
      <c r="L3153">
        <v>26801001</v>
      </c>
      <c r="M3153">
        <v>1020202082317</v>
      </c>
    </row>
    <row r="3154" spans="1:13" x14ac:dyDescent="0.25">
      <c r="A3154">
        <v>268024333</v>
      </c>
      <c r="B3154" t="s">
        <v>19328</v>
      </c>
      <c r="C3154" t="s">
        <v>19328</v>
      </c>
      <c r="D3154" t="s">
        <v>19878</v>
      </c>
      <c r="E3154" t="s">
        <v>3076</v>
      </c>
      <c r="F3154" t="s">
        <v>549</v>
      </c>
      <c r="G3154" t="s">
        <v>15957</v>
      </c>
      <c r="H3154" t="s">
        <v>15994</v>
      </c>
      <c r="I3154">
        <v>0</v>
      </c>
      <c r="J3154" t="s">
        <v>8315</v>
      </c>
      <c r="K3154" t="s">
        <v>11862</v>
      </c>
      <c r="L3154">
        <v>26801001</v>
      </c>
      <c r="M3154">
        <v>1020202082120</v>
      </c>
    </row>
    <row r="3155" spans="1:13" x14ac:dyDescent="0.25">
      <c r="A3155">
        <v>268024340</v>
      </c>
      <c r="B3155" t="s">
        <v>19329</v>
      </c>
      <c r="C3155" t="s">
        <v>19329</v>
      </c>
      <c r="D3155" t="s">
        <v>19878</v>
      </c>
      <c r="E3155" t="s">
        <v>11864</v>
      </c>
      <c r="F3155" t="s">
        <v>414</v>
      </c>
      <c r="G3155" t="s">
        <v>15957</v>
      </c>
      <c r="H3155" t="s">
        <v>15994</v>
      </c>
      <c r="I3155">
        <v>0</v>
      </c>
      <c r="J3155" t="s">
        <v>8315</v>
      </c>
      <c r="K3155" t="s">
        <v>11863</v>
      </c>
      <c r="L3155">
        <v>26801001</v>
      </c>
      <c r="M3155">
        <v>1020202082691</v>
      </c>
    </row>
    <row r="3156" spans="1:13" x14ac:dyDescent="0.25">
      <c r="A3156">
        <v>268024358</v>
      </c>
      <c r="B3156" t="s">
        <v>19330</v>
      </c>
      <c r="C3156" t="s">
        <v>19330</v>
      </c>
      <c r="D3156" t="s">
        <v>19878</v>
      </c>
      <c r="E3156" t="s">
        <v>3019</v>
      </c>
      <c r="F3156" t="s">
        <v>414</v>
      </c>
      <c r="G3156" t="s">
        <v>15957</v>
      </c>
      <c r="H3156" t="s">
        <v>15994</v>
      </c>
      <c r="I3156">
        <v>0</v>
      </c>
      <c r="J3156" t="s">
        <v>8315</v>
      </c>
      <c r="K3156" t="s">
        <v>11865</v>
      </c>
      <c r="L3156">
        <v>26801001</v>
      </c>
      <c r="M3156">
        <v>1020202082702</v>
      </c>
    </row>
    <row r="3157" spans="1:13" x14ac:dyDescent="0.25">
      <c r="A3157">
        <v>268024365</v>
      </c>
      <c r="B3157" t="s">
        <v>19331</v>
      </c>
      <c r="C3157" t="s">
        <v>19331</v>
      </c>
      <c r="D3157" t="s">
        <v>19878</v>
      </c>
      <c r="E3157" t="s">
        <v>2918</v>
      </c>
      <c r="F3157" t="s">
        <v>414</v>
      </c>
      <c r="G3157" t="s">
        <v>15957</v>
      </c>
      <c r="H3157" t="s">
        <v>15994</v>
      </c>
      <c r="I3157">
        <v>0</v>
      </c>
      <c r="J3157" t="s">
        <v>8315</v>
      </c>
      <c r="K3157" t="s">
        <v>11866</v>
      </c>
      <c r="L3157">
        <v>26801001</v>
      </c>
      <c r="M3157">
        <v>1020202083637</v>
      </c>
    </row>
    <row r="3158" spans="1:13" x14ac:dyDescent="0.25">
      <c r="A3158">
        <v>268024372</v>
      </c>
      <c r="B3158" t="s">
        <v>19332</v>
      </c>
      <c r="C3158" t="s">
        <v>19332</v>
      </c>
      <c r="D3158" t="s">
        <v>19878</v>
      </c>
      <c r="E3158" t="s">
        <v>3032</v>
      </c>
      <c r="F3158" t="s">
        <v>549</v>
      </c>
      <c r="G3158" t="s">
        <v>15957</v>
      </c>
      <c r="H3158" t="s">
        <v>15994</v>
      </c>
      <c r="I3158">
        <v>0</v>
      </c>
      <c r="J3158" t="s">
        <v>8315</v>
      </c>
      <c r="K3158" t="s">
        <v>11867</v>
      </c>
      <c r="L3158">
        <v>26801001</v>
      </c>
      <c r="M3158">
        <v>1020202082086</v>
      </c>
    </row>
    <row r="3159" spans="1:13" x14ac:dyDescent="0.25">
      <c r="A3159">
        <v>268024380</v>
      </c>
      <c r="B3159" t="s">
        <v>19333</v>
      </c>
      <c r="C3159" t="s">
        <v>19333</v>
      </c>
      <c r="D3159" t="s">
        <v>19878</v>
      </c>
      <c r="E3159" t="s">
        <v>2993</v>
      </c>
      <c r="F3159" t="s">
        <v>414</v>
      </c>
      <c r="G3159" t="s">
        <v>15957</v>
      </c>
      <c r="H3159" t="s">
        <v>15994</v>
      </c>
      <c r="I3159">
        <v>0</v>
      </c>
      <c r="J3159" t="s">
        <v>8315</v>
      </c>
      <c r="K3159" t="s">
        <v>11868</v>
      </c>
      <c r="L3159">
        <v>26801001</v>
      </c>
      <c r="M3159">
        <v>1020202082713</v>
      </c>
    </row>
    <row r="3160" spans="1:13" x14ac:dyDescent="0.25">
      <c r="A3160">
        <v>268024397</v>
      </c>
      <c r="B3160" t="s">
        <v>19334</v>
      </c>
      <c r="C3160" t="s">
        <v>19334</v>
      </c>
      <c r="D3160" t="s">
        <v>19878</v>
      </c>
      <c r="E3160" t="s">
        <v>2927</v>
      </c>
      <c r="F3160" t="s">
        <v>414</v>
      </c>
      <c r="G3160" t="s">
        <v>15957</v>
      </c>
      <c r="H3160" t="s">
        <v>15994</v>
      </c>
      <c r="I3160">
        <v>0</v>
      </c>
      <c r="J3160" t="s">
        <v>8315</v>
      </c>
      <c r="K3160" t="s">
        <v>11869</v>
      </c>
      <c r="L3160">
        <v>26801001</v>
      </c>
      <c r="M3160">
        <v>1020202083362</v>
      </c>
    </row>
    <row r="3161" spans="1:13" x14ac:dyDescent="0.25">
      <c r="A3161">
        <v>268024407</v>
      </c>
      <c r="B3161" t="s">
        <v>19335</v>
      </c>
      <c r="C3161" t="s">
        <v>19335</v>
      </c>
      <c r="D3161" t="s">
        <v>19878</v>
      </c>
      <c r="E3161" t="s">
        <v>3073</v>
      </c>
      <c r="F3161" t="s">
        <v>414</v>
      </c>
      <c r="G3161" t="s">
        <v>15957</v>
      </c>
      <c r="H3161" t="s">
        <v>15994</v>
      </c>
      <c r="I3161">
        <v>0</v>
      </c>
      <c r="J3161" t="s">
        <v>8315</v>
      </c>
      <c r="K3161" t="s">
        <v>11871</v>
      </c>
      <c r="L3161">
        <v>26801001</v>
      </c>
      <c r="M3161">
        <v>1020202083263</v>
      </c>
    </row>
    <row r="3162" spans="1:13" x14ac:dyDescent="0.25">
      <c r="A3162">
        <v>268024421</v>
      </c>
      <c r="B3162" t="s">
        <v>19336</v>
      </c>
      <c r="C3162" t="s">
        <v>19336</v>
      </c>
      <c r="D3162" t="s">
        <v>19878</v>
      </c>
      <c r="E3162" t="s">
        <v>3117</v>
      </c>
      <c r="F3162" t="s">
        <v>414</v>
      </c>
      <c r="G3162" t="s">
        <v>15957</v>
      </c>
      <c r="H3162" t="s">
        <v>15994</v>
      </c>
      <c r="I3162">
        <v>0</v>
      </c>
      <c r="J3162" t="s">
        <v>8315</v>
      </c>
      <c r="K3162" t="s">
        <v>11873</v>
      </c>
      <c r="L3162">
        <v>26801001</v>
      </c>
      <c r="M3162">
        <v>1020202082570</v>
      </c>
    </row>
    <row r="3163" spans="1:13" x14ac:dyDescent="0.25">
      <c r="A3163">
        <v>268024439</v>
      </c>
      <c r="B3163" t="s">
        <v>19337</v>
      </c>
      <c r="C3163" t="s">
        <v>19337</v>
      </c>
      <c r="D3163" t="s">
        <v>19878</v>
      </c>
      <c r="E3163" t="s">
        <v>2969</v>
      </c>
      <c r="F3163" t="s">
        <v>414</v>
      </c>
      <c r="G3163" t="s">
        <v>15957</v>
      </c>
      <c r="H3163" t="s">
        <v>15994</v>
      </c>
      <c r="I3163">
        <v>0</v>
      </c>
      <c r="J3163" t="s">
        <v>8315</v>
      </c>
      <c r="K3163" t="s">
        <v>11874</v>
      </c>
      <c r="L3163">
        <v>26801001</v>
      </c>
      <c r="M3163">
        <v>1020202083274</v>
      </c>
    </row>
    <row r="3164" spans="1:13" x14ac:dyDescent="0.25">
      <c r="A3164">
        <v>268024446</v>
      </c>
      <c r="B3164" t="s">
        <v>19338</v>
      </c>
      <c r="C3164" t="s">
        <v>19338</v>
      </c>
      <c r="D3164" t="s">
        <v>19878</v>
      </c>
      <c r="E3164" t="s">
        <v>2933</v>
      </c>
      <c r="F3164" t="s">
        <v>414</v>
      </c>
      <c r="G3164" t="s">
        <v>15957</v>
      </c>
      <c r="H3164" t="s">
        <v>15994</v>
      </c>
      <c r="I3164">
        <v>0</v>
      </c>
      <c r="J3164" t="s">
        <v>8315</v>
      </c>
      <c r="K3164" t="s">
        <v>11876</v>
      </c>
      <c r="L3164">
        <v>26801001</v>
      </c>
      <c r="M3164">
        <v>1020202083439</v>
      </c>
    </row>
    <row r="3165" spans="1:13" x14ac:dyDescent="0.25">
      <c r="A3165">
        <v>268024453</v>
      </c>
      <c r="B3165" t="s">
        <v>19339</v>
      </c>
      <c r="C3165" t="s">
        <v>19339</v>
      </c>
      <c r="D3165" t="s">
        <v>19878</v>
      </c>
      <c r="E3165" t="s">
        <v>3154</v>
      </c>
      <c r="F3165" t="s">
        <v>700</v>
      </c>
      <c r="G3165" t="s">
        <v>15957</v>
      </c>
      <c r="H3165" t="s">
        <v>15994</v>
      </c>
      <c r="I3165">
        <v>0</v>
      </c>
      <c r="J3165" t="s">
        <v>8315</v>
      </c>
      <c r="K3165" t="s">
        <v>11877</v>
      </c>
      <c r="L3165">
        <v>26801001</v>
      </c>
      <c r="M3165">
        <v>1020202082636</v>
      </c>
    </row>
    <row r="3166" spans="1:13" x14ac:dyDescent="0.25">
      <c r="A3166">
        <v>268024460</v>
      </c>
      <c r="B3166" t="s">
        <v>19340</v>
      </c>
      <c r="C3166" t="s">
        <v>19340</v>
      </c>
      <c r="D3166" t="s">
        <v>19878</v>
      </c>
      <c r="E3166" t="s">
        <v>3102</v>
      </c>
      <c r="F3166" t="s">
        <v>414</v>
      </c>
      <c r="G3166" t="s">
        <v>15957</v>
      </c>
      <c r="H3166" t="s">
        <v>15994</v>
      </c>
      <c r="I3166">
        <v>0</v>
      </c>
      <c r="J3166" t="s">
        <v>8315</v>
      </c>
      <c r="K3166" t="s">
        <v>11878</v>
      </c>
      <c r="L3166">
        <v>26801001</v>
      </c>
      <c r="M3166">
        <v>1020202082647</v>
      </c>
    </row>
    <row r="3167" spans="1:13" x14ac:dyDescent="0.25">
      <c r="A3167">
        <v>268024478</v>
      </c>
      <c r="B3167" t="s">
        <v>19341</v>
      </c>
      <c r="C3167" t="s">
        <v>19341</v>
      </c>
      <c r="D3167" t="s">
        <v>19878</v>
      </c>
      <c r="E3167" t="s">
        <v>2981</v>
      </c>
      <c r="F3167" t="s">
        <v>414</v>
      </c>
      <c r="G3167" t="s">
        <v>15957</v>
      </c>
      <c r="H3167" t="s">
        <v>15994</v>
      </c>
      <c r="I3167">
        <v>0</v>
      </c>
      <c r="J3167" t="s">
        <v>8315</v>
      </c>
      <c r="K3167" t="s">
        <v>11879</v>
      </c>
      <c r="L3167">
        <v>26801001</v>
      </c>
      <c r="M3167">
        <v>1020202082680</v>
      </c>
    </row>
    <row r="3168" spans="1:13" x14ac:dyDescent="0.25">
      <c r="A3168">
        <v>268024485</v>
      </c>
      <c r="B3168" t="s">
        <v>19342</v>
      </c>
      <c r="C3168" t="s">
        <v>19342</v>
      </c>
      <c r="D3168" t="s">
        <v>19878</v>
      </c>
      <c r="E3168" t="s">
        <v>2924</v>
      </c>
      <c r="F3168" t="s">
        <v>414</v>
      </c>
      <c r="G3168" t="s">
        <v>15957</v>
      </c>
      <c r="H3168" t="s">
        <v>15994</v>
      </c>
      <c r="I3168">
        <v>0</v>
      </c>
      <c r="J3168" t="s">
        <v>8315</v>
      </c>
      <c r="K3168" t="s">
        <v>11880</v>
      </c>
      <c r="L3168">
        <v>26801001</v>
      </c>
      <c r="M3168">
        <v>1020202083351</v>
      </c>
    </row>
    <row r="3169" spans="1:13" x14ac:dyDescent="0.25">
      <c r="A3169">
        <v>268024492</v>
      </c>
      <c r="B3169" t="s">
        <v>19343</v>
      </c>
      <c r="C3169" t="s">
        <v>19343</v>
      </c>
      <c r="D3169" t="s">
        <v>19878</v>
      </c>
      <c r="E3169" t="s">
        <v>19344</v>
      </c>
      <c r="F3169" t="s">
        <v>549</v>
      </c>
      <c r="G3169" t="s">
        <v>15957</v>
      </c>
      <c r="H3169" t="s">
        <v>15994</v>
      </c>
      <c r="I3169">
        <v>0</v>
      </c>
      <c r="J3169" t="s">
        <v>8315</v>
      </c>
      <c r="K3169" t="s">
        <v>11881</v>
      </c>
      <c r="L3169">
        <v>26801001</v>
      </c>
      <c r="M3169">
        <v>1020202082075</v>
      </c>
    </row>
    <row r="3170" spans="1:13" x14ac:dyDescent="0.25">
      <c r="A3170">
        <v>268024630</v>
      </c>
      <c r="B3170" t="s">
        <v>19345</v>
      </c>
      <c r="C3170" t="s">
        <v>19345</v>
      </c>
      <c r="D3170" t="s">
        <v>19878</v>
      </c>
      <c r="E3170" t="s">
        <v>3093</v>
      </c>
      <c r="F3170" t="s">
        <v>414</v>
      </c>
      <c r="G3170" t="s">
        <v>15957</v>
      </c>
      <c r="H3170" t="s">
        <v>15994</v>
      </c>
      <c r="I3170">
        <v>0</v>
      </c>
      <c r="J3170" t="s">
        <v>8315</v>
      </c>
      <c r="K3170" t="s">
        <v>11883</v>
      </c>
      <c r="L3170">
        <v>26801001</v>
      </c>
      <c r="M3170">
        <v>1020202082581</v>
      </c>
    </row>
    <row r="3171" spans="1:13" x14ac:dyDescent="0.25">
      <c r="A3171">
        <v>268025190</v>
      </c>
      <c r="B3171" t="s">
        <v>19346</v>
      </c>
      <c r="C3171" t="s">
        <v>19346</v>
      </c>
      <c r="D3171" t="s">
        <v>19878</v>
      </c>
      <c r="E3171" t="s">
        <v>2945</v>
      </c>
      <c r="F3171" t="s">
        <v>414</v>
      </c>
      <c r="G3171" t="s">
        <v>15957</v>
      </c>
      <c r="H3171" t="s">
        <v>15994</v>
      </c>
      <c r="I3171">
        <v>0</v>
      </c>
      <c r="J3171" t="s">
        <v>8315</v>
      </c>
      <c r="K3171" t="s">
        <v>11885</v>
      </c>
      <c r="L3171">
        <v>26801001</v>
      </c>
      <c r="M3171">
        <v>1020202082614</v>
      </c>
    </row>
    <row r="3172" spans="1:13" x14ac:dyDescent="0.25">
      <c r="A3172">
        <v>268030986</v>
      </c>
      <c r="B3172" t="s">
        <v>19347</v>
      </c>
      <c r="C3172" t="s">
        <v>19347</v>
      </c>
      <c r="D3172" t="s">
        <v>19878</v>
      </c>
      <c r="E3172" t="s">
        <v>3022</v>
      </c>
      <c r="F3172" t="s">
        <v>414</v>
      </c>
      <c r="G3172" t="s">
        <v>15957</v>
      </c>
      <c r="H3172" t="s">
        <v>15994</v>
      </c>
      <c r="I3172">
        <v>0</v>
      </c>
      <c r="J3172" t="s">
        <v>8315</v>
      </c>
      <c r="K3172" t="s">
        <v>19348</v>
      </c>
      <c r="L3172">
        <v>26801001</v>
      </c>
      <c r="M3172">
        <v>1020202085090</v>
      </c>
    </row>
    <row r="3173" spans="1:13" x14ac:dyDescent="0.25">
      <c r="A3173">
        <v>268030993</v>
      </c>
      <c r="B3173" t="s">
        <v>19349</v>
      </c>
      <c r="C3173" t="s">
        <v>19349</v>
      </c>
      <c r="D3173" t="s">
        <v>19878</v>
      </c>
      <c r="E3173" t="s">
        <v>3055</v>
      </c>
      <c r="F3173" t="s">
        <v>414</v>
      </c>
      <c r="G3173" t="s">
        <v>15957</v>
      </c>
      <c r="H3173" t="s">
        <v>15994</v>
      </c>
      <c r="I3173">
        <v>0</v>
      </c>
      <c r="J3173" t="s">
        <v>8315</v>
      </c>
      <c r="K3173" t="s">
        <v>11889</v>
      </c>
      <c r="L3173">
        <v>26801001</v>
      </c>
      <c r="M3173">
        <v>1020202085100</v>
      </c>
    </row>
    <row r="3174" spans="1:13" x14ac:dyDescent="0.25">
      <c r="A3174">
        <v>268031010</v>
      </c>
      <c r="B3174" t="s">
        <v>19350</v>
      </c>
      <c r="C3174" t="s">
        <v>19350</v>
      </c>
      <c r="D3174" t="s">
        <v>19878</v>
      </c>
      <c r="E3174" t="s">
        <v>2882</v>
      </c>
      <c r="F3174" t="s">
        <v>414</v>
      </c>
      <c r="G3174" t="s">
        <v>15957</v>
      </c>
      <c r="H3174" t="s">
        <v>15994</v>
      </c>
      <c r="I3174">
        <v>0</v>
      </c>
      <c r="J3174" t="s">
        <v>8315</v>
      </c>
      <c r="K3174" t="s">
        <v>19351</v>
      </c>
      <c r="L3174">
        <v>26801001</v>
      </c>
      <c r="M3174">
        <v>1020202085122</v>
      </c>
    </row>
    <row r="3175" spans="1:13" x14ac:dyDescent="0.25">
      <c r="A3175">
        <v>268031027</v>
      </c>
      <c r="B3175" t="s">
        <v>19352</v>
      </c>
      <c r="C3175" t="s">
        <v>19352</v>
      </c>
      <c r="D3175" t="s">
        <v>19878</v>
      </c>
      <c r="E3175" t="s">
        <v>2954</v>
      </c>
      <c r="F3175" t="s">
        <v>700</v>
      </c>
      <c r="G3175" t="s">
        <v>15957</v>
      </c>
      <c r="H3175" t="s">
        <v>15994</v>
      </c>
      <c r="I3175">
        <v>0</v>
      </c>
      <c r="J3175" t="s">
        <v>8315</v>
      </c>
      <c r="K3175" t="s">
        <v>11892</v>
      </c>
      <c r="L3175">
        <v>26801001</v>
      </c>
      <c r="M3175">
        <v>1020202085397</v>
      </c>
    </row>
    <row r="3176" spans="1:13" x14ac:dyDescent="0.25">
      <c r="A3176">
        <v>268031034</v>
      </c>
      <c r="B3176" t="s">
        <v>19353</v>
      </c>
      <c r="C3176" t="s">
        <v>19353</v>
      </c>
      <c r="D3176" t="s">
        <v>19878</v>
      </c>
      <c r="E3176" t="s">
        <v>2912</v>
      </c>
      <c r="F3176" t="s">
        <v>414</v>
      </c>
      <c r="G3176" t="s">
        <v>15957</v>
      </c>
      <c r="H3176" t="s">
        <v>15994</v>
      </c>
      <c r="I3176">
        <v>0</v>
      </c>
      <c r="J3176" t="s">
        <v>8315</v>
      </c>
      <c r="K3176" t="s">
        <v>11894</v>
      </c>
      <c r="L3176">
        <v>26801001</v>
      </c>
      <c r="M3176">
        <v>1020202085408</v>
      </c>
    </row>
    <row r="3177" spans="1:13" x14ac:dyDescent="0.25">
      <c r="A3177">
        <v>268031059</v>
      </c>
      <c r="B3177" t="s">
        <v>19354</v>
      </c>
      <c r="C3177" t="s">
        <v>19354</v>
      </c>
      <c r="D3177" t="s">
        <v>19878</v>
      </c>
      <c r="E3177" t="s">
        <v>3129</v>
      </c>
      <c r="F3177" t="s">
        <v>414</v>
      </c>
      <c r="G3177" t="s">
        <v>15957</v>
      </c>
      <c r="H3177" t="s">
        <v>15994</v>
      </c>
      <c r="I3177">
        <v>0</v>
      </c>
      <c r="J3177" t="s">
        <v>8315</v>
      </c>
      <c r="K3177" t="s">
        <v>11896</v>
      </c>
      <c r="L3177">
        <v>26801001</v>
      </c>
      <c r="M3177">
        <v>1020202085420</v>
      </c>
    </row>
    <row r="3178" spans="1:13" x14ac:dyDescent="0.25">
      <c r="A3178">
        <v>268031066</v>
      </c>
      <c r="B3178" t="s">
        <v>19355</v>
      </c>
      <c r="C3178" t="s">
        <v>19355</v>
      </c>
      <c r="D3178" t="s">
        <v>19878</v>
      </c>
      <c r="E3178" t="s">
        <v>3022</v>
      </c>
      <c r="F3178" t="s">
        <v>3023</v>
      </c>
      <c r="G3178" t="s">
        <v>15957</v>
      </c>
      <c r="H3178" t="s">
        <v>15994</v>
      </c>
      <c r="I3178">
        <v>0</v>
      </c>
      <c r="J3178" t="s">
        <v>8416</v>
      </c>
      <c r="K3178" t="s">
        <v>11897</v>
      </c>
      <c r="L3178">
        <v>26801001</v>
      </c>
      <c r="M3178">
        <v>1020202085430</v>
      </c>
    </row>
    <row r="3179" spans="1:13" x14ac:dyDescent="0.25">
      <c r="A3179">
        <v>268031080</v>
      </c>
      <c r="B3179" t="s">
        <v>19356</v>
      </c>
      <c r="C3179" t="s">
        <v>19356</v>
      </c>
      <c r="D3179" t="s">
        <v>19878</v>
      </c>
      <c r="E3179" t="s">
        <v>2894</v>
      </c>
      <c r="F3179" t="s">
        <v>700</v>
      </c>
      <c r="G3179" t="s">
        <v>15957</v>
      </c>
      <c r="H3179" t="s">
        <v>15994</v>
      </c>
      <c r="I3179">
        <v>0</v>
      </c>
      <c r="J3179" t="s">
        <v>8315</v>
      </c>
      <c r="K3179" t="s">
        <v>11899</v>
      </c>
      <c r="L3179">
        <v>26801001</v>
      </c>
      <c r="M3179">
        <v>1020202085452</v>
      </c>
    </row>
    <row r="3180" spans="1:13" x14ac:dyDescent="0.25">
      <c r="A3180">
        <v>268031098</v>
      </c>
      <c r="B3180" t="s">
        <v>19357</v>
      </c>
      <c r="C3180" t="s">
        <v>19357</v>
      </c>
      <c r="D3180" t="s">
        <v>19878</v>
      </c>
      <c r="E3180" t="s">
        <v>3070</v>
      </c>
      <c r="F3180" t="s">
        <v>549</v>
      </c>
      <c r="G3180" t="s">
        <v>15957</v>
      </c>
      <c r="H3180" t="s">
        <v>15994</v>
      </c>
      <c r="I3180">
        <v>0</v>
      </c>
      <c r="J3180" t="s">
        <v>8315</v>
      </c>
      <c r="K3180" t="s">
        <v>11900</v>
      </c>
      <c r="L3180">
        <v>26801001</v>
      </c>
      <c r="M3180">
        <v>1020202085463</v>
      </c>
    </row>
    <row r="3181" spans="1:13" x14ac:dyDescent="0.25">
      <c r="A3181">
        <v>268031161</v>
      </c>
      <c r="B3181" t="s">
        <v>19358</v>
      </c>
      <c r="C3181" t="s">
        <v>19358</v>
      </c>
      <c r="D3181" t="s">
        <v>19878</v>
      </c>
      <c r="E3181" t="s">
        <v>3035</v>
      </c>
      <c r="F3181" t="s">
        <v>1479</v>
      </c>
      <c r="G3181" t="s">
        <v>15957</v>
      </c>
      <c r="H3181" t="s">
        <v>15994</v>
      </c>
      <c r="I3181">
        <v>0</v>
      </c>
      <c r="J3181" t="s">
        <v>8315</v>
      </c>
      <c r="K3181" t="s">
        <v>11901</v>
      </c>
      <c r="L3181">
        <v>26801001</v>
      </c>
      <c r="M3181">
        <v>1020202085826</v>
      </c>
    </row>
    <row r="3182" spans="1:13" x14ac:dyDescent="0.25">
      <c r="A3182">
        <v>268031179</v>
      </c>
      <c r="B3182" t="s">
        <v>19359</v>
      </c>
      <c r="C3182" t="s">
        <v>19359</v>
      </c>
      <c r="D3182" t="s">
        <v>19878</v>
      </c>
      <c r="E3182" t="s">
        <v>3099</v>
      </c>
      <c r="F3182" t="s">
        <v>549</v>
      </c>
      <c r="G3182" t="s">
        <v>15957</v>
      </c>
      <c r="H3182" t="s">
        <v>15994</v>
      </c>
      <c r="I3182">
        <v>0</v>
      </c>
      <c r="J3182" t="s">
        <v>8315</v>
      </c>
      <c r="K3182" t="s">
        <v>11903</v>
      </c>
      <c r="L3182">
        <v>26801001</v>
      </c>
      <c r="M3182">
        <v>1020202085837</v>
      </c>
    </row>
    <row r="3183" spans="1:13" x14ac:dyDescent="0.25">
      <c r="A3183">
        <v>268031186</v>
      </c>
      <c r="B3183" t="s">
        <v>19360</v>
      </c>
      <c r="C3183" t="s">
        <v>19360</v>
      </c>
      <c r="D3183" t="s">
        <v>19878</v>
      </c>
      <c r="E3183" t="s">
        <v>3085</v>
      </c>
      <c r="F3183" t="s">
        <v>414</v>
      </c>
      <c r="G3183" t="s">
        <v>15957</v>
      </c>
      <c r="H3183" t="s">
        <v>15994</v>
      </c>
      <c r="I3183">
        <v>0</v>
      </c>
      <c r="J3183" t="s">
        <v>8315</v>
      </c>
      <c r="K3183" t="s">
        <v>11904</v>
      </c>
      <c r="L3183">
        <v>26801001</v>
      </c>
      <c r="M3183">
        <v>1020202085848</v>
      </c>
    </row>
    <row r="3184" spans="1:13" x14ac:dyDescent="0.25">
      <c r="A3184">
        <v>268031193</v>
      </c>
      <c r="B3184" t="s">
        <v>19361</v>
      </c>
      <c r="C3184" t="s">
        <v>19361</v>
      </c>
      <c r="D3184" t="s">
        <v>19878</v>
      </c>
      <c r="E3184" t="s">
        <v>2984</v>
      </c>
      <c r="F3184" t="s">
        <v>414</v>
      </c>
      <c r="G3184" t="s">
        <v>15957</v>
      </c>
      <c r="H3184" t="s">
        <v>15994</v>
      </c>
      <c r="I3184">
        <v>0</v>
      </c>
      <c r="J3184" t="s">
        <v>8315</v>
      </c>
      <c r="K3184" t="s">
        <v>11905</v>
      </c>
      <c r="L3184">
        <v>26801001</v>
      </c>
      <c r="M3184">
        <v>1020202085860</v>
      </c>
    </row>
    <row r="3185" spans="1:13" x14ac:dyDescent="0.25">
      <c r="A3185">
        <v>268031203</v>
      </c>
      <c r="B3185" t="s">
        <v>19362</v>
      </c>
      <c r="C3185" t="s">
        <v>19362</v>
      </c>
      <c r="D3185" t="s">
        <v>19878</v>
      </c>
      <c r="E3185" t="s">
        <v>3126</v>
      </c>
      <c r="F3185" t="s">
        <v>414</v>
      </c>
      <c r="G3185" t="s">
        <v>15957</v>
      </c>
      <c r="H3185" t="s">
        <v>15994</v>
      </c>
      <c r="I3185">
        <v>0</v>
      </c>
      <c r="J3185" t="s">
        <v>8315</v>
      </c>
      <c r="K3185" t="s">
        <v>11907</v>
      </c>
      <c r="L3185">
        <v>26801001</v>
      </c>
      <c r="M3185">
        <v>1020202086090</v>
      </c>
    </row>
    <row r="3186" spans="1:13" x14ac:dyDescent="0.25">
      <c r="A3186">
        <v>268031281</v>
      </c>
      <c r="B3186" t="s">
        <v>19363</v>
      </c>
      <c r="C3186" t="s">
        <v>19363</v>
      </c>
      <c r="D3186" t="s">
        <v>19878</v>
      </c>
      <c r="E3186" t="s">
        <v>3135</v>
      </c>
      <c r="F3186" t="s">
        <v>414</v>
      </c>
      <c r="G3186" t="s">
        <v>15957</v>
      </c>
      <c r="H3186" t="s">
        <v>15994</v>
      </c>
      <c r="I3186">
        <v>0</v>
      </c>
      <c r="J3186" t="s">
        <v>8315</v>
      </c>
      <c r="K3186" t="s">
        <v>19364</v>
      </c>
      <c r="L3186">
        <v>26801001</v>
      </c>
      <c r="M3186">
        <v>1020202087850</v>
      </c>
    </row>
    <row r="3187" spans="1:13" x14ac:dyDescent="0.25">
      <c r="A3187">
        <v>268031404</v>
      </c>
      <c r="B3187" t="s">
        <v>19365</v>
      </c>
      <c r="C3187" t="s">
        <v>19365</v>
      </c>
      <c r="D3187" t="s">
        <v>19878</v>
      </c>
      <c r="E3187" t="s">
        <v>3151</v>
      </c>
      <c r="F3187" t="s">
        <v>414</v>
      </c>
      <c r="G3187" t="s">
        <v>15957</v>
      </c>
      <c r="H3187" t="s">
        <v>15994</v>
      </c>
      <c r="I3187">
        <v>0</v>
      </c>
      <c r="J3187" t="s">
        <v>8315</v>
      </c>
      <c r="K3187" t="s">
        <v>11911</v>
      </c>
      <c r="L3187">
        <v>26801001</v>
      </c>
      <c r="M3187">
        <v>1020202091689</v>
      </c>
    </row>
    <row r="3188" spans="1:13" x14ac:dyDescent="0.25">
      <c r="A3188">
        <v>268031411</v>
      </c>
      <c r="B3188" t="s">
        <v>19366</v>
      </c>
      <c r="C3188" t="s">
        <v>19366</v>
      </c>
      <c r="D3188" t="s">
        <v>19878</v>
      </c>
      <c r="E3188" t="s">
        <v>2842</v>
      </c>
      <c r="F3188" t="s">
        <v>414</v>
      </c>
      <c r="G3188" t="s">
        <v>15957</v>
      </c>
      <c r="H3188" t="s">
        <v>15994</v>
      </c>
      <c r="I3188">
        <v>0</v>
      </c>
      <c r="J3188" t="s">
        <v>8315</v>
      </c>
      <c r="K3188" t="s">
        <v>11913</v>
      </c>
      <c r="L3188">
        <v>26801001</v>
      </c>
      <c r="M3188">
        <v>1020202091700</v>
      </c>
    </row>
    <row r="3189" spans="1:13" x14ac:dyDescent="0.25">
      <c r="A3189">
        <v>268031429</v>
      </c>
      <c r="B3189" t="s">
        <v>19367</v>
      </c>
      <c r="C3189" t="s">
        <v>19367</v>
      </c>
      <c r="D3189" t="s">
        <v>19878</v>
      </c>
      <c r="E3189" t="s">
        <v>2948</v>
      </c>
      <c r="F3189" t="s">
        <v>414</v>
      </c>
      <c r="G3189" t="s">
        <v>15957</v>
      </c>
      <c r="H3189" t="s">
        <v>15994</v>
      </c>
      <c r="I3189">
        <v>0</v>
      </c>
      <c r="J3189" t="s">
        <v>8315</v>
      </c>
      <c r="K3189" t="s">
        <v>11914</v>
      </c>
      <c r="L3189">
        <v>26801001</v>
      </c>
      <c r="M3189">
        <v>1020202091711</v>
      </c>
    </row>
    <row r="3190" spans="1:13" x14ac:dyDescent="0.25">
      <c r="A3190">
        <v>268031436</v>
      </c>
      <c r="B3190" t="s">
        <v>19368</v>
      </c>
      <c r="C3190" t="s">
        <v>19368</v>
      </c>
      <c r="D3190" t="s">
        <v>19878</v>
      </c>
      <c r="E3190" t="s">
        <v>3108</v>
      </c>
      <c r="F3190" t="s">
        <v>414</v>
      </c>
      <c r="G3190" t="s">
        <v>15957</v>
      </c>
      <c r="H3190" t="s">
        <v>15994</v>
      </c>
      <c r="I3190">
        <v>0</v>
      </c>
      <c r="J3190" t="s">
        <v>8315</v>
      </c>
      <c r="K3190" t="s">
        <v>11915</v>
      </c>
      <c r="L3190">
        <v>26801001</v>
      </c>
      <c r="M3190">
        <v>1020202091722</v>
      </c>
    </row>
    <row r="3191" spans="1:13" x14ac:dyDescent="0.25">
      <c r="A3191">
        <v>268031443</v>
      </c>
      <c r="B3191" t="s">
        <v>19369</v>
      </c>
      <c r="C3191" t="s">
        <v>19369</v>
      </c>
      <c r="D3191" t="s">
        <v>19878</v>
      </c>
      <c r="E3191" t="s">
        <v>2990</v>
      </c>
      <c r="F3191" t="s">
        <v>414</v>
      </c>
      <c r="G3191" t="s">
        <v>15957</v>
      </c>
      <c r="H3191" t="s">
        <v>15994</v>
      </c>
      <c r="I3191">
        <v>0</v>
      </c>
      <c r="J3191" t="s">
        <v>8315</v>
      </c>
      <c r="K3191" t="s">
        <v>11916</v>
      </c>
      <c r="L3191">
        <v>26801001</v>
      </c>
      <c r="M3191">
        <v>1020202091755</v>
      </c>
    </row>
    <row r="3192" spans="1:13" x14ac:dyDescent="0.25">
      <c r="A3192">
        <v>268032197</v>
      </c>
      <c r="B3192" t="s">
        <v>19370</v>
      </c>
      <c r="C3192" t="s">
        <v>19370</v>
      </c>
      <c r="D3192" t="s">
        <v>19878</v>
      </c>
      <c r="E3192" t="s">
        <v>3044</v>
      </c>
      <c r="F3192" t="s">
        <v>321</v>
      </c>
      <c r="G3192" t="s">
        <v>15957</v>
      </c>
      <c r="H3192" t="s">
        <v>15994</v>
      </c>
      <c r="I3192">
        <v>0</v>
      </c>
      <c r="J3192" t="s">
        <v>8315</v>
      </c>
      <c r="K3192" t="s">
        <v>11830</v>
      </c>
      <c r="L3192">
        <v>26801001</v>
      </c>
      <c r="M3192">
        <v>1030203428958</v>
      </c>
    </row>
    <row r="3193" spans="1:13" x14ac:dyDescent="0.25">
      <c r="A3193">
        <v>268033433</v>
      </c>
      <c r="B3193" t="s">
        <v>19371</v>
      </c>
      <c r="C3193" t="s">
        <v>19371</v>
      </c>
      <c r="D3193" t="s">
        <v>19878</v>
      </c>
      <c r="E3193" t="s">
        <v>11921</v>
      </c>
      <c r="F3193" t="s">
        <v>414</v>
      </c>
      <c r="G3193" t="s">
        <v>15957</v>
      </c>
      <c r="H3193" t="s">
        <v>15994</v>
      </c>
      <c r="I3193">
        <v>0</v>
      </c>
      <c r="J3193" t="s">
        <v>8315</v>
      </c>
      <c r="K3193" t="s">
        <v>11919</v>
      </c>
      <c r="L3193">
        <v>26801001</v>
      </c>
      <c r="M3193">
        <v>1030203437351</v>
      </c>
    </row>
    <row r="3194" spans="1:13" x14ac:dyDescent="0.25">
      <c r="A3194">
        <v>268043382</v>
      </c>
      <c r="B3194" t="s">
        <v>19373</v>
      </c>
      <c r="C3194" t="s">
        <v>19373</v>
      </c>
      <c r="D3194" t="s">
        <v>19878</v>
      </c>
      <c r="E3194" t="s">
        <v>2978</v>
      </c>
      <c r="F3194" t="s">
        <v>321</v>
      </c>
      <c r="G3194" t="s">
        <v>15957</v>
      </c>
      <c r="H3194" t="s">
        <v>15994</v>
      </c>
      <c r="I3194">
        <v>0</v>
      </c>
      <c r="J3194" t="s">
        <v>8315</v>
      </c>
      <c r="K3194" t="s">
        <v>11924</v>
      </c>
      <c r="L3194">
        <v>26801001</v>
      </c>
      <c r="M3194">
        <v>1060268027533</v>
      </c>
    </row>
    <row r="3195" spans="1:13" x14ac:dyDescent="0.25">
      <c r="A3195">
        <v>268045809</v>
      </c>
      <c r="B3195" t="s">
        <v>19374</v>
      </c>
      <c r="C3195" t="s">
        <v>19374</v>
      </c>
      <c r="D3195" t="s">
        <v>19878</v>
      </c>
      <c r="E3195" t="s">
        <v>2897</v>
      </c>
      <c r="F3195" t="s">
        <v>321</v>
      </c>
      <c r="G3195" t="s">
        <v>15957</v>
      </c>
      <c r="H3195" t="s">
        <v>15994</v>
      </c>
      <c r="I3195">
        <v>0</v>
      </c>
      <c r="J3195" t="s">
        <v>8315</v>
      </c>
      <c r="K3195" t="s">
        <v>11926</v>
      </c>
      <c r="L3195">
        <v>26801001</v>
      </c>
      <c r="M3195">
        <v>1070268002485</v>
      </c>
    </row>
    <row r="3196" spans="1:13" x14ac:dyDescent="0.25">
      <c r="A3196">
        <v>268046721</v>
      </c>
      <c r="B3196" t="s">
        <v>19375</v>
      </c>
      <c r="C3196" t="s">
        <v>19375</v>
      </c>
      <c r="D3196" t="s">
        <v>19878</v>
      </c>
      <c r="E3196" t="s">
        <v>3004</v>
      </c>
      <c r="F3196" t="s">
        <v>700</v>
      </c>
      <c r="G3196" t="s">
        <v>15957</v>
      </c>
      <c r="H3196" t="s">
        <v>15994</v>
      </c>
      <c r="I3196">
        <v>0</v>
      </c>
      <c r="J3196" t="s">
        <v>8315</v>
      </c>
      <c r="K3196" t="s">
        <v>11928</v>
      </c>
      <c r="L3196">
        <v>26801001</v>
      </c>
      <c r="M3196">
        <v>1080268000010</v>
      </c>
    </row>
    <row r="3197" spans="1:13" x14ac:dyDescent="0.25">
      <c r="A3197">
        <v>268046739</v>
      </c>
      <c r="B3197" t="s">
        <v>19376</v>
      </c>
      <c r="C3197" t="s">
        <v>19376</v>
      </c>
      <c r="D3197" t="s">
        <v>19878</v>
      </c>
      <c r="E3197" t="s">
        <v>2900</v>
      </c>
      <c r="F3197" t="s">
        <v>321</v>
      </c>
      <c r="G3197" t="s">
        <v>15957</v>
      </c>
      <c r="H3197" t="s">
        <v>15994</v>
      </c>
      <c r="I3197">
        <v>0</v>
      </c>
      <c r="J3197" t="s">
        <v>8315</v>
      </c>
      <c r="K3197" t="s">
        <v>19377</v>
      </c>
      <c r="L3197">
        <v>26801001</v>
      </c>
      <c r="M3197">
        <v>1080268000020</v>
      </c>
    </row>
    <row r="3198" spans="1:13" x14ac:dyDescent="0.25">
      <c r="A3198">
        <v>268049680</v>
      </c>
      <c r="B3198" t="s">
        <v>19378</v>
      </c>
      <c r="C3198" t="s">
        <v>19378</v>
      </c>
      <c r="D3198" t="s">
        <v>19878</v>
      </c>
      <c r="E3198" t="s">
        <v>2996</v>
      </c>
      <c r="F3198" t="s">
        <v>321</v>
      </c>
      <c r="G3198" t="s">
        <v>15957</v>
      </c>
      <c r="H3198" t="s">
        <v>15994</v>
      </c>
      <c r="I3198">
        <v>0</v>
      </c>
      <c r="J3198" t="s">
        <v>8315</v>
      </c>
      <c r="K3198" t="s">
        <v>11932</v>
      </c>
      <c r="L3198">
        <v>26801001</v>
      </c>
      <c r="M3198">
        <v>1080268003375</v>
      </c>
    </row>
    <row r="3199" spans="1:13" x14ac:dyDescent="0.25">
      <c r="A3199">
        <v>268065114</v>
      </c>
      <c r="B3199" t="s">
        <v>19379</v>
      </c>
      <c r="C3199" t="s">
        <v>19379</v>
      </c>
      <c r="D3199" t="s">
        <v>19878</v>
      </c>
      <c r="E3199" t="s">
        <v>2867</v>
      </c>
      <c r="F3199" t="s">
        <v>414</v>
      </c>
      <c r="G3199" t="s">
        <v>15957</v>
      </c>
      <c r="H3199" t="s">
        <v>15994</v>
      </c>
      <c r="I3199">
        <v>0</v>
      </c>
      <c r="J3199" t="s">
        <v>8315</v>
      </c>
      <c r="K3199" t="s">
        <v>19380</v>
      </c>
      <c r="L3199">
        <v>26801001</v>
      </c>
      <c r="M3199">
        <v>1120280052298</v>
      </c>
    </row>
    <row r="3200" spans="1:13" x14ac:dyDescent="0.25">
      <c r="A3200">
        <v>268069133</v>
      </c>
      <c r="B3200" t="s">
        <v>19381</v>
      </c>
      <c r="C3200" t="s">
        <v>19381</v>
      </c>
      <c r="D3200" t="s">
        <v>19878</v>
      </c>
      <c r="E3200" t="s">
        <v>3166</v>
      </c>
      <c r="F3200" t="s">
        <v>414</v>
      </c>
      <c r="G3200" t="s">
        <v>15957</v>
      </c>
      <c r="H3200" t="s">
        <v>15994</v>
      </c>
      <c r="I3200">
        <v>0</v>
      </c>
      <c r="J3200" t="s">
        <v>8315</v>
      </c>
      <c r="K3200" t="s">
        <v>19382</v>
      </c>
      <c r="L3200">
        <v>26801001</v>
      </c>
      <c r="M3200">
        <v>1140280000871</v>
      </c>
    </row>
    <row r="3201" spans="1:13" x14ac:dyDescent="0.25">
      <c r="A3201">
        <v>268075458</v>
      </c>
      <c r="B3201" t="s">
        <v>19383</v>
      </c>
      <c r="C3201" t="s">
        <v>19383</v>
      </c>
      <c r="D3201" t="s">
        <v>19878</v>
      </c>
      <c r="E3201" t="s">
        <v>2876</v>
      </c>
      <c r="F3201" t="s">
        <v>414</v>
      </c>
      <c r="G3201" t="s">
        <v>15957</v>
      </c>
      <c r="H3201" t="s">
        <v>15994</v>
      </c>
      <c r="I3201">
        <v>0</v>
      </c>
      <c r="J3201" t="s">
        <v>8315</v>
      </c>
      <c r="K3201" t="s">
        <v>11939</v>
      </c>
      <c r="L3201">
        <v>26801001</v>
      </c>
      <c r="M3201">
        <v>1160280052470</v>
      </c>
    </row>
    <row r="3202" spans="1:13" x14ac:dyDescent="0.25">
      <c r="A3202">
        <v>268075465</v>
      </c>
      <c r="B3202" t="s">
        <v>19384</v>
      </c>
      <c r="C3202" t="s">
        <v>19384</v>
      </c>
      <c r="D3202" t="s">
        <v>19878</v>
      </c>
      <c r="E3202" t="s">
        <v>2873</v>
      </c>
      <c r="F3202" t="s">
        <v>414</v>
      </c>
      <c r="G3202" t="s">
        <v>15957</v>
      </c>
      <c r="H3202" t="s">
        <v>15994</v>
      </c>
      <c r="I3202">
        <v>0</v>
      </c>
      <c r="J3202" t="s">
        <v>8315</v>
      </c>
      <c r="K3202" t="s">
        <v>19385</v>
      </c>
      <c r="L3202">
        <v>26801001</v>
      </c>
      <c r="M3202">
        <v>1160280052767</v>
      </c>
    </row>
    <row r="3203" spans="1:13" x14ac:dyDescent="0.25">
      <c r="A3203">
        <v>268079357</v>
      </c>
      <c r="B3203" t="s">
        <v>19386</v>
      </c>
      <c r="C3203" t="s">
        <v>19386</v>
      </c>
      <c r="D3203" t="s">
        <v>19878</v>
      </c>
      <c r="E3203" t="s">
        <v>2870</v>
      </c>
      <c r="F3203" t="s">
        <v>321</v>
      </c>
      <c r="G3203" t="s">
        <v>15957</v>
      </c>
      <c r="H3203" t="s">
        <v>15994</v>
      </c>
      <c r="I3203">
        <v>0</v>
      </c>
      <c r="J3203" t="s">
        <v>8315</v>
      </c>
      <c r="K3203" t="s">
        <v>11942</v>
      </c>
      <c r="L3203">
        <v>26801001</v>
      </c>
      <c r="M3203">
        <v>1160280138160</v>
      </c>
    </row>
    <row r="3204" spans="1:13" x14ac:dyDescent="0.25">
      <c r="A3204">
        <v>268082864</v>
      </c>
      <c r="B3204" t="s">
        <v>19387</v>
      </c>
      <c r="C3204" t="s">
        <v>19387</v>
      </c>
      <c r="D3204" t="s">
        <v>19878</v>
      </c>
      <c r="E3204" t="s">
        <v>3067</v>
      </c>
      <c r="F3204" t="s">
        <v>321</v>
      </c>
      <c r="G3204" t="s">
        <v>15957</v>
      </c>
      <c r="H3204" t="s">
        <v>15994</v>
      </c>
      <c r="I3204">
        <v>0</v>
      </c>
      <c r="J3204" t="s">
        <v>8315</v>
      </c>
      <c r="K3204" t="s">
        <v>11944</v>
      </c>
      <c r="L3204">
        <v>26801001</v>
      </c>
      <c r="M3204">
        <v>1180280003848</v>
      </c>
    </row>
    <row r="3205" spans="1:13" x14ac:dyDescent="0.25">
      <c r="A3205">
        <v>268092220</v>
      </c>
      <c r="B3205" t="s">
        <v>19388</v>
      </c>
      <c r="C3205" t="s">
        <v>19388</v>
      </c>
      <c r="D3205" t="s">
        <v>19878</v>
      </c>
      <c r="E3205" t="s">
        <v>8209</v>
      </c>
      <c r="F3205" t="s">
        <v>414</v>
      </c>
      <c r="G3205" t="s">
        <v>15957</v>
      </c>
      <c r="H3205" t="s">
        <v>15994</v>
      </c>
      <c r="I3205">
        <v>0</v>
      </c>
      <c r="J3205" t="s">
        <v>8315</v>
      </c>
      <c r="K3205" t="s">
        <v>11947</v>
      </c>
      <c r="L3205">
        <v>26801001</v>
      </c>
      <c r="M3205">
        <v>1200200058871</v>
      </c>
    </row>
    <row r="3206" spans="1:13" x14ac:dyDescent="0.25">
      <c r="A3206">
        <v>268092238</v>
      </c>
      <c r="B3206" t="s">
        <v>19389</v>
      </c>
      <c r="C3206" t="s">
        <v>19389</v>
      </c>
      <c r="D3206" t="s">
        <v>19878</v>
      </c>
      <c r="E3206" t="s">
        <v>8210</v>
      </c>
      <c r="F3206" t="s">
        <v>414</v>
      </c>
      <c r="G3206" t="s">
        <v>15957</v>
      </c>
      <c r="H3206" t="s">
        <v>15994</v>
      </c>
      <c r="I3206">
        <v>0</v>
      </c>
      <c r="J3206" t="s">
        <v>8315</v>
      </c>
      <c r="K3206" t="s">
        <v>11950</v>
      </c>
      <c r="L3206">
        <v>26801001</v>
      </c>
      <c r="M3206">
        <v>1200200058882</v>
      </c>
    </row>
    <row r="3207" spans="1:13" x14ac:dyDescent="0.25">
      <c r="A3207">
        <v>268092252</v>
      </c>
      <c r="B3207" t="s">
        <v>19390</v>
      </c>
      <c r="C3207" t="s">
        <v>19390</v>
      </c>
      <c r="D3207" t="s">
        <v>19878</v>
      </c>
      <c r="E3207" t="s">
        <v>11954</v>
      </c>
      <c r="F3207" t="s">
        <v>414</v>
      </c>
      <c r="G3207" t="s">
        <v>15957</v>
      </c>
      <c r="H3207" t="s">
        <v>15994</v>
      </c>
      <c r="I3207">
        <v>0</v>
      </c>
      <c r="J3207" t="s">
        <v>8315</v>
      </c>
      <c r="K3207" t="s">
        <v>11952</v>
      </c>
      <c r="L3207">
        <v>26801001</v>
      </c>
      <c r="M3207">
        <v>1200200059256</v>
      </c>
    </row>
    <row r="3208" spans="1:13" x14ac:dyDescent="0.25">
      <c r="A3208">
        <v>269008172</v>
      </c>
      <c r="B3208" t="s">
        <v>7186</v>
      </c>
      <c r="C3208" t="s">
        <v>7186</v>
      </c>
      <c r="D3208" t="s">
        <v>19392</v>
      </c>
      <c r="E3208" t="s">
        <v>7188</v>
      </c>
      <c r="F3208" t="s">
        <v>414</v>
      </c>
      <c r="G3208" t="s">
        <v>15957</v>
      </c>
      <c r="H3208" t="s">
        <v>15994</v>
      </c>
      <c r="I3208">
        <v>0</v>
      </c>
      <c r="J3208" t="s">
        <v>8315</v>
      </c>
      <c r="K3208" t="s">
        <v>11965</v>
      </c>
      <c r="L3208">
        <v>26901001</v>
      </c>
      <c r="M3208">
        <v>1020202211920</v>
      </c>
    </row>
    <row r="3209" spans="1:13" x14ac:dyDescent="0.25">
      <c r="A3209">
        <v>269009306</v>
      </c>
      <c r="B3209" t="s">
        <v>7216</v>
      </c>
      <c r="C3209" t="s">
        <v>7216</v>
      </c>
      <c r="D3209" t="s">
        <v>19392</v>
      </c>
      <c r="E3209" t="s">
        <v>7179</v>
      </c>
      <c r="F3209" t="s">
        <v>321</v>
      </c>
      <c r="G3209" t="s">
        <v>15957</v>
      </c>
      <c r="H3209" t="s">
        <v>15994</v>
      </c>
      <c r="I3209">
        <v>0</v>
      </c>
      <c r="J3209" t="s">
        <v>8315</v>
      </c>
      <c r="K3209" t="s">
        <v>19398</v>
      </c>
      <c r="L3209">
        <v>26901001</v>
      </c>
      <c r="M3209">
        <v>1020202217694</v>
      </c>
    </row>
    <row r="3210" spans="1:13" x14ac:dyDescent="0.25">
      <c r="A3210">
        <v>269009761</v>
      </c>
      <c r="B3210" t="s">
        <v>7189</v>
      </c>
      <c r="C3210" t="s">
        <v>7189</v>
      </c>
      <c r="D3210" t="s">
        <v>19392</v>
      </c>
      <c r="E3210" t="s">
        <v>7191</v>
      </c>
      <c r="F3210" t="s">
        <v>321</v>
      </c>
      <c r="G3210" t="s">
        <v>15957</v>
      </c>
      <c r="H3210" t="s">
        <v>15994</v>
      </c>
      <c r="I3210">
        <v>0</v>
      </c>
      <c r="J3210" t="s">
        <v>8315</v>
      </c>
      <c r="K3210" t="s">
        <v>11972</v>
      </c>
      <c r="L3210">
        <v>26901001</v>
      </c>
      <c r="M3210">
        <v>1020202217309</v>
      </c>
    </row>
    <row r="3211" spans="1:13" x14ac:dyDescent="0.25">
      <c r="A3211">
        <v>269011418</v>
      </c>
      <c r="B3211" t="s">
        <v>7222</v>
      </c>
      <c r="C3211" t="s">
        <v>7222</v>
      </c>
      <c r="D3211" t="s">
        <v>19392</v>
      </c>
      <c r="E3211" t="s">
        <v>7224</v>
      </c>
      <c r="F3211" t="s">
        <v>321</v>
      </c>
      <c r="G3211" t="s">
        <v>15957</v>
      </c>
      <c r="H3211" t="s">
        <v>15994</v>
      </c>
      <c r="I3211">
        <v>0</v>
      </c>
      <c r="J3211" t="s">
        <v>8315</v>
      </c>
      <c r="K3211" t="s">
        <v>11975</v>
      </c>
      <c r="L3211">
        <v>26901001</v>
      </c>
      <c r="M3211">
        <v>1020202215000</v>
      </c>
    </row>
    <row r="3212" spans="1:13" x14ac:dyDescent="0.25">
      <c r="A3212">
        <v>269011866</v>
      </c>
      <c r="B3212" t="s">
        <v>7165</v>
      </c>
      <c r="C3212" t="s">
        <v>7165</v>
      </c>
      <c r="D3212" t="s">
        <v>19392</v>
      </c>
      <c r="E3212" t="s">
        <v>7167</v>
      </c>
      <c r="F3212" t="s">
        <v>321</v>
      </c>
      <c r="G3212" t="s">
        <v>15957</v>
      </c>
      <c r="H3212" t="s">
        <v>15994</v>
      </c>
      <c r="I3212">
        <v>0</v>
      </c>
      <c r="J3212" t="s">
        <v>8315</v>
      </c>
      <c r="K3212" t="s">
        <v>11976</v>
      </c>
      <c r="L3212">
        <v>26901001</v>
      </c>
      <c r="M3212">
        <v>1020202214790</v>
      </c>
    </row>
    <row r="3213" spans="1:13" x14ac:dyDescent="0.25">
      <c r="A3213">
        <v>269012242</v>
      </c>
      <c r="B3213" t="s">
        <v>7144</v>
      </c>
      <c r="C3213" t="s">
        <v>7144</v>
      </c>
      <c r="D3213" t="s">
        <v>19392</v>
      </c>
      <c r="E3213" t="s">
        <v>7146</v>
      </c>
      <c r="F3213" t="s">
        <v>414</v>
      </c>
      <c r="G3213" t="s">
        <v>15957</v>
      </c>
      <c r="H3213" t="s">
        <v>15994</v>
      </c>
      <c r="I3213">
        <v>0</v>
      </c>
      <c r="J3213" t="s">
        <v>8315</v>
      </c>
      <c r="K3213" t="s">
        <v>19399</v>
      </c>
      <c r="L3213">
        <v>26901001</v>
      </c>
      <c r="M3213">
        <v>1020202215428</v>
      </c>
    </row>
    <row r="3214" spans="1:13" x14ac:dyDescent="0.25">
      <c r="A3214">
        <v>269012274</v>
      </c>
      <c r="B3214" t="s">
        <v>7219</v>
      </c>
      <c r="C3214" t="s">
        <v>7219</v>
      </c>
      <c r="D3214" t="s">
        <v>19392</v>
      </c>
      <c r="E3214" t="s">
        <v>7221</v>
      </c>
      <c r="F3214" t="s">
        <v>414</v>
      </c>
      <c r="G3214" t="s">
        <v>15957</v>
      </c>
      <c r="H3214" t="s">
        <v>15994</v>
      </c>
      <c r="I3214">
        <v>0</v>
      </c>
      <c r="J3214" t="s">
        <v>8315</v>
      </c>
      <c r="K3214" t="s">
        <v>11980</v>
      </c>
      <c r="L3214">
        <v>26901001</v>
      </c>
      <c r="M3214">
        <v>1020202215131</v>
      </c>
    </row>
    <row r="3215" spans="1:13" x14ac:dyDescent="0.25">
      <c r="A3215">
        <v>269012281</v>
      </c>
      <c r="B3215" t="s">
        <v>7174</v>
      </c>
      <c r="C3215" t="s">
        <v>7174</v>
      </c>
      <c r="D3215" t="s">
        <v>19392</v>
      </c>
      <c r="E3215" t="s">
        <v>7176</v>
      </c>
      <c r="F3215" t="s">
        <v>414</v>
      </c>
      <c r="G3215" t="s">
        <v>15957</v>
      </c>
      <c r="H3215" t="s">
        <v>15994</v>
      </c>
      <c r="I3215">
        <v>0</v>
      </c>
      <c r="J3215" t="s">
        <v>8315</v>
      </c>
      <c r="K3215" t="s">
        <v>11981</v>
      </c>
      <c r="L3215">
        <v>26901001</v>
      </c>
      <c r="M3215">
        <v>1020202215846</v>
      </c>
    </row>
    <row r="3216" spans="1:13" x14ac:dyDescent="0.25">
      <c r="A3216">
        <v>269012394</v>
      </c>
      <c r="B3216" t="s">
        <v>7147</v>
      </c>
      <c r="C3216" t="s">
        <v>7147</v>
      </c>
      <c r="D3216" t="s">
        <v>19392</v>
      </c>
      <c r="E3216" t="s">
        <v>7134</v>
      </c>
      <c r="F3216" t="s">
        <v>414</v>
      </c>
      <c r="G3216" t="s">
        <v>15957</v>
      </c>
      <c r="H3216" t="s">
        <v>15994</v>
      </c>
      <c r="I3216">
        <v>0</v>
      </c>
      <c r="J3216" t="s">
        <v>8315</v>
      </c>
      <c r="K3216" t="s">
        <v>11983</v>
      </c>
      <c r="L3216">
        <v>26901001</v>
      </c>
      <c r="M3216">
        <v>1020202215252</v>
      </c>
    </row>
    <row r="3217" spans="1:13" x14ac:dyDescent="0.25">
      <c r="A3217">
        <v>269012429</v>
      </c>
      <c r="B3217" t="s">
        <v>7132</v>
      </c>
      <c r="C3217" t="s">
        <v>7132</v>
      </c>
      <c r="D3217" t="s">
        <v>19392</v>
      </c>
      <c r="E3217" t="s">
        <v>19400</v>
      </c>
      <c r="F3217" t="s">
        <v>4849</v>
      </c>
      <c r="G3217" t="s">
        <v>15957</v>
      </c>
      <c r="H3217" t="s">
        <v>15994</v>
      </c>
      <c r="I3217">
        <v>0</v>
      </c>
      <c r="J3217" t="s">
        <v>8315</v>
      </c>
      <c r="K3217" t="s">
        <v>11985</v>
      </c>
      <c r="L3217">
        <v>26901001</v>
      </c>
      <c r="M3217">
        <v>1020202214416</v>
      </c>
    </row>
    <row r="3218" spans="1:13" x14ac:dyDescent="0.25">
      <c r="A3218">
        <v>269012436</v>
      </c>
      <c r="B3218" t="s">
        <v>7162</v>
      </c>
      <c r="C3218" t="s">
        <v>7162</v>
      </c>
      <c r="D3218" t="s">
        <v>19392</v>
      </c>
      <c r="E3218" t="s">
        <v>19401</v>
      </c>
      <c r="F3218" t="s">
        <v>414</v>
      </c>
      <c r="G3218" t="s">
        <v>15957</v>
      </c>
      <c r="H3218" t="s">
        <v>15994</v>
      </c>
      <c r="I3218">
        <v>1</v>
      </c>
      <c r="J3218" t="s">
        <v>8315</v>
      </c>
      <c r="K3218" t="s">
        <v>11987</v>
      </c>
      <c r="L3218">
        <v>26901001</v>
      </c>
      <c r="M3218">
        <v>1020202215274</v>
      </c>
    </row>
    <row r="3219" spans="1:13" x14ac:dyDescent="0.25">
      <c r="A3219" t="s">
        <v>15718</v>
      </c>
      <c r="B3219" t="s">
        <v>15719</v>
      </c>
      <c r="C3219" t="s">
        <v>15719</v>
      </c>
      <c r="D3219" t="s">
        <v>19392</v>
      </c>
      <c r="E3219" t="s">
        <v>19401</v>
      </c>
      <c r="F3219" t="s">
        <v>414</v>
      </c>
      <c r="G3219" t="s">
        <v>15998</v>
      </c>
      <c r="H3219" t="s">
        <v>15994</v>
      </c>
      <c r="J3219" t="s">
        <v>8315</v>
      </c>
      <c r="K3219" t="s">
        <v>19402</v>
      </c>
      <c r="L3219">
        <v>26901001</v>
      </c>
      <c r="M3219">
        <v>1020202215274</v>
      </c>
    </row>
    <row r="3220" spans="1:13" x14ac:dyDescent="0.25">
      <c r="A3220">
        <v>269012450</v>
      </c>
      <c r="B3220" t="s">
        <v>7207</v>
      </c>
      <c r="C3220" t="s">
        <v>7207</v>
      </c>
      <c r="D3220" t="s">
        <v>19392</v>
      </c>
      <c r="E3220" t="s">
        <v>7209</v>
      </c>
      <c r="F3220" t="s">
        <v>321</v>
      </c>
      <c r="G3220" t="s">
        <v>15957</v>
      </c>
      <c r="H3220" t="s">
        <v>15994</v>
      </c>
      <c r="I3220">
        <v>0</v>
      </c>
      <c r="J3220" t="s">
        <v>8315</v>
      </c>
      <c r="K3220" t="s">
        <v>11988</v>
      </c>
      <c r="L3220">
        <v>26901001</v>
      </c>
      <c r="M3220">
        <v>1020202215483</v>
      </c>
    </row>
    <row r="3221" spans="1:13" x14ac:dyDescent="0.25">
      <c r="A3221">
        <v>269012468</v>
      </c>
      <c r="B3221" t="s">
        <v>7213</v>
      </c>
      <c r="C3221" t="s">
        <v>7213</v>
      </c>
      <c r="D3221" t="s">
        <v>19392</v>
      </c>
      <c r="E3221" t="s">
        <v>7215</v>
      </c>
      <c r="F3221" t="s">
        <v>414</v>
      </c>
      <c r="G3221" t="s">
        <v>15957</v>
      </c>
      <c r="H3221" t="s">
        <v>15994</v>
      </c>
      <c r="I3221">
        <v>1</v>
      </c>
      <c r="J3221" t="s">
        <v>8315</v>
      </c>
      <c r="K3221" t="s">
        <v>11990</v>
      </c>
      <c r="L3221">
        <v>26901001</v>
      </c>
      <c r="M3221">
        <v>1020202215472</v>
      </c>
    </row>
    <row r="3222" spans="1:13" x14ac:dyDescent="0.25">
      <c r="A3222" t="s">
        <v>15720</v>
      </c>
      <c r="B3222" t="s">
        <v>15721</v>
      </c>
      <c r="C3222" t="s">
        <v>15721</v>
      </c>
      <c r="D3222" t="s">
        <v>19392</v>
      </c>
      <c r="E3222" t="s">
        <v>7215</v>
      </c>
      <c r="F3222" t="s">
        <v>414</v>
      </c>
      <c r="G3222" t="s">
        <v>15998</v>
      </c>
      <c r="H3222" t="s">
        <v>15994</v>
      </c>
      <c r="J3222" t="s">
        <v>8315</v>
      </c>
      <c r="K3222" t="s">
        <v>19403</v>
      </c>
      <c r="L3222">
        <v>26901001</v>
      </c>
      <c r="M3222">
        <v>1020202215472</v>
      </c>
    </row>
    <row r="3223" spans="1:13" x14ac:dyDescent="0.25">
      <c r="A3223">
        <v>269012475</v>
      </c>
      <c r="B3223" t="s">
        <v>7138</v>
      </c>
      <c r="C3223" t="s">
        <v>7138</v>
      </c>
      <c r="D3223" t="s">
        <v>19392</v>
      </c>
      <c r="E3223" t="s">
        <v>7140</v>
      </c>
      <c r="F3223" t="s">
        <v>414</v>
      </c>
      <c r="G3223" t="s">
        <v>15957</v>
      </c>
      <c r="H3223" t="s">
        <v>15994</v>
      </c>
      <c r="I3223">
        <v>0</v>
      </c>
      <c r="J3223" t="s">
        <v>8315</v>
      </c>
      <c r="K3223" t="s">
        <v>11991</v>
      </c>
      <c r="L3223">
        <v>26901001</v>
      </c>
      <c r="M3223">
        <v>1020202213613</v>
      </c>
    </row>
    <row r="3224" spans="1:13" x14ac:dyDescent="0.25">
      <c r="A3224">
        <v>269012500</v>
      </c>
      <c r="B3224" t="s">
        <v>7171</v>
      </c>
      <c r="C3224" t="s">
        <v>7171</v>
      </c>
      <c r="D3224" t="s">
        <v>19392</v>
      </c>
      <c r="E3224" t="s">
        <v>7173</v>
      </c>
      <c r="F3224" t="s">
        <v>414</v>
      </c>
      <c r="G3224" t="s">
        <v>15957</v>
      </c>
      <c r="H3224" t="s">
        <v>15994</v>
      </c>
      <c r="I3224">
        <v>0</v>
      </c>
      <c r="J3224" t="s">
        <v>8315</v>
      </c>
      <c r="K3224" t="s">
        <v>11992</v>
      </c>
      <c r="L3224">
        <v>26901001</v>
      </c>
      <c r="M3224">
        <v>1020202215373</v>
      </c>
    </row>
    <row r="3225" spans="1:13" x14ac:dyDescent="0.25">
      <c r="A3225">
        <v>269012517</v>
      </c>
      <c r="B3225" t="s">
        <v>7201</v>
      </c>
      <c r="C3225" t="s">
        <v>7201</v>
      </c>
      <c r="D3225" t="s">
        <v>19392</v>
      </c>
      <c r="E3225" t="s">
        <v>7203</v>
      </c>
      <c r="F3225" t="s">
        <v>414</v>
      </c>
      <c r="G3225" t="s">
        <v>15957</v>
      </c>
      <c r="H3225" t="s">
        <v>15994</v>
      </c>
      <c r="I3225">
        <v>2</v>
      </c>
      <c r="J3225" t="s">
        <v>8315</v>
      </c>
      <c r="K3225" t="s">
        <v>19404</v>
      </c>
      <c r="L3225">
        <v>26901001</v>
      </c>
      <c r="M3225">
        <v>1020202214504</v>
      </c>
    </row>
    <row r="3226" spans="1:13" x14ac:dyDescent="0.25">
      <c r="A3226" t="s">
        <v>15722</v>
      </c>
      <c r="B3226" t="s">
        <v>15723</v>
      </c>
      <c r="C3226" t="s">
        <v>15723</v>
      </c>
      <c r="D3226" t="s">
        <v>19392</v>
      </c>
      <c r="E3226" t="s">
        <v>7203</v>
      </c>
      <c r="F3226" t="s">
        <v>414</v>
      </c>
      <c r="G3226" t="s">
        <v>15998</v>
      </c>
      <c r="H3226" t="s">
        <v>15994</v>
      </c>
      <c r="J3226" t="s">
        <v>8315</v>
      </c>
      <c r="K3226" t="s">
        <v>19405</v>
      </c>
      <c r="L3226">
        <v>26901001</v>
      </c>
      <c r="M3226">
        <v>1020202214504</v>
      </c>
    </row>
    <row r="3227" spans="1:13" x14ac:dyDescent="0.25">
      <c r="A3227" t="s">
        <v>15724</v>
      </c>
      <c r="B3227" t="s">
        <v>15725</v>
      </c>
      <c r="C3227" t="s">
        <v>15725</v>
      </c>
      <c r="D3227" t="s">
        <v>19392</v>
      </c>
      <c r="E3227" t="s">
        <v>7203</v>
      </c>
      <c r="F3227" t="s">
        <v>414</v>
      </c>
      <c r="G3227" t="s">
        <v>15998</v>
      </c>
      <c r="H3227" t="s">
        <v>15994</v>
      </c>
      <c r="J3227" t="s">
        <v>8315</v>
      </c>
      <c r="K3227" t="s">
        <v>19406</v>
      </c>
      <c r="L3227">
        <v>26901001</v>
      </c>
      <c r="M3227">
        <v>1020202214504</v>
      </c>
    </row>
    <row r="3228" spans="1:13" x14ac:dyDescent="0.25">
      <c r="A3228">
        <v>269012524</v>
      </c>
      <c r="B3228" t="s">
        <v>7204</v>
      </c>
      <c r="C3228" t="s">
        <v>7204</v>
      </c>
      <c r="D3228" t="s">
        <v>19392</v>
      </c>
      <c r="E3228" t="s">
        <v>7206</v>
      </c>
      <c r="F3228" t="s">
        <v>414</v>
      </c>
      <c r="G3228" t="s">
        <v>15957</v>
      </c>
      <c r="H3228" t="s">
        <v>15994</v>
      </c>
      <c r="I3228">
        <v>0</v>
      </c>
      <c r="J3228" t="s">
        <v>8315</v>
      </c>
      <c r="K3228" t="s">
        <v>19407</v>
      </c>
      <c r="L3228">
        <v>26901001</v>
      </c>
      <c r="M3228">
        <v>1020202215440</v>
      </c>
    </row>
    <row r="3229" spans="1:13" x14ac:dyDescent="0.25">
      <c r="A3229">
        <v>269012531</v>
      </c>
      <c r="B3229" t="s">
        <v>7159</v>
      </c>
      <c r="C3229" t="s">
        <v>7159</v>
      </c>
      <c r="D3229" t="s">
        <v>19392</v>
      </c>
      <c r="E3229" t="s">
        <v>7161</v>
      </c>
      <c r="F3229" t="s">
        <v>414</v>
      </c>
      <c r="G3229" t="s">
        <v>15957</v>
      </c>
      <c r="H3229" t="s">
        <v>15994</v>
      </c>
      <c r="I3229">
        <v>0</v>
      </c>
      <c r="J3229" t="s">
        <v>8315</v>
      </c>
      <c r="K3229" t="s">
        <v>11995</v>
      </c>
      <c r="L3229">
        <v>26901001</v>
      </c>
      <c r="M3229">
        <v>1020202218761</v>
      </c>
    </row>
    <row r="3230" spans="1:13" x14ac:dyDescent="0.25">
      <c r="A3230">
        <v>269012570</v>
      </c>
      <c r="B3230" t="s">
        <v>7141</v>
      </c>
      <c r="C3230" t="s">
        <v>7141</v>
      </c>
      <c r="D3230" t="s">
        <v>19392</v>
      </c>
      <c r="E3230" t="s">
        <v>7143</v>
      </c>
      <c r="F3230" t="s">
        <v>321</v>
      </c>
      <c r="G3230" t="s">
        <v>15957</v>
      </c>
      <c r="H3230" t="s">
        <v>15994</v>
      </c>
      <c r="I3230">
        <v>0</v>
      </c>
      <c r="J3230" t="s">
        <v>8315</v>
      </c>
      <c r="K3230" t="s">
        <v>11996</v>
      </c>
      <c r="L3230">
        <v>26901001</v>
      </c>
      <c r="M3230">
        <v>1020202215516</v>
      </c>
    </row>
    <row r="3231" spans="1:13" x14ac:dyDescent="0.25">
      <c r="A3231">
        <v>269012595</v>
      </c>
      <c r="B3231" t="s">
        <v>7307</v>
      </c>
      <c r="C3231" t="s">
        <v>7307</v>
      </c>
      <c r="D3231" t="s">
        <v>19392</v>
      </c>
      <c r="E3231" t="s">
        <v>19408</v>
      </c>
      <c r="F3231" t="s">
        <v>414</v>
      </c>
      <c r="G3231" t="s">
        <v>15957</v>
      </c>
      <c r="H3231" t="s">
        <v>15994</v>
      </c>
      <c r="I3231">
        <v>1</v>
      </c>
      <c r="J3231" t="s">
        <v>8315</v>
      </c>
      <c r="K3231" t="s">
        <v>19409</v>
      </c>
      <c r="L3231">
        <v>26901001</v>
      </c>
      <c r="M3231">
        <v>1020202215384</v>
      </c>
    </row>
    <row r="3232" spans="1:13" x14ac:dyDescent="0.25">
      <c r="A3232" t="s">
        <v>15726</v>
      </c>
      <c r="B3232" t="s">
        <v>15727</v>
      </c>
      <c r="C3232" t="s">
        <v>15727</v>
      </c>
      <c r="D3232" t="s">
        <v>19392</v>
      </c>
      <c r="E3232" t="s">
        <v>19408</v>
      </c>
      <c r="F3232" t="s">
        <v>414</v>
      </c>
      <c r="G3232" t="s">
        <v>15998</v>
      </c>
      <c r="H3232" t="s">
        <v>15994</v>
      </c>
      <c r="J3232" t="s">
        <v>8315</v>
      </c>
      <c r="K3232" t="s">
        <v>19410</v>
      </c>
      <c r="L3232">
        <v>26901001</v>
      </c>
      <c r="M3232">
        <v>1020202215384</v>
      </c>
    </row>
    <row r="3233" spans="1:13" x14ac:dyDescent="0.25">
      <c r="A3233">
        <v>269012690</v>
      </c>
      <c r="B3233" t="s">
        <v>7249</v>
      </c>
      <c r="C3233" t="s">
        <v>7249</v>
      </c>
      <c r="D3233" t="s">
        <v>19392</v>
      </c>
      <c r="E3233" t="s">
        <v>7251</v>
      </c>
      <c r="F3233" t="s">
        <v>414</v>
      </c>
      <c r="G3233" t="s">
        <v>15957</v>
      </c>
      <c r="H3233" t="s">
        <v>15994</v>
      </c>
      <c r="I3233">
        <v>2</v>
      </c>
      <c r="J3233" t="s">
        <v>8315</v>
      </c>
      <c r="K3233" t="s">
        <v>19411</v>
      </c>
      <c r="L3233">
        <v>26901001</v>
      </c>
      <c r="M3233">
        <v>1020202215043</v>
      </c>
    </row>
    <row r="3234" spans="1:13" x14ac:dyDescent="0.25">
      <c r="A3234" t="s">
        <v>15728</v>
      </c>
      <c r="B3234" t="s">
        <v>15729</v>
      </c>
      <c r="C3234" t="s">
        <v>15729</v>
      </c>
      <c r="D3234" t="s">
        <v>19392</v>
      </c>
      <c r="E3234" t="s">
        <v>7251</v>
      </c>
      <c r="F3234" t="s">
        <v>414</v>
      </c>
      <c r="G3234" t="s">
        <v>15998</v>
      </c>
      <c r="H3234" t="s">
        <v>15994</v>
      </c>
      <c r="J3234" t="s">
        <v>8315</v>
      </c>
      <c r="K3234" t="s">
        <v>15730</v>
      </c>
      <c r="L3234">
        <v>26901001</v>
      </c>
      <c r="M3234">
        <v>1020202215043</v>
      </c>
    </row>
    <row r="3235" spans="1:13" x14ac:dyDescent="0.25">
      <c r="A3235" t="s">
        <v>15731</v>
      </c>
      <c r="B3235" t="s">
        <v>15732</v>
      </c>
      <c r="C3235" t="s">
        <v>15732</v>
      </c>
      <c r="D3235" t="s">
        <v>19392</v>
      </c>
      <c r="E3235" t="s">
        <v>7251</v>
      </c>
      <c r="F3235" t="s">
        <v>414</v>
      </c>
      <c r="G3235" t="s">
        <v>15998</v>
      </c>
      <c r="H3235" t="s">
        <v>15994</v>
      </c>
      <c r="J3235" t="s">
        <v>8315</v>
      </c>
      <c r="K3235" t="s">
        <v>15733</v>
      </c>
      <c r="L3235">
        <v>26901001</v>
      </c>
      <c r="M3235">
        <v>1020202215043</v>
      </c>
    </row>
    <row r="3236" spans="1:13" x14ac:dyDescent="0.25">
      <c r="A3236">
        <v>269012700</v>
      </c>
      <c r="B3236" t="s">
        <v>7255</v>
      </c>
      <c r="C3236" t="s">
        <v>7255</v>
      </c>
      <c r="D3236" t="s">
        <v>19392</v>
      </c>
      <c r="E3236" t="s">
        <v>7257</v>
      </c>
      <c r="F3236" t="s">
        <v>414</v>
      </c>
      <c r="G3236" t="s">
        <v>15957</v>
      </c>
      <c r="H3236" t="s">
        <v>15994</v>
      </c>
      <c r="I3236">
        <v>1</v>
      </c>
      <c r="J3236" t="s">
        <v>8315</v>
      </c>
      <c r="K3236" t="s">
        <v>19412</v>
      </c>
      <c r="L3236">
        <v>26901001</v>
      </c>
      <c r="M3236">
        <v>1020202215406</v>
      </c>
    </row>
    <row r="3237" spans="1:13" x14ac:dyDescent="0.25">
      <c r="A3237" t="s">
        <v>15734</v>
      </c>
      <c r="B3237" t="s">
        <v>15735</v>
      </c>
      <c r="C3237" t="s">
        <v>15735</v>
      </c>
      <c r="D3237" t="s">
        <v>19392</v>
      </c>
      <c r="E3237" t="s">
        <v>7257</v>
      </c>
      <c r="F3237" t="s">
        <v>414</v>
      </c>
      <c r="G3237" t="s">
        <v>15998</v>
      </c>
      <c r="H3237" t="s">
        <v>15994</v>
      </c>
      <c r="J3237" t="s">
        <v>8315</v>
      </c>
      <c r="K3237" t="s">
        <v>15736</v>
      </c>
      <c r="L3237">
        <v>26901001</v>
      </c>
      <c r="M3237">
        <v>1020202215406</v>
      </c>
    </row>
    <row r="3238" spans="1:13" x14ac:dyDescent="0.25">
      <c r="A3238">
        <v>269012757</v>
      </c>
      <c r="B3238" t="s">
        <v>7267</v>
      </c>
      <c r="C3238" t="s">
        <v>7267</v>
      </c>
      <c r="D3238" t="s">
        <v>19392</v>
      </c>
      <c r="E3238" t="s">
        <v>19413</v>
      </c>
      <c r="F3238" t="s">
        <v>321</v>
      </c>
      <c r="G3238" t="s">
        <v>15957</v>
      </c>
      <c r="H3238" t="s">
        <v>15994</v>
      </c>
      <c r="I3238">
        <v>0</v>
      </c>
      <c r="J3238" t="s">
        <v>8315</v>
      </c>
      <c r="K3238" t="s">
        <v>19414</v>
      </c>
      <c r="L3238">
        <v>26901001</v>
      </c>
      <c r="M3238">
        <v>1020202218739</v>
      </c>
    </row>
    <row r="3239" spans="1:13" x14ac:dyDescent="0.25">
      <c r="A3239">
        <v>269012796</v>
      </c>
      <c r="B3239" t="s">
        <v>7292</v>
      </c>
      <c r="C3239" t="s">
        <v>7292</v>
      </c>
      <c r="D3239" t="s">
        <v>19392</v>
      </c>
      <c r="E3239" t="s">
        <v>19415</v>
      </c>
      <c r="F3239" t="s">
        <v>921</v>
      </c>
      <c r="G3239" t="s">
        <v>15957</v>
      </c>
      <c r="H3239" t="s">
        <v>15994</v>
      </c>
      <c r="I3239">
        <v>1</v>
      </c>
      <c r="J3239" t="s">
        <v>8315</v>
      </c>
      <c r="K3239" t="s">
        <v>19416</v>
      </c>
      <c r="L3239">
        <v>26901001</v>
      </c>
      <c r="M3239">
        <v>1020202215770</v>
      </c>
    </row>
    <row r="3240" spans="1:13" x14ac:dyDescent="0.25">
      <c r="A3240" t="s">
        <v>15737</v>
      </c>
      <c r="B3240" t="s">
        <v>15738</v>
      </c>
      <c r="C3240" t="s">
        <v>15738</v>
      </c>
      <c r="D3240" t="s">
        <v>19392</v>
      </c>
      <c r="E3240" t="s">
        <v>19415</v>
      </c>
      <c r="F3240" t="s">
        <v>921</v>
      </c>
      <c r="G3240" t="s">
        <v>15998</v>
      </c>
      <c r="H3240" t="s">
        <v>15994</v>
      </c>
      <c r="J3240" t="s">
        <v>8315</v>
      </c>
      <c r="K3240" t="s">
        <v>19417</v>
      </c>
      <c r="L3240">
        <v>26901001</v>
      </c>
      <c r="M3240">
        <v>1020202215770</v>
      </c>
    </row>
    <row r="3241" spans="1:13" x14ac:dyDescent="0.25">
      <c r="A3241" t="s">
        <v>15739</v>
      </c>
      <c r="B3241" t="s">
        <v>15740</v>
      </c>
      <c r="C3241" t="s">
        <v>15740</v>
      </c>
      <c r="D3241" t="s">
        <v>19392</v>
      </c>
      <c r="E3241" t="s">
        <v>19415</v>
      </c>
      <c r="F3241" t="s">
        <v>921</v>
      </c>
      <c r="G3241" t="s">
        <v>15998</v>
      </c>
      <c r="H3241" t="s">
        <v>15994</v>
      </c>
      <c r="J3241" t="s">
        <v>8416</v>
      </c>
      <c r="K3241" t="s">
        <v>15741</v>
      </c>
      <c r="L3241">
        <v>26901001</v>
      </c>
      <c r="M3241">
        <v>1020202215770</v>
      </c>
    </row>
    <row r="3242" spans="1:13" x14ac:dyDescent="0.25">
      <c r="A3242">
        <v>269012877</v>
      </c>
      <c r="B3242" t="s">
        <v>7328</v>
      </c>
      <c r="C3242" t="s">
        <v>7328</v>
      </c>
      <c r="D3242" t="s">
        <v>19392</v>
      </c>
      <c r="E3242" t="s">
        <v>7330</v>
      </c>
      <c r="F3242" t="s">
        <v>1479</v>
      </c>
      <c r="G3242" t="s">
        <v>15957</v>
      </c>
      <c r="H3242" t="s">
        <v>15994</v>
      </c>
      <c r="I3242">
        <v>1</v>
      </c>
      <c r="J3242" t="s">
        <v>8315</v>
      </c>
      <c r="K3242" t="s">
        <v>19418</v>
      </c>
      <c r="L3242">
        <v>26901001</v>
      </c>
      <c r="M3242">
        <v>1020202215802</v>
      </c>
    </row>
    <row r="3243" spans="1:13" x14ac:dyDescent="0.25">
      <c r="A3243" t="s">
        <v>15742</v>
      </c>
      <c r="B3243" t="s">
        <v>15743</v>
      </c>
      <c r="C3243" t="s">
        <v>15743</v>
      </c>
      <c r="D3243" t="s">
        <v>19392</v>
      </c>
      <c r="E3243" t="s">
        <v>7330</v>
      </c>
      <c r="F3243" t="s">
        <v>1479</v>
      </c>
      <c r="G3243" t="s">
        <v>15998</v>
      </c>
      <c r="H3243" t="s">
        <v>15994</v>
      </c>
      <c r="J3243" t="s">
        <v>8315</v>
      </c>
      <c r="K3243" t="s">
        <v>19419</v>
      </c>
      <c r="L3243">
        <v>26901001</v>
      </c>
      <c r="M3243">
        <v>1020202215802</v>
      </c>
    </row>
    <row r="3244" spans="1:13" x14ac:dyDescent="0.25">
      <c r="A3244">
        <v>269012901</v>
      </c>
      <c r="B3244" t="s">
        <v>7225</v>
      </c>
      <c r="C3244" t="s">
        <v>7225</v>
      </c>
      <c r="D3244" t="s">
        <v>19392</v>
      </c>
      <c r="E3244" t="s">
        <v>7227</v>
      </c>
      <c r="F3244" t="s">
        <v>321</v>
      </c>
      <c r="G3244" t="s">
        <v>15957</v>
      </c>
      <c r="H3244" t="s">
        <v>15994</v>
      </c>
      <c r="I3244">
        <v>0</v>
      </c>
      <c r="J3244" t="s">
        <v>8315</v>
      </c>
      <c r="K3244" t="s">
        <v>12005</v>
      </c>
      <c r="L3244">
        <v>26901001</v>
      </c>
      <c r="M3244">
        <v>1020202216297</v>
      </c>
    </row>
    <row r="3245" spans="1:13" x14ac:dyDescent="0.25">
      <c r="A3245">
        <v>269012926</v>
      </c>
      <c r="B3245" t="s">
        <v>7289</v>
      </c>
      <c r="C3245" t="s">
        <v>7289</v>
      </c>
      <c r="D3245" t="s">
        <v>19392</v>
      </c>
      <c r="E3245" t="s">
        <v>7291</v>
      </c>
      <c r="F3245" t="s">
        <v>414</v>
      </c>
      <c r="G3245" t="s">
        <v>15957</v>
      </c>
      <c r="H3245" t="s">
        <v>15994</v>
      </c>
      <c r="I3245">
        <v>0</v>
      </c>
      <c r="J3245" t="s">
        <v>8315</v>
      </c>
      <c r="K3245" t="s">
        <v>19420</v>
      </c>
      <c r="L3245">
        <v>26901001</v>
      </c>
      <c r="M3245">
        <v>1020202214779</v>
      </c>
    </row>
    <row r="3246" spans="1:13" x14ac:dyDescent="0.25">
      <c r="A3246">
        <v>269012940</v>
      </c>
      <c r="B3246" t="s">
        <v>7264</v>
      </c>
      <c r="C3246" t="s">
        <v>7264</v>
      </c>
      <c r="D3246" t="s">
        <v>19392</v>
      </c>
      <c r="E3246" t="s">
        <v>7266</v>
      </c>
      <c r="F3246" t="s">
        <v>414</v>
      </c>
      <c r="G3246" t="s">
        <v>15957</v>
      </c>
      <c r="H3246" t="s">
        <v>15994</v>
      </c>
      <c r="I3246">
        <v>4</v>
      </c>
      <c r="J3246" t="s">
        <v>8315</v>
      </c>
      <c r="K3246" t="s">
        <v>19421</v>
      </c>
      <c r="L3246">
        <v>26901001</v>
      </c>
      <c r="M3246">
        <v>1020202214317</v>
      </c>
    </row>
    <row r="3247" spans="1:13" x14ac:dyDescent="0.25">
      <c r="A3247" t="s">
        <v>15744</v>
      </c>
      <c r="B3247" t="s">
        <v>15745</v>
      </c>
      <c r="C3247" t="s">
        <v>15745</v>
      </c>
      <c r="D3247" t="s">
        <v>19392</v>
      </c>
      <c r="E3247" t="s">
        <v>7266</v>
      </c>
      <c r="F3247" t="s">
        <v>414</v>
      </c>
      <c r="G3247" t="s">
        <v>15998</v>
      </c>
      <c r="H3247" t="s">
        <v>15994</v>
      </c>
      <c r="J3247" t="s">
        <v>8315</v>
      </c>
      <c r="K3247" t="s">
        <v>19422</v>
      </c>
      <c r="L3247">
        <v>26901001</v>
      </c>
      <c r="M3247">
        <v>1020202214317</v>
      </c>
    </row>
    <row r="3248" spans="1:13" x14ac:dyDescent="0.25">
      <c r="A3248" t="s">
        <v>15746</v>
      </c>
      <c r="B3248" t="s">
        <v>15747</v>
      </c>
      <c r="C3248" t="s">
        <v>15747</v>
      </c>
      <c r="D3248" t="s">
        <v>19392</v>
      </c>
      <c r="E3248" t="s">
        <v>7266</v>
      </c>
      <c r="F3248" t="s">
        <v>414</v>
      </c>
      <c r="G3248" t="s">
        <v>15998</v>
      </c>
      <c r="H3248" t="s">
        <v>15994</v>
      </c>
      <c r="J3248" t="s">
        <v>8315</v>
      </c>
      <c r="K3248" t="s">
        <v>19423</v>
      </c>
      <c r="L3248">
        <v>26901001</v>
      </c>
      <c r="M3248">
        <v>1020202214317</v>
      </c>
    </row>
    <row r="3249" spans="1:13" x14ac:dyDescent="0.25">
      <c r="A3249" t="s">
        <v>15748</v>
      </c>
      <c r="B3249" t="s">
        <v>15749</v>
      </c>
      <c r="C3249" t="s">
        <v>15749</v>
      </c>
      <c r="D3249" t="s">
        <v>19392</v>
      </c>
      <c r="E3249" t="s">
        <v>7266</v>
      </c>
      <c r="F3249" t="s">
        <v>414</v>
      </c>
      <c r="G3249" t="s">
        <v>15998</v>
      </c>
      <c r="H3249" t="s">
        <v>15994</v>
      </c>
      <c r="J3249" t="s">
        <v>8315</v>
      </c>
      <c r="K3249" t="s">
        <v>19424</v>
      </c>
      <c r="L3249">
        <v>26901001</v>
      </c>
      <c r="M3249">
        <v>1020202214317</v>
      </c>
    </row>
    <row r="3250" spans="1:13" x14ac:dyDescent="0.25">
      <c r="A3250" t="s">
        <v>15750</v>
      </c>
      <c r="B3250" t="s">
        <v>15751</v>
      </c>
      <c r="C3250" t="s">
        <v>15751</v>
      </c>
      <c r="D3250" t="s">
        <v>19392</v>
      </c>
      <c r="E3250" t="s">
        <v>7266</v>
      </c>
      <c r="F3250" t="s">
        <v>414</v>
      </c>
      <c r="G3250" t="s">
        <v>15998</v>
      </c>
      <c r="H3250" t="s">
        <v>15994</v>
      </c>
      <c r="J3250" t="s">
        <v>8315</v>
      </c>
      <c r="K3250" t="s">
        <v>19425</v>
      </c>
      <c r="L3250">
        <v>26901001</v>
      </c>
      <c r="M3250">
        <v>1020202214317</v>
      </c>
    </row>
    <row r="3251" spans="1:13" x14ac:dyDescent="0.25">
      <c r="A3251">
        <v>269013045</v>
      </c>
      <c r="B3251" t="s">
        <v>7195</v>
      </c>
      <c r="C3251" t="s">
        <v>7195</v>
      </c>
      <c r="D3251" t="s">
        <v>19392</v>
      </c>
      <c r="E3251" t="s">
        <v>7197</v>
      </c>
      <c r="F3251" t="s">
        <v>414</v>
      </c>
      <c r="G3251" t="s">
        <v>15957</v>
      </c>
      <c r="H3251" t="s">
        <v>15994</v>
      </c>
      <c r="I3251">
        <v>2</v>
      </c>
      <c r="J3251" t="s">
        <v>8315</v>
      </c>
      <c r="K3251" t="s">
        <v>12008</v>
      </c>
      <c r="L3251">
        <v>26901001</v>
      </c>
      <c r="M3251">
        <v>1020202216286</v>
      </c>
    </row>
    <row r="3252" spans="1:13" x14ac:dyDescent="0.25">
      <c r="A3252" t="s">
        <v>15752</v>
      </c>
      <c r="B3252" t="s">
        <v>15753</v>
      </c>
      <c r="C3252" t="s">
        <v>15753</v>
      </c>
      <c r="D3252" t="s">
        <v>19392</v>
      </c>
      <c r="E3252" t="s">
        <v>7197</v>
      </c>
      <c r="F3252" t="s">
        <v>414</v>
      </c>
      <c r="G3252" t="s">
        <v>15998</v>
      </c>
      <c r="H3252" t="s">
        <v>15994</v>
      </c>
      <c r="J3252" t="s">
        <v>8315</v>
      </c>
      <c r="K3252" t="s">
        <v>19426</v>
      </c>
      <c r="L3252">
        <v>26901001</v>
      </c>
      <c r="M3252">
        <v>1020202216286</v>
      </c>
    </row>
    <row r="3253" spans="1:13" x14ac:dyDescent="0.25">
      <c r="A3253" t="s">
        <v>15754</v>
      </c>
      <c r="B3253" t="s">
        <v>15755</v>
      </c>
      <c r="C3253" t="s">
        <v>15755</v>
      </c>
      <c r="D3253" t="s">
        <v>19392</v>
      </c>
      <c r="E3253" t="s">
        <v>7197</v>
      </c>
      <c r="F3253" t="s">
        <v>414</v>
      </c>
      <c r="G3253" t="s">
        <v>15998</v>
      </c>
      <c r="H3253" t="s">
        <v>15994</v>
      </c>
      <c r="J3253" t="s">
        <v>8315</v>
      </c>
      <c r="K3253" t="s">
        <v>19427</v>
      </c>
      <c r="L3253">
        <v>26901001</v>
      </c>
      <c r="M3253">
        <v>1020202216286</v>
      </c>
    </row>
    <row r="3254" spans="1:13" x14ac:dyDescent="0.25">
      <c r="A3254">
        <v>269013052</v>
      </c>
      <c r="B3254" t="s">
        <v>7316</v>
      </c>
      <c r="C3254" t="s">
        <v>7316</v>
      </c>
      <c r="D3254" t="s">
        <v>19392</v>
      </c>
      <c r="E3254" t="s">
        <v>7318</v>
      </c>
      <c r="F3254" t="s">
        <v>414</v>
      </c>
      <c r="G3254" t="s">
        <v>15957</v>
      </c>
      <c r="H3254" t="s">
        <v>15994</v>
      </c>
      <c r="I3254">
        <v>0</v>
      </c>
      <c r="J3254" t="s">
        <v>8315</v>
      </c>
      <c r="K3254" t="s">
        <v>19428</v>
      </c>
      <c r="L3254">
        <v>26901001</v>
      </c>
      <c r="M3254">
        <v>1020202215362</v>
      </c>
    </row>
    <row r="3255" spans="1:13" x14ac:dyDescent="0.25">
      <c r="A3255">
        <v>269013091</v>
      </c>
      <c r="B3255" t="s">
        <v>7313</v>
      </c>
      <c r="C3255" t="s">
        <v>7313</v>
      </c>
      <c r="D3255" t="s">
        <v>19392</v>
      </c>
      <c r="E3255" t="s">
        <v>7315</v>
      </c>
      <c r="F3255" t="s">
        <v>414</v>
      </c>
      <c r="G3255" t="s">
        <v>15957</v>
      </c>
      <c r="H3255" t="s">
        <v>15994</v>
      </c>
      <c r="I3255">
        <v>2</v>
      </c>
      <c r="J3255" t="s">
        <v>8315</v>
      </c>
      <c r="K3255" t="s">
        <v>19429</v>
      </c>
      <c r="L3255">
        <v>26901001</v>
      </c>
      <c r="M3255">
        <v>1020202215615</v>
      </c>
    </row>
    <row r="3256" spans="1:13" x14ac:dyDescent="0.25">
      <c r="A3256" t="s">
        <v>15756</v>
      </c>
      <c r="B3256" t="s">
        <v>15757</v>
      </c>
      <c r="C3256" t="s">
        <v>15757</v>
      </c>
      <c r="D3256" t="s">
        <v>19392</v>
      </c>
      <c r="E3256" t="s">
        <v>7315</v>
      </c>
      <c r="F3256" t="s">
        <v>414</v>
      </c>
      <c r="G3256" t="s">
        <v>15998</v>
      </c>
      <c r="H3256" t="s">
        <v>15994</v>
      </c>
      <c r="J3256" t="s">
        <v>8315</v>
      </c>
      <c r="K3256" t="s">
        <v>19430</v>
      </c>
      <c r="L3256">
        <v>26901001</v>
      </c>
      <c r="M3256">
        <v>1020202215615</v>
      </c>
    </row>
    <row r="3257" spans="1:13" x14ac:dyDescent="0.25">
      <c r="A3257" t="s">
        <v>15758</v>
      </c>
      <c r="B3257" t="s">
        <v>15759</v>
      </c>
      <c r="C3257" t="s">
        <v>15759</v>
      </c>
      <c r="D3257" t="s">
        <v>19392</v>
      </c>
      <c r="E3257" t="s">
        <v>7315</v>
      </c>
      <c r="F3257" t="s">
        <v>414</v>
      </c>
      <c r="G3257" t="s">
        <v>15998</v>
      </c>
      <c r="H3257" t="s">
        <v>15994</v>
      </c>
      <c r="J3257" t="s">
        <v>8315</v>
      </c>
      <c r="K3257" t="s">
        <v>19431</v>
      </c>
      <c r="L3257">
        <v>26901001</v>
      </c>
      <c r="M3257">
        <v>1020202215615</v>
      </c>
    </row>
    <row r="3258" spans="1:13" x14ac:dyDescent="0.25">
      <c r="A3258">
        <v>269013101</v>
      </c>
      <c r="B3258" t="s">
        <v>7270</v>
      </c>
      <c r="C3258" t="s">
        <v>7270</v>
      </c>
      <c r="D3258" t="s">
        <v>19392</v>
      </c>
      <c r="E3258" t="s">
        <v>7272</v>
      </c>
      <c r="F3258" t="s">
        <v>414</v>
      </c>
      <c r="G3258" t="s">
        <v>15957</v>
      </c>
      <c r="H3258" t="s">
        <v>15994</v>
      </c>
      <c r="I3258">
        <v>0</v>
      </c>
      <c r="J3258" t="s">
        <v>8315</v>
      </c>
      <c r="K3258" t="s">
        <v>19432</v>
      </c>
      <c r="L3258">
        <v>26901001</v>
      </c>
      <c r="M3258">
        <v>1020202215660</v>
      </c>
    </row>
    <row r="3259" spans="1:13" x14ac:dyDescent="0.25">
      <c r="A3259">
        <v>269013126</v>
      </c>
      <c r="B3259" t="s">
        <v>7286</v>
      </c>
      <c r="C3259" t="s">
        <v>7286</v>
      </c>
      <c r="D3259" t="s">
        <v>19392</v>
      </c>
      <c r="E3259" t="s">
        <v>7288</v>
      </c>
      <c r="F3259" t="s">
        <v>321</v>
      </c>
      <c r="G3259" t="s">
        <v>15957</v>
      </c>
      <c r="H3259" t="s">
        <v>15994</v>
      </c>
      <c r="I3259">
        <v>0</v>
      </c>
      <c r="J3259" t="s">
        <v>8315</v>
      </c>
      <c r="K3259" t="s">
        <v>19433</v>
      </c>
      <c r="L3259">
        <v>26901001</v>
      </c>
      <c r="M3259">
        <v>1020202215054</v>
      </c>
    </row>
    <row r="3260" spans="1:13" x14ac:dyDescent="0.25">
      <c r="A3260">
        <v>269013172</v>
      </c>
      <c r="B3260" t="s">
        <v>7243</v>
      </c>
      <c r="C3260" t="s">
        <v>7243</v>
      </c>
      <c r="D3260" t="s">
        <v>19392</v>
      </c>
      <c r="E3260" t="s">
        <v>19434</v>
      </c>
      <c r="F3260" t="s">
        <v>321</v>
      </c>
      <c r="G3260" t="s">
        <v>15957</v>
      </c>
      <c r="H3260" t="s">
        <v>15994</v>
      </c>
      <c r="I3260">
        <v>3</v>
      </c>
      <c r="J3260" t="s">
        <v>8315</v>
      </c>
      <c r="K3260" t="s">
        <v>19435</v>
      </c>
      <c r="L3260">
        <v>26901001</v>
      </c>
      <c r="M3260">
        <v>1020202214647</v>
      </c>
    </row>
    <row r="3261" spans="1:13" x14ac:dyDescent="0.25">
      <c r="A3261" t="s">
        <v>15760</v>
      </c>
      <c r="B3261" t="s">
        <v>15761</v>
      </c>
      <c r="C3261" t="s">
        <v>15761</v>
      </c>
      <c r="D3261" t="s">
        <v>19392</v>
      </c>
      <c r="E3261" t="s">
        <v>19434</v>
      </c>
      <c r="F3261" t="s">
        <v>321</v>
      </c>
      <c r="G3261" t="s">
        <v>15998</v>
      </c>
      <c r="H3261" t="s">
        <v>15994</v>
      </c>
      <c r="J3261" t="s">
        <v>8315</v>
      </c>
      <c r="K3261" t="s">
        <v>19436</v>
      </c>
      <c r="L3261">
        <v>26901001</v>
      </c>
      <c r="M3261">
        <v>1020202214647</v>
      </c>
    </row>
    <row r="3262" spans="1:13" x14ac:dyDescent="0.25">
      <c r="A3262" t="s">
        <v>15762</v>
      </c>
      <c r="B3262" t="s">
        <v>15763</v>
      </c>
      <c r="C3262" t="s">
        <v>15763</v>
      </c>
      <c r="D3262" t="s">
        <v>19392</v>
      </c>
      <c r="E3262" t="s">
        <v>19434</v>
      </c>
      <c r="F3262" t="s">
        <v>321</v>
      </c>
      <c r="G3262" t="s">
        <v>15998</v>
      </c>
      <c r="H3262" t="s">
        <v>15994</v>
      </c>
      <c r="J3262" t="s">
        <v>8315</v>
      </c>
      <c r="K3262" t="s">
        <v>19437</v>
      </c>
      <c r="L3262">
        <v>26901001</v>
      </c>
      <c r="M3262">
        <v>1020202214647</v>
      </c>
    </row>
    <row r="3263" spans="1:13" x14ac:dyDescent="0.25">
      <c r="A3263" t="s">
        <v>15764</v>
      </c>
      <c r="B3263" t="s">
        <v>15765</v>
      </c>
      <c r="C3263" t="s">
        <v>15765</v>
      </c>
      <c r="D3263" t="s">
        <v>19392</v>
      </c>
      <c r="E3263" t="s">
        <v>19434</v>
      </c>
      <c r="F3263" t="s">
        <v>321</v>
      </c>
      <c r="G3263" t="s">
        <v>15998</v>
      </c>
      <c r="H3263" t="s">
        <v>15994</v>
      </c>
      <c r="J3263" t="s">
        <v>8315</v>
      </c>
      <c r="K3263" t="s">
        <v>19438</v>
      </c>
      <c r="L3263">
        <v>26901001</v>
      </c>
      <c r="M3263">
        <v>1020202214647</v>
      </c>
    </row>
    <row r="3264" spans="1:13" x14ac:dyDescent="0.25">
      <c r="A3264">
        <v>269013214</v>
      </c>
      <c r="B3264" t="s">
        <v>7234</v>
      </c>
      <c r="C3264" t="s">
        <v>7234</v>
      </c>
      <c r="D3264" t="s">
        <v>19392</v>
      </c>
      <c r="E3264" t="s">
        <v>7236</v>
      </c>
      <c r="F3264" t="s">
        <v>321</v>
      </c>
      <c r="G3264" t="s">
        <v>15957</v>
      </c>
      <c r="H3264" t="s">
        <v>15994</v>
      </c>
      <c r="I3264">
        <v>0</v>
      </c>
      <c r="J3264" t="s">
        <v>8315</v>
      </c>
      <c r="K3264" t="s">
        <v>19439</v>
      </c>
      <c r="L3264">
        <v>26901001</v>
      </c>
      <c r="M3264">
        <v>1020202216319</v>
      </c>
    </row>
    <row r="3265" spans="1:13" x14ac:dyDescent="0.25">
      <c r="A3265">
        <v>269013253</v>
      </c>
      <c r="B3265" t="s">
        <v>7298</v>
      </c>
      <c r="C3265" t="s">
        <v>7298</v>
      </c>
      <c r="D3265" t="s">
        <v>19392</v>
      </c>
      <c r="E3265" t="s">
        <v>7300</v>
      </c>
      <c r="F3265" t="s">
        <v>414</v>
      </c>
      <c r="G3265" t="s">
        <v>15957</v>
      </c>
      <c r="H3265" t="s">
        <v>15994</v>
      </c>
      <c r="I3265">
        <v>1</v>
      </c>
      <c r="J3265" t="s">
        <v>8315</v>
      </c>
      <c r="K3265" t="s">
        <v>19440</v>
      </c>
      <c r="L3265">
        <v>26901001</v>
      </c>
      <c r="M3265">
        <v>1020202214768</v>
      </c>
    </row>
    <row r="3266" spans="1:13" x14ac:dyDescent="0.25">
      <c r="A3266" t="s">
        <v>15766</v>
      </c>
      <c r="B3266" t="s">
        <v>15767</v>
      </c>
      <c r="C3266" t="s">
        <v>15767</v>
      </c>
      <c r="D3266" t="s">
        <v>19392</v>
      </c>
      <c r="E3266" t="s">
        <v>7300</v>
      </c>
      <c r="F3266" t="s">
        <v>414</v>
      </c>
      <c r="G3266" t="s">
        <v>15998</v>
      </c>
      <c r="H3266" t="s">
        <v>15994</v>
      </c>
      <c r="J3266" t="s">
        <v>8315</v>
      </c>
      <c r="K3266" t="s">
        <v>19441</v>
      </c>
      <c r="L3266">
        <v>26901001</v>
      </c>
      <c r="M3266">
        <v>1020202214768</v>
      </c>
    </row>
    <row r="3267" spans="1:13" x14ac:dyDescent="0.25">
      <c r="A3267">
        <v>269013260</v>
      </c>
      <c r="B3267" t="s">
        <v>7310</v>
      </c>
      <c r="C3267" t="s">
        <v>7310</v>
      </c>
      <c r="D3267" t="s">
        <v>19392</v>
      </c>
      <c r="E3267" t="s">
        <v>7312</v>
      </c>
      <c r="F3267" t="s">
        <v>321</v>
      </c>
      <c r="G3267" t="s">
        <v>15957</v>
      </c>
      <c r="H3267" t="s">
        <v>15994</v>
      </c>
      <c r="I3267">
        <v>1</v>
      </c>
      <c r="J3267" t="s">
        <v>8315</v>
      </c>
      <c r="K3267" t="s">
        <v>19442</v>
      </c>
      <c r="L3267">
        <v>26901001</v>
      </c>
      <c r="M3267">
        <v>1020202215186</v>
      </c>
    </row>
    <row r="3268" spans="1:13" x14ac:dyDescent="0.25">
      <c r="A3268" t="s">
        <v>15768</v>
      </c>
      <c r="B3268" t="s">
        <v>15769</v>
      </c>
      <c r="C3268" t="s">
        <v>15769</v>
      </c>
      <c r="D3268" t="s">
        <v>19392</v>
      </c>
      <c r="E3268" t="s">
        <v>7312</v>
      </c>
      <c r="F3268" t="s">
        <v>321</v>
      </c>
      <c r="G3268" t="s">
        <v>15998</v>
      </c>
      <c r="H3268" t="s">
        <v>15994</v>
      </c>
      <c r="J3268" t="s">
        <v>8315</v>
      </c>
      <c r="K3268" t="s">
        <v>15770</v>
      </c>
      <c r="L3268">
        <v>26901001</v>
      </c>
      <c r="M3268">
        <v>1020202215186</v>
      </c>
    </row>
    <row r="3269" spans="1:13" x14ac:dyDescent="0.25">
      <c r="A3269">
        <v>269013285</v>
      </c>
      <c r="B3269" t="s">
        <v>7240</v>
      </c>
      <c r="C3269" t="s">
        <v>7240</v>
      </c>
      <c r="D3269" t="s">
        <v>19392</v>
      </c>
      <c r="E3269" t="s">
        <v>7242</v>
      </c>
      <c r="F3269" t="s">
        <v>566</v>
      </c>
      <c r="G3269" t="s">
        <v>15957</v>
      </c>
      <c r="H3269" t="s">
        <v>15994</v>
      </c>
      <c r="I3269">
        <v>0</v>
      </c>
      <c r="J3269" t="s">
        <v>8315</v>
      </c>
      <c r="K3269" t="s">
        <v>19443</v>
      </c>
      <c r="L3269">
        <v>26901001</v>
      </c>
      <c r="M3269">
        <v>1020202214757</v>
      </c>
    </row>
    <row r="3270" spans="1:13" x14ac:dyDescent="0.25">
      <c r="A3270">
        <v>269013327</v>
      </c>
      <c r="B3270" t="s">
        <v>7319</v>
      </c>
      <c r="C3270" t="s">
        <v>7319</v>
      </c>
      <c r="D3270" t="s">
        <v>19392</v>
      </c>
      <c r="E3270" t="s">
        <v>7321</v>
      </c>
      <c r="F3270" t="s">
        <v>321</v>
      </c>
      <c r="G3270" t="s">
        <v>15957</v>
      </c>
      <c r="H3270" t="s">
        <v>15994</v>
      </c>
      <c r="I3270">
        <v>8</v>
      </c>
      <c r="J3270" t="s">
        <v>8315</v>
      </c>
      <c r="K3270" t="s">
        <v>19444</v>
      </c>
      <c r="L3270">
        <v>26901001</v>
      </c>
      <c r="M3270">
        <v>1020202214999</v>
      </c>
    </row>
    <row r="3271" spans="1:13" x14ac:dyDescent="0.25">
      <c r="A3271" t="s">
        <v>15771</v>
      </c>
      <c r="B3271" t="s">
        <v>15772</v>
      </c>
      <c r="C3271" t="s">
        <v>15772</v>
      </c>
      <c r="D3271" t="s">
        <v>19392</v>
      </c>
      <c r="E3271" t="s">
        <v>7321</v>
      </c>
      <c r="F3271" t="s">
        <v>321</v>
      </c>
      <c r="G3271" t="s">
        <v>15998</v>
      </c>
      <c r="H3271" t="s">
        <v>15994</v>
      </c>
      <c r="J3271" t="s">
        <v>8315</v>
      </c>
      <c r="K3271" t="s">
        <v>15774</v>
      </c>
      <c r="L3271">
        <v>26901001</v>
      </c>
      <c r="M3271">
        <v>1020202214999</v>
      </c>
    </row>
    <row r="3272" spans="1:13" x14ac:dyDescent="0.25">
      <c r="A3272" t="s">
        <v>15773</v>
      </c>
      <c r="B3272" t="s">
        <v>15772</v>
      </c>
      <c r="C3272" t="s">
        <v>15772</v>
      </c>
      <c r="D3272" t="s">
        <v>19392</v>
      </c>
      <c r="E3272" t="s">
        <v>7321</v>
      </c>
      <c r="F3272" t="s">
        <v>321</v>
      </c>
      <c r="G3272" t="s">
        <v>15998</v>
      </c>
      <c r="H3272" t="s">
        <v>15994</v>
      </c>
      <c r="J3272" t="s">
        <v>8315</v>
      </c>
      <c r="K3272" t="s">
        <v>12020</v>
      </c>
      <c r="L3272">
        <v>26901001</v>
      </c>
      <c r="M3272">
        <v>1020202214999</v>
      </c>
    </row>
    <row r="3273" spans="1:13" x14ac:dyDescent="0.25">
      <c r="A3273" t="s">
        <v>15775</v>
      </c>
      <c r="B3273" t="s">
        <v>19445</v>
      </c>
      <c r="C3273" t="s">
        <v>19445</v>
      </c>
      <c r="D3273" t="s">
        <v>19392</v>
      </c>
      <c r="E3273" t="s">
        <v>7321</v>
      </c>
      <c r="F3273" t="s">
        <v>321</v>
      </c>
      <c r="G3273" t="s">
        <v>15998</v>
      </c>
      <c r="H3273" t="s">
        <v>15994</v>
      </c>
      <c r="J3273" t="s">
        <v>8315</v>
      </c>
      <c r="K3273" t="s">
        <v>19446</v>
      </c>
      <c r="L3273">
        <v>26901001</v>
      </c>
      <c r="M3273">
        <v>1020202214999</v>
      </c>
    </row>
    <row r="3274" spans="1:13" x14ac:dyDescent="0.25">
      <c r="A3274" t="s">
        <v>15776</v>
      </c>
      <c r="B3274" t="s">
        <v>15787</v>
      </c>
      <c r="C3274" t="s">
        <v>15787</v>
      </c>
      <c r="D3274" t="s">
        <v>19392</v>
      </c>
      <c r="E3274" t="s">
        <v>7321</v>
      </c>
      <c r="F3274" t="s">
        <v>321</v>
      </c>
      <c r="G3274" t="s">
        <v>15998</v>
      </c>
      <c r="H3274" t="s">
        <v>15994</v>
      </c>
      <c r="J3274" t="s">
        <v>8315</v>
      </c>
      <c r="K3274" t="s">
        <v>15788</v>
      </c>
      <c r="L3274">
        <v>26901001</v>
      </c>
      <c r="M3274">
        <v>1020202214999</v>
      </c>
    </row>
    <row r="3275" spans="1:13" x14ac:dyDescent="0.25">
      <c r="A3275" t="s">
        <v>15778</v>
      </c>
      <c r="B3275" t="s">
        <v>15777</v>
      </c>
      <c r="C3275" t="s">
        <v>15777</v>
      </c>
      <c r="D3275" t="s">
        <v>19392</v>
      </c>
      <c r="E3275" t="s">
        <v>7321</v>
      </c>
      <c r="F3275" t="s">
        <v>321</v>
      </c>
      <c r="G3275" t="s">
        <v>15998</v>
      </c>
      <c r="H3275" t="s">
        <v>15994</v>
      </c>
      <c r="J3275" t="s">
        <v>8315</v>
      </c>
      <c r="K3275" t="s">
        <v>19447</v>
      </c>
      <c r="L3275">
        <v>26901001</v>
      </c>
      <c r="M3275">
        <v>1020202214999</v>
      </c>
    </row>
    <row r="3276" spans="1:13" x14ac:dyDescent="0.25">
      <c r="A3276" t="s">
        <v>15780</v>
      </c>
      <c r="B3276" t="s">
        <v>15779</v>
      </c>
      <c r="C3276" t="s">
        <v>15779</v>
      </c>
      <c r="D3276" t="s">
        <v>19392</v>
      </c>
      <c r="E3276" t="s">
        <v>7321</v>
      </c>
      <c r="F3276" t="s">
        <v>321</v>
      </c>
      <c r="G3276" t="s">
        <v>15998</v>
      </c>
      <c r="H3276" t="s">
        <v>15994</v>
      </c>
      <c r="J3276" t="s">
        <v>8315</v>
      </c>
      <c r="K3276" t="s">
        <v>19448</v>
      </c>
      <c r="L3276">
        <v>26901001</v>
      </c>
      <c r="M3276">
        <v>1020202214999</v>
      </c>
    </row>
    <row r="3277" spans="1:13" x14ac:dyDescent="0.25">
      <c r="A3277" t="s">
        <v>15782</v>
      </c>
      <c r="B3277" t="s">
        <v>15781</v>
      </c>
      <c r="C3277" t="s">
        <v>15781</v>
      </c>
      <c r="D3277" t="s">
        <v>19392</v>
      </c>
      <c r="E3277" t="s">
        <v>7321</v>
      </c>
      <c r="F3277" t="s">
        <v>321</v>
      </c>
      <c r="G3277" t="s">
        <v>15998</v>
      </c>
      <c r="H3277" t="s">
        <v>15994</v>
      </c>
      <c r="J3277" t="s">
        <v>8315</v>
      </c>
      <c r="K3277" t="s">
        <v>19446</v>
      </c>
      <c r="L3277">
        <v>26901001</v>
      </c>
      <c r="M3277">
        <v>1020202214999</v>
      </c>
    </row>
    <row r="3278" spans="1:13" x14ac:dyDescent="0.25">
      <c r="A3278" t="s">
        <v>15784</v>
      </c>
      <c r="B3278" t="s">
        <v>15783</v>
      </c>
      <c r="C3278" t="s">
        <v>15783</v>
      </c>
      <c r="D3278" t="s">
        <v>19392</v>
      </c>
      <c r="E3278" t="s">
        <v>7321</v>
      </c>
      <c r="F3278" t="s">
        <v>321</v>
      </c>
      <c r="G3278" t="s">
        <v>15998</v>
      </c>
      <c r="H3278" t="s">
        <v>15994</v>
      </c>
      <c r="J3278" t="s">
        <v>8315</v>
      </c>
      <c r="K3278" t="s">
        <v>19449</v>
      </c>
      <c r="L3278">
        <v>26901001</v>
      </c>
      <c r="M3278">
        <v>1020202214999</v>
      </c>
    </row>
    <row r="3279" spans="1:13" x14ac:dyDescent="0.25">
      <c r="A3279" t="s">
        <v>15786</v>
      </c>
      <c r="B3279" t="s">
        <v>15785</v>
      </c>
      <c r="C3279" t="s">
        <v>15785</v>
      </c>
      <c r="D3279" t="s">
        <v>19392</v>
      </c>
      <c r="E3279" t="s">
        <v>7321</v>
      </c>
      <c r="F3279" t="s">
        <v>321</v>
      </c>
      <c r="G3279" t="s">
        <v>15998</v>
      </c>
      <c r="H3279" t="s">
        <v>15994</v>
      </c>
      <c r="J3279" t="s">
        <v>8315</v>
      </c>
      <c r="K3279" t="s">
        <v>12020</v>
      </c>
      <c r="L3279">
        <v>26901001</v>
      </c>
      <c r="M3279">
        <v>1020202214999</v>
      </c>
    </row>
    <row r="3280" spans="1:13" x14ac:dyDescent="0.25">
      <c r="A3280" t="s">
        <v>15789</v>
      </c>
      <c r="B3280" t="s">
        <v>15790</v>
      </c>
      <c r="C3280" t="s">
        <v>15790</v>
      </c>
      <c r="D3280" t="s">
        <v>19392</v>
      </c>
      <c r="E3280" t="s">
        <v>7321</v>
      </c>
      <c r="F3280" t="s">
        <v>321</v>
      </c>
      <c r="G3280" t="s">
        <v>15998</v>
      </c>
      <c r="H3280" t="s">
        <v>15994</v>
      </c>
      <c r="J3280" t="s">
        <v>8315</v>
      </c>
      <c r="K3280" t="s">
        <v>15791</v>
      </c>
      <c r="L3280">
        <v>26901001</v>
      </c>
      <c r="M3280">
        <v>1020202214999</v>
      </c>
    </row>
    <row r="3281" spans="1:13" x14ac:dyDescent="0.25">
      <c r="A3281">
        <v>269013334</v>
      </c>
      <c r="B3281" t="s">
        <v>7183</v>
      </c>
      <c r="C3281" t="s">
        <v>7183</v>
      </c>
      <c r="D3281" t="s">
        <v>19392</v>
      </c>
      <c r="E3281" t="s">
        <v>7185</v>
      </c>
      <c r="F3281" t="s">
        <v>321</v>
      </c>
      <c r="G3281" t="s">
        <v>15957</v>
      </c>
      <c r="H3281" t="s">
        <v>15994</v>
      </c>
      <c r="I3281">
        <v>1</v>
      </c>
      <c r="J3281" t="s">
        <v>8315</v>
      </c>
      <c r="K3281" t="s">
        <v>12022</v>
      </c>
      <c r="L3281">
        <v>26901001</v>
      </c>
      <c r="M3281">
        <v>1020202215230</v>
      </c>
    </row>
    <row r="3282" spans="1:13" x14ac:dyDescent="0.25">
      <c r="A3282" t="s">
        <v>15792</v>
      </c>
      <c r="B3282" t="s">
        <v>15793</v>
      </c>
      <c r="C3282" t="s">
        <v>15793</v>
      </c>
      <c r="D3282" t="s">
        <v>19392</v>
      </c>
      <c r="E3282" t="s">
        <v>7185</v>
      </c>
      <c r="F3282" t="s">
        <v>321</v>
      </c>
      <c r="G3282" t="s">
        <v>15998</v>
      </c>
      <c r="H3282" t="s">
        <v>15994</v>
      </c>
      <c r="J3282" t="s">
        <v>8315</v>
      </c>
      <c r="K3282" t="s">
        <v>19450</v>
      </c>
      <c r="L3282">
        <v>26901001</v>
      </c>
      <c r="M3282">
        <v>1020202215230</v>
      </c>
    </row>
    <row r="3283" spans="1:13" x14ac:dyDescent="0.25">
      <c r="A3283">
        <v>269013366</v>
      </c>
      <c r="B3283" t="s">
        <v>7252</v>
      </c>
      <c r="C3283" t="s">
        <v>7252</v>
      </c>
      <c r="D3283" t="s">
        <v>19392</v>
      </c>
      <c r="E3283" t="s">
        <v>7254</v>
      </c>
      <c r="F3283" t="s">
        <v>321</v>
      </c>
      <c r="G3283" t="s">
        <v>15957</v>
      </c>
      <c r="H3283" t="s">
        <v>15994</v>
      </c>
      <c r="I3283">
        <v>0</v>
      </c>
      <c r="J3283" t="s">
        <v>8315</v>
      </c>
      <c r="K3283" t="s">
        <v>19451</v>
      </c>
      <c r="L3283">
        <v>26901001</v>
      </c>
      <c r="M3283">
        <v>1020202218750</v>
      </c>
    </row>
    <row r="3284" spans="1:13" x14ac:dyDescent="0.25">
      <c r="A3284">
        <v>269013373</v>
      </c>
      <c r="B3284" t="s">
        <v>7273</v>
      </c>
      <c r="C3284" t="s">
        <v>7273</v>
      </c>
      <c r="D3284" t="s">
        <v>19392</v>
      </c>
      <c r="E3284" t="s">
        <v>7275</v>
      </c>
      <c r="F3284" t="s">
        <v>325</v>
      </c>
      <c r="G3284" t="s">
        <v>15957</v>
      </c>
      <c r="H3284" t="s">
        <v>15994</v>
      </c>
      <c r="I3284">
        <v>1</v>
      </c>
      <c r="J3284" t="s">
        <v>8315</v>
      </c>
      <c r="K3284" t="s">
        <v>19452</v>
      </c>
      <c r="L3284">
        <v>26901001</v>
      </c>
      <c r="M3284">
        <v>1020202215736</v>
      </c>
    </row>
    <row r="3285" spans="1:13" x14ac:dyDescent="0.25">
      <c r="A3285" t="s">
        <v>15794</v>
      </c>
      <c r="B3285" t="s">
        <v>15795</v>
      </c>
      <c r="C3285" t="s">
        <v>15795</v>
      </c>
      <c r="D3285" t="s">
        <v>19392</v>
      </c>
      <c r="E3285" t="s">
        <v>7275</v>
      </c>
      <c r="F3285" t="s">
        <v>325</v>
      </c>
      <c r="G3285" t="s">
        <v>15998</v>
      </c>
      <c r="H3285" t="s">
        <v>15994</v>
      </c>
      <c r="J3285" t="s">
        <v>8315</v>
      </c>
      <c r="K3285" t="s">
        <v>19417</v>
      </c>
      <c r="L3285">
        <v>26901001</v>
      </c>
      <c r="M3285">
        <v>1020202215736</v>
      </c>
    </row>
    <row r="3286" spans="1:13" x14ac:dyDescent="0.25">
      <c r="A3286">
        <v>269013398</v>
      </c>
      <c r="B3286" t="s">
        <v>7156</v>
      </c>
      <c r="C3286" t="s">
        <v>7156</v>
      </c>
      <c r="D3286" t="s">
        <v>19392</v>
      </c>
      <c r="E3286" t="s">
        <v>7158</v>
      </c>
      <c r="F3286" t="s">
        <v>566</v>
      </c>
      <c r="G3286" t="s">
        <v>15957</v>
      </c>
      <c r="H3286" t="s">
        <v>15994</v>
      </c>
      <c r="I3286">
        <v>0</v>
      </c>
      <c r="J3286" t="s">
        <v>8315</v>
      </c>
      <c r="K3286" t="s">
        <v>12025</v>
      </c>
      <c r="L3286">
        <v>26901001</v>
      </c>
      <c r="M3286">
        <v>1020202215593</v>
      </c>
    </row>
    <row r="3287" spans="1:13" x14ac:dyDescent="0.25">
      <c r="A3287">
        <v>269013408</v>
      </c>
      <c r="B3287" t="s">
        <v>7301</v>
      </c>
      <c r="C3287" t="s">
        <v>7301</v>
      </c>
      <c r="D3287" t="s">
        <v>19392</v>
      </c>
      <c r="E3287" t="s">
        <v>7303</v>
      </c>
      <c r="F3287" t="s">
        <v>321</v>
      </c>
      <c r="G3287" t="s">
        <v>15957</v>
      </c>
      <c r="H3287" t="s">
        <v>15994</v>
      </c>
      <c r="I3287">
        <v>2</v>
      </c>
      <c r="J3287" t="s">
        <v>8315</v>
      </c>
      <c r="K3287" t="s">
        <v>19453</v>
      </c>
      <c r="L3287">
        <v>26901001</v>
      </c>
      <c r="M3287">
        <v>1020202215263</v>
      </c>
    </row>
    <row r="3288" spans="1:13" x14ac:dyDescent="0.25">
      <c r="A3288" t="s">
        <v>15796</v>
      </c>
      <c r="B3288" t="s">
        <v>15797</v>
      </c>
      <c r="C3288" t="s">
        <v>15797</v>
      </c>
      <c r="D3288" t="s">
        <v>19392</v>
      </c>
      <c r="E3288" t="s">
        <v>7303</v>
      </c>
      <c r="F3288" t="s">
        <v>321</v>
      </c>
      <c r="G3288" t="s">
        <v>15998</v>
      </c>
      <c r="H3288" t="s">
        <v>15994</v>
      </c>
      <c r="J3288" t="s">
        <v>8315</v>
      </c>
      <c r="K3288" t="s">
        <v>19454</v>
      </c>
      <c r="L3288">
        <v>26901001</v>
      </c>
      <c r="M3288">
        <v>1020202215263</v>
      </c>
    </row>
    <row r="3289" spans="1:13" x14ac:dyDescent="0.25">
      <c r="A3289" t="s">
        <v>15798</v>
      </c>
      <c r="B3289" t="s">
        <v>15799</v>
      </c>
      <c r="C3289" t="s">
        <v>15799</v>
      </c>
      <c r="D3289" t="s">
        <v>19392</v>
      </c>
      <c r="E3289" t="s">
        <v>7303</v>
      </c>
      <c r="F3289" t="s">
        <v>321</v>
      </c>
      <c r="G3289" t="s">
        <v>15998</v>
      </c>
      <c r="H3289" t="s">
        <v>15994</v>
      </c>
      <c r="J3289" t="s">
        <v>8315</v>
      </c>
      <c r="K3289" t="s">
        <v>19455</v>
      </c>
      <c r="L3289">
        <v>26901001</v>
      </c>
      <c r="M3289">
        <v>1020202215263</v>
      </c>
    </row>
    <row r="3290" spans="1:13" x14ac:dyDescent="0.25">
      <c r="A3290" t="s">
        <v>15800</v>
      </c>
      <c r="B3290" t="s">
        <v>15801</v>
      </c>
      <c r="C3290" t="s">
        <v>15801</v>
      </c>
      <c r="D3290" t="s">
        <v>19392</v>
      </c>
      <c r="E3290" t="s">
        <v>7303</v>
      </c>
      <c r="F3290" t="s">
        <v>321</v>
      </c>
      <c r="G3290" t="s">
        <v>15998</v>
      </c>
      <c r="H3290" t="s">
        <v>15994</v>
      </c>
      <c r="J3290" t="s">
        <v>8416</v>
      </c>
      <c r="K3290" t="s">
        <v>15802</v>
      </c>
      <c r="L3290">
        <v>26901001</v>
      </c>
      <c r="M3290">
        <v>1020202215263</v>
      </c>
    </row>
    <row r="3291" spans="1:13" x14ac:dyDescent="0.25">
      <c r="A3291">
        <v>269013422</v>
      </c>
      <c r="B3291" t="s">
        <v>7283</v>
      </c>
      <c r="C3291" t="s">
        <v>7283</v>
      </c>
      <c r="D3291" t="s">
        <v>19392</v>
      </c>
      <c r="E3291" t="s">
        <v>7285</v>
      </c>
      <c r="F3291" t="s">
        <v>321</v>
      </c>
      <c r="G3291" t="s">
        <v>15957</v>
      </c>
      <c r="H3291" t="s">
        <v>15994</v>
      </c>
      <c r="I3291">
        <v>0</v>
      </c>
      <c r="J3291" t="s">
        <v>8315</v>
      </c>
      <c r="K3291" t="s">
        <v>19456</v>
      </c>
      <c r="L3291">
        <v>26901001</v>
      </c>
      <c r="M3291">
        <v>1020202214890</v>
      </c>
    </row>
    <row r="3292" spans="1:13" x14ac:dyDescent="0.25">
      <c r="A3292">
        <v>269013430</v>
      </c>
      <c r="B3292" t="s">
        <v>7280</v>
      </c>
      <c r="C3292" t="s">
        <v>7280</v>
      </c>
      <c r="D3292" t="s">
        <v>19392</v>
      </c>
      <c r="E3292" t="s">
        <v>7282</v>
      </c>
      <c r="F3292" t="s">
        <v>566</v>
      </c>
      <c r="G3292" t="s">
        <v>15957</v>
      </c>
      <c r="H3292" t="s">
        <v>15994</v>
      </c>
      <c r="I3292">
        <v>0</v>
      </c>
      <c r="J3292" t="s">
        <v>8315</v>
      </c>
      <c r="K3292" t="s">
        <v>19457</v>
      </c>
      <c r="L3292">
        <v>26901001</v>
      </c>
      <c r="M3292">
        <v>1020202214306</v>
      </c>
    </row>
    <row r="3293" spans="1:13" x14ac:dyDescent="0.25">
      <c r="A3293">
        <v>269013479</v>
      </c>
      <c r="B3293" t="s">
        <v>7325</v>
      </c>
      <c r="C3293" t="s">
        <v>7325</v>
      </c>
      <c r="D3293" t="s">
        <v>19392</v>
      </c>
      <c r="E3293" t="s">
        <v>7327</v>
      </c>
      <c r="F3293" t="s">
        <v>321</v>
      </c>
      <c r="G3293" t="s">
        <v>15957</v>
      </c>
      <c r="H3293" t="s">
        <v>15994</v>
      </c>
      <c r="I3293">
        <v>0</v>
      </c>
      <c r="J3293" t="s">
        <v>8315</v>
      </c>
      <c r="K3293" t="s">
        <v>19458</v>
      </c>
      <c r="L3293">
        <v>26901001</v>
      </c>
      <c r="M3293">
        <v>1020202216781</v>
      </c>
    </row>
    <row r="3294" spans="1:13" x14ac:dyDescent="0.25">
      <c r="A3294">
        <v>269013662</v>
      </c>
      <c r="B3294" t="s">
        <v>7277</v>
      </c>
      <c r="C3294" t="s">
        <v>7277</v>
      </c>
      <c r="D3294" t="s">
        <v>19392</v>
      </c>
      <c r="E3294" t="s">
        <v>7279</v>
      </c>
      <c r="F3294" t="s">
        <v>321</v>
      </c>
      <c r="G3294" t="s">
        <v>15957</v>
      </c>
      <c r="H3294" t="s">
        <v>15994</v>
      </c>
      <c r="I3294">
        <v>0</v>
      </c>
      <c r="J3294" t="s">
        <v>8315</v>
      </c>
      <c r="K3294" t="s">
        <v>19459</v>
      </c>
      <c r="L3294">
        <v>26901001</v>
      </c>
      <c r="M3294">
        <v>1020202216121</v>
      </c>
    </row>
    <row r="3295" spans="1:13" x14ac:dyDescent="0.25">
      <c r="A3295">
        <v>269014137</v>
      </c>
      <c r="B3295" t="s">
        <v>7261</v>
      </c>
      <c r="C3295" t="s">
        <v>7261</v>
      </c>
      <c r="D3295" t="s">
        <v>19392</v>
      </c>
      <c r="E3295" t="s">
        <v>7263</v>
      </c>
      <c r="F3295" t="s">
        <v>321</v>
      </c>
      <c r="G3295" t="s">
        <v>15957</v>
      </c>
      <c r="H3295" t="s">
        <v>15994</v>
      </c>
      <c r="I3295">
        <v>3</v>
      </c>
      <c r="J3295" t="s">
        <v>8315</v>
      </c>
      <c r="K3295" t="s">
        <v>19460</v>
      </c>
      <c r="L3295">
        <v>26901001</v>
      </c>
      <c r="M3295">
        <v>1020202215659</v>
      </c>
    </row>
    <row r="3296" spans="1:13" x14ac:dyDescent="0.25">
      <c r="A3296" t="s">
        <v>15803</v>
      </c>
      <c r="B3296" t="s">
        <v>15804</v>
      </c>
      <c r="C3296" t="s">
        <v>15804</v>
      </c>
      <c r="D3296" t="s">
        <v>19392</v>
      </c>
      <c r="E3296" t="s">
        <v>7263</v>
      </c>
      <c r="F3296" t="s">
        <v>321</v>
      </c>
      <c r="G3296" t="s">
        <v>15998</v>
      </c>
      <c r="H3296" t="s">
        <v>15994</v>
      </c>
      <c r="J3296" t="s">
        <v>8315</v>
      </c>
      <c r="K3296" t="s">
        <v>19424</v>
      </c>
      <c r="L3296">
        <v>26901001</v>
      </c>
      <c r="M3296">
        <v>1020202215659</v>
      </c>
    </row>
    <row r="3297" spans="1:13" x14ac:dyDescent="0.25">
      <c r="A3297" t="s">
        <v>15805</v>
      </c>
      <c r="B3297" t="s">
        <v>15806</v>
      </c>
      <c r="C3297" t="s">
        <v>15806</v>
      </c>
      <c r="D3297" t="s">
        <v>19392</v>
      </c>
      <c r="E3297" t="s">
        <v>7263</v>
      </c>
      <c r="F3297" t="s">
        <v>321</v>
      </c>
      <c r="G3297" t="s">
        <v>15998</v>
      </c>
      <c r="H3297" t="s">
        <v>15994</v>
      </c>
      <c r="J3297" t="s">
        <v>8315</v>
      </c>
      <c r="K3297" t="s">
        <v>19461</v>
      </c>
      <c r="L3297">
        <v>26901001</v>
      </c>
      <c r="M3297">
        <v>1020202215659</v>
      </c>
    </row>
    <row r="3298" spans="1:13" x14ac:dyDescent="0.25">
      <c r="A3298" t="s">
        <v>15807</v>
      </c>
      <c r="B3298" t="s">
        <v>15808</v>
      </c>
      <c r="C3298" t="s">
        <v>15808</v>
      </c>
      <c r="D3298" t="s">
        <v>19392</v>
      </c>
      <c r="E3298" t="s">
        <v>7263</v>
      </c>
      <c r="F3298" t="s">
        <v>321</v>
      </c>
      <c r="G3298" t="s">
        <v>15998</v>
      </c>
      <c r="H3298" t="s">
        <v>15994</v>
      </c>
      <c r="J3298" t="s">
        <v>8315</v>
      </c>
      <c r="K3298" t="s">
        <v>19462</v>
      </c>
      <c r="L3298">
        <v>26901001</v>
      </c>
      <c r="M3298">
        <v>1020202215659</v>
      </c>
    </row>
    <row r="3299" spans="1:13" x14ac:dyDescent="0.25">
      <c r="A3299">
        <v>269014183</v>
      </c>
      <c r="B3299" t="s">
        <v>7322</v>
      </c>
      <c r="C3299" t="s">
        <v>7322</v>
      </c>
      <c r="D3299" t="s">
        <v>19392</v>
      </c>
      <c r="E3299" t="s">
        <v>7324</v>
      </c>
      <c r="F3299" t="s">
        <v>321</v>
      </c>
      <c r="G3299" t="s">
        <v>15957</v>
      </c>
      <c r="H3299" t="s">
        <v>15994</v>
      </c>
      <c r="I3299">
        <v>0</v>
      </c>
      <c r="J3299" t="s">
        <v>8315</v>
      </c>
      <c r="K3299" t="s">
        <v>19463</v>
      </c>
      <c r="L3299">
        <v>26901001</v>
      </c>
      <c r="M3299">
        <v>1020202215087</v>
      </c>
    </row>
    <row r="3300" spans="1:13" x14ac:dyDescent="0.25">
      <c r="A3300">
        <v>269014419</v>
      </c>
      <c r="B3300" t="s">
        <v>7237</v>
      </c>
      <c r="C3300" t="s">
        <v>7237</v>
      </c>
      <c r="D3300" t="s">
        <v>19392</v>
      </c>
      <c r="E3300" t="s">
        <v>7239</v>
      </c>
      <c r="F3300" t="s">
        <v>321</v>
      </c>
      <c r="G3300" t="s">
        <v>15957</v>
      </c>
      <c r="H3300" t="s">
        <v>15994</v>
      </c>
      <c r="I3300">
        <v>0</v>
      </c>
      <c r="J3300" t="s">
        <v>8315</v>
      </c>
      <c r="K3300" t="s">
        <v>19464</v>
      </c>
      <c r="L3300">
        <v>26901001</v>
      </c>
      <c r="M3300">
        <v>1020202214922</v>
      </c>
    </row>
    <row r="3301" spans="1:13" x14ac:dyDescent="0.25">
      <c r="A3301">
        <v>269014465</v>
      </c>
      <c r="B3301" t="s">
        <v>7228</v>
      </c>
      <c r="C3301" t="s">
        <v>7228</v>
      </c>
      <c r="D3301" t="s">
        <v>19392</v>
      </c>
      <c r="E3301" t="s">
        <v>7230</v>
      </c>
      <c r="F3301" t="s">
        <v>321</v>
      </c>
      <c r="G3301" t="s">
        <v>15957</v>
      </c>
      <c r="H3301" t="s">
        <v>15994</v>
      </c>
      <c r="I3301">
        <v>0</v>
      </c>
      <c r="J3301" t="s">
        <v>8315</v>
      </c>
      <c r="K3301" t="s">
        <v>19465</v>
      </c>
      <c r="L3301">
        <v>26901001</v>
      </c>
      <c r="M3301">
        <v>1020202216077</v>
      </c>
    </row>
    <row r="3302" spans="1:13" x14ac:dyDescent="0.25">
      <c r="A3302">
        <v>269014923</v>
      </c>
      <c r="B3302" t="s">
        <v>19466</v>
      </c>
      <c r="C3302" t="s">
        <v>19466</v>
      </c>
      <c r="D3302" t="s">
        <v>19392</v>
      </c>
      <c r="E3302" t="s">
        <v>7306</v>
      </c>
      <c r="F3302" t="s">
        <v>321</v>
      </c>
      <c r="G3302" t="s">
        <v>15957</v>
      </c>
      <c r="H3302" t="s">
        <v>15994</v>
      </c>
      <c r="I3302">
        <v>0</v>
      </c>
      <c r="J3302" t="s">
        <v>8315</v>
      </c>
      <c r="K3302" t="s">
        <v>19467</v>
      </c>
      <c r="L3302">
        <v>26901001</v>
      </c>
      <c r="M3302">
        <v>1020202214471</v>
      </c>
    </row>
    <row r="3303" spans="1:13" x14ac:dyDescent="0.25">
      <c r="A3303">
        <v>269015067</v>
      </c>
      <c r="B3303" t="s">
        <v>7177</v>
      </c>
      <c r="C3303" t="s">
        <v>7177</v>
      </c>
      <c r="D3303" t="s">
        <v>19392</v>
      </c>
      <c r="E3303" t="s">
        <v>19468</v>
      </c>
      <c r="F3303" t="s">
        <v>321</v>
      </c>
      <c r="G3303" t="s">
        <v>15957</v>
      </c>
      <c r="H3303" t="s">
        <v>15994</v>
      </c>
      <c r="I3303">
        <v>0</v>
      </c>
      <c r="J3303" t="s">
        <v>8315</v>
      </c>
      <c r="K3303" t="s">
        <v>12043</v>
      </c>
      <c r="L3303">
        <v>26901001</v>
      </c>
      <c r="M3303">
        <v>1020202216143</v>
      </c>
    </row>
    <row r="3304" spans="1:13" x14ac:dyDescent="0.25">
      <c r="A3304">
        <v>269015074</v>
      </c>
      <c r="B3304" t="s">
        <v>7231</v>
      </c>
      <c r="C3304" t="s">
        <v>7231</v>
      </c>
      <c r="D3304" t="s">
        <v>19392</v>
      </c>
      <c r="E3304" t="s">
        <v>7233</v>
      </c>
      <c r="F3304" t="s">
        <v>321</v>
      </c>
      <c r="G3304" t="s">
        <v>15957</v>
      </c>
      <c r="H3304" t="s">
        <v>15994</v>
      </c>
      <c r="I3304">
        <v>0</v>
      </c>
      <c r="J3304" t="s">
        <v>8315</v>
      </c>
      <c r="K3304" t="s">
        <v>19469</v>
      </c>
      <c r="L3304">
        <v>26901001</v>
      </c>
      <c r="M3304">
        <v>1020202215505</v>
      </c>
    </row>
    <row r="3305" spans="1:13" x14ac:dyDescent="0.25">
      <c r="A3305">
        <v>269015116</v>
      </c>
      <c r="B3305" t="s">
        <v>7331</v>
      </c>
      <c r="C3305" t="s">
        <v>7331</v>
      </c>
      <c r="D3305" t="s">
        <v>19392</v>
      </c>
      <c r="E3305" t="s">
        <v>7333</v>
      </c>
      <c r="F3305" t="s">
        <v>321</v>
      </c>
      <c r="G3305" t="s">
        <v>15957</v>
      </c>
      <c r="H3305" t="s">
        <v>15994</v>
      </c>
      <c r="I3305">
        <v>0</v>
      </c>
      <c r="J3305" t="s">
        <v>8315</v>
      </c>
      <c r="K3305" t="s">
        <v>19470</v>
      </c>
      <c r="L3305">
        <v>26901001</v>
      </c>
      <c r="M3305">
        <v>1020202215571</v>
      </c>
    </row>
    <row r="3306" spans="1:13" x14ac:dyDescent="0.25">
      <c r="A3306">
        <v>269015973</v>
      </c>
      <c r="B3306" t="s">
        <v>7150</v>
      </c>
      <c r="C3306" t="s">
        <v>7150</v>
      </c>
      <c r="D3306" t="s">
        <v>19392</v>
      </c>
      <c r="E3306" t="s">
        <v>7152</v>
      </c>
      <c r="F3306" t="s">
        <v>321</v>
      </c>
      <c r="G3306" t="s">
        <v>15957</v>
      </c>
      <c r="H3306" t="s">
        <v>15994</v>
      </c>
      <c r="I3306">
        <v>0</v>
      </c>
      <c r="J3306" t="s">
        <v>8315</v>
      </c>
      <c r="K3306" t="s">
        <v>12047</v>
      </c>
      <c r="L3306">
        <v>26901001</v>
      </c>
      <c r="M3306">
        <v>1020202215153</v>
      </c>
    </row>
    <row r="3307" spans="1:13" x14ac:dyDescent="0.25">
      <c r="A3307">
        <v>269016007</v>
      </c>
      <c r="B3307" t="s">
        <v>19471</v>
      </c>
      <c r="C3307" t="s">
        <v>19471</v>
      </c>
      <c r="D3307" t="s">
        <v>19392</v>
      </c>
      <c r="E3307" t="s">
        <v>7297</v>
      </c>
      <c r="F3307" t="s">
        <v>321</v>
      </c>
      <c r="G3307" t="s">
        <v>15957</v>
      </c>
      <c r="H3307" t="s">
        <v>15994</v>
      </c>
      <c r="I3307">
        <v>0</v>
      </c>
      <c r="J3307" t="s">
        <v>8315</v>
      </c>
      <c r="K3307" t="s">
        <v>19472</v>
      </c>
      <c r="L3307">
        <v>26901001</v>
      </c>
      <c r="M3307">
        <v>1020202214670</v>
      </c>
    </row>
    <row r="3308" spans="1:13" x14ac:dyDescent="0.25">
      <c r="A3308">
        <v>269016039</v>
      </c>
      <c r="B3308" t="s">
        <v>7258</v>
      </c>
      <c r="C3308" t="s">
        <v>7258</v>
      </c>
      <c r="D3308" t="s">
        <v>19392</v>
      </c>
      <c r="E3308" t="s">
        <v>7260</v>
      </c>
      <c r="F3308" t="s">
        <v>566</v>
      </c>
      <c r="G3308" t="s">
        <v>15957</v>
      </c>
      <c r="H3308" t="s">
        <v>15994</v>
      </c>
      <c r="I3308">
        <v>0</v>
      </c>
      <c r="J3308" t="s">
        <v>8315</v>
      </c>
      <c r="K3308" t="s">
        <v>19473</v>
      </c>
      <c r="L3308">
        <v>26901001</v>
      </c>
      <c r="M3308">
        <v>1020202215395</v>
      </c>
    </row>
    <row r="3309" spans="1:13" x14ac:dyDescent="0.25">
      <c r="A3309">
        <v>269016529</v>
      </c>
      <c r="B3309" t="s">
        <v>7168</v>
      </c>
      <c r="C3309" t="s">
        <v>7168</v>
      </c>
      <c r="D3309" t="s">
        <v>19392</v>
      </c>
      <c r="E3309" t="s">
        <v>7170</v>
      </c>
      <c r="F3309" t="s">
        <v>321</v>
      </c>
      <c r="G3309" t="s">
        <v>15957</v>
      </c>
      <c r="H3309" t="s">
        <v>15994</v>
      </c>
      <c r="I3309">
        <v>0</v>
      </c>
      <c r="J3309" t="s">
        <v>8315</v>
      </c>
      <c r="K3309" t="s">
        <v>19474</v>
      </c>
      <c r="L3309">
        <v>26901001</v>
      </c>
      <c r="M3309">
        <v>1020202216011</v>
      </c>
    </row>
    <row r="3310" spans="1:13" x14ac:dyDescent="0.25">
      <c r="A3310">
        <v>269019199</v>
      </c>
      <c r="B3310" t="s">
        <v>7180</v>
      </c>
      <c r="C3310" t="s">
        <v>7180</v>
      </c>
      <c r="D3310" t="s">
        <v>19392</v>
      </c>
      <c r="E3310" t="s">
        <v>7182</v>
      </c>
      <c r="F3310" t="s">
        <v>414</v>
      </c>
      <c r="G3310" t="s">
        <v>15957</v>
      </c>
      <c r="H3310" t="s">
        <v>15994</v>
      </c>
      <c r="I3310">
        <v>0</v>
      </c>
      <c r="J3310" t="s">
        <v>8315</v>
      </c>
      <c r="K3310" t="s">
        <v>12055</v>
      </c>
      <c r="L3310">
        <v>26901001</v>
      </c>
      <c r="M3310">
        <v>1030203557988</v>
      </c>
    </row>
    <row r="3311" spans="1:13" x14ac:dyDescent="0.25">
      <c r="A3311">
        <v>269020973</v>
      </c>
      <c r="B3311" t="s">
        <v>7192</v>
      </c>
      <c r="C3311" t="s">
        <v>7192</v>
      </c>
      <c r="D3311" t="s">
        <v>19392</v>
      </c>
      <c r="E3311" t="s">
        <v>7194</v>
      </c>
      <c r="F3311" t="s">
        <v>414</v>
      </c>
      <c r="G3311" t="s">
        <v>15957</v>
      </c>
      <c r="H3311" t="s">
        <v>15994</v>
      </c>
      <c r="I3311">
        <v>0</v>
      </c>
      <c r="J3311" t="s">
        <v>8315</v>
      </c>
      <c r="K3311" t="s">
        <v>12057</v>
      </c>
      <c r="L3311">
        <v>26901001</v>
      </c>
      <c r="M3311">
        <v>1040203562673</v>
      </c>
    </row>
    <row r="3312" spans="1:13" x14ac:dyDescent="0.25">
      <c r="A3312">
        <v>269023526</v>
      </c>
      <c r="B3312" t="s">
        <v>7135</v>
      </c>
      <c r="C3312" t="s">
        <v>7135</v>
      </c>
      <c r="D3312" t="s">
        <v>19392</v>
      </c>
      <c r="E3312" t="s">
        <v>7137</v>
      </c>
      <c r="F3312" t="s">
        <v>430</v>
      </c>
      <c r="G3312" t="s">
        <v>15957</v>
      </c>
      <c r="H3312" t="s">
        <v>15994</v>
      </c>
      <c r="I3312">
        <v>0</v>
      </c>
      <c r="J3312" t="s">
        <v>8315</v>
      </c>
      <c r="K3312" t="s">
        <v>12059</v>
      </c>
      <c r="L3312">
        <v>26901001</v>
      </c>
      <c r="M3312">
        <v>1060269000307</v>
      </c>
    </row>
    <row r="3313" spans="1:13" x14ac:dyDescent="0.25">
      <c r="A3313">
        <v>269028806</v>
      </c>
      <c r="B3313" t="s">
        <v>19475</v>
      </c>
      <c r="C3313" t="s">
        <v>19475</v>
      </c>
      <c r="D3313" t="s">
        <v>19392</v>
      </c>
      <c r="E3313" t="s">
        <v>7200</v>
      </c>
      <c r="F3313" t="s">
        <v>414</v>
      </c>
      <c r="G3313" t="s">
        <v>15957</v>
      </c>
      <c r="H3313" t="s">
        <v>15994</v>
      </c>
      <c r="I3313">
        <v>0</v>
      </c>
      <c r="J3313" t="s">
        <v>8315</v>
      </c>
      <c r="K3313" t="s">
        <v>12060</v>
      </c>
      <c r="L3313">
        <v>26901001</v>
      </c>
      <c r="M3313">
        <v>1080269001614</v>
      </c>
    </row>
    <row r="3314" spans="1:13" x14ac:dyDescent="0.25">
      <c r="A3314">
        <v>269029292</v>
      </c>
      <c r="B3314" t="s">
        <v>7246</v>
      </c>
      <c r="C3314" t="s">
        <v>7246</v>
      </c>
      <c r="D3314" t="s">
        <v>19392</v>
      </c>
      <c r="E3314" t="s">
        <v>7248</v>
      </c>
      <c r="F3314" t="s">
        <v>414</v>
      </c>
      <c r="G3314" t="s">
        <v>15957</v>
      </c>
      <c r="H3314" t="s">
        <v>15994</v>
      </c>
      <c r="I3314">
        <v>2</v>
      </c>
      <c r="J3314" t="s">
        <v>8315</v>
      </c>
      <c r="K3314" t="s">
        <v>12062</v>
      </c>
      <c r="L3314">
        <v>26901001</v>
      </c>
      <c r="M3314">
        <v>1080269002110</v>
      </c>
    </row>
    <row r="3315" spans="1:13" x14ac:dyDescent="0.25">
      <c r="A3315" t="s">
        <v>15809</v>
      </c>
      <c r="B3315" t="s">
        <v>15810</v>
      </c>
      <c r="C3315" t="s">
        <v>15810</v>
      </c>
      <c r="D3315" t="s">
        <v>19392</v>
      </c>
      <c r="E3315" t="s">
        <v>7248</v>
      </c>
      <c r="F3315" t="s">
        <v>414</v>
      </c>
      <c r="G3315" t="s">
        <v>15998</v>
      </c>
      <c r="H3315" t="s">
        <v>15994</v>
      </c>
      <c r="J3315" t="s">
        <v>8315</v>
      </c>
      <c r="K3315" t="s">
        <v>15811</v>
      </c>
      <c r="L3315">
        <v>26901001</v>
      </c>
      <c r="M3315">
        <v>1080269002110</v>
      </c>
    </row>
    <row r="3316" spans="1:13" x14ac:dyDescent="0.25">
      <c r="A3316" t="s">
        <v>15812</v>
      </c>
      <c r="B3316" t="s">
        <v>15813</v>
      </c>
      <c r="C3316" t="s">
        <v>15813</v>
      </c>
      <c r="D3316" t="s">
        <v>19392</v>
      </c>
      <c r="E3316" t="s">
        <v>7248</v>
      </c>
      <c r="F3316" t="s">
        <v>414</v>
      </c>
      <c r="G3316" t="s">
        <v>15998</v>
      </c>
      <c r="H3316" t="s">
        <v>15994</v>
      </c>
      <c r="J3316" t="s">
        <v>8315</v>
      </c>
      <c r="K3316" t="s">
        <v>15814</v>
      </c>
      <c r="L3316">
        <v>26901001</v>
      </c>
      <c r="M3316">
        <v>1080269002110</v>
      </c>
    </row>
    <row r="3317" spans="1:13" x14ac:dyDescent="0.25">
      <c r="A3317">
        <v>269032577</v>
      </c>
      <c r="B3317" t="s">
        <v>7153</v>
      </c>
      <c r="C3317" t="s">
        <v>7153</v>
      </c>
      <c r="D3317" t="s">
        <v>19392</v>
      </c>
      <c r="E3317" t="s">
        <v>7155</v>
      </c>
      <c r="F3317" t="s">
        <v>1479</v>
      </c>
      <c r="G3317" t="s">
        <v>15957</v>
      </c>
      <c r="H3317" t="s">
        <v>15994</v>
      </c>
      <c r="I3317">
        <v>0</v>
      </c>
      <c r="J3317" t="s">
        <v>8315</v>
      </c>
      <c r="K3317" t="s">
        <v>12065</v>
      </c>
      <c r="L3317">
        <v>26901001</v>
      </c>
      <c r="M3317">
        <v>1110269000841</v>
      </c>
    </row>
    <row r="3318" spans="1:13" x14ac:dyDescent="0.25">
      <c r="A3318">
        <v>269042381</v>
      </c>
      <c r="B3318" t="s">
        <v>12067</v>
      </c>
      <c r="C3318" t="s">
        <v>12067</v>
      </c>
      <c r="D3318" t="s">
        <v>19392</v>
      </c>
      <c r="E3318" t="s">
        <v>7131</v>
      </c>
      <c r="F3318" t="s">
        <v>321</v>
      </c>
      <c r="G3318" t="s">
        <v>15957</v>
      </c>
      <c r="H3318" t="s">
        <v>15994</v>
      </c>
      <c r="I3318">
        <v>0</v>
      </c>
      <c r="J3318" t="s">
        <v>8315</v>
      </c>
      <c r="K3318" t="s">
        <v>19476</v>
      </c>
      <c r="L3318">
        <v>26901001</v>
      </c>
      <c r="M3318">
        <v>1210200036925</v>
      </c>
    </row>
    <row r="3319" spans="1:13" x14ac:dyDescent="0.25">
      <c r="A3319">
        <v>270001125</v>
      </c>
      <c r="B3319" t="s">
        <v>6201</v>
      </c>
      <c r="C3319" t="s">
        <v>6201</v>
      </c>
      <c r="D3319" t="s">
        <v>19477</v>
      </c>
      <c r="E3319" t="s">
        <v>19478</v>
      </c>
      <c r="F3319" t="s">
        <v>325</v>
      </c>
      <c r="G3319" t="s">
        <v>15957</v>
      </c>
      <c r="H3319" t="s">
        <v>15994</v>
      </c>
      <c r="I3319">
        <v>0</v>
      </c>
      <c r="J3319" t="s">
        <v>8315</v>
      </c>
      <c r="K3319" t="s">
        <v>12072</v>
      </c>
      <c r="L3319">
        <v>27001001</v>
      </c>
      <c r="M3319">
        <v>1020202281527</v>
      </c>
    </row>
    <row r="3320" spans="1:13" x14ac:dyDescent="0.25">
      <c r="A3320">
        <v>270001573</v>
      </c>
      <c r="B3320" t="s">
        <v>6207</v>
      </c>
      <c r="C3320" t="s">
        <v>6207</v>
      </c>
      <c r="D3320" t="s">
        <v>19477</v>
      </c>
      <c r="E3320" t="s">
        <v>6209</v>
      </c>
      <c r="F3320" t="s">
        <v>325</v>
      </c>
      <c r="G3320" t="s">
        <v>15957</v>
      </c>
      <c r="H3320" t="s">
        <v>15994</v>
      </c>
      <c r="I3320">
        <v>0</v>
      </c>
      <c r="J3320" t="s">
        <v>8315</v>
      </c>
      <c r="K3320" t="s">
        <v>12074</v>
      </c>
      <c r="L3320">
        <v>27001001</v>
      </c>
      <c r="M3320">
        <v>1020202281868</v>
      </c>
    </row>
    <row r="3321" spans="1:13" x14ac:dyDescent="0.25">
      <c r="A3321">
        <v>270002908</v>
      </c>
      <c r="B3321" t="s">
        <v>2089</v>
      </c>
      <c r="C3321" t="s">
        <v>2089</v>
      </c>
      <c r="D3321" t="s">
        <v>19477</v>
      </c>
      <c r="E3321" t="s">
        <v>2091</v>
      </c>
      <c r="F3321" t="s">
        <v>321</v>
      </c>
      <c r="G3321" t="s">
        <v>15957</v>
      </c>
      <c r="H3321" t="s">
        <v>15994</v>
      </c>
      <c r="I3321">
        <v>1</v>
      </c>
      <c r="J3321" t="s">
        <v>8315</v>
      </c>
      <c r="K3321" t="s">
        <v>19479</v>
      </c>
      <c r="L3321">
        <v>27001001</v>
      </c>
      <c r="M3321">
        <v>1020202279217</v>
      </c>
    </row>
    <row r="3322" spans="1:13" x14ac:dyDescent="0.25">
      <c r="A3322" t="s">
        <v>15815</v>
      </c>
      <c r="B3322" t="s">
        <v>15816</v>
      </c>
      <c r="C3322" t="s">
        <v>15816</v>
      </c>
      <c r="D3322" t="s">
        <v>19477</v>
      </c>
      <c r="E3322" t="s">
        <v>2091</v>
      </c>
      <c r="F3322" t="s">
        <v>321</v>
      </c>
      <c r="G3322" t="s">
        <v>15998</v>
      </c>
      <c r="H3322" t="s">
        <v>15994</v>
      </c>
      <c r="J3322" t="s">
        <v>8315</v>
      </c>
      <c r="K3322" t="s">
        <v>19480</v>
      </c>
      <c r="L3322">
        <v>27001001</v>
      </c>
      <c r="M3322">
        <v>1020202279217</v>
      </c>
    </row>
    <row r="3323" spans="1:13" x14ac:dyDescent="0.25">
      <c r="A3323">
        <v>270003203</v>
      </c>
      <c r="B3323" t="s">
        <v>2147</v>
      </c>
      <c r="C3323" t="s">
        <v>2147</v>
      </c>
      <c r="D3323" t="s">
        <v>19477</v>
      </c>
      <c r="E3323" t="s">
        <v>2149</v>
      </c>
      <c r="F3323" t="s">
        <v>321</v>
      </c>
      <c r="G3323" t="s">
        <v>15957</v>
      </c>
      <c r="H3323" t="s">
        <v>15994</v>
      </c>
      <c r="I3323">
        <v>1</v>
      </c>
      <c r="J3323" t="s">
        <v>8315</v>
      </c>
      <c r="K3323" t="s">
        <v>19481</v>
      </c>
      <c r="L3323">
        <v>27001001</v>
      </c>
      <c r="M3323">
        <v>1020202281890</v>
      </c>
    </row>
    <row r="3324" spans="1:13" x14ac:dyDescent="0.25">
      <c r="A3324" t="s">
        <v>15817</v>
      </c>
      <c r="B3324" t="s">
        <v>15821</v>
      </c>
      <c r="C3324" t="s">
        <v>15821</v>
      </c>
      <c r="D3324" t="s">
        <v>19477</v>
      </c>
      <c r="E3324" t="s">
        <v>2149</v>
      </c>
      <c r="F3324" t="s">
        <v>321</v>
      </c>
      <c r="G3324" t="s">
        <v>15998</v>
      </c>
      <c r="H3324" t="s">
        <v>15994</v>
      </c>
      <c r="J3324" t="s">
        <v>8315</v>
      </c>
      <c r="K3324" t="s">
        <v>19482</v>
      </c>
      <c r="L3324">
        <v>27001001</v>
      </c>
      <c r="M3324">
        <v>1020202281890</v>
      </c>
    </row>
    <row r="3325" spans="1:13" x14ac:dyDescent="0.25">
      <c r="A3325" t="s">
        <v>15820</v>
      </c>
      <c r="B3325" t="s">
        <v>15818</v>
      </c>
      <c r="C3325" t="s">
        <v>15818</v>
      </c>
      <c r="D3325" t="s">
        <v>19477</v>
      </c>
      <c r="E3325" t="s">
        <v>2149</v>
      </c>
      <c r="F3325" t="s">
        <v>321</v>
      </c>
      <c r="G3325" t="s">
        <v>15998</v>
      </c>
      <c r="H3325" t="s">
        <v>15994</v>
      </c>
      <c r="J3325" t="s">
        <v>8416</v>
      </c>
      <c r="K3325" t="s">
        <v>15819</v>
      </c>
      <c r="L3325">
        <v>27001001</v>
      </c>
      <c r="M3325">
        <v>1020202281890</v>
      </c>
    </row>
    <row r="3326" spans="1:13" x14ac:dyDescent="0.25">
      <c r="A3326">
        <v>270006194</v>
      </c>
      <c r="B3326" t="s">
        <v>2132</v>
      </c>
      <c r="C3326" t="s">
        <v>2132</v>
      </c>
      <c r="D3326" t="s">
        <v>19477</v>
      </c>
      <c r="E3326" t="s">
        <v>2134</v>
      </c>
      <c r="F3326" t="s">
        <v>321</v>
      </c>
      <c r="G3326" t="s">
        <v>15957</v>
      </c>
      <c r="H3326" t="s">
        <v>15994</v>
      </c>
      <c r="I3326">
        <v>2</v>
      </c>
      <c r="J3326" t="s">
        <v>8315</v>
      </c>
      <c r="K3326" t="s">
        <v>19483</v>
      </c>
      <c r="L3326">
        <v>27001001</v>
      </c>
      <c r="M3326">
        <v>1020202280780</v>
      </c>
    </row>
    <row r="3327" spans="1:13" x14ac:dyDescent="0.25">
      <c r="A3327" t="s">
        <v>15822</v>
      </c>
      <c r="B3327" t="s">
        <v>15823</v>
      </c>
      <c r="C3327" t="s">
        <v>15823</v>
      </c>
      <c r="D3327" t="s">
        <v>19477</v>
      </c>
      <c r="E3327" t="s">
        <v>2134</v>
      </c>
      <c r="F3327" t="s">
        <v>321</v>
      </c>
      <c r="G3327" t="s">
        <v>15998</v>
      </c>
      <c r="H3327" t="s">
        <v>15994</v>
      </c>
      <c r="J3327" t="s">
        <v>8315</v>
      </c>
      <c r="K3327" t="s">
        <v>15824</v>
      </c>
      <c r="L3327">
        <v>27001001</v>
      </c>
      <c r="M3327">
        <v>1020202280780</v>
      </c>
    </row>
    <row r="3328" spans="1:13" x14ac:dyDescent="0.25">
      <c r="A3328" t="s">
        <v>15825</v>
      </c>
      <c r="B3328" t="s">
        <v>15826</v>
      </c>
      <c r="C3328" t="s">
        <v>15826</v>
      </c>
      <c r="D3328" t="s">
        <v>19477</v>
      </c>
      <c r="E3328" t="s">
        <v>2134</v>
      </c>
      <c r="F3328" t="s">
        <v>321</v>
      </c>
      <c r="G3328" t="s">
        <v>15998</v>
      </c>
      <c r="H3328" t="s">
        <v>15994</v>
      </c>
      <c r="J3328" t="s">
        <v>8315</v>
      </c>
      <c r="K3328" t="s">
        <v>15827</v>
      </c>
      <c r="L3328">
        <v>27001001</v>
      </c>
      <c r="M3328">
        <v>1020202280780</v>
      </c>
    </row>
    <row r="3329" spans="1:13" x14ac:dyDescent="0.25">
      <c r="A3329">
        <v>270006204</v>
      </c>
      <c r="B3329" t="s">
        <v>2153</v>
      </c>
      <c r="C3329" t="s">
        <v>2153</v>
      </c>
      <c r="D3329" t="s">
        <v>19477</v>
      </c>
      <c r="E3329" t="s">
        <v>2155</v>
      </c>
      <c r="F3329" t="s">
        <v>321</v>
      </c>
      <c r="G3329" t="s">
        <v>15957</v>
      </c>
      <c r="H3329" t="s">
        <v>15994</v>
      </c>
      <c r="I3329">
        <v>1</v>
      </c>
      <c r="J3329" t="s">
        <v>8315</v>
      </c>
      <c r="K3329" t="s">
        <v>19484</v>
      </c>
      <c r="L3329">
        <v>27001001</v>
      </c>
      <c r="M3329">
        <v>1020202281857</v>
      </c>
    </row>
    <row r="3330" spans="1:13" x14ac:dyDescent="0.25">
      <c r="A3330" t="s">
        <v>15828</v>
      </c>
      <c r="B3330" t="s">
        <v>15829</v>
      </c>
      <c r="C3330" t="s">
        <v>15829</v>
      </c>
      <c r="D3330" t="s">
        <v>19477</v>
      </c>
      <c r="E3330" t="s">
        <v>2155</v>
      </c>
      <c r="F3330" t="s">
        <v>321</v>
      </c>
      <c r="G3330" t="s">
        <v>15998</v>
      </c>
      <c r="H3330" t="s">
        <v>15994</v>
      </c>
      <c r="J3330" t="s">
        <v>8315</v>
      </c>
      <c r="K3330" t="s">
        <v>19485</v>
      </c>
      <c r="L3330">
        <v>27001001</v>
      </c>
      <c r="M3330">
        <v>1020202281857</v>
      </c>
    </row>
    <row r="3331" spans="1:13" x14ac:dyDescent="0.25">
      <c r="A3331">
        <v>270006229</v>
      </c>
      <c r="B3331" t="s">
        <v>2167</v>
      </c>
      <c r="C3331" t="s">
        <v>2167</v>
      </c>
      <c r="D3331" t="s">
        <v>19477</v>
      </c>
      <c r="E3331" t="s">
        <v>2169</v>
      </c>
      <c r="F3331" t="s">
        <v>657</v>
      </c>
      <c r="G3331" t="s">
        <v>15957</v>
      </c>
      <c r="H3331" t="s">
        <v>15994</v>
      </c>
      <c r="I3331">
        <v>1</v>
      </c>
      <c r="J3331" t="s">
        <v>8315</v>
      </c>
      <c r="K3331" t="s">
        <v>19486</v>
      </c>
      <c r="L3331">
        <v>27001001</v>
      </c>
      <c r="M3331">
        <v>1020202281637</v>
      </c>
    </row>
    <row r="3332" spans="1:13" x14ac:dyDescent="0.25">
      <c r="A3332" t="s">
        <v>15830</v>
      </c>
      <c r="B3332" t="s">
        <v>15831</v>
      </c>
      <c r="C3332" t="s">
        <v>15831</v>
      </c>
      <c r="D3332" t="s">
        <v>19477</v>
      </c>
      <c r="E3332" t="s">
        <v>2169</v>
      </c>
      <c r="F3332" t="s">
        <v>657</v>
      </c>
      <c r="G3332" t="s">
        <v>15998</v>
      </c>
      <c r="H3332" t="s">
        <v>15994</v>
      </c>
      <c r="J3332" t="s">
        <v>8315</v>
      </c>
      <c r="K3332" t="s">
        <v>19487</v>
      </c>
      <c r="L3332">
        <v>27001001</v>
      </c>
      <c r="M3332">
        <v>1020202281637</v>
      </c>
    </row>
    <row r="3333" spans="1:13" x14ac:dyDescent="0.25">
      <c r="A3333">
        <v>270006236</v>
      </c>
      <c r="B3333" t="s">
        <v>2068</v>
      </c>
      <c r="C3333" t="s">
        <v>2068</v>
      </c>
      <c r="D3333" t="s">
        <v>19477</v>
      </c>
      <c r="E3333" t="s">
        <v>2070</v>
      </c>
      <c r="F3333" t="s">
        <v>321</v>
      </c>
      <c r="G3333" t="s">
        <v>15957</v>
      </c>
      <c r="H3333" t="s">
        <v>15994</v>
      </c>
      <c r="I3333">
        <v>0</v>
      </c>
      <c r="J3333" t="s">
        <v>8315</v>
      </c>
      <c r="K3333" t="s">
        <v>19488</v>
      </c>
      <c r="L3333">
        <v>27001001</v>
      </c>
      <c r="M3333">
        <v>1020202281769</v>
      </c>
    </row>
    <row r="3334" spans="1:13" x14ac:dyDescent="0.25">
      <c r="A3334">
        <v>270008096</v>
      </c>
      <c r="B3334" t="s">
        <v>6228</v>
      </c>
      <c r="C3334" t="s">
        <v>6228</v>
      </c>
      <c r="D3334" t="s">
        <v>19477</v>
      </c>
      <c r="E3334" t="s">
        <v>6230</v>
      </c>
      <c r="F3334" t="s">
        <v>566</v>
      </c>
      <c r="G3334" t="s">
        <v>15957</v>
      </c>
      <c r="H3334" t="s">
        <v>15994</v>
      </c>
      <c r="I3334">
        <v>0</v>
      </c>
      <c r="J3334" t="s">
        <v>8315</v>
      </c>
      <c r="K3334" t="s">
        <v>12091</v>
      </c>
      <c r="L3334">
        <v>27001001</v>
      </c>
      <c r="M3334">
        <v>1020202281692</v>
      </c>
    </row>
    <row r="3335" spans="1:13" x14ac:dyDescent="0.25">
      <c r="A3335">
        <v>270010345</v>
      </c>
      <c r="B3335" t="s">
        <v>6223</v>
      </c>
      <c r="C3335" t="s">
        <v>6223</v>
      </c>
      <c r="D3335" t="s">
        <v>19477</v>
      </c>
      <c r="E3335" t="s">
        <v>6225</v>
      </c>
      <c r="F3335" t="s">
        <v>321</v>
      </c>
      <c r="G3335" t="s">
        <v>15957</v>
      </c>
      <c r="H3335" t="s">
        <v>15994</v>
      </c>
      <c r="I3335">
        <v>0</v>
      </c>
      <c r="J3335" t="s">
        <v>8315</v>
      </c>
      <c r="K3335" t="s">
        <v>12093</v>
      </c>
      <c r="L3335">
        <v>27001001</v>
      </c>
      <c r="M3335">
        <v>1020202281329</v>
      </c>
    </row>
    <row r="3336" spans="1:13" x14ac:dyDescent="0.25">
      <c r="A3336">
        <v>270010360</v>
      </c>
      <c r="B3336" t="s">
        <v>2159</v>
      </c>
      <c r="C3336" t="s">
        <v>2159</v>
      </c>
      <c r="D3336" t="s">
        <v>19477</v>
      </c>
      <c r="E3336" t="s">
        <v>2161</v>
      </c>
      <c r="F3336" t="s">
        <v>414</v>
      </c>
      <c r="G3336" t="s">
        <v>15957</v>
      </c>
      <c r="H3336" t="s">
        <v>15994</v>
      </c>
      <c r="I3336">
        <v>0</v>
      </c>
      <c r="J3336" t="s">
        <v>8839</v>
      </c>
      <c r="K3336" t="s">
        <v>19489</v>
      </c>
      <c r="L3336">
        <v>27001001</v>
      </c>
      <c r="M3336">
        <v>1020202283133</v>
      </c>
    </row>
    <row r="3337" spans="1:13" x14ac:dyDescent="0.25">
      <c r="A3337">
        <v>270012582</v>
      </c>
      <c r="B3337" t="s">
        <v>6195</v>
      </c>
      <c r="C3337" t="s">
        <v>6195</v>
      </c>
      <c r="D3337" t="s">
        <v>19477</v>
      </c>
      <c r="E3337" t="s">
        <v>6197</v>
      </c>
      <c r="F3337" t="s">
        <v>321</v>
      </c>
      <c r="G3337" t="s">
        <v>15957</v>
      </c>
      <c r="H3337" t="s">
        <v>15994</v>
      </c>
      <c r="I3337">
        <v>0</v>
      </c>
      <c r="J3337" t="s">
        <v>8315</v>
      </c>
      <c r="K3337" t="s">
        <v>12097</v>
      </c>
      <c r="L3337">
        <v>27001001</v>
      </c>
      <c r="M3337">
        <v>1020202283771</v>
      </c>
    </row>
    <row r="3338" spans="1:13" x14ac:dyDescent="0.25">
      <c r="A3338">
        <v>270012871</v>
      </c>
      <c r="B3338" t="s">
        <v>2095</v>
      </c>
      <c r="C3338" t="s">
        <v>2095</v>
      </c>
      <c r="D3338" t="s">
        <v>19477</v>
      </c>
      <c r="E3338" t="s">
        <v>2097</v>
      </c>
      <c r="F3338" t="s">
        <v>321</v>
      </c>
      <c r="G3338" t="s">
        <v>15957</v>
      </c>
      <c r="H3338" t="s">
        <v>15994</v>
      </c>
      <c r="I3338">
        <v>0</v>
      </c>
      <c r="J3338" t="s">
        <v>8315</v>
      </c>
      <c r="K3338" t="s">
        <v>19490</v>
      </c>
      <c r="L3338">
        <v>27001001</v>
      </c>
      <c r="M3338">
        <v>1020202282275</v>
      </c>
    </row>
    <row r="3339" spans="1:13" x14ac:dyDescent="0.25">
      <c r="A3339">
        <v>270012889</v>
      </c>
      <c r="B3339" t="s">
        <v>2164</v>
      </c>
      <c r="C3339" t="s">
        <v>2164</v>
      </c>
      <c r="D3339" t="s">
        <v>19477</v>
      </c>
      <c r="E3339" t="s">
        <v>2166</v>
      </c>
      <c r="F3339" t="s">
        <v>325</v>
      </c>
      <c r="G3339" t="s">
        <v>15957</v>
      </c>
      <c r="H3339" t="s">
        <v>15994</v>
      </c>
      <c r="I3339">
        <v>1</v>
      </c>
      <c r="J3339" t="s">
        <v>8315</v>
      </c>
      <c r="K3339" t="s">
        <v>19491</v>
      </c>
      <c r="L3339">
        <v>27001001</v>
      </c>
      <c r="M3339">
        <v>1020202283034</v>
      </c>
    </row>
    <row r="3340" spans="1:13" x14ac:dyDescent="0.25">
      <c r="A3340" t="s">
        <v>15832</v>
      </c>
      <c r="B3340" t="s">
        <v>15833</v>
      </c>
      <c r="C3340" t="s">
        <v>15833</v>
      </c>
      <c r="D3340" t="s">
        <v>19477</v>
      </c>
      <c r="E3340" t="s">
        <v>2166</v>
      </c>
      <c r="F3340" t="s">
        <v>325</v>
      </c>
      <c r="G3340" t="s">
        <v>15998</v>
      </c>
      <c r="H3340" t="s">
        <v>15994</v>
      </c>
      <c r="J3340" t="s">
        <v>8315</v>
      </c>
      <c r="K3340" t="s">
        <v>19492</v>
      </c>
      <c r="L3340">
        <v>27001001</v>
      </c>
      <c r="M3340">
        <v>1020202283034</v>
      </c>
    </row>
    <row r="3341" spans="1:13" x14ac:dyDescent="0.25">
      <c r="A3341">
        <v>270012896</v>
      </c>
      <c r="B3341" t="s">
        <v>2101</v>
      </c>
      <c r="C3341" t="s">
        <v>2101</v>
      </c>
      <c r="D3341" t="s">
        <v>19477</v>
      </c>
      <c r="E3341" t="s">
        <v>2103</v>
      </c>
      <c r="F3341" t="s">
        <v>321</v>
      </c>
      <c r="G3341" t="s">
        <v>15957</v>
      </c>
      <c r="H3341" t="s">
        <v>15994</v>
      </c>
      <c r="I3341">
        <v>1</v>
      </c>
      <c r="J3341" t="s">
        <v>8315</v>
      </c>
      <c r="K3341" t="s">
        <v>19493</v>
      </c>
      <c r="L3341">
        <v>27001001</v>
      </c>
      <c r="M3341">
        <v>1020202282539</v>
      </c>
    </row>
    <row r="3342" spans="1:13" x14ac:dyDescent="0.25">
      <c r="A3342" t="s">
        <v>15834</v>
      </c>
      <c r="B3342" t="s">
        <v>15835</v>
      </c>
      <c r="C3342" t="s">
        <v>15835</v>
      </c>
      <c r="D3342" t="s">
        <v>19477</v>
      </c>
      <c r="E3342" t="s">
        <v>2103</v>
      </c>
      <c r="F3342" t="s">
        <v>321</v>
      </c>
      <c r="G3342" t="s">
        <v>15998</v>
      </c>
      <c r="H3342" t="s">
        <v>15994</v>
      </c>
      <c r="J3342" t="s">
        <v>8315</v>
      </c>
      <c r="K3342" t="s">
        <v>19494</v>
      </c>
      <c r="L3342">
        <v>27001001</v>
      </c>
      <c r="M3342">
        <v>1020202282539</v>
      </c>
    </row>
    <row r="3343" spans="1:13" x14ac:dyDescent="0.25">
      <c r="A3343">
        <v>270012977</v>
      </c>
      <c r="B3343" t="s">
        <v>2123</v>
      </c>
      <c r="C3343" t="s">
        <v>2123</v>
      </c>
      <c r="D3343" t="s">
        <v>19477</v>
      </c>
      <c r="E3343" t="s">
        <v>2125</v>
      </c>
      <c r="F3343" t="s">
        <v>321</v>
      </c>
      <c r="G3343" t="s">
        <v>15957</v>
      </c>
      <c r="H3343" t="s">
        <v>15994</v>
      </c>
      <c r="I3343">
        <v>0</v>
      </c>
      <c r="J3343" t="s">
        <v>8315</v>
      </c>
      <c r="K3343" t="s">
        <v>19495</v>
      </c>
      <c r="L3343">
        <v>27001001</v>
      </c>
      <c r="M3343">
        <v>1020202283364</v>
      </c>
    </row>
    <row r="3344" spans="1:13" x14ac:dyDescent="0.25">
      <c r="A3344">
        <v>270013032</v>
      </c>
      <c r="B3344" t="s">
        <v>2074</v>
      </c>
      <c r="C3344" t="s">
        <v>2074</v>
      </c>
      <c r="D3344" t="s">
        <v>19477</v>
      </c>
      <c r="E3344" t="s">
        <v>2076</v>
      </c>
      <c r="F3344" t="s">
        <v>321</v>
      </c>
      <c r="G3344" t="s">
        <v>15957</v>
      </c>
      <c r="H3344" t="s">
        <v>15994</v>
      </c>
      <c r="I3344">
        <v>0</v>
      </c>
      <c r="J3344" t="s">
        <v>8315</v>
      </c>
      <c r="K3344" t="s">
        <v>19496</v>
      </c>
      <c r="L3344">
        <v>27001001</v>
      </c>
      <c r="M3344">
        <v>1020202283474</v>
      </c>
    </row>
    <row r="3345" spans="1:13" x14ac:dyDescent="0.25">
      <c r="A3345">
        <v>270013057</v>
      </c>
      <c r="B3345" t="s">
        <v>2098</v>
      </c>
      <c r="C3345" t="s">
        <v>2098</v>
      </c>
      <c r="D3345" t="s">
        <v>19477</v>
      </c>
      <c r="E3345" t="s">
        <v>19497</v>
      </c>
      <c r="F3345" t="s">
        <v>921</v>
      </c>
      <c r="G3345" t="s">
        <v>15957</v>
      </c>
      <c r="H3345" t="s">
        <v>15994</v>
      </c>
      <c r="I3345">
        <v>0</v>
      </c>
      <c r="J3345" t="s">
        <v>8839</v>
      </c>
      <c r="K3345" t="s">
        <v>19498</v>
      </c>
      <c r="L3345">
        <v>27001001</v>
      </c>
      <c r="M3345">
        <v>1020202283529</v>
      </c>
    </row>
    <row r="3346" spans="1:13" x14ac:dyDescent="0.25">
      <c r="A3346">
        <v>270013089</v>
      </c>
      <c r="B3346" t="s">
        <v>6210</v>
      </c>
      <c r="C3346" t="s">
        <v>6210</v>
      </c>
      <c r="D3346" t="s">
        <v>19477</v>
      </c>
      <c r="E3346" t="s">
        <v>6212</v>
      </c>
      <c r="F3346" t="s">
        <v>414</v>
      </c>
      <c r="G3346" t="s">
        <v>15957</v>
      </c>
      <c r="H3346" t="s">
        <v>15994</v>
      </c>
      <c r="I3346">
        <v>0</v>
      </c>
      <c r="J3346" t="s">
        <v>8315</v>
      </c>
      <c r="K3346" t="s">
        <v>12106</v>
      </c>
      <c r="L3346">
        <v>27001001</v>
      </c>
      <c r="M3346">
        <v>1020202283530</v>
      </c>
    </row>
    <row r="3347" spans="1:13" x14ac:dyDescent="0.25">
      <c r="A3347">
        <v>270013120</v>
      </c>
      <c r="B3347" t="s">
        <v>2112</v>
      </c>
      <c r="C3347" t="s">
        <v>2112</v>
      </c>
      <c r="D3347" t="s">
        <v>19477</v>
      </c>
      <c r="E3347" t="s">
        <v>2114</v>
      </c>
      <c r="F3347" t="s">
        <v>321</v>
      </c>
      <c r="G3347" t="s">
        <v>15957</v>
      </c>
      <c r="H3347" t="s">
        <v>15994</v>
      </c>
      <c r="I3347">
        <v>1</v>
      </c>
      <c r="J3347" t="s">
        <v>8315</v>
      </c>
      <c r="K3347" t="s">
        <v>19499</v>
      </c>
      <c r="L3347">
        <v>27001001</v>
      </c>
      <c r="M3347">
        <v>1020202283694</v>
      </c>
    </row>
    <row r="3348" spans="1:13" x14ac:dyDescent="0.25">
      <c r="A3348" t="s">
        <v>15836</v>
      </c>
      <c r="B3348" t="s">
        <v>15837</v>
      </c>
      <c r="C3348" t="s">
        <v>15837</v>
      </c>
      <c r="D3348" t="s">
        <v>19477</v>
      </c>
      <c r="E3348" t="s">
        <v>2114</v>
      </c>
      <c r="F3348" t="s">
        <v>321</v>
      </c>
      <c r="G3348" t="s">
        <v>15998</v>
      </c>
      <c r="H3348" t="s">
        <v>15994</v>
      </c>
      <c r="J3348" t="s">
        <v>8315</v>
      </c>
      <c r="K3348" t="s">
        <v>15838</v>
      </c>
      <c r="L3348">
        <v>27001001</v>
      </c>
      <c r="M3348">
        <v>1020202283694</v>
      </c>
    </row>
    <row r="3349" spans="1:13" x14ac:dyDescent="0.25">
      <c r="A3349">
        <v>270013138</v>
      </c>
      <c r="B3349" t="s">
        <v>6231</v>
      </c>
      <c r="C3349" t="s">
        <v>6231</v>
      </c>
      <c r="D3349" t="s">
        <v>19477</v>
      </c>
      <c r="E3349" t="s">
        <v>6233</v>
      </c>
      <c r="F3349" t="s">
        <v>321</v>
      </c>
      <c r="G3349" t="s">
        <v>15957</v>
      </c>
      <c r="H3349" t="s">
        <v>15994</v>
      </c>
      <c r="I3349">
        <v>0</v>
      </c>
      <c r="J3349" t="s">
        <v>8315</v>
      </c>
      <c r="K3349" t="s">
        <v>12108</v>
      </c>
      <c r="L3349">
        <v>27001001</v>
      </c>
      <c r="M3349">
        <v>1020202283750</v>
      </c>
    </row>
    <row r="3350" spans="1:13" x14ac:dyDescent="0.25">
      <c r="A3350">
        <v>270013152</v>
      </c>
      <c r="B3350" t="s">
        <v>2083</v>
      </c>
      <c r="C3350" t="s">
        <v>2083</v>
      </c>
      <c r="D3350" t="s">
        <v>19477</v>
      </c>
      <c r="E3350" t="s">
        <v>2085</v>
      </c>
      <c r="F3350" t="s">
        <v>566</v>
      </c>
      <c r="G3350" t="s">
        <v>15957</v>
      </c>
      <c r="H3350" t="s">
        <v>15994</v>
      </c>
      <c r="I3350">
        <v>0</v>
      </c>
      <c r="J3350" t="s">
        <v>8315</v>
      </c>
      <c r="K3350" t="s">
        <v>19500</v>
      </c>
      <c r="L3350">
        <v>27001001</v>
      </c>
      <c r="M3350">
        <v>1020202283815</v>
      </c>
    </row>
    <row r="3351" spans="1:13" x14ac:dyDescent="0.25">
      <c r="A3351">
        <v>270013160</v>
      </c>
      <c r="B3351" t="s">
        <v>2062</v>
      </c>
      <c r="C3351" t="s">
        <v>2062</v>
      </c>
      <c r="D3351" t="s">
        <v>19477</v>
      </c>
      <c r="E3351" t="s">
        <v>2064</v>
      </c>
      <c r="F3351" t="s">
        <v>321</v>
      </c>
      <c r="G3351" t="s">
        <v>15957</v>
      </c>
      <c r="H3351" t="s">
        <v>15994</v>
      </c>
      <c r="I3351">
        <v>0</v>
      </c>
      <c r="J3351" t="s">
        <v>8315</v>
      </c>
      <c r="K3351" t="s">
        <v>19501</v>
      </c>
      <c r="L3351">
        <v>27001001</v>
      </c>
      <c r="M3351">
        <v>1020202283804</v>
      </c>
    </row>
    <row r="3352" spans="1:13" x14ac:dyDescent="0.25">
      <c r="A3352">
        <v>270013184</v>
      </c>
      <c r="B3352" t="s">
        <v>19502</v>
      </c>
      <c r="C3352" t="s">
        <v>19502</v>
      </c>
      <c r="D3352" t="s">
        <v>19477</v>
      </c>
      <c r="E3352" t="s">
        <v>6206</v>
      </c>
      <c r="F3352" t="s">
        <v>414</v>
      </c>
      <c r="G3352" t="s">
        <v>15957</v>
      </c>
      <c r="H3352" t="s">
        <v>15994</v>
      </c>
      <c r="I3352">
        <v>0</v>
      </c>
      <c r="J3352" t="s">
        <v>8315</v>
      </c>
      <c r="K3352" t="s">
        <v>12115</v>
      </c>
      <c r="L3352">
        <v>27001001</v>
      </c>
      <c r="M3352">
        <v>1020202283826</v>
      </c>
    </row>
    <row r="3353" spans="1:13" x14ac:dyDescent="0.25">
      <c r="A3353">
        <v>270013191</v>
      </c>
      <c r="B3353" t="s">
        <v>19503</v>
      </c>
      <c r="C3353" t="s">
        <v>19503</v>
      </c>
      <c r="D3353" t="s">
        <v>19477</v>
      </c>
      <c r="E3353" t="s">
        <v>6188</v>
      </c>
      <c r="F3353" t="s">
        <v>414</v>
      </c>
      <c r="G3353" t="s">
        <v>15957</v>
      </c>
      <c r="H3353" t="s">
        <v>15994</v>
      </c>
      <c r="I3353">
        <v>0</v>
      </c>
      <c r="J3353" t="s">
        <v>8315</v>
      </c>
      <c r="K3353" t="s">
        <v>12117</v>
      </c>
      <c r="L3353">
        <v>27001001</v>
      </c>
      <c r="M3353">
        <v>1020202283914</v>
      </c>
    </row>
    <row r="3354" spans="1:13" x14ac:dyDescent="0.25">
      <c r="A3354">
        <v>270013219</v>
      </c>
      <c r="B3354" t="s">
        <v>2144</v>
      </c>
      <c r="C3354" t="s">
        <v>2144</v>
      </c>
      <c r="D3354" t="s">
        <v>19477</v>
      </c>
      <c r="E3354" t="s">
        <v>2146</v>
      </c>
      <c r="F3354" t="s">
        <v>321</v>
      </c>
      <c r="G3354" t="s">
        <v>15957</v>
      </c>
      <c r="H3354" t="s">
        <v>15994</v>
      </c>
      <c r="I3354">
        <v>1</v>
      </c>
      <c r="J3354" t="s">
        <v>8315</v>
      </c>
      <c r="K3354" t="s">
        <v>19504</v>
      </c>
      <c r="L3354">
        <v>27001001</v>
      </c>
      <c r="M3354">
        <v>1020202283947</v>
      </c>
    </row>
    <row r="3355" spans="1:13" x14ac:dyDescent="0.25">
      <c r="A3355" t="s">
        <v>15839</v>
      </c>
      <c r="B3355" t="s">
        <v>15840</v>
      </c>
      <c r="C3355" t="s">
        <v>15840</v>
      </c>
      <c r="D3355" t="s">
        <v>19477</v>
      </c>
      <c r="E3355" t="s">
        <v>2146</v>
      </c>
      <c r="F3355" t="s">
        <v>321</v>
      </c>
      <c r="G3355" t="s">
        <v>15998</v>
      </c>
      <c r="H3355" t="s">
        <v>15994</v>
      </c>
      <c r="J3355" t="s">
        <v>8315</v>
      </c>
      <c r="K3355" t="s">
        <v>15841</v>
      </c>
      <c r="L3355">
        <v>27001001</v>
      </c>
      <c r="M3355">
        <v>1020202283947</v>
      </c>
    </row>
    <row r="3356" spans="1:13" x14ac:dyDescent="0.25">
      <c r="A3356">
        <v>270013297</v>
      </c>
      <c r="B3356" t="s">
        <v>2109</v>
      </c>
      <c r="C3356" t="s">
        <v>2109</v>
      </c>
      <c r="D3356" t="s">
        <v>19477</v>
      </c>
      <c r="E3356" t="s">
        <v>2111</v>
      </c>
      <c r="F3356" t="s">
        <v>414</v>
      </c>
      <c r="G3356" t="s">
        <v>15957</v>
      </c>
      <c r="H3356" t="s">
        <v>15994</v>
      </c>
      <c r="I3356">
        <v>0</v>
      </c>
      <c r="J3356" t="s">
        <v>8315</v>
      </c>
      <c r="K3356" t="s">
        <v>19505</v>
      </c>
      <c r="L3356">
        <v>27001001</v>
      </c>
      <c r="M3356">
        <v>1020202284101</v>
      </c>
    </row>
    <row r="3357" spans="1:13" x14ac:dyDescent="0.25">
      <c r="A3357">
        <v>270013307</v>
      </c>
      <c r="B3357" t="s">
        <v>2080</v>
      </c>
      <c r="C3357" t="s">
        <v>2080</v>
      </c>
      <c r="D3357" t="s">
        <v>19477</v>
      </c>
      <c r="E3357" t="s">
        <v>2100</v>
      </c>
      <c r="F3357" t="s">
        <v>414</v>
      </c>
      <c r="G3357" t="s">
        <v>15957</v>
      </c>
      <c r="H3357" t="s">
        <v>15994</v>
      </c>
      <c r="I3357">
        <v>0</v>
      </c>
      <c r="J3357" t="s">
        <v>8315</v>
      </c>
      <c r="K3357" t="s">
        <v>19506</v>
      </c>
      <c r="L3357">
        <v>27001001</v>
      </c>
      <c r="M3357">
        <v>1020202284123</v>
      </c>
    </row>
    <row r="3358" spans="1:13" x14ac:dyDescent="0.25">
      <c r="A3358">
        <v>270013321</v>
      </c>
      <c r="B3358" t="s">
        <v>2115</v>
      </c>
      <c r="C3358" t="s">
        <v>2115</v>
      </c>
      <c r="D3358" t="s">
        <v>19477</v>
      </c>
      <c r="E3358" t="s">
        <v>2116</v>
      </c>
      <c r="F3358" t="s">
        <v>321</v>
      </c>
      <c r="G3358" t="s">
        <v>15957</v>
      </c>
      <c r="H3358" t="s">
        <v>15994</v>
      </c>
      <c r="I3358">
        <v>1</v>
      </c>
      <c r="J3358" t="s">
        <v>8315</v>
      </c>
      <c r="K3358" t="s">
        <v>19507</v>
      </c>
      <c r="L3358">
        <v>27001001</v>
      </c>
      <c r="M3358">
        <v>1020202284167</v>
      </c>
    </row>
    <row r="3359" spans="1:13" x14ac:dyDescent="0.25">
      <c r="A3359" t="s">
        <v>15842</v>
      </c>
      <c r="B3359" t="s">
        <v>15843</v>
      </c>
      <c r="C3359" t="s">
        <v>15843</v>
      </c>
      <c r="D3359" t="s">
        <v>19477</v>
      </c>
      <c r="E3359" t="s">
        <v>2116</v>
      </c>
      <c r="F3359" t="s">
        <v>321</v>
      </c>
      <c r="G3359" t="s">
        <v>15998</v>
      </c>
      <c r="H3359" t="s">
        <v>15994</v>
      </c>
      <c r="J3359" t="s">
        <v>8315</v>
      </c>
      <c r="K3359" t="s">
        <v>19508</v>
      </c>
      <c r="L3359">
        <v>27001001</v>
      </c>
      <c r="M3359">
        <v>1020202284167</v>
      </c>
    </row>
    <row r="3360" spans="1:13" x14ac:dyDescent="0.25">
      <c r="A3360" t="s">
        <v>15844</v>
      </c>
      <c r="B3360" t="s">
        <v>15845</v>
      </c>
      <c r="C3360" t="s">
        <v>15845</v>
      </c>
      <c r="D3360" t="s">
        <v>19477</v>
      </c>
      <c r="E3360" t="s">
        <v>2116</v>
      </c>
      <c r="F3360" t="s">
        <v>321</v>
      </c>
      <c r="G3360" t="s">
        <v>15998</v>
      </c>
      <c r="H3360" t="s">
        <v>15994</v>
      </c>
      <c r="J3360" t="s">
        <v>8416</v>
      </c>
      <c r="K3360" t="s">
        <v>15846</v>
      </c>
      <c r="L3360">
        <v>27001001</v>
      </c>
      <c r="M3360">
        <v>1020202284167</v>
      </c>
    </row>
    <row r="3361" spans="1:13" x14ac:dyDescent="0.25">
      <c r="A3361">
        <v>270013346</v>
      </c>
      <c r="B3361" t="s">
        <v>2117</v>
      </c>
      <c r="C3361" t="s">
        <v>2117</v>
      </c>
      <c r="D3361" t="s">
        <v>19477</v>
      </c>
      <c r="E3361" t="s">
        <v>2119</v>
      </c>
      <c r="F3361" t="s">
        <v>414</v>
      </c>
      <c r="G3361" t="s">
        <v>15957</v>
      </c>
      <c r="H3361" t="s">
        <v>15994</v>
      </c>
      <c r="I3361">
        <v>0</v>
      </c>
      <c r="J3361" t="s">
        <v>8839</v>
      </c>
      <c r="K3361" t="s">
        <v>19509</v>
      </c>
      <c r="L3361">
        <v>27001001</v>
      </c>
      <c r="M3361">
        <v>1020202284189</v>
      </c>
    </row>
    <row r="3362" spans="1:13" x14ac:dyDescent="0.25">
      <c r="A3362">
        <v>270013353</v>
      </c>
      <c r="B3362" t="s">
        <v>19510</v>
      </c>
      <c r="C3362" t="s">
        <v>19510</v>
      </c>
      <c r="D3362" t="s">
        <v>19477</v>
      </c>
      <c r="E3362" t="s">
        <v>6191</v>
      </c>
      <c r="F3362" t="s">
        <v>321</v>
      </c>
      <c r="G3362" t="s">
        <v>15957</v>
      </c>
      <c r="H3362" t="s">
        <v>15994</v>
      </c>
      <c r="I3362">
        <v>1</v>
      </c>
      <c r="J3362" t="s">
        <v>8315</v>
      </c>
      <c r="K3362" t="s">
        <v>12126</v>
      </c>
      <c r="L3362">
        <v>27001001</v>
      </c>
      <c r="M3362">
        <v>1020202284211</v>
      </c>
    </row>
    <row r="3363" spans="1:13" x14ac:dyDescent="0.25">
      <c r="A3363" t="s">
        <v>15847</v>
      </c>
      <c r="B3363" t="s">
        <v>15848</v>
      </c>
      <c r="C3363" t="s">
        <v>15848</v>
      </c>
      <c r="D3363" t="s">
        <v>19477</v>
      </c>
      <c r="E3363" t="s">
        <v>6191</v>
      </c>
      <c r="F3363" t="s">
        <v>321</v>
      </c>
      <c r="G3363" t="s">
        <v>15998</v>
      </c>
      <c r="H3363" t="s">
        <v>15994</v>
      </c>
      <c r="J3363" t="s">
        <v>8315</v>
      </c>
      <c r="K3363" t="s">
        <v>15849</v>
      </c>
      <c r="L3363">
        <v>27001001</v>
      </c>
      <c r="M3363">
        <v>1020202284211</v>
      </c>
    </row>
    <row r="3364" spans="1:13" x14ac:dyDescent="0.25">
      <c r="A3364">
        <v>270013378</v>
      </c>
      <c r="B3364" t="s">
        <v>2126</v>
      </c>
      <c r="C3364" t="s">
        <v>2126</v>
      </c>
      <c r="D3364" t="s">
        <v>19477</v>
      </c>
      <c r="E3364" t="s">
        <v>2128</v>
      </c>
      <c r="F3364" t="s">
        <v>566</v>
      </c>
      <c r="G3364" t="s">
        <v>15957</v>
      </c>
      <c r="H3364" t="s">
        <v>15994</v>
      </c>
      <c r="I3364">
        <v>1</v>
      </c>
      <c r="J3364" t="s">
        <v>8315</v>
      </c>
      <c r="K3364" t="s">
        <v>19511</v>
      </c>
      <c r="L3364">
        <v>27001001</v>
      </c>
      <c r="M3364">
        <v>1020202284332</v>
      </c>
    </row>
    <row r="3365" spans="1:13" x14ac:dyDescent="0.25">
      <c r="A3365" t="s">
        <v>15850</v>
      </c>
      <c r="B3365" t="s">
        <v>15851</v>
      </c>
      <c r="C3365" t="s">
        <v>15851</v>
      </c>
      <c r="D3365" t="s">
        <v>19477</v>
      </c>
      <c r="E3365" t="s">
        <v>2128</v>
      </c>
      <c r="F3365" t="s">
        <v>566</v>
      </c>
      <c r="G3365" t="s">
        <v>15998</v>
      </c>
      <c r="H3365" t="s">
        <v>15994</v>
      </c>
      <c r="J3365" t="s">
        <v>8315</v>
      </c>
      <c r="K3365" t="s">
        <v>15852</v>
      </c>
      <c r="L3365">
        <v>27001001</v>
      </c>
      <c r="M3365">
        <v>1020202284332</v>
      </c>
    </row>
    <row r="3366" spans="1:13" x14ac:dyDescent="0.25">
      <c r="A3366">
        <v>270013385</v>
      </c>
      <c r="B3366" t="s">
        <v>2104</v>
      </c>
      <c r="C3366" t="s">
        <v>2104</v>
      </c>
      <c r="D3366" t="s">
        <v>19477</v>
      </c>
      <c r="E3366" t="s">
        <v>19512</v>
      </c>
      <c r="F3366" t="s">
        <v>414</v>
      </c>
      <c r="G3366" t="s">
        <v>15957</v>
      </c>
      <c r="H3366" t="s">
        <v>15994</v>
      </c>
      <c r="I3366">
        <v>0</v>
      </c>
      <c r="J3366" t="s">
        <v>8315</v>
      </c>
      <c r="K3366" t="s">
        <v>19493</v>
      </c>
      <c r="L3366">
        <v>27001001</v>
      </c>
      <c r="M3366">
        <v>1020202284321</v>
      </c>
    </row>
    <row r="3367" spans="1:13" x14ac:dyDescent="0.25">
      <c r="A3367">
        <v>270013392</v>
      </c>
      <c r="B3367" t="s">
        <v>2141</v>
      </c>
      <c r="C3367" t="s">
        <v>2141</v>
      </c>
      <c r="D3367" t="s">
        <v>19477</v>
      </c>
      <c r="E3367" t="s">
        <v>2143</v>
      </c>
      <c r="F3367" t="s">
        <v>549</v>
      </c>
      <c r="G3367" t="s">
        <v>15957</v>
      </c>
      <c r="H3367" t="s">
        <v>15994</v>
      </c>
      <c r="I3367">
        <v>0</v>
      </c>
      <c r="J3367" t="s">
        <v>8839</v>
      </c>
      <c r="K3367" t="s">
        <v>19513</v>
      </c>
      <c r="L3367">
        <v>27001001</v>
      </c>
      <c r="M3367">
        <v>1020202284310</v>
      </c>
    </row>
    <row r="3368" spans="1:13" x14ac:dyDescent="0.25">
      <c r="A3368">
        <v>270013434</v>
      </c>
      <c r="B3368" t="s">
        <v>19514</v>
      </c>
      <c r="C3368" t="s">
        <v>19514</v>
      </c>
      <c r="D3368" t="s">
        <v>19477</v>
      </c>
      <c r="E3368" t="s">
        <v>19515</v>
      </c>
      <c r="F3368" t="s">
        <v>414</v>
      </c>
      <c r="G3368" t="s">
        <v>15957</v>
      </c>
      <c r="H3368" t="s">
        <v>15994</v>
      </c>
      <c r="I3368">
        <v>0</v>
      </c>
      <c r="J3368" t="s">
        <v>8315</v>
      </c>
      <c r="K3368" t="s">
        <v>12131</v>
      </c>
      <c r="L3368">
        <v>27001001</v>
      </c>
      <c r="M3368">
        <v>1020202284475</v>
      </c>
    </row>
    <row r="3369" spans="1:13" x14ac:dyDescent="0.25">
      <c r="A3369">
        <v>270013466</v>
      </c>
      <c r="B3369" t="s">
        <v>2129</v>
      </c>
      <c r="C3369" t="s">
        <v>2129</v>
      </c>
      <c r="D3369" t="s">
        <v>19477</v>
      </c>
      <c r="E3369" t="s">
        <v>2131</v>
      </c>
      <c r="F3369" t="s">
        <v>321</v>
      </c>
      <c r="G3369" t="s">
        <v>15957</v>
      </c>
      <c r="H3369" t="s">
        <v>15994</v>
      </c>
      <c r="I3369">
        <v>0</v>
      </c>
      <c r="J3369" t="s">
        <v>8315</v>
      </c>
      <c r="K3369" t="s">
        <v>19516</v>
      </c>
      <c r="L3369">
        <v>27001001</v>
      </c>
      <c r="M3369">
        <v>1020202284508</v>
      </c>
    </row>
    <row r="3370" spans="1:13" x14ac:dyDescent="0.25">
      <c r="A3370">
        <v>270013508</v>
      </c>
      <c r="B3370" t="s">
        <v>2120</v>
      </c>
      <c r="C3370" t="s">
        <v>2120</v>
      </c>
      <c r="D3370" t="s">
        <v>19477</v>
      </c>
      <c r="E3370" t="s">
        <v>2122</v>
      </c>
      <c r="F3370" t="s">
        <v>414</v>
      </c>
      <c r="G3370" t="s">
        <v>15957</v>
      </c>
      <c r="H3370" t="s">
        <v>15994</v>
      </c>
      <c r="I3370">
        <v>0</v>
      </c>
      <c r="J3370" t="s">
        <v>8839</v>
      </c>
      <c r="K3370" t="s">
        <v>19517</v>
      </c>
      <c r="L3370">
        <v>27001001</v>
      </c>
      <c r="M3370">
        <v>1020202284618</v>
      </c>
    </row>
    <row r="3371" spans="1:13" x14ac:dyDescent="0.25">
      <c r="A3371">
        <v>270013515</v>
      </c>
      <c r="B3371" t="s">
        <v>2065</v>
      </c>
      <c r="C3371" t="s">
        <v>2065</v>
      </c>
      <c r="D3371" t="s">
        <v>19477</v>
      </c>
      <c r="E3371" t="s">
        <v>2067</v>
      </c>
      <c r="F3371" t="s">
        <v>921</v>
      </c>
      <c r="G3371" t="s">
        <v>15957</v>
      </c>
      <c r="H3371" t="s">
        <v>15994</v>
      </c>
      <c r="I3371">
        <v>0</v>
      </c>
      <c r="J3371" t="s">
        <v>8839</v>
      </c>
      <c r="K3371" t="s">
        <v>19518</v>
      </c>
      <c r="L3371">
        <v>27001001</v>
      </c>
      <c r="M3371">
        <v>1020202284629</v>
      </c>
    </row>
    <row r="3372" spans="1:13" x14ac:dyDescent="0.25">
      <c r="A3372">
        <v>270013522</v>
      </c>
      <c r="B3372" t="s">
        <v>2135</v>
      </c>
      <c r="C3372" t="s">
        <v>2135</v>
      </c>
      <c r="D3372" t="s">
        <v>19477</v>
      </c>
      <c r="E3372" t="s">
        <v>2137</v>
      </c>
      <c r="F3372" t="s">
        <v>321</v>
      </c>
      <c r="G3372" t="s">
        <v>15957</v>
      </c>
      <c r="H3372" t="s">
        <v>15994</v>
      </c>
      <c r="I3372">
        <v>2</v>
      </c>
      <c r="J3372" t="s">
        <v>8315</v>
      </c>
      <c r="K3372" t="s">
        <v>19519</v>
      </c>
      <c r="L3372">
        <v>27001001</v>
      </c>
      <c r="M3372">
        <v>1020202284596</v>
      </c>
    </row>
    <row r="3373" spans="1:13" x14ac:dyDescent="0.25">
      <c r="A3373" t="s">
        <v>15853</v>
      </c>
      <c r="B3373" t="s">
        <v>15854</v>
      </c>
      <c r="C3373" t="s">
        <v>15854</v>
      </c>
      <c r="D3373" t="s">
        <v>19477</v>
      </c>
      <c r="E3373" t="s">
        <v>2137</v>
      </c>
      <c r="F3373" t="s">
        <v>321</v>
      </c>
      <c r="G3373" t="s">
        <v>15998</v>
      </c>
      <c r="H3373" t="s">
        <v>15994</v>
      </c>
      <c r="J3373" t="s">
        <v>8315</v>
      </c>
      <c r="K3373" t="s">
        <v>19520</v>
      </c>
      <c r="L3373">
        <v>27001001</v>
      </c>
      <c r="M3373">
        <v>1020202284596</v>
      </c>
    </row>
    <row r="3374" spans="1:13" x14ac:dyDescent="0.25">
      <c r="A3374" t="s">
        <v>15855</v>
      </c>
      <c r="B3374" t="s">
        <v>15856</v>
      </c>
      <c r="C3374" t="s">
        <v>15856</v>
      </c>
      <c r="D3374" t="s">
        <v>19477</v>
      </c>
      <c r="E3374" t="s">
        <v>2137</v>
      </c>
      <c r="F3374" t="s">
        <v>321</v>
      </c>
      <c r="G3374" t="s">
        <v>15998</v>
      </c>
      <c r="H3374" t="s">
        <v>15994</v>
      </c>
      <c r="J3374" t="s">
        <v>8315</v>
      </c>
      <c r="K3374" t="s">
        <v>19521</v>
      </c>
      <c r="L3374">
        <v>27001001</v>
      </c>
      <c r="M3374">
        <v>1020202284596</v>
      </c>
    </row>
    <row r="3375" spans="1:13" x14ac:dyDescent="0.25">
      <c r="A3375">
        <v>270013554</v>
      </c>
      <c r="B3375" t="s">
        <v>2150</v>
      </c>
      <c r="C3375" t="s">
        <v>2150</v>
      </c>
      <c r="D3375" t="s">
        <v>19477</v>
      </c>
      <c r="E3375" t="s">
        <v>2152</v>
      </c>
      <c r="F3375" t="s">
        <v>414</v>
      </c>
      <c r="G3375" t="s">
        <v>15957</v>
      </c>
      <c r="H3375" t="s">
        <v>15994</v>
      </c>
      <c r="I3375">
        <v>0</v>
      </c>
      <c r="J3375" t="s">
        <v>8315</v>
      </c>
      <c r="K3375" t="s">
        <v>19522</v>
      </c>
      <c r="L3375">
        <v>27001001</v>
      </c>
      <c r="M3375">
        <v>1020202284662</v>
      </c>
    </row>
    <row r="3376" spans="1:13" x14ac:dyDescent="0.25">
      <c r="A3376">
        <v>270013586</v>
      </c>
      <c r="B3376" t="s">
        <v>2071</v>
      </c>
      <c r="C3376" t="s">
        <v>2071</v>
      </c>
      <c r="D3376" t="s">
        <v>19477</v>
      </c>
      <c r="E3376" t="s">
        <v>2073</v>
      </c>
      <c r="F3376" t="s">
        <v>566</v>
      </c>
      <c r="G3376" t="s">
        <v>15957</v>
      </c>
      <c r="H3376" t="s">
        <v>15994</v>
      </c>
      <c r="I3376">
        <v>0</v>
      </c>
      <c r="J3376" t="s">
        <v>8315</v>
      </c>
      <c r="K3376" t="s">
        <v>19523</v>
      </c>
      <c r="L3376">
        <v>27001001</v>
      </c>
      <c r="M3376">
        <v>1020202284673</v>
      </c>
    </row>
    <row r="3377" spans="1:13" x14ac:dyDescent="0.25">
      <c r="A3377">
        <v>270013628</v>
      </c>
      <c r="B3377" t="s">
        <v>2138</v>
      </c>
      <c r="C3377" t="s">
        <v>2138</v>
      </c>
      <c r="D3377" t="s">
        <v>19477</v>
      </c>
      <c r="E3377" t="s">
        <v>2140</v>
      </c>
      <c r="F3377" t="s">
        <v>325</v>
      </c>
      <c r="G3377" t="s">
        <v>15957</v>
      </c>
      <c r="H3377" t="s">
        <v>15994</v>
      </c>
      <c r="I3377">
        <v>0</v>
      </c>
      <c r="J3377" t="s">
        <v>8315</v>
      </c>
      <c r="K3377" t="s">
        <v>19524</v>
      </c>
      <c r="L3377">
        <v>27001001</v>
      </c>
      <c r="M3377">
        <v>1020202284948</v>
      </c>
    </row>
    <row r="3378" spans="1:13" x14ac:dyDescent="0.25">
      <c r="A3378">
        <v>270013642</v>
      </c>
      <c r="B3378" t="s">
        <v>6183</v>
      </c>
      <c r="C3378" t="s">
        <v>6183</v>
      </c>
      <c r="D3378" t="s">
        <v>19477</v>
      </c>
      <c r="E3378" t="s">
        <v>6185</v>
      </c>
      <c r="F3378" t="s">
        <v>566</v>
      </c>
      <c r="G3378" t="s">
        <v>15957</v>
      </c>
      <c r="H3378" t="s">
        <v>15994</v>
      </c>
      <c r="I3378">
        <v>0</v>
      </c>
      <c r="J3378" t="s">
        <v>8315</v>
      </c>
      <c r="K3378" t="s">
        <v>12142</v>
      </c>
      <c r="L3378">
        <v>27001001</v>
      </c>
      <c r="M3378">
        <v>1020202285157</v>
      </c>
    </row>
    <row r="3379" spans="1:13" x14ac:dyDescent="0.25">
      <c r="A3379">
        <v>270014011</v>
      </c>
      <c r="B3379" t="s">
        <v>2086</v>
      </c>
      <c r="C3379" t="s">
        <v>2086</v>
      </c>
      <c r="D3379" t="s">
        <v>19477</v>
      </c>
      <c r="E3379" t="s">
        <v>2088</v>
      </c>
      <c r="F3379" t="s">
        <v>414</v>
      </c>
      <c r="G3379" t="s">
        <v>15957</v>
      </c>
      <c r="H3379" t="s">
        <v>15994</v>
      </c>
      <c r="I3379">
        <v>0</v>
      </c>
      <c r="J3379" t="s">
        <v>8315</v>
      </c>
      <c r="K3379" t="s">
        <v>19525</v>
      </c>
      <c r="L3379">
        <v>27001001</v>
      </c>
      <c r="M3379">
        <v>1030203638508</v>
      </c>
    </row>
    <row r="3380" spans="1:13" x14ac:dyDescent="0.25">
      <c r="A3380">
        <v>270014050</v>
      </c>
      <c r="B3380" t="s">
        <v>2077</v>
      </c>
      <c r="C3380" t="s">
        <v>2077</v>
      </c>
      <c r="D3380" t="s">
        <v>19477</v>
      </c>
      <c r="E3380" t="s">
        <v>2079</v>
      </c>
      <c r="F3380" t="s">
        <v>1121</v>
      </c>
      <c r="G3380" t="s">
        <v>15957</v>
      </c>
      <c r="H3380" t="s">
        <v>15994</v>
      </c>
      <c r="I3380">
        <v>0</v>
      </c>
      <c r="J3380" t="s">
        <v>8839</v>
      </c>
      <c r="K3380" t="s">
        <v>19526</v>
      </c>
      <c r="L3380">
        <v>27001001</v>
      </c>
      <c r="M3380">
        <v>1030203638464</v>
      </c>
    </row>
    <row r="3381" spans="1:13" x14ac:dyDescent="0.25">
      <c r="A3381">
        <v>270014068</v>
      </c>
      <c r="B3381" t="s">
        <v>2092</v>
      </c>
      <c r="C3381" t="s">
        <v>2092</v>
      </c>
      <c r="D3381" t="s">
        <v>19477</v>
      </c>
      <c r="E3381" t="s">
        <v>2094</v>
      </c>
      <c r="F3381" t="s">
        <v>414</v>
      </c>
      <c r="G3381" t="s">
        <v>15957</v>
      </c>
      <c r="H3381" t="s">
        <v>15994</v>
      </c>
      <c r="I3381">
        <v>0</v>
      </c>
      <c r="J3381" t="s">
        <v>8839</v>
      </c>
      <c r="K3381" t="s">
        <v>19527</v>
      </c>
      <c r="L3381">
        <v>27001001</v>
      </c>
      <c r="M3381">
        <v>1030203638442</v>
      </c>
    </row>
    <row r="3382" spans="1:13" x14ac:dyDescent="0.25">
      <c r="A3382">
        <v>270014090</v>
      </c>
      <c r="B3382" t="s">
        <v>6198</v>
      </c>
      <c r="C3382" t="s">
        <v>6198</v>
      </c>
      <c r="D3382" t="s">
        <v>19477</v>
      </c>
      <c r="E3382" t="s">
        <v>6200</v>
      </c>
      <c r="F3382" t="s">
        <v>414</v>
      </c>
      <c r="G3382" t="s">
        <v>15957</v>
      </c>
      <c r="H3382" t="s">
        <v>15994</v>
      </c>
      <c r="I3382">
        <v>0</v>
      </c>
      <c r="J3382" t="s">
        <v>8315</v>
      </c>
      <c r="K3382" t="s">
        <v>12148</v>
      </c>
      <c r="L3382">
        <v>27001001</v>
      </c>
      <c r="M3382">
        <v>1030203638574</v>
      </c>
    </row>
    <row r="3383" spans="1:13" x14ac:dyDescent="0.25">
      <c r="A3383">
        <v>270014117</v>
      </c>
      <c r="B3383" t="s">
        <v>19528</v>
      </c>
      <c r="C3383" t="s">
        <v>19528</v>
      </c>
      <c r="D3383" t="s">
        <v>19477</v>
      </c>
      <c r="E3383" t="s">
        <v>6194</v>
      </c>
      <c r="F3383" t="s">
        <v>414</v>
      </c>
      <c r="G3383" t="s">
        <v>15957</v>
      </c>
      <c r="H3383" t="s">
        <v>15994</v>
      </c>
      <c r="I3383">
        <v>0</v>
      </c>
      <c r="J3383" t="s">
        <v>8315</v>
      </c>
      <c r="K3383" t="s">
        <v>19529</v>
      </c>
      <c r="L3383">
        <v>27001001</v>
      </c>
      <c r="M3383">
        <v>1030203638640</v>
      </c>
    </row>
    <row r="3384" spans="1:13" x14ac:dyDescent="0.25">
      <c r="A3384">
        <v>270014131</v>
      </c>
      <c r="B3384" t="s">
        <v>2156</v>
      </c>
      <c r="C3384" t="s">
        <v>2156</v>
      </c>
      <c r="D3384" t="s">
        <v>19477</v>
      </c>
      <c r="E3384" t="s">
        <v>2158</v>
      </c>
      <c r="F3384" t="s">
        <v>414</v>
      </c>
      <c r="G3384" t="s">
        <v>15957</v>
      </c>
      <c r="H3384" t="s">
        <v>15994</v>
      </c>
      <c r="I3384">
        <v>0</v>
      </c>
      <c r="J3384" t="s">
        <v>8315</v>
      </c>
      <c r="K3384" t="s">
        <v>19530</v>
      </c>
      <c r="L3384">
        <v>27001001</v>
      </c>
      <c r="M3384">
        <v>1030203638728</v>
      </c>
    </row>
    <row r="3385" spans="1:13" x14ac:dyDescent="0.25">
      <c r="A3385">
        <v>270014149</v>
      </c>
      <c r="B3385" t="s">
        <v>2162</v>
      </c>
      <c r="C3385" t="s">
        <v>2162</v>
      </c>
      <c r="D3385" t="s">
        <v>19477</v>
      </c>
      <c r="E3385" t="s">
        <v>12155</v>
      </c>
      <c r="F3385" t="s">
        <v>414</v>
      </c>
      <c r="G3385" t="s">
        <v>15957</v>
      </c>
      <c r="H3385" t="s">
        <v>15994</v>
      </c>
      <c r="I3385">
        <v>0</v>
      </c>
      <c r="J3385" t="s">
        <v>8839</v>
      </c>
      <c r="K3385" t="s">
        <v>19531</v>
      </c>
      <c r="L3385">
        <v>27001001</v>
      </c>
      <c r="M3385">
        <v>1030203638739</v>
      </c>
    </row>
    <row r="3386" spans="1:13" x14ac:dyDescent="0.25">
      <c r="A3386">
        <v>270014406</v>
      </c>
      <c r="B3386" t="s">
        <v>2106</v>
      </c>
      <c r="C3386" t="s">
        <v>2106</v>
      </c>
      <c r="D3386" t="s">
        <v>19477</v>
      </c>
      <c r="E3386" t="s">
        <v>2108</v>
      </c>
      <c r="F3386" t="s">
        <v>414</v>
      </c>
      <c r="G3386" t="s">
        <v>15957</v>
      </c>
      <c r="H3386" t="s">
        <v>15994</v>
      </c>
      <c r="I3386">
        <v>0</v>
      </c>
      <c r="J3386" t="s">
        <v>8839</v>
      </c>
      <c r="K3386" t="s">
        <v>19532</v>
      </c>
      <c r="L3386">
        <v>27001001</v>
      </c>
      <c r="M3386">
        <v>1030203639597</v>
      </c>
    </row>
    <row r="3387" spans="1:13" x14ac:dyDescent="0.25">
      <c r="A3387">
        <v>270022090</v>
      </c>
      <c r="B3387" t="s">
        <v>6226</v>
      </c>
      <c r="C3387" t="s">
        <v>6226</v>
      </c>
      <c r="D3387" t="s">
        <v>19477</v>
      </c>
      <c r="E3387" t="s">
        <v>12160</v>
      </c>
      <c r="F3387" t="s">
        <v>414</v>
      </c>
      <c r="G3387" t="s">
        <v>15957</v>
      </c>
      <c r="H3387" t="s">
        <v>15994</v>
      </c>
      <c r="I3387">
        <v>0</v>
      </c>
      <c r="J3387" t="s">
        <v>8315</v>
      </c>
      <c r="K3387" t="s">
        <v>12158</v>
      </c>
      <c r="L3387">
        <v>27001001</v>
      </c>
      <c r="M3387">
        <v>1130280041990</v>
      </c>
    </row>
    <row r="3388" spans="1:13" x14ac:dyDescent="0.25">
      <c r="A3388">
        <v>270408383</v>
      </c>
      <c r="B3388" t="s">
        <v>15955</v>
      </c>
      <c r="C3388" t="s">
        <v>15955</v>
      </c>
      <c r="D3388" t="s">
        <v>19477</v>
      </c>
      <c r="E3388" t="s">
        <v>15956</v>
      </c>
      <c r="F3388" t="s">
        <v>321</v>
      </c>
      <c r="G3388" t="s">
        <v>15957</v>
      </c>
      <c r="H3388" t="s">
        <v>15994</v>
      </c>
      <c r="I3388">
        <v>0</v>
      </c>
      <c r="J3388" t="s">
        <v>8315</v>
      </c>
      <c r="K3388" t="s">
        <v>15958</v>
      </c>
      <c r="L3388">
        <v>27001001</v>
      </c>
      <c r="M3388">
        <v>1220200025320</v>
      </c>
    </row>
    <row r="3389" spans="1:13" x14ac:dyDescent="0.25">
      <c r="A3389">
        <v>271002668</v>
      </c>
      <c r="B3389" t="s">
        <v>6240</v>
      </c>
      <c r="C3389" t="s">
        <v>6240</v>
      </c>
      <c r="D3389" t="s">
        <v>19533</v>
      </c>
      <c r="E3389" t="s">
        <v>6242</v>
      </c>
      <c r="F3389" t="s">
        <v>321</v>
      </c>
      <c r="G3389" t="s">
        <v>15957</v>
      </c>
      <c r="H3389" t="s">
        <v>15994</v>
      </c>
      <c r="I3389">
        <v>0</v>
      </c>
      <c r="J3389" t="s">
        <v>8315</v>
      </c>
      <c r="K3389" t="s">
        <v>12161</v>
      </c>
      <c r="L3389">
        <v>27101001</v>
      </c>
      <c r="M3389">
        <v>1020202337495</v>
      </c>
    </row>
    <row r="3390" spans="1:13" x14ac:dyDescent="0.25">
      <c r="A3390">
        <v>271003051</v>
      </c>
      <c r="B3390" t="s">
        <v>6266</v>
      </c>
      <c r="C3390" t="s">
        <v>6266</v>
      </c>
      <c r="D3390" t="s">
        <v>19533</v>
      </c>
      <c r="E3390" t="s">
        <v>6268</v>
      </c>
      <c r="F3390" t="s">
        <v>321</v>
      </c>
      <c r="G3390" t="s">
        <v>15957</v>
      </c>
      <c r="H3390" t="s">
        <v>15994</v>
      </c>
      <c r="I3390">
        <v>1</v>
      </c>
      <c r="J3390" t="s">
        <v>8315</v>
      </c>
      <c r="K3390" t="s">
        <v>12163</v>
      </c>
      <c r="L3390">
        <v>27101001</v>
      </c>
      <c r="M3390">
        <v>1020202339310</v>
      </c>
    </row>
    <row r="3391" spans="1:13" x14ac:dyDescent="0.25">
      <c r="A3391" t="s">
        <v>15857</v>
      </c>
      <c r="B3391" t="s">
        <v>15858</v>
      </c>
      <c r="C3391" t="s">
        <v>15858</v>
      </c>
      <c r="D3391" t="s">
        <v>19533</v>
      </c>
      <c r="E3391" t="s">
        <v>6268</v>
      </c>
      <c r="F3391" t="s">
        <v>321</v>
      </c>
      <c r="G3391" t="s">
        <v>15998</v>
      </c>
      <c r="H3391" t="s">
        <v>15994</v>
      </c>
      <c r="J3391" t="s">
        <v>8315</v>
      </c>
      <c r="K3391" t="s">
        <v>19534</v>
      </c>
      <c r="L3391">
        <v>27101001</v>
      </c>
      <c r="M3391">
        <v>1020202339310</v>
      </c>
    </row>
    <row r="3392" spans="1:13" x14ac:dyDescent="0.25">
      <c r="A3392">
        <v>271003189</v>
      </c>
      <c r="B3392" t="s">
        <v>6275</v>
      </c>
      <c r="C3392" t="s">
        <v>6275</v>
      </c>
      <c r="D3392" t="s">
        <v>19533</v>
      </c>
      <c r="E3392" t="s">
        <v>19535</v>
      </c>
      <c r="F3392" t="s">
        <v>321</v>
      </c>
      <c r="G3392" t="s">
        <v>15957</v>
      </c>
      <c r="H3392" t="s">
        <v>15994</v>
      </c>
      <c r="I3392">
        <v>0</v>
      </c>
      <c r="J3392" t="s">
        <v>8315</v>
      </c>
      <c r="K3392" t="s">
        <v>12165</v>
      </c>
      <c r="L3392">
        <v>27101001</v>
      </c>
      <c r="M3392">
        <v>1020202338287</v>
      </c>
    </row>
    <row r="3393" spans="1:13" x14ac:dyDescent="0.25">
      <c r="A3393">
        <v>271004270</v>
      </c>
      <c r="B3393" t="s">
        <v>19536</v>
      </c>
      <c r="C3393" t="s">
        <v>19536</v>
      </c>
      <c r="D3393" t="s">
        <v>19533</v>
      </c>
      <c r="E3393" t="s">
        <v>6262</v>
      </c>
      <c r="F3393" t="s">
        <v>414</v>
      </c>
      <c r="G3393" t="s">
        <v>15957</v>
      </c>
      <c r="H3393" t="s">
        <v>15994</v>
      </c>
      <c r="I3393">
        <v>0</v>
      </c>
      <c r="J3393" t="s">
        <v>8315</v>
      </c>
      <c r="K3393" t="s">
        <v>12167</v>
      </c>
      <c r="L3393">
        <v>27101001</v>
      </c>
      <c r="M3393">
        <v>1020202338090</v>
      </c>
    </row>
    <row r="3394" spans="1:13" x14ac:dyDescent="0.25">
      <c r="A3394">
        <v>271004425</v>
      </c>
      <c r="B3394" t="s">
        <v>7885</v>
      </c>
      <c r="C3394" t="s">
        <v>7885</v>
      </c>
      <c r="D3394" t="s">
        <v>19533</v>
      </c>
      <c r="E3394" t="s">
        <v>7887</v>
      </c>
      <c r="F3394" t="s">
        <v>321</v>
      </c>
      <c r="G3394" t="s">
        <v>15957</v>
      </c>
      <c r="H3394" t="s">
        <v>15994</v>
      </c>
      <c r="I3394">
        <v>0</v>
      </c>
      <c r="J3394" t="s">
        <v>8315</v>
      </c>
      <c r="K3394" t="s">
        <v>19537</v>
      </c>
      <c r="L3394">
        <v>27101001</v>
      </c>
      <c r="M3394">
        <v>1020202338133</v>
      </c>
    </row>
    <row r="3395" spans="1:13" x14ac:dyDescent="0.25">
      <c r="A3395">
        <v>271004432</v>
      </c>
      <c r="B3395" t="s">
        <v>19538</v>
      </c>
      <c r="C3395" t="s">
        <v>19538</v>
      </c>
      <c r="D3395" t="s">
        <v>19533</v>
      </c>
      <c r="E3395" t="s">
        <v>7902</v>
      </c>
      <c r="F3395" t="s">
        <v>414</v>
      </c>
      <c r="G3395" t="s">
        <v>15957</v>
      </c>
      <c r="H3395" t="s">
        <v>15994</v>
      </c>
      <c r="I3395">
        <v>0</v>
      </c>
      <c r="J3395" t="s">
        <v>8416</v>
      </c>
      <c r="K3395" t="s">
        <v>19539</v>
      </c>
      <c r="L3395">
        <v>27101001</v>
      </c>
      <c r="M3395">
        <v>1020202340663</v>
      </c>
    </row>
    <row r="3396" spans="1:13" x14ac:dyDescent="0.25">
      <c r="A3396">
        <v>271004619</v>
      </c>
      <c r="B3396" t="s">
        <v>19540</v>
      </c>
      <c r="C3396" t="s">
        <v>19540</v>
      </c>
      <c r="D3396" t="s">
        <v>19533</v>
      </c>
      <c r="E3396" t="s">
        <v>6256</v>
      </c>
      <c r="F3396" t="s">
        <v>414</v>
      </c>
      <c r="G3396" t="s">
        <v>15957</v>
      </c>
      <c r="H3396" t="s">
        <v>15994</v>
      </c>
      <c r="I3396">
        <v>0</v>
      </c>
      <c r="J3396" t="s">
        <v>8315</v>
      </c>
      <c r="K3396" t="s">
        <v>12174</v>
      </c>
      <c r="L3396">
        <v>27101001</v>
      </c>
      <c r="M3396">
        <v>1020202338056</v>
      </c>
    </row>
    <row r="3397" spans="1:13" x14ac:dyDescent="0.25">
      <c r="A3397">
        <v>271004626</v>
      </c>
      <c r="B3397" t="s">
        <v>19541</v>
      </c>
      <c r="C3397" t="s">
        <v>19541</v>
      </c>
      <c r="D3397" t="s">
        <v>19533</v>
      </c>
      <c r="E3397" t="s">
        <v>19542</v>
      </c>
      <c r="F3397" t="s">
        <v>549</v>
      </c>
      <c r="G3397" t="s">
        <v>15957</v>
      </c>
      <c r="H3397" t="s">
        <v>15994</v>
      </c>
      <c r="I3397">
        <v>0</v>
      </c>
      <c r="J3397" t="s">
        <v>8315</v>
      </c>
      <c r="K3397" t="s">
        <v>12176</v>
      </c>
      <c r="L3397">
        <v>27101001</v>
      </c>
      <c r="M3397">
        <v>1020202338034</v>
      </c>
    </row>
    <row r="3398" spans="1:13" x14ac:dyDescent="0.25">
      <c r="A3398">
        <v>271004633</v>
      </c>
      <c r="B3398" t="s">
        <v>19543</v>
      </c>
      <c r="C3398" t="s">
        <v>19543</v>
      </c>
      <c r="D3398" t="s">
        <v>19533</v>
      </c>
      <c r="E3398" t="s">
        <v>6283</v>
      </c>
      <c r="F3398" t="s">
        <v>414</v>
      </c>
      <c r="G3398" t="s">
        <v>15957</v>
      </c>
      <c r="H3398" t="s">
        <v>15994</v>
      </c>
      <c r="I3398">
        <v>0</v>
      </c>
      <c r="J3398" t="s">
        <v>8315</v>
      </c>
      <c r="K3398" t="s">
        <v>12178</v>
      </c>
      <c r="L3398">
        <v>27101001</v>
      </c>
      <c r="M3398">
        <v>1020202338100</v>
      </c>
    </row>
    <row r="3399" spans="1:13" x14ac:dyDescent="0.25">
      <c r="A3399">
        <v>271004640</v>
      </c>
      <c r="B3399" t="s">
        <v>19544</v>
      </c>
      <c r="C3399" t="s">
        <v>19544</v>
      </c>
      <c r="D3399" t="s">
        <v>19533</v>
      </c>
      <c r="E3399" t="s">
        <v>12180</v>
      </c>
      <c r="F3399" t="s">
        <v>414</v>
      </c>
      <c r="G3399" t="s">
        <v>15957</v>
      </c>
      <c r="H3399" t="s">
        <v>15994</v>
      </c>
      <c r="I3399">
        <v>0</v>
      </c>
      <c r="J3399" t="s">
        <v>8315</v>
      </c>
      <c r="K3399" t="s">
        <v>12179</v>
      </c>
      <c r="L3399">
        <v>27101001</v>
      </c>
      <c r="M3399">
        <v>1020202338078</v>
      </c>
    </row>
    <row r="3400" spans="1:13" x14ac:dyDescent="0.25">
      <c r="A3400">
        <v>271004658</v>
      </c>
      <c r="B3400" t="s">
        <v>19545</v>
      </c>
      <c r="C3400" t="s">
        <v>19545</v>
      </c>
      <c r="D3400" t="s">
        <v>19533</v>
      </c>
      <c r="E3400" t="s">
        <v>6239</v>
      </c>
      <c r="F3400" t="s">
        <v>414</v>
      </c>
      <c r="G3400" t="s">
        <v>15957</v>
      </c>
      <c r="H3400" t="s">
        <v>15994</v>
      </c>
      <c r="I3400">
        <v>0</v>
      </c>
      <c r="J3400" t="s">
        <v>8315</v>
      </c>
      <c r="K3400" t="s">
        <v>12181</v>
      </c>
      <c r="L3400">
        <v>27101001</v>
      </c>
      <c r="M3400">
        <v>1020202338089</v>
      </c>
    </row>
    <row r="3401" spans="1:13" x14ac:dyDescent="0.25">
      <c r="A3401">
        <v>271004665</v>
      </c>
      <c r="B3401" t="s">
        <v>19546</v>
      </c>
      <c r="C3401" t="s">
        <v>19546</v>
      </c>
      <c r="D3401" t="s">
        <v>19533</v>
      </c>
      <c r="E3401" t="s">
        <v>6265</v>
      </c>
      <c r="F3401" t="s">
        <v>414</v>
      </c>
      <c r="G3401" t="s">
        <v>15957</v>
      </c>
      <c r="H3401" t="s">
        <v>15994</v>
      </c>
      <c r="I3401">
        <v>0</v>
      </c>
      <c r="J3401" t="s">
        <v>8315</v>
      </c>
      <c r="K3401" t="s">
        <v>12182</v>
      </c>
      <c r="L3401">
        <v>27101001</v>
      </c>
      <c r="M3401">
        <v>1020202338045</v>
      </c>
    </row>
    <row r="3402" spans="1:13" x14ac:dyDescent="0.25">
      <c r="A3402">
        <v>271004680</v>
      </c>
      <c r="B3402" t="s">
        <v>19547</v>
      </c>
      <c r="C3402" t="s">
        <v>19547</v>
      </c>
      <c r="D3402" t="s">
        <v>19533</v>
      </c>
      <c r="E3402" t="s">
        <v>6259</v>
      </c>
      <c r="F3402" t="s">
        <v>414</v>
      </c>
      <c r="G3402" t="s">
        <v>15957</v>
      </c>
      <c r="H3402" t="s">
        <v>15994</v>
      </c>
      <c r="I3402">
        <v>0</v>
      </c>
      <c r="J3402" t="s">
        <v>8315</v>
      </c>
      <c r="K3402" t="s">
        <v>12183</v>
      </c>
      <c r="L3402">
        <v>27101001</v>
      </c>
      <c r="M3402">
        <v>1020202338067</v>
      </c>
    </row>
    <row r="3403" spans="1:13" x14ac:dyDescent="0.25">
      <c r="A3403">
        <v>271004707</v>
      </c>
      <c r="B3403" t="s">
        <v>7871</v>
      </c>
      <c r="C3403" t="s">
        <v>7871</v>
      </c>
      <c r="D3403" t="s">
        <v>19533</v>
      </c>
      <c r="E3403" t="s">
        <v>7873</v>
      </c>
      <c r="F3403" t="s">
        <v>1639</v>
      </c>
      <c r="G3403" t="s">
        <v>15957</v>
      </c>
      <c r="H3403" t="s">
        <v>15994</v>
      </c>
      <c r="I3403">
        <v>0</v>
      </c>
      <c r="J3403" t="s">
        <v>8416</v>
      </c>
      <c r="K3403" t="s">
        <v>12184</v>
      </c>
      <c r="L3403">
        <v>27101001</v>
      </c>
      <c r="M3403">
        <v>1020202338353</v>
      </c>
    </row>
    <row r="3404" spans="1:13" x14ac:dyDescent="0.25">
      <c r="A3404">
        <v>271004721</v>
      </c>
      <c r="B3404" t="s">
        <v>19548</v>
      </c>
      <c r="C3404" t="s">
        <v>19548</v>
      </c>
      <c r="D3404" t="s">
        <v>19533</v>
      </c>
      <c r="E3404" t="s">
        <v>7882</v>
      </c>
      <c r="F3404" t="s">
        <v>1639</v>
      </c>
      <c r="G3404" t="s">
        <v>15957</v>
      </c>
      <c r="H3404" t="s">
        <v>15994</v>
      </c>
      <c r="I3404">
        <v>0</v>
      </c>
      <c r="J3404" t="s">
        <v>8416</v>
      </c>
      <c r="K3404" t="s">
        <v>19549</v>
      </c>
      <c r="L3404">
        <v>27101001</v>
      </c>
      <c r="M3404">
        <v>1020202339981</v>
      </c>
    </row>
    <row r="3405" spans="1:13" x14ac:dyDescent="0.25">
      <c r="A3405">
        <v>271004746</v>
      </c>
      <c r="B3405" t="s">
        <v>19550</v>
      </c>
      <c r="C3405" t="s">
        <v>19550</v>
      </c>
      <c r="D3405" t="s">
        <v>19533</v>
      </c>
      <c r="E3405" t="s">
        <v>7896</v>
      </c>
      <c r="F3405" t="s">
        <v>414</v>
      </c>
      <c r="G3405" t="s">
        <v>15957</v>
      </c>
      <c r="H3405" t="s">
        <v>15994</v>
      </c>
      <c r="I3405">
        <v>0</v>
      </c>
      <c r="J3405" t="s">
        <v>8315</v>
      </c>
      <c r="K3405" t="s">
        <v>19551</v>
      </c>
      <c r="L3405">
        <v>27101001</v>
      </c>
      <c r="M3405">
        <v>1020202339948</v>
      </c>
    </row>
    <row r="3406" spans="1:13" x14ac:dyDescent="0.25">
      <c r="A3406">
        <v>271004785</v>
      </c>
      <c r="B3406" t="s">
        <v>19552</v>
      </c>
      <c r="C3406" t="s">
        <v>19552</v>
      </c>
      <c r="D3406" t="s">
        <v>19533</v>
      </c>
      <c r="E3406" t="s">
        <v>7922</v>
      </c>
      <c r="F3406" t="s">
        <v>1639</v>
      </c>
      <c r="G3406" t="s">
        <v>15957</v>
      </c>
      <c r="H3406" t="s">
        <v>15994</v>
      </c>
      <c r="I3406">
        <v>0</v>
      </c>
      <c r="J3406" t="s">
        <v>8416</v>
      </c>
      <c r="K3406" t="s">
        <v>19553</v>
      </c>
      <c r="L3406">
        <v>27101001</v>
      </c>
      <c r="M3406">
        <v>1020202339904</v>
      </c>
    </row>
    <row r="3407" spans="1:13" x14ac:dyDescent="0.25">
      <c r="A3407">
        <v>271004810</v>
      </c>
      <c r="B3407" t="s">
        <v>19554</v>
      </c>
      <c r="C3407" t="s">
        <v>19554</v>
      </c>
      <c r="D3407" t="s">
        <v>19533</v>
      </c>
      <c r="E3407" t="s">
        <v>7876</v>
      </c>
      <c r="F3407" t="s">
        <v>414</v>
      </c>
      <c r="G3407" t="s">
        <v>15957</v>
      </c>
      <c r="H3407" t="s">
        <v>15994</v>
      </c>
      <c r="I3407">
        <v>0</v>
      </c>
      <c r="J3407" t="s">
        <v>8315</v>
      </c>
      <c r="K3407" t="s">
        <v>19555</v>
      </c>
      <c r="L3407">
        <v>27101001</v>
      </c>
      <c r="M3407">
        <v>1020202340190</v>
      </c>
    </row>
    <row r="3408" spans="1:13" x14ac:dyDescent="0.25">
      <c r="A3408">
        <v>271005027</v>
      </c>
      <c r="B3408" t="s">
        <v>6243</v>
      </c>
      <c r="C3408" t="s">
        <v>6243</v>
      </c>
      <c r="D3408" t="s">
        <v>19533</v>
      </c>
      <c r="E3408" t="s">
        <v>19556</v>
      </c>
      <c r="F3408" t="s">
        <v>321</v>
      </c>
      <c r="G3408" t="s">
        <v>15957</v>
      </c>
      <c r="H3408" t="s">
        <v>15994</v>
      </c>
      <c r="I3408">
        <v>0</v>
      </c>
      <c r="J3408" t="s">
        <v>8315</v>
      </c>
      <c r="K3408" t="s">
        <v>12191</v>
      </c>
      <c r="L3408">
        <v>27101001</v>
      </c>
      <c r="M3408">
        <v>1020202339233</v>
      </c>
    </row>
    <row r="3409" spans="1:13" x14ac:dyDescent="0.25">
      <c r="A3409">
        <v>271005034</v>
      </c>
      <c r="B3409" t="s">
        <v>7903</v>
      </c>
      <c r="C3409" t="s">
        <v>7903</v>
      </c>
      <c r="D3409" t="s">
        <v>19533</v>
      </c>
      <c r="E3409" t="s">
        <v>19557</v>
      </c>
      <c r="F3409" t="s">
        <v>321</v>
      </c>
      <c r="G3409" t="s">
        <v>15957</v>
      </c>
      <c r="H3409" t="s">
        <v>15994</v>
      </c>
      <c r="I3409">
        <v>0</v>
      </c>
      <c r="J3409" t="s">
        <v>8315</v>
      </c>
      <c r="K3409" t="s">
        <v>19558</v>
      </c>
      <c r="L3409">
        <v>27101001</v>
      </c>
      <c r="M3409">
        <v>1020202338210</v>
      </c>
    </row>
    <row r="3410" spans="1:13" x14ac:dyDescent="0.25">
      <c r="A3410">
        <v>271005041</v>
      </c>
      <c r="B3410" t="s">
        <v>7917</v>
      </c>
      <c r="C3410" t="s">
        <v>7917</v>
      </c>
      <c r="D3410" t="s">
        <v>19533</v>
      </c>
      <c r="E3410" t="s">
        <v>7919</v>
      </c>
      <c r="F3410" t="s">
        <v>321</v>
      </c>
      <c r="G3410" t="s">
        <v>15957</v>
      </c>
      <c r="H3410" t="s">
        <v>15994</v>
      </c>
      <c r="I3410">
        <v>1</v>
      </c>
      <c r="J3410" t="s">
        <v>8315</v>
      </c>
      <c r="K3410" t="s">
        <v>19559</v>
      </c>
      <c r="L3410">
        <v>27101001</v>
      </c>
      <c r="M3410">
        <v>1020202338166</v>
      </c>
    </row>
    <row r="3411" spans="1:13" x14ac:dyDescent="0.25">
      <c r="A3411" t="s">
        <v>15859</v>
      </c>
      <c r="B3411" t="s">
        <v>15860</v>
      </c>
      <c r="C3411" t="s">
        <v>15860</v>
      </c>
      <c r="D3411" t="s">
        <v>19533</v>
      </c>
      <c r="E3411" t="s">
        <v>7919</v>
      </c>
      <c r="F3411" t="s">
        <v>321</v>
      </c>
      <c r="G3411" t="s">
        <v>15998</v>
      </c>
      <c r="H3411" t="s">
        <v>15994</v>
      </c>
      <c r="J3411" t="s">
        <v>8315</v>
      </c>
      <c r="K3411" t="s">
        <v>19560</v>
      </c>
      <c r="L3411">
        <v>27101001</v>
      </c>
      <c r="M3411">
        <v>1020202338166</v>
      </c>
    </row>
    <row r="3412" spans="1:13" x14ac:dyDescent="0.25">
      <c r="A3412">
        <v>271005073</v>
      </c>
      <c r="B3412" t="s">
        <v>7908</v>
      </c>
      <c r="C3412" t="s">
        <v>7908</v>
      </c>
      <c r="D3412" t="s">
        <v>19533</v>
      </c>
      <c r="E3412" t="s">
        <v>7910</v>
      </c>
      <c r="F3412" t="s">
        <v>321</v>
      </c>
      <c r="G3412" t="s">
        <v>15957</v>
      </c>
      <c r="H3412" t="s">
        <v>15994</v>
      </c>
      <c r="I3412">
        <v>0</v>
      </c>
      <c r="J3412" t="s">
        <v>8315</v>
      </c>
      <c r="K3412" t="s">
        <v>19561</v>
      </c>
      <c r="L3412">
        <v>27101001</v>
      </c>
      <c r="M3412">
        <v>1020202338265</v>
      </c>
    </row>
    <row r="3413" spans="1:13" x14ac:dyDescent="0.25">
      <c r="A3413">
        <v>271005080</v>
      </c>
      <c r="B3413" t="s">
        <v>7920</v>
      </c>
      <c r="C3413" t="s">
        <v>7920</v>
      </c>
      <c r="D3413" t="s">
        <v>19533</v>
      </c>
      <c r="E3413" t="s">
        <v>7922</v>
      </c>
      <c r="F3413" t="s">
        <v>321</v>
      </c>
      <c r="G3413" t="s">
        <v>15957</v>
      </c>
      <c r="H3413" t="s">
        <v>15994</v>
      </c>
      <c r="I3413">
        <v>3</v>
      </c>
      <c r="J3413" t="s">
        <v>8315</v>
      </c>
      <c r="K3413" t="s">
        <v>19562</v>
      </c>
      <c r="L3413">
        <v>27101001</v>
      </c>
      <c r="M3413">
        <v>1020202339365</v>
      </c>
    </row>
    <row r="3414" spans="1:13" x14ac:dyDescent="0.25">
      <c r="A3414" t="s">
        <v>15861</v>
      </c>
      <c r="B3414" t="s">
        <v>15862</v>
      </c>
      <c r="C3414" t="s">
        <v>15862</v>
      </c>
      <c r="D3414" t="s">
        <v>19533</v>
      </c>
      <c r="E3414" t="s">
        <v>7922</v>
      </c>
      <c r="F3414" t="s">
        <v>321</v>
      </c>
      <c r="G3414" t="s">
        <v>15998</v>
      </c>
      <c r="H3414" t="s">
        <v>15994</v>
      </c>
      <c r="J3414" t="s">
        <v>8315</v>
      </c>
      <c r="K3414" t="s">
        <v>19563</v>
      </c>
      <c r="L3414">
        <v>27101001</v>
      </c>
      <c r="M3414">
        <v>1020202339365</v>
      </c>
    </row>
    <row r="3415" spans="1:13" x14ac:dyDescent="0.25">
      <c r="A3415" t="s">
        <v>15863</v>
      </c>
      <c r="B3415" t="s">
        <v>15864</v>
      </c>
      <c r="C3415" t="s">
        <v>15864</v>
      </c>
      <c r="D3415" t="s">
        <v>19533</v>
      </c>
      <c r="E3415" t="s">
        <v>7922</v>
      </c>
      <c r="F3415" t="s">
        <v>321</v>
      </c>
      <c r="G3415" t="s">
        <v>15998</v>
      </c>
      <c r="H3415" t="s">
        <v>15994</v>
      </c>
      <c r="J3415" t="s">
        <v>8315</v>
      </c>
      <c r="K3415" t="s">
        <v>19564</v>
      </c>
      <c r="L3415">
        <v>27101001</v>
      </c>
      <c r="M3415">
        <v>1020202339365</v>
      </c>
    </row>
    <row r="3416" spans="1:13" x14ac:dyDescent="0.25">
      <c r="A3416" t="s">
        <v>15865</v>
      </c>
      <c r="B3416" t="s">
        <v>15866</v>
      </c>
      <c r="C3416" t="s">
        <v>15866</v>
      </c>
      <c r="D3416" t="s">
        <v>19533</v>
      </c>
      <c r="E3416" t="s">
        <v>7922</v>
      </c>
      <c r="F3416" t="s">
        <v>321</v>
      </c>
      <c r="G3416" t="s">
        <v>15998</v>
      </c>
      <c r="H3416" t="s">
        <v>15994</v>
      </c>
      <c r="J3416" t="s">
        <v>8315</v>
      </c>
      <c r="K3416" t="s">
        <v>19565</v>
      </c>
      <c r="L3416">
        <v>27101001</v>
      </c>
      <c r="M3416">
        <v>1020202339365</v>
      </c>
    </row>
    <row r="3417" spans="1:13" x14ac:dyDescent="0.25">
      <c r="A3417">
        <v>271005098</v>
      </c>
      <c r="B3417" t="s">
        <v>7865</v>
      </c>
      <c r="C3417" t="s">
        <v>7865</v>
      </c>
      <c r="D3417" t="s">
        <v>19533</v>
      </c>
      <c r="E3417" t="s">
        <v>7867</v>
      </c>
      <c r="F3417" t="s">
        <v>321</v>
      </c>
      <c r="G3417" t="s">
        <v>15957</v>
      </c>
      <c r="H3417" t="s">
        <v>15994</v>
      </c>
      <c r="I3417">
        <v>0</v>
      </c>
      <c r="J3417" t="s">
        <v>8315</v>
      </c>
      <c r="K3417" t="s">
        <v>19566</v>
      </c>
      <c r="L3417">
        <v>27101001</v>
      </c>
      <c r="M3417">
        <v>1020202338221</v>
      </c>
    </row>
    <row r="3418" spans="1:13" x14ac:dyDescent="0.25">
      <c r="A3418">
        <v>271005115</v>
      </c>
      <c r="B3418" t="s">
        <v>6246</v>
      </c>
      <c r="C3418" t="s">
        <v>6246</v>
      </c>
      <c r="D3418" t="s">
        <v>19533</v>
      </c>
      <c r="E3418" t="s">
        <v>6248</v>
      </c>
      <c r="F3418" t="s">
        <v>321</v>
      </c>
      <c r="G3418" t="s">
        <v>15957</v>
      </c>
      <c r="H3418" t="s">
        <v>15994</v>
      </c>
      <c r="I3418">
        <v>0</v>
      </c>
      <c r="J3418" t="s">
        <v>8315</v>
      </c>
      <c r="K3418" t="s">
        <v>12201</v>
      </c>
      <c r="L3418">
        <v>27101001</v>
      </c>
      <c r="M3418">
        <v>1020202338936</v>
      </c>
    </row>
    <row r="3419" spans="1:13" x14ac:dyDescent="0.25">
      <c r="A3419">
        <v>271005154</v>
      </c>
      <c r="B3419" t="s">
        <v>7911</v>
      </c>
      <c r="C3419" t="s">
        <v>7911</v>
      </c>
      <c r="D3419" t="s">
        <v>19533</v>
      </c>
      <c r="E3419" t="s">
        <v>7913</v>
      </c>
      <c r="F3419" t="s">
        <v>321</v>
      </c>
      <c r="G3419" t="s">
        <v>15957</v>
      </c>
      <c r="H3419" t="s">
        <v>15994</v>
      </c>
      <c r="I3419">
        <v>0</v>
      </c>
      <c r="J3419" t="s">
        <v>8315</v>
      </c>
      <c r="K3419" t="s">
        <v>19567</v>
      </c>
      <c r="L3419">
        <v>27101001</v>
      </c>
      <c r="M3419">
        <v>1020202338397</v>
      </c>
    </row>
    <row r="3420" spans="1:13" x14ac:dyDescent="0.25">
      <c r="A3420">
        <v>271005179</v>
      </c>
      <c r="B3420" t="s">
        <v>7897</v>
      </c>
      <c r="C3420" t="s">
        <v>7897</v>
      </c>
      <c r="D3420" t="s">
        <v>19533</v>
      </c>
      <c r="E3420" t="s">
        <v>7899</v>
      </c>
      <c r="F3420" t="s">
        <v>321</v>
      </c>
      <c r="G3420" t="s">
        <v>15957</v>
      </c>
      <c r="H3420" t="s">
        <v>15994</v>
      </c>
      <c r="I3420">
        <v>3</v>
      </c>
      <c r="J3420" t="s">
        <v>8315</v>
      </c>
      <c r="K3420" t="s">
        <v>19568</v>
      </c>
      <c r="L3420">
        <v>27101001</v>
      </c>
      <c r="M3420">
        <v>1020202338970</v>
      </c>
    </row>
    <row r="3421" spans="1:13" x14ac:dyDescent="0.25">
      <c r="A3421" t="s">
        <v>15867</v>
      </c>
      <c r="B3421" t="s">
        <v>19569</v>
      </c>
      <c r="C3421" t="s">
        <v>19569</v>
      </c>
      <c r="D3421" t="s">
        <v>19533</v>
      </c>
      <c r="E3421" t="s">
        <v>7899</v>
      </c>
      <c r="F3421" t="s">
        <v>321</v>
      </c>
      <c r="G3421" t="s">
        <v>15998</v>
      </c>
      <c r="H3421" t="s">
        <v>15994</v>
      </c>
      <c r="J3421" t="s">
        <v>8315</v>
      </c>
      <c r="K3421" t="s">
        <v>19570</v>
      </c>
      <c r="L3421">
        <v>27101001</v>
      </c>
      <c r="M3421">
        <v>1020202338970</v>
      </c>
    </row>
    <row r="3422" spans="1:13" x14ac:dyDescent="0.25">
      <c r="A3422" t="s">
        <v>15868</v>
      </c>
      <c r="B3422" t="s">
        <v>19571</v>
      </c>
      <c r="C3422" t="s">
        <v>19571</v>
      </c>
      <c r="D3422" t="s">
        <v>19533</v>
      </c>
      <c r="E3422" t="s">
        <v>7899</v>
      </c>
      <c r="F3422" t="s">
        <v>321</v>
      </c>
      <c r="G3422" t="s">
        <v>15998</v>
      </c>
      <c r="H3422" t="s">
        <v>15994</v>
      </c>
      <c r="J3422" t="s">
        <v>8315</v>
      </c>
      <c r="K3422" t="s">
        <v>19572</v>
      </c>
      <c r="L3422">
        <v>27101001</v>
      </c>
      <c r="M3422">
        <v>1020202338970</v>
      </c>
    </row>
    <row r="3423" spans="1:13" x14ac:dyDescent="0.25">
      <c r="A3423" t="s">
        <v>15869</v>
      </c>
      <c r="B3423" t="s">
        <v>19573</v>
      </c>
      <c r="C3423" t="s">
        <v>19573</v>
      </c>
      <c r="D3423" t="s">
        <v>19533</v>
      </c>
      <c r="E3423" t="s">
        <v>7899</v>
      </c>
      <c r="F3423" t="s">
        <v>321</v>
      </c>
      <c r="G3423" t="s">
        <v>15998</v>
      </c>
      <c r="H3423" t="s">
        <v>15994</v>
      </c>
      <c r="J3423" t="s">
        <v>8315</v>
      </c>
      <c r="K3423" t="s">
        <v>19574</v>
      </c>
      <c r="L3423">
        <v>27101001</v>
      </c>
      <c r="M3423">
        <v>1020202338970</v>
      </c>
    </row>
    <row r="3424" spans="1:13" x14ac:dyDescent="0.25">
      <c r="A3424">
        <v>271005186</v>
      </c>
      <c r="B3424" t="s">
        <v>7905</v>
      </c>
      <c r="C3424" t="s">
        <v>7905</v>
      </c>
      <c r="D3424" t="s">
        <v>19533</v>
      </c>
      <c r="E3424" t="s">
        <v>19575</v>
      </c>
      <c r="F3424" t="s">
        <v>321</v>
      </c>
      <c r="G3424" t="s">
        <v>15957</v>
      </c>
      <c r="H3424" t="s">
        <v>15994</v>
      </c>
      <c r="I3424">
        <v>2</v>
      </c>
      <c r="J3424" t="s">
        <v>8315</v>
      </c>
      <c r="K3424" t="s">
        <v>19576</v>
      </c>
      <c r="L3424">
        <v>27101001</v>
      </c>
      <c r="M3424">
        <v>1020202338530</v>
      </c>
    </row>
    <row r="3425" spans="1:13" x14ac:dyDescent="0.25">
      <c r="A3425" t="s">
        <v>15870</v>
      </c>
      <c r="B3425" t="s">
        <v>19577</v>
      </c>
      <c r="C3425" t="s">
        <v>19577</v>
      </c>
      <c r="D3425" t="s">
        <v>19533</v>
      </c>
      <c r="E3425" t="s">
        <v>19575</v>
      </c>
      <c r="F3425" t="s">
        <v>321</v>
      </c>
      <c r="G3425" t="s">
        <v>15998</v>
      </c>
      <c r="H3425" t="s">
        <v>15994</v>
      </c>
      <c r="J3425" t="s">
        <v>8315</v>
      </c>
      <c r="K3425" t="s">
        <v>19578</v>
      </c>
      <c r="L3425">
        <v>27101001</v>
      </c>
      <c r="M3425">
        <v>1020202338530</v>
      </c>
    </row>
    <row r="3426" spans="1:13" x14ac:dyDescent="0.25">
      <c r="A3426" t="s">
        <v>15871</v>
      </c>
      <c r="B3426" t="s">
        <v>19579</v>
      </c>
      <c r="C3426" t="s">
        <v>19579</v>
      </c>
      <c r="D3426" t="s">
        <v>19533</v>
      </c>
      <c r="E3426" t="s">
        <v>19575</v>
      </c>
      <c r="F3426" t="s">
        <v>321</v>
      </c>
      <c r="G3426" t="s">
        <v>15998</v>
      </c>
      <c r="H3426" t="s">
        <v>15994</v>
      </c>
      <c r="J3426" t="s">
        <v>8315</v>
      </c>
      <c r="K3426" t="s">
        <v>19580</v>
      </c>
      <c r="L3426">
        <v>27101001</v>
      </c>
      <c r="M3426">
        <v>1020202338530</v>
      </c>
    </row>
    <row r="3427" spans="1:13" x14ac:dyDescent="0.25">
      <c r="A3427">
        <v>271005203</v>
      </c>
      <c r="B3427" t="s">
        <v>7868</v>
      </c>
      <c r="C3427" t="s">
        <v>7868</v>
      </c>
      <c r="D3427" t="s">
        <v>19533</v>
      </c>
      <c r="E3427" t="s">
        <v>7870</v>
      </c>
      <c r="F3427" t="s">
        <v>321</v>
      </c>
      <c r="G3427" t="s">
        <v>15957</v>
      </c>
      <c r="H3427" t="s">
        <v>15994</v>
      </c>
      <c r="I3427">
        <v>3</v>
      </c>
      <c r="J3427" t="s">
        <v>8315</v>
      </c>
      <c r="K3427" t="s">
        <v>19581</v>
      </c>
      <c r="L3427">
        <v>27101001</v>
      </c>
      <c r="M3427">
        <v>1020202338310</v>
      </c>
    </row>
    <row r="3428" spans="1:13" x14ac:dyDescent="0.25">
      <c r="A3428" t="s">
        <v>15872</v>
      </c>
      <c r="B3428" t="s">
        <v>19582</v>
      </c>
      <c r="C3428" t="s">
        <v>19582</v>
      </c>
      <c r="D3428" t="s">
        <v>19533</v>
      </c>
      <c r="E3428" t="s">
        <v>7870</v>
      </c>
      <c r="F3428" t="s">
        <v>321</v>
      </c>
      <c r="G3428" t="s">
        <v>15998</v>
      </c>
      <c r="H3428" t="s">
        <v>15994</v>
      </c>
      <c r="J3428" t="s">
        <v>8315</v>
      </c>
      <c r="K3428" t="s">
        <v>19583</v>
      </c>
      <c r="L3428">
        <v>27101001</v>
      </c>
      <c r="M3428">
        <v>1020202338310</v>
      </c>
    </row>
    <row r="3429" spans="1:13" x14ac:dyDescent="0.25">
      <c r="A3429" t="s">
        <v>15873</v>
      </c>
      <c r="B3429" t="s">
        <v>19584</v>
      </c>
      <c r="C3429" t="s">
        <v>19584</v>
      </c>
      <c r="D3429" t="s">
        <v>19533</v>
      </c>
      <c r="E3429" t="s">
        <v>7870</v>
      </c>
      <c r="F3429" t="s">
        <v>321</v>
      </c>
      <c r="G3429" t="s">
        <v>15998</v>
      </c>
      <c r="H3429" t="s">
        <v>15994</v>
      </c>
      <c r="J3429" t="s">
        <v>8315</v>
      </c>
      <c r="K3429" t="s">
        <v>19585</v>
      </c>
      <c r="L3429">
        <v>27101001</v>
      </c>
      <c r="M3429">
        <v>1020202338310</v>
      </c>
    </row>
    <row r="3430" spans="1:13" x14ac:dyDescent="0.25">
      <c r="A3430" t="s">
        <v>15874</v>
      </c>
      <c r="B3430" t="s">
        <v>19586</v>
      </c>
      <c r="C3430" t="s">
        <v>19586</v>
      </c>
      <c r="D3430" t="s">
        <v>19533</v>
      </c>
      <c r="E3430" t="s">
        <v>7870</v>
      </c>
      <c r="F3430" t="s">
        <v>321</v>
      </c>
      <c r="G3430" t="s">
        <v>15998</v>
      </c>
      <c r="H3430" t="s">
        <v>15994</v>
      </c>
      <c r="J3430" t="s">
        <v>8315</v>
      </c>
      <c r="K3430" t="s">
        <v>19587</v>
      </c>
      <c r="L3430">
        <v>27101001</v>
      </c>
      <c r="M3430">
        <v>1020202338310</v>
      </c>
    </row>
    <row r="3431" spans="1:13" x14ac:dyDescent="0.25">
      <c r="A3431">
        <v>271005210</v>
      </c>
      <c r="B3431" t="s">
        <v>7877</v>
      </c>
      <c r="C3431" t="s">
        <v>7877</v>
      </c>
      <c r="D3431" t="s">
        <v>19533</v>
      </c>
      <c r="E3431" t="s">
        <v>7879</v>
      </c>
      <c r="F3431" t="s">
        <v>321</v>
      </c>
      <c r="G3431" t="s">
        <v>15957</v>
      </c>
      <c r="H3431" t="s">
        <v>15994</v>
      </c>
      <c r="I3431">
        <v>1</v>
      </c>
      <c r="J3431" t="s">
        <v>8315</v>
      </c>
      <c r="K3431" t="s">
        <v>19588</v>
      </c>
      <c r="L3431">
        <v>27101001</v>
      </c>
      <c r="M3431">
        <v>1020202340267</v>
      </c>
    </row>
    <row r="3432" spans="1:13" x14ac:dyDescent="0.25">
      <c r="A3432" t="s">
        <v>15875</v>
      </c>
      <c r="B3432" t="s">
        <v>15876</v>
      </c>
      <c r="C3432" t="s">
        <v>15876</v>
      </c>
      <c r="D3432" t="s">
        <v>19533</v>
      </c>
      <c r="E3432" t="s">
        <v>7879</v>
      </c>
      <c r="F3432" t="s">
        <v>321</v>
      </c>
      <c r="G3432" t="s">
        <v>15998</v>
      </c>
      <c r="H3432" t="s">
        <v>15994</v>
      </c>
      <c r="J3432" t="s">
        <v>8315</v>
      </c>
      <c r="K3432" t="s">
        <v>15877</v>
      </c>
      <c r="L3432">
        <v>27101001</v>
      </c>
      <c r="M3432">
        <v>1020202340267</v>
      </c>
    </row>
    <row r="3433" spans="1:13" x14ac:dyDescent="0.25">
      <c r="A3433">
        <v>271005228</v>
      </c>
      <c r="B3433" t="s">
        <v>7883</v>
      </c>
      <c r="C3433" t="s">
        <v>7883</v>
      </c>
      <c r="D3433" t="s">
        <v>19533</v>
      </c>
      <c r="E3433" t="s">
        <v>7882</v>
      </c>
      <c r="F3433" t="s">
        <v>321</v>
      </c>
      <c r="G3433" t="s">
        <v>15957</v>
      </c>
      <c r="H3433" t="s">
        <v>15994</v>
      </c>
      <c r="I3433">
        <v>0</v>
      </c>
      <c r="J3433" t="s">
        <v>8315</v>
      </c>
      <c r="K3433" t="s">
        <v>19589</v>
      </c>
      <c r="L3433">
        <v>27101001</v>
      </c>
      <c r="M3433">
        <v>1020202338254</v>
      </c>
    </row>
    <row r="3434" spans="1:13" x14ac:dyDescent="0.25">
      <c r="A3434">
        <v>271005242</v>
      </c>
      <c r="B3434" t="s">
        <v>6249</v>
      </c>
      <c r="C3434" t="s">
        <v>6249</v>
      </c>
      <c r="D3434" t="s">
        <v>19533</v>
      </c>
      <c r="E3434" t="s">
        <v>6251</v>
      </c>
      <c r="F3434" t="s">
        <v>321</v>
      </c>
      <c r="G3434" t="s">
        <v>15957</v>
      </c>
      <c r="H3434" t="s">
        <v>15994</v>
      </c>
      <c r="I3434">
        <v>0</v>
      </c>
      <c r="J3434" t="s">
        <v>8315</v>
      </c>
      <c r="K3434" t="s">
        <v>12210</v>
      </c>
      <c r="L3434">
        <v>27101001</v>
      </c>
      <c r="M3434">
        <v>1020202338750</v>
      </c>
    </row>
    <row r="3435" spans="1:13" x14ac:dyDescent="0.25">
      <c r="A3435">
        <v>271005250</v>
      </c>
      <c r="B3435" t="s">
        <v>7888</v>
      </c>
      <c r="C3435" t="s">
        <v>7888</v>
      </c>
      <c r="D3435" t="s">
        <v>19533</v>
      </c>
      <c r="E3435" t="s">
        <v>7890</v>
      </c>
      <c r="F3435" t="s">
        <v>321</v>
      </c>
      <c r="G3435" t="s">
        <v>15957</v>
      </c>
      <c r="H3435" t="s">
        <v>15994</v>
      </c>
      <c r="I3435">
        <v>0</v>
      </c>
      <c r="J3435" t="s">
        <v>8315</v>
      </c>
      <c r="K3435" t="s">
        <v>19590</v>
      </c>
      <c r="L3435">
        <v>27101001</v>
      </c>
      <c r="M3435">
        <v>1020202338232</v>
      </c>
    </row>
    <row r="3436" spans="1:13" x14ac:dyDescent="0.25">
      <c r="A3436">
        <v>271005299</v>
      </c>
      <c r="B3436" t="s">
        <v>7891</v>
      </c>
      <c r="C3436" t="s">
        <v>7891</v>
      </c>
      <c r="D3436" t="s">
        <v>19533</v>
      </c>
      <c r="E3436" t="s">
        <v>7910</v>
      </c>
      <c r="F3436" t="s">
        <v>1639</v>
      </c>
      <c r="G3436" t="s">
        <v>15957</v>
      </c>
      <c r="H3436" t="s">
        <v>15994</v>
      </c>
      <c r="I3436">
        <v>0</v>
      </c>
      <c r="J3436" t="s">
        <v>8696</v>
      </c>
      <c r="K3436" t="s">
        <v>19591</v>
      </c>
      <c r="L3436">
        <v>27101001</v>
      </c>
      <c r="M3436">
        <v>1020202338474</v>
      </c>
    </row>
    <row r="3437" spans="1:13" x14ac:dyDescent="0.25">
      <c r="A3437">
        <v>271005309</v>
      </c>
      <c r="B3437" t="s">
        <v>6272</v>
      </c>
      <c r="C3437" t="s">
        <v>6272</v>
      </c>
      <c r="D3437" t="s">
        <v>19533</v>
      </c>
      <c r="E3437" t="s">
        <v>6274</v>
      </c>
      <c r="F3437" t="s">
        <v>566</v>
      </c>
      <c r="G3437" t="s">
        <v>15957</v>
      </c>
      <c r="H3437" t="s">
        <v>15994</v>
      </c>
      <c r="I3437">
        <v>0</v>
      </c>
      <c r="J3437" t="s">
        <v>8315</v>
      </c>
      <c r="K3437" t="s">
        <v>12165</v>
      </c>
      <c r="L3437">
        <v>27101001</v>
      </c>
      <c r="M3437">
        <v>1020202339046</v>
      </c>
    </row>
    <row r="3438" spans="1:13" x14ac:dyDescent="0.25">
      <c r="A3438">
        <v>271055726</v>
      </c>
      <c r="B3438" t="s">
        <v>19593</v>
      </c>
      <c r="C3438" t="s">
        <v>19593</v>
      </c>
      <c r="D3438" t="s">
        <v>19533</v>
      </c>
      <c r="E3438" t="s">
        <v>7916</v>
      </c>
      <c r="F3438" t="s">
        <v>414</v>
      </c>
      <c r="G3438" t="s">
        <v>15957</v>
      </c>
      <c r="H3438" t="s">
        <v>15994</v>
      </c>
      <c r="I3438">
        <v>0</v>
      </c>
      <c r="J3438" t="s">
        <v>8315</v>
      </c>
      <c r="K3438" t="s">
        <v>12216</v>
      </c>
      <c r="L3438">
        <v>27101001</v>
      </c>
      <c r="M3438">
        <v>1200200062567</v>
      </c>
    </row>
    <row r="3439" spans="1:13" x14ac:dyDescent="0.25">
      <c r="A3439">
        <v>272002445</v>
      </c>
      <c r="B3439" t="s">
        <v>19595</v>
      </c>
      <c r="C3439" t="s">
        <v>19595</v>
      </c>
      <c r="D3439" s="99" t="s">
        <v>19901</v>
      </c>
      <c r="E3439" t="s">
        <v>2624</v>
      </c>
      <c r="F3439" t="s">
        <v>321</v>
      </c>
      <c r="G3439" t="s">
        <v>15957</v>
      </c>
      <c r="H3439" t="s">
        <v>15994</v>
      </c>
      <c r="I3439">
        <v>0</v>
      </c>
      <c r="J3439" t="s">
        <v>8315</v>
      </c>
      <c r="K3439" t="s">
        <v>12221</v>
      </c>
      <c r="L3439">
        <v>27201001</v>
      </c>
      <c r="M3439">
        <v>1020202359935</v>
      </c>
    </row>
    <row r="3440" spans="1:13" x14ac:dyDescent="0.25">
      <c r="A3440">
        <v>272002452</v>
      </c>
      <c r="B3440" t="s">
        <v>19596</v>
      </c>
      <c r="C3440" t="s">
        <v>19596</v>
      </c>
      <c r="D3440" s="99" t="s">
        <v>19901</v>
      </c>
      <c r="E3440" t="s">
        <v>3669</v>
      </c>
      <c r="F3440" t="s">
        <v>321</v>
      </c>
      <c r="G3440" t="s">
        <v>15957</v>
      </c>
      <c r="H3440" t="s">
        <v>15994</v>
      </c>
      <c r="I3440">
        <v>0</v>
      </c>
      <c r="J3440" t="s">
        <v>8315</v>
      </c>
      <c r="K3440" t="s">
        <v>12223</v>
      </c>
      <c r="L3440">
        <v>27201001</v>
      </c>
      <c r="M3440">
        <v>1020202362630</v>
      </c>
    </row>
    <row r="3441" spans="1:13" x14ac:dyDescent="0.25">
      <c r="A3441">
        <v>272002477</v>
      </c>
      <c r="B3441" t="s">
        <v>19597</v>
      </c>
      <c r="C3441" t="s">
        <v>19597</v>
      </c>
      <c r="D3441" s="99" t="s">
        <v>19901</v>
      </c>
      <c r="E3441" t="s">
        <v>3663</v>
      </c>
      <c r="F3441" t="s">
        <v>321</v>
      </c>
      <c r="G3441" t="s">
        <v>15957</v>
      </c>
      <c r="H3441" t="s">
        <v>15994</v>
      </c>
      <c r="I3441">
        <v>0</v>
      </c>
      <c r="J3441" t="s">
        <v>8315</v>
      </c>
      <c r="K3441" t="s">
        <v>12225</v>
      </c>
      <c r="L3441">
        <v>27201001</v>
      </c>
      <c r="M3441">
        <v>1020202362608</v>
      </c>
    </row>
    <row r="3442" spans="1:13" x14ac:dyDescent="0.25">
      <c r="A3442">
        <v>272002484</v>
      </c>
      <c r="B3442" t="s">
        <v>19598</v>
      </c>
      <c r="C3442" t="s">
        <v>19598</v>
      </c>
      <c r="D3442" s="99" t="s">
        <v>19901</v>
      </c>
      <c r="E3442" t="s">
        <v>19599</v>
      </c>
      <c r="F3442" t="s">
        <v>325</v>
      </c>
      <c r="G3442" t="s">
        <v>15957</v>
      </c>
      <c r="H3442" t="s">
        <v>15994</v>
      </c>
      <c r="I3442">
        <v>0</v>
      </c>
      <c r="J3442" t="s">
        <v>8315</v>
      </c>
      <c r="K3442" t="s">
        <v>12227</v>
      </c>
      <c r="L3442">
        <v>27201001</v>
      </c>
      <c r="M3442">
        <v>1020202362333</v>
      </c>
    </row>
    <row r="3443" spans="1:13" x14ac:dyDescent="0.25">
      <c r="A3443">
        <v>272003720</v>
      </c>
      <c r="B3443" t="s">
        <v>19600</v>
      </c>
      <c r="C3443" t="s">
        <v>19600</v>
      </c>
      <c r="D3443" s="99" t="s">
        <v>19901</v>
      </c>
      <c r="E3443" t="s">
        <v>3666</v>
      </c>
      <c r="F3443" t="s">
        <v>321</v>
      </c>
      <c r="G3443" t="s">
        <v>15957</v>
      </c>
      <c r="H3443" t="s">
        <v>15994</v>
      </c>
      <c r="I3443">
        <v>0</v>
      </c>
      <c r="J3443" t="s">
        <v>8315</v>
      </c>
      <c r="K3443" t="s">
        <v>12229</v>
      </c>
      <c r="L3443">
        <v>27201001</v>
      </c>
      <c r="M3443">
        <v>1020202362344</v>
      </c>
    </row>
    <row r="3444" spans="1:13" x14ac:dyDescent="0.25">
      <c r="A3444">
        <v>272004322</v>
      </c>
      <c r="B3444" t="s">
        <v>19601</v>
      </c>
      <c r="C3444" t="s">
        <v>19601</v>
      </c>
      <c r="D3444" s="99" t="s">
        <v>19901</v>
      </c>
      <c r="E3444" t="s">
        <v>3672</v>
      </c>
      <c r="F3444" t="s">
        <v>321</v>
      </c>
      <c r="G3444" t="s">
        <v>15957</v>
      </c>
      <c r="H3444" t="s">
        <v>15994</v>
      </c>
      <c r="I3444">
        <v>0</v>
      </c>
      <c r="J3444" t="s">
        <v>8315</v>
      </c>
      <c r="K3444" t="s">
        <v>12232</v>
      </c>
      <c r="L3444">
        <v>27201001</v>
      </c>
      <c r="M3444">
        <v>1020202362641</v>
      </c>
    </row>
    <row r="3445" spans="1:13" x14ac:dyDescent="0.25">
      <c r="A3445">
        <v>272004570</v>
      </c>
      <c r="B3445" t="s">
        <v>4332</v>
      </c>
      <c r="C3445" t="s">
        <v>4332</v>
      </c>
      <c r="D3445" s="99" t="s">
        <v>19901</v>
      </c>
      <c r="E3445" t="s">
        <v>4334</v>
      </c>
      <c r="F3445" t="s">
        <v>414</v>
      </c>
      <c r="G3445" t="s">
        <v>15957</v>
      </c>
      <c r="H3445" t="s">
        <v>15994</v>
      </c>
      <c r="I3445">
        <v>0</v>
      </c>
      <c r="J3445" t="s">
        <v>8315</v>
      </c>
      <c r="K3445" t="s">
        <v>12235</v>
      </c>
      <c r="L3445">
        <v>27201001</v>
      </c>
      <c r="M3445">
        <v>1020202360023</v>
      </c>
    </row>
    <row r="3446" spans="1:13" x14ac:dyDescent="0.25">
      <c r="A3446">
        <v>272006859</v>
      </c>
      <c r="B3446" t="s">
        <v>3673</v>
      </c>
      <c r="C3446" t="s">
        <v>3673</v>
      </c>
      <c r="D3446" s="99" t="s">
        <v>19901</v>
      </c>
      <c r="E3446" t="s">
        <v>19602</v>
      </c>
      <c r="F3446" t="s">
        <v>325</v>
      </c>
      <c r="G3446" t="s">
        <v>15957</v>
      </c>
      <c r="H3446" t="s">
        <v>15994</v>
      </c>
      <c r="I3446">
        <v>0</v>
      </c>
      <c r="J3446" t="s">
        <v>8315</v>
      </c>
      <c r="K3446" t="s">
        <v>12237</v>
      </c>
      <c r="L3446">
        <v>27201001</v>
      </c>
      <c r="M3446">
        <v>1020202362322</v>
      </c>
    </row>
    <row r="3447" spans="1:13" x14ac:dyDescent="0.25">
      <c r="A3447">
        <v>272006915</v>
      </c>
      <c r="B3447" t="s">
        <v>4335</v>
      </c>
      <c r="C3447" t="s">
        <v>4335</v>
      </c>
      <c r="D3447" s="99" t="s">
        <v>19901</v>
      </c>
      <c r="E3447" t="s">
        <v>4337</v>
      </c>
      <c r="F3447" t="s">
        <v>414</v>
      </c>
      <c r="G3447" t="s">
        <v>15957</v>
      </c>
      <c r="H3447" t="s">
        <v>15994</v>
      </c>
      <c r="I3447">
        <v>0</v>
      </c>
      <c r="J3447" t="s">
        <v>8315</v>
      </c>
      <c r="K3447" t="s">
        <v>12239</v>
      </c>
      <c r="L3447">
        <v>27201001</v>
      </c>
      <c r="M3447">
        <v>1020202362620</v>
      </c>
    </row>
    <row r="3448" spans="1:13" x14ac:dyDescent="0.25">
      <c r="A3448">
        <v>272007108</v>
      </c>
      <c r="B3448" t="s">
        <v>4338</v>
      </c>
      <c r="C3448" t="s">
        <v>4338</v>
      </c>
      <c r="D3448" s="99" t="s">
        <v>19901</v>
      </c>
      <c r="E3448" t="s">
        <v>19603</v>
      </c>
      <c r="F3448" t="s">
        <v>921</v>
      </c>
      <c r="G3448" t="s">
        <v>15957</v>
      </c>
      <c r="H3448" t="s">
        <v>15994</v>
      </c>
      <c r="I3448">
        <v>0</v>
      </c>
      <c r="J3448" t="s">
        <v>8315</v>
      </c>
      <c r="K3448" t="s">
        <v>12241</v>
      </c>
      <c r="L3448">
        <v>27201001</v>
      </c>
      <c r="M3448">
        <v>1020202362564</v>
      </c>
    </row>
    <row r="3449" spans="1:13" x14ac:dyDescent="0.25">
      <c r="A3449">
        <v>272008800</v>
      </c>
      <c r="B3449" t="s">
        <v>4563</v>
      </c>
      <c r="C3449" t="s">
        <v>4563</v>
      </c>
      <c r="D3449" s="99" t="s">
        <v>19901</v>
      </c>
      <c r="E3449" t="s">
        <v>4565</v>
      </c>
      <c r="F3449" t="s">
        <v>414</v>
      </c>
      <c r="G3449" t="s">
        <v>15957</v>
      </c>
      <c r="H3449" t="s">
        <v>15994</v>
      </c>
      <c r="I3449">
        <v>0</v>
      </c>
      <c r="J3449" t="s">
        <v>8315</v>
      </c>
      <c r="K3449" t="s">
        <v>12243</v>
      </c>
      <c r="L3449">
        <v>27201001</v>
      </c>
      <c r="M3449">
        <v>1020202362498</v>
      </c>
    </row>
    <row r="3450" spans="1:13" x14ac:dyDescent="0.25">
      <c r="A3450">
        <v>272008817</v>
      </c>
      <c r="B3450" t="s">
        <v>4364</v>
      </c>
      <c r="C3450" t="s">
        <v>4364</v>
      </c>
      <c r="D3450" s="99" t="s">
        <v>19901</v>
      </c>
      <c r="E3450" t="s">
        <v>4366</v>
      </c>
      <c r="F3450" t="s">
        <v>549</v>
      </c>
      <c r="G3450" t="s">
        <v>15957</v>
      </c>
      <c r="H3450" t="s">
        <v>15994</v>
      </c>
      <c r="I3450">
        <v>0</v>
      </c>
      <c r="J3450" t="s">
        <v>8315</v>
      </c>
      <c r="K3450" t="s">
        <v>12245</v>
      </c>
      <c r="L3450">
        <v>27201001</v>
      </c>
      <c r="M3450">
        <v>1020202362432</v>
      </c>
    </row>
    <row r="3451" spans="1:13" x14ac:dyDescent="0.25">
      <c r="A3451">
        <v>272008937</v>
      </c>
      <c r="B3451" t="s">
        <v>4772</v>
      </c>
      <c r="C3451" t="s">
        <v>4772</v>
      </c>
      <c r="D3451" s="99" t="s">
        <v>19901</v>
      </c>
      <c r="E3451" t="s">
        <v>4774</v>
      </c>
      <c r="F3451" t="s">
        <v>414</v>
      </c>
      <c r="G3451" t="s">
        <v>15957</v>
      </c>
      <c r="H3451" t="s">
        <v>15994</v>
      </c>
      <c r="I3451">
        <v>0</v>
      </c>
      <c r="J3451" t="s">
        <v>8315</v>
      </c>
      <c r="K3451" t="s">
        <v>12247</v>
      </c>
      <c r="L3451">
        <v>27201001</v>
      </c>
      <c r="M3451">
        <v>1020202361915</v>
      </c>
    </row>
    <row r="3452" spans="1:13" x14ac:dyDescent="0.25">
      <c r="A3452">
        <v>272008990</v>
      </c>
      <c r="B3452" t="s">
        <v>19604</v>
      </c>
      <c r="C3452" t="s">
        <v>19604</v>
      </c>
      <c r="D3452" s="99" t="s">
        <v>19901</v>
      </c>
      <c r="E3452" t="s">
        <v>4780</v>
      </c>
      <c r="F3452" t="s">
        <v>321</v>
      </c>
      <c r="G3452" t="s">
        <v>15957</v>
      </c>
      <c r="H3452" t="s">
        <v>15994</v>
      </c>
      <c r="I3452">
        <v>0</v>
      </c>
      <c r="J3452" t="s">
        <v>8315</v>
      </c>
      <c r="K3452" t="s">
        <v>12248</v>
      </c>
      <c r="L3452">
        <v>27201001</v>
      </c>
      <c r="M3452">
        <v>1020202362278</v>
      </c>
    </row>
    <row r="3453" spans="1:13" x14ac:dyDescent="0.25">
      <c r="A3453">
        <v>272009088</v>
      </c>
      <c r="B3453" t="s">
        <v>4113</v>
      </c>
      <c r="C3453" t="s">
        <v>4113</v>
      </c>
      <c r="D3453" s="99" t="s">
        <v>19901</v>
      </c>
      <c r="E3453" t="s">
        <v>4115</v>
      </c>
      <c r="F3453" t="s">
        <v>549</v>
      </c>
      <c r="G3453" t="s">
        <v>15957</v>
      </c>
      <c r="H3453" t="s">
        <v>15994</v>
      </c>
      <c r="I3453">
        <v>0</v>
      </c>
      <c r="J3453" t="s">
        <v>8315</v>
      </c>
      <c r="K3453" t="s">
        <v>12251</v>
      </c>
      <c r="L3453">
        <v>27201001</v>
      </c>
      <c r="M3453">
        <v>1020202361959</v>
      </c>
    </row>
    <row r="3454" spans="1:13" x14ac:dyDescent="0.25">
      <c r="A3454">
        <v>272009105</v>
      </c>
      <c r="B3454" t="s">
        <v>4560</v>
      </c>
      <c r="C3454" t="s">
        <v>4560</v>
      </c>
      <c r="D3454" s="99" t="s">
        <v>19901</v>
      </c>
      <c r="E3454" t="s">
        <v>19605</v>
      </c>
      <c r="F3454" t="s">
        <v>414</v>
      </c>
      <c r="G3454" t="s">
        <v>15957</v>
      </c>
      <c r="H3454" t="s">
        <v>15994</v>
      </c>
      <c r="I3454">
        <v>0</v>
      </c>
      <c r="J3454" t="s">
        <v>8315</v>
      </c>
      <c r="K3454" t="s">
        <v>12253</v>
      </c>
      <c r="L3454">
        <v>27201001</v>
      </c>
      <c r="M3454">
        <v>1020202361904</v>
      </c>
    </row>
    <row r="3455" spans="1:13" x14ac:dyDescent="0.25">
      <c r="A3455">
        <v>272009112</v>
      </c>
      <c r="B3455" t="s">
        <v>4341</v>
      </c>
      <c r="C3455" t="s">
        <v>4341</v>
      </c>
      <c r="D3455" s="99" t="s">
        <v>19901</v>
      </c>
      <c r="E3455" t="s">
        <v>4343</v>
      </c>
      <c r="F3455" t="s">
        <v>414</v>
      </c>
      <c r="G3455" t="s">
        <v>15957</v>
      </c>
      <c r="H3455" t="s">
        <v>15994</v>
      </c>
      <c r="I3455">
        <v>0</v>
      </c>
      <c r="J3455" t="s">
        <v>8315</v>
      </c>
      <c r="K3455" t="s">
        <v>12254</v>
      </c>
      <c r="L3455">
        <v>27201001</v>
      </c>
      <c r="M3455">
        <v>1020202361882</v>
      </c>
    </row>
    <row r="3456" spans="1:13" x14ac:dyDescent="0.25">
      <c r="A3456">
        <v>272009183</v>
      </c>
      <c r="B3456" t="s">
        <v>4775</v>
      </c>
      <c r="C3456" t="s">
        <v>4775</v>
      </c>
      <c r="D3456" s="99" t="s">
        <v>19901</v>
      </c>
      <c r="E3456" t="s">
        <v>4777</v>
      </c>
      <c r="F3456" t="s">
        <v>414</v>
      </c>
      <c r="G3456" t="s">
        <v>15957</v>
      </c>
      <c r="H3456" t="s">
        <v>15994</v>
      </c>
      <c r="I3456">
        <v>0</v>
      </c>
      <c r="J3456" t="s">
        <v>8315</v>
      </c>
      <c r="K3456" t="s">
        <v>12255</v>
      </c>
      <c r="L3456">
        <v>27201001</v>
      </c>
      <c r="M3456">
        <v>1020202361893</v>
      </c>
    </row>
    <row r="3457" spans="1:13" x14ac:dyDescent="0.25">
      <c r="A3457">
        <v>272009190</v>
      </c>
      <c r="B3457" t="s">
        <v>19606</v>
      </c>
      <c r="C3457" t="s">
        <v>19606</v>
      </c>
      <c r="D3457" s="99" t="s">
        <v>19901</v>
      </c>
      <c r="E3457" t="s">
        <v>4512</v>
      </c>
      <c r="F3457" t="s">
        <v>414</v>
      </c>
      <c r="G3457" t="s">
        <v>15957</v>
      </c>
      <c r="H3457" t="s">
        <v>15994</v>
      </c>
      <c r="I3457">
        <v>0</v>
      </c>
      <c r="J3457" t="s">
        <v>8315</v>
      </c>
      <c r="K3457" t="s">
        <v>12256</v>
      </c>
      <c r="L3457">
        <v>27201001</v>
      </c>
      <c r="M3457">
        <v>1020202362443</v>
      </c>
    </row>
    <row r="3458" spans="1:13" x14ac:dyDescent="0.25">
      <c r="A3458">
        <v>272010774</v>
      </c>
      <c r="B3458" t="s">
        <v>19607</v>
      </c>
      <c r="C3458" t="s">
        <v>19607</v>
      </c>
      <c r="D3458" s="99" t="s">
        <v>19901</v>
      </c>
      <c r="E3458" t="s">
        <v>4744</v>
      </c>
      <c r="F3458" t="s">
        <v>321</v>
      </c>
      <c r="G3458" t="s">
        <v>15957</v>
      </c>
      <c r="H3458" t="s">
        <v>15994</v>
      </c>
      <c r="I3458">
        <v>0</v>
      </c>
      <c r="J3458" t="s">
        <v>8315</v>
      </c>
      <c r="K3458" t="s">
        <v>12258</v>
      </c>
      <c r="L3458">
        <v>27201001</v>
      </c>
      <c r="M3458">
        <v>1020202362091</v>
      </c>
    </row>
    <row r="3459" spans="1:13" x14ac:dyDescent="0.25">
      <c r="A3459">
        <v>272020420</v>
      </c>
      <c r="B3459" t="s">
        <v>4119</v>
      </c>
      <c r="C3459" t="s">
        <v>4119</v>
      </c>
      <c r="D3459" s="99" t="s">
        <v>19901</v>
      </c>
      <c r="E3459" t="s">
        <v>4121</v>
      </c>
      <c r="F3459" t="s">
        <v>414</v>
      </c>
      <c r="G3459" t="s">
        <v>15957</v>
      </c>
      <c r="H3459" t="s">
        <v>15994</v>
      </c>
      <c r="I3459">
        <v>1</v>
      </c>
      <c r="J3459" t="s">
        <v>8315</v>
      </c>
      <c r="K3459" t="s">
        <v>12260</v>
      </c>
      <c r="L3459">
        <v>27201001</v>
      </c>
      <c r="M3459">
        <v>1110280062716</v>
      </c>
    </row>
    <row r="3460" spans="1:13" x14ac:dyDescent="0.25">
      <c r="A3460" t="s">
        <v>15878</v>
      </c>
      <c r="B3460" t="s">
        <v>15879</v>
      </c>
      <c r="C3460" t="s">
        <v>15879</v>
      </c>
      <c r="D3460" s="99" t="s">
        <v>19901</v>
      </c>
      <c r="E3460" t="s">
        <v>4121</v>
      </c>
      <c r="F3460" t="s">
        <v>414</v>
      </c>
      <c r="G3460" t="s">
        <v>15998</v>
      </c>
      <c r="H3460" t="s">
        <v>15994</v>
      </c>
      <c r="J3460" t="s">
        <v>8315</v>
      </c>
      <c r="K3460" t="s">
        <v>15880</v>
      </c>
      <c r="L3460">
        <v>27201001</v>
      </c>
      <c r="M3460">
        <v>1110280062716</v>
      </c>
    </row>
    <row r="3461" spans="1:13" x14ac:dyDescent="0.25">
      <c r="A3461">
        <v>272903986</v>
      </c>
      <c r="B3461" t="s">
        <v>4088</v>
      </c>
      <c r="C3461" t="s">
        <v>4088</v>
      </c>
      <c r="D3461" s="99" t="s">
        <v>19901</v>
      </c>
      <c r="E3461" t="s">
        <v>4090</v>
      </c>
      <c r="F3461" t="s">
        <v>549</v>
      </c>
      <c r="G3461" t="s">
        <v>15957</v>
      </c>
      <c r="H3461" t="s">
        <v>15994</v>
      </c>
      <c r="I3461">
        <v>0</v>
      </c>
      <c r="J3461" t="s">
        <v>8315</v>
      </c>
      <c r="K3461" t="s">
        <v>12262</v>
      </c>
      <c r="L3461">
        <v>27201001</v>
      </c>
      <c r="M3461">
        <v>1160280091795</v>
      </c>
    </row>
    <row r="3462" spans="1:13" x14ac:dyDescent="0.25">
      <c r="A3462">
        <v>272906497</v>
      </c>
      <c r="B3462" t="s">
        <v>19608</v>
      </c>
      <c r="C3462" t="s">
        <v>19608</v>
      </c>
      <c r="D3462" s="99" t="s">
        <v>19901</v>
      </c>
      <c r="E3462" t="s">
        <v>3681</v>
      </c>
      <c r="F3462" t="s">
        <v>321</v>
      </c>
      <c r="G3462" t="s">
        <v>15957</v>
      </c>
      <c r="H3462" t="s">
        <v>15994</v>
      </c>
      <c r="I3462">
        <v>0</v>
      </c>
      <c r="J3462" t="s">
        <v>8315</v>
      </c>
      <c r="K3462" t="s">
        <v>12264</v>
      </c>
      <c r="L3462">
        <v>27201001</v>
      </c>
      <c r="M3462">
        <v>1170280029688</v>
      </c>
    </row>
    <row r="3463" spans="1:13" x14ac:dyDescent="0.25">
      <c r="A3463">
        <v>272914593</v>
      </c>
      <c r="B3463" t="s">
        <v>4116</v>
      </c>
      <c r="C3463" t="s">
        <v>4116</v>
      </c>
      <c r="D3463" s="99" t="s">
        <v>19901</v>
      </c>
      <c r="E3463" t="s">
        <v>4118</v>
      </c>
      <c r="F3463" t="s">
        <v>414</v>
      </c>
      <c r="G3463" t="s">
        <v>15957</v>
      </c>
      <c r="H3463" t="s">
        <v>15994</v>
      </c>
      <c r="I3463">
        <v>0</v>
      </c>
      <c r="J3463" t="s">
        <v>8315</v>
      </c>
      <c r="K3463" t="s">
        <v>12268</v>
      </c>
      <c r="L3463">
        <v>27201001</v>
      </c>
      <c r="M3463">
        <v>1190280071277</v>
      </c>
    </row>
    <row r="3464" spans="1:13" x14ac:dyDescent="0.25">
      <c r="A3464">
        <v>272916600</v>
      </c>
      <c r="B3464" t="s">
        <v>3797</v>
      </c>
      <c r="C3464" t="s">
        <v>3797</v>
      </c>
      <c r="D3464" s="99" t="s">
        <v>19901</v>
      </c>
      <c r="E3464" t="s">
        <v>3799</v>
      </c>
      <c r="F3464" t="s">
        <v>414</v>
      </c>
      <c r="G3464" t="s">
        <v>15957</v>
      </c>
      <c r="H3464" t="s">
        <v>15994</v>
      </c>
      <c r="I3464">
        <v>0</v>
      </c>
      <c r="J3464" t="s">
        <v>8315</v>
      </c>
      <c r="K3464" t="s">
        <v>12271</v>
      </c>
      <c r="L3464">
        <v>27201001</v>
      </c>
      <c r="M3464">
        <v>1200200041645</v>
      </c>
    </row>
    <row r="3465" spans="1:13" x14ac:dyDescent="0.25">
      <c r="A3465">
        <v>272916657</v>
      </c>
      <c r="B3465" t="s">
        <v>3823</v>
      </c>
      <c r="C3465" t="s">
        <v>3823</v>
      </c>
      <c r="D3465" s="99" t="s">
        <v>19901</v>
      </c>
      <c r="E3465" t="s">
        <v>3825</v>
      </c>
      <c r="F3465" t="s">
        <v>414</v>
      </c>
      <c r="G3465" t="s">
        <v>15957</v>
      </c>
      <c r="H3465" t="s">
        <v>15994</v>
      </c>
      <c r="I3465">
        <v>0</v>
      </c>
      <c r="J3465" t="s">
        <v>8315</v>
      </c>
      <c r="K3465" t="s">
        <v>12274</v>
      </c>
      <c r="L3465">
        <v>27201001</v>
      </c>
      <c r="M3465">
        <v>1200200042998</v>
      </c>
    </row>
    <row r="3466" spans="1:13" x14ac:dyDescent="0.25">
      <c r="A3466">
        <v>273011298</v>
      </c>
      <c r="B3466" t="s">
        <v>3732</v>
      </c>
      <c r="C3466" t="s">
        <v>3732</v>
      </c>
      <c r="D3466" s="99" t="s">
        <v>19901</v>
      </c>
      <c r="E3466" t="s">
        <v>19610</v>
      </c>
      <c r="F3466" t="s">
        <v>321</v>
      </c>
      <c r="G3466" t="s">
        <v>15957</v>
      </c>
      <c r="H3466" t="s">
        <v>15994</v>
      </c>
      <c r="I3466">
        <v>0</v>
      </c>
      <c r="J3466" t="s">
        <v>8315</v>
      </c>
      <c r="K3466" t="s">
        <v>12277</v>
      </c>
      <c r="L3466">
        <v>27301001</v>
      </c>
      <c r="M3466">
        <v>1020202397522</v>
      </c>
    </row>
    <row r="3467" spans="1:13" x14ac:dyDescent="0.25">
      <c r="A3467">
        <v>273011330</v>
      </c>
      <c r="B3467" t="s">
        <v>19611</v>
      </c>
      <c r="C3467" t="s">
        <v>19611</v>
      </c>
      <c r="D3467" s="99" t="s">
        <v>19901</v>
      </c>
      <c r="E3467" t="s">
        <v>3728</v>
      </c>
      <c r="F3467" t="s">
        <v>321</v>
      </c>
      <c r="G3467" t="s">
        <v>15957</v>
      </c>
      <c r="H3467" t="s">
        <v>15994</v>
      </c>
      <c r="I3467">
        <v>0</v>
      </c>
      <c r="J3467" t="s">
        <v>8315</v>
      </c>
      <c r="K3467" t="s">
        <v>12280</v>
      </c>
      <c r="L3467">
        <v>27301001</v>
      </c>
      <c r="M3467">
        <v>1020202396796</v>
      </c>
    </row>
    <row r="3468" spans="1:13" x14ac:dyDescent="0.25">
      <c r="A3468">
        <v>273011770</v>
      </c>
      <c r="B3468" t="s">
        <v>19612</v>
      </c>
      <c r="C3468" t="s">
        <v>19612</v>
      </c>
      <c r="D3468" s="99" t="s">
        <v>19901</v>
      </c>
      <c r="E3468" t="s">
        <v>3736</v>
      </c>
      <c r="F3468" t="s">
        <v>321</v>
      </c>
      <c r="G3468" t="s">
        <v>15957</v>
      </c>
      <c r="H3468" t="s">
        <v>15994</v>
      </c>
      <c r="I3468">
        <v>0</v>
      </c>
      <c r="J3468" t="s">
        <v>8315</v>
      </c>
      <c r="K3468" t="s">
        <v>12282</v>
      </c>
      <c r="L3468">
        <v>27301001</v>
      </c>
      <c r="M3468">
        <v>1020202396895</v>
      </c>
    </row>
    <row r="3469" spans="1:13" x14ac:dyDescent="0.25">
      <c r="A3469">
        <v>273012157</v>
      </c>
      <c r="B3469" t="s">
        <v>19613</v>
      </c>
      <c r="C3469" t="s">
        <v>19613</v>
      </c>
      <c r="D3469" s="99" t="s">
        <v>19901</v>
      </c>
      <c r="E3469" t="s">
        <v>19614</v>
      </c>
      <c r="F3469" t="s">
        <v>325</v>
      </c>
      <c r="G3469" t="s">
        <v>15957</v>
      </c>
      <c r="H3469" t="s">
        <v>15994</v>
      </c>
      <c r="I3469">
        <v>0</v>
      </c>
      <c r="J3469" t="s">
        <v>8315</v>
      </c>
      <c r="K3469" t="s">
        <v>12284</v>
      </c>
      <c r="L3469">
        <v>27301001</v>
      </c>
      <c r="M3469">
        <v>1020202396774</v>
      </c>
    </row>
    <row r="3470" spans="1:13" x14ac:dyDescent="0.25">
      <c r="A3470">
        <v>273013577</v>
      </c>
      <c r="B3470" t="s">
        <v>19615</v>
      </c>
      <c r="C3470" t="s">
        <v>19615</v>
      </c>
      <c r="D3470" s="99" t="s">
        <v>19901</v>
      </c>
      <c r="E3470" t="s">
        <v>4703</v>
      </c>
      <c r="F3470" t="s">
        <v>321</v>
      </c>
      <c r="G3470" t="s">
        <v>15957</v>
      </c>
      <c r="H3470" t="s">
        <v>15994</v>
      </c>
      <c r="I3470">
        <v>0</v>
      </c>
      <c r="J3470" t="s">
        <v>8315</v>
      </c>
      <c r="K3470" t="s">
        <v>12291</v>
      </c>
      <c r="L3470">
        <v>27301001</v>
      </c>
      <c r="M3470">
        <v>1020202394222</v>
      </c>
    </row>
    <row r="3471" spans="1:13" x14ac:dyDescent="0.25">
      <c r="A3471">
        <v>273014997</v>
      </c>
      <c r="B3471" t="s">
        <v>19616</v>
      </c>
      <c r="C3471" t="s">
        <v>19616</v>
      </c>
      <c r="D3471" s="99" t="s">
        <v>19901</v>
      </c>
      <c r="E3471" t="s">
        <v>4675</v>
      </c>
      <c r="F3471" t="s">
        <v>321</v>
      </c>
      <c r="G3471" t="s">
        <v>15957</v>
      </c>
      <c r="H3471" t="s">
        <v>15994</v>
      </c>
      <c r="I3471">
        <v>0</v>
      </c>
      <c r="J3471" t="s">
        <v>8315</v>
      </c>
      <c r="K3471" t="s">
        <v>12293</v>
      </c>
      <c r="L3471">
        <v>27301001</v>
      </c>
      <c r="M3471">
        <v>1020202394410</v>
      </c>
    </row>
    <row r="3472" spans="1:13" x14ac:dyDescent="0.25">
      <c r="A3472">
        <v>273015165</v>
      </c>
      <c r="B3472" t="s">
        <v>19617</v>
      </c>
      <c r="C3472" t="s">
        <v>19617</v>
      </c>
      <c r="D3472" s="99" t="s">
        <v>19901</v>
      </c>
      <c r="E3472" t="s">
        <v>3705</v>
      </c>
      <c r="F3472" t="s">
        <v>321</v>
      </c>
      <c r="G3472" t="s">
        <v>15957</v>
      </c>
      <c r="H3472" t="s">
        <v>15994</v>
      </c>
      <c r="I3472">
        <v>0</v>
      </c>
      <c r="J3472" t="s">
        <v>8315</v>
      </c>
      <c r="K3472" t="s">
        <v>12295</v>
      </c>
      <c r="L3472">
        <v>27301001</v>
      </c>
      <c r="M3472">
        <v>1020202399062</v>
      </c>
    </row>
    <row r="3473" spans="1:13" x14ac:dyDescent="0.25">
      <c r="A3473">
        <v>273015736</v>
      </c>
      <c r="B3473" t="s">
        <v>19618</v>
      </c>
      <c r="C3473" t="s">
        <v>19618</v>
      </c>
      <c r="D3473" s="99" t="s">
        <v>19901</v>
      </c>
      <c r="E3473" t="s">
        <v>19619</v>
      </c>
      <c r="F3473" t="s">
        <v>325</v>
      </c>
      <c r="G3473" t="s">
        <v>15957</v>
      </c>
      <c r="H3473" t="s">
        <v>15994</v>
      </c>
      <c r="I3473">
        <v>0</v>
      </c>
      <c r="J3473" t="s">
        <v>8315</v>
      </c>
      <c r="K3473" t="s">
        <v>19620</v>
      </c>
      <c r="L3473">
        <v>27301001</v>
      </c>
      <c r="M3473">
        <v>1020202398820</v>
      </c>
    </row>
    <row r="3474" spans="1:13" x14ac:dyDescent="0.25">
      <c r="A3474">
        <v>273016747</v>
      </c>
      <c r="B3474" t="s">
        <v>19621</v>
      </c>
      <c r="C3474" t="s">
        <v>19621</v>
      </c>
      <c r="D3474" s="99" t="s">
        <v>19901</v>
      </c>
      <c r="E3474" t="s">
        <v>3688</v>
      </c>
      <c r="F3474" t="s">
        <v>321</v>
      </c>
      <c r="G3474" t="s">
        <v>15957</v>
      </c>
      <c r="H3474" t="s">
        <v>15994</v>
      </c>
      <c r="I3474">
        <v>0</v>
      </c>
      <c r="J3474" t="s">
        <v>8315</v>
      </c>
      <c r="K3474" t="s">
        <v>12301</v>
      </c>
      <c r="L3474">
        <v>27301001</v>
      </c>
      <c r="M3474">
        <v>1020202397710</v>
      </c>
    </row>
    <row r="3475" spans="1:13" x14ac:dyDescent="0.25">
      <c r="A3475">
        <v>273019240</v>
      </c>
      <c r="B3475" t="s">
        <v>19622</v>
      </c>
      <c r="C3475" t="s">
        <v>19622</v>
      </c>
      <c r="D3475" s="99" t="s">
        <v>19901</v>
      </c>
      <c r="E3475" t="s">
        <v>4181</v>
      </c>
      <c r="F3475" t="s">
        <v>321</v>
      </c>
      <c r="G3475" t="s">
        <v>15957</v>
      </c>
      <c r="H3475" t="s">
        <v>15994</v>
      </c>
      <c r="I3475">
        <v>0</v>
      </c>
      <c r="J3475" t="s">
        <v>8315</v>
      </c>
      <c r="K3475" t="s">
        <v>12303</v>
      </c>
      <c r="L3475">
        <v>27301001</v>
      </c>
      <c r="M3475">
        <v>1020202397192</v>
      </c>
    </row>
    <row r="3476" spans="1:13" x14ac:dyDescent="0.25">
      <c r="A3476">
        <v>273019770</v>
      </c>
      <c r="B3476" t="s">
        <v>3740</v>
      </c>
      <c r="C3476" t="s">
        <v>3740</v>
      </c>
      <c r="D3476" s="99" t="s">
        <v>19901</v>
      </c>
      <c r="E3476" t="s">
        <v>3742</v>
      </c>
      <c r="F3476" t="s">
        <v>321</v>
      </c>
      <c r="G3476" t="s">
        <v>15957</v>
      </c>
      <c r="H3476" t="s">
        <v>15994</v>
      </c>
      <c r="I3476">
        <v>0</v>
      </c>
      <c r="J3476" t="s">
        <v>8315</v>
      </c>
      <c r="K3476" t="s">
        <v>12306</v>
      </c>
      <c r="L3476">
        <v>27301001</v>
      </c>
      <c r="M3476">
        <v>1030203723703</v>
      </c>
    </row>
    <row r="3477" spans="1:13" x14ac:dyDescent="0.25">
      <c r="A3477">
        <v>273020687</v>
      </c>
      <c r="B3477" t="s">
        <v>19623</v>
      </c>
      <c r="C3477" t="s">
        <v>19623</v>
      </c>
      <c r="D3477" s="99" t="s">
        <v>19901</v>
      </c>
      <c r="E3477" t="s">
        <v>3691</v>
      </c>
      <c r="F3477" t="s">
        <v>321</v>
      </c>
      <c r="G3477" t="s">
        <v>15957</v>
      </c>
      <c r="H3477" t="s">
        <v>15994</v>
      </c>
      <c r="I3477">
        <v>0</v>
      </c>
      <c r="J3477" t="s">
        <v>8315</v>
      </c>
      <c r="K3477" t="s">
        <v>12310</v>
      </c>
      <c r="L3477">
        <v>27301001</v>
      </c>
      <c r="M3477">
        <v>1030203723769</v>
      </c>
    </row>
    <row r="3478" spans="1:13" x14ac:dyDescent="0.25">
      <c r="A3478">
        <v>273020704</v>
      </c>
      <c r="B3478" t="s">
        <v>19624</v>
      </c>
      <c r="C3478" t="s">
        <v>19624</v>
      </c>
      <c r="D3478" s="99" t="s">
        <v>19901</v>
      </c>
      <c r="E3478" t="s">
        <v>19625</v>
      </c>
      <c r="F3478" t="s">
        <v>321</v>
      </c>
      <c r="G3478" t="s">
        <v>15957</v>
      </c>
      <c r="H3478" t="s">
        <v>15994</v>
      </c>
      <c r="I3478">
        <v>0</v>
      </c>
      <c r="J3478" t="s">
        <v>8315</v>
      </c>
      <c r="K3478" t="s">
        <v>12311</v>
      </c>
      <c r="L3478">
        <v>27301001</v>
      </c>
      <c r="M3478">
        <v>1020202396400</v>
      </c>
    </row>
    <row r="3479" spans="1:13" x14ac:dyDescent="0.25">
      <c r="A3479">
        <v>273020790</v>
      </c>
      <c r="B3479" t="s">
        <v>3709</v>
      </c>
      <c r="C3479" t="s">
        <v>3709</v>
      </c>
      <c r="D3479" s="99" t="s">
        <v>19901</v>
      </c>
      <c r="E3479" t="s">
        <v>3711</v>
      </c>
      <c r="F3479" t="s">
        <v>321</v>
      </c>
      <c r="G3479" t="s">
        <v>15957</v>
      </c>
      <c r="H3479" t="s">
        <v>15994</v>
      </c>
      <c r="I3479">
        <v>0</v>
      </c>
      <c r="J3479" t="s">
        <v>8315</v>
      </c>
      <c r="K3479" t="s">
        <v>12313</v>
      </c>
      <c r="L3479">
        <v>27301001</v>
      </c>
      <c r="M3479">
        <v>1020202396345</v>
      </c>
    </row>
    <row r="3480" spans="1:13" x14ac:dyDescent="0.25">
      <c r="A3480">
        <v>273020817</v>
      </c>
      <c r="B3480" t="s">
        <v>3695</v>
      </c>
      <c r="C3480" t="s">
        <v>3695</v>
      </c>
      <c r="D3480" s="99" t="s">
        <v>19901</v>
      </c>
      <c r="E3480" t="s">
        <v>12316</v>
      </c>
      <c r="F3480" t="s">
        <v>321</v>
      </c>
      <c r="G3480" t="s">
        <v>15957</v>
      </c>
      <c r="H3480" t="s">
        <v>15994</v>
      </c>
      <c r="I3480">
        <v>0</v>
      </c>
      <c r="J3480" t="s">
        <v>8315</v>
      </c>
      <c r="K3480" t="s">
        <v>12315</v>
      </c>
      <c r="L3480">
        <v>27301001</v>
      </c>
      <c r="M3480">
        <v>1020202396389</v>
      </c>
    </row>
    <row r="3481" spans="1:13" x14ac:dyDescent="0.25">
      <c r="A3481">
        <v>273020824</v>
      </c>
      <c r="B3481" t="s">
        <v>19626</v>
      </c>
      <c r="C3481" t="s">
        <v>19626</v>
      </c>
      <c r="D3481" s="99" t="s">
        <v>19901</v>
      </c>
      <c r="E3481" t="s">
        <v>3708</v>
      </c>
      <c r="F3481" t="s">
        <v>321</v>
      </c>
      <c r="G3481" t="s">
        <v>15957</v>
      </c>
      <c r="H3481" t="s">
        <v>15994</v>
      </c>
      <c r="I3481">
        <v>0</v>
      </c>
      <c r="J3481" t="s">
        <v>8315</v>
      </c>
      <c r="K3481" t="s">
        <v>12317</v>
      </c>
      <c r="L3481">
        <v>27301001</v>
      </c>
      <c r="M3481">
        <v>1020202396477</v>
      </c>
    </row>
    <row r="3482" spans="1:13" x14ac:dyDescent="0.25">
      <c r="A3482">
        <v>273021433</v>
      </c>
      <c r="B3482" t="s">
        <v>3714</v>
      </c>
      <c r="C3482" t="s">
        <v>3714</v>
      </c>
      <c r="D3482" s="99" t="s">
        <v>19901</v>
      </c>
      <c r="E3482" t="s">
        <v>3716</v>
      </c>
      <c r="F3482" t="s">
        <v>657</v>
      </c>
      <c r="G3482" t="s">
        <v>15957</v>
      </c>
      <c r="H3482" t="s">
        <v>15994</v>
      </c>
      <c r="I3482">
        <v>0</v>
      </c>
      <c r="J3482" t="s">
        <v>8315</v>
      </c>
      <c r="K3482" t="s">
        <v>12319</v>
      </c>
      <c r="L3482">
        <v>27301001</v>
      </c>
      <c r="M3482">
        <v>1030203722670</v>
      </c>
    </row>
    <row r="3483" spans="1:13" x14ac:dyDescent="0.25">
      <c r="A3483">
        <v>273021553</v>
      </c>
      <c r="B3483" t="s">
        <v>19627</v>
      </c>
      <c r="C3483" t="s">
        <v>19627</v>
      </c>
      <c r="D3483" s="99" t="s">
        <v>19901</v>
      </c>
      <c r="E3483" t="s">
        <v>3694</v>
      </c>
      <c r="F3483" t="s">
        <v>321</v>
      </c>
      <c r="G3483" t="s">
        <v>15957</v>
      </c>
      <c r="H3483" t="s">
        <v>15994</v>
      </c>
      <c r="I3483">
        <v>0</v>
      </c>
      <c r="J3483" t="s">
        <v>8315</v>
      </c>
      <c r="K3483" t="s">
        <v>12321</v>
      </c>
      <c r="L3483">
        <v>27301001</v>
      </c>
      <c r="M3483">
        <v>1020202397456</v>
      </c>
    </row>
    <row r="3484" spans="1:13" x14ac:dyDescent="0.25">
      <c r="A3484">
        <v>273022028</v>
      </c>
      <c r="B3484" t="s">
        <v>19628</v>
      </c>
      <c r="C3484" t="s">
        <v>19628</v>
      </c>
      <c r="D3484" s="99" t="s">
        <v>19901</v>
      </c>
      <c r="E3484" t="s">
        <v>3702</v>
      </c>
      <c r="F3484" t="s">
        <v>321</v>
      </c>
      <c r="G3484" t="s">
        <v>15957</v>
      </c>
      <c r="H3484" t="s">
        <v>15994</v>
      </c>
      <c r="I3484">
        <v>0</v>
      </c>
      <c r="J3484" t="s">
        <v>8315</v>
      </c>
      <c r="K3484" t="s">
        <v>12323</v>
      </c>
      <c r="L3484">
        <v>27301001</v>
      </c>
      <c r="M3484">
        <v>1030203723110</v>
      </c>
    </row>
    <row r="3485" spans="1:13" x14ac:dyDescent="0.25">
      <c r="A3485">
        <v>273024931</v>
      </c>
      <c r="B3485" t="s">
        <v>3720</v>
      </c>
      <c r="C3485" t="s">
        <v>3720</v>
      </c>
      <c r="D3485" s="99" t="s">
        <v>19901</v>
      </c>
      <c r="E3485" t="s">
        <v>3722</v>
      </c>
      <c r="F3485" t="s">
        <v>321</v>
      </c>
      <c r="G3485" t="s">
        <v>15957</v>
      </c>
      <c r="H3485" t="s">
        <v>15994</v>
      </c>
      <c r="I3485">
        <v>0</v>
      </c>
      <c r="J3485" t="s">
        <v>8315</v>
      </c>
      <c r="K3485" t="s">
        <v>12325</v>
      </c>
      <c r="L3485">
        <v>27301001</v>
      </c>
      <c r="M3485">
        <v>1020202395036</v>
      </c>
    </row>
    <row r="3486" spans="1:13" x14ac:dyDescent="0.25">
      <c r="A3486">
        <v>273025773</v>
      </c>
      <c r="B3486" t="s">
        <v>19629</v>
      </c>
      <c r="C3486" t="s">
        <v>19629</v>
      </c>
      <c r="D3486" s="99" t="s">
        <v>19901</v>
      </c>
      <c r="E3486" t="s">
        <v>841</v>
      </c>
      <c r="F3486" t="s">
        <v>321</v>
      </c>
      <c r="G3486" t="s">
        <v>15957</v>
      </c>
      <c r="H3486" t="s">
        <v>15994</v>
      </c>
      <c r="I3486">
        <v>0</v>
      </c>
      <c r="J3486" t="s">
        <v>8315</v>
      </c>
      <c r="K3486" t="s">
        <v>12326</v>
      </c>
      <c r="L3486">
        <v>27301001</v>
      </c>
      <c r="M3486">
        <v>1030203722405</v>
      </c>
    </row>
    <row r="3487" spans="1:13" x14ac:dyDescent="0.25">
      <c r="A3487">
        <v>273026350</v>
      </c>
      <c r="B3487" t="s">
        <v>19630</v>
      </c>
      <c r="C3487" t="s">
        <v>19630</v>
      </c>
      <c r="D3487" s="99" t="s">
        <v>19901</v>
      </c>
      <c r="E3487" t="s">
        <v>3713</v>
      </c>
      <c r="F3487" t="s">
        <v>321</v>
      </c>
      <c r="G3487" t="s">
        <v>15957</v>
      </c>
      <c r="H3487" t="s">
        <v>15994</v>
      </c>
      <c r="I3487">
        <v>0</v>
      </c>
      <c r="J3487" t="s">
        <v>8315</v>
      </c>
      <c r="K3487" t="s">
        <v>12329</v>
      </c>
      <c r="L3487">
        <v>27301001</v>
      </c>
      <c r="M3487">
        <v>1030203726816</v>
      </c>
    </row>
    <row r="3488" spans="1:13" x14ac:dyDescent="0.25">
      <c r="A3488">
        <v>273027570</v>
      </c>
      <c r="B3488" t="s">
        <v>19631</v>
      </c>
      <c r="C3488" t="s">
        <v>19631</v>
      </c>
      <c r="D3488" s="99" t="s">
        <v>19901</v>
      </c>
      <c r="E3488" t="s">
        <v>4267</v>
      </c>
      <c r="F3488" t="s">
        <v>566</v>
      </c>
      <c r="G3488" t="s">
        <v>15957</v>
      </c>
      <c r="H3488" t="s">
        <v>15994</v>
      </c>
      <c r="I3488">
        <v>0</v>
      </c>
      <c r="J3488" t="s">
        <v>8315</v>
      </c>
      <c r="K3488" t="s">
        <v>12331</v>
      </c>
      <c r="L3488">
        <v>27301001</v>
      </c>
      <c r="M3488">
        <v>1020202394783</v>
      </c>
    </row>
    <row r="3489" spans="1:13" x14ac:dyDescent="0.25">
      <c r="A3489">
        <v>273027957</v>
      </c>
      <c r="B3489" t="s">
        <v>19632</v>
      </c>
      <c r="C3489" t="s">
        <v>19632</v>
      </c>
      <c r="D3489" s="99" t="s">
        <v>19901</v>
      </c>
      <c r="E3489" t="s">
        <v>3748</v>
      </c>
      <c r="F3489" t="s">
        <v>321</v>
      </c>
      <c r="G3489" t="s">
        <v>15957</v>
      </c>
      <c r="H3489" t="s">
        <v>15994</v>
      </c>
      <c r="I3489">
        <v>0</v>
      </c>
      <c r="J3489" t="s">
        <v>8315</v>
      </c>
      <c r="K3489" t="s">
        <v>12334</v>
      </c>
      <c r="L3489">
        <v>27301001</v>
      </c>
      <c r="M3489">
        <v>1020202398754</v>
      </c>
    </row>
    <row r="3490" spans="1:13" x14ac:dyDescent="0.25">
      <c r="A3490">
        <v>273028005</v>
      </c>
      <c r="B3490" t="s">
        <v>4398</v>
      </c>
      <c r="C3490" t="s">
        <v>4398</v>
      </c>
      <c r="D3490" s="99" t="s">
        <v>19901</v>
      </c>
      <c r="E3490" t="s">
        <v>4400</v>
      </c>
      <c r="F3490" t="s">
        <v>414</v>
      </c>
      <c r="G3490" t="s">
        <v>15957</v>
      </c>
      <c r="H3490" t="s">
        <v>15994</v>
      </c>
      <c r="I3490">
        <v>0</v>
      </c>
      <c r="J3490" t="s">
        <v>8315</v>
      </c>
      <c r="K3490" t="s">
        <v>12336</v>
      </c>
      <c r="L3490">
        <v>27301001</v>
      </c>
      <c r="M3490">
        <v>1020202395190</v>
      </c>
    </row>
    <row r="3491" spans="1:13" x14ac:dyDescent="0.25">
      <c r="A3491">
        <v>273028083</v>
      </c>
      <c r="B3491" t="s">
        <v>4046</v>
      </c>
      <c r="C3491" t="s">
        <v>4046</v>
      </c>
      <c r="D3491" s="99" t="s">
        <v>19901</v>
      </c>
      <c r="E3491" t="s">
        <v>19633</v>
      </c>
      <c r="F3491" t="s">
        <v>921</v>
      </c>
      <c r="G3491" t="s">
        <v>15957</v>
      </c>
      <c r="H3491" t="s">
        <v>15994</v>
      </c>
      <c r="I3491">
        <v>0</v>
      </c>
      <c r="J3491" t="s">
        <v>8315</v>
      </c>
      <c r="K3491" t="s">
        <v>12337</v>
      </c>
      <c r="L3491">
        <v>27301001</v>
      </c>
      <c r="M3491">
        <v>1020202396752</v>
      </c>
    </row>
    <row r="3492" spans="1:13" x14ac:dyDescent="0.25">
      <c r="A3492">
        <v>273028090</v>
      </c>
      <c r="B3492" t="s">
        <v>4317</v>
      </c>
      <c r="C3492" t="s">
        <v>4317</v>
      </c>
      <c r="D3492" s="99" t="s">
        <v>19901</v>
      </c>
      <c r="E3492" t="s">
        <v>19634</v>
      </c>
      <c r="F3492" t="s">
        <v>414</v>
      </c>
      <c r="G3492" t="s">
        <v>15957</v>
      </c>
      <c r="H3492" t="s">
        <v>15994</v>
      </c>
      <c r="I3492">
        <v>0</v>
      </c>
      <c r="J3492" t="s">
        <v>8315</v>
      </c>
      <c r="K3492" t="s">
        <v>12339</v>
      </c>
      <c r="L3492">
        <v>27301001</v>
      </c>
      <c r="M3492">
        <v>1020202396763</v>
      </c>
    </row>
    <row r="3493" spans="1:13" x14ac:dyDescent="0.25">
      <c r="A3493">
        <v>273028100</v>
      </c>
      <c r="B3493" t="s">
        <v>3931</v>
      </c>
      <c r="C3493" t="s">
        <v>3931</v>
      </c>
      <c r="D3493" s="99" t="s">
        <v>19901</v>
      </c>
      <c r="E3493" t="s">
        <v>3933</v>
      </c>
      <c r="F3493" t="s">
        <v>414</v>
      </c>
      <c r="G3493" t="s">
        <v>15957</v>
      </c>
      <c r="H3493" t="s">
        <v>15994</v>
      </c>
      <c r="I3493">
        <v>0</v>
      </c>
      <c r="J3493" t="s">
        <v>8315</v>
      </c>
      <c r="K3493" t="s">
        <v>12341</v>
      </c>
      <c r="L3493">
        <v>27301001</v>
      </c>
      <c r="M3493">
        <v>1030203722460</v>
      </c>
    </row>
    <row r="3494" spans="1:13" x14ac:dyDescent="0.25">
      <c r="A3494">
        <v>273028118</v>
      </c>
      <c r="B3494" t="s">
        <v>3955</v>
      </c>
      <c r="C3494" t="s">
        <v>3955</v>
      </c>
      <c r="D3494" s="99" t="s">
        <v>19901</v>
      </c>
      <c r="E3494" t="s">
        <v>3957</v>
      </c>
      <c r="F3494" t="s">
        <v>414</v>
      </c>
      <c r="G3494" t="s">
        <v>15957</v>
      </c>
      <c r="H3494" t="s">
        <v>15994</v>
      </c>
      <c r="I3494">
        <v>0</v>
      </c>
      <c r="J3494" t="s">
        <v>8315</v>
      </c>
      <c r="K3494" t="s">
        <v>12343</v>
      </c>
      <c r="L3494">
        <v>27301001</v>
      </c>
      <c r="M3494">
        <v>1030203724341</v>
      </c>
    </row>
    <row r="3495" spans="1:13" x14ac:dyDescent="0.25">
      <c r="A3495">
        <v>273028125</v>
      </c>
      <c r="B3495" t="s">
        <v>4395</v>
      </c>
      <c r="C3495" t="s">
        <v>4395</v>
      </c>
      <c r="D3495" s="99" t="s">
        <v>19901</v>
      </c>
      <c r="E3495" t="s">
        <v>4397</v>
      </c>
      <c r="F3495" t="s">
        <v>414</v>
      </c>
      <c r="G3495" t="s">
        <v>15957</v>
      </c>
      <c r="H3495" t="s">
        <v>15994</v>
      </c>
      <c r="I3495">
        <v>0</v>
      </c>
      <c r="J3495" t="s">
        <v>8315</v>
      </c>
      <c r="K3495" t="s">
        <v>12344</v>
      </c>
      <c r="L3495">
        <v>27301001</v>
      </c>
      <c r="M3495">
        <v>1020202397951</v>
      </c>
    </row>
    <row r="3496" spans="1:13" x14ac:dyDescent="0.25">
      <c r="A3496">
        <v>273028140</v>
      </c>
      <c r="B3496" t="s">
        <v>4101</v>
      </c>
      <c r="C3496" t="s">
        <v>4101</v>
      </c>
      <c r="D3496" s="99" t="s">
        <v>19901</v>
      </c>
      <c r="E3496" t="s">
        <v>4103</v>
      </c>
      <c r="F3496" t="s">
        <v>1121</v>
      </c>
      <c r="G3496" t="s">
        <v>15957</v>
      </c>
      <c r="H3496" t="s">
        <v>15994</v>
      </c>
      <c r="I3496">
        <v>0</v>
      </c>
      <c r="J3496" t="s">
        <v>8315</v>
      </c>
      <c r="K3496" t="s">
        <v>12346</v>
      </c>
      <c r="L3496">
        <v>27301001</v>
      </c>
      <c r="M3496">
        <v>1020202398292</v>
      </c>
    </row>
    <row r="3497" spans="1:13" x14ac:dyDescent="0.25">
      <c r="A3497">
        <v>273028157</v>
      </c>
      <c r="B3497" t="s">
        <v>4188</v>
      </c>
      <c r="C3497" t="s">
        <v>4188</v>
      </c>
      <c r="D3497" s="99" t="s">
        <v>19901</v>
      </c>
      <c r="E3497" t="s">
        <v>4190</v>
      </c>
      <c r="F3497" t="s">
        <v>921</v>
      </c>
      <c r="G3497" t="s">
        <v>15957</v>
      </c>
      <c r="H3497" t="s">
        <v>15994</v>
      </c>
      <c r="I3497">
        <v>0</v>
      </c>
      <c r="J3497" t="s">
        <v>8315</v>
      </c>
      <c r="K3497" t="s">
        <v>12347</v>
      </c>
      <c r="L3497">
        <v>27301001</v>
      </c>
      <c r="M3497">
        <v>1020202397930</v>
      </c>
    </row>
    <row r="3498" spans="1:13" x14ac:dyDescent="0.25">
      <c r="A3498">
        <v>273028164</v>
      </c>
      <c r="B3498" t="s">
        <v>4055</v>
      </c>
      <c r="C3498" t="s">
        <v>4055</v>
      </c>
      <c r="D3498" s="99" t="s">
        <v>19901</v>
      </c>
      <c r="E3498" t="s">
        <v>4057</v>
      </c>
      <c r="F3498" t="s">
        <v>1121</v>
      </c>
      <c r="G3498" t="s">
        <v>15957</v>
      </c>
      <c r="H3498" t="s">
        <v>15994</v>
      </c>
      <c r="I3498">
        <v>0</v>
      </c>
      <c r="J3498" t="s">
        <v>8315</v>
      </c>
      <c r="K3498" t="s">
        <v>12348</v>
      </c>
      <c r="L3498">
        <v>27301001</v>
      </c>
      <c r="M3498">
        <v>1020202397962</v>
      </c>
    </row>
    <row r="3499" spans="1:13" x14ac:dyDescent="0.25">
      <c r="A3499">
        <v>273028502</v>
      </c>
      <c r="B3499" t="s">
        <v>3743</v>
      </c>
      <c r="C3499" t="s">
        <v>3743</v>
      </c>
      <c r="D3499" s="99" t="s">
        <v>19901</v>
      </c>
      <c r="E3499" t="s">
        <v>3745</v>
      </c>
      <c r="F3499" t="s">
        <v>321</v>
      </c>
      <c r="G3499" t="s">
        <v>15957</v>
      </c>
      <c r="H3499" t="s">
        <v>15994</v>
      </c>
      <c r="I3499">
        <v>0</v>
      </c>
      <c r="J3499" t="s">
        <v>8315</v>
      </c>
      <c r="K3499" t="s">
        <v>12349</v>
      </c>
      <c r="L3499">
        <v>27301001</v>
      </c>
      <c r="M3499">
        <v>1020202399315</v>
      </c>
    </row>
    <row r="3500" spans="1:13" x14ac:dyDescent="0.25">
      <c r="A3500">
        <v>273028510</v>
      </c>
      <c r="B3500" t="s">
        <v>4694</v>
      </c>
      <c r="C3500" t="s">
        <v>4694</v>
      </c>
      <c r="D3500" s="99" t="s">
        <v>19901</v>
      </c>
      <c r="E3500" t="s">
        <v>4696</v>
      </c>
      <c r="F3500" t="s">
        <v>414</v>
      </c>
      <c r="G3500" t="s">
        <v>15957</v>
      </c>
      <c r="H3500" t="s">
        <v>15994</v>
      </c>
      <c r="I3500">
        <v>0</v>
      </c>
      <c r="J3500" t="s">
        <v>8315</v>
      </c>
      <c r="K3500" t="s">
        <v>12351</v>
      </c>
      <c r="L3500">
        <v>27301001</v>
      </c>
      <c r="M3500">
        <v>1020202396730</v>
      </c>
    </row>
    <row r="3501" spans="1:13" x14ac:dyDescent="0.25">
      <c r="A3501">
        <v>273028728</v>
      </c>
      <c r="B3501" t="s">
        <v>4049</v>
      </c>
      <c r="C3501" t="s">
        <v>4049</v>
      </c>
      <c r="D3501" s="99" t="s">
        <v>19901</v>
      </c>
      <c r="E3501" t="s">
        <v>4051</v>
      </c>
      <c r="F3501" t="s">
        <v>414</v>
      </c>
      <c r="G3501" t="s">
        <v>15957</v>
      </c>
      <c r="H3501" t="s">
        <v>15994</v>
      </c>
      <c r="I3501">
        <v>0</v>
      </c>
      <c r="J3501" t="s">
        <v>8315</v>
      </c>
      <c r="K3501" t="s">
        <v>12352</v>
      </c>
      <c r="L3501">
        <v>27301001</v>
      </c>
      <c r="M3501">
        <v>1030203725045</v>
      </c>
    </row>
    <row r="3502" spans="1:13" x14ac:dyDescent="0.25">
      <c r="A3502">
        <v>273028735</v>
      </c>
      <c r="B3502" t="s">
        <v>19635</v>
      </c>
      <c r="C3502" t="s">
        <v>19635</v>
      </c>
      <c r="D3502" s="99" t="s">
        <v>19901</v>
      </c>
      <c r="E3502" t="s">
        <v>3906</v>
      </c>
      <c r="F3502" t="s">
        <v>414</v>
      </c>
      <c r="G3502" t="s">
        <v>15957</v>
      </c>
      <c r="H3502" t="s">
        <v>15994</v>
      </c>
      <c r="I3502">
        <v>0</v>
      </c>
      <c r="J3502" t="s">
        <v>8315</v>
      </c>
      <c r="K3502" t="s">
        <v>12354</v>
      </c>
      <c r="L3502">
        <v>27301001</v>
      </c>
      <c r="M3502">
        <v>1020202397984</v>
      </c>
    </row>
    <row r="3503" spans="1:13" x14ac:dyDescent="0.25">
      <c r="A3503">
        <v>273028990</v>
      </c>
      <c r="B3503" t="s">
        <v>4185</v>
      </c>
      <c r="C3503" t="s">
        <v>4185</v>
      </c>
      <c r="D3503" s="99" t="s">
        <v>19901</v>
      </c>
      <c r="E3503" t="s">
        <v>4187</v>
      </c>
      <c r="F3503" t="s">
        <v>921</v>
      </c>
      <c r="G3503" t="s">
        <v>15957</v>
      </c>
      <c r="H3503" t="s">
        <v>15994</v>
      </c>
      <c r="I3503">
        <v>0</v>
      </c>
      <c r="J3503" t="s">
        <v>8315</v>
      </c>
      <c r="K3503" t="s">
        <v>12357</v>
      </c>
      <c r="L3503">
        <v>27301001</v>
      </c>
      <c r="M3503">
        <v>1020202397918</v>
      </c>
    </row>
    <row r="3504" spans="1:13" x14ac:dyDescent="0.25">
      <c r="A3504">
        <v>273029129</v>
      </c>
      <c r="B3504" t="s">
        <v>3697</v>
      </c>
      <c r="C3504" t="s">
        <v>3697</v>
      </c>
      <c r="D3504" s="99" t="s">
        <v>19901</v>
      </c>
      <c r="E3504" t="s">
        <v>19636</v>
      </c>
      <c r="F3504" t="s">
        <v>321</v>
      </c>
      <c r="G3504" t="s">
        <v>15957</v>
      </c>
      <c r="H3504" t="s">
        <v>15994</v>
      </c>
      <c r="I3504">
        <v>0</v>
      </c>
      <c r="J3504" t="s">
        <v>8315</v>
      </c>
      <c r="K3504" t="s">
        <v>12358</v>
      </c>
      <c r="L3504">
        <v>27301001</v>
      </c>
      <c r="M3504">
        <v>1020202397071</v>
      </c>
    </row>
    <row r="3505" spans="1:13" x14ac:dyDescent="0.25">
      <c r="A3505">
        <v>273029175</v>
      </c>
      <c r="B3505" t="s">
        <v>4545</v>
      </c>
      <c r="C3505" t="s">
        <v>4545</v>
      </c>
      <c r="D3505" s="99" t="s">
        <v>19901</v>
      </c>
      <c r="E3505" t="s">
        <v>4547</v>
      </c>
      <c r="F3505" t="s">
        <v>414</v>
      </c>
      <c r="G3505" t="s">
        <v>15957</v>
      </c>
      <c r="H3505" t="s">
        <v>15994</v>
      </c>
      <c r="I3505">
        <v>0</v>
      </c>
      <c r="J3505" t="s">
        <v>8315</v>
      </c>
      <c r="K3505" t="s">
        <v>12359</v>
      </c>
      <c r="L3505">
        <v>27301001</v>
      </c>
      <c r="M3505">
        <v>1020202398809</v>
      </c>
    </row>
    <row r="3506" spans="1:13" x14ac:dyDescent="0.25">
      <c r="A3506">
        <v>273029288</v>
      </c>
      <c r="B3506" t="s">
        <v>3717</v>
      </c>
      <c r="C3506" t="s">
        <v>3717</v>
      </c>
      <c r="D3506" s="99" t="s">
        <v>19901</v>
      </c>
      <c r="E3506" t="s">
        <v>3719</v>
      </c>
      <c r="F3506" t="s">
        <v>566</v>
      </c>
      <c r="G3506" t="s">
        <v>15957</v>
      </c>
      <c r="H3506" t="s">
        <v>15994</v>
      </c>
      <c r="I3506">
        <v>0</v>
      </c>
      <c r="J3506" t="s">
        <v>8315</v>
      </c>
      <c r="K3506" t="s">
        <v>12361</v>
      </c>
      <c r="L3506">
        <v>27301001</v>
      </c>
      <c r="M3506">
        <v>1030203726046</v>
      </c>
    </row>
    <row r="3507" spans="1:13" x14ac:dyDescent="0.25">
      <c r="A3507">
        <v>273029400</v>
      </c>
      <c r="B3507" t="s">
        <v>3729</v>
      </c>
      <c r="C3507" t="s">
        <v>3729</v>
      </c>
      <c r="D3507" s="99" t="s">
        <v>19901</v>
      </c>
      <c r="E3507" t="s">
        <v>3731</v>
      </c>
      <c r="F3507" t="s">
        <v>321</v>
      </c>
      <c r="G3507" t="s">
        <v>15957</v>
      </c>
      <c r="H3507" t="s">
        <v>15994</v>
      </c>
      <c r="I3507">
        <v>0</v>
      </c>
      <c r="J3507" t="s">
        <v>8315</v>
      </c>
      <c r="K3507" t="s">
        <v>12362</v>
      </c>
      <c r="L3507">
        <v>27301001</v>
      </c>
      <c r="M3507">
        <v>1020202396785</v>
      </c>
    </row>
    <row r="3508" spans="1:13" x14ac:dyDescent="0.25">
      <c r="A3508">
        <v>273029545</v>
      </c>
      <c r="B3508" t="s">
        <v>19637</v>
      </c>
      <c r="C3508" t="s">
        <v>19637</v>
      </c>
      <c r="D3508" s="99" t="s">
        <v>19901</v>
      </c>
      <c r="E3508" t="s">
        <v>4783</v>
      </c>
      <c r="F3508" t="s">
        <v>321</v>
      </c>
      <c r="G3508" t="s">
        <v>15957</v>
      </c>
      <c r="H3508" t="s">
        <v>15994</v>
      </c>
      <c r="I3508">
        <v>0</v>
      </c>
      <c r="J3508" t="s">
        <v>8315</v>
      </c>
      <c r="K3508" t="s">
        <v>12364</v>
      </c>
      <c r="L3508">
        <v>27301001</v>
      </c>
      <c r="M3508">
        <v>1020202399381</v>
      </c>
    </row>
    <row r="3509" spans="1:13" x14ac:dyDescent="0.25">
      <c r="A3509">
        <v>273032474</v>
      </c>
      <c r="B3509" t="s">
        <v>4200</v>
      </c>
      <c r="C3509" t="s">
        <v>4200</v>
      </c>
      <c r="D3509" s="99" t="s">
        <v>19901</v>
      </c>
      <c r="E3509" t="s">
        <v>4202</v>
      </c>
      <c r="F3509" t="s">
        <v>414</v>
      </c>
      <c r="G3509" t="s">
        <v>15957</v>
      </c>
      <c r="H3509" t="s">
        <v>15994</v>
      </c>
      <c r="I3509">
        <v>0</v>
      </c>
      <c r="J3509" t="s">
        <v>8315</v>
      </c>
      <c r="K3509" t="s">
        <v>12366</v>
      </c>
      <c r="L3509">
        <v>27301001</v>
      </c>
      <c r="M3509">
        <v>1020202394552</v>
      </c>
    </row>
    <row r="3510" spans="1:13" x14ac:dyDescent="0.25">
      <c r="A3510">
        <v>273032481</v>
      </c>
      <c r="B3510" t="s">
        <v>4240</v>
      </c>
      <c r="C3510" t="s">
        <v>4240</v>
      </c>
      <c r="D3510" s="99" t="s">
        <v>19901</v>
      </c>
      <c r="E3510" t="s">
        <v>19638</v>
      </c>
      <c r="F3510" t="s">
        <v>921</v>
      </c>
      <c r="G3510" t="s">
        <v>15957</v>
      </c>
      <c r="H3510" t="s">
        <v>15994</v>
      </c>
      <c r="I3510">
        <v>0</v>
      </c>
      <c r="J3510" t="s">
        <v>8315</v>
      </c>
      <c r="K3510" t="s">
        <v>12368</v>
      </c>
      <c r="L3510">
        <v>27301001</v>
      </c>
      <c r="M3510">
        <v>1020202396059</v>
      </c>
    </row>
    <row r="3511" spans="1:13" x14ac:dyDescent="0.25">
      <c r="A3511">
        <v>273032509</v>
      </c>
      <c r="B3511" t="s">
        <v>4540</v>
      </c>
      <c r="C3511" t="s">
        <v>4540</v>
      </c>
      <c r="D3511" s="99" t="s">
        <v>19901</v>
      </c>
      <c r="E3511" t="s">
        <v>4542</v>
      </c>
      <c r="F3511" t="s">
        <v>414</v>
      </c>
      <c r="G3511" t="s">
        <v>15957</v>
      </c>
      <c r="H3511" t="s">
        <v>15994</v>
      </c>
      <c r="I3511">
        <v>0</v>
      </c>
      <c r="J3511" t="s">
        <v>8315</v>
      </c>
      <c r="K3511" t="s">
        <v>12369</v>
      </c>
      <c r="L3511">
        <v>27301001</v>
      </c>
      <c r="M3511">
        <v>1020202395146</v>
      </c>
    </row>
    <row r="3512" spans="1:13" x14ac:dyDescent="0.25">
      <c r="A3512">
        <v>273032650</v>
      </c>
      <c r="B3512" t="s">
        <v>4799</v>
      </c>
      <c r="C3512" t="s">
        <v>4799</v>
      </c>
      <c r="D3512" s="99" t="s">
        <v>19901</v>
      </c>
      <c r="E3512" t="s">
        <v>4801</v>
      </c>
      <c r="F3512" t="s">
        <v>921</v>
      </c>
      <c r="G3512" t="s">
        <v>15957</v>
      </c>
      <c r="H3512" t="s">
        <v>15994</v>
      </c>
      <c r="I3512">
        <v>0</v>
      </c>
      <c r="J3512" t="s">
        <v>8315</v>
      </c>
      <c r="K3512" t="s">
        <v>12371</v>
      </c>
      <c r="L3512">
        <v>27301001</v>
      </c>
      <c r="M3512">
        <v>1030203722515</v>
      </c>
    </row>
    <row r="3513" spans="1:13" x14ac:dyDescent="0.25">
      <c r="A3513">
        <v>273032812</v>
      </c>
      <c r="B3513" t="s">
        <v>4802</v>
      </c>
      <c r="C3513" t="s">
        <v>4802</v>
      </c>
      <c r="D3513" s="99" t="s">
        <v>19901</v>
      </c>
      <c r="E3513" t="s">
        <v>19639</v>
      </c>
      <c r="F3513" t="s">
        <v>921</v>
      </c>
      <c r="G3513" t="s">
        <v>15957</v>
      </c>
      <c r="H3513" t="s">
        <v>15994</v>
      </c>
      <c r="I3513">
        <v>0</v>
      </c>
      <c r="J3513" t="s">
        <v>8315</v>
      </c>
      <c r="K3513" t="s">
        <v>12373</v>
      </c>
      <c r="L3513">
        <v>27301001</v>
      </c>
      <c r="M3513">
        <v>1020202395179</v>
      </c>
    </row>
    <row r="3514" spans="1:13" x14ac:dyDescent="0.25">
      <c r="A3514">
        <v>273043035</v>
      </c>
      <c r="B3514" t="s">
        <v>4688</v>
      </c>
      <c r="C3514" t="s">
        <v>4688</v>
      </c>
      <c r="D3514" s="99" t="s">
        <v>19901</v>
      </c>
      <c r="E3514" t="s">
        <v>4690</v>
      </c>
      <c r="F3514" t="s">
        <v>1479</v>
      </c>
      <c r="G3514" t="s">
        <v>15957</v>
      </c>
      <c r="H3514" t="s">
        <v>15994</v>
      </c>
      <c r="I3514">
        <v>0</v>
      </c>
      <c r="J3514" t="s">
        <v>8315</v>
      </c>
      <c r="K3514" t="s">
        <v>12378</v>
      </c>
      <c r="L3514">
        <v>27301001</v>
      </c>
      <c r="M3514">
        <v>1030203726233</v>
      </c>
    </row>
    <row r="3515" spans="1:13" x14ac:dyDescent="0.25">
      <c r="A3515">
        <v>273044208</v>
      </c>
      <c r="B3515" t="s">
        <v>4052</v>
      </c>
      <c r="C3515" t="s">
        <v>4052</v>
      </c>
      <c r="D3515" s="99" t="s">
        <v>19901</v>
      </c>
      <c r="E3515" t="s">
        <v>4054</v>
      </c>
      <c r="F3515" t="s">
        <v>414</v>
      </c>
      <c r="G3515" t="s">
        <v>15957</v>
      </c>
      <c r="H3515" t="s">
        <v>15994</v>
      </c>
      <c r="I3515">
        <v>0</v>
      </c>
      <c r="J3515" t="s">
        <v>8315</v>
      </c>
      <c r="K3515" t="s">
        <v>12380</v>
      </c>
      <c r="L3515">
        <v>27301001</v>
      </c>
      <c r="M3515">
        <v>1020202387490</v>
      </c>
    </row>
    <row r="3516" spans="1:13" x14ac:dyDescent="0.25">
      <c r="A3516">
        <v>273045392</v>
      </c>
      <c r="B3516" t="s">
        <v>4401</v>
      </c>
      <c r="C3516" t="s">
        <v>4401</v>
      </c>
      <c r="D3516" s="99" t="s">
        <v>19901</v>
      </c>
      <c r="E3516" t="s">
        <v>4403</v>
      </c>
      <c r="F3516" t="s">
        <v>414</v>
      </c>
      <c r="G3516" t="s">
        <v>15957</v>
      </c>
      <c r="H3516" t="s">
        <v>15994</v>
      </c>
      <c r="I3516">
        <v>0</v>
      </c>
      <c r="J3516" t="s">
        <v>8315</v>
      </c>
      <c r="K3516" t="s">
        <v>12382</v>
      </c>
      <c r="L3516">
        <v>27301001</v>
      </c>
      <c r="M3516">
        <v>1030203729676</v>
      </c>
    </row>
    <row r="3517" spans="1:13" x14ac:dyDescent="0.25">
      <c r="A3517">
        <v>273046572</v>
      </c>
      <c r="B3517" t="s">
        <v>19641</v>
      </c>
      <c r="C3517" t="s">
        <v>19641</v>
      </c>
      <c r="D3517" s="99" t="s">
        <v>19901</v>
      </c>
      <c r="E3517" t="s">
        <v>4699</v>
      </c>
      <c r="F3517" t="s">
        <v>321</v>
      </c>
      <c r="G3517" t="s">
        <v>15957</v>
      </c>
      <c r="H3517" t="s">
        <v>15994</v>
      </c>
      <c r="I3517">
        <v>0</v>
      </c>
      <c r="J3517" t="s">
        <v>8315</v>
      </c>
      <c r="K3517" t="s">
        <v>12384</v>
      </c>
      <c r="L3517">
        <v>27301001</v>
      </c>
      <c r="M3517">
        <v>1030203734637</v>
      </c>
    </row>
    <row r="3518" spans="1:13" x14ac:dyDescent="0.25">
      <c r="A3518">
        <v>273056130</v>
      </c>
      <c r="B3518" t="s">
        <v>4808</v>
      </c>
      <c r="C3518" t="s">
        <v>4808</v>
      </c>
      <c r="D3518" s="99" t="s">
        <v>19901</v>
      </c>
      <c r="E3518" t="s">
        <v>4810</v>
      </c>
      <c r="F3518" t="s">
        <v>414</v>
      </c>
      <c r="G3518" t="s">
        <v>15957</v>
      </c>
      <c r="H3518" t="s">
        <v>15994</v>
      </c>
      <c r="I3518">
        <v>0</v>
      </c>
      <c r="J3518" t="s">
        <v>8315</v>
      </c>
      <c r="K3518" t="s">
        <v>12386</v>
      </c>
      <c r="L3518">
        <v>27301001</v>
      </c>
      <c r="M3518">
        <v>1050203772343</v>
      </c>
    </row>
    <row r="3519" spans="1:13" x14ac:dyDescent="0.25">
      <c r="A3519">
        <v>273056490</v>
      </c>
      <c r="B3519" t="s">
        <v>19642</v>
      </c>
      <c r="C3519" t="s">
        <v>19642</v>
      </c>
      <c r="D3519" s="99" t="s">
        <v>19901</v>
      </c>
      <c r="E3519" t="s">
        <v>4096</v>
      </c>
      <c r="F3519" t="s">
        <v>321</v>
      </c>
      <c r="G3519" t="s">
        <v>15957</v>
      </c>
      <c r="H3519" t="s">
        <v>15994</v>
      </c>
      <c r="I3519">
        <v>0</v>
      </c>
      <c r="J3519" t="s">
        <v>8315</v>
      </c>
      <c r="K3519" t="s">
        <v>12388</v>
      </c>
      <c r="L3519">
        <v>27301001</v>
      </c>
      <c r="M3519">
        <v>1050203776105</v>
      </c>
    </row>
    <row r="3520" spans="1:13" x14ac:dyDescent="0.25">
      <c r="A3520">
        <v>273056980</v>
      </c>
      <c r="B3520" t="s">
        <v>3749</v>
      </c>
      <c r="C3520" t="s">
        <v>3749</v>
      </c>
      <c r="D3520" s="99" t="s">
        <v>19901</v>
      </c>
      <c r="E3520" t="s">
        <v>3751</v>
      </c>
      <c r="F3520" t="s">
        <v>321</v>
      </c>
      <c r="G3520" t="s">
        <v>15957</v>
      </c>
      <c r="H3520" t="s">
        <v>15994</v>
      </c>
      <c r="I3520">
        <v>0</v>
      </c>
      <c r="J3520" t="s">
        <v>8315</v>
      </c>
      <c r="K3520" t="s">
        <v>12390</v>
      </c>
      <c r="L3520">
        <v>27301001</v>
      </c>
      <c r="M3520">
        <v>1050203782342</v>
      </c>
    </row>
    <row r="3521" spans="1:13" x14ac:dyDescent="0.25">
      <c r="A3521">
        <v>273057510</v>
      </c>
      <c r="B3521" t="s">
        <v>4753</v>
      </c>
      <c r="C3521" t="s">
        <v>4753</v>
      </c>
      <c r="D3521" s="99" t="s">
        <v>19901</v>
      </c>
      <c r="E3521" t="s">
        <v>4755</v>
      </c>
      <c r="F3521" t="s">
        <v>414</v>
      </c>
      <c r="G3521" t="s">
        <v>15957</v>
      </c>
      <c r="H3521" t="s">
        <v>15994</v>
      </c>
      <c r="I3521">
        <v>0</v>
      </c>
      <c r="J3521" t="s">
        <v>8315</v>
      </c>
      <c r="K3521" t="s">
        <v>12392</v>
      </c>
      <c r="L3521">
        <v>27301001</v>
      </c>
      <c r="M3521">
        <v>1060273003010</v>
      </c>
    </row>
    <row r="3522" spans="1:13" x14ac:dyDescent="0.25">
      <c r="A3522">
        <v>273057969</v>
      </c>
      <c r="B3522" t="s">
        <v>4787</v>
      </c>
      <c r="C3522" t="s">
        <v>4787</v>
      </c>
      <c r="D3522" s="99" t="s">
        <v>19901</v>
      </c>
      <c r="E3522" t="s">
        <v>4789</v>
      </c>
      <c r="F3522" t="s">
        <v>549</v>
      </c>
      <c r="G3522" t="s">
        <v>15957</v>
      </c>
      <c r="H3522" t="s">
        <v>15994</v>
      </c>
      <c r="I3522">
        <v>0</v>
      </c>
      <c r="J3522" t="s">
        <v>8315</v>
      </c>
      <c r="K3522" t="s">
        <v>19643</v>
      </c>
      <c r="L3522">
        <v>27301001</v>
      </c>
      <c r="M3522">
        <v>1060273007761</v>
      </c>
    </row>
    <row r="3523" spans="1:13" x14ac:dyDescent="0.25">
      <c r="A3523">
        <v>273063465</v>
      </c>
      <c r="B3523" t="s">
        <v>4503</v>
      </c>
      <c r="C3523" t="s">
        <v>4503</v>
      </c>
      <c r="D3523" s="99" t="s">
        <v>19901</v>
      </c>
      <c r="E3523" t="s">
        <v>4505</v>
      </c>
      <c r="F3523" t="s">
        <v>414</v>
      </c>
      <c r="G3523" t="s">
        <v>15957</v>
      </c>
      <c r="H3523" t="s">
        <v>15994</v>
      </c>
      <c r="I3523">
        <v>0</v>
      </c>
      <c r="J3523" t="s">
        <v>8315</v>
      </c>
      <c r="K3523" t="s">
        <v>12396</v>
      </c>
      <c r="L3523">
        <v>27301001</v>
      </c>
      <c r="M3523">
        <v>1070273002777</v>
      </c>
    </row>
    <row r="3524" spans="1:13" x14ac:dyDescent="0.25">
      <c r="A3524">
        <v>273063698</v>
      </c>
      <c r="B3524" t="s">
        <v>19644</v>
      </c>
      <c r="C3524" t="s">
        <v>19644</v>
      </c>
      <c r="D3524" s="99" t="s">
        <v>19901</v>
      </c>
      <c r="E3524" t="s">
        <v>4807</v>
      </c>
      <c r="F3524" t="s">
        <v>321</v>
      </c>
      <c r="G3524" t="s">
        <v>15957</v>
      </c>
      <c r="H3524" t="s">
        <v>15994</v>
      </c>
      <c r="I3524">
        <v>0</v>
      </c>
      <c r="J3524" t="s">
        <v>8315</v>
      </c>
      <c r="K3524" t="s">
        <v>12399</v>
      </c>
      <c r="L3524">
        <v>27301001</v>
      </c>
      <c r="M3524">
        <v>1070273003030</v>
      </c>
    </row>
    <row r="3525" spans="1:13" x14ac:dyDescent="0.25">
      <c r="A3525">
        <v>273076496</v>
      </c>
      <c r="B3525" t="s">
        <v>4756</v>
      </c>
      <c r="C3525" t="s">
        <v>4756</v>
      </c>
      <c r="D3525" s="99" t="s">
        <v>19901</v>
      </c>
      <c r="E3525" t="s">
        <v>4758</v>
      </c>
      <c r="F3525" t="s">
        <v>414</v>
      </c>
      <c r="G3525" t="s">
        <v>15957</v>
      </c>
      <c r="H3525" t="s">
        <v>15994</v>
      </c>
      <c r="I3525">
        <v>0</v>
      </c>
      <c r="J3525" t="s">
        <v>8315</v>
      </c>
      <c r="K3525" t="s">
        <v>12401</v>
      </c>
      <c r="L3525">
        <v>27301001</v>
      </c>
      <c r="M3525">
        <v>1090280036571</v>
      </c>
    </row>
    <row r="3526" spans="1:13" x14ac:dyDescent="0.25">
      <c r="A3526">
        <v>273076513</v>
      </c>
      <c r="B3526" t="s">
        <v>4750</v>
      </c>
      <c r="C3526" t="s">
        <v>4750</v>
      </c>
      <c r="D3526" s="99" t="s">
        <v>19901</v>
      </c>
      <c r="E3526" t="s">
        <v>4752</v>
      </c>
      <c r="F3526" t="s">
        <v>414</v>
      </c>
      <c r="G3526" t="s">
        <v>15957</v>
      </c>
      <c r="H3526" t="s">
        <v>15994</v>
      </c>
      <c r="I3526">
        <v>0</v>
      </c>
      <c r="J3526" t="s">
        <v>8315</v>
      </c>
      <c r="K3526" t="s">
        <v>12403</v>
      </c>
      <c r="L3526">
        <v>27301001</v>
      </c>
      <c r="M3526">
        <v>1090280036604</v>
      </c>
    </row>
    <row r="3527" spans="1:13" x14ac:dyDescent="0.25">
      <c r="A3527">
        <v>273076520</v>
      </c>
      <c r="B3527" t="s">
        <v>4784</v>
      </c>
      <c r="C3527" t="s">
        <v>4784</v>
      </c>
      <c r="D3527" s="99" t="s">
        <v>19901</v>
      </c>
      <c r="E3527" t="s">
        <v>4786</v>
      </c>
      <c r="F3527" t="s">
        <v>414</v>
      </c>
      <c r="G3527" t="s">
        <v>15957</v>
      </c>
      <c r="H3527" t="s">
        <v>15994</v>
      </c>
      <c r="I3527">
        <v>0</v>
      </c>
      <c r="J3527" t="s">
        <v>8315</v>
      </c>
      <c r="K3527" t="s">
        <v>12404</v>
      </c>
      <c r="L3527">
        <v>27301001</v>
      </c>
      <c r="M3527">
        <v>1090280036660</v>
      </c>
    </row>
    <row r="3528" spans="1:13" x14ac:dyDescent="0.25">
      <c r="A3528">
        <v>273076545</v>
      </c>
      <c r="B3528" t="s">
        <v>4182</v>
      </c>
      <c r="C3528" t="s">
        <v>4182</v>
      </c>
      <c r="D3528" s="99" t="s">
        <v>19901</v>
      </c>
      <c r="E3528" t="s">
        <v>4184</v>
      </c>
      <c r="F3528" t="s">
        <v>414</v>
      </c>
      <c r="G3528" t="s">
        <v>15957</v>
      </c>
      <c r="H3528" t="s">
        <v>15994</v>
      </c>
      <c r="I3528">
        <v>0</v>
      </c>
      <c r="J3528" t="s">
        <v>8315</v>
      </c>
      <c r="K3528" t="s">
        <v>12405</v>
      </c>
      <c r="L3528">
        <v>27301001</v>
      </c>
      <c r="M3528">
        <v>1090280036770</v>
      </c>
    </row>
    <row r="3529" spans="1:13" x14ac:dyDescent="0.25">
      <c r="A3529">
        <v>273076552</v>
      </c>
      <c r="B3529" t="s">
        <v>4554</v>
      </c>
      <c r="C3529" t="s">
        <v>4554</v>
      </c>
      <c r="D3529" s="99" t="s">
        <v>19901</v>
      </c>
      <c r="E3529" t="s">
        <v>4556</v>
      </c>
      <c r="F3529" t="s">
        <v>414</v>
      </c>
      <c r="G3529" t="s">
        <v>15957</v>
      </c>
      <c r="H3529" t="s">
        <v>15994</v>
      </c>
      <c r="I3529">
        <v>0</v>
      </c>
      <c r="J3529" t="s">
        <v>8315</v>
      </c>
      <c r="K3529" t="s">
        <v>12406</v>
      </c>
      <c r="L3529">
        <v>27301001</v>
      </c>
      <c r="M3529">
        <v>1090280036824</v>
      </c>
    </row>
    <row r="3530" spans="1:13" x14ac:dyDescent="0.25">
      <c r="A3530">
        <v>273076577</v>
      </c>
      <c r="B3530" t="s">
        <v>3812</v>
      </c>
      <c r="C3530" t="s">
        <v>3812</v>
      </c>
      <c r="D3530" s="99" t="s">
        <v>19901</v>
      </c>
      <c r="E3530" t="s">
        <v>3814</v>
      </c>
      <c r="F3530" t="s">
        <v>1121</v>
      </c>
      <c r="G3530" t="s">
        <v>15957</v>
      </c>
      <c r="H3530" t="s">
        <v>15994</v>
      </c>
      <c r="I3530">
        <v>0</v>
      </c>
      <c r="J3530" t="s">
        <v>8315</v>
      </c>
      <c r="K3530" t="s">
        <v>12407</v>
      </c>
      <c r="L3530">
        <v>27301001</v>
      </c>
      <c r="M3530">
        <v>1090280036879</v>
      </c>
    </row>
    <row r="3531" spans="1:13" x14ac:dyDescent="0.25">
      <c r="A3531">
        <v>273076584</v>
      </c>
      <c r="B3531" t="s">
        <v>4790</v>
      </c>
      <c r="C3531" t="s">
        <v>4790</v>
      </c>
      <c r="D3531" s="99" t="s">
        <v>19901</v>
      </c>
      <c r="E3531" t="s">
        <v>4792</v>
      </c>
      <c r="F3531" t="s">
        <v>1479</v>
      </c>
      <c r="G3531" t="s">
        <v>15957</v>
      </c>
      <c r="H3531" t="s">
        <v>15994</v>
      </c>
      <c r="I3531">
        <v>0</v>
      </c>
      <c r="J3531" t="s">
        <v>8315</v>
      </c>
      <c r="K3531" t="s">
        <v>12408</v>
      </c>
      <c r="L3531">
        <v>27301001</v>
      </c>
      <c r="M3531">
        <v>1090280036880</v>
      </c>
    </row>
    <row r="3532" spans="1:13" x14ac:dyDescent="0.25">
      <c r="A3532">
        <v>273076601</v>
      </c>
      <c r="B3532" t="s">
        <v>3806</v>
      </c>
      <c r="C3532" t="s">
        <v>3806</v>
      </c>
      <c r="D3532" s="99" t="s">
        <v>19901</v>
      </c>
      <c r="E3532" t="s">
        <v>3808</v>
      </c>
      <c r="F3532" t="s">
        <v>921</v>
      </c>
      <c r="G3532" t="s">
        <v>15957</v>
      </c>
      <c r="H3532" t="s">
        <v>15994</v>
      </c>
      <c r="I3532">
        <v>0</v>
      </c>
      <c r="J3532" t="s">
        <v>8315</v>
      </c>
      <c r="K3532" t="s">
        <v>12409</v>
      </c>
      <c r="L3532">
        <v>27301001</v>
      </c>
      <c r="M3532">
        <v>1090280036901</v>
      </c>
    </row>
    <row r="3533" spans="1:13" x14ac:dyDescent="0.25">
      <c r="A3533">
        <v>273076619</v>
      </c>
      <c r="B3533" t="s">
        <v>3809</v>
      </c>
      <c r="C3533" t="s">
        <v>3809</v>
      </c>
      <c r="D3533" s="99" t="s">
        <v>19901</v>
      </c>
      <c r="E3533" t="s">
        <v>3811</v>
      </c>
      <c r="F3533" t="s">
        <v>414</v>
      </c>
      <c r="G3533" t="s">
        <v>15957</v>
      </c>
      <c r="H3533" t="s">
        <v>15994</v>
      </c>
      <c r="I3533">
        <v>0</v>
      </c>
      <c r="J3533" t="s">
        <v>8315</v>
      </c>
      <c r="K3533" t="s">
        <v>12410</v>
      </c>
      <c r="L3533">
        <v>27301001</v>
      </c>
      <c r="M3533">
        <v>1090280036945</v>
      </c>
    </row>
    <row r="3534" spans="1:13" x14ac:dyDescent="0.25">
      <c r="A3534">
        <v>273084994</v>
      </c>
      <c r="B3534" t="s">
        <v>4091</v>
      </c>
      <c r="C3534" t="s">
        <v>4091</v>
      </c>
      <c r="D3534" s="99" t="s">
        <v>19901</v>
      </c>
      <c r="E3534" t="s">
        <v>4093</v>
      </c>
      <c r="F3534" t="s">
        <v>1121</v>
      </c>
      <c r="G3534" t="s">
        <v>15957</v>
      </c>
      <c r="H3534" t="s">
        <v>15994</v>
      </c>
      <c r="I3534">
        <v>0</v>
      </c>
      <c r="J3534" t="s">
        <v>8315</v>
      </c>
      <c r="K3534" t="s">
        <v>12411</v>
      </c>
      <c r="L3534">
        <v>27301001</v>
      </c>
      <c r="M3534">
        <v>1110280056358</v>
      </c>
    </row>
    <row r="3535" spans="1:13" x14ac:dyDescent="0.25">
      <c r="A3535">
        <v>273908024</v>
      </c>
      <c r="B3535" t="s">
        <v>19645</v>
      </c>
      <c r="C3535" t="s">
        <v>19645</v>
      </c>
      <c r="D3535" s="99" t="s">
        <v>19901</v>
      </c>
      <c r="E3535" t="s">
        <v>4199</v>
      </c>
      <c r="F3535" t="s">
        <v>321</v>
      </c>
      <c r="G3535" t="s">
        <v>15957</v>
      </c>
      <c r="H3535" t="s">
        <v>15994</v>
      </c>
      <c r="I3535">
        <v>0</v>
      </c>
      <c r="J3535" t="s">
        <v>8315</v>
      </c>
      <c r="K3535" t="s">
        <v>12413</v>
      </c>
      <c r="L3535">
        <v>27301001</v>
      </c>
      <c r="M3535">
        <v>1160280082093</v>
      </c>
    </row>
    <row r="3536" spans="1:13" x14ac:dyDescent="0.25">
      <c r="A3536">
        <v>273908320</v>
      </c>
      <c r="B3536" t="s">
        <v>4097</v>
      </c>
      <c r="C3536" t="s">
        <v>4097</v>
      </c>
      <c r="D3536" s="99" t="s">
        <v>19901</v>
      </c>
      <c r="E3536" t="s">
        <v>4099</v>
      </c>
      <c r="F3536" t="s">
        <v>414</v>
      </c>
      <c r="G3536" t="s">
        <v>15957</v>
      </c>
      <c r="H3536" t="s">
        <v>15994</v>
      </c>
      <c r="I3536">
        <v>0</v>
      </c>
      <c r="J3536" t="s">
        <v>8315</v>
      </c>
      <c r="K3536" t="s">
        <v>12415</v>
      </c>
      <c r="L3536">
        <v>27301001</v>
      </c>
      <c r="M3536">
        <v>1160280084304</v>
      </c>
    </row>
    <row r="3537" spans="1:13" x14ac:dyDescent="0.25">
      <c r="A3537">
        <v>273908384</v>
      </c>
      <c r="B3537" t="s">
        <v>4685</v>
      </c>
      <c r="C3537" t="s">
        <v>4685</v>
      </c>
      <c r="D3537" s="99" t="s">
        <v>19901</v>
      </c>
      <c r="E3537" t="s">
        <v>4687</v>
      </c>
      <c r="F3537" t="s">
        <v>414</v>
      </c>
      <c r="G3537" t="s">
        <v>15957</v>
      </c>
      <c r="H3537" t="s">
        <v>15994</v>
      </c>
      <c r="I3537">
        <v>0</v>
      </c>
      <c r="J3537" t="s">
        <v>8315</v>
      </c>
      <c r="K3537" t="s">
        <v>12417</v>
      </c>
      <c r="L3537">
        <v>27301001</v>
      </c>
      <c r="M3537">
        <v>1160280084788</v>
      </c>
    </row>
    <row r="3538" spans="1:13" x14ac:dyDescent="0.25">
      <c r="A3538">
        <v>274037179</v>
      </c>
      <c r="B3538" t="s">
        <v>3785</v>
      </c>
      <c r="C3538" t="s">
        <v>3785</v>
      </c>
      <c r="D3538" s="99" t="s">
        <v>19901</v>
      </c>
      <c r="E3538" t="s">
        <v>3787</v>
      </c>
      <c r="F3538" t="s">
        <v>321</v>
      </c>
      <c r="G3538" t="s">
        <v>15957</v>
      </c>
      <c r="H3538" t="s">
        <v>15994</v>
      </c>
      <c r="I3538">
        <v>0</v>
      </c>
      <c r="J3538" t="s">
        <v>8315</v>
      </c>
      <c r="K3538" t="s">
        <v>12437</v>
      </c>
      <c r="L3538">
        <v>27401001</v>
      </c>
      <c r="M3538">
        <v>1020202553755</v>
      </c>
    </row>
    <row r="3539" spans="1:13" x14ac:dyDescent="0.25">
      <c r="A3539">
        <v>274037370</v>
      </c>
      <c r="B3539" t="s">
        <v>3770</v>
      </c>
      <c r="C3539" t="s">
        <v>3770</v>
      </c>
      <c r="D3539" s="99" t="s">
        <v>19901</v>
      </c>
      <c r="E3539" t="s">
        <v>19648</v>
      </c>
      <c r="F3539" t="s">
        <v>325</v>
      </c>
      <c r="G3539" t="s">
        <v>15957</v>
      </c>
      <c r="H3539" t="s">
        <v>15994</v>
      </c>
      <c r="I3539">
        <v>0</v>
      </c>
      <c r="J3539" t="s">
        <v>8315</v>
      </c>
      <c r="K3539" t="s">
        <v>12441</v>
      </c>
      <c r="L3539">
        <v>27401001</v>
      </c>
      <c r="M3539">
        <v>1030203898340</v>
      </c>
    </row>
    <row r="3540" spans="1:13" x14ac:dyDescent="0.25">
      <c r="A3540">
        <v>274039240</v>
      </c>
      <c r="B3540" t="s">
        <v>19649</v>
      </c>
      <c r="C3540" t="s">
        <v>19649</v>
      </c>
      <c r="D3540" s="99" t="s">
        <v>19901</v>
      </c>
      <c r="E3540" t="s">
        <v>3757</v>
      </c>
      <c r="F3540" t="s">
        <v>321</v>
      </c>
      <c r="G3540" t="s">
        <v>15957</v>
      </c>
      <c r="H3540" t="s">
        <v>15994</v>
      </c>
      <c r="I3540">
        <v>0</v>
      </c>
      <c r="J3540" t="s">
        <v>8315</v>
      </c>
      <c r="K3540" t="s">
        <v>12444</v>
      </c>
      <c r="L3540">
        <v>27401001</v>
      </c>
      <c r="M3540">
        <v>1030203901848</v>
      </c>
    </row>
    <row r="3541" spans="1:13" x14ac:dyDescent="0.25">
      <c r="A3541">
        <v>274042549</v>
      </c>
      <c r="B3541" t="s">
        <v>19650</v>
      </c>
      <c r="C3541" t="s">
        <v>19650</v>
      </c>
      <c r="D3541" s="99" t="s">
        <v>19901</v>
      </c>
      <c r="E3541" t="s">
        <v>3769</v>
      </c>
      <c r="F3541" t="s">
        <v>321</v>
      </c>
      <c r="G3541" t="s">
        <v>15957</v>
      </c>
      <c r="H3541" t="s">
        <v>15994</v>
      </c>
      <c r="I3541">
        <v>0</v>
      </c>
      <c r="J3541" t="s">
        <v>8315</v>
      </c>
      <c r="K3541" t="s">
        <v>12446</v>
      </c>
      <c r="L3541">
        <v>27401001</v>
      </c>
      <c r="M3541">
        <v>1030203916049</v>
      </c>
    </row>
    <row r="3542" spans="1:13" x14ac:dyDescent="0.25">
      <c r="A3542">
        <v>274058556</v>
      </c>
      <c r="B3542" t="s">
        <v>3794</v>
      </c>
      <c r="C3542" t="s">
        <v>3794</v>
      </c>
      <c r="D3542" s="99" t="s">
        <v>19901</v>
      </c>
      <c r="E3542" t="s">
        <v>3796</v>
      </c>
      <c r="F3542" t="s">
        <v>321</v>
      </c>
      <c r="G3542" t="s">
        <v>15957</v>
      </c>
      <c r="H3542" t="s">
        <v>15994</v>
      </c>
      <c r="I3542">
        <v>0</v>
      </c>
      <c r="J3542" t="s">
        <v>8315</v>
      </c>
      <c r="K3542" t="s">
        <v>12451</v>
      </c>
      <c r="L3542">
        <v>27401001</v>
      </c>
      <c r="M3542">
        <v>1030203894203</v>
      </c>
    </row>
    <row r="3543" spans="1:13" x14ac:dyDescent="0.25">
      <c r="A3543">
        <v>274058789</v>
      </c>
      <c r="B3543" t="s">
        <v>4271</v>
      </c>
      <c r="C3543" t="s">
        <v>4271</v>
      </c>
      <c r="D3543" s="99" t="s">
        <v>19901</v>
      </c>
      <c r="E3543" t="s">
        <v>4273</v>
      </c>
      <c r="F3543" t="s">
        <v>414</v>
      </c>
      <c r="G3543" t="s">
        <v>15957</v>
      </c>
      <c r="H3543" t="s">
        <v>15994</v>
      </c>
      <c r="I3543">
        <v>0</v>
      </c>
      <c r="J3543" t="s">
        <v>8315</v>
      </c>
      <c r="K3543" t="s">
        <v>12453</v>
      </c>
      <c r="L3543">
        <v>27401001</v>
      </c>
      <c r="M3543">
        <v>1030203898010</v>
      </c>
    </row>
    <row r="3544" spans="1:13" x14ac:dyDescent="0.25">
      <c r="A3544">
        <v>274059060</v>
      </c>
      <c r="B3544" t="s">
        <v>4085</v>
      </c>
      <c r="C3544" t="s">
        <v>4085</v>
      </c>
      <c r="D3544" s="99" t="s">
        <v>19901</v>
      </c>
      <c r="E3544" t="s">
        <v>4087</v>
      </c>
      <c r="F3544" t="s">
        <v>414</v>
      </c>
      <c r="G3544" t="s">
        <v>15957</v>
      </c>
      <c r="H3544" t="s">
        <v>15994</v>
      </c>
      <c r="I3544">
        <v>0</v>
      </c>
      <c r="J3544" t="s">
        <v>8315</v>
      </c>
      <c r="K3544" t="s">
        <v>12456</v>
      </c>
      <c r="L3544">
        <v>27401001</v>
      </c>
      <c r="M3544">
        <v>1030203896612</v>
      </c>
    </row>
    <row r="3545" spans="1:13" x14ac:dyDescent="0.25">
      <c r="A3545">
        <v>274059101</v>
      </c>
      <c r="B3545" t="s">
        <v>19652</v>
      </c>
      <c r="C3545" t="s">
        <v>19652</v>
      </c>
      <c r="D3545" s="99" t="s">
        <v>19901</v>
      </c>
      <c r="E3545" t="s">
        <v>3754</v>
      </c>
      <c r="F3545" t="s">
        <v>321</v>
      </c>
      <c r="G3545" t="s">
        <v>15957</v>
      </c>
      <c r="H3545" t="s">
        <v>15994</v>
      </c>
      <c r="I3545">
        <v>0</v>
      </c>
      <c r="J3545" t="s">
        <v>8315</v>
      </c>
      <c r="K3545" t="s">
        <v>12458</v>
      </c>
      <c r="L3545">
        <v>27401001</v>
      </c>
      <c r="M3545">
        <v>1020202557033</v>
      </c>
    </row>
    <row r="3546" spans="1:13" x14ac:dyDescent="0.25">
      <c r="A3546">
        <v>274060072</v>
      </c>
      <c r="B3546" t="s">
        <v>19654</v>
      </c>
      <c r="C3546" t="s">
        <v>19654</v>
      </c>
      <c r="D3546" s="99" t="s">
        <v>19901</v>
      </c>
      <c r="E3546" t="s">
        <v>19655</v>
      </c>
      <c r="F3546" t="s">
        <v>321</v>
      </c>
      <c r="G3546" t="s">
        <v>15957</v>
      </c>
      <c r="H3546" t="s">
        <v>15994</v>
      </c>
      <c r="I3546">
        <v>0</v>
      </c>
      <c r="J3546" t="s">
        <v>8315</v>
      </c>
      <c r="K3546" t="s">
        <v>12464</v>
      </c>
      <c r="L3546">
        <v>27401001</v>
      </c>
      <c r="M3546">
        <v>1030203894390</v>
      </c>
    </row>
    <row r="3547" spans="1:13" x14ac:dyDescent="0.25">
      <c r="A3547">
        <v>274060121</v>
      </c>
      <c r="B3547" t="s">
        <v>19656</v>
      </c>
      <c r="C3547" t="s">
        <v>19656</v>
      </c>
      <c r="D3547" s="99" t="s">
        <v>19901</v>
      </c>
      <c r="E3547" t="s">
        <v>3654</v>
      </c>
      <c r="F3547" t="s">
        <v>321</v>
      </c>
      <c r="G3547" t="s">
        <v>15957</v>
      </c>
      <c r="H3547" t="s">
        <v>15994</v>
      </c>
      <c r="I3547">
        <v>0</v>
      </c>
      <c r="J3547" t="s">
        <v>8315</v>
      </c>
      <c r="K3547" t="s">
        <v>19657</v>
      </c>
      <c r="L3547">
        <v>27401001</v>
      </c>
      <c r="M3547">
        <v>1020202553216</v>
      </c>
    </row>
    <row r="3548" spans="1:13" x14ac:dyDescent="0.25">
      <c r="A3548">
        <v>274060330</v>
      </c>
      <c r="B3548" t="s">
        <v>3791</v>
      </c>
      <c r="C3548" t="s">
        <v>3791</v>
      </c>
      <c r="D3548" s="99" t="s">
        <v>19901</v>
      </c>
      <c r="E3548" t="s">
        <v>3793</v>
      </c>
      <c r="F3548" t="s">
        <v>321</v>
      </c>
      <c r="G3548" t="s">
        <v>15957</v>
      </c>
      <c r="H3548" t="s">
        <v>15994</v>
      </c>
      <c r="I3548">
        <v>0</v>
      </c>
      <c r="J3548" t="s">
        <v>8315</v>
      </c>
      <c r="K3548" t="s">
        <v>12470</v>
      </c>
      <c r="L3548">
        <v>27401001</v>
      </c>
      <c r="M3548">
        <v>1030203902300</v>
      </c>
    </row>
    <row r="3549" spans="1:13" x14ac:dyDescent="0.25">
      <c r="A3549">
        <v>274060805</v>
      </c>
      <c r="B3549" t="s">
        <v>19658</v>
      </c>
      <c r="C3549" t="s">
        <v>19658</v>
      </c>
      <c r="D3549" s="99" t="s">
        <v>19901</v>
      </c>
      <c r="E3549" t="s">
        <v>19659</v>
      </c>
      <c r="F3549" t="s">
        <v>321</v>
      </c>
      <c r="G3549" t="s">
        <v>15957</v>
      </c>
      <c r="H3549" t="s">
        <v>15994</v>
      </c>
      <c r="I3549">
        <v>0</v>
      </c>
      <c r="J3549" t="s">
        <v>8315</v>
      </c>
      <c r="K3549" t="s">
        <v>12472</v>
      </c>
      <c r="L3549">
        <v>27401001</v>
      </c>
      <c r="M3549">
        <v>1030203897492</v>
      </c>
    </row>
    <row r="3550" spans="1:13" x14ac:dyDescent="0.25">
      <c r="A3550">
        <v>274061502</v>
      </c>
      <c r="B3550" t="s">
        <v>19660</v>
      </c>
      <c r="C3550" t="s">
        <v>19660</v>
      </c>
      <c r="D3550" s="99" t="s">
        <v>19901</v>
      </c>
      <c r="E3550" t="s">
        <v>4718</v>
      </c>
      <c r="F3550" t="s">
        <v>321</v>
      </c>
      <c r="G3550" t="s">
        <v>15957</v>
      </c>
      <c r="H3550" t="s">
        <v>15994</v>
      </c>
      <c r="I3550">
        <v>0</v>
      </c>
      <c r="J3550" t="s">
        <v>8315</v>
      </c>
      <c r="K3550" t="s">
        <v>12474</v>
      </c>
      <c r="L3550">
        <v>27401001</v>
      </c>
      <c r="M3550">
        <v>1030203899505</v>
      </c>
    </row>
    <row r="3551" spans="1:13" x14ac:dyDescent="0.25">
      <c r="A3551">
        <v>274061615</v>
      </c>
      <c r="B3551" t="s">
        <v>19661</v>
      </c>
      <c r="C3551" t="s">
        <v>19661</v>
      </c>
      <c r="D3551" s="99" t="s">
        <v>19901</v>
      </c>
      <c r="E3551" t="s">
        <v>4727</v>
      </c>
      <c r="F3551" t="s">
        <v>321</v>
      </c>
      <c r="G3551" t="s">
        <v>15957</v>
      </c>
      <c r="H3551" t="s">
        <v>15994</v>
      </c>
      <c r="I3551">
        <v>0</v>
      </c>
      <c r="J3551" t="s">
        <v>8315</v>
      </c>
      <c r="K3551" t="s">
        <v>12476</v>
      </c>
      <c r="L3551">
        <v>27401001</v>
      </c>
      <c r="M3551">
        <v>1030203895303</v>
      </c>
    </row>
    <row r="3552" spans="1:13" x14ac:dyDescent="0.25">
      <c r="A3552">
        <v>274064180</v>
      </c>
      <c r="B3552" t="s">
        <v>19662</v>
      </c>
      <c r="C3552" t="s">
        <v>19662</v>
      </c>
      <c r="D3552" s="99" t="s">
        <v>19901</v>
      </c>
      <c r="E3552" t="s">
        <v>4463</v>
      </c>
      <c r="F3552" t="s">
        <v>321</v>
      </c>
      <c r="G3552" t="s">
        <v>15957</v>
      </c>
      <c r="H3552" t="s">
        <v>15994</v>
      </c>
      <c r="I3552">
        <v>0</v>
      </c>
      <c r="J3552" t="s">
        <v>8315</v>
      </c>
      <c r="K3552" t="s">
        <v>12481</v>
      </c>
      <c r="L3552">
        <v>27401001</v>
      </c>
      <c r="M3552">
        <v>1030203904950</v>
      </c>
    </row>
    <row r="3553" spans="1:13" x14ac:dyDescent="0.25">
      <c r="A3553">
        <v>274064655</v>
      </c>
      <c r="B3553" t="s">
        <v>4811</v>
      </c>
      <c r="C3553" t="s">
        <v>4811</v>
      </c>
      <c r="D3553" s="99" t="s">
        <v>19901</v>
      </c>
      <c r="E3553" t="s">
        <v>4813</v>
      </c>
      <c r="F3553" t="s">
        <v>1479</v>
      </c>
      <c r="G3553" t="s">
        <v>15957</v>
      </c>
      <c r="H3553" t="s">
        <v>15994</v>
      </c>
      <c r="I3553">
        <v>0</v>
      </c>
      <c r="J3553" t="s">
        <v>8315</v>
      </c>
      <c r="K3553" t="s">
        <v>12482</v>
      </c>
      <c r="L3553">
        <v>27401001</v>
      </c>
      <c r="M3553">
        <v>1030203908305</v>
      </c>
    </row>
    <row r="3554" spans="1:13" x14ac:dyDescent="0.25">
      <c r="A3554">
        <v>274065137</v>
      </c>
      <c r="B3554" t="s">
        <v>4719</v>
      </c>
      <c r="C3554" t="s">
        <v>4719</v>
      </c>
      <c r="D3554" s="99" t="s">
        <v>19901</v>
      </c>
      <c r="E3554" t="s">
        <v>19663</v>
      </c>
      <c r="F3554" t="s">
        <v>921</v>
      </c>
      <c r="G3554" t="s">
        <v>15957</v>
      </c>
      <c r="H3554" t="s">
        <v>15994</v>
      </c>
      <c r="I3554">
        <v>0</v>
      </c>
      <c r="J3554" t="s">
        <v>8315</v>
      </c>
      <c r="K3554" t="s">
        <v>12483</v>
      </c>
      <c r="L3554">
        <v>27401001</v>
      </c>
      <c r="M3554">
        <v>1030203905566</v>
      </c>
    </row>
    <row r="3555" spans="1:13" x14ac:dyDescent="0.25">
      <c r="A3555">
        <v>274065151</v>
      </c>
      <c r="B3555" t="s">
        <v>4043</v>
      </c>
      <c r="C3555" t="s">
        <v>4043</v>
      </c>
      <c r="D3555" s="99" t="s">
        <v>19901</v>
      </c>
      <c r="E3555" t="s">
        <v>4045</v>
      </c>
      <c r="F3555" t="s">
        <v>414</v>
      </c>
      <c r="G3555" t="s">
        <v>15957</v>
      </c>
      <c r="H3555" t="s">
        <v>15994</v>
      </c>
      <c r="I3555">
        <v>0</v>
      </c>
      <c r="J3555" t="s">
        <v>8315</v>
      </c>
      <c r="K3555" t="s">
        <v>12484</v>
      </c>
      <c r="L3555">
        <v>27401001</v>
      </c>
      <c r="M3555">
        <v>1030203899197</v>
      </c>
    </row>
    <row r="3556" spans="1:13" x14ac:dyDescent="0.25">
      <c r="A3556">
        <v>274065169</v>
      </c>
      <c r="B3556" t="s">
        <v>4498</v>
      </c>
      <c r="C3556" t="s">
        <v>4498</v>
      </c>
      <c r="D3556" s="99" t="s">
        <v>19901</v>
      </c>
      <c r="E3556" t="s">
        <v>4500</v>
      </c>
      <c r="F3556" t="s">
        <v>414</v>
      </c>
      <c r="G3556" t="s">
        <v>15957</v>
      </c>
      <c r="H3556" t="s">
        <v>15994</v>
      </c>
      <c r="I3556">
        <v>0</v>
      </c>
      <c r="J3556" t="s">
        <v>8315</v>
      </c>
      <c r="K3556" t="s">
        <v>12486</v>
      </c>
      <c r="L3556">
        <v>27401001</v>
      </c>
      <c r="M3556">
        <v>1030203903839</v>
      </c>
    </row>
    <row r="3557" spans="1:13" x14ac:dyDescent="0.25">
      <c r="A3557">
        <v>274065225</v>
      </c>
      <c r="B3557" t="s">
        <v>3922</v>
      </c>
      <c r="C3557" t="s">
        <v>3922</v>
      </c>
      <c r="D3557" s="99" t="s">
        <v>19901</v>
      </c>
      <c r="E3557" t="s">
        <v>3924</v>
      </c>
      <c r="F3557" t="s">
        <v>414</v>
      </c>
      <c r="G3557" t="s">
        <v>15957</v>
      </c>
      <c r="H3557" t="s">
        <v>15994</v>
      </c>
      <c r="I3557">
        <v>0</v>
      </c>
      <c r="J3557" t="s">
        <v>8315</v>
      </c>
      <c r="K3557" t="s">
        <v>12487</v>
      </c>
      <c r="L3557">
        <v>27401001</v>
      </c>
      <c r="M3557">
        <v>1030203906402</v>
      </c>
    </row>
    <row r="3558" spans="1:13" x14ac:dyDescent="0.25">
      <c r="A3558">
        <v>274065232</v>
      </c>
      <c r="B3558" t="s">
        <v>3925</v>
      </c>
      <c r="C3558" t="s">
        <v>3925</v>
      </c>
      <c r="D3558" s="99" t="s">
        <v>19901</v>
      </c>
      <c r="E3558" t="s">
        <v>3927</v>
      </c>
      <c r="F3558" t="s">
        <v>414</v>
      </c>
      <c r="G3558" t="s">
        <v>15957</v>
      </c>
      <c r="H3558" t="s">
        <v>15994</v>
      </c>
      <c r="I3558">
        <v>0</v>
      </c>
      <c r="J3558" t="s">
        <v>8315</v>
      </c>
      <c r="K3558" t="s">
        <v>12489</v>
      </c>
      <c r="L3558">
        <v>27401001</v>
      </c>
      <c r="M3558">
        <v>1030203895370</v>
      </c>
    </row>
    <row r="3559" spans="1:13" x14ac:dyDescent="0.25">
      <c r="A3559">
        <v>274065240</v>
      </c>
      <c r="B3559" t="s">
        <v>19664</v>
      </c>
      <c r="C3559" t="s">
        <v>19664</v>
      </c>
      <c r="D3559" s="99" t="s">
        <v>19901</v>
      </c>
      <c r="E3559" t="s">
        <v>4081</v>
      </c>
      <c r="F3559" t="s">
        <v>1479</v>
      </c>
      <c r="G3559" t="s">
        <v>15957</v>
      </c>
      <c r="H3559" t="s">
        <v>15994</v>
      </c>
      <c r="I3559">
        <v>0</v>
      </c>
      <c r="J3559" t="s">
        <v>8315</v>
      </c>
      <c r="K3559" t="s">
        <v>12490</v>
      </c>
      <c r="L3559">
        <v>27401001</v>
      </c>
      <c r="M3559">
        <v>1030203925894</v>
      </c>
    </row>
    <row r="3560" spans="1:13" x14ac:dyDescent="0.25">
      <c r="A3560">
        <v>274065257</v>
      </c>
      <c r="B3560" t="s">
        <v>4003</v>
      </c>
      <c r="C3560" t="s">
        <v>4003</v>
      </c>
      <c r="D3560" s="99" t="s">
        <v>19901</v>
      </c>
      <c r="E3560" t="s">
        <v>4004</v>
      </c>
      <c r="F3560" t="s">
        <v>4005</v>
      </c>
      <c r="G3560" t="s">
        <v>15957</v>
      </c>
      <c r="H3560" t="s">
        <v>15994</v>
      </c>
      <c r="I3560">
        <v>0</v>
      </c>
      <c r="J3560" t="s">
        <v>8315</v>
      </c>
      <c r="K3560" t="s">
        <v>12491</v>
      </c>
      <c r="L3560">
        <v>27401001</v>
      </c>
      <c r="M3560">
        <v>1030203908206</v>
      </c>
    </row>
    <row r="3561" spans="1:13" x14ac:dyDescent="0.25">
      <c r="A3561">
        <v>274065264</v>
      </c>
      <c r="B3561" t="s">
        <v>4501</v>
      </c>
      <c r="C3561" t="s">
        <v>4501</v>
      </c>
      <c r="D3561" s="99" t="s">
        <v>19901</v>
      </c>
      <c r="E3561" t="s">
        <v>4502</v>
      </c>
      <c r="F3561" t="s">
        <v>414</v>
      </c>
      <c r="G3561" t="s">
        <v>15957</v>
      </c>
      <c r="H3561" t="s">
        <v>15994</v>
      </c>
      <c r="I3561">
        <v>0</v>
      </c>
      <c r="J3561" t="s">
        <v>8315</v>
      </c>
      <c r="K3561" t="s">
        <v>12492</v>
      </c>
      <c r="L3561">
        <v>27401001</v>
      </c>
      <c r="M3561">
        <v>1030203923903</v>
      </c>
    </row>
    <row r="3562" spans="1:13" x14ac:dyDescent="0.25">
      <c r="A3562">
        <v>274065271</v>
      </c>
      <c r="B3562" t="s">
        <v>4158</v>
      </c>
      <c r="C3562" t="s">
        <v>4158</v>
      </c>
      <c r="D3562" s="99" t="s">
        <v>19901</v>
      </c>
      <c r="E3562" t="s">
        <v>4160</v>
      </c>
      <c r="F3562" t="s">
        <v>414</v>
      </c>
      <c r="G3562" t="s">
        <v>15957</v>
      </c>
      <c r="H3562" t="s">
        <v>15994</v>
      </c>
      <c r="I3562">
        <v>0</v>
      </c>
      <c r="J3562" t="s">
        <v>8315</v>
      </c>
      <c r="K3562" t="s">
        <v>12493</v>
      </c>
      <c r="L3562">
        <v>27401001</v>
      </c>
      <c r="M3562">
        <v>1030203895820</v>
      </c>
    </row>
    <row r="3563" spans="1:13" x14ac:dyDescent="0.25">
      <c r="A3563">
        <v>274065289</v>
      </c>
      <c r="B3563" t="s">
        <v>4574</v>
      </c>
      <c r="C3563" t="s">
        <v>4574</v>
      </c>
      <c r="D3563" s="99" t="s">
        <v>19901</v>
      </c>
      <c r="E3563" t="s">
        <v>4576</v>
      </c>
      <c r="F3563" t="s">
        <v>414</v>
      </c>
      <c r="G3563" t="s">
        <v>15957</v>
      </c>
      <c r="H3563" t="s">
        <v>15994</v>
      </c>
      <c r="I3563">
        <v>0</v>
      </c>
      <c r="J3563" t="s">
        <v>8315</v>
      </c>
      <c r="K3563" t="s">
        <v>12495</v>
      </c>
      <c r="L3563">
        <v>27401001</v>
      </c>
      <c r="M3563">
        <v>1030203893455</v>
      </c>
    </row>
    <row r="3564" spans="1:13" x14ac:dyDescent="0.25">
      <c r="A3564">
        <v>274065306</v>
      </c>
      <c r="B3564" t="s">
        <v>4722</v>
      </c>
      <c r="C3564" t="s">
        <v>4722</v>
      </c>
      <c r="D3564" s="99" t="s">
        <v>19901</v>
      </c>
      <c r="E3564" t="s">
        <v>4724</v>
      </c>
      <c r="F3564" t="s">
        <v>414</v>
      </c>
      <c r="G3564" t="s">
        <v>15957</v>
      </c>
      <c r="H3564" t="s">
        <v>15994</v>
      </c>
      <c r="I3564">
        <v>0</v>
      </c>
      <c r="J3564" t="s">
        <v>8315</v>
      </c>
      <c r="K3564" t="s">
        <v>12496</v>
      </c>
      <c r="L3564">
        <v>27401001</v>
      </c>
      <c r="M3564">
        <v>1030203908844</v>
      </c>
    </row>
    <row r="3565" spans="1:13" x14ac:dyDescent="0.25">
      <c r="A3565">
        <v>274065313</v>
      </c>
      <c r="B3565" t="s">
        <v>4131</v>
      </c>
      <c r="C3565" t="s">
        <v>4131</v>
      </c>
      <c r="D3565" s="99" t="s">
        <v>19901</v>
      </c>
      <c r="E3565" t="s">
        <v>4133</v>
      </c>
      <c r="F3565" t="s">
        <v>414</v>
      </c>
      <c r="G3565" t="s">
        <v>15957</v>
      </c>
      <c r="H3565" t="s">
        <v>15994</v>
      </c>
      <c r="I3565">
        <v>0</v>
      </c>
      <c r="J3565" t="s">
        <v>8315</v>
      </c>
      <c r="K3565" t="s">
        <v>12497</v>
      </c>
      <c r="L3565">
        <v>27401001</v>
      </c>
      <c r="M3565">
        <v>1030203908030</v>
      </c>
    </row>
    <row r="3566" spans="1:13" x14ac:dyDescent="0.25">
      <c r="A3566">
        <v>274065345</v>
      </c>
      <c r="B3566" t="s">
        <v>4464</v>
      </c>
      <c r="C3566" t="s">
        <v>4464</v>
      </c>
      <c r="D3566" s="99" t="s">
        <v>19901</v>
      </c>
      <c r="E3566" t="s">
        <v>19665</v>
      </c>
      <c r="F3566" t="s">
        <v>921</v>
      </c>
      <c r="G3566" t="s">
        <v>15957</v>
      </c>
      <c r="H3566" t="s">
        <v>15994</v>
      </c>
      <c r="I3566">
        <v>0</v>
      </c>
      <c r="J3566" t="s">
        <v>8315</v>
      </c>
      <c r="K3566" t="s">
        <v>12499</v>
      </c>
      <c r="L3566">
        <v>27401001</v>
      </c>
      <c r="M3566">
        <v>1030203908558</v>
      </c>
    </row>
    <row r="3567" spans="1:13" x14ac:dyDescent="0.25">
      <c r="A3567">
        <v>274065377</v>
      </c>
      <c r="B3567" t="s">
        <v>4214</v>
      </c>
      <c r="C3567" t="s">
        <v>4214</v>
      </c>
      <c r="D3567" s="99" t="s">
        <v>19901</v>
      </c>
      <c r="E3567" t="s">
        <v>4216</v>
      </c>
      <c r="F3567" t="s">
        <v>414</v>
      </c>
      <c r="G3567" t="s">
        <v>15957</v>
      </c>
      <c r="H3567" t="s">
        <v>15994</v>
      </c>
      <c r="I3567">
        <v>0</v>
      </c>
      <c r="J3567" t="s">
        <v>8315</v>
      </c>
      <c r="K3567" t="s">
        <v>12500</v>
      </c>
      <c r="L3567">
        <v>27401001</v>
      </c>
      <c r="M3567">
        <v>1020202562962</v>
      </c>
    </row>
    <row r="3568" spans="1:13" x14ac:dyDescent="0.25">
      <c r="A3568">
        <v>274065786</v>
      </c>
      <c r="B3568" t="s">
        <v>4467</v>
      </c>
      <c r="C3568" t="s">
        <v>4467</v>
      </c>
      <c r="D3568" s="99" t="s">
        <v>19901</v>
      </c>
      <c r="E3568" t="s">
        <v>4469</v>
      </c>
      <c r="F3568" t="s">
        <v>4470</v>
      </c>
      <c r="G3568" t="s">
        <v>15957</v>
      </c>
      <c r="H3568" t="s">
        <v>15994</v>
      </c>
      <c r="I3568">
        <v>0</v>
      </c>
      <c r="J3568" t="s">
        <v>8315</v>
      </c>
      <c r="K3568" t="s">
        <v>12501</v>
      </c>
      <c r="L3568">
        <v>27401001</v>
      </c>
      <c r="M3568">
        <v>1030203904004</v>
      </c>
    </row>
    <row r="3569" spans="1:13" x14ac:dyDescent="0.25">
      <c r="A3569">
        <v>274065842</v>
      </c>
      <c r="B3569" t="s">
        <v>4850</v>
      </c>
      <c r="C3569" t="s">
        <v>4850</v>
      </c>
      <c r="D3569" s="99" t="s">
        <v>19901</v>
      </c>
      <c r="E3569" t="s">
        <v>4852</v>
      </c>
      <c r="F3569" t="s">
        <v>414</v>
      </c>
      <c r="G3569" t="s">
        <v>15957</v>
      </c>
      <c r="H3569" t="s">
        <v>15994</v>
      </c>
      <c r="I3569">
        <v>0</v>
      </c>
      <c r="J3569" t="s">
        <v>8315</v>
      </c>
      <c r="K3569" t="s">
        <v>12503</v>
      </c>
      <c r="L3569">
        <v>27401001</v>
      </c>
      <c r="M3569">
        <v>1030203895424</v>
      </c>
    </row>
    <row r="3570" spans="1:13" x14ac:dyDescent="0.25">
      <c r="A3570">
        <v>274066109</v>
      </c>
      <c r="B3570" t="s">
        <v>3779</v>
      </c>
      <c r="C3570" t="s">
        <v>3779</v>
      </c>
      <c r="D3570" s="99" t="s">
        <v>19901</v>
      </c>
      <c r="E3570" t="s">
        <v>3781</v>
      </c>
      <c r="F3570" t="s">
        <v>321</v>
      </c>
      <c r="G3570" t="s">
        <v>15957</v>
      </c>
      <c r="H3570" t="s">
        <v>15994</v>
      </c>
      <c r="I3570">
        <v>0</v>
      </c>
      <c r="J3570" t="s">
        <v>8315</v>
      </c>
      <c r="K3570" t="s">
        <v>12476</v>
      </c>
      <c r="L3570">
        <v>27401001</v>
      </c>
      <c r="M3570">
        <v>1030203913035</v>
      </c>
    </row>
    <row r="3571" spans="1:13" x14ac:dyDescent="0.25">
      <c r="A3571">
        <v>274066123</v>
      </c>
      <c r="B3571" t="s">
        <v>4577</v>
      </c>
      <c r="C3571" t="s">
        <v>4577</v>
      </c>
      <c r="D3571" s="99" t="s">
        <v>19901</v>
      </c>
      <c r="E3571" t="s">
        <v>4579</v>
      </c>
      <c r="F3571" t="s">
        <v>414</v>
      </c>
      <c r="G3571" t="s">
        <v>15957</v>
      </c>
      <c r="H3571" t="s">
        <v>15994</v>
      </c>
      <c r="I3571">
        <v>0</v>
      </c>
      <c r="J3571" t="s">
        <v>8315</v>
      </c>
      <c r="K3571" t="s">
        <v>12506</v>
      </c>
      <c r="L3571">
        <v>27401001</v>
      </c>
      <c r="M3571">
        <v>1030203920515</v>
      </c>
    </row>
    <row r="3572" spans="1:13" x14ac:dyDescent="0.25">
      <c r="A3572">
        <v>274066194</v>
      </c>
      <c r="B3572" t="s">
        <v>3782</v>
      </c>
      <c r="C3572" t="s">
        <v>3782</v>
      </c>
      <c r="D3572" s="99" t="s">
        <v>19901</v>
      </c>
      <c r="E3572" t="s">
        <v>19666</v>
      </c>
      <c r="F3572" t="s">
        <v>640</v>
      </c>
      <c r="G3572" t="s">
        <v>15957</v>
      </c>
      <c r="H3572" t="s">
        <v>15994</v>
      </c>
      <c r="I3572">
        <v>0</v>
      </c>
      <c r="J3572" t="s">
        <v>8315</v>
      </c>
      <c r="K3572" t="s">
        <v>12508</v>
      </c>
      <c r="L3572">
        <v>27401001</v>
      </c>
      <c r="M3572">
        <v>1030203903619</v>
      </c>
    </row>
    <row r="3573" spans="1:13" x14ac:dyDescent="0.25">
      <c r="A3573">
        <v>274066349</v>
      </c>
      <c r="B3573" t="s">
        <v>19667</v>
      </c>
      <c r="C3573" t="s">
        <v>19667</v>
      </c>
      <c r="D3573" s="99" t="s">
        <v>19901</v>
      </c>
      <c r="E3573" t="s">
        <v>19668</v>
      </c>
      <c r="F3573" t="s">
        <v>325</v>
      </c>
      <c r="G3573" t="s">
        <v>15957</v>
      </c>
      <c r="H3573" t="s">
        <v>15994</v>
      </c>
      <c r="I3573">
        <v>0</v>
      </c>
      <c r="J3573" t="s">
        <v>8315</v>
      </c>
      <c r="K3573" t="s">
        <v>12509</v>
      </c>
      <c r="L3573">
        <v>27401001</v>
      </c>
      <c r="M3573">
        <v>1030203903234</v>
      </c>
    </row>
    <row r="3574" spans="1:13" x14ac:dyDescent="0.25">
      <c r="A3574">
        <v>274066476</v>
      </c>
      <c r="B3574" t="s">
        <v>19669</v>
      </c>
      <c r="C3574" t="s">
        <v>19669</v>
      </c>
      <c r="D3574" s="99" t="s">
        <v>19901</v>
      </c>
      <c r="E3574" t="s">
        <v>3778</v>
      </c>
      <c r="F3574" t="s">
        <v>321</v>
      </c>
      <c r="G3574" t="s">
        <v>15957</v>
      </c>
      <c r="H3574" t="s">
        <v>15994</v>
      </c>
      <c r="I3574">
        <v>0</v>
      </c>
      <c r="J3574" t="s">
        <v>8315</v>
      </c>
      <c r="K3574" t="s">
        <v>12511</v>
      </c>
      <c r="L3574">
        <v>27401001</v>
      </c>
      <c r="M3574">
        <v>1030203894500</v>
      </c>
    </row>
    <row r="3575" spans="1:13" x14ac:dyDescent="0.25">
      <c r="A3575">
        <v>274066525</v>
      </c>
      <c r="B3575" t="s">
        <v>3764</v>
      </c>
      <c r="C3575" t="s">
        <v>3764</v>
      </c>
      <c r="D3575" s="99" t="s">
        <v>19901</v>
      </c>
      <c r="E3575" t="s">
        <v>3766</v>
      </c>
      <c r="F3575" t="s">
        <v>321</v>
      </c>
      <c r="G3575" t="s">
        <v>15957</v>
      </c>
      <c r="H3575" t="s">
        <v>15994</v>
      </c>
      <c r="I3575">
        <v>0</v>
      </c>
      <c r="J3575" t="s">
        <v>8315</v>
      </c>
      <c r="K3575" t="s">
        <v>12513</v>
      </c>
      <c r="L3575">
        <v>27401001</v>
      </c>
      <c r="M3575">
        <v>1030203913024</v>
      </c>
    </row>
    <row r="3576" spans="1:13" x14ac:dyDescent="0.25">
      <c r="A3576">
        <v>274066613</v>
      </c>
      <c r="B3576" t="s">
        <v>19670</v>
      </c>
      <c r="C3576" t="s">
        <v>19670</v>
      </c>
      <c r="D3576" s="99" t="s">
        <v>19901</v>
      </c>
      <c r="E3576" t="s">
        <v>4205</v>
      </c>
      <c r="F3576" t="s">
        <v>321</v>
      </c>
      <c r="G3576" t="s">
        <v>15957</v>
      </c>
      <c r="H3576" t="s">
        <v>15994</v>
      </c>
      <c r="I3576">
        <v>0</v>
      </c>
      <c r="J3576" t="s">
        <v>8315</v>
      </c>
      <c r="K3576" t="s">
        <v>12514</v>
      </c>
      <c r="L3576">
        <v>27401001</v>
      </c>
      <c r="M3576">
        <v>1030203893510</v>
      </c>
    </row>
    <row r="3577" spans="1:13" x14ac:dyDescent="0.25">
      <c r="A3577">
        <v>274068843</v>
      </c>
      <c r="B3577" t="s">
        <v>3758</v>
      </c>
      <c r="C3577" t="s">
        <v>3758</v>
      </c>
      <c r="D3577" s="99" t="s">
        <v>19901</v>
      </c>
      <c r="E3577" t="s">
        <v>19671</v>
      </c>
      <c r="F3577" t="s">
        <v>325</v>
      </c>
      <c r="G3577" t="s">
        <v>15957</v>
      </c>
      <c r="H3577" t="s">
        <v>15994</v>
      </c>
      <c r="I3577">
        <v>0</v>
      </c>
      <c r="J3577" t="s">
        <v>8315</v>
      </c>
      <c r="K3577" t="s">
        <v>12481</v>
      </c>
      <c r="L3577">
        <v>27401001</v>
      </c>
      <c r="M3577">
        <v>1030203904807</v>
      </c>
    </row>
    <row r="3578" spans="1:13" x14ac:dyDescent="0.25">
      <c r="A3578">
        <v>274069572</v>
      </c>
      <c r="B3578" t="s">
        <v>19672</v>
      </c>
      <c r="C3578" t="s">
        <v>19672</v>
      </c>
      <c r="D3578" s="99" t="s">
        <v>19901</v>
      </c>
      <c r="E3578" t="s">
        <v>4798</v>
      </c>
      <c r="F3578" t="s">
        <v>566</v>
      </c>
      <c r="G3578" t="s">
        <v>15957</v>
      </c>
      <c r="H3578" t="s">
        <v>15994</v>
      </c>
      <c r="I3578">
        <v>0</v>
      </c>
      <c r="J3578" t="s">
        <v>8315</v>
      </c>
      <c r="K3578" t="s">
        <v>12511</v>
      </c>
      <c r="L3578">
        <v>27401001</v>
      </c>
      <c r="M3578">
        <v>1030203902035</v>
      </c>
    </row>
    <row r="3579" spans="1:13" x14ac:dyDescent="0.25">
      <c r="A3579">
        <v>274073603</v>
      </c>
      <c r="B3579" t="s">
        <v>3919</v>
      </c>
      <c r="C3579" t="s">
        <v>3919</v>
      </c>
      <c r="D3579" s="99" t="s">
        <v>19901</v>
      </c>
      <c r="E3579" t="s">
        <v>3921</v>
      </c>
      <c r="F3579" t="s">
        <v>414</v>
      </c>
      <c r="G3579" t="s">
        <v>15957</v>
      </c>
      <c r="H3579" t="s">
        <v>15994</v>
      </c>
      <c r="I3579">
        <v>0</v>
      </c>
      <c r="J3579" t="s">
        <v>8315</v>
      </c>
      <c r="K3579" t="s">
        <v>12519</v>
      </c>
      <c r="L3579">
        <v>27401001</v>
      </c>
      <c r="M3579">
        <v>1030203904983</v>
      </c>
    </row>
    <row r="3580" spans="1:13" x14ac:dyDescent="0.25">
      <c r="A3580">
        <v>274080343</v>
      </c>
      <c r="B3580" t="s">
        <v>19673</v>
      </c>
      <c r="C3580" t="s">
        <v>19673</v>
      </c>
      <c r="D3580" s="99" t="s">
        <v>19901</v>
      </c>
      <c r="E3580" t="s">
        <v>19674</v>
      </c>
      <c r="F3580" t="s">
        <v>321</v>
      </c>
      <c r="G3580" t="s">
        <v>15957</v>
      </c>
      <c r="H3580" t="s">
        <v>15994</v>
      </c>
      <c r="I3580">
        <v>0</v>
      </c>
      <c r="J3580" t="s">
        <v>8315</v>
      </c>
      <c r="K3580" t="s">
        <v>12521</v>
      </c>
      <c r="L3580">
        <v>27401001</v>
      </c>
      <c r="M3580">
        <v>1030203925510</v>
      </c>
    </row>
    <row r="3581" spans="1:13" x14ac:dyDescent="0.25">
      <c r="A3581">
        <v>274088504</v>
      </c>
      <c r="B3581" t="s">
        <v>4572</v>
      </c>
      <c r="C3581" t="s">
        <v>4572</v>
      </c>
      <c r="D3581" s="99" t="s">
        <v>19901</v>
      </c>
      <c r="E3581" t="s">
        <v>4573</v>
      </c>
      <c r="F3581" t="s">
        <v>414</v>
      </c>
      <c r="G3581" t="s">
        <v>15957</v>
      </c>
      <c r="H3581" t="s">
        <v>15994</v>
      </c>
      <c r="I3581">
        <v>0</v>
      </c>
      <c r="J3581" t="s">
        <v>8315</v>
      </c>
      <c r="K3581" t="s">
        <v>12523</v>
      </c>
      <c r="L3581">
        <v>27401001</v>
      </c>
      <c r="M3581">
        <v>1020202554206</v>
      </c>
    </row>
    <row r="3582" spans="1:13" x14ac:dyDescent="0.25">
      <c r="A3582">
        <v>274097876</v>
      </c>
      <c r="B3582" t="s">
        <v>4404</v>
      </c>
      <c r="C3582" t="s">
        <v>4404</v>
      </c>
      <c r="D3582" s="99" t="s">
        <v>19901</v>
      </c>
      <c r="E3582" t="s">
        <v>19677</v>
      </c>
      <c r="F3582" t="s">
        <v>921</v>
      </c>
      <c r="G3582" t="s">
        <v>15957</v>
      </c>
      <c r="H3582" t="s">
        <v>15994</v>
      </c>
      <c r="I3582">
        <v>0</v>
      </c>
      <c r="J3582" t="s">
        <v>8315</v>
      </c>
      <c r="K3582" t="s">
        <v>12527</v>
      </c>
      <c r="L3582">
        <v>27401001</v>
      </c>
      <c r="M3582">
        <v>1040203905400</v>
      </c>
    </row>
    <row r="3583" spans="1:13" x14ac:dyDescent="0.25">
      <c r="A3583">
        <v>274107267</v>
      </c>
      <c r="B3583" t="s">
        <v>4225</v>
      </c>
      <c r="C3583" t="s">
        <v>4225</v>
      </c>
      <c r="D3583" s="99" t="s">
        <v>19901</v>
      </c>
      <c r="E3583" t="s">
        <v>4227</v>
      </c>
      <c r="F3583" t="s">
        <v>414</v>
      </c>
      <c r="G3583" t="s">
        <v>15957</v>
      </c>
      <c r="H3583" t="s">
        <v>15994</v>
      </c>
      <c r="I3583">
        <v>0</v>
      </c>
      <c r="J3583" t="s">
        <v>8315</v>
      </c>
      <c r="K3583" t="s">
        <v>12529</v>
      </c>
      <c r="L3583">
        <v>27401001</v>
      </c>
      <c r="M3583">
        <v>1050204058365</v>
      </c>
    </row>
    <row r="3584" spans="1:13" x14ac:dyDescent="0.25">
      <c r="A3584">
        <v>274109176</v>
      </c>
      <c r="B3584" t="s">
        <v>3818</v>
      </c>
      <c r="C3584" t="s">
        <v>3818</v>
      </c>
      <c r="D3584" s="99" t="s">
        <v>19901</v>
      </c>
      <c r="E3584" t="s">
        <v>3820</v>
      </c>
      <c r="F3584" t="s">
        <v>414</v>
      </c>
      <c r="G3584" t="s">
        <v>15957</v>
      </c>
      <c r="H3584" t="s">
        <v>15994</v>
      </c>
      <c r="I3584">
        <v>0</v>
      </c>
      <c r="J3584" t="s">
        <v>8315</v>
      </c>
      <c r="K3584" t="s">
        <v>12531</v>
      </c>
      <c r="L3584">
        <v>27401001</v>
      </c>
      <c r="M3584">
        <v>1060274006320</v>
      </c>
    </row>
    <row r="3585" spans="1:13" x14ac:dyDescent="0.25">
      <c r="A3585">
        <v>274112764</v>
      </c>
      <c r="B3585" t="s">
        <v>19678</v>
      </c>
      <c r="C3585" t="s">
        <v>19678</v>
      </c>
      <c r="D3585" s="99" t="s">
        <v>19901</v>
      </c>
      <c r="E3585" t="s">
        <v>19679</v>
      </c>
      <c r="F3585" t="s">
        <v>325</v>
      </c>
      <c r="G3585" t="s">
        <v>15957</v>
      </c>
      <c r="H3585" t="s">
        <v>15994</v>
      </c>
      <c r="I3585">
        <v>0</v>
      </c>
      <c r="J3585" t="s">
        <v>8315</v>
      </c>
      <c r="K3585" t="s">
        <v>12533</v>
      </c>
      <c r="L3585">
        <v>27401001</v>
      </c>
      <c r="M3585">
        <v>1060274034853</v>
      </c>
    </row>
    <row r="3586" spans="1:13" x14ac:dyDescent="0.25">
      <c r="A3586">
        <v>274123558</v>
      </c>
      <c r="B3586" t="s">
        <v>19680</v>
      </c>
      <c r="C3586" t="s">
        <v>19680</v>
      </c>
      <c r="D3586" s="99" t="s">
        <v>19901</v>
      </c>
      <c r="E3586" t="s">
        <v>4157</v>
      </c>
      <c r="F3586" t="s">
        <v>414</v>
      </c>
      <c r="G3586" t="s">
        <v>15957</v>
      </c>
      <c r="H3586" t="s">
        <v>15994</v>
      </c>
      <c r="I3586">
        <v>0</v>
      </c>
      <c r="J3586" t="s">
        <v>8315</v>
      </c>
      <c r="K3586" t="s">
        <v>12535</v>
      </c>
      <c r="L3586">
        <v>27401001</v>
      </c>
      <c r="M3586">
        <v>1070274009244</v>
      </c>
    </row>
    <row r="3587" spans="1:13" x14ac:dyDescent="0.25">
      <c r="A3587">
        <v>274132880</v>
      </c>
      <c r="B3587" t="s">
        <v>19681</v>
      </c>
      <c r="C3587" t="s">
        <v>19681</v>
      </c>
      <c r="D3587" s="99" t="s">
        <v>19901</v>
      </c>
      <c r="E3587" t="s">
        <v>3775</v>
      </c>
      <c r="F3587" t="s">
        <v>321</v>
      </c>
      <c r="G3587" t="s">
        <v>15957</v>
      </c>
      <c r="H3587" t="s">
        <v>15994</v>
      </c>
      <c r="I3587">
        <v>0</v>
      </c>
      <c r="J3587" t="s">
        <v>8315</v>
      </c>
      <c r="K3587" t="s">
        <v>12537</v>
      </c>
      <c r="L3587">
        <v>27401001</v>
      </c>
      <c r="M3587">
        <v>1080274008154</v>
      </c>
    </row>
    <row r="3588" spans="1:13" x14ac:dyDescent="0.25">
      <c r="A3588">
        <v>274152911</v>
      </c>
      <c r="B3588" t="s">
        <v>3821</v>
      </c>
      <c r="C3588" t="s">
        <v>3821</v>
      </c>
      <c r="D3588" s="99" t="s">
        <v>19901</v>
      </c>
      <c r="E3588" t="s">
        <v>2273</v>
      </c>
      <c r="F3588" t="s">
        <v>1121</v>
      </c>
      <c r="G3588" t="s">
        <v>15957</v>
      </c>
      <c r="H3588" t="s">
        <v>15994</v>
      </c>
      <c r="I3588">
        <v>0</v>
      </c>
      <c r="J3588" t="s">
        <v>8315</v>
      </c>
      <c r="K3588" t="s">
        <v>12540</v>
      </c>
      <c r="L3588">
        <v>27401001</v>
      </c>
      <c r="M3588">
        <v>1100280044776</v>
      </c>
    </row>
    <row r="3589" spans="1:13" x14ac:dyDescent="0.25">
      <c r="A3589">
        <v>274169150</v>
      </c>
      <c r="B3589" t="s">
        <v>4070</v>
      </c>
      <c r="C3589" t="s">
        <v>4070</v>
      </c>
      <c r="D3589" s="99" t="s">
        <v>19901</v>
      </c>
      <c r="E3589" t="s">
        <v>19682</v>
      </c>
      <c r="F3589" t="s">
        <v>414</v>
      </c>
      <c r="G3589" t="s">
        <v>15957</v>
      </c>
      <c r="H3589" t="s">
        <v>15994</v>
      </c>
      <c r="I3589">
        <v>0</v>
      </c>
      <c r="J3589" t="s">
        <v>8315</v>
      </c>
      <c r="K3589" t="s">
        <v>12542</v>
      </c>
      <c r="L3589">
        <v>27401001</v>
      </c>
      <c r="M3589">
        <v>1120280036744</v>
      </c>
    </row>
    <row r="3590" spans="1:13" x14ac:dyDescent="0.25">
      <c r="A3590">
        <v>274170364</v>
      </c>
      <c r="B3590" t="s">
        <v>19683</v>
      </c>
      <c r="C3590" t="s">
        <v>19683</v>
      </c>
      <c r="D3590" s="99" t="s">
        <v>19901</v>
      </c>
      <c r="E3590" t="s">
        <v>4136</v>
      </c>
      <c r="F3590" t="s">
        <v>325</v>
      </c>
      <c r="G3590" t="s">
        <v>15957</v>
      </c>
      <c r="H3590" t="s">
        <v>15994</v>
      </c>
      <c r="I3590">
        <v>0</v>
      </c>
      <c r="J3590" t="s">
        <v>8315</v>
      </c>
      <c r="K3590" t="s">
        <v>12437</v>
      </c>
      <c r="L3590">
        <v>27401001</v>
      </c>
      <c r="M3590">
        <v>1120280042244</v>
      </c>
    </row>
    <row r="3591" spans="1:13" x14ac:dyDescent="0.25">
      <c r="A3591">
        <v>274926548</v>
      </c>
      <c r="B3591" t="s">
        <v>19684</v>
      </c>
      <c r="C3591" t="s">
        <v>19684</v>
      </c>
      <c r="D3591" s="99" t="s">
        <v>19901</v>
      </c>
      <c r="E3591" t="s">
        <v>4069</v>
      </c>
      <c r="F3591" t="s">
        <v>321</v>
      </c>
      <c r="G3591" t="s">
        <v>15957</v>
      </c>
      <c r="H3591" t="s">
        <v>15994</v>
      </c>
      <c r="I3591">
        <v>0</v>
      </c>
      <c r="J3591" t="s">
        <v>8315</v>
      </c>
      <c r="K3591" t="s">
        <v>12545</v>
      </c>
      <c r="L3591">
        <v>27401001</v>
      </c>
      <c r="M3591">
        <v>1170280029699</v>
      </c>
    </row>
    <row r="3592" spans="1:13" x14ac:dyDescent="0.25">
      <c r="A3592">
        <v>275008364</v>
      </c>
      <c r="B3592" t="s">
        <v>19688</v>
      </c>
      <c r="C3592" t="s">
        <v>19688</v>
      </c>
      <c r="D3592" s="99" t="s">
        <v>19901</v>
      </c>
      <c r="E3592" t="s">
        <v>4142</v>
      </c>
      <c r="F3592" t="s">
        <v>321</v>
      </c>
      <c r="G3592" t="s">
        <v>15957</v>
      </c>
      <c r="H3592" t="s">
        <v>15994</v>
      </c>
      <c r="I3592">
        <v>0</v>
      </c>
      <c r="J3592" t="s">
        <v>8315</v>
      </c>
      <c r="K3592" t="s">
        <v>12552</v>
      </c>
      <c r="L3592">
        <v>27501001</v>
      </c>
      <c r="M3592">
        <v>1020202776043</v>
      </c>
    </row>
    <row r="3593" spans="1:13" x14ac:dyDescent="0.25">
      <c r="A3593">
        <v>275008822</v>
      </c>
      <c r="B3593" t="s">
        <v>19689</v>
      </c>
      <c r="C3593" t="s">
        <v>19689</v>
      </c>
      <c r="D3593" s="99" t="s">
        <v>19901</v>
      </c>
      <c r="E3593" t="s">
        <v>4700</v>
      </c>
      <c r="F3593" t="s">
        <v>325</v>
      </c>
      <c r="G3593" t="s">
        <v>15957</v>
      </c>
      <c r="H3593" t="s">
        <v>15994</v>
      </c>
      <c r="I3593">
        <v>0</v>
      </c>
      <c r="J3593" t="s">
        <v>8315</v>
      </c>
      <c r="K3593" t="s">
        <v>12556</v>
      </c>
      <c r="L3593">
        <v>27501001</v>
      </c>
      <c r="M3593">
        <v>1020202778100</v>
      </c>
    </row>
    <row r="3594" spans="1:13" x14ac:dyDescent="0.25">
      <c r="A3594">
        <v>275010532</v>
      </c>
      <c r="B3594" t="s">
        <v>19690</v>
      </c>
      <c r="C3594" t="s">
        <v>19690</v>
      </c>
      <c r="D3594" s="99" t="s">
        <v>19901</v>
      </c>
      <c r="E3594" t="s">
        <v>4310</v>
      </c>
      <c r="F3594" t="s">
        <v>321</v>
      </c>
      <c r="G3594" t="s">
        <v>15957</v>
      </c>
      <c r="H3594" t="s">
        <v>15994</v>
      </c>
      <c r="I3594">
        <v>0</v>
      </c>
      <c r="J3594" t="s">
        <v>8315</v>
      </c>
      <c r="K3594" t="s">
        <v>12560</v>
      </c>
      <c r="L3594">
        <v>27501001</v>
      </c>
      <c r="M3594">
        <v>1020202766077</v>
      </c>
    </row>
    <row r="3595" spans="1:13" x14ac:dyDescent="0.25">
      <c r="A3595">
        <v>275011960</v>
      </c>
      <c r="B3595" t="s">
        <v>19691</v>
      </c>
      <c r="C3595" t="s">
        <v>19691</v>
      </c>
      <c r="D3595" s="99" t="s">
        <v>19901</v>
      </c>
      <c r="E3595" t="s">
        <v>4075</v>
      </c>
      <c r="F3595" t="s">
        <v>321</v>
      </c>
      <c r="G3595" t="s">
        <v>15957</v>
      </c>
      <c r="H3595" t="s">
        <v>15994</v>
      </c>
      <c r="I3595">
        <v>0</v>
      </c>
      <c r="J3595" t="s">
        <v>8315</v>
      </c>
      <c r="K3595" t="s">
        <v>12563</v>
      </c>
      <c r="L3595">
        <v>27501001</v>
      </c>
      <c r="M3595">
        <v>1020202774756</v>
      </c>
    </row>
    <row r="3596" spans="1:13" x14ac:dyDescent="0.25">
      <c r="A3596">
        <v>275012106</v>
      </c>
      <c r="B3596" t="s">
        <v>4219</v>
      </c>
      <c r="C3596" t="s">
        <v>4219</v>
      </c>
      <c r="D3596" s="99" t="s">
        <v>19901</v>
      </c>
      <c r="E3596" t="s">
        <v>4221</v>
      </c>
      <c r="F3596" t="s">
        <v>321</v>
      </c>
      <c r="G3596" t="s">
        <v>15957</v>
      </c>
      <c r="H3596" t="s">
        <v>15994</v>
      </c>
      <c r="I3596">
        <v>0</v>
      </c>
      <c r="J3596" t="s">
        <v>8315</v>
      </c>
      <c r="K3596" t="s">
        <v>12564</v>
      </c>
      <c r="L3596">
        <v>27501001</v>
      </c>
      <c r="M3596">
        <v>1020202769696</v>
      </c>
    </row>
    <row r="3597" spans="1:13" x14ac:dyDescent="0.25">
      <c r="A3597">
        <v>275012410</v>
      </c>
      <c r="B3597" t="s">
        <v>19692</v>
      </c>
      <c r="C3597" t="s">
        <v>19692</v>
      </c>
      <c r="D3597" s="99" t="s">
        <v>19901</v>
      </c>
      <c r="E3597" t="s">
        <v>3963</v>
      </c>
      <c r="F3597" t="s">
        <v>321</v>
      </c>
      <c r="G3597" t="s">
        <v>15957</v>
      </c>
      <c r="H3597" t="s">
        <v>15994</v>
      </c>
      <c r="I3597">
        <v>0</v>
      </c>
      <c r="J3597" t="s">
        <v>8315</v>
      </c>
      <c r="K3597" t="s">
        <v>12566</v>
      </c>
      <c r="L3597">
        <v>27501001</v>
      </c>
      <c r="M3597">
        <v>1020202774470</v>
      </c>
    </row>
    <row r="3598" spans="1:13" x14ac:dyDescent="0.25">
      <c r="A3598">
        <v>275012748</v>
      </c>
      <c r="B3598" t="s">
        <v>19693</v>
      </c>
      <c r="C3598" t="s">
        <v>19693</v>
      </c>
      <c r="D3598" s="99" t="s">
        <v>19901</v>
      </c>
      <c r="E3598" t="s">
        <v>4473</v>
      </c>
      <c r="F3598" t="s">
        <v>321</v>
      </c>
      <c r="G3598" t="s">
        <v>15957</v>
      </c>
      <c r="H3598" t="s">
        <v>15994</v>
      </c>
      <c r="I3598">
        <v>0</v>
      </c>
      <c r="J3598" t="s">
        <v>8315</v>
      </c>
      <c r="K3598" t="s">
        <v>12568</v>
      </c>
      <c r="L3598">
        <v>27501001</v>
      </c>
      <c r="M3598">
        <v>1020202766880</v>
      </c>
    </row>
    <row r="3599" spans="1:13" x14ac:dyDescent="0.25">
      <c r="A3599">
        <v>275012963</v>
      </c>
      <c r="B3599" t="s">
        <v>19694</v>
      </c>
      <c r="C3599" t="s">
        <v>19694</v>
      </c>
      <c r="D3599" s="99" t="s">
        <v>19901</v>
      </c>
      <c r="E3599" t="s">
        <v>3969</v>
      </c>
      <c r="F3599" t="s">
        <v>321</v>
      </c>
      <c r="G3599" t="s">
        <v>15957</v>
      </c>
      <c r="H3599" t="s">
        <v>15994</v>
      </c>
      <c r="I3599">
        <v>0</v>
      </c>
      <c r="J3599" t="s">
        <v>8315</v>
      </c>
      <c r="K3599" t="s">
        <v>12570</v>
      </c>
      <c r="L3599">
        <v>27501001</v>
      </c>
      <c r="M3599">
        <v>1020202777836</v>
      </c>
    </row>
    <row r="3600" spans="1:13" x14ac:dyDescent="0.25">
      <c r="A3600">
        <v>275012995</v>
      </c>
      <c r="B3600" t="s">
        <v>19695</v>
      </c>
      <c r="C3600" t="s">
        <v>19695</v>
      </c>
      <c r="D3600" s="99" t="s">
        <v>19901</v>
      </c>
      <c r="E3600" t="s">
        <v>4361</v>
      </c>
      <c r="F3600" t="s">
        <v>321</v>
      </c>
      <c r="G3600" t="s">
        <v>15957</v>
      </c>
      <c r="H3600" t="s">
        <v>15994</v>
      </c>
      <c r="I3600">
        <v>0</v>
      </c>
      <c r="J3600" t="s">
        <v>8315</v>
      </c>
      <c r="K3600" t="s">
        <v>12572</v>
      </c>
      <c r="L3600">
        <v>27501001</v>
      </c>
      <c r="M3600">
        <v>1020202770565</v>
      </c>
    </row>
    <row r="3601" spans="1:13" x14ac:dyDescent="0.25">
      <c r="A3601">
        <v>275013572</v>
      </c>
      <c r="B3601" t="s">
        <v>19696</v>
      </c>
      <c r="C3601" t="s">
        <v>19696</v>
      </c>
      <c r="D3601" s="99" t="s">
        <v>19901</v>
      </c>
      <c r="E3601" t="s">
        <v>4210</v>
      </c>
      <c r="F3601" t="s">
        <v>321</v>
      </c>
      <c r="G3601" t="s">
        <v>15957</v>
      </c>
      <c r="H3601" t="s">
        <v>15994</v>
      </c>
      <c r="I3601">
        <v>0</v>
      </c>
      <c r="J3601" t="s">
        <v>8315</v>
      </c>
      <c r="K3601" t="s">
        <v>12574</v>
      </c>
      <c r="L3601">
        <v>27501001</v>
      </c>
      <c r="M3601">
        <v>1020202776626</v>
      </c>
    </row>
    <row r="3602" spans="1:13" x14ac:dyDescent="0.25">
      <c r="A3602">
        <v>275013639</v>
      </c>
      <c r="B3602" t="s">
        <v>19697</v>
      </c>
      <c r="C3602" t="s">
        <v>19697</v>
      </c>
      <c r="D3602" s="99" t="s">
        <v>19901</v>
      </c>
      <c r="E3602" t="s">
        <v>4066</v>
      </c>
      <c r="F3602" t="s">
        <v>321</v>
      </c>
      <c r="G3602" t="s">
        <v>15957</v>
      </c>
      <c r="H3602" t="s">
        <v>15994</v>
      </c>
      <c r="I3602">
        <v>0</v>
      </c>
      <c r="J3602" t="s">
        <v>8315</v>
      </c>
      <c r="K3602" t="s">
        <v>12578</v>
      </c>
      <c r="L3602">
        <v>27501001</v>
      </c>
      <c r="M3602">
        <v>1020202768244</v>
      </c>
    </row>
    <row r="3603" spans="1:13" x14ac:dyDescent="0.25">
      <c r="A3603">
        <v>275013678</v>
      </c>
      <c r="B3603" t="s">
        <v>19698</v>
      </c>
      <c r="C3603" t="s">
        <v>19698</v>
      </c>
      <c r="D3603" s="99" t="s">
        <v>19901</v>
      </c>
      <c r="E3603" t="s">
        <v>4084</v>
      </c>
      <c r="F3603" t="s">
        <v>321</v>
      </c>
      <c r="G3603" t="s">
        <v>15957</v>
      </c>
      <c r="H3603" t="s">
        <v>15994</v>
      </c>
      <c r="I3603">
        <v>0</v>
      </c>
      <c r="J3603" t="s">
        <v>8315</v>
      </c>
      <c r="K3603" t="s">
        <v>12579</v>
      </c>
      <c r="L3603">
        <v>27501001</v>
      </c>
      <c r="M3603">
        <v>1020202767815</v>
      </c>
    </row>
    <row r="3604" spans="1:13" x14ac:dyDescent="0.25">
      <c r="A3604">
        <v>275015266</v>
      </c>
      <c r="B3604" t="s">
        <v>4149</v>
      </c>
      <c r="C3604" t="s">
        <v>4149</v>
      </c>
      <c r="D3604" s="99" t="s">
        <v>19901</v>
      </c>
      <c r="E3604" t="s">
        <v>4151</v>
      </c>
      <c r="F3604" t="s">
        <v>414</v>
      </c>
      <c r="G3604" t="s">
        <v>15957</v>
      </c>
      <c r="H3604" t="s">
        <v>15994</v>
      </c>
      <c r="I3604">
        <v>0</v>
      </c>
      <c r="J3604" t="s">
        <v>8315</v>
      </c>
      <c r="K3604" t="s">
        <v>12584</v>
      </c>
      <c r="L3604">
        <v>27501001</v>
      </c>
      <c r="M3604">
        <v>1020202777100</v>
      </c>
    </row>
    <row r="3605" spans="1:13" x14ac:dyDescent="0.25">
      <c r="A3605">
        <v>275015308</v>
      </c>
      <c r="B3605" t="s">
        <v>4110</v>
      </c>
      <c r="C3605" t="s">
        <v>4110</v>
      </c>
      <c r="D3605" s="99" t="s">
        <v>19901</v>
      </c>
      <c r="E3605" t="s">
        <v>4112</v>
      </c>
      <c r="F3605" t="s">
        <v>414</v>
      </c>
      <c r="G3605" t="s">
        <v>15957</v>
      </c>
      <c r="H3605" t="s">
        <v>15994</v>
      </c>
      <c r="I3605">
        <v>0</v>
      </c>
      <c r="J3605" t="s">
        <v>8315</v>
      </c>
      <c r="K3605" t="s">
        <v>12585</v>
      </c>
      <c r="L3605">
        <v>27501001</v>
      </c>
      <c r="M3605">
        <v>1020202774976</v>
      </c>
    </row>
    <row r="3606" spans="1:13" x14ac:dyDescent="0.25">
      <c r="A3606">
        <v>275015347</v>
      </c>
      <c r="B3606" t="s">
        <v>19699</v>
      </c>
      <c r="C3606" t="s">
        <v>19699</v>
      </c>
      <c r="D3606" s="99" t="s">
        <v>19901</v>
      </c>
      <c r="E3606" t="s">
        <v>3972</v>
      </c>
      <c r="F3606" t="s">
        <v>549</v>
      </c>
      <c r="G3606" t="s">
        <v>15957</v>
      </c>
      <c r="H3606" t="s">
        <v>15994</v>
      </c>
      <c r="I3606">
        <v>0</v>
      </c>
      <c r="J3606" t="s">
        <v>8315</v>
      </c>
      <c r="K3606" t="s">
        <v>12587</v>
      </c>
      <c r="L3606">
        <v>27501001</v>
      </c>
      <c r="M3606">
        <v>1020202777704</v>
      </c>
    </row>
    <row r="3607" spans="1:13" x14ac:dyDescent="0.25">
      <c r="A3607">
        <v>275016076</v>
      </c>
      <c r="B3607" t="s">
        <v>3958</v>
      </c>
      <c r="C3607" t="s">
        <v>3958</v>
      </c>
      <c r="D3607" s="99" t="s">
        <v>19901</v>
      </c>
      <c r="E3607" t="s">
        <v>3960</v>
      </c>
      <c r="F3607" t="s">
        <v>414</v>
      </c>
      <c r="G3607" t="s">
        <v>15957</v>
      </c>
      <c r="H3607" t="s">
        <v>15994</v>
      </c>
      <c r="I3607">
        <v>0</v>
      </c>
      <c r="J3607" t="s">
        <v>8315</v>
      </c>
      <c r="K3607" t="s">
        <v>12588</v>
      </c>
      <c r="L3607">
        <v>27501001</v>
      </c>
      <c r="M3607">
        <v>1020202778111</v>
      </c>
    </row>
    <row r="3608" spans="1:13" x14ac:dyDescent="0.25">
      <c r="A3608">
        <v>275020227</v>
      </c>
      <c r="B3608" t="s">
        <v>4173</v>
      </c>
      <c r="C3608" t="s">
        <v>4173</v>
      </c>
      <c r="D3608" s="99" t="s">
        <v>19901</v>
      </c>
      <c r="E3608" t="s">
        <v>4175</v>
      </c>
      <c r="F3608" t="s">
        <v>414</v>
      </c>
      <c r="G3608" t="s">
        <v>15957</v>
      </c>
      <c r="H3608" t="s">
        <v>15994</v>
      </c>
      <c r="I3608">
        <v>0</v>
      </c>
      <c r="J3608" t="s">
        <v>8315</v>
      </c>
      <c r="K3608" t="s">
        <v>12591</v>
      </c>
      <c r="L3608">
        <v>27501001</v>
      </c>
      <c r="M3608">
        <v>1020202777627</v>
      </c>
    </row>
    <row r="3609" spans="1:13" x14ac:dyDescent="0.25">
      <c r="A3609">
        <v>275028441</v>
      </c>
      <c r="B3609" t="s">
        <v>4586</v>
      </c>
      <c r="C3609" t="s">
        <v>4586</v>
      </c>
      <c r="D3609" s="99" t="s">
        <v>19901</v>
      </c>
      <c r="E3609" t="s">
        <v>12593</v>
      </c>
      <c r="F3609" t="s">
        <v>414</v>
      </c>
      <c r="G3609" t="s">
        <v>15957</v>
      </c>
      <c r="H3609" t="s">
        <v>15994</v>
      </c>
      <c r="I3609">
        <v>0</v>
      </c>
      <c r="J3609" t="s">
        <v>8315</v>
      </c>
      <c r="K3609" t="s">
        <v>12592</v>
      </c>
      <c r="L3609">
        <v>27501001</v>
      </c>
      <c r="M3609">
        <v>1020202776637</v>
      </c>
    </row>
    <row r="3610" spans="1:13" x14ac:dyDescent="0.25">
      <c r="A3610">
        <v>275028459</v>
      </c>
      <c r="B3610" t="s">
        <v>3952</v>
      </c>
      <c r="C3610" t="s">
        <v>3952</v>
      </c>
      <c r="D3610" s="99" t="s">
        <v>19901</v>
      </c>
      <c r="E3610" t="s">
        <v>3954</v>
      </c>
      <c r="F3610" t="s">
        <v>414</v>
      </c>
      <c r="G3610" t="s">
        <v>15957</v>
      </c>
      <c r="H3610" t="s">
        <v>15994</v>
      </c>
      <c r="I3610">
        <v>0</v>
      </c>
      <c r="J3610" t="s">
        <v>8315</v>
      </c>
      <c r="K3610" t="s">
        <v>12594</v>
      </c>
      <c r="L3610">
        <v>27501001</v>
      </c>
      <c r="M3610">
        <v>1020202774448</v>
      </c>
    </row>
    <row r="3611" spans="1:13" x14ac:dyDescent="0.25">
      <c r="A3611">
        <v>275028642</v>
      </c>
      <c r="B3611" t="s">
        <v>4211</v>
      </c>
      <c r="C3611" t="s">
        <v>4211</v>
      </c>
      <c r="D3611" s="99" t="s">
        <v>19901</v>
      </c>
      <c r="E3611" t="s">
        <v>4213</v>
      </c>
      <c r="F3611" t="s">
        <v>414</v>
      </c>
      <c r="G3611" t="s">
        <v>15957</v>
      </c>
      <c r="H3611" t="s">
        <v>15994</v>
      </c>
      <c r="I3611">
        <v>0</v>
      </c>
      <c r="J3611" t="s">
        <v>8315</v>
      </c>
      <c r="K3611" t="s">
        <v>12595</v>
      </c>
      <c r="L3611">
        <v>27501001</v>
      </c>
      <c r="M3611">
        <v>1030204115017</v>
      </c>
    </row>
    <row r="3612" spans="1:13" x14ac:dyDescent="0.25">
      <c r="A3612">
        <v>275028650</v>
      </c>
      <c r="B3612" t="s">
        <v>4137</v>
      </c>
      <c r="C3612" t="s">
        <v>4137</v>
      </c>
      <c r="D3612" s="99" t="s">
        <v>19901</v>
      </c>
      <c r="E3612" t="s">
        <v>4139</v>
      </c>
      <c r="F3612" t="s">
        <v>414</v>
      </c>
      <c r="G3612" t="s">
        <v>15957</v>
      </c>
      <c r="H3612" t="s">
        <v>15994</v>
      </c>
      <c r="I3612">
        <v>0</v>
      </c>
      <c r="J3612" t="s">
        <v>8315</v>
      </c>
      <c r="K3612" t="s">
        <v>12596</v>
      </c>
      <c r="L3612">
        <v>27501001</v>
      </c>
      <c r="M3612">
        <v>1020202770752</v>
      </c>
    </row>
    <row r="3613" spans="1:13" x14ac:dyDescent="0.25">
      <c r="A3613">
        <v>275028829</v>
      </c>
      <c r="B3613" t="s">
        <v>4483</v>
      </c>
      <c r="C3613" t="s">
        <v>4483</v>
      </c>
      <c r="D3613" s="99" t="s">
        <v>19901</v>
      </c>
      <c r="E3613" t="s">
        <v>4485</v>
      </c>
      <c r="F3613" t="s">
        <v>414</v>
      </c>
      <c r="G3613" t="s">
        <v>15957</v>
      </c>
      <c r="H3613" t="s">
        <v>15994</v>
      </c>
      <c r="I3613">
        <v>0</v>
      </c>
      <c r="J3613" t="s">
        <v>8315</v>
      </c>
      <c r="K3613" t="s">
        <v>12597</v>
      </c>
      <c r="L3613">
        <v>27501001</v>
      </c>
      <c r="M3613">
        <v>1020202778188</v>
      </c>
    </row>
    <row r="3614" spans="1:13" x14ac:dyDescent="0.25">
      <c r="A3614">
        <v>275029090</v>
      </c>
      <c r="B3614" t="s">
        <v>4305</v>
      </c>
      <c r="C3614" t="s">
        <v>4305</v>
      </c>
      <c r="D3614" s="99" t="s">
        <v>19901</v>
      </c>
      <c r="E3614" t="s">
        <v>4307</v>
      </c>
      <c r="F3614" t="s">
        <v>414</v>
      </c>
      <c r="G3614" t="s">
        <v>15957</v>
      </c>
      <c r="H3614" t="s">
        <v>15994</v>
      </c>
      <c r="I3614">
        <v>0</v>
      </c>
      <c r="J3614" t="s">
        <v>8315</v>
      </c>
      <c r="K3614" t="s">
        <v>12599</v>
      </c>
      <c r="L3614">
        <v>27501001</v>
      </c>
      <c r="M3614">
        <v>1030204114852</v>
      </c>
    </row>
    <row r="3615" spans="1:13" x14ac:dyDescent="0.25">
      <c r="A3615">
        <v>275030793</v>
      </c>
      <c r="B3615" t="s">
        <v>19700</v>
      </c>
      <c r="C3615" t="s">
        <v>19700</v>
      </c>
      <c r="D3615" s="99" t="s">
        <v>19901</v>
      </c>
      <c r="E3615" t="s">
        <v>4352</v>
      </c>
      <c r="F3615" t="s">
        <v>414</v>
      </c>
      <c r="G3615" t="s">
        <v>15957</v>
      </c>
      <c r="H3615" t="s">
        <v>15994</v>
      </c>
      <c r="I3615">
        <v>0</v>
      </c>
      <c r="J3615" t="s">
        <v>8315</v>
      </c>
      <c r="K3615" t="s">
        <v>19701</v>
      </c>
      <c r="L3615">
        <v>27501001</v>
      </c>
      <c r="M3615">
        <v>1020202775383</v>
      </c>
    </row>
    <row r="3616" spans="1:13" x14ac:dyDescent="0.25">
      <c r="A3616">
        <v>275030923</v>
      </c>
      <c r="B3616" t="s">
        <v>4356</v>
      </c>
      <c r="C3616" t="s">
        <v>4356</v>
      </c>
      <c r="D3616" s="99" t="s">
        <v>19901</v>
      </c>
      <c r="E3616" t="s">
        <v>4358</v>
      </c>
      <c r="F3616" t="s">
        <v>414</v>
      </c>
      <c r="G3616" t="s">
        <v>15957</v>
      </c>
      <c r="H3616" t="s">
        <v>15994</v>
      </c>
      <c r="I3616">
        <v>0</v>
      </c>
      <c r="J3616" t="s">
        <v>8315</v>
      </c>
      <c r="K3616" t="s">
        <v>12601</v>
      </c>
      <c r="L3616">
        <v>27501001</v>
      </c>
      <c r="M3616">
        <v>1020202777430</v>
      </c>
    </row>
    <row r="3617" spans="1:13" x14ac:dyDescent="0.25">
      <c r="A3617">
        <v>275030930</v>
      </c>
      <c r="B3617" t="s">
        <v>19702</v>
      </c>
      <c r="C3617" t="s">
        <v>19702</v>
      </c>
      <c r="D3617" s="99" t="s">
        <v>19901</v>
      </c>
      <c r="E3617" t="s">
        <v>4270</v>
      </c>
      <c r="F3617" t="s">
        <v>321</v>
      </c>
      <c r="G3617" t="s">
        <v>15957</v>
      </c>
      <c r="H3617" t="s">
        <v>15994</v>
      </c>
      <c r="I3617">
        <v>0</v>
      </c>
      <c r="J3617" t="s">
        <v>8315</v>
      </c>
      <c r="K3617" t="s">
        <v>12603</v>
      </c>
      <c r="L3617">
        <v>27501001</v>
      </c>
      <c r="M3617">
        <v>1020202769135</v>
      </c>
    </row>
    <row r="3618" spans="1:13" x14ac:dyDescent="0.25">
      <c r="A3618">
        <v>275031010</v>
      </c>
      <c r="B3618" t="s">
        <v>4076</v>
      </c>
      <c r="C3618" t="s">
        <v>4076</v>
      </c>
      <c r="D3618" s="99" t="s">
        <v>19901</v>
      </c>
      <c r="E3618" t="s">
        <v>4078</v>
      </c>
      <c r="F3618" t="s">
        <v>414</v>
      </c>
      <c r="G3618" t="s">
        <v>15957</v>
      </c>
      <c r="H3618" t="s">
        <v>15994</v>
      </c>
      <c r="I3618">
        <v>0</v>
      </c>
      <c r="J3618" t="s">
        <v>8315</v>
      </c>
      <c r="K3618" t="s">
        <v>12604</v>
      </c>
      <c r="L3618">
        <v>27501001</v>
      </c>
      <c r="M3618">
        <v>1020202777616</v>
      </c>
    </row>
    <row r="3619" spans="1:13" x14ac:dyDescent="0.25">
      <c r="A3619">
        <v>275032279</v>
      </c>
      <c r="B3619" t="s">
        <v>19703</v>
      </c>
      <c r="C3619" t="s">
        <v>19703</v>
      </c>
      <c r="D3619" s="99" t="s">
        <v>19901</v>
      </c>
      <c r="E3619" t="s">
        <v>4169</v>
      </c>
      <c r="F3619" t="s">
        <v>321</v>
      </c>
      <c r="G3619" t="s">
        <v>15957</v>
      </c>
      <c r="H3619" t="s">
        <v>15994</v>
      </c>
      <c r="I3619">
        <v>0</v>
      </c>
      <c r="J3619" t="s">
        <v>8315</v>
      </c>
      <c r="K3619" t="s">
        <v>12607</v>
      </c>
      <c r="L3619">
        <v>27501001</v>
      </c>
      <c r="M3619">
        <v>1020202768300</v>
      </c>
    </row>
    <row r="3620" spans="1:13" x14ac:dyDescent="0.25">
      <c r="A3620">
        <v>275035752</v>
      </c>
      <c r="B3620" t="s">
        <v>19704</v>
      </c>
      <c r="C3620" t="s">
        <v>19704</v>
      </c>
      <c r="D3620" s="99" t="s">
        <v>19901</v>
      </c>
      <c r="E3620" t="s">
        <v>3966</v>
      </c>
      <c r="F3620" t="s">
        <v>321</v>
      </c>
      <c r="G3620" t="s">
        <v>15957</v>
      </c>
      <c r="H3620" t="s">
        <v>15994</v>
      </c>
      <c r="I3620">
        <v>0</v>
      </c>
      <c r="J3620" t="s">
        <v>8315</v>
      </c>
      <c r="K3620" t="s">
        <v>12609</v>
      </c>
      <c r="L3620">
        <v>27501001</v>
      </c>
      <c r="M3620">
        <v>1030204115083</v>
      </c>
    </row>
    <row r="3621" spans="1:13" x14ac:dyDescent="0.25">
      <c r="A3621">
        <v>275038263</v>
      </c>
      <c r="B3621" t="s">
        <v>19705</v>
      </c>
      <c r="C3621" t="s">
        <v>19705</v>
      </c>
      <c r="D3621" s="99" t="s">
        <v>19901</v>
      </c>
      <c r="E3621" t="s">
        <v>4172</v>
      </c>
      <c r="F3621" t="s">
        <v>321</v>
      </c>
      <c r="G3621" t="s">
        <v>15957</v>
      </c>
      <c r="H3621" t="s">
        <v>15994</v>
      </c>
      <c r="I3621">
        <v>0</v>
      </c>
      <c r="J3621" t="s">
        <v>8315</v>
      </c>
      <c r="K3621" t="s">
        <v>12607</v>
      </c>
      <c r="L3621">
        <v>27501001</v>
      </c>
      <c r="M3621">
        <v>1060275013468</v>
      </c>
    </row>
    <row r="3622" spans="1:13" x14ac:dyDescent="0.25">
      <c r="A3622">
        <v>275038714</v>
      </c>
      <c r="B3622" t="s">
        <v>4206</v>
      </c>
      <c r="C3622" t="s">
        <v>4206</v>
      </c>
      <c r="D3622" s="99" t="s">
        <v>19901</v>
      </c>
      <c r="E3622" t="s">
        <v>4207</v>
      </c>
      <c r="F3622" t="s">
        <v>921</v>
      </c>
      <c r="G3622" t="s">
        <v>15957</v>
      </c>
      <c r="H3622" t="s">
        <v>15994</v>
      </c>
      <c r="I3622">
        <v>0</v>
      </c>
      <c r="J3622" t="s">
        <v>8315</v>
      </c>
      <c r="K3622" t="s">
        <v>12610</v>
      </c>
      <c r="L3622">
        <v>27501001</v>
      </c>
      <c r="M3622">
        <v>1020202778298</v>
      </c>
    </row>
    <row r="3623" spans="1:13" x14ac:dyDescent="0.25">
      <c r="A3623">
        <v>275039556</v>
      </c>
      <c r="B3623" t="s">
        <v>19706</v>
      </c>
      <c r="C3623" t="s">
        <v>19706</v>
      </c>
      <c r="D3623" s="99" t="s">
        <v>19901</v>
      </c>
      <c r="E3623" t="s">
        <v>12612</v>
      </c>
      <c r="F3623" t="s">
        <v>321</v>
      </c>
      <c r="G3623" t="s">
        <v>15957</v>
      </c>
      <c r="H3623" t="s">
        <v>15994</v>
      </c>
      <c r="I3623">
        <v>0</v>
      </c>
      <c r="J3623" t="s">
        <v>8315</v>
      </c>
      <c r="K3623" t="s">
        <v>12572</v>
      </c>
      <c r="L3623">
        <v>27501001</v>
      </c>
      <c r="M3623">
        <v>1020202768277</v>
      </c>
    </row>
    <row r="3624" spans="1:13" x14ac:dyDescent="0.25">
      <c r="A3624">
        <v>275068204</v>
      </c>
      <c r="B3624" t="s">
        <v>4588</v>
      </c>
      <c r="C3624" t="s">
        <v>4588</v>
      </c>
      <c r="D3624" s="99" t="s">
        <v>19901</v>
      </c>
      <c r="E3624" t="s">
        <v>4590</v>
      </c>
      <c r="F3624" t="s">
        <v>414</v>
      </c>
      <c r="G3624" t="s">
        <v>15957</v>
      </c>
      <c r="H3624" t="s">
        <v>15994</v>
      </c>
      <c r="I3624">
        <v>0</v>
      </c>
      <c r="J3624" t="s">
        <v>8315</v>
      </c>
      <c r="K3624" t="s">
        <v>12613</v>
      </c>
      <c r="L3624">
        <v>27501001</v>
      </c>
      <c r="M3624">
        <v>1090280018025</v>
      </c>
    </row>
    <row r="3625" spans="1:13" x14ac:dyDescent="0.25">
      <c r="A3625">
        <v>275079598</v>
      </c>
      <c r="B3625" t="s">
        <v>4353</v>
      </c>
      <c r="C3625" t="s">
        <v>4353</v>
      </c>
      <c r="D3625" s="99" t="s">
        <v>19901</v>
      </c>
      <c r="E3625" t="s">
        <v>4355</v>
      </c>
      <c r="F3625" t="s">
        <v>414</v>
      </c>
      <c r="G3625" t="s">
        <v>15957</v>
      </c>
      <c r="H3625" t="s">
        <v>15994</v>
      </c>
      <c r="I3625">
        <v>1</v>
      </c>
      <c r="J3625" t="s">
        <v>8315</v>
      </c>
      <c r="K3625" t="s">
        <v>12615</v>
      </c>
      <c r="L3625">
        <v>27501001</v>
      </c>
      <c r="M3625">
        <v>1130280001048</v>
      </c>
    </row>
    <row r="3626" spans="1:13" x14ac:dyDescent="0.25">
      <c r="A3626" t="s">
        <v>15929</v>
      </c>
      <c r="B3626" t="s">
        <v>15930</v>
      </c>
      <c r="C3626" t="s">
        <v>15930</v>
      </c>
      <c r="D3626" s="99" t="s">
        <v>19901</v>
      </c>
      <c r="E3626" t="s">
        <v>4355</v>
      </c>
      <c r="F3626" t="s">
        <v>414</v>
      </c>
      <c r="G3626" t="s">
        <v>15998</v>
      </c>
      <c r="H3626" t="s">
        <v>15994</v>
      </c>
      <c r="J3626" t="s">
        <v>8315</v>
      </c>
      <c r="K3626" t="s">
        <v>15931</v>
      </c>
      <c r="L3626">
        <v>27501001</v>
      </c>
      <c r="M3626">
        <v>1130280001048</v>
      </c>
    </row>
    <row r="3627" spans="1:13" x14ac:dyDescent="0.25">
      <c r="A3627">
        <v>276013590</v>
      </c>
      <c r="B3627" t="s">
        <v>4276</v>
      </c>
      <c r="C3627" t="s">
        <v>4276</v>
      </c>
      <c r="D3627" s="99" t="s">
        <v>19901</v>
      </c>
      <c r="E3627" t="s">
        <v>4278</v>
      </c>
      <c r="F3627" t="s">
        <v>414</v>
      </c>
      <c r="G3627" t="s">
        <v>15957</v>
      </c>
      <c r="H3627" t="s">
        <v>15994</v>
      </c>
      <c r="I3627">
        <v>0</v>
      </c>
      <c r="J3627" t="s">
        <v>8315</v>
      </c>
      <c r="K3627" t="s">
        <v>12622</v>
      </c>
      <c r="L3627">
        <v>27601001</v>
      </c>
      <c r="M3627">
        <v>1030204207879</v>
      </c>
    </row>
    <row r="3628" spans="1:13" x14ac:dyDescent="0.25">
      <c r="A3628">
        <v>276013945</v>
      </c>
      <c r="B3628" t="s">
        <v>4378</v>
      </c>
      <c r="C3628" t="s">
        <v>4378</v>
      </c>
      <c r="D3628" s="99" t="s">
        <v>19901</v>
      </c>
      <c r="E3628" t="s">
        <v>4380</v>
      </c>
      <c r="F3628" t="s">
        <v>414</v>
      </c>
      <c r="G3628" t="s">
        <v>15957</v>
      </c>
      <c r="H3628" t="s">
        <v>15994</v>
      </c>
      <c r="I3628">
        <v>0</v>
      </c>
      <c r="J3628" t="s">
        <v>8315</v>
      </c>
      <c r="K3628" t="s">
        <v>12624</v>
      </c>
      <c r="L3628">
        <v>27601001</v>
      </c>
      <c r="M3628">
        <v>1030204204084</v>
      </c>
    </row>
    <row r="3629" spans="1:13" x14ac:dyDescent="0.25">
      <c r="A3629">
        <v>276016520</v>
      </c>
      <c r="B3629" t="s">
        <v>4414</v>
      </c>
      <c r="C3629" t="s">
        <v>4414</v>
      </c>
      <c r="D3629" s="99" t="s">
        <v>19901</v>
      </c>
      <c r="E3629" t="s">
        <v>4416</v>
      </c>
      <c r="F3629" t="s">
        <v>321</v>
      </c>
      <c r="G3629" t="s">
        <v>15957</v>
      </c>
      <c r="H3629" t="s">
        <v>15994</v>
      </c>
      <c r="I3629">
        <v>0</v>
      </c>
      <c r="J3629" t="s">
        <v>8315</v>
      </c>
      <c r="K3629" t="s">
        <v>12630</v>
      </c>
      <c r="L3629">
        <v>27601001</v>
      </c>
      <c r="M3629">
        <v>1030204208616</v>
      </c>
    </row>
    <row r="3630" spans="1:13" x14ac:dyDescent="0.25">
      <c r="A3630">
        <v>276016671</v>
      </c>
      <c r="B3630" t="s">
        <v>19711</v>
      </c>
      <c r="C3630" t="s">
        <v>19711</v>
      </c>
      <c r="D3630" s="99" t="s">
        <v>19901</v>
      </c>
      <c r="E3630" t="s">
        <v>4693</v>
      </c>
      <c r="F3630" t="s">
        <v>321</v>
      </c>
      <c r="G3630" t="s">
        <v>15957</v>
      </c>
      <c r="H3630" t="s">
        <v>15994</v>
      </c>
      <c r="I3630">
        <v>0</v>
      </c>
      <c r="J3630" t="s">
        <v>8315</v>
      </c>
      <c r="K3630" t="s">
        <v>12631</v>
      </c>
      <c r="L3630">
        <v>27601001</v>
      </c>
      <c r="M3630">
        <v>1030204208540</v>
      </c>
    </row>
    <row r="3631" spans="1:13" x14ac:dyDescent="0.25">
      <c r="A3631">
        <v>276017763</v>
      </c>
      <c r="B3631" t="s">
        <v>4386</v>
      </c>
      <c r="C3631" t="s">
        <v>4386</v>
      </c>
      <c r="D3631" s="99" t="s">
        <v>19901</v>
      </c>
      <c r="E3631" t="s">
        <v>4388</v>
      </c>
      <c r="F3631" t="s">
        <v>414</v>
      </c>
      <c r="G3631" t="s">
        <v>15957</v>
      </c>
      <c r="H3631" t="s">
        <v>15994</v>
      </c>
      <c r="I3631">
        <v>0</v>
      </c>
      <c r="J3631" t="s">
        <v>8315</v>
      </c>
      <c r="K3631" t="s">
        <v>12633</v>
      </c>
      <c r="L3631">
        <v>27601001</v>
      </c>
      <c r="M3631">
        <v>1030204208022</v>
      </c>
    </row>
    <row r="3632" spans="1:13" x14ac:dyDescent="0.25">
      <c r="A3632">
        <v>276017788</v>
      </c>
      <c r="B3632" t="s">
        <v>19712</v>
      </c>
      <c r="C3632" t="s">
        <v>19712</v>
      </c>
      <c r="D3632" s="99" t="s">
        <v>19901</v>
      </c>
      <c r="E3632" t="s">
        <v>4632</v>
      </c>
      <c r="F3632" t="s">
        <v>321</v>
      </c>
      <c r="G3632" t="s">
        <v>15957</v>
      </c>
      <c r="H3632" t="s">
        <v>15994</v>
      </c>
      <c r="I3632">
        <v>0</v>
      </c>
      <c r="J3632" t="s">
        <v>8315</v>
      </c>
      <c r="K3632" t="s">
        <v>12634</v>
      </c>
      <c r="L3632">
        <v>27601001</v>
      </c>
      <c r="M3632">
        <v>1030204208539</v>
      </c>
    </row>
    <row r="3633" spans="1:13" x14ac:dyDescent="0.25">
      <c r="A3633">
        <v>276018439</v>
      </c>
      <c r="B3633" t="s">
        <v>4829</v>
      </c>
      <c r="C3633" t="s">
        <v>4829</v>
      </c>
      <c r="D3633" s="99" t="s">
        <v>19901</v>
      </c>
      <c r="E3633" t="s">
        <v>4831</v>
      </c>
      <c r="F3633" t="s">
        <v>414</v>
      </c>
      <c r="G3633" t="s">
        <v>15957</v>
      </c>
      <c r="H3633" t="s">
        <v>15994</v>
      </c>
      <c r="I3633">
        <v>0</v>
      </c>
      <c r="J3633" t="s">
        <v>8315</v>
      </c>
      <c r="K3633" t="s">
        <v>12636</v>
      </c>
      <c r="L3633">
        <v>27601001</v>
      </c>
      <c r="M3633">
        <v>1030204203457</v>
      </c>
    </row>
    <row r="3634" spans="1:13" x14ac:dyDescent="0.25">
      <c r="A3634">
        <v>276029688</v>
      </c>
      <c r="B3634" t="s">
        <v>4619</v>
      </c>
      <c r="C3634" t="s">
        <v>4619</v>
      </c>
      <c r="D3634" s="99" t="s">
        <v>19901</v>
      </c>
      <c r="E3634" t="s">
        <v>19713</v>
      </c>
      <c r="F3634" t="s">
        <v>921</v>
      </c>
      <c r="G3634" t="s">
        <v>15957</v>
      </c>
      <c r="H3634" t="s">
        <v>15994</v>
      </c>
      <c r="I3634">
        <v>0</v>
      </c>
      <c r="J3634" t="s">
        <v>8315</v>
      </c>
      <c r="K3634" t="s">
        <v>12642</v>
      </c>
      <c r="L3634">
        <v>27601001</v>
      </c>
      <c r="M3634">
        <v>1020202872249</v>
      </c>
    </row>
    <row r="3635" spans="1:13" x14ac:dyDescent="0.25">
      <c r="A3635">
        <v>276031422</v>
      </c>
      <c r="B3635" t="s">
        <v>4516</v>
      </c>
      <c r="C3635" t="s">
        <v>4516</v>
      </c>
      <c r="D3635" s="99" t="s">
        <v>19901</v>
      </c>
      <c r="E3635" t="s">
        <v>12646</v>
      </c>
      <c r="F3635" t="s">
        <v>414</v>
      </c>
      <c r="G3635" t="s">
        <v>15957</v>
      </c>
      <c r="H3635" t="s">
        <v>15994</v>
      </c>
      <c r="I3635">
        <v>0</v>
      </c>
      <c r="J3635" t="s">
        <v>8315</v>
      </c>
      <c r="K3635" t="s">
        <v>12644</v>
      </c>
      <c r="L3635">
        <v>27601001</v>
      </c>
      <c r="M3635">
        <v>1030204203512</v>
      </c>
    </row>
    <row r="3636" spans="1:13" x14ac:dyDescent="0.25">
      <c r="A3636">
        <v>276033557</v>
      </c>
      <c r="B3636" t="s">
        <v>4856</v>
      </c>
      <c r="C3636" t="s">
        <v>4856</v>
      </c>
      <c r="D3636" s="99" t="s">
        <v>19901</v>
      </c>
      <c r="E3636" t="s">
        <v>4858</v>
      </c>
      <c r="F3636" t="s">
        <v>657</v>
      </c>
      <c r="G3636" t="s">
        <v>15957</v>
      </c>
      <c r="H3636" t="s">
        <v>15994</v>
      </c>
      <c r="I3636">
        <v>0</v>
      </c>
      <c r="J3636" t="s">
        <v>8315</v>
      </c>
      <c r="K3636" t="s">
        <v>12647</v>
      </c>
      <c r="L3636">
        <v>27601001</v>
      </c>
      <c r="M3636">
        <v>1030204208528</v>
      </c>
    </row>
    <row r="3637" spans="1:13" x14ac:dyDescent="0.25">
      <c r="A3637">
        <v>276033564</v>
      </c>
      <c r="B3637" t="s">
        <v>19714</v>
      </c>
      <c r="C3637" t="s">
        <v>19714</v>
      </c>
      <c r="D3637" s="99" t="s">
        <v>19901</v>
      </c>
      <c r="E3637" t="s">
        <v>4822</v>
      </c>
      <c r="F3637" t="s">
        <v>321</v>
      </c>
      <c r="G3637" t="s">
        <v>15957</v>
      </c>
      <c r="H3637" t="s">
        <v>15994</v>
      </c>
      <c r="I3637">
        <v>0</v>
      </c>
      <c r="J3637" t="s">
        <v>8315</v>
      </c>
      <c r="K3637" t="s">
        <v>12650</v>
      </c>
      <c r="L3637">
        <v>27601001</v>
      </c>
      <c r="M3637">
        <v>1030204208583</v>
      </c>
    </row>
    <row r="3638" spans="1:13" x14ac:dyDescent="0.25">
      <c r="A3638">
        <v>276033589</v>
      </c>
      <c r="B3638" t="s">
        <v>19715</v>
      </c>
      <c r="C3638" t="s">
        <v>19715</v>
      </c>
      <c r="D3638" s="99" t="s">
        <v>19901</v>
      </c>
      <c r="E3638" t="s">
        <v>3993</v>
      </c>
      <c r="F3638" t="s">
        <v>321</v>
      </c>
      <c r="G3638" t="s">
        <v>15957</v>
      </c>
      <c r="H3638" t="s">
        <v>15994</v>
      </c>
      <c r="I3638">
        <v>0</v>
      </c>
      <c r="J3638" t="s">
        <v>8315</v>
      </c>
      <c r="K3638" t="s">
        <v>12652</v>
      </c>
      <c r="L3638">
        <v>27601001</v>
      </c>
      <c r="M3638">
        <v>1030204209474</v>
      </c>
    </row>
    <row r="3639" spans="1:13" x14ac:dyDescent="0.25">
      <c r="A3639">
        <v>276034293</v>
      </c>
      <c r="B3639" t="s">
        <v>19716</v>
      </c>
      <c r="C3639" t="s">
        <v>19716</v>
      </c>
      <c r="D3639" s="99" t="s">
        <v>19901</v>
      </c>
      <c r="E3639" t="s">
        <v>4825</v>
      </c>
      <c r="F3639" t="s">
        <v>321</v>
      </c>
      <c r="G3639" t="s">
        <v>15957</v>
      </c>
      <c r="H3639" t="s">
        <v>15994</v>
      </c>
      <c r="I3639">
        <v>0</v>
      </c>
      <c r="J3639" t="s">
        <v>8315</v>
      </c>
      <c r="K3639" t="s">
        <v>12650</v>
      </c>
      <c r="L3639">
        <v>27601001</v>
      </c>
      <c r="M3639">
        <v>1020202870093</v>
      </c>
    </row>
    <row r="3640" spans="1:13" x14ac:dyDescent="0.25">
      <c r="A3640">
        <v>276036043</v>
      </c>
      <c r="B3640" t="s">
        <v>19717</v>
      </c>
      <c r="C3640" t="s">
        <v>19717</v>
      </c>
      <c r="D3640" s="99" t="s">
        <v>19901</v>
      </c>
      <c r="E3640" t="s">
        <v>4669</v>
      </c>
      <c r="F3640" t="s">
        <v>566</v>
      </c>
      <c r="G3640" t="s">
        <v>15957</v>
      </c>
      <c r="H3640" t="s">
        <v>15994</v>
      </c>
      <c r="I3640">
        <v>0</v>
      </c>
      <c r="J3640" t="s">
        <v>8315</v>
      </c>
      <c r="K3640" t="s">
        <v>12659</v>
      </c>
      <c r="L3640">
        <v>27701001</v>
      </c>
      <c r="M3640">
        <v>1030204441343</v>
      </c>
    </row>
    <row r="3641" spans="1:13" x14ac:dyDescent="0.25">
      <c r="A3641">
        <v>276036290</v>
      </c>
      <c r="B3641" t="s">
        <v>19718</v>
      </c>
      <c r="C3641" t="s">
        <v>19718</v>
      </c>
      <c r="D3641" s="99" t="s">
        <v>19901</v>
      </c>
      <c r="E3641" t="s">
        <v>4650</v>
      </c>
      <c r="F3641" t="s">
        <v>321</v>
      </c>
      <c r="G3641" t="s">
        <v>15957</v>
      </c>
      <c r="H3641" t="s">
        <v>15994</v>
      </c>
      <c r="I3641">
        <v>0</v>
      </c>
      <c r="J3641" t="s">
        <v>8315</v>
      </c>
      <c r="K3641" t="s">
        <v>12661</v>
      </c>
      <c r="L3641">
        <v>27601001</v>
      </c>
      <c r="M3641">
        <v>1020202870930</v>
      </c>
    </row>
    <row r="3642" spans="1:13" x14ac:dyDescent="0.25">
      <c r="A3642">
        <v>276036607</v>
      </c>
      <c r="B3642" t="s">
        <v>3940</v>
      </c>
      <c r="C3642" t="s">
        <v>3940</v>
      </c>
      <c r="D3642" s="99" t="s">
        <v>19901</v>
      </c>
      <c r="E3642" t="s">
        <v>3942</v>
      </c>
      <c r="F3642" t="s">
        <v>321</v>
      </c>
      <c r="G3642" t="s">
        <v>15957</v>
      </c>
      <c r="H3642" t="s">
        <v>15994</v>
      </c>
      <c r="I3642">
        <v>0</v>
      </c>
      <c r="J3642" t="s">
        <v>8315</v>
      </c>
      <c r="K3642" t="s">
        <v>12663</v>
      </c>
      <c r="L3642">
        <v>27601001</v>
      </c>
      <c r="M3642">
        <v>1030204208572</v>
      </c>
    </row>
    <row r="3643" spans="1:13" x14ac:dyDescent="0.25">
      <c r="A3643">
        <v>276036621</v>
      </c>
      <c r="B3643" t="s">
        <v>4636</v>
      </c>
      <c r="C3643" t="s">
        <v>4636</v>
      </c>
      <c r="D3643" s="99" t="s">
        <v>19901</v>
      </c>
      <c r="E3643" t="s">
        <v>4638</v>
      </c>
      <c r="F3643" t="s">
        <v>321</v>
      </c>
      <c r="G3643" t="s">
        <v>15957</v>
      </c>
      <c r="H3643" t="s">
        <v>15994</v>
      </c>
      <c r="I3643">
        <v>0</v>
      </c>
      <c r="J3643" t="s">
        <v>8315</v>
      </c>
      <c r="K3643" t="s">
        <v>12664</v>
      </c>
      <c r="L3643">
        <v>27601001</v>
      </c>
      <c r="M3643">
        <v>1030204208209</v>
      </c>
    </row>
    <row r="3644" spans="1:13" x14ac:dyDescent="0.25">
      <c r="A3644">
        <v>276036639</v>
      </c>
      <c r="B3644" t="s">
        <v>19719</v>
      </c>
      <c r="C3644" t="s">
        <v>19719</v>
      </c>
      <c r="D3644" s="99" t="s">
        <v>19901</v>
      </c>
      <c r="E3644" t="s">
        <v>4656</v>
      </c>
      <c r="F3644" t="s">
        <v>321</v>
      </c>
      <c r="G3644" t="s">
        <v>15957</v>
      </c>
      <c r="H3644" t="s">
        <v>15994</v>
      </c>
      <c r="I3644">
        <v>0</v>
      </c>
      <c r="J3644" t="s">
        <v>8315</v>
      </c>
      <c r="K3644" t="s">
        <v>12666</v>
      </c>
      <c r="L3644">
        <v>27601001</v>
      </c>
      <c r="M3644">
        <v>1030204208198</v>
      </c>
    </row>
    <row r="3645" spans="1:13" x14ac:dyDescent="0.25">
      <c r="A3645">
        <v>276040184</v>
      </c>
      <c r="B3645" t="s">
        <v>4837</v>
      </c>
      <c r="C3645" t="s">
        <v>4837</v>
      </c>
      <c r="D3645" s="99" t="s">
        <v>19901</v>
      </c>
      <c r="E3645" t="s">
        <v>4839</v>
      </c>
      <c r="F3645" t="s">
        <v>321</v>
      </c>
      <c r="G3645" t="s">
        <v>15957</v>
      </c>
      <c r="H3645" t="s">
        <v>15994</v>
      </c>
      <c r="I3645">
        <v>0</v>
      </c>
      <c r="J3645" t="s">
        <v>8315</v>
      </c>
      <c r="K3645" t="s">
        <v>12668</v>
      </c>
      <c r="L3645">
        <v>27601001</v>
      </c>
      <c r="M3645">
        <v>1030204203248</v>
      </c>
    </row>
    <row r="3646" spans="1:13" x14ac:dyDescent="0.25">
      <c r="A3646">
        <v>276040762</v>
      </c>
      <c r="B3646" t="s">
        <v>19720</v>
      </c>
      <c r="C3646" t="s">
        <v>19720</v>
      </c>
      <c r="D3646" s="99" t="s">
        <v>19901</v>
      </c>
      <c r="E3646" t="s">
        <v>3894</v>
      </c>
      <c r="F3646" t="s">
        <v>321</v>
      </c>
      <c r="G3646" t="s">
        <v>15957</v>
      </c>
      <c r="H3646" t="s">
        <v>15994</v>
      </c>
      <c r="I3646">
        <v>0</v>
      </c>
      <c r="J3646" t="s">
        <v>8315</v>
      </c>
      <c r="K3646" t="s">
        <v>12670</v>
      </c>
      <c r="L3646">
        <v>27601001</v>
      </c>
      <c r="M3646">
        <v>1020202858147</v>
      </c>
    </row>
    <row r="3647" spans="1:13" x14ac:dyDescent="0.25">
      <c r="A3647">
        <v>276040949</v>
      </c>
      <c r="B3647" t="s">
        <v>4417</v>
      </c>
      <c r="C3647" t="s">
        <v>4417</v>
      </c>
      <c r="D3647" s="99" t="s">
        <v>19901</v>
      </c>
      <c r="E3647" t="s">
        <v>4419</v>
      </c>
      <c r="F3647" t="s">
        <v>414</v>
      </c>
      <c r="G3647" t="s">
        <v>15957</v>
      </c>
      <c r="H3647" t="s">
        <v>15994</v>
      </c>
      <c r="I3647">
        <v>0</v>
      </c>
      <c r="J3647" t="s">
        <v>8315</v>
      </c>
      <c r="K3647" t="s">
        <v>12673</v>
      </c>
      <c r="L3647">
        <v>27601001</v>
      </c>
      <c r="M3647">
        <v>1030204207978</v>
      </c>
    </row>
    <row r="3648" spans="1:13" x14ac:dyDescent="0.25">
      <c r="A3648">
        <v>276041068</v>
      </c>
      <c r="B3648" t="s">
        <v>12674</v>
      </c>
      <c r="C3648" t="s">
        <v>12674</v>
      </c>
      <c r="D3648" s="99" t="s">
        <v>19901</v>
      </c>
      <c r="E3648" t="s">
        <v>19721</v>
      </c>
      <c r="F3648" t="s">
        <v>325</v>
      </c>
      <c r="G3648" t="s">
        <v>15957</v>
      </c>
      <c r="H3648" t="s">
        <v>15994</v>
      </c>
      <c r="I3648">
        <v>0</v>
      </c>
      <c r="J3648" t="s">
        <v>8315</v>
      </c>
      <c r="K3648" t="s">
        <v>12676</v>
      </c>
      <c r="L3648">
        <v>27601001</v>
      </c>
      <c r="M3648">
        <v>1030204208374</v>
      </c>
    </row>
    <row r="3649" spans="1:13" x14ac:dyDescent="0.25">
      <c r="A3649">
        <v>276041438</v>
      </c>
      <c r="B3649" t="s">
        <v>4877</v>
      </c>
      <c r="C3649" t="s">
        <v>4877</v>
      </c>
      <c r="D3649" s="99" t="s">
        <v>19901</v>
      </c>
      <c r="E3649" t="s">
        <v>4771</v>
      </c>
      <c r="F3649" t="s">
        <v>321</v>
      </c>
      <c r="G3649" t="s">
        <v>15957</v>
      </c>
      <c r="H3649" t="s">
        <v>15994</v>
      </c>
      <c r="I3649">
        <v>0</v>
      </c>
      <c r="J3649" t="s">
        <v>8315</v>
      </c>
      <c r="K3649" t="s">
        <v>12677</v>
      </c>
      <c r="L3649">
        <v>27601001</v>
      </c>
      <c r="M3649">
        <v>1030204204140</v>
      </c>
    </row>
    <row r="3650" spans="1:13" x14ac:dyDescent="0.25">
      <c r="A3650">
        <v>276042047</v>
      </c>
      <c r="B3650" t="s">
        <v>3829</v>
      </c>
      <c r="C3650" t="s">
        <v>3829</v>
      </c>
      <c r="D3650" s="99" t="s">
        <v>19901</v>
      </c>
      <c r="E3650" t="s">
        <v>3831</v>
      </c>
      <c r="F3650" t="s">
        <v>414</v>
      </c>
      <c r="G3650" t="s">
        <v>15957</v>
      </c>
      <c r="H3650" t="s">
        <v>15994</v>
      </c>
      <c r="I3650">
        <v>0</v>
      </c>
      <c r="J3650" t="s">
        <v>8315</v>
      </c>
      <c r="K3650" t="s">
        <v>12678</v>
      </c>
      <c r="L3650">
        <v>27601001</v>
      </c>
      <c r="M3650">
        <v>1030204203303</v>
      </c>
    </row>
    <row r="3651" spans="1:13" x14ac:dyDescent="0.25">
      <c r="A3651">
        <v>276042390</v>
      </c>
      <c r="B3651" t="s">
        <v>4627</v>
      </c>
      <c r="C3651" t="s">
        <v>4627</v>
      </c>
      <c r="D3651" s="99" t="s">
        <v>19901</v>
      </c>
      <c r="E3651" t="s">
        <v>4629</v>
      </c>
      <c r="F3651" t="s">
        <v>414</v>
      </c>
      <c r="G3651" t="s">
        <v>15957</v>
      </c>
      <c r="H3651" t="s">
        <v>15994</v>
      </c>
      <c r="I3651">
        <v>0</v>
      </c>
      <c r="J3651" t="s">
        <v>8315</v>
      </c>
      <c r="K3651" t="s">
        <v>12680</v>
      </c>
      <c r="L3651">
        <v>27601001</v>
      </c>
      <c r="M3651">
        <v>1030204204733</v>
      </c>
    </row>
    <row r="3652" spans="1:13" x14ac:dyDescent="0.25">
      <c r="A3652">
        <v>276042456</v>
      </c>
      <c r="B3652" t="s">
        <v>19722</v>
      </c>
      <c r="C3652" t="s">
        <v>19722</v>
      </c>
      <c r="D3652" s="99" t="s">
        <v>19901</v>
      </c>
      <c r="E3652" t="s">
        <v>3897</v>
      </c>
      <c r="F3652" t="s">
        <v>321</v>
      </c>
      <c r="G3652" t="s">
        <v>15957</v>
      </c>
      <c r="H3652" t="s">
        <v>15994</v>
      </c>
      <c r="I3652">
        <v>0</v>
      </c>
      <c r="J3652" t="s">
        <v>8315</v>
      </c>
      <c r="K3652" t="s">
        <v>12681</v>
      </c>
      <c r="L3652">
        <v>27601001</v>
      </c>
      <c r="M3652">
        <v>1030204203468</v>
      </c>
    </row>
    <row r="3653" spans="1:13" x14ac:dyDescent="0.25">
      <c r="A3653">
        <v>276042520</v>
      </c>
      <c r="B3653" t="s">
        <v>19723</v>
      </c>
      <c r="C3653" t="s">
        <v>19723</v>
      </c>
      <c r="D3653" s="99" t="s">
        <v>19901</v>
      </c>
      <c r="E3653" t="s">
        <v>4425</v>
      </c>
      <c r="F3653" t="s">
        <v>321</v>
      </c>
      <c r="G3653" t="s">
        <v>15957</v>
      </c>
      <c r="H3653" t="s">
        <v>15994</v>
      </c>
      <c r="I3653">
        <v>0</v>
      </c>
      <c r="J3653" t="s">
        <v>8315</v>
      </c>
      <c r="K3653" t="s">
        <v>12683</v>
      </c>
      <c r="L3653">
        <v>27601001</v>
      </c>
      <c r="M3653">
        <v>1020202858213</v>
      </c>
    </row>
    <row r="3654" spans="1:13" x14ac:dyDescent="0.25">
      <c r="A3654">
        <v>276043185</v>
      </c>
      <c r="B3654" t="s">
        <v>3871</v>
      </c>
      <c r="C3654" t="s">
        <v>3871</v>
      </c>
      <c r="D3654" s="99" t="s">
        <v>19901</v>
      </c>
      <c r="E3654" t="s">
        <v>3873</v>
      </c>
      <c r="F3654" t="s">
        <v>414</v>
      </c>
      <c r="G3654" t="s">
        <v>15957</v>
      </c>
      <c r="H3654" t="s">
        <v>15994</v>
      </c>
      <c r="I3654">
        <v>0</v>
      </c>
      <c r="J3654" t="s">
        <v>8315</v>
      </c>
      <c r="K3654" t="s">
        <v>12684</v>
      </c>
      <c r="L3654">
        <v>27601001</v>
      </c>
      <c r="M3654">
        <v>1030204203534</v>
      </c>
    </row>
    <row r="3655" spans="1:13" x14ac:dyDescent="0.25">
      <c r="A3655">
        <v>276043587</v>
      </c>
      <c r="B3655" t="s">
        <v>3826</v>
      </c>
      <c r="C3655" t="s">
        <v>3826</v>
      </c>
      <c r="D3655" s="99" t="s">
        <v>19901</v>
      </c>
      <c r="E3655" t="s">
        <v>3828</v>
      </c>
      <c r="F3655" t="s">
        <v>414</v>
      </c>
      <c r="G3655" t="s">
        <v>15957</v>
      </c>
      <c r="H3655" t="s">
        <v>15994</v>
      </c>
      <c r="I3655">
        <v>0</v>
      </c>
      <c r="J3655" t="s">
        <v>8315</v>
      </c>
      <c r="K3655" t="s">
        <v>12686</v>
      </c>
      <c r="L3655">
        <v>27601001</v>
      </c>
      <c r="M3655">
        <v>1030204204744</v>
      </c>
    </row>
    <row r="3656" spans="1:13" x14ac:dyDescent="0.25">
      <c r="A3656">
        <v>276043820</v>
      </c>
      <c r="B3656" t="s">
        <v>3910</v>
      </c>
      <c r="C3656" t="s">
        <v>3910</v>
      </c>
      <c r="D3656" s="99" t="s">
        <v>19901</v>
      </c>
      <c r="E3656" t="s">
        <v>3912</v>
      </c>
      <c r="F3656" t="s">
        <v>414</v>
      </c>
      <c r="G3656" t="s">
        <v>15957</v>
      </c>
      <c r="H3656" t="s">
        <v>15994</v>
      </c>
      <c r="I3656">
        <v>0</v>
      </c>
      <c r="J3656" t="s">
        <v>8315</v>
      </c>
      <c r="K3656" t="s">
        <v>12687</v>
      </c>
      <c r="L3656">
        <v>27601001</v>
      </c>
      <c r="M3656">
        <v>1030204203479</v>
      </c>
    </row>
    <row r="3657" spans="1:13" x14ac:dyDescent="0.25">
      <c r="A3657">
        <v>276043925</v>
      </c>
      <c r="B3657" t="s">
        <v>3874</v>
      </c>
      <c r="C3657" t="s">
        <v>3874</v>
      </c>
      <c r="D3657" s="99" t="s">
        <v>19901</v>
      </c>
      <c r="E3657" t="s">
        <v>3876</v>
      </c>
      <c r="F3657" t="s">
        <v>414</v>
      </c>
      <c r="G3657" t="s">
        <v>15957</v>
      </c>
      <c r="H3657" t="s">
        <v>15994</v>
      </c>
      <c r="I3657">
        <v>0</v>
      </c>
      <c r="J3657" t="s">
        <v>8315</v>
      </c>
      <c r="K3657" t="s">
        <v>12688</v>
      </c>
      <c r="L3657">
        <v>27601001</v>
      </c>
      <c r="M3657">
        <v>1030204203611</v>
      </c>
    </row>
    <row r="3658" spans="1:13" x14ac:dyDescent="0.25">
      <c r="A3658">
        <v>276044245</v>
      </c>
      <c r="B3658" t="s">
        <v>4663</v>
      </c>
      <c r="C3658" t="s">
        <v>4663</v>
      </c>
      <c r="D3658" s="99" t="s">
        <v>19901</v>
      </c>
      <c r="E3658" t="s">
        <v>4665</v>
      </c>
      <c r="F3658" t="s">
        <v>414</v>
      </c>
      <c r="G3658" t="s">
        <v>15957</v>
      </c>
      <c r="H3658" t="s">
        <v>15994</v>
      </c>
      <c r="I3658">
        <v>0</v>
      </c>
      <c r="J3658" t="s">
        <v>8315</v>
      </c>
      <c r="K3658" t="s">
        <v>12690</v>
      </c>
      <c r="L3658">
        <v>27601001</v>
      </c>
      <c r="M3658">
        <v>1030204207890</v>
      </c>
    </row>
    <row r="3659" spans="1:13" x14ac:dyDescent="0.25">
      <c r="A3659">
        <v>276044446</v>
      </c>
      <c r="B3659" t="s">
        <v>19724</v>
      </c>
      <c r="C3659" t="s">
        <v>19724</v>
      </c>
      <c r="D3659" s="99" t="s">
        <v>19901</v>
      </c>
      <c r="E3659" t="s">
        <v>4515</v>
      </c>
      <c r="F3659" t="s">
        <v>321</v>
      </c>
      <c r="G3659" t="s">
        <v>15957</v>
      </c>
      <c r="H3659" t="s">
        <v>15994</v>
      </c>
      <c r="I3659">
        <v>0</v>
      </c>
      <c r="J3659" t="s">
        <v>8315</v>
      </c>
      <c r="K3659" t="s">
        <v>12691</v>
      </c>
      <c r="L3659">
        <v>27601001</v>
      </c>
      <c r="M3659">
        <v>1030204208605</v>
      </c>
    </row>
    <row r="3660" spans="1:13" x14ac:dyDescent="0.25">
      <c r="A3660">
        <v>276044460</v>
      </c>
      <c r="B3660" t="s">
        <v>19725</v>
      </c>
      <c r="C3660" t="s">
        <v>19725</v>
      </c>
      <c r="D3660" s="99" t="s">
        <v>19901</v>
      </c>
      <c r="E3660" t="s">
        <v>19726</v>
      </c>
      <c r="F3660" t="s">
        <v>321</v>
      </c>
      <c r="G3660" t="s">
        <v>15957</v>
      </c>
      <c r="H3660" t="s">
        <v>15994</v>
      </c>
      <c r="I3660">
        <v>0</v>
      </c>
      <c r="J3660" t="s">
        <v>8315</v>
      </c>
      <c r="K3660" t="s">
        <v>12693</v>
      </c>
      <c r="L3660">
        <v>27601001</v>
      </c>
      <c r="M3660">
        <v>1030204208462</v>
      </c>
    </row>
    <row r="3661" spans="1:13" x14ac:dyDescent="0.25">
      <c r="A3661">
        <v>276044478</v>
      </c>
      <c r="B3661" t="s">
        <v>19727</v>
      </c>
      <c r="C3661" t="s">
        <v>19727</v>
      </c>
      <c r="D3661" s="99" t="s">
        <v>19901</v>
      </c>
      <c r="E3661" t="s">
        <v>4275</v>
      </c>
      <c r="F3661" t="s">
        <v>321</v>
      </c>
      <c r="G3661" t="s">
        <v>15957</v>
      </c>
      <c r="H3661" t="s">
        <v>15994</v>
      </c>
      <c r="I3661">
        <v>0</v>
      </c>
      <c r="J3661" t="s">
        <v>8315</v>
      </c>
      <c r="K3661" t="s">
        <v>12697</v>
      </c>
      <c r="L3661">
        <v>27601001</v>
      </c>
      <c r="M3661">
        <v>1030204208187</v>
      </c>
    </row>
    <row r="3662" spans="1:13" x14ac:dyDescent="0.25">
      <c r="A3662">
        <v>276044492</v>
      </c>
      <c r="B3662" t="s">
        <v>4624</v>
      </c>
      <c r="C3662" t="s">
        <v>4624</v>
      </c>
      <c r="D3662" s="99" t="s">
        <v>19901</v>
      </c>
      <c r="E3662" t="s">
        <v>4626</v>
      </c>
      <c r="F3662" t="s">
        <v>414</v>
      </c>
      <c r="G3662" t="s">
        <v>15957</v>
      </c>
      <c r="H3662" t="s">
        <v>15994</v>
      </c>
      <c r="I3662">
        <v>0</v>
      </c>
      <c r="J3662" t="s">
        <v>8315</v>
      </c>
      <c r="K3662" t="s">
        <v>12698</v>
      </c>
      <c r="L3662">
        <v>27601001</v>
      </c>
      <c r="M3662">
        <v>1030204203260</v>
      </c>
    </row>
    <row r="3663" spans="1:13" x14ac:dyDescent="0.25">
      <c r="A3663">
        <v>276044502</v>
      </c>
      <c r="B3663" t="s">
        <v>4372</v>
      </c>
      <c r="C3663" t="s">
        <v>4372</v>
      </c>
      <c r="D3663" s="99" t="s">
        <v>19901</v>
      </c>
      <c r="E3663" t="s">
        <v>4374</v>
      </c>
      <c r="F3663" t="s">
        <v>414</v>
      </c>
      <c r="G3663" t="s">
        <v>15957</v>
      </c>
      <c r="H3663" t="s">
        <v>15994</v>
      </c>
      <c r="I3663">
        <v>0</v>
      </c>
      <c r="J3663" t="s">
        <v>8315</v>
      </c>
      <c r="K3663" t="s">
        <v>12700</v>
      </c>
      <c r="L3663">
        <v>27601001</v>
      </c>
      <c r="M3663">
        <v>1030204208176</v>
      </c>
    </row>
    <row r="3664" spans="1:13" x14ac:dyDescent="0.25">
      <c r="A3664">
        <v>276044534</v>
      </c>
      <c r="B3664" t="s">
        <v>4420</v>
      </c>
      <c r="C3664" t="s">
        <v>4420</v>
      </c>
      <c r="D3664" s="99" t="s">
        <v>19901</v>
      </c>
      <c r="E3664" t="s">
        <v>4422</v>
      </c>
      <c r="F3664" t="s">
        <v>414</v>
      </c>
      <c r="G3664" t="s">
        <v>15957</v>
      </c>
      <c r="H3664" t="s">
        <v>15994</v>
      </c>
      <c r="I3664">
        <v>0</v>
      </c>
      <c r="J3664" t="s">
        <v>8315</v>
      </c>
      <c r="K3664" t="s">
        <v>12702</v>
      </c>
      <c r="L3664">
        <v>27601001</v>
      </c>
      <c r="M3664">
        <v>1030204209452</v>
      </c>
    </row>
    <row r="3665" spans="1:13" x14ac:dyDescent="0.25">
      <c r="A3665">
        <v>276046429</v>
      </c>
      <c r="B3665" t="s">
        <v>4477</v>
      </c>
      <c r="C3665" t="s">
        <v>4477</v>
      </c>
      <c r="D3665" s="99" t="s">
        <v>19901</v>
      </c>
      <c r="E3665" t="s">
        <v>4479</v>
      </c>
      <c r="F3665" t="s">
        <v>321</v>
      </c>
      <c r="G3665" t="s">
        <v>15957</v>
      </c>
      <c r="H3665" t="s">
        <v>15994</v>
      </c>
      <c r="I3665">
        <v>0</v>
      </c>
      <c r="J3665" t="s">
        <v>8315</v>
      </c>
      <c r="K3665" t="s">
        <v>12704</v>
      </c>
      <c r="L3665">
        <v>27601001</v>
      </c>
      <c r="M3665">
        <v>1030204203523</v>
      </c>
    </row>
    <row r="3666" spans="1:13" x14ac:dyDescent="0.25">
      <c r="A3666">
        <v>276049290</v>
      </c>
      <c r="B3666" t="s">
        <v>19728</v>
      </c>
      <c r="C3666" t="s">
        <v>19728</v>
      </c>
      <c r="D3666" s="99" t="s">
        <v>19901</v>
      </c>
      <c r="E3666" t="s">
        <v>4861</v>
      </c>
      <c r="F3666" t="s">
        <v>566</v>
      </c>
      <c r="G3666" t="s">
        <v>15957</v>
      </c>
      <c r="H3666" t="s">
        <v>15994</v>
      </c>
      <c r="I3666">
        <v>0</v>
      </c>
      <c r="J3666" t="s">
        <v>8315</v>
      </c>
      <c r="K3666" t="s">
        <v>12706</v>
      </c>
      <c r="L3666">
        <v>27601001</v>
      </c>
      <c r="M3666">
        <v>1030204203446</v>
      </c>
    </row>
    <row r="3667" spans="1:13" x14ac:dyDescent="0.25">
      <c r="A3667">
        <v>276050792</v>
      </c>
      <c r="B3667" t="s">
        <v>19729</v>
      </c>
      <c r="C3667" t="s">
        <v>19729</v>
      </c>
      <c r="D3667" s="99" t="s">
        <v>19901</v>
      </c>
      <c r="E3667" t="s">
        <v>4432</v>
      </c>
      <c r="F3667" t="s">
        <v>321</v>
      </c>
      <c r="G3667" t="s">
        <v>15957</v>
      </c>
      <c r="H3667" t="s">
        <v>15994</v>
      </c>
      <c r="I3667">
        <v>0</v>
      </c>
      <c r="J3667" t="s">
        <v>8315</v>
      </c>
      <c r="K3667" t="s">
        <v>12708</v>
      </c>
      <c r="L3667">
        <v>27601001</v>
      </c>
      <c r="M3667">
        <v>1030204208594</v>
      </c>
    </row>
    <row r="3668" spans="1:13" x14ac:dyDescent="0.25">
      <c r="A3668">
        <v>276051122</v>
      </c>
      <c r="B3668" t="s">
        <v>4383</v>
      </c>
      <c r="C3668" t="s">
        <v>4383</v>
      </c>
      <c r="D3668" s="99" t="s">
        <v>19901</v>
      </c>
      <c r="E3668" t="s">
        <v>19730</v>
      </c>
      <c r="F3668" t="s">
        <v>414</v>
      </c>
      <c r="G3668" t="s">
        <v>15957</v>
      </c>
      <c r="H3668" t="s">
        <v>15994</v>
      </c>
      <c r="I3668">
        <v>0</v>
      </c>
      <c r="J3668" t="s">
        <v>8315</v>
      </c>
      <c r="K3668" t="s">
        <v>12710</v>
      </c>
      <c r="L3668">
        <v>27601001</v>
      </c>
      <c r="M3668">
        <v>1030204208385</v>
      </c>
    </row>
    <row r="3669" spans="1:13" x14ac:dyDescent="0.25">
      <c r="A3669">
        <v>276051490</v>
      </c>
      <c r="B3669" t="s">
        <v>4868</v>
      </c>
      <c r="C3669" t="s">
        <v>4868</v>
      </c>
      <c r="D3669" s="99" t="s">
        <v>19901</v>
      </c>
      <c r="E3669" t="s">
        <v>4870</v>
      </c>
      <c r="F3669" t="s">
        <v>321</v>
      </c>
      <c r="G3669" t="s">
        <v>15957</v>
      </c>
      <c r="H3669" t="s">
        <v>15994</v>
      </c>
      <c r="I3669">
        <v>0</v>
      </c>
      <c r="J3669" t="s">
        <v>8315</v>
      </c>
      <c r="K3669" t="s">
        <v>12712</v>
      </c>
      <c r="L3669">
        <v>27601001</v>
      </c>
      <c r="M3669">
        <v>1030204208550</v>
      </c>
    </row>
    <row r="3670" spans="1:13" x14ac:dyDescent="0.25">
      <c r="A3670">
        <v>276051901</v>
      </c>
      <c r="B3670" t="s">
        <v>3815</v>
      </c>
      <c r="C3670" t="s">
        <v>3815</v>
      </c>
      <c r="D3670" s="99" t="s">
        <v>19901</v>
      </c>
      <c r="E3670" t="s">
        <v>3817</v>
      </c>
      <c r="F3670" t="s">
        <v>414</v>
      </c>
      <c r="G3670" t="s">
        <v>15957</v>
      </c>
      <c r="H3670" t="s">
        <v>15994</v>
      </c>
      <c r="I3670">
        <v>0</v>
      </c>
      <c r="J3670" t="s">
        <v>8315</v>
      </c>
      <c r="K3670" t="s">
        <v>12714</v>
      </c>
      <c r="L3670">
        <v>27601001</v>
      </c>
      <c r="M3670">
        <v>1030204206757</v>
      </c>
    </row>
    <row r="3671" spans="1:13" x14ac:dyDescent="0.25">
      <c r="A3671">
        <v>276053289</v>
      </c>
      <c r="B3671" t="s">
        <v>19731</v>
      </c>
      <c r="C3671" t="s">
        <v>19731</v>
      </c>
      <c r="D3671" s="99" t="s">
        <v>19901</v>
      </c>
      <c r="E3671" t="s">
        <v>3948</v>
      </c>
      <c r="F3671" t="s">
        <v>321</v>
      </c>
      <c r="G3671" t="s">
        <v>15957</v>
      </c>
      <c r="H3671" t="s">
        <v>15994</v>
      </c>
      <c r="I3671">
        <v>0</v>
      </c>
      <c r="J3671" t="s">
        <v>8315</v>
      </c>
      <c r="K3671" t="s">
        <v>12716</v>
      </c>
      <c r="L3671">
        <v>27601001</v>
      </c>
      <c r="M3671">
        <v>1020202869994</v>
      </c>
    </row>
    <row r="3672" spans="1:13" x14ac:dyDescent="0.25">
      <c r="A3672">
        <v>276053916</v>
      </c>
      <c r="B3672" t="s">
        <v>4639</v>
      </c>
      <c r="C3672" t="s">
        <v>4639</v>
      </c>
      <c r="D3672" s="99" t="s">
        <v>19901</v>
      </c>
      <c r="E3672" t="s">
        <v>4641</v>
      </c>
      <c r="F3672" t="s">
        <v>414</v>
      </c>
      <c r="G3672" t="s">
        <v>15957</v>
      </c>
      <c r="H3672" t="s">
        <v>15994</v>
      </c>
      <c r="I3672">
        <v>0</v>
      </c>
      <c r="J3672" t="s">
        <v>8315</v>
      </c>
      <c r="K3672" t="s">
        <v>12717</v>
      </c>
      <c r="L3672">
        <v>27601001</v>
      </c>
      <c r="M3672">
        <v>1030204208165</v>
      </c>
    </row>
    <row r="3673" spans="1:13" x14ac:dyDescent="0.25">
      <c r="A3673">
        <v>276055085</v>
      </c>
      <c r="B3673" t="s">
        <v>4880</v>
      </c>
      <c r="C3673" t="s">
        <v>4880</v>
      </c>
      <c r="D3673" s="99" t="s">
        <v>19901</v>
      </c>
      <c r="E3673" t="s">
        <v>4882</v>
      </c>
      <c r="F3673" t="s">
        <v>414</v>
      </c>
      <c r="G3673" t="s">
        <v>15957</v>
      </c>
      <c r="H3673" t="s">
        <v>15994</v>
      </c>
      <c r="I3673">
        <v>0</v>
      </c>
      <c r="J3673" t="s">
        <v>8315</v>
      </c>
      <c r="K3673" t="s">
        <v>12719</v>
      </c>
      <c r="L3673">
        <v>27601001</v>
      </c>
      <c r="M3673">
        <v>1030204203480</v>
      </c>
    </row>
    <row r="3674" spans="1:13" x14ac:dyDescent="0.25">
      <c r="A3674">
        <v>276055448</v>
      </c>
      <c r="B3674" t="s">
        <v>4389</v>
      </c>
      <c r="C3674" t="s">
        <v>4389</v>
      </c>
      <c r="D3674" s="99" t="s">
        <v>19901</v>
      </c>
      <c r="E3674" t="s">
        <v>4391</v>
      </c>
      <c r="F3674" t="s">
        <v>414</v>
      </c>
      <c r="G3674" t="s">
        <v>15957</v>
      </c>
      <c r="H3674" t="s">
        <v>15994</v>
      </c>
      <c r="I3674">
        <v>0</v>
      </c>
      <c r="J3674" t="s">
        <v>8315</v>
      </c>
      <c r="K3674" t="s">
        <v>12721</v>
      </c>
      <c r="L3674">
        <v>27601001</v>
      </c>
      <c r="M3674">
        <v>1030204207901</v>
      </c>
    </row>
    <row r="3675" spans="1:13" x14ac:dyDescent="0.25">
      <c r="A3675">
        <v>276063745</v>
      </c>
      <c r="B3675" t="s">
        <v>3841</v>
      </c>
      <c r="C3675" t="s">
        <v>3841</v>
      </c>
      <c r="D3675" s="99" t="s">
        <v>19901</v>
      </c>
      <c r="E3675" t="s">
        <v>3843</v>
      </c>
      <c r="F3675" t="s">
        <v>414</v>
      </c>
      <c r="G3675" t="s">
        <v>15957</v>
      </c>
      <c r="H3675" t="s">
        <v>15994</v>
      </c>
      <c r="I3675">
        <v>0</v>
      </c>
      <c r="J3675" t="s">
        <v>8315</v>
      </c>
      <c r="K3675" t="s">
        <v>12723</v>
      </c>
      <c r="L3675">
        <v>27601001</v>
      </c>
      <c r="M3675">
        <v>1020202872788</v>
      </c>
    </row>
    <row r="3676" spans="1:13" x14ac:dyDescent="0.25">
      <c r="A3676">
        <v>276070781</v>
      </c>
      <c r="B3676" t="s">
        <v>3985</v>
      </c>
      <c r="C3676" t="s">
        <v>3985</v>
      </c>
      <c r="D3676" s="99" t="s">
        <v>19901</v>
      </c>
      <c r="E3676" t="s">
        <v>3987</v>
      </c>
      <c r="F3676" t="s">
        <v>414</v>
      </c>
      <c r="G3676" t="s">
        <v>15957</v>
      </c>
      <c r="H3676" t="s">
        <v>15994</v>
      </c>
      <c r="I3676">
        <v>0</v>
      </c>
      <c r="J3676" t="s">
        <v>8315</v>
      </c>
      <c r="K3676" t="s">
        <v>12727</v>
      </c>
      <c r="L3676">
        <v>27601001</v>
      </c>
      <c r="M3676">
        <v>1030204204062</v>
      </c>
    </row>
    <row r="3677" spans="1:13" x14ac:dyDescent="0.25">
      <c r="A3677">
        <v>276071249</v>
      </c>
      <c r="B3677" t="s">
        <v>4433</v>
      </c>
      <c r="C3677" t="s">
        <v>4433</v>
      </c>
      <c r="D3677" s="99" t="s">
        <v>19901</v>
      </c>
      <c r="E3677" t="s">
        <v>4435</v>
      </c>
      <c r="F3677" t="s">
        <v>414</v>
      </c>
      <c r="G3677" t="s">
        <v>15957</v>
      </c>
      <c r="H3677" t="s">
        <v>15994</v>
      </c>
      <c r="I3677">
        <v>0</v>
      </c>
      <c r="J3677" t="s">
        <v>8315</v>
      </c>
      <c r="K3677" t="s">
        <v>12728</v>
      </c>
      <c r="L3677">
        <v>27601001</v>
      </c>
      <c r="M3677">
        <v>1030204210904</v>
      </c>
    </row>
    <row r="3678" spans="1:13" x14ac:dyDescent="0.25">
      <c r="A3678">
        <v>276073091</v>
      </c>
      <c r="B3678" t="s">
        <v>19732</v>
      </c>
      <c r="C3678" t="s">
        <v>19732</v>
      </c>
      <c r="D3678" s="99" t="s">
        <v>19901</v>
      </c>
      <c r="E3678" t="s">
        <v>4482</v>
      </c>
      <c r="F3678" t="s">
        <v>321</v>
      </c>
      <c r="G3678" t="s">
        <v>15957</v>
      </c>
      <c r="H3678" t="s">
        <v>15994</v>
      </c>
      <c r="I3678">
        <v>0</v>
      </c>
      <c r="J3678" t="s">
        <v>8315</v>
      </c>
      <c r="K3678" t="s">
        <v>12730</v>
      </c>
      <c r="L3678">
        <v>27601001</v>
      </c>
      <c r="M3678">
        <v>1020202859819</v>
      </c>
    </row>
    <row r="3679" spans="1:13" x14ac:dyDescent="0.25">
      <c r="A3679">
        <v>276073937</v>
      </c>
      <c r="B3679" t="s">
        <v>19733</v>
      </c>
      <c r="C3679" t="s">
        <v>19733</v>
      </c>
      <c r="D3679" s="99" t="s">
        <v>19901</v>
      </c>
      <c r="E3679" t="s">
        <v>19734</v>
      </c>
      <c r="F3679" t="s">
        <v>321</v>
      </c>
      <c r="G3679" t="s">
        <v>15957</v>
      </c>
      <c r="H3679" t="s">
        <v>15994</v>
      </c>
      <c r="I3679">
        <v>0</v>
      </c>
      <c r="J3679" t="s">
        <v>8315</v>
      </c>
      <c r="K3679" t="s">
        <v>12732</v>
      </c>
      <c r="L3679">
        <v>27601001</v>
      </c>
      <c r="M3679">
        <v>1020202870050</v>
      </c>
    </row>
    <row r="3680" spans="1:13" x14ac:dyDescent="0.25">
      <c r="A3680">
        <v>276080780</v>
      </c>
      <c r="B3680" t="s">
        <v>19735</v>
      </c>
      <c r="C3680" t="s">
        <v>19735</v>
      </c>
      <c r="D3680" s="99" t="s">
        <v>19901</v>
      </c>
      <c r="E3680" t="s">
        <v>19736</v>
      </c>
      <c r="F3680" t="s">
        <v>325</v>
      </c>
      <c r="G3680" t="s">
        <v>15957</v>
      </c>
      <c r="H3680" t="s">
        <v>15994</v>
      </c>
      <c r="I3680">
        <v>0</v>
      </c>
      <c r="J3680" t="s">
        <v>8315</v>
      </c>
      <c r="K3680" t="s">
        <v>12650</v>
      </c>
      <c r="L3680">
        <v>27601001</v>
      </c>
      <c r="M3680">
        <v>1030204235577</v>
      </c>
    </row>
    <row r="3681" spans="1:13" x14ac:dyDescent="0.25">
      <c r="A3681">
        <v>276087545</v>
      </c>
      <c r="B3681" t="s">
        <v>19737</v>
      </c>
      <c r="C3681" t="s">
        <v>19737</v>
      </c>
      <c r="D3681" s="99" t="s">
        <v>19901</v>
      </c>
      <c r="E3681" t="s">
        <v>19738</v>
      </c>
      <c r="F3681" t="s">
        <v>321</v>
      </c>
      <c r="G3681" t="s">
        <v>15957</v>
      </c>
      <c r="H3681" t="s">
        <v>15994</v>
      </c>
      <c r="I3681">
        <v>0</v>
      </c>
      <c r="J3681" t="s">
        <v>8315</v>
      </c>
      <c r="K3681" t="s">
        <v>12735</v>
      </c>
      <c r="L3681">
        <v>27601001</v>
      </c>
      <c r="M3681">
        <v>1040204225115</v>
      </c>
    </row>
    <row r="3682" spans="1:13" x14ac:dyDescent="0.25">
      <c r="A3682">
        <v>276092672</v>
      </c>
      <c r="B3682" t="s">
        <v>4835</v>
      </c>
      <c r="C3682" t="s">
        <v>4835</v>
      </c>
      <c r="D3682" s="99" t="s">
        <v>19901</v>
      </c>
      <c r="E3682" t="s">
        <v>4836</v>
      </c>
      <c r="F3682" t="s">
        <v>414</v>
      </c>
      <c r="G3682" t="s">
        <v>15957</v>
      </c>
      <c r="H3682" t="s">
        <v>15994</v>
      </c>
      <c r="I3682">
        <v>0</v>
      </c>
      <c r="J3682" t="s">
        <v>8315</v>
      </c>
      <c r="K3682" t="s">
        <v>12738</v>
      </c>
      <c r="L3682">
        <v>27601001</v>
      </c>
      <c r="M3682">
        <v>1050204255408</v>
      </c>
    </row>
    <row r="3683" spans="1:13" x14ac:dyDescent="0.25">
      <c r="A3683">
        <v>276094704</v>
      </c>
      <c r="B3683" t="s">
        <v>4657</v>
      </c>
      <c r="C3683" t="s">
        <v>4657</v>
      </c>
      <c r="D3683" s="99" t="s">
        <v>19901</v>
      </c>
      <c r="E3683" t="s">
        <v>4659</v>
      </c>
      <c r="F3683" t="s">
        <v>414</v>
      </c>
      <c r="G3683" t="s">
        <v>15957</v>
      </c>
      <c r="H3683" t="s">
        <v>15994</v>
      </c>
      <c r="I3683">
        <v>0</v>
      </c>
      <c r="J3683" t="s">
        <v>8315</v>
      </c>
      <c r="K3683" t="s">
        <v>12740</v>
      </c>
      <c r="L3683">
        <v>27601001</v>
      </c>
      <c r="M3683">
        <v>1050204325632</v>
      </c>
    </row>
    <row r="3684" spans="1:13" x14ac:dyDescent="0.25">
      <c r="A3684">
        <v>276098515</v>
      </c>
      <c r="B3684" t="s">
        <v>19739</v>
      </c>
      <c r="C3684" t="s">
        <v>19739</v>
      </c>
      <c r="D3684" s="99" t="s">
        <v>19901</v>
      </c>
      <c r="E3684" t="s">
        <v>3990</v>
      </c>
      <c r="F3684" t="s">
        <v>414</v>
      </c>
      <c r="G3684" t="s">
        <v>15957</v>
      </c>
      <c r="H3684" t="s">
        <v>15994</v>
      </c>
      <c r="I3684">
        <v>0</v>
      </c>
      <c r="J3684" t="s">
        <v>8315</v>
      </c>
      <c r="K3684" t="s">
        <v>12743</v>
      </c>
      <c r="L3684">
        <v>27601001</v>
      </c>
      <c r="M3684">
        <v>1060276007505</v>
      </c>
    </row>
    <row r="3685" spans="1:13" x14ac:dyDescent="0.25">
      <c r="A3685">
        <v>276099117</v>
      </c>
      <c r="B3685" t="s">
        <v>3898</v>
      </c>
      <c r="C3685" t="s">
        <v>3898</v>
      </c>
      <c r="D3685" s="99" t="s">
        <v>19901</v>
      </c>
      <c r="E3685" t="s">
        <v>3900</v>
      </c>
      <c r="F3685" t="s">
        <v>549</v>
      </c>
      <c r="G3685" t="s">
        <v>15957</v>
      </c>
      <c r="H3685" t="s">
        <v>15994</v>
      </c>
      <c r="I3685">
        <v>0</v>
      </c>
      <c r="J3685" t="s">
        <v>8315</v>
      </c>
      <c r="K3685" t="s">
        <v>12744</v>
      </c>
      <c r="L3685">
        <v>27601001</v>
      </c>
      <c r="M3685">
        <v>1060276010893</v>
      </c>
    </row>
    <row r="3686" spans="1:13" x14ac:dyDescent="0.25">
      <c r="A3686">
        <v>276115087</v>
      </c>
      <c r="B3686" t="s">
        <v>19740</v>
      </c>
      <c r="C3686" t="s">
        <v>19740</v>
      </c>
      <c r="D3686" s="99" t="s">
        <v>19901</v>
      </c>
      <c r="E3686" t="s">
        <v>4426</v>
      </c>
      <c r="F3686" t="s">
        <v>321</v>
      </c>
      <c r="G3686" t="s">
        <v>15957</v>
      </c>
      <c r="H3686" t="s">
        <v>15994</v>
      </c>
      <c r="I3686">
        <v>0</v>
      </c>
      <c r="J3686" t="s">
        <v>8315</v>
      </c>
      <c r="K3686" t="s">
        <v>12749</v>
      </c>
      <c r="L3686">
        <v>27601001</v>
      </c>
      <c r="M3686">
        <v>1080276002730</v>
      </c>
    </row>
    <row r="3687" spans="1:13" x14ac:dyDescent="0.25">
      <c r="A3687">
        <v>276115200</v>
      </c>
      <c r="B3687" t="s">
        <v>4427</v>
      </c>
      <c r="C3687" t="s">
        <v>4427</v>
      </c>
      <c r="D3687" s="99" t="s">
        <v>19901</v>
      </c>
      <c r="E3687" t="s">
        <v>4429</v>
      </c>
      <c r="F3687" t="s">
        <v>414</v>
      </c>
      <c r="G3687" t="s">
        <v>15957</v>
      </c>
      <c r="H3687" t="s">
        <v>15994</v>
      </c>
      <c r="I3687">
        <v>0</v>
      </c>
      <c r="J3687" t="s">
        <v>8315</v>
      </c>
      <c r="K3687" t="s">
        <v>12751</v>
      </c>
      <c r="L3687">
        <v>27601001</v>
      </c>
      <c r="M3687">
        <v>1080276002839</v>
      </c>
    </row>
    <row r="3688" spans="1:13" x14ac:dyDescent="0.25">
      <c r="A3688">
        <v>276115714</v>
      </c>
      <c r="B3688" t="s">
        <v>4381</v>
      </c>
      <c r="C3688" t="s">
        <v>4381</v>
      </c>
      <c r="D3688" s="99" t="s">
        <v>19901</v>
      </c>
      <c r="E3688" t="s">
        <v>19741</v>
      </c>
      <c r="F3688" t="s">
        <v>921</v>
      </c>
      <c r="G3688" t="s">
        <v>15957</v>
      </c>
      <c r="H3688" t="s">
        <v>15994</v>
      </c>
      <c r="I3688">
        <v>0</v>
      </c>
      <c r="J3688" t="s">
        <v>8315</v>
      </c>
      <c r="K3688" t="s">
        <v>12753</v>
      </c>
      <c r="L3688">
        <v>27601001</v>
      </c>
      <c r="M3688">
        <v>1080276003411</v>
      </c>
    </row>
    <row r="3689" spans="1:13" x14ac:dyDescent="0.25">
      <c r="A3689">
        <v>276128495</v>
      </c>
      <c r="B3689" t="s">
        <v>19742</v>
      </c>
      <c r="C3689" t="s">
        <v>19742</v>
      </c>
      <c r="D3689" s="99" t="s">
        <v>19901</v>
      </c>
      <c r="E3689" t="s">
        <v>13052</v>
      </c>
      <c r="F3689" t="s">
        <v>321</v>
      </c>
      <c r="G3689" t="s">
        <v>15957</v>
      </c>
      <c r="H3689" t="s">
        <v>15994</v>
      </c>
      <c r="I3689">
        <v>0</v>
      </c>
      <c r="J3689" t="s">
        <v>8315</v>
      </c>
      <c r="K3689" t="s">
        <v>12742</v>
      </c>
      <c r="L3689">
        <v>27601001</v>
      </c>
      <c r="M3689">
        <v>1100280035261</v>
      </c>
    </row>
    <row r="3690" spans="1:13" x14ac:dyDescent="0.25">
      <c r="A3690">
        <v>276129717</v>
      </c>
      <c r="B3690" t="s">
        <v>19743</v>
      </c>
      <c r="C3690" t="s">
        <v>19743</v>
      </c>
      <c r="D3690" s="99" t="s">
        <v>19901</v>
      </c>
      <c r="E3690" t="s">
        <v>4885</v>
      </c>
      <c r="F3690" t="s">
        <v>321</v>
      </c>
      <c r="G3690" t="s">
        <v>15957</v>
      </c>
      <c r="H3690" t="s">
        <v>15994</v>
      </c>
      <c r="I3690">
        <v>0</v>
      </c>
      <c r="J3690" t="s">
        <v>8315</v>
      </c>
      <c r="K3690" t="s">
        <v>12755</v>
      </c>
      <c r="L3690">
        <v>27601001</v>
      </c>
      <c r="M3690">
        <v>1100280043522</v>
      </c>
    </row>
    <row r="3691" spans="1:13" x14ac:dyDescent="0.25">
      <c r="A3691">
        <v>276131882</v>
      </c>
      <c r="B3691" t="s">
        <v>3877</v>
      </c>
      <c r="C3691" t="s">
        <v>3877</v>
      </c>
      <c r="D3691" s="99" t="s">
        <v>19901</v>
      </c>
      <c r="E3691" t="s">
        <v>3879</v>
      </c>
      <c r="F3691" t="s">
        <v>1121</v>
      </c>
      <c r="G3691" t="s">
        <v>15957</v>
      </c>
      <c r="H3691" t="s">
        <v>15994</v>
      </c>
      <c r="I3691">
        <v>0</v>
      </c>
      <c r="J3691" t="s">
        <v>8315</v>
      </c>
      <c r="K3691" t="s">
        <v>12757</v>
      </c>
      <c r="L3691">
        <v>27601001</v>
      </c>
      <c r="M3691">
        <v>1110280013843</v>
      </c>
    </row>
    <row r="3692" spans="1:13" x14ac:dyDescent="0.25">
      <c r="A3692">
        <v>276134731</v>
      </c>
      <c r="B3692" t="s">
        <v>3943</v>
      </c>
      <c r="C3692" t="s">
        <v>3943</v>
      </c>
      <c r="D3692" s="99" t="s">
        <v>19901</v>
      </c>
      <c r="E3692" t="s">
        <v>3945</v>
      </c>
      <c r="F3692" t="s">
        <v>414</v>
      </c>
      <c r="G3692" t="s">
        <v>15957</v>
      </c>
      <c r="H3692" t="s">
        <v>15994</v>
      </c>
      <c r="I3692">
        <v>0</v>
      </c>
      <c r="J3692" t="s">
        <v>8315</v>
      </c>
      <c r="K3692" t="s">
        <v>12759</v>
      </c>
      <c r="L3692">
        <v>27601001</v>
      </c>
      <c r="M3692">
        <v>1110280047591</v>
      </c>
    </row>
    <row r="3693" spans="1:13" x14ac:dyDescent="0.25">
      <c r="A3693">
        <v>276134756</v>
      </c>
      <c r="B3693" t="s">
        <v>4865</v>
      </c>
      <c r="C3693" t="s">
        <v>4865</v>
      </c>
      <c r="D3693" s="99" t="s">
        <v>19901</v>
      </c>
      <c r="E3693" t="s">
        <v>4867</v>
      </c>
      <c r="F3693" t="s">
        <v>414</v>
      </c>
      <c r="G3693" t="s">
        <v>15957</v>
      </c>
      <c r="H3693" t="s">
        <v>15994</v>
      </c>
      <c r="I3693">
        <v>0</v>
      </c>
      <c r="J3693" t="s">
        <v>8315</v>
      </c>
      <c r="K3693" t="s">
        <v>12761</v>
      </c>
      <c r="L3693">
        <v>27601001</v>
      </c>
      <c r="M3693">
        <v>1110280047680</v>
      </c>
    </row>
    <row r="3694" spans="1:13" x14ac:dyDescent="0.25">
      <c r="A3694">
        <v>276143373</v>
      </c>
      <c r="B3694" t="s">
        <v>4853</v>
      </c>
      <c r="C3694" t="s">
        <v>4853</v>
      </c>
      <c r="D3694" s="99" t="s">
        <v>19901</v>
      </c>
      <c r="E3694" t="s">
        <v>19744</v>
      </c>
      <c r="F3694" t="s">
        <v>921</v>
      </c>
      <c r="G3694" t="s">
        <v>15957</v>
      </c>
      <c r="H3694" t="s">
        <v>15994</v>
      </c>
      <c r="I3694">
        <v>0</v>
      </c>
      <c r="J3694" t="s">
        <v>8315</v>
      </c>
      <c r="K3694" t="s">
        <v>12762</v>
      </c>
      <c r="L3694">
        <v>27601001</v>
      </c>
      <c r="M3694">
        <v>1120280041155</v>
      </c>
    </row>
    <row r="3695" spans="1:13" x14ac:dyDescent="0.25">
      <c r="A3695">
        <v>276143430</v>
      </c>
      <c r="B3695" t="s">
        <v>4871</v>
      </c>
      <c r="C3695" t="s">
        <v>4871</v>
      </c>
      <c r="D3695" s="99" t="s">
        <v>19901</v>
      </c>
      <c r="E3695" t="s">
        <v>4873</v>
      </c>
      <c r="F3695" t="s">
        <v>1479</v>
      </c>
      <c r="G3695" t="s">
        <v>15957</v>
      </c>
      <c r="H3695" t="s">
        <v>15994</v>
      </c>
      <c r="I3695">
        <v>0</v>
      </c>
      <c r="J3695" t="s">
        <v>8315</v>
      </c>
      <c r="K3695" t="s">
        <v>12764</v>
      </c>
      <c r="L3695">
        <v>27601001</v>
      </c>
      <c r="M3695">
        <v>1120280041353</v>
      </c>
    </row>
    <row r="3696" spans="1:13" x14ac:dyDescent="0.25">
      <c r="A3696">
        <v>276154311</v>
      </c>
      <c r="B3696" t="s">
        <v>4375</v>
      </c>
      <c r="C3696" t="s">
        <v>4375</v>
      </c>
      <c r="D3696" s="99" t="s">
        <v>19901</v>
      </c>
      <c r="E3696" t="s">
        <v>4377</v>
      </c>
      <c r="F3696" t="s">
        <v>414</v>
      </c>
      <c r="G3696" t="s">
        <v>15957</v>
      </c>
      <c r="H3696" t="s">
        <v>15994</v>
      </c>
      <c r="I3696">
        <v>0</v>
      </c>
      <c r="J3696" t="s">
        <v>8315</v>
      </c>
      <c r="K3696" t="s">
        <v>12766</v>
      </c>
      <c r="L3696">
        <v>27601001</v>
      </c>
      <c r="M3696">
        <v>1130280078576</v>
      </c>
    </row>
    <row r="3697" spans="1:13" x14ac:dyDescent="0.25">
      <c r="A3697">
        <v>277005506</v>
      </c>
      <c r="B3697" t="s">
        <v>19745</v>
      </c>
      <c r="C3697" t="s">
        <v>19745</v>
      </c>
      <c r="D3697" s="99" t="s">
        <v>19901</v>
      </c>
      <c r="E3697" t="s">
        <v>3891</v>
      </c>
      <c r="F3697" t="s">
        <v>321</v>
      </c>
      <c r="G3697" t="s">
        <v>15957</v>
      </c>
      <c r="H3697" t="s">
        <v>15994</v>
      </c>
      <c r="I3697">
        <v>0</v>
      </c>
      <c r="J3697" t="s">
        <v>8315</v>
      </c>
      <c r="K3697" t="s">
        <v>12768</v>
      </c>
      <c r="L3697">
        <v>27701001</v>
      </c>
      <c r="M3697">
        <v>1030204436096</v>
      </c>
    </row>
    <row r="3698" spans="1:13" x14ac:dyDescent="0.25">
      <c r="A3698">
        <v>277009317</v>
      </c>
      <c r="B3698" t="s">
        <v>19746</v>
      </c>
      <c r="C3698" t="s">
        <v>19746</v>
      </c>
      <c r="D3698" s="99" t="s">
        <v>19901</v>
      </c>
      <c r="E3698" t="s">
        <v>4322</v>
      </c>
      <c r="F3698" t="s">
        <v>321</v>
      </c>
      <c r="G3698" t="s">
        <v>15957</v>
      </c>
      <c r="H3698" t="s">
        <v>15994</v>
      </c>
      <c r="I3698">
        <v>0</v>
      </c>
      <c r="J3698" t="s">
        <v>8315</v>
      </c>
      <c r="K3698" t="s">
        <v>12772</v>
      </c>
      <c r="L3698">
        <v>27701001</v>
      </c>
      <c r="M3698">
        <v>1030204434677</v>
      </c>
    </row>
    <row r="3699" spans="1:13" x14ac:dyDescent="0.25">
      <c r="A3699">
        <v>277022276</v>
      </c>
      <c r="B3699" t="s">
        <v>3886</v>
      </c>
      <c r="C3699" t="s">
        <v>3886</v>
      </c>
      <c r="D3699" s="99" t="s">
        <v>19901</v>
      </c>
      <c r="E3699" t="s">
        <v>3888</v>
      </c>
      <c r="F3699" t="s">
        <v>549</v>
      </c>
      <c r="G3699" t="s">
        <v>15957</v>
      </c>
      <c r="H3699" t="s">
        <v>15994</v>
      </c>
      <c r="I3699">
        <v>0</v>
      </c>
      <c r="J3699" t="s">
        <v>8315</v>
      </c>
      <c r="K3699" t="s">
        <v>12773</v>
      </c>
      <c r="L3699">
        <v>27701001</v>
      </c>
      <c r="M3699">
        <v>1020203086837</v>
      </c>
    </row>
    <row r="3700" spans="1:13" x14ac:dyDescent="0.25">
      <c r="A3700">
        <v>277025608</v>
      </c>
      <c r="B3700" t="s">
        <v>4745</v>
      </c>
      <c r="C3700" t="s">
        <v>4745</v>
      </c>
      <c r="D3700" s="99" t="s">
        <v>19901</v>
      </c>
      <c r="E3700" t="s">
        <v>19747</v>
      </c>
      <c r="F3700" t="s">
        <v>321</v>
      </c>
      <c r="G3700" t="s">
        <v>15957</v>
      </c>
      <c r="H3700" t="s">
        <v>15994</v>
      </c>
      <c r="I3700">
        <v>0</v>
      </c>
      <c r="J3700" t="s">
        <v>8315</v>
      </c>
      <c r="K3700" t="s">
        <v>12774</v>
      </c>
      <c r="L3700">
        <v>27701001</v>
      </c>
      <c r="M3700">
        <v>1030204440628</v>
      </c>
    </row>
    <row r="3701" spans="1:13" x14ac:dyDescent="0.25">
      <c r="A3701">
        <v>277028006</v>
      </c>
      <c r="B3701" t="s">
        <v>4012</v>
      </c>
      <c r="C3701" t="s">
        <v>4012</v>
      </c>
      <c r="D3701" s="99" t="s">
        <v>19901</v>
      </c>
      <c r="E3701" t="s">
        <v>4014</v>
      </c>
      <c r="F3701" t="s">
        <v>414</v>
      </c>
      <c r="G3701" t="s">
        <v>15957</v>
      </c>
      <c r="H3701" t="s">
        <v>15994</v>
      </c>
      <c r="I3701">
        <v>0</v>
      </c>
      <c r="J3701" t="s">
        <v>8315</v>
      </c>
      <c r="K3701" t="s">
        <v>12775</v>
      </c>
      <c r="L3701">
        <v>27701001</v>
      </c>
      <c r="M3701">
        <v>1030204435051</v>
      </c>
    </row>
    <row r="3702" spans="1:13" x14ac:dyDescent="0.25">
      <c r="A3702">
        <v>277028581</v>
      </c>
      <c r="B3702" t="s">
        <v>4329</v>
      </c>
      <c r="C3702" t="s">
        <v>4329</v>
      </c>
      <c r="D3702" s="99" t="s">
        <v>19901</v>
      </c>
      <c r="E3702" t="s">
        <v>4331</v>
      </c>
      <c r="F3702" t="s">
        <v>549</v>
      </c>
      <c r="G3702" t="s">
        <v>15957</v>
      </c>
      <c r="H3702" t="s">
        <v>15994</v>
      </c>
      <c r="I3702">
        <v>0</v>
      </c>
      <c r="J3702" t="s">
        <v>8315</v>
      </c>
      <c r="K3702" t="s">
        <v>12777</v>
      </c>
      <c r="L3702">
        <v>27701001</v>
      </c>
      <c r="M3702">
        <v>1030204434171</v>
      </c>
    </row>
    <row r="3703" spans="1:13" x14ac:dyDescent="0.25">
      <c r="A3703">
        <v>277028670</v>
      </c>
      <c r="B3703" t="s">
        <v>3880</v>
      </c>
      <c r="C3703" t="s">
        <v>3880</v>
      </c>
      <c r="D3703" s="99" t="s">
        <v>19901</v>
      </c>
      <c r="E3703" t="s">
        <v>3882</v>
      </c>
      <c r="F3703" t="s">
        <v>1825</v>
      </c>
      <c r="G3703" t="s">
        <v>15957</v>
      </c>
      <c r="H3703" t="s">
        <v>15994</v>
      </c>
      <c r="I3703">
        <v>0</v>
      </c>
      <c r="J3703" t="s">
        <v>8315</v>
      </c>
      <c r="K3703" t="s">
        <v>12780</v>
      </c>
      <c r="L3703">
        <v>27701001</v>
      </c>
      <c r="M3703">
        <v>1020203092821</v>
      </c>
    </row>
    <row r="3704" spans="1:13" x14ac:dyDescent="0.25">
      <c r="A3704">
        <v>277031217</v>
      </c>
      <c r="B3704" t="s">
        <v>19748</v>
      </c>
      <c r="C3704" t="s">
        <v>19748</v>
      </c>
      <c r="D3704" s="99" t="s">
        <v>19901</v>
      </c>
      <c r="E3704" t="s">
        <v>1076</v>
      </c>
      <c r="F3704" t="s">
        <v>321</v>
      </c>
      <c r="G3704" t="s">
        <v>15957</v>
      </c>
      <c r="H3704" t="s">
        <v>15994</v>
      </c>
      <c r="I3704">
        <v>0</v>
      </c>
      <c r="J3704" t="s">
        <v>8315</v>
      </c>
      <c r="K3704" t="s">
        <v>12782</v>
      </c>
      <c r="L3704">
        <v>27701001</v>
      </c>
      <c r="M3704">
        <v>1030204436547</v>
      </c>
    </row>
    <row r="3705" spans="1:13" x14ac:dyDescent="0.25">
      <c r="A3705">
        <v>277032161</v>
      </c>
      <c r="B3705" t="s">
        <v>4450</v>
      </c>
      <c r="C3705" t="s">
        <v>4450</v>
      </c>
      <c r="D3705" s="99" t="s">
        <v>19901</v>
      </c>
      <c r="E3705" t="s">
        <v>4452</v>
      </c>
      <c r="F3705" t="s">
        <v>549</v>
      </c>
      <c r="G3705" t="s">
        <v>15957</v>
      </c>
      <c r="H3705" t="s">
        <v>15994</v>
      </c>
      <c r="I3705">
        <v>0</v>
      </c>
      <c r="J3705" t="s">
        <v>8315</v>
      </c>
      <c r="K3705" t="s">
        <v>12784</v>
      </c>
      <c r="L3705">
        <v>27701001</v>
      </c>
      <c r="M3705">
        <v>1030204435073</v>
      </c>
    </row>
    <row r="3706" spans="1:13" x14ac:dyDescent="0.25">
      <c r="A3706">
        <v>277036198</v>
      </c>
      <c r="B3706" t="s">
        <v>19749</v>
      </c>
      <c r="C3706" t="s">
        <v>19749</v>
      </c>
      <c r="D3706" s="99" t="s">
        <v>19901</v>
      </c>
      <c r="E3706" t="s">
        <v>4239</v>
      </c>
      <c r="F3706" t="s">
        <v>657</v>
      </c>
      <c r="G3706" t="s">
        <v>15957</v>
      </c>
      <c r="H3706" t="s">
        <v>15994</v>
      </c>
      <c r="I3706">
        <v>0</v>
      </c>
      <c r="J3706" t="s">
        <v>8315</v>
      </c>
      <c r="K3706" t="s">
        <v>12787</v>
      </c>
      <c r="L3706">
        <v>27701001</v>
      </c>
      <c r="M3706">
        <v>1030204436140</v>
      </c>
    </row>
    <row r="3707" spans="1:13" x14ac:dyDescent="0.25">
      <c r="A3707">
        <v>277037498</v>
      </c>
      <c r="B3707" t="s">
        <v>19750</v>
      </c>
      <c r="C3707" t="s">
        <v>19750</v>
      </c>
      <c r="D3707" s="99" t="s">
        <v>19901</v>
      </c>
      <c r="E3707" t="s">
        <v>4039</v>
      </c>
      <c r="F3707" t="s">
        <v>321</v>
      </c>
      <c r="G3707" t="s">
        <v>15957</v>
      </c>
      <c r="H3707" t="s">
        <v>15994</v>
      </c>
      <c r="I3707">
        <v>0</v>
      </c>
      <c r="J3707" t="s">
        <v>8315</v>
      </c>
      <c r="K3707" t="s">
        <v>12789</v>
      </c>
      <c r="L3707">
        <v>27701001</v>
      </c>
      <c r="M3707">
        <v>1030204437207</v>
      </c>
    </row>
    <row r="3708" spans="1:13" x14ac:dyDescent="0.25">
      <c r="A3708">
        <v>277037931</v>
      </c>
      <c r="B3708" t="s">
        <v>19751</v>
      </c>
      <c r="C3708" t="s">
        <v>19751</v>
      </c>
      <c r="D3708" s="99" t="s">
        <v>19901</v>
      </c>
      <c r="E3708" t="s">
        <v>4681</v>
      </c>
      <c r="F3708" t="s">
        <v>321</v>
      </c>
      <c r="G3708" t="s">
        <v>15957</v>
      </c>
      <c r="H3708" t="s">
        <v>15994</v>
      </c>
      <c r="I3708">
        <v>0</v>
      </c>
      <c r="J3708" t="s">
        <v>8315</v>
      </c>
      <c r="K3708" t="s">
        <v>12790</v>
      </c>
      <c r="L3708">
        <v>27701001</v>
      </c>
      <c r="M3708">
        <v>1030204436305</v>
      </c>
    </row>
    <row r="3709" spans="1:13" x14ac:dyDescent="0.25">
      <c r="A3709">
        <v>277038460</v>
      </c>
      <c r="B3709" t="s">
        <v>19752</v>
      </c>
      <c r="C3709" t="s">
        <v>19752</v>
      </c>
      <c r="D3709" s="99" t="s">
        <v>19901</v>
      </c>
      <c r="E3709" t="s">
        <v>4644</v>
      </c>
      <c r="F3709" t="s">
        <v>321</v>
      </c>
      <c r="G3709" t="s">
        <v>15957</v>
      </c>
      <c r="H3709" t="s">
        <v>15994</v>
      </c>
      <c r="I3709">
        <v>0</v>
      </c>
      <c r="J3709" t="s">
        <v>8315</v>
      </c>
      <c r="K3709" t="s">
        <v>12792</v>
      </c>
      <c r="L3709">
        <v>27701001</v>
      </c>
      <c r="M3709">
        <v>1020203094163</v>
      </c>
    </row>
    <row r="3710" spans="1:13" x14ac:dyDescent="0.25">
      <c r="A3710">
        <v>277040571</v>
      </c>
      <c r="B3710" t="s">
        <v>19753</v>
      </c>
      <c r="C3710" t="s">
        <v>19753</v>
      </c>
      <c r="D3710" s="99" t="s">
        <v>19901</v>
      </c>
      <c r="E3710" t="s">
        <v>3849</v>
      </c>
      <c r="F3710" t="s">
        <v>414</v>
      </c>
      <c r="G3710" t="s">
        <v>15957</v>
      </c>
      <c r="H3710" t="s">
        <v>15994</v>
      </c>
      <c r="I3710">
        <v>0</v>
      </c>
      <c r="J3710" t="s">
        <v>8315</v>
      </c>
      <c r="K3710" t="s">
        <v>12794</v>
      </c>
      <c r="L3710">
        <v>27701001</v>
      </c>
      <c r="M3710">
        <v>1020203089720</v>
      </c>
    </row>
    <row r="3711" spans="1:13" x14ac:dyDescent="0.25">
      <c r="A3711">
        <v>277040726</v>
      </c>
      <c r="B3711" t="s">
        <v>3838</v>
      </c>
      <c r="C3711" t="s">
        <v>3838</v>
      </c>
      <c r="D3711" s="99" t="s">
        <v>19901</v>
      </c>
      <c r="E3711" t="s">
        <v>19754</v>
      </c>
      <c r="F3711" t="s">
        <v>325</v>
      </c>
      <c r="G3711" t="s">
        <v>15957</v>
      </c>
      <c r="H3711" t="s">
        <v>15994</v>
      </c>
      <c r="I3711">
        <v>0</v>
      </c>
      <c r="J3711" t="s">
        <v>8315</v>
      </c>
      <c r="K3711" t="s">
        <v>12796</v>
      </c>
      <c r="L3711">
        <v>27701001</v>
      </c>
      <c r="M3711">
        <v>1030204441409</v>
      </c>
    </row>
    <row r="3712" spans="1:13" x14ac:dyDescent="0.25">
      <c r="A3712">
        <v>277040733</v>
      </c>
      <c r="B3712" t="s">
        <v>4231</v>
      </c>
      <c r="C3712" t="s">
        <v>4231</v>
      </c>
      <c r="D3712" s="99" t="s">
        <v>19901</v>
      </c>
      <c r="E3712" t="s">
        <v>4233</v>
      </c>
      <c r="F3712" t="s">
        <v>321</v>
      </c>
      <c r="G3712" t="s">
        <v>15957</v>
      </c>
      <c r="H3712" t="s">
        <v>15994</v>
      </c>
      <c r="I3712">
        <v>0</v>
      </c>
      <c r="J3712" t="s">
        <v>8315</v>
      </c>
      <c r="K3712" t="s">
        <v>12798</v>
      </c>
      <c r="L3712">
        <v>27701001</v>
      </c>
      <c r="M3712">
        <v>1030204441992</v>
      </c>
    </row>
    <row r="3713" spans="1:13" x14ac:dyDescent="0.25">
      <c r="A3713">
        <v>277040892</v>
      </c>
      <c r="B3713" t="s">
        <v>4234</v>
      </c>
      <c r="C3713" t="s">
        <v>4234</v>
      </c>
      <c r="D3713" s="99" t="s">
        <v>19901</v>
      </c>
      <c r="E3713" t="s">
        <v>4236</v>
      </c>
      <c r="F3713" t="s">
        <v>414</v>
      </c>
      <c r="G3713" t="s">
        <v>15957</v>
      </c>
      <c r="H3713" t="s">
        <v>15994</v>
      </c>
      <c r="I3713">
        <v>0</v>
      </c>
      <c r="J3713" t="s">
        <v>8315</v>
      </c>
      <c r="K3713" t="s">
        <v>12800</v>
      </c>
      <c r="L3713">
        <v>27701001</v>
      </c>
      <c r="M3713">
        <v>1020203091248</v>
      </c>
    </row>
    <row r="3714" spans="1:13" x14ac:dyDescent="0.25">
      <c r="A3714">
        <v>277041007</v>
      </c>
      <c r="B3714" t="s">
        <v>4040</v>
      </c>
      <c r="C3714" t="s">
        <v>4040</v>
      </c>
      <c r="D3714" s="99" t="s">
        <v>19901</v>
      </c>
      <c r="E3714" t="s">
        <v>4042</v>
      </c>
      <c r="F3714" t="s">
        <v>549</v>
      </c>
      <c r="G3714" t="s">
        <v>15957</v>
      </c>
      <c r="H3714" t="s">
        <v>15994</v>
      </c>
      <c r="I3714">
        <v>0</v>
      </c>
      <c r="J3714" t="s">
        <v>8315</v>
      </c>
      <c r="K3714" t="s">
        <v>12801</v>
      </c>
      <c r="L3714">
        <v>27701001</v>
      </c>
      <c r="M3714">
        <v>1020203089830</v>
      </c>
    </row>
    <row r="3715" spans="1:13" x14ac:dyDescent="0.25">
      <c r="A3715">
        <v>277041021</v>
      </c>
      <c r="B3715" t="s">
        <v>4128</v>
      </c>
      <c r="C3715" t="s">
        <v>4128</v>
      </c>
      <c r="D3715" s="99" t="s">
        <v>19901</v>
      </c>
      <c r="E3715" t="s">
        <v>4130</v>
      </c>
      <c r="F3715" t="s">
        <v>321</v>
      </c>
      <c r="G3715" t="s">
        <v>15957</v>
      </c>
      <c r="H3715" t="s">
        <v>15994</v>
      </c>
      <c r="I3715">
        <v>0</v>
      </c>
      <c r="J3715" t="s">
        <v>8315</v>
      </c>
      <c r="K3715" t="s">
        <v>12803</v>
      </c>
      <c r="L3715">
        <v>27701001</v>
      </c>
      <c r="M3715">
        <v>1030204435480</v>
      </c>
    </row>
    <row r="3716" spans="1:13" x14ac:dyDescent="0.25">
      <c r="A3716">
        <v>277041134</v>
      </c>
      <c r="B3716" t="s">
        <v>4019</v>
      </c>
      <c r="C3716" t="s">
        <v>4019</v>
      </c>
      <c r="D3716" s="99" t="s">
        <v>19901</v>
      </c>
      <c r="E3716" t="s">
        <v>4021</v>
      </c>
      <c r="F3716" t="s">
        <v>321</v>
      </c>
      <c r="G3716" t="s">
        <v>15957</v>
      </c>
      <c r="H3716" t="s">
        <v>15994</v>
      </c>
      <c r="I3716">
        <v>0</v>
      </c>
      <c r="J3716" t="s">
        <v>8315</v>
      </c>
      <c r="K3716" t="s">
        <v>12804</v>
      </c>
      <c r="L3716">
        <v>27701001</v>
      </c>
      <c r="M3716">
        <v>1020203093602</v>
      </c>
    </row>
    <row r="3717" spans="1:13" x14ac:dyDescent="0.25">
      <c r="A3717">
        <v>277041222</v>
      </c>
      <c r="B3717" t="s">
        <v>4326</v>
      </c>
      <c r="C3717" t="s">
        <v>4326</v>
      </c>
      <c r="D3717" s="99" t="s">
        <v>19901</v>
      </c>
      <c r="E3717" t="s">
        <v>19755</v>
      </c>
      <c r="F3717" t="s">
        <v>321</v>
      </c>
      <c r="G3717" t="s">
        <v>15957</v>
      </c>
      <c r="H3717" t="s">
        <v>15994</v>
      </c>
      <c r="I3717">
        <v>0</v>
      </c>
      <c r="J3717" t="s">
        <v>8315</v>
      </c>
      <c r="K3717" t="s">
        <v>12805</v>
      </c>
      <c r="L3717">
        <v>27701001</v>
      </c>
      <c r="M3717">
        <v>1030204436646</v>
      </c>
    </row>
    <row r="3718" spans="1:13" x14ac:dyDescent="0.25">
      <c r="A3718">
        <v>277041254</v>
      </c>
      <c r="B3718" t="s">
        <v>3844</v>
      </c>
      <c r="C3718" t="s">
        <v>3844</v>
      </c>
      <c r="D3718" s="99" t="s">
        <v>19901</v>
      </c>
      <c r="E3718" t="s">
        <v>3846</v>
      </c>
      <c r="F3718" t="s">
        <v>549</v>
      </c>
      <c r="G3718" t="s">
        <v>15957</v>
      </c>
      <c r="H3718" t="s">
        <v>15994</v>
      </c>
      <c r="I3718">
        <v>0</v>
      </c>
      <c r="J3718" t="s">
        <v>8315</v>
      </c>
      <c r="K3718" t="s">
        <v>12807</v>
      </c>
      <c r="L3718">
        <v>27701001</v>
      </c>
      <c r="M3718">
        <v>1020203092436</v>
      </c>
    </row>
    <row r="3719" spans="1:13" x14ac:dyDescent="0.25">
      <c r="A3719">
        <v>277041582</v>
      </c>
      <c r="B3719" t="s">
        <v>4367</v>
      </c>
      <c r="C3719" t="s">
        <v>4367</v>
      </c>
      <c r="D3719" s="99" t="s">
        <v>19901</v>
      </c>
      <c r="E3719" t="s">
        <v>4369</v>
      </c>
      <c r="F3719" t="s">
        <v>4015</v>
      </c>
      <c r="G3719" t="s">
        <v>15957</v>
      </c>
      <c r="H3719" t="s">
        <v>15994</v>
      </c>
      <c r="I3719">
        <v>0</v>
      </c>
      <c r="J3719" t="s">
        <v>8416</v>
      </c>
      <c r="K3719" t="s">
        <v>12809</v>
      </c>
      <c r="L3719">
        <v>27701001</v>
      </c>
      <c r="M3719">
        <v>1020203091875</v>
      </c>
    </row>
    <row r="3720" spans="1:13" x14ac:dyDescent="0.25">
      <c r="A3720">
        <v>277041695</v>
      </c>
      <c r="B3720" t="s">
        <v>19756</v>
      </c>
      <c r="C3720" t="s">
        <v>19756</v>
      </c>
      <c r="D3720" s="99" t="s">
        <v>19901</v>
      </c>
      <c r="E3720" t="s">
        <v>4394</v>
      </c>
      <c r="F3720" t="s">
        <v>566</v>
      </c>
      <c r="G3720" t="s">
        <v>15957</v>
      </c>
      <c r="H3720" t="s">
        <v>15994</v>
      </c>
      <c r="I3720">
        <v>0</v>
      </c>
      <c r="J3720" t="s">
        <v>8315</v>
      </c>
      <c r="K3720" t="s">
        <v>12811</v>
      </c>
      <c r="L3720">
        <v>27701001</v>
      </c>
      <c r="M3720">
        <v>1030204438648</v>
      </c>
    </row>
    <row r="3721" spans="1:13" x14ac:dyDescent="0.25">
      <c r="A3721">
        <v>277041896</v>
      </c>
      <c r="B3721" t="s">
        <v>4323</v>
      </c>
      <c r="C3721" t="s">
        <v>4323</v>
      </c>
      <c r="D3721" s="99" t="s">
        <v>19901</v>
      </c>
      <c r="E3721" t="s">
        <v>4325</v>
      </c>
      <c r="F3721" t="s">
        <v>549</v>
      </c>
      <c r="G3721" t="s">
        <v>15957</v>
      </c>
      <c r="H3721" t="s">
        <v>15994</v>
      </c>
      <c r="I3721">
        <v>0</v>
      </c>
      <c r="J3721" t="s">
        <v>8315</v>
      </c>
      <c r="K3721" t="s">
        <v>12812</v>
      </c>
      <c r="L3721">
        <v>27701001</v>
      </c>
      <c r="M3721">
        <v>1020203091358</v>
      </c>
    </row>
    <row r="3722" spans="1:13" x14ac:dyDescent="0.25">
      <c r="A3722">
        <v>277041906</v>
      </c>
      <c r="B3722" t="s">
        <v>4022</v>
      </c>
      <c r="C3722" t="s">
        <v>4022</v>
      </c>
      <c r="D3722" s="99" t="s">
        <v>19901</v>
      </c>
      <c r="E3722" t="s">
        <v>4024</v>
      </c>
      <c r="F3722" t="s">
        <v>549</v>
      </c>
      <c r="G3722" t="s">
        <v>15957</v>
      </c>
      <c r="H3722" t="s">
        <v>15994</v>
      </c>
      <c r="I3722">
        <v>0</v>
      </c>
      <c r="J3722" t="s">
        <v>8315</v>
      </c>
      <c r="K3722" t="s">
        <v>12813</v>
      </c>
      <c r="L3722">
        <v>27701001</v>
      </c>
      <c r="M3722">
        <v>1030204434952</v>
      </c>
    </row>
    <row r="3723" spans="1:13" x14ac:dyDescent="0.25">
      <c r="A3723">
        <v>277042018</v>
      </c>
      <c r="B3723" t="s">
        <v>4817</v>
      </c>
      <c r="C3723" t="s">
        <v>4817</v>
      </c>
      <c r="D3723" s="99" t="s">
        <v>19901</v>
      </c>
      <c r="E3723" t="s">
        <v>4819</v>
      </c>
      <c r="F3723" t="s">
        <v>414</v>
      </c>
      <c r="G3723" t="s">
        <v>15957</v>
      </c>
      <c r="H3723" t="s">
        <v>15994</v>
      </c>
      <c r="I3723">
        <v>0</v>
      </c>
      <c r="J3723" t="s">
        <v>8315</v>
      </c>
      <c r="K3723" t="s">
        <v>12814</v>
      </c>
      <c r="L3723">
        <v>27701001</v>
      </c>
      <c r="M3723">
        <v>1020203091204</v>
      </c>
    </row>
    <row r="3724" spans="1:13" x14ac:dyDescent="0.25">
      <c r="A3724">
        <v>277042071</v>
      </c>
      <c r="B3724" t="s">
        <v>4453</v>
      </c>
      <c r="C3724" t="s">
        <v>4453</v>
      </c>
      <c r="D3724" s="99" t="s">
        <v>19901</v>
      </c>
      <c r="E3724" t="s">
        <v>4369</v>
      </c>
      <c r="F3724" t="s">
        <v>921</v>
      </c>
      <c r="G3724" t="s">
        <v>15957</v>
      </c>
      <c r="H3724" t="s">
        <v>15994</v>
      </c>
      <c r="I3724">
        <v>0</v>
      </c>
      <c r="J3724" t="s">
        <v>8315</v>
      </c>
      <c r="K3724" t="s">
        <v>12816</v>
      </c>
      <c r="L3724">
        <v>27701001</v>
      </c>
      <c r="M3724">
        <v>1020203093272</v>
      </c>
    </row>
    <row r="3725" spans="1:13" x14ac:dyDescent="0.25">
      <c r="A3725">
        <v>277042233</v>
      </c>
      <c r="B3725" t="s">
        <v>4302</v>
      </c>
      <c r="C3725" t="s">
        <v>4302</v>
      </c>
      <c r="D3725" s="99" t="s">
        <v>19901</v>
      </c>
      <c r="E3725" t="s">
        <v>4304</v>
      </c>
      <c r="F3725" t="s">
        <v>549</v>
      </c>
      <c r="G3725" t="s">
        <v>15957</v>
      </c>
      <c r="H3725" t="s">
        <v>15994</v>
      </c>
      <c r="I3725">
        <v>0</v>
      </c>
      <c r="J3725" t="s">
        <v>8315</v>
      </c>
      <c r="K3725" t="s">
        <v>12818</v>
      </c>
      <c r="L3725">
        <v>27701001</v>
      </c>
      <c r="M3725">
        <v>1030204435865</v>
      </c>
    </row>
    <row r="3726" spans="1:13" x14ac:dyDescent="0.25">
      <c r="A3726">
        <v>277042339</v>
      </c>
      <c r="B3726" t="s">
        <v>4645</v>
      </c>
      <c r="C3726" t="s">
        <v>4645</v>
      </c>
      <c r="D3726" s="99" t="s">
        <v>19901</v>
      </c>
      <c r="E3726" t="s">
        <v>4647</v>
      </c>
      <c r="F3726" t="s">
        <v>921</v>
      </c>
      <c r="G3726" t="s">
        <v>15957</v>
      </c>
      <c r="H3726" t="s">
        <v>15994</v>
      </c>
      <c r="I3726">
        <v>0</v>
      </c>
      <c r="J3726" t="s">
        <v>8416</v>
      </c>
      <c r="K3726" t="s">
        <v>12820</v>
      </c>
      <c r="L3726">
        <v>27701001</v>
      </c>
      <c r="M3726">
        <v>1020203092722</v>
      </c>
    </row>
    <row r="3727" spans="1:13" x14ac:dyDescent="0.25">
      <c r="A3727">
        <v>277042804</v>
      </c>
      <c r="B3727" t="s">
        <v>4253</v>
      </c>
      <c r="C3727" t="s">
        <v>4253</v>
      </c>
      <c r="D3727" s="99" t="s">
        <v>19901</v>
      </c>
      <c r="E3727" t="s">
        <v>4255</v>
      </c>
      <c r="F3727" t="s">
        <v>549</v>
      </c>
      <c r="G3727" t="s">
        <v>15957</v>
      </c>
      <c r="H3727" t="s">
        <v>15994</v>
      </c>
      <c r="I3727">
        <v>0</v>
      </c>
      <c r="J3727" t="s">
        <v>8315</v>
      </c>
      <c r="K3727" t="s">
        <v>12822</v>
      </c>
      <c r="L3727">
        <v>27701001</v>
      </c>
      <c r="M3727">
        <v>1020203091347</v>
      </c>
    </row>
    <row r="3728" spans="1:13" x14ac:dyDescent="0.25">
      <c r="A3728">
        <v>277042963</v>
      </c>
      <c r="B3728" t="s">
        <v>19757</v>
      </c>
      <c r="C3728" t="s">
        <v>19757</v>
      </c>
      <c r="D3728" s="99" t="s">
        <v>19901</v>
      </c>
      <c r="E3728" t="s">
        <v>4761</v>
      </c>
      <c r="F3728" t="s">
        <v>321</v>
      </c>
      <c r="G3728" t="s">
        <v>15957</v>
      </c>
      <c r="H3728" t="s">
        <v>15994</v>
      </c>
      <c r="I3728">
        <v>0</v>
      </c>
      <c r="J3728" t="s">
        <v>8315</v>
      </c>
      <c r="K3728" t="s">
        <v>12824</v>
      </c>
      <c r="L3728">
        <v>27701001</v>
      </c>
      <c r="M3728">
        <v>1030204438285</v>
      </c>
    </row>
    <row r="3729" spans="1:13" x14ac:dyDescent="0.25">
      <c r="A3729">
        <v>277043283</v>
      </c>
      <c r="B3729" t="s">
        <v>4531</v>
      </c>
      <c r="C3729" t="s">
        <v>4531</v>
      </c>
      <c r="D3729" s="99" t="s">
        <v>19901</v>
      </c>
      <c r="E3729" t="s">
        <v>4533</v>
      </c>
      <c r="F3729" t="s">
        <v>1825</v>
      </c>
      <c r="G3729" t="s">
        <v>15957</v>
      </c>
      <c r="H3729" t="s">
        <v>15994</v>
      </c>
      <c r="I3729">
        <v>0</v>
      </c>
      <c r="J3729" t="s">
        <v>8315</v>
      </c>
      <c r="K3729" t="s">
        <v>12825</v>
      </c>
      <c r="L3729">
        <v>27701001</v>
      </c>
      <c r="M3729">
        <v>1020203092458</v>
      </c>
    </row>
    <row r="3730" spans="1:13" x14ac:dyDescent="0.25">
      <c r="A3730">
        <v>277043533</v>
      </c>
      <c r="B3730" t="s">
        <v>4551</v>
      </c>
      <c r="C3730" t="s">
        <v>4551</v>
      </c>
      <c r="D3730" s="99" t="s">
        <v>19901</v>
      </c>
      <c r="E3730" t="s">
        <v>4553</v>
      </c>
      <c r="F3730" t="s">
        <v>414</v>
      </c>
      <c r="G3730" t="s">
        <v>15957</v>
      </c>
      <c r="H3730" t="s">
        <v>15994</v>
      </c>
      <c r="I3730">
        <v>0</v>
      </c>
      <c r="J3730" t="s">
        <v>8315</v>
      </c>
      <c r="K3730" t="s">
        <v>12827</v>
      </c>
      <c r="L3730">
        <v>27701001</v>
      </c>
      <c r="M3730">
        <v>1030204435898</v>
      </c>
    </row>
    <row r="3731" spans="1:13" x14ac:dyDescent="0.25">
      <c r="A3731">
        <v>277043798</v>
      </c>
      <c r="B3731" t="s">
        <v>4527</v>
      </c>
      <c r="C3731" t="s">
        <v>4527</v>
      </c>
      <c r="D3731" s="99" t="s">
        <v>19901</v>
      </c>
      <c r="E3731" t="s">
        <v>4529</v>
      </c>
      <c r="F3731" t="s">
        <v>4530</v>
      </c>
      <c r="G3731" t="s">
        <v>15957</v>
      </c>
      <c r="H3731" t="s">
        <v>15994</v>
      </c>
      <c r="I3731">
        <v>0</v>
      </c>
      <c r="J3731" t="s">
        <v>8315</v>
      </c>
      <c r="K3731" t="s">
        <v>12828</v>
      </c>
      <c r="L3731">
        <v>27701001</v>
      </c>
      <c r="M3731">
        <v>1030204435690</v>
      </c>
    </row>
    <row r="3732" spans="1:13" x14ac:dyDescent="0.25">
      <c r="A3732">
        <v>277043886</v>
      </c>
      <c r="B3732" t="s">
        <v>3853</v>
      </c>
      <c r="C3732" t="s">
        <v>3853</v>
      </c>
      <c r="D3732" s="99" t="s">
        <v>19901</v>
      </c>
      <c r="E3732" t="s">
        <v>3855</v>
      </c>
      <c r="F3732" t="s">
        <v>549</v>
      </c>
      <c r="G3732" t="s">
        <v>15957</v>
      </c>
      <c r="H3732" t="s">
        <v>15994</v>
      </c>
      <c r="I3732">
        <v>0</v>
      </c>
      <c r="J3732" t="s">
        <v>8315</v>
      </c>
      <c r="K3732" t="s">
        <v>12829</v>
      </c>
      <c r="L3732">
        <v>27701001</v>
      </c>
      <c r="M3732">
        <v>1020203092744</v>
      </c>
    </row>
    <row r="3733" spans="1:13" x14ac:dyDescent="0.25">
      <c r="A3733">
        <v>277043950</v>
      </c>
      <c r="B3733" t="s">
        <v>4034</v>
      </c>
      <c r="C3733" t="s">
        <v>4034</v>
      </c>
      <c r="D3733" s="99" t="s">
        <v>19901</v>
      </c>
      <c r="E3733" t="s">
        <v>4036</v>
      </c>
      <c r="F3733" t="s">
        <v>321</v>
      </c>
      <c r="G3733" t="s">
        <v>15957</v>
      </c>
      <c r="H3733" t="s">
        <v>15994</v>
      </c>
      <c r="I3733">
        <v>0</v>
      </c>
      <c r="J3733" t="s">
        <v>8315</v>
      </c>
      <c r="K3733" t="s">
        <v>12832</v>
      </c>
      <c r="L3733">
        <v>27701001</v>
      </c>
      <c r="M3733">
        <v>1020203081326</v>
      </c>
    </row>
    <row r="3734" spans="1:13" x14ac:dyDescent="0.25">
      <c r="A3734">
        <v>277043967</v>
      </c>
      <c r="B3734" t="s">
        <v>4524</v>
      </c>
      <c r="C3734" t="s">
        <v>4524</v>
      </c>
      <c r="D3734" s="99" t="s">
        <v>19901</v>
      </c>
      <c r="E3734" t="s">
        <v>4526</v>
      </c>
      <c r="F3734" t="s">
        <v>549</v>
      </c>
      <c r="G3734" t="s">
        <v>15957</v>
      </c>
      <c r="H3734" t="s">
        <v>15994</v>
      </c>
      <c r="I3734">
        <v>0</v>
      </c>
      <c r="J3734" t="s">
        <v>8315</v>
      </c>
      <c r="K3734" t="s">
        <v>12834</v>
      </c>
      <c r="L3734">
        <v>27701001</v>
      </c>
      <c r="M3734">
        <v>1020203092018</v>
      </c>
    </row>
    <row r="3735" spans="1:13" x14ac:dyDescent="0.25">
      <c r="A3735">
        <v>277043974</v>
      </c>
      <c r="B3735" t="s">
        <v>4768</v>
      </c>
      <c r="C3735" t="s">
        <v>4768</v>
      </c>
      <c r="D3735" s="99" t="s">
        <v>19901</v>
      </c>
      <c r="E3735" t="s">
        <v>4770</v>
      </c>
      <c r="F3735" t="s">
        <v>549</v>
      </c>
      <c r="G3735" t="s">
        <v>15957</v>
      </c>
      <c r="H3735" t="s">
        <v>15994</v>
      </c>
      <c r="I3735">
        <v>0</v>
      </c>
      <c r="J3735" t="s">
        <v>8315</v>
      </c>
      <c r="K3735" t="s">
        <v>12836</v>
      </c>
      <c r="L3735">
        <v>27701001</v>
      </c>
      <c r="M3735">
        <v>1020203092139</v>
      </c>
    </row>
    <row r="3736" spans="1:13" x14ac:dyDescent="0.25">
      <c r="A3736">
        <v>277043981</v>
      </c>
      <c r="B3736" t="s">
        <v>4537</v>
      </c>
      <c r="C3736" t="s">
        <v>4537</v>
      </c>
      <c r="D3736" s="99" t="s">
        <v>19901</v>
      </c>
      <c r="E3736" t="s">
        <v>4539</v>
      </c>
      <c r="F3736" t="s">
        <v>414</v>
      </c>
      <c r="G3736" t="s">
        <v>15957</v>
      </c>
      <c r="H3736" t="s">
        <v>15994</v>
      </c>
      <c r="I3736">
        <v>0</v>
      </c>
      <c r="J3736" t="s">
        <v>8315</v>
      </c>
      <c r="K3736" t="s">
        <v>12838</v>
      </c>
      <c r="L3736">
        <v>27701001</v>
      </c>
      <c r="M3736">
        <v>1020203091226</v>
      </c>
    </row>
    <row r="3737" spans="1:13" x14ac:dyDescent="0.25">
      <c r="A3737">
        <v>277044008</v>
      </c>
      <c r="B3737" t="s">
        <v>4025</v>
      </c>
      <c r="C3737" t="s">
        <v>4025</v>
      </c>
      <c r="D3737" s="99" t="s">
        <v>19901</v>
      </c>
      <c r="E3737" t="s">
        <v>4027</v>
      </c>
      <c r="F3737" t="s">
        <v>549</v>
      </c>
      <c r="G3737" t="s">
        <v>15957</v>
      </c>
      <c r="H3737" t="s">
        <v>15994</v>
      </c>
      <c r="I3737">
        <v>0</v>
      </c>
      <c r="J3737" t="s">
        <v>8315</v>
      </c>
      <c r="K3737" t="s">
        <v>12840</v>
      </c>
      <c r="L3737">
        <v>27701001</v>
      </c>
      <c r="M3737">
        <v>1020203092876</v>
      </c>
    </row>
    <row r="3738" spans="1:13" x14ac:dyDescent="0.25">
      <c r="A3738">
        <v>277044022</v>
      </c>
      <c r="B3738" t="s">
        <v>3850</v>
      </c>
      <c r="C3738" t="s">
        <v>3850</v>
      </c>
      <c r="D3738" s="99" t="s">
        <v>19901</v>
      </c>
      <c r="E3738" t="s">
        <v>3852</v>
      </c>
      <c r="F3738" t="s">
        <v>1479</v>
      </c>
      <c r="G3738" t="s">
        <v>15957</v>
      </c>
      <c r="H3738" t="s">
        <v>15994</v>
      </c>
      <c r="I3738">
        <v>0</v>
      </c>
      <c r="J3738" t="s">
        <v>8315</v>
      </c>
      <c r="K3738" t="s">
        <v>12842</v>
      </c>
      <c r="L3738">
        <v>27701001</v>
      </c>
      <c r="M3738">
        <v>1020203089818</v>
      </c>
    </row>
    <row r="3739" spans="1:13" x14ac:dyDescent="0.25">
      <c r="A3739">
        <v>277044030</v>
      </c>
      <c r="B3739" t="s">
        <v>19758</v>
      </c>
      <c r="C3739" t="s">
        <v>19758</v>
      </c>
      <c r="D3739" s="99" t="s">
        <v>19901</v>
      </c>
      <c r="E3739" t="s">
        <v>4030</v>
      </c>
      <c r="F3739" t="s">
        <v>414</v>
      </c>
      <c r="G3739" t="s">
        <v>15957</v>
      </c>
      <c r="H3739" t="s">
        <v>15994</v>
      </c>
      <c r="I3739">
        <v>0</v>
      </c>
      <c r="J3739" t="s">
        <v>8315</v>
      </c>
      <c r="K3739" t="s">
        <v>12844</v>
      </c>
      <c r="L3739">
        <v>27701001</v>
      </c>
      <c r="M3739">
        <v>1030204436316</v>
      </c>
    </row>
    <row r="3740" spans="1:13" x14ac:dyDescent="0.25">
      <c r="A3740">
        <v>277044047</v>
      </c>
      <c r="B3740" t="s">
        <v>4633</v>
      </c>
      <c r="C3740" t="s">
        <v>4633</v>
      </c>
      <c r="D3740" s="99" t="s">
        <v>19901</v>
      </c>
      <c r="E3740" t="s">
        <v>4635</v>
      </c>
      <c r="F3740" t="s">
        <v>700</v>
      </c>
      <c r="G3740" t="s">
        <v>15957</v>
      </c>
      <c r="H3740" t="s">
        <v>15994</v>
      </c>
      <c r="I3740">
        <v>0</v>
      </c>
      <c r="J3740" t="s">
        <v>8315</v>
      </c>
      <c r="K3740" t="s">
        <v>12846</v>
      </c>
      <c r="L3740">
        <v>27701001</v>
      </c>
      <c r="M3740">
        <v>1030204442256</v>
      </c>
    </row>
    <row r="3741" spans="1:13" x14ac:dyDescent="0.25">
      <c r="A3741">
        <v>277044054</v>
      </c>
      <c r="B3741" t="s">
        <v>4447</v>
      </c>
      <c r="C3741" t="s">
        <v>4447</v>
      </c>
      <c r="D3741" s="99" t="s">
        <v>19901</v>
      </c>
      <c r="E3741" t="s">
        <v>4449</v>
      </c>
      <c r="F3741" t="s">
        <v>549</v>
      </c>
      <c r="G3741" t="s">
        <v>15957</v>
      </c>
      <c r="H3741" t="s">
        <v>15994</v>
      </c>
      <c r="I3741">
        <v>0</v>
      </c>
      <c r="J3741" t="s">
        <v>8315</v>
      </c>
      <c r="K3741" t="s">
        <v>12847</v>
      </c>
      <c r="L3741">
        <v>27701001</v>
      </c>
      <c r="M3741">
        <v>1030204440969</v>
      </c>
    </row>
    <row r="3742" spans="1:13" x14ac:dyDescent="0.25">
      <c r="A3742">
        <v>277044093</v>
      </c>
      <c r="B3742" t="s">
        <v>4495</v>
      </c>
      <c r="C3742" t="s">
        <v>4495</v>
      </c>
      <c r="D3742" s="99" t="s">
        <v>19901</v>
      </c>
      <c r="E3742" t="s">
        <v>4497</v>
      </c>
      <c r="F3742" t="s">
        <v>414</v>
      </c>
      <c r="G3742" t="s">
        <v>15957</v>
      </c>
      <c r="H3742" t="s">
        <v>15994</v>
      </c>
      <c r="I3742">
        <v>0</v>
      </c>
      <c r="J3742" t="s">
        <v>8315</v>
      </c>
      <c r="K3742" t="s">
        <v>12848</v>
      </c>
      <c r="L3742">
        <v>27701001</v>
      </c>
      <c r="M3742">
        <v>1030204437450</v>
      </c>
    </row>
    <row r="3743" spans="1:13" x14ac:dyDescent="0.25">
      <c r="A3743">
        <v>277044128</v>
      </c>
      <c r="B3743" t="s">
        <v>4259</v>
      </c>
      <c r="C3743" t="s">
        <v>4259</v>
      </c>
      <c r="D3743" s="99" t="s">
        <v>19901</v>
      </c>
      <c r="E3743" t="s">
        <v>4261</v>
      </c>
      <c r="F3743" t="s">
        <v>549</v>
      </c>
      <c r="G3743" t="s">
        <v>15957</v>
      </c>
      <c r="H3743" t="s">
        <v>15994</v>
      </c>
      <c r="I3743">
        <v>0</v>
      </c>
      <c r="J3743" t="s">
        <v>8315</v>
      </c>
      <c r="K3743" t="s">
        <v>12849</v>
      </c>
      <c r="L3743">
        <v>27701001</v>
      </c>
      <c r="M3743">
        <v>1020203092140</v>
      </c>
    </row>
    <row r="3744" spans="1:13" x14ac:dyDescent="0.25">
      <c r="A3744">
        <v>277044135</v>
      </c>
      <c r="B3744" t="s">
        <v>3835</v>
      </c>
      <c r="C3744" t="s">
        <v>3835</v>
      </c>
      <c r="D3744" s="99" t="s">
        <v>19901</v>
      </c>
      <c r="E3744" t="s">
        <v>3837</v>
      </c>
      <c r="F3744" t="s">
        <v>414</v>
      </c>
      <c r="G3744" t="s">
        <v>15957</v>
      </c>
      <c r="H3744" t="s">
        <v>15994</v>
      </c>
      <c r="I3744">
        <v>0</v>
      </c>
      <c r="J3744" t="s">
        <v>8315</v>
      </c>
      <c r="K3744" t="s">
        <v>12851</v>
      </c>
      <c r="L3744">
        <v>27701001</v>
      </c>
      <c r="M3744">
        <v>1030204436239</v>
      </c>
    </row>
    <row r="3745" spans="1:13" x14ac:dyDescent="0.25">
      <c r="A3745">
        <v>277044142</v>
      </c>
      <c r="B3745" t="s">
        <v>4846</v>
      </c>
      <c r="C3745" t="s">
        <v>4846</v>
      </c>
      <c r="D3745" s="99" t="s">
        <v>19901</v>
      </c>
      <c r="E3745" t="s">
        <v>4848</v>
      </c>
      <c r="F3745" t="s">
        <v>414</v>
      </c>
      <c r="G3745" t="s">
        <v>15957</v>
      </c>
      <c r="H3745" t="s">
        <v>15994</v>
      </c>
      <c r="I3745">
        <v>0</v>
      </c>
      <c r="J3745" t="s">
        <v>8315</v>
      </c>
      <c r="K3745" t="s">
        <v>12853</v>
      </c>
      <c r="L3745">
        <v>27701001</v>
      </c>
      <c r="M3745">
        <v>1030204441332</v>
      </c>
    </row>
    <row r="3746" spans="1:13" x14ac:dyDescent="0.25">
      <c r="A3746">
        <v>277044150</v>
      </c>
      <c r="B3746" t="s">
        <v>4016</v>
      </c>
      <c r="C3746" t="s">
        <v>4016</v>
      </c>
      <c r="D3746" s="99" t="s">
        <v>19901</v>
      </c>
      <c r="E3746" t="s">
        <v>4018</v>
      </c>
      <c r="F3746" t="s">
        <v>549</v>
      </c>
      <c r="G3746" t="s">
        <v>15957</v>
      </c>
      <c r="H3746" t="s">
        <v>15994</v>
      </c>
      <c r="I3746">
        <v>0</v>
      </c>
      <c r="J3746" t="s">
        <v>8315</v>
      </c>
      <c r="K3746" t="s">
        <v>12855</v>
      </c>
      <c r="L3746">
        <v>27701001</v>
      </c>
      <c r="M3746">
        <v>1020203092150</v>
      </c>
    </row>
    <row r="3747" spans="1:13" x14ac:dyDescent="0.25">
      <c r="A3747">
        <v>277044230</v>
      </c>
      <c r="B3747" t="s">
        <v>4840</v>
      </c>
      <c r="C3747" t="s">
        <v>4840</v>
      </c>
      <c r="D3747" s="99" t="s">
        <v>19901</v>
      </c>
      <c r="E3747" t="s">
        <v>4842</v>
      </c>
      <c r="F3747" t="s">
        <v>921</v>
      </c>
      <c r="G3747" t="s">
        <v>15957</v>
      </c>
      <c r="H3747" t="s">
        <v>15994</v>
      </c>
      <c r="I3747">
        <v>0</v>
      </c>
      <c r="J3747" t="s">
        <v>8416</v>
      </c>
      <c r="K3747" t="s">
        <v>12856</v>
      </c>
      <c r="L3747">
        <v>27701001</v>
      </c>
      <c r="M3747">
        <v>1020203092843</v>
      </c>
    </row>
    <row r="3748" spans="1:13" x14ac:dyDescent="0.25">
      <c r="A3748">
        <v>277044287</v>
      </c>
      <c r="B3748" t="s">
        <v>4250</v>
      </c>
      <c r="C3748" t="s">
        <v>4250</v>
      </c>
      <c r="D3748" s="99" t="s">
        <v>19901</v>
      </c>
      <c r="E3748" t="s">
        <v>4252</v>
      </c>
      <c r="F3748" t="s">
        <v>321</v>
      </c>
      <c r="G3748" t="s">
        <v>15957</v>
      </c>
      <c r="H3748" t="s">
        <v>15994</v>
      </c>
      <c r="I3748">
        <v>0</v>
      </c>
      <c r="J3748" t="s">
        <v>8315</v>
      </c>
      <c r="K3748" t="s">
        <v>12858</v>
      </c>
      <c r="L3748">
        <v>27701001</v>
      </c>
      <c r="M3748">
        <v>1030204438296</v>
      </c>
    </row>
    <row r="3749" spans="1:13" x14ac:dyDescent="0.25">
      <c r="A3749">
        <v>277044664</v>
      </c>
      <c r="B3749" t="s">
        <v>19759</v>
      </c>
      <c r="C3749" t="s">
        <v>19759</v>
      </c>
      <c r="D3749" s="99" t="s">
        <v>19901</v>
      </c>
      <c r="E3749" t="s">
        <v>19760</v>
      </c>
      <c r="F3749" t="s">
        <v>321</v>
      </c>
      <c r="G3749" t="s">
        <v>15957</v>
      </c>
      <c r="H3749" t="s">
        <v>15994</v>
      </c>
      <c r="I3749">
        <v>0</v>
      </c>
      <c r="J3749" t="s">
        <v>8315</v>
      </c>
      <c r="K3749" t="s">
        <v>12859</v>
      </c>
      <c r="L3749">
        <v>27701001</v>
      </c>
      <c r="M3749">
        <v>1030204435788</v>
      </c>
    </row>
    <row r="3750" spans="1:13" x14ac:dyDescent="0.25">
      <c r="A3750">
        <v>277044978</v>
      </c>
      <c r="B3750" t="s">
        <v>19761</v>
      </c>
      <c r="C3750" t="s">
        <v>19761</v>
      </c>
      <c r="D3750" s="99" t="s">
        <v>19901</v>
      </c>
      <c r="E3750" t="s">
        <v>4767</v>
      </c>
      <c r="F3750" t="s">
        <v>321</v>
      </c>
      <c r="G3750" t="s">
        <v>15957</v>
      </c>
      <c r="H3750" t="s">
        <v>15994</v>
      </c>
      <c r="I3750">
        <v>0</v>
      </c>
      <c r="J3750" t="s">
        <v>8315</v>
      </c>
      <c r="K3750" t="s">
        <v>12861</v>
      </c>
      <c r="L3750">
        <v>27701001</v>
      </c>
      <c r="M3750">
        <v>1020203091765</v>
      </c>
    </row>
    <row r="3751" spans="1:13" x14ac:dyDescent="0.25">
      <c r="A3751">
        <v>277045114</v>
      </c>
      <c r="B3751" t="s">
        <v>19762</v>
      </c>
      <c r="C3751" t="s">
        <v>19762</v>
      </c>
      <c r="D3751" s="99" t="s">
        <v>19901</v>
      </c>
      <c r="E3751" t="s">
        <v>19763</v>
      </c>
      <c r="F3751" t="s">
        <v>321</v>
      </c>
      <c r="G3751" t="s">
        <v>15957</v>
      </c>
      <c r="H3751" t="s">
        <v>15994</v>
      </c>
      <c r="I3751">
        <v>0</v>
      </c>
      <c r="J3751" t="s">
        <v>8315</v>
      </c>
      <c r="K3751" t="s">
        <v>12862</v>
      </c>
      <c r="L3751">
        <v>27701001</v>
      </c>
      <c r="M3751">
        <v>1030204441981</v>
      </c>
    </row>
    <row r="3752" spans="1:13" x14ac:dyDescent="0.25">
      <c r="A3752">
        <v>277045153</v>
      </c>
      <c r="B3752" t="s">
        <v>12865</v>
      </c>
      <c r="C3752" t="s">
        <v>12865</v>
      </c>
      <c r="D3752" s="99" t="s">
        <v>19901</v>
      </c>
      <c r="E3752" t="s">
        <v>4735</v>
      </c>
      <c r="F3752" t="s">
        <v>321</v>
      </c>
      <c r="G3752" t="s">
        <v>15957</v>
      </c>
      <c r="H3752" t="s">
        <v>15994</v>
      </c>
      <c r="I3752">
        <v>0</v>
      </c>
      <c r="J3752" t="s">
        <v>8315</v>
      </c>
      <c r="K3752" t="s">
        <v>12867</v>
      </c>
      <c r="L3752">
        <v>27701001</v>
      </c>
      <c r="M3752">
        <v>1020203092711</v>
      </c>
    </row>
    <row r="3753" spans="1:13" x14ac:dyDescent="0.25">
      <c r="A3753">
        <v>277045354</v>
      </c>
      <c r="B3753" t="s">
        <v>4244</v>
      </c>
      <c r="C3753" t="s">
        <v>4244</v>
      </c>
      <c r="D3753" s="99" t="s">
        <v>19901</v>
      </c>
      <c r="E3753" t="s">
        <v>4246</v>
      </c>
      <c r="F3753" t="s">
        <v>414</v>
      </c>
      <c r="G3753" t="s">
        <v>15957</v>
      </c>
      <c r="H3753" t="s">
        <v>15994</v>
      </c>
      <c r="I3753">
        <v>0</v>
      </c>
      <c r="J3753" t="s">
        <v>8315</v>
      </c>
      <c r="K3753" t="s">
        <v>12868</v>
      </c>
      <c r="L3753">
        <v>27701001</v>
      </c>
      <c r="M3753">
        <v>1030204435645</v>
      </c>
    </row>
    <row r="3754" spans="1:13" x14ac:dyDescent="0.25">
      <c r="A3754">
        <v>277045499</v>
      </c>
      <c r="B3754" t="s">
        <v>19764</v>
      </c>
      <c r="C3754" t="s">
        <v>19764</v>
      </c>
      <c r="D3754" s="99" t="s">
        <v>19901</v>
      </c>
      <c r="E3754" t="s">
        <v>19765</v>
      </c>
      <c r="F3754" t="s">
        <v>321</v>
      </c>
      <c r="G3754" t="s">
        <v>15957</v>
      </c>
      <c r="H3754" t="s">
        <v>15994</v>
      </c>
      <c r="I3754">
        <v>0</v>
      </c>
      <c r="J3754" t="s">
        <v>8315</v>
      </c>
      <c r="K3754" t="s">
        <v>12773</v>
      </c>
      <c r="L3754">
        <v>27701001</v>
      </c>
      <c r="M3754">
        <v>1020203091370</v>
      </c>
    </row>
    <row r="3755" spans="1:13" x14ac:dyDescent="0.25">
      <c r="A3755">
        <v>277045509</v>
      </c>
      <c r="B3755" t="s">
        <v>19766</v>
      </c>
      <c r="C3755" t="s">
        <v>19766</v>
      </c>
      <c r="D3755" s="99" t="s">
        <v>19901</v>
      </c>
      <c r="E3755" t="s">
        <v>4301</v>
      </c>
      <c r="F3755" t="s">
        <v>321</v>
      </c>
      <c r="G3755" t="s">
        <v>15957</v>
      </c>
      <c r="H3755" t="s">
        <v>15994</v>
      </c>
      <c r="I3755">
        <v>0</v>
      </c>
      <c r="J3755" t="s">
        <v>8315</v>
      </c>
      <c r="K3755" t="s">
        <v>12871</v>
      </c>
      <c r="L3755">
        <v>27701001</v>
      </c>
      <c r="M3755">
        <v>1030204439407</v>
      </c>
    </row>
    <row r="3756" spans="1:13" x14ac:dyDescent="0.25">
      <c r="A3756">
        <v>277045876</v>
      </c>
      <c r="B3756" t="s">
        <v>3901</v>
      </c>
      <c r="C3756" t="s">
        <v>3901</v>
      </c>
      <c r="D3756" s="99" t="s">
        <v>19901</v>
      </c>
      <c r="E3756" t="s">
        <v>3903</v>
      </c>
      <c r="F3756" t="s">
        <v>321</v>
      </c>
      <c r="G3756" t="s">
        <v>15957</v>
      </c>
      <c r="H3756" t="s">
        <v>15994</v>
      </c>
      <c r="I3756">
        <v>0</v>
      </c>
      <c r="J3756" t="s">
        <v>8315</v>
      </c>
      <c r="K3756" t="s">
        <v>12872</v>
      </c>
      <c r="L3756">
        <v>27701001</v>
      </c>
      <c r="M3756">
        <v>1030204435029</v>
      </c>
    </row>
    <row r="3757" spans="1:13" x14ac:dyDescent="0.25">
      <c r="A3757">
        <v>277047016</v>
      </c>
      <c r="B3757" t="s">
        <v>4061</v>
      </c>
      <c r="C3757" t="s">
        <v>4061</v>
      </c>
      <c r="D3757" s="99" t="s">
        <v>19901</v>
      </c>
      <c r="E3757" t="s">
        <v>4550</v>
      </c>
      <c r="F3757" t="s">
        <v>321</v>
      </c>
      <c r="G3757" t="s">
        <v>15957</v>
      </c>
      <c r="H3757" t="s">
        <v>15994</v>
      </c>
      <c r="I3757">
        <v>0</v>
      </c>
      <c r="J3757" t="s">
        <v>8315</v>
      </c>
      <c r="K3757" t="s">
        <v>12874</v>
      </c>
      <c r="L3757">
        <v>27701001</v>
      </c>
      <c r="M3757">
        <v>1030204437944</v>
      </c>
    </row>
    <row r="3758" spans="1:13" x14ac:dyDescent="0.25">
      <c r="A3758">
        <v>277047400</v>
      </c>
      <c r="B3758" t="s">
        <v>19767</v>
      </c>
      <c r="C3758" t="s">
        <v>19767</v>
      </c>
      <c r="D3758" s="99" t="s">
        <v>19901</v>
      </c>
      <c r="E3758" t="s">
        <v>4457</v>
      </c>
      <c r="F3758" t="s">
        <v>321</v>
      </c>
      <c r="G3758" t="s">
        <v>15957</v>
      </c>
      <c r="H3758" t="s">
        <v>15994</v>
      </c>
      <c r="I3758">
        <v>0</v>
      </c>
      <c r="J3758" t="s">
        <v>8315</v>
      </c>
      <c r="K3758" t="s">
        <v>19768</v>
      </c>
      <c r="L3758">
        <v>27701001</v>
      </c>
      <c r="M3758">
        <v>1030204441519</v>
      </c>
    </row>
    <row r="3759" spans="1:13" x14ac:dyDescent="0.25">
      <c r="A3759">
        <v>277047841</v>
      </c>
      <c r="B3759" t="s">
        <v>3997</v>
      </c>
      <c r="C3759" t="s">
        <v>3997</v>
      </c>
      <c r="D3759" s="99" t="s">
        <v>19901</v>
      </c>
      <c r="E3759" t="s">
        <v>19769</v>
      </c>
      <c r="F3759" t="s">
        <v>921</v>
      </c>
      <c r="G3759" t="s">
        <v>15957</v>
      </c>
      <c r="H3759" t="s">
        <v>15994</v>
      </c>
      <c r="I3759">
        <v>0</v>
      </c>
      <c r="J3759" t="s">
        <v>8315</v>
      </c>
      <c r="K3759" t="s">
        <v>12877</v>
      </c>
      <c r="L3759">
        <v>27701001</v>
      </c>
      <c r="M3759">
        <v>1030204437174</v>
      </c>
    </row>
    <row r="3760" spans="1:13" x14ac:dyDescent="0.25">
      <c r="A3760">
        <v>277048443</v>
      </c>
      <c r="B3760" t="s">
        <v>19770</v>
      </c>
      <c r="C3760" t="s">
        <v>19770</v>
      </c>
      <c r="D3760" s="99" t="s">
        <v>19901</v>
      </c>
      <c r="E3760" t="s">
        <v>3885</v>
      </c>
      <c r="F3760" t="s">
        <v>321</v>
      </c>
      <c r="G3760" t="s">
        <v>15957</v>
      </c>
      <c r="H3760" t="s">
        <v>15994</v>
      </c>
      <c r="I3760">
        <v>0</v>
      </c>
      <c r="J3760" t="s">
        <v>8315</v>
      </c>
      <c r="K3760" t="s">
        <v>12878</v>
      </c>
      <c r="L3760">
        <v>27701001</v>
      </c>
      <c r="M3760">
        <v>1020203093899</v>
      </c>
    </row>
    <row r="3761" spans="1:13" x14ac:dyDescent="0.25">
      <c r="A3761">
        <v>277048669</v>
      </c>
      <c r="B3761" t="s">
        <v>19771</v>
      </c>
      <c r="C3761" t="s">
        <v>19771</v>
      </c>
      <c r="D3761" s="99" t="s">
        <v>19901</v>
      </c>
      <c r="E3761" t="s">
        <v>4008</v>
      </c>
      <c r="F3761" t="s">
        <v>321</v>
      </c>
      <c r="G3761" t="s">
        <v>15957</v>
      </c>
      <c r="H3761" t="s">
        <v>15994</v>
      </c>
      <c r="I3761">
        <v>0</v>
      </c>
      <c r="J3761" t="s">
        <v>8315</v>
      </c>
      <c r="K3761" t="s">
        <v>12879</v>
      </c>
      <c r="L3761">
        <v>27701001</v>
      </c>
      <c r="M3761">
        <v>1020203079456</v>
      </c>
    </row>
    <row r="3762" spans="1:13" x14ac:dyDescent="0.25">
      <c r="A3762">
        <v>277053210</v>
      </c>
      <c r="B3762" t="s">
        <v>4194</v>
      </c>
      <c r="C3762" t="s">
        <v>4194</v>
      </c>
      <c r="D3762" s="99" t="s">
        <v>19901</v>
      </c>
      <c r="E3762" t="s">
        <v>4196</v>
      </c>
      <c r="F3762" t="s">
        <v>549</v>
      </c>
      <c r="G3762" t="s">
        <v>15957</v>
      </c>
      <c r="H3762" t="s">
        <v>15994</v>
      </c>
      <c r="I3762">
        <v>0</v>
      </c>
      <c r="J3762" t="s">
        <v>8315</v>
      </c>
      <c r="K3762" t="s">
        <v>12880</v>
      </c>
      <c r="L3762">
        <v>27701001</v>
      </c>
      <c r="M3762">
        <v>1030204436228</v>
      </c>
    </row>
    <row r="3763" spans="1:13" x14ac:dyDescent="0.25">
      <c r="A3763">
        <v>277053450</v>
      </c>
      <c r="B3763" t="s">
        <v>19772</v>
      </c>
      <c r="C3763" t="s">
        <v>19772</v>
      </c>
      <c r="D3763" s="99" t="s">
        <v>19901</v>
      </c>
      <c r="E3763" t="s">
        <v>4684</v>
      </c>
      <c r="F3763" t="s">
        <v>321</v>
      </c>
      <c r="G3763" t="s">
        <v>15957</v>
      </c>
      <c r="H3763" t="s">
        <v>15994</v>
      </c>
      <c r="I3763">
        <v>0</v>
      </c>
      <c r="J3763" t="s">
        <v>8315</v>
      </c>
      <c r="K3763" t="s">
        <v>12881</v>
      </c>
      <c r="L3763">
        <v>27701001</v>
      </c>
      <c r="M3763">
        <v>1030204435205</v>
      </c>
    </row>
    <row r="3764" spans="1:13" x14ac:dyDescent="0.25">
      <c r="A3764">
        <v>277054327</v>
      </c>
      <c r="B3764" t="s">
        <v>4600</v>
      </c>
      <c r="C3764" t="s">
        <v>4600</v>
      </c>
      <c r="D3764" s="99" t="s">
        <v>19901</v>
      </c>
      <c r="E3764" t="s">
        <v>19773</v>
      </c>
      <c r="F3764" t="s">
        <v>414</v>
      </c>
      <c r="G3764" t="s">
        <v>15957</v>
      </c>
      <c r="H3764" t="s">
        <v>15994</v>
      </c>
      <c r="I3764">
        <v>0</v>
      </c>
      <c r="J3764" t="s">
        <v>8315</v>
      </c>
      <c r="K3764" t="s">
        <v>12882</v>
      </c>
      <c r="L3764">
        <v>27701001</v>
      </c>
      <c r="M3764">
        <v>1020203092909</v>
      </c>
    </row>
    <row r="3765" spans="1:13" x14ac:dyDescent="0.25">
      <c r="A3765">
        <v>277056010</v>
      </c>
      <c r="B3765" t="s">
        <v>4247</v>
      </c>
      <c r="C3765" t="s">
        <v>4247</v>
      </c>
      <c r="D3765" s="99" t="s">
        <v>19901</v>
      </c>
      <c r="E3765" t="s">
        <v>4249</v>
      </c>
      <c r="F3765" t="s">
        <v>414</v>
      </c>
      <c r="G3765" t="s">
        <v>15957</v>
      </c>
      <c r="H3765" t="s">
        <v>15994</v>
      </c>
      <c r="I3765">
        <v>0</v>
      </c>
      <c r="J3765" t="s">
        <v>8315</v>
      </c>
      <c r="K3765" t="s">
        <v>12883</v>
      </c>
      <c r="L3765">
        <v>27701001</v>
      </c>
      <c r="M3765">
        <v>1020203091534</v>
      </c>
    </row>
    <row r="3766" spans="1:13" x14ac:dyDescent="0.25">
      <c r="A3766">
        <v>277061677</v>
      </c>
      <c r="B3766" t="s">
        <v>4104</v>
      </c>
      <c r="C3766" t="s">
        <v>4104</v>
      </c>
      <c r="D3766" s="99" t="s">
        <v>19901</v>
      </c>
      <c r="E3766" t="s">
        <v>4106</v>
      </c>
      <c r="F3766" t="s">
        <v>414</v>
      </c>
      <c r="G3766" t="s">
        <v>15957</v>
      </c>
      <c r="H3766" t="s">
        <v>15994</v>
      </c>
      <c r="I3766">
        <v>0</v>
      </c>
      <c r="J3766" t="s">
        <v>8315</v>
      </c>
      <c r="K3766" t="s">
        <v>12885</v>
      </c>
      <c r="L3766">
        <v>27701001</v>
      </c>
      <c r="M3766">
        <v>1040204432795</v>
      </c>
    </row>
    <row r="3767" spans="1:13" x14ac:dyDescent="0.25">
      <c r="A3767">
        <v>277064660</v>
      </c>
      <c r="B3767" t="s">
        <v>3928</v>
      </c>
      <c r="C3767" t="s">
        <v>3928</v>
      </c>
      <c r="D3767" s="99" t="s">
        <v>19901</v>
      </c>
      <c r="E3767" t="s">
        <v>3930</v>
      </c>
      <c r="F3767" t="s">
        <v>321</v>
      </c>
      <c r="G3767" t="s">
        <v>15957</v>
      </c>
      <c r="H3767" t="s">
        <v>15994</v>
      </c>
      <c r="I3767">
        <v>0</v>
      </c>
      <c r="J3767" t="s">
        <v>8315</v>
      </c>
      <c r="K3767" t="s">
        <v>12887</v>
      </c>
      <c r="L3767">
        <v>27701001</v>
      </c>
      <c r="M3767">
        <v>1040204444587</v>
      </c>
    </row>
    <row r="3768" spans="1:13" x14ac:dyDescent="0.25">
      <c r="A3768">
        <v>277065030</v>
      </c>
      <c r="B3768" t="s">
        <v>19774</v>
      </c>
      <c r="C3768" t="s">
        <v>19774</v>
      </c>
      <c r="D3768" s="99" t="s">
        <v>19901</v>
      </c>
      <c r="E3768" t="s">
        <v>19775</v>
      </c>
      <c r="F3768" t="s">
        <v>321</v>
      </c>
      <c r="G3768" t="s">
        <v>15957</v>
      </c>
      <c r="H3768" t="s">
        <v>15994</v>
      </c>
      <c r="I3768">
        <v>0</v>
      </c>
      <c r="J3768" t="s">
        <v>8315</v>
      </c>
      <c r="K3768" t="s">
        <v>12889</v>
      </c>
      <c r="L3768">
        <v>27701001</v>
      </c>
      <c r="M3768">
        <v>1040204446193</v>
      </c>
    </row>
    <row r="3769" spans="1:13" x14ac:dyDescent="0.25">
      <c r="A3769">
        <v>277077476</v>
      </c>
      <c r="B3769" t="s">
        <v>4676</v>
      </c>
      <c r="C3769" t="s">
        <v>4676</v>
      </c>
      <c r="D3769" s="99" t="s">
        <v>19901</v>
      </c>
      <c r="E3769" t="s">
        <v>4678</v>
      </c>
      <c r="F3769" t="s">
        <v>549</v>
      </c>
      <c r="G3769" t="s">
        <v>15957</v>
      </c>
      <c r="H3769" t="s">
        <v>15994</v>
      </c>
      <c r="I3769">
        <v>0</v>
      </c>
      <c r="J3769" t="s">
        <v>8315</v>
      </c>
      <c r="K3769" t="s">
        <v>12893</v>
      </c>
      <c r="L3769">
        <v>27701001</v>
      </c>
      <c r="M3769">
        <v>1060277052263</v>
      </c>
    </row>
    <row r="3770" spans="1:13" x14ac:dyDescent="0.25">
      <c r="A3770">
        <v>277087259</v>
      </c>
      <c r="B3770" t="s">
        <v>19776</v>
      </c>
      <c r="C3770" t="s">
        <v>19776</v>
      </c>
      <c r="D3770" s="99" t="s">
        <v>19901</v>
      </c>
      <c r="E3770" t="s">
        <v>4258</v>
      </c>
      <c r="F3770" t="s">
        <v>321</v>
      </c>
      <c r="G3770" t="s">
        <v>15957</v>
      </c>
      <c r="H3770" t="s">
        <v>15994</v>
      </c>
      <c r="I3770">
        <v>0</v>
      </c>
      <c r="J3770" t="s">
        <v>8315</v>
      </c>
      <c r="K3770" t="s">
        <v>12895</v>
      </c>
      <c r="L3770">
        <v>27701001</v>
      </c>
      <c r="M3770">
        <v>1070277007173</v>
      </c>
    </row>
    <row r="3771" spans="1:13" x14ac:dyDescent="0.25">
      <c r="A3771">
        <v>277095500</v>
      </c>
      <c r="B3771" t="s">
        <v>4843</v>
      </c>
      <c r="C3771" t="s">
        <v>4843</v>
      </c>
      <c r="D3771" s="99" t="s">
        <v>19901</v>
      </c>
      <c r="E3771" t="s">
        <v>4845</v>
      </c>
      <c r="F3771" t="s">
        <v>414</v>
      </c>
      <c r="G3771" t="s">
        <v>15957</v>
      </c>
      <c r="H3771" t="s">
        <v>15994</v>
      </c>
      <c r="I3771">
        <v>0</v>
      </c>
      <c r="J3771" t="s">
        <v>8315</v>
      </c>
      <c r="K3771" t="s">
        <v>12897</v>
      </c>
      <c r="L3771">
        <v>27701001</v>
      </c>
      <c r="M3771">
        <v>1080277006589</v>
      </c>
    </row>
    <row r="3772" spans="1:13" x14ac:dyDescent="0.25">
      <c r="A3772">
        <v>277097465</v>
      </c>
      <c r="B3772" t="s">
        <v>4191</v>
      </c>
      <c r="C3772" t="s">
        <v>4191</v>
      </c>
      <c r="D3772" s="99" t="s">
        <v>19901</v>
      </c>
      <c r="E3772" t="s">
        <v>4193</v>
      </c>
      <c r="F3772" t="s">
        <v>549</v>
      </c>
      <c r="G3772" t="s">
        <v>15957</v>
      </c>
      <c r="H3772" t="s">
        <v>15994</v>
      </c>
      <c r="I3772">
        <v>0</v>
      </c>
      <c r="J3772" t="s">
        <v>8315</v>
      </c>
      <c r="K3772" t="s">
        <v>12899</v>
      </c>
      <c r="L3772">
        <v>27701001</v>
      </c>
      <c r="M3772">
        <v>1080277008602</v>
      </c>
    </row>
    <row r="3773" spans="1:13" x14ac:dyDescent="0.25">
      <c r="A3773">
        <v>277104634</v>
      </c>
      <c r="B3773" t="s">
        <v>4534</v>
      </c>
      <c r="C3773" t="s">
        <v>4534</v>
      </c>
      <c r="D3773" s="99" t="s">
        <v>19901</v>
      </c>
      <c r="E3773" t="s">
        <v>4536</v>
      </c>
      <c r="F3773" t="s">
        <v>549</v>
      </c>
      <c r="G3773" t="s">
        <v>15957</v>
      </c>
      <c r="H3773" t="s">
        <v>15994</v>
      </c>
      <c r="I3773">
        <v>0</v>
      </c>
      <c r="J3773" t="s">
        <v>8315</v>
      </c>
      <c r="K3773" t="s">
        <v>12901</v>
      </c>
      <c r="L3773">
        <v>27701001</v>
      </c>
      <c r="M3773">
        <v>1090280016958</v>
      </c>
    </row>
    <row r="3774" spans="1:13" x14ac:dyDescent="0.25">
      <c r="A3774">
        <v>277107353</v>
      </c>
      <c r="B3774" t="s">
        <v>4739</v>
      </c>
      <c r="C3774" t="s">
        <v>4739</v>
      </c>
      <c r="D3774" s="99" t="s">
        <v>19901</v>
      </c>
      <c r="E3774" t="s">
        <v>4741</v>
      </c>
      <c r="F3774" t="s">
        <v>414</v>
      </c>
      <c r="G3774" t="s">
        <v>15957</v>
      </c>
      <c r="H3774" t="s">
        <v>15994</v>
      </c>
      <c r="I3774">
        <v>0</v>
      </c>
      <c r="J3774" t="s">
        <v>8315</v>
      </c>
      <c r="K3774" t="s">
        <v>12903</v>
      </c>
      <c r="L3774">
        <v>27701001</v>
      </c>
      <c r="M3774">
        <v>1090280036912</v>
      </c>
    </row>
    <row r="3775" spans="1:13" x14ac:dyDescent="0.25">
      <c r="A3775">
        <v>277137830</v>
      </c>
      <c r="B3775" t="s">
        <v>4458</v>
      </c>
      <c r="C3775" t="s">
        <v>4458</v>
      </c>
      <c r="D3775" s="99" t="s">
        <v>19901</v>
      </c>
      <c r="E3775" t="s">
        <v>4460</v>
      </c>
      <c r="F3775" t="s">
        <v>414</v>
      </c>
      <c r="G3775" t="s">
        <v>15957</v>
      </c>
      <c r="H3775" t="s">
        <v>15994</v>
      </c>
      <c r="I3775">
        <v>0</v>
      </c>
      <c r="J3775" t="s">
        <v>8315</v>
      </c>
      <c r="K3775" t="s">
        <v>12904</v>
      </c>
      <c r="L3775">
        <v>27701001</v>
      </c>
      <c r="M3775">
        <v>1140280046279</v>
      </c>
    </row>
    <row r="3776" spans="1:13" x14ac:dyDescent="0.25">
      <c r="A3776">
        <v>277912381</v>
      </c>
      <c r="B3776" t="s">
        <v>19777</v>
      </c>
      <c r="C3776" t="s">
        <v>19777</v>
      </c>
      <c r="D3776" t="s">
        <v>16522</v>
      </c>
      <c r="E3776" t="s">
        <v>6024</v>
      </c>
      <c r="F3776" t="s">
        <v>414</v>
      </c>
      <c r="G3776" t="s">
        <v>15957</v>
      </c>
      <c r="H3776" t="s">
        <v>15994</v>
      </c>
      <c r="I3776">
        <v>0</v>
      </c>
      <c r="J3776" t="s">
        <v>8315</v>
      </c>
      <c r="K3776" t="s">
        <v>12906</v>
      </c>
      <c r="L3776">
        <v>25701001</v>
      </c>
      <c r="M3776">
        <v>1160280081136</v>
      </c>
    </row>
    <row r="3777" spans="1:13" x14ac:dyDescent="0.25">
      <c r="A3777">
        <v>278008475</v>
      </c>
      <c r="B3777" t="s">
        <v>4411</v>
      </c>
      <c r="C3777" t="s">
        <v>4411</v>
      </c>
      <c r="D3777" s="99" t="s">
        <v>19901</v>
      </c>
      <c r="E3777" t="s">
        <v>4413</v>
      </c>
      <c r="F3777" t="s">
        <v>414</v>
      </c>
      <c r="G3777" t="s">
        <v>15957</v>
      </c>
      <c r="H3777" t="s">
        <v>15994</v>
      </c>
      <c r="I3777">
        <v>0</v>
      </c>
      <c r="J3777" t="s">
        <v>8315</v>
      </c>
      <c r="K3777" t="s">
        <v>12912</v>
      </c>
      <c r="L3777">
        <v>27801001</v>
      </c>
      <c r="M3777">
        <v>1030204611425</v>
      </c>
    </row>
    <row r="3778" spans="1:13" x14ac:dyDescent="0.25">
      <c r="A3778">
        <v>278020610</v>
      </c>
      <c r="B3778" t="s">
        <v>19779</v>
      </c>
      <c r="C3778" t="s">
        <v>19779</v>
      </c>
      <c r="D3778" s="99" t="s">
        <v>19901</v>
      </c>
      <c r="E3778" t="s">
        <v>4476</v>
      </c>
      <c r="F3778" t="s">
        <v>321</v>
      </c>
      <c r="G3778" t="s">
        <v>15957</v>
      </c>
      <c r="H3778" t="s">
        <v>15994</v>
      </c>
      <c r="I3778">
        <v>0</v>
      </c>
      <c r="J3778" t="s">
        <v>8315</v>
      </c>
      <c r="K3778" t="s">
        <v>12916</v>
      </c>
      <c r="L3778">
        <v>27801001</v>
      </c>
      <c r="M3778">
        <v>1030204612294</v>
      </c>
    </row>
    <row r="3779" spans="1:13" x14ac:dyDescent="0.25">
      <c r="A3779">
        <v>278022215</v>
      </c>
      <c r="B3779" t="s">
        <v>4441</v>
      </c>
      <c r="C3779" t="s">
        <v>4441</v>
      </c>
      <c r="D3779" s="99" t="s">
        <v>19901</v>
      </c>
      <c r="E3779" t="s">
        <v>4443</v>
      </c>
      <c r="F3779" t="s">
        <v>414</v>
      </c>
      <c r="G3779" t="s">
        <v>15957</v>
      </c>
      <c r="H3779" t="s">
        <v>15994</v>
      </c>
      <c r="I3779">
        <v>0</v>
      </c>
      <c r="J3779" t="s">
        <v>8315</v>
      </c>
      <c r="K3779" t="s">
        <v>12918</v>
      </c>
      <c r="L3779">
        <v>27801001</v>
      </c>
      <c r="M3779">
        <v>1030204603857</v>
      </c>
    </row>
    <row r="3780" spans="1:13" x14ac:dyDescent="0.25">
      <c r="A3780">
        <v>278027710</v>
      </c>
      <c r="B3780" t="s">
        <v>4621</v>
      </c>
      <c r="C3780" t="s">
        <v>4621</v>
      </c>
      <c r="D3780" s="99" t="s">
        <v>19901</v>
      </c>
      <c r="E3780" t="s">
        <v>19780</v>
      </c>
      <c r="F3780" t="s">
        <v>414</v>
      </c>
      <c r="G3780" t="s">
        <v>15957</v>
      </c>
      <c r="H3780" t="s">
        <v>15994</v>
      </c>
      <c r="I3780">
        <v>0</v>
      </c>
      <c r="J3780" t="s">
        <v>8315</v>
      </c>
      <c r="K3780" t="s">
        <v>12923</v>
      </c>
      <c r="L3780">
        <v>27801001</v>
      </c>
      <c r="M3780">
        <v>1030204609808</v>
      </c>
    </row>
    <row r="3781" spans="1:13" x14ac:dyDescent="0.25">
      <c r="A3781">
        <v>278034450</v>
      </c>
      <c r="B3781" t="s">
        <v>4707</v>
      </c>
      <c r="C3781" t="s">
        <v>4707</v>
      </c>
      <c r="D3781" s="99" t="s">
        <v>19901</v>
      </c>
      <c r="E3781" t="s">
        <v>4709</v>
      </c>
      <c r="F3781" t="s">
        <v>414</v>
      </c>
      <c r="G3781" t="s">
        <v>15957</v>
      </c>
      <c r="H3781" t="s">
        <v>15994</v>
      </c>
      <c r="I3781">
        <v>0</v>
      </c>
      <c r="J3781" t="s">
        <v>8315</v>
      </c>
      <c r="K3781" t="s">
        <v>12925</v>
      </c>
      <c r="L3781">
        <v>27801001</v>
      </c>
      <c r="M3781">
        <v>1030204608158</v>
      </c>
    </row>
    <row r="3782" spans="1:13" x14ac:dyDescent="0.25">
      <c r="A3782">
        <v>278035983</v>
      </c>
      <c r="B3782" t="s">
        <v>4408</v>
      </c>
      <c r="C3782" t="s">
        <v>4408</v>
      </c>
      <c r="D3782" s="99" t="s">
        <v>19901</v>
      </c>
      <c r="E3782" t="s">
        <v>4410</v>
      </c>
      <c r="F3782" t="s">
        <v>321</v>
      </c>
      <c r="G3782" t="s">
        <v>15957</v>
      </c>
      <c r="H3782" t="s">
        <v>15994</v>
      </c>
      <c r="I3782">
        <v>0</v>
      </c>
      <c r="J3782" t="s">
        <v>8315</v>
      </c>
      <c r="K3782" t="s">
        <v>12926</v>
      </c>
      <c r="L3782">
        <v>27801001</v>
      </c>
      <c r="M3782">
        <v>1030204613053</v>
      </c>
    </row>
    <row r="3783" spans="1:13" x14ac:dyDescent="0.25">
      <c r="A3783">
        <v>278035990</v>
      </c>
      <c r="B3783" t="s">
        <v>4314</v>
      </c>
      <c r="C3783" t="s">
        <v>4314</v>
      </c>
      <c r="D3783" s="99" t="s">
        <v>19901</v>
      </c>
      <c r="E3783" t="s">
        <v>4316</v>
      </c>
      <c r="F3783" t="s">
        <v>321</v>
      </c>
      <c r="G3783" t="s">
        <v>15957</v>
      </c>
      <c r="H3783" t="s">
        <v>15994</v>
      </c>
      <c r="I3783">
        <v>0</v>
      </c>
      <c r="J3783" t="s">
        <v>8315</v>
      </c>
      <c r="K3783" t="s">
        <v>12928</v>
      </c>
      <c r="L3783">
        <v>27801001</v>
      </c>
      <c r="M3783">
        <v>1030204610655</v>
      </c>
    </row>
    <row r="3784" spans="1:13" x14ac:dyDescent="0.25">
      <c r="A3784">
        <v>278036024</v>
      </c>
      <c r="B3784" t="s">
        <v>3973</v>
      </c>
      <c r="C3784" t="s">
        <v>3973</v>
      </c>
      <c r="D3784" s="99" t="s">
        <v>19901</v>
      </c>
      <c r="E3784" t="s">
        <v>3975</v>
      </c>
      <c r="F3784" t="s">
        <v>321</v>
      </c>
      <c r="G3784" t="s">
        <v>15957</v>
      </c>
      <c r="H3784" t="s">
        <v>15994</v>
      </c>
      <c r="I3784">
        <v>0</v>
      </c>
      <c r="J3784" t="s">
        <v>8315</v>
      </c>
      <c r="K3784" t="s">
        <v>12930</v>
      </c>
      <c r="L3784">
        <v>27801001</v>
      </c>
      <c r="M3784">
        <v>1020203236712</v>
      </c>
    </row>
    <row r="3785" spans="1:13" x14ac:dyDescent="0.25">
      <c r="A3785">
        <v>278036137</v>
      </c>
      <c r="B3785" t="s">
        <v>19781</v>
      </c>
      <c r="C3785" t="s">
        <v>19781</v>
      </c>
      <c r="D3785" s="99" t="s">
        <v>19901</v>
      </c>
      <c r="E3785" t="s">
        <v>19782</v>
      </c>
      <c r="F3785" t="s">
        <v>321</v>
      </c>
      <c r="G3785" t="s">
        <v>15957</v>
      </c>
      <c r="H3785" t="s">
        <v>15994</v>
      </c>
      <c r="I3785">
        <v>0</v>
      </c>
      <c r="J3785" t="s">
        <v>8315</v>
      </c>
      <c r="K3785" t="s">
        <v>12932</v>
      </c>
      <c r="L3785">
        <v>27801001</v>
      </c>
      <c r="M3785">
        <v>1030204583100</v>
      </c>
    </row>
    <row r="3786" spans="1:13" x14ac:dyDescent="0.25">
      <c r="A3786">
        <v>278036465</v>
      </c>
      <c r="B3786" t="s">
        <v>19783</v>
      </c>
      <c r="C3786" t="s">
        <v>19783</v>
      </c>
      <c r="D3786" s="99" t="s">
        <v>19901</v>
      </c>
      <c r="E3786" t="s">
        <v>3861</v>
      </c>
      <c r="F3786" t="s">
        <v>321</v>
      </c>
      <c r="G3786" t="s">
        <v>15957</v>
      </c>
      <c r="H3786" t="s">
        <v>15994</v>
      </c>
      <c r="I3786">
        <v>0</v>
      </c>
      <c r="J3786" t="s">
        <v>8315</v>
      </c>
      <c r="K3786" t="s">
        <v>12934</v>
      </c>
      <c r="L3786">
        <v>27801001</v>
      </c>
      <c r="M3786">
        <v>1020203224590</v>
      </c>
    </row>
    <row r="3787" spans="1:13" x14ac:dyDescent="0.25">
      <c r="A3787">
        <v>278037500</v>
      </c>
      <c r="B3787" t="s">
        <v>19784</v>
      </c>
      <c r="C3787" t="s">
        <v>19784</v>
      </c>
      <c r="D3787" s="99" t="s">
        <v>19901</v>
      </c>
      <c r="E3787" t="s">
        <v>3996</v>
      </c>
      <c r="F3787" t="s">
        <v>321</v>
      </c>
      <c r="G3787" t="s">
        <v>15957</v>
      </c>
      <c r="H3787" t="s">
        <v>15994</v>
      </c>
      <c r="I3787">
        <v>0</v>
      </c>
      <c r="J3787" t="s">
        <v>8315</v>
      </c>
      <c r="K3787" t="s">
        <v>12935</v>
      </c>
      <c r="L3787">
        <v>27801001</v>
      </c>
      <c r="M3787">
        <v>1030204604715</v>
      </c>
    </row>
    <row r="3788" spans="1:13" x14ac:dyDescent="0.25">
      <c r="A3788">
        <v>278037613</v>
      </c>
      <c r="B3788" t="s">
        <v>4489</v>
      </c>
      <c r="C3788" t="s">
        <v>4489</v>
      </c>
      <c r="D3788" s="99" t="s">
        <v>19901</v>
      </c>
      <c r="E3788" t="s">
        <v>4491</v>
      </c>
      <c r="F3788" t="s">
        <v>321</v>
      </c>
      <c r="G3788" t="s">
        <v>15957</v>
      </c>
      <c r="H3788" t="s">
        <v>15994</v>
      </c>
      <c r="I3788">
        <v>0</v>
      </c>
      <c r="J3788" t="s">
        <v>8315</v>
      </c>
      <c r="K3788" t="s">
        <v>12939</v>
      </c>
      <c r="L3788">
        <v>27801001</v>
      </c>
      <c r="M3788">
        <v>1030204596685</v>
      </c>
    </row>
    <row r="3789" spans="1:13" x14ac:dyDescent="0.25">
      <c r="A3789">
        <v>278037638</v>
      </c>
      <c r="B3789" t="s">
        <v>19785</v>
      </c>
      <c r="C3789" t="s">
        <v>19785</v>
      </c>
      <c r="D3789" s="99" t="s">
        <v>19901</v>
      </c>
      <c r="E3789" t="s">
        <v>3915</v>
      </c>
      <c r="F3789" t="s">
        <v>321</v>
      </c>
      <c r="G3789" t="s">
        <v>15957</v>
      </c>
      <c r="H3789" t="s">
        <v>15994</v>
      </c>
      <c r="I3789">
        <v>0</v>
      </c>
      <c r="J3789" t="s">
        <v>8315</v>
      </c>
      <c r="K3789" t="s">
        <v>12941</v>
      </c>
      <c r="L3789">
        <v>27801001</v>
      </c>
      <c r="M3789">
        <v>1020203232774</v>
      </c>
    </row>
    <row r="3790" spans="1:13" x14ac:dyDescent="0.25">
      <c r="A3790">
        <v>278037853</v>
      </c>
      <c r="B3790" t="s">
        <v>4603</v>
      </c>
      <c r="C3790" t="s">
        <v>4603</v>
      </c>
      <c r="D3790" s="99" t="s">
        <v>19901</v>
      </c>
      <c r="E3790" t="s">
        <v>4605</v>
      </c>
      <c r="F3790" t="s">
        <v>321</v>
      </c>
      <c r="G3790" t="s">
        <v>15957</v>
      </c>
      <c r="H3790" t="s">
        <v>15994</v>
      </c>
      <c r="I3790">
        <v>0</v>
      </c>
      <c r="J3790" t="s">
        <v>8315</v>
      </c>
      <c r="K3790" t="s">
        <v>12942</v>
      </c>
      <c r="L3790">
        <v>27801001</v>
      </c>
      <c r="M3790">
        <v>1030204583023</v>
      </c>
    </row>
    <row r="3791" spans="1:13" x14ac:dyDescent="0.25">
      <c r="A3791">
        <v>278037892</v>
      </c>
      <c r="B3791" t="s">
        <v>19786</v>
      </c>
      <c r="C3791" t="s">
        <v>19786</v>
      </c>
      <c r="D3791" s="99" t="s">
        <v>19901</v>
      </c>
      <c r="E3791" t="s">
        <v>4559</v>
      </c>
      <c r="F3791" t="s">
        <v>321</v>
      </c>
      <c r="G3791" t="s">
        <v>15957</v>
      </c>
      <c r="H3791" t="s">
        <v>15994</v>
      </c>
      <c r="I3791">
        <v>0</v>
      </c>
      <c r="J3791" t="s">
        <v>8315</v>
      </c>
      <c r="K3791" t="s">
        <v>12944</v>
      </c>
      <c r="L3791">
        <v>27801001</v>
      </c>
      <c r="M3791">
        <v>1030204584079</v>
      </c>
    </row>
    <row r="3792" spans="1:13" x14ac:dyDescent="0.25">
      <c r="A3792">
        <v>278037902</v>
      </c>
      <c r="B3792" t="s">
        <v>19787</v>
      </c>
      <c r="C3792" t="s">
        <v>19787</v>
      </c>
      <c r="D3792" s="99" t="s">
        <v>19901</v>
      </c>
      <c r="E3792" t="s">
        <v>3936</v>
      </c>
      <c r="F3792" t="s">
        <v>321</v>
      </c>
      <c r="G3792" t="s">
        <v>15957</v>
      </c>
      <c r="H3792" t="s">
        <v>15994</v>
      </c>
      <c r="I3792">
        <v>0</v>
      </c>
      <c r="J3792" t="s">
        <v>8315</v>
      </c>
      <c r="K3792" t="s">
        <v>12946</v>
      </c>
      <c r="L3792">
        <v>27801001</v>
      </c>
      <c r="M3792">
        <v>1030204604870</v>
      </c>
    </row>
    <row r="3793" spans="1:13" x14ac:dyDescent="0.25">
      <c r="A3793">
        <v>278037966</v>
      </c>
      <c r="B3793" t="s">
        <v>19788</v>
      </c>
      <c r="C3793" t="s">
        <v>19788</v>
      </c>
      <c r="D3793" s="99" t="s">
        <v>19901</v>
      </c>
      <c r="E3793" t="s">
        <v>4292</v>
      </c>
      <c r="F3793" t="s">
        <v>321</v>
      </c>
      <c r="G3793" t="s">
        <v>15957</v>
      </c>
      <c r="H3793" t="s">
        <v>15994</v>
      </c>
      <c r="I3793">
        <v>0</v>
      </c>
      <c r="J3793" t="s">
        <v>8315</v>
      </c>
      <c r="K3793" t="s">
        <v>12948</v>
      </c>
      <c r="L3793">
        <v>27801001</v>
      </c>
      <c r="M3793">
        <v>1030204602867</v>
      </c>
    </row>
    <row r="3794" spans="1:13" x14ac:dyDescent="0.25">
      <c r="A3794">
        <v>278039794</v>
      </c>
      <c r="B3794" t="s">
        <v>19789</v>
      </c>
      <c r="C3794" t="s">
        <v>19789</v>
      </c>
      <c r="D3794" s="99" t="s">
        <v>19901</v>
      </c>
      <c r="E3794" t="s">
        <v>4795</v>
      </c>
      <c r="F3794" t="s">
        <v>321</v>
      </c>
      <c r="G3794" t="s">
        <v>15957</v>
      </c>
      <c r="H3794" t="s">
        <v>15994</v>
      </c>
      <c r="I3794">
        <v>0</v>
      </c>
      <c r="J3794" t="s">
        <v>8315</v>
      </c>
      <c r="K3794" t="s">
        <v>12950</v>
      </c>
      <c r="L3794">
        <v>27801001</v>
      </c>
      <c r="M3794">
        <v>1030204601888</v>
      </c>
    </row>
    <row r="3795" spans="1:13" x14ac:dyDescent="0.25">
      <c r="A3795">
        <v>278040581</v>
      </c>
      <c r="B3795" t="s">
        <v>3862</v>
      </c>
      <c r="C3795" t="s">
        <v>3862</v>
      </c>
      <c r="D3795" s="99" t="s">
        <v>19901</v>
      </c>
      <c r="E3795" t="s">
        <v>3864</v>
      </c>
      <c r="F3795" t="s">
        <v>414</v>
      </c>
      <c r="G3795" t="s">
        <v>15957</v>
      </c>
      <c r="H3795" t="s">
        <v>15994</v>
      </c>
      <c r="I3795">
        <v>0</v>
      </c>
      <c r="J3795" t="s">
        <v>8315</v>
      </c>
      <c r="K3795" t="s">
        <v>12952</v>
      </c>
      <c r="L3795">
        <v>27801001</v>
      </c>
      <c r="M3795">
        <v>1030204599567</v>
      </c>
    </row>
    <row r="3796" spans="1:13" x14ac:dyDescent="0.25">
      <c r="A3796">
        <v>278042420</v>
      </c>
      <c r="B3796" t="s">
        <v>19790</v>
      </c>
      <c r="C3796" t="s">
        <v>19790</v>
      </c>
      <c r="D3796" s="99" t="s">
        <v>19901</v>
      </c>
      <c r="E3796" t="s">
        <v>3909</v>
      </c>
      <c r="F3796" t="s">
        <v>321</v>
      </c>
      <c r="G3796" t="s">
        <v>15957</v>
      </c>
      <c r="H3796" t="s">
        <v>15994</v>
      </c>
      <c r="I3796">
        <v>0</v>
      </c>
      <c r="J3796" t="s">
        <v>8315</v>
      </c>
      <c r="K3796" t="s">
        <v>12954</v>
      </c>
      <c r="L3796">
        <v>27801001</v>
      </c>
      <c r="M3796">
        <v>1030204603241</v>
      </c>
    </row>
    <row r="3797" spans="1:13" x14ac:dyDescent="0.25">
      <c r="A3797">
        <v>278045205</v>
      </c>
      <c r="B3797" t="s">
        <v>19791</v>
      </c>
      <c r="C3797" t="s">
        <v>19791</v>
      </c>
      <c r="D3797" s="99" t="s">
        <v>19901</v>
      </c>
      <c r="E3797" t="s">
        <v>4609</v>
      </c>
      <c r="F3797" t="s">
        <v>321</v>
      </c>
      <c r="G3797" t="s">
        <v>15957</v>
      </c>
      <c r="H3797" t="s">
        <v>15994</v>
      </c>
      <c r="I3797">
        <v>0</v>
      </c>
      <c r="J3797" t="s">
        <v>8315</v>
      </c>
      <c r="K3797" t="s">
        <v>12958</v>
      </c>
      <c r="L3797">
        <v>27601001</v>
      </c>
      <c r="M3797">
        <v>1030204611161</v>
      </c>
    </row>
    <row r="3798" spans="1:13" x14ac:dyDescent="0.25">
      <c r="A3798">
        <v>278052001</v>
      </c>
      <c r="B3798" t="s">
        <v>4521</v>
      </c>
      <c r="C3798" t="s">
        <v>4521</v>
      </c>
      <c r="D3798" s="99" t="s">
        <v>19901</v>
      </c>
      <c r="E3798" t="s">
        <v>4523</v>
      </c>
      <c r="F3798" t="s">
        <v>414</v>
      </c>
      <c r="G3798" t="s">
        <v>15957</v>
      </c>
      <c r="H3798" t="s">
        <v>15994</v>
      </c>
      <c r="I3798">
        <v>0</v>
      </c>
      <c r="J3798" t="s">
        <v>8315</v>
      </c>
      <c r="K3798" t="s">
        <v>12961</v>
      </c>
      <c r="L3798">
        <v>27801001</v>
      </c>
      <c r="M3798">
        <v>1030204600194</v>
      </c>
    </row>
    <row r="3799" spans="1:13" x14ac:dyDescent="0.25">
      <c r="A3799">
        <v>278052019</v>
      </c>
      <c r="B3799" t="s">
        <v>4591</v>
      </c>
      <c r="C3799" t="s">
        <v>4591</v>
      </c>
      <c r="D3799" s="99" t="s">
        <v>19901</v>
      </c>
      <c r="E3799" t="s">
        <v>4593</v>
      </c>
      <c r="F3799" t="s">
        <v>414</v>
      </c>
      <c r="G3799" t="s">
        <v>15957</v>
      </c>
      <c r="H3799" t="s">
        <v>15994</v>
      </c>
      <c r="I3799">
        <v>0</v>
      </c>
      <c r="J3799" t="s">
        <v>8315</v>
      </c>
      <c r="K3799" t="s">
        <v>12962</v>
      </c>
      <c r="L3799">
        <v>27801001</v>
      </c>
      <c r="M3799">
        <v>1030204612635</v>
      </c>
    </row>
    <row r="3800" spans="1:13" x14ac:dyDescent="0.25">
      <c r="A3800">
        <v>278052026</v>
      </c>
      <c r="B3800" t="s">
        <v>4594</v>
      </c>
      <c r="C3800" t="s">
        <v>4594</v>
      </c>
      <c r="D3800" s="99" t="s">
        <v>19901</v>
      </c>
      <c r="E3800" t="s">
        <v>4596</v>
      </c>
      <c r="F3800" t="s">
        <v>414</v>
      </c>
      <c r="G3800" t="s">
        <v>15957</v>
      </c>
      <c r="H3800" t="s">
        <v>15994</v>
      </c>
      <c r="I3800">
        <v>0</v>
      </c>
      <c r="J3800" t="s">
        <v>8315</v>
      </c>
      <c r="K3800" t="s">
        <v>12964</v>
      </c>
      <c r="L3800">
        <v>27801001</v>
      </c>
      <c r="M3800">
        <v>1030204605386</v>
      </c>
    </row>
    <row r="3801" spans="1:13" x14ac:dyDescent="0.25">
      <c r="A3801">
        <v>278052097</v>
      </c>
      <c r="B3801" t="s">
        <v>4228</v>
      </c>
      <c r="C3801" t="s">
        <v>4228</v>
      </c>
      <c r="D3801" s="99" t="s">
        <v>19901</v>
      </c>
      <c r="E3801" t="s">
        <v>4230</v>
      </c>
      <c r="F3801" t="s">
        <v>414</v>
      </c>
      <c r="G3801" t="s">
        <v>15957</v>
      </c>
      <c r="H3801" t="s">
        <v>15994</v>
      </c>
      <c r="I3801">
        <v>0</v>
      </c>
      <c r="J3801" t="s">
        <v>8315</v>
      </c>
      <c r="K3801" t="s">
        <v>12965</v>
      </c>
      <c r="L3801">
        <v>27801001</v>
      </c>
      <c r="M3801">
        <v>1030204605628</v>
      </c>
    </row>
    <row r="3802" spans="1:13" x14ac:dyDescent="0.25">
      <c r="A3802">
        <v>278052107</v>
      </c>
      <c r="B3802" t="s">
        <v>3937</v>
      </c>
      <c r="C3802" t="s">
        <v>3937</v>
      </c>
      <c r="D3802" s="99" t="s">
        <v>19901</v>
      </c>
      <c r="E3802" t="s">
        <v>19793</v>
      </c>
      <c r="F3802" t="s">
        <v>2021</v>
      </c>
      <c r="G3802" t="s">
        <v>15957</v>
      </c>
      <c r="H3802" t="s">
        <v>15994</v>
      </c>
      <c r="I3802">
        <v>0</v>
      </c>
      <c r="J3802" t="s">
        <v>8315</v>
      </c>
      <c r="K3802" t="s">
        <v>12967</v>
      </c>
      <c r="L3802">
        <v>27801001</v>
      </c>
      <c r="M3802">
        <v>1030204604352</v>
      </c>
    </row>
    <row r="3803" spans="1:13" x14ac:dyDescent="0.25">
      <c r="A3803">
        <v>278052121</v>
      </c>
      <c r="B3803" t="s">
        <v>4284</v>
      </c>
      <c r="C3803" t="s">
        <v>4284</v>
      </c>
      <c r="D3803" s="99" t="s">
        <v>19901</v>
      </c>
      <c r="E3803" t="s">
        <v>4286</v>
      </c>
      <c r="F3803" t="s">
        <v>414</v>
      </c>
      <c r="G3803" t="s">
        <v>15957</v>
      </c>
      <c r="H3803" t="s">
        <v>15994</v>
      </c>
      <c r="I3803">
        <v>0</v>
      </c>
      <c r="J3803" t="s">
        <v>8315</v>
      </c>
      <c r="K3803" t="s">
        <v>12968</v>
      </c>
      <c r="L3803">
        <v>27801001</v>
      </c>
      <c r="M3803">
        <v>1030204608477</v>
      </c>
    </row>
    <row r="3804" spans="1:13" x14ac:dyDescent="0.25">
      <c r="A3804">
        <v>278052139</v>
      </c>
      <c r="B3804" t="s">
        <v>4886</v>
      </c>
      <c r="C3804" t="s">
        <v>4886</v>
      </c>
      <c r="D3804" s="99" t="s">
        <v>19901</v>
      </c>
      <c r="E3804" t="s">
        <v>4888</v>
      </c>
      <c r="F3804" t="s">
        <v>549</v>
      </c>
      <c r="G3804" t="s">
        <v>15957</v>
      </c>
      <c r="H3804" t="s">
        <v>15994</v>
      </c>
      <c r="I3804">
        <v>0</v>
      </c>
      <c r="J3804" t="s">
        <v>8315</v>
      </c>
      <c r="K3804" t="s">
        <v>12969</v>
      </c>
      <c r="L3804">
        <v>27801001</v>
      </c>
      <c r="M3804">
        <v>1030204607960</v>
      </c>
    </row>
    <row r="3805" spans="1:13" x14ac:dyDescent="0.25">
      <c r="A3805">
        <v>278052146</v>
      </c>
      <c r="B3805" t="s">
        <v>12970</v>
      </c>
      <c r="C3805" t="s">
        <v>12970</v>
      </c>
      <c r="D3805" s="99" t="s">
        <v>19901</v>
      </c>
      <c r="E3805" t="s">
        <v>4734</v>
      </c>
      <c r="F3805" t="s">
        <v>414</v>
      </c>
      <c r="G3805" t="s">
        <v>15957</v>
      </c>
      <c r="H3805" t="s">
        <v>15994</v>
      </c>
      <c r="I3805">
        <v>0</v>
      </c>
      <c r="J3805" t="s">
        <v>8315</v>
      </c>
      <c r="K3805" t="s">
        <v>12971</v>
      </c>
      <c r="L3805">
        <v>27801001</v>
      </c>
      <c r="M3805">
        <v>1030204609126</v>
      </c>
    </row>
    <row r="3806" spans="1:13" x14ac:dyDescent="0.25">
      <c r="A3806">
        <v>278052178</v>
      </c>
      <c r="B3806" t="s">
        <v>4281</v>
      </c>
      <c r="C3806" t="s">
        <v>4281</v>
      </c>
      <c r="D3806" s="99" t="s">
        <v>19901</v>
      </c>
      <c r="E3806" t="s">
        <v>4283</v>
      </c>
      <c r="F3806" t="s">
        <v>414</v>
      </c>
      <c r="G3806" t="s">
        <v>15957</v>
      </c>
      <c r="H3806" t="s">
        <v>15994</v>
      </c>
      <c r="I3806">
        <v>0</v>
      </c>
      <c r="J3806" t="s">
        <v>8315</v>
      </c>
      <c r="K3806" t="s">
        <v>12973</v>
      </c>
      <c r="L3806">
        <v>27801001</v>
      </c>
      <c r="M3806">
        <v>1030204612085</v>
      </c>
    </row>
    <row r="3807" spans="1:13" x14ac:dyDescent="0.25">
      <c r="A3807">
        <v>278052185</v>
      </c>
      <c r="B3807" t="s">
        <v>4613</v>
      </c>
      <c r="C3807" t="s">
        <v>4613</v>
      </c>
      <c r="D3807" s="99" t="s">
        <v>19901</v>
      </c>
      <c r="E3807" t="s">
        <v>4615</v>
      </c>
      <c r="F3807" t="s">
        <v>414</v>
      </c>
      <c r="G3807" t="s">
        <v>15957</v>
      </c>
      <c r="H3807" t="s">
        <v>15994</v>
      </c>
      <c r="I3807">
        <v>0</v>
      </c>
      <c r="J3807" t="s">
        <v>8315</v>
      </c>
      <c r="K3807" t="s">
        <v>12976</v>
      </c>
      <c r="L3807">
        <v>27801001</v>
      </c>
      <c r="M3807">
        <v>1030204600205</v>
      </c>
    </row>
    <row r="3808" spans="1:13" x14ac:dyDescent="0.25">
      <c r="A3808">
        <v>278052280</v>
      </c>
      <c r="B3808" t="s">
        <v>3949</v>
      </c>
      <c r="C3808" t="s">
        <v>3949</v>
      </c>
      <c r="D3808" s="99" t="s">
        <v>19901</v>
      </c>
      <c r="E3808" t="s">
        <v>3951</v>
      </c>
      <c r="F3808" t="s">
        <v>414</v>
      </c>
      <c r="G3808" t="s">
        <v>15957</v>
      </c>
      <c r="H3808" t="s">
        <v>15994</v>
      </c>
      <c r="I3808">
        <v>0</v>
      </c>
      <c r="J3808" t="s">
        <v>8315</v>
      </c>
      <c r="K3808" t="s">
        <v>12978</v>
      </c>
      <c r="L3808">
        <v>27801001</v>
      </c>
      <c r="M3808">
        <v>1030204610699</v>
      </c>
    </row>
    <row r="3809" spans="1:13" x14ac:dyDescent="0.25">
      <c r="A3809">
        <v>278052410</v>
      </c>
      <c r="B3809" t="s">
        <v>19794</v>
      </c>
      <c r="C3809" t="s">
        <v>19794</v>
      </c>
      <c r="D3809" s="99" t="s">
        <v>19901</v>
      </c>
      <c r="E3809" t="s">
        <v>859</v>
      </c>
      <c r="F3809" t="s">
        <v>321</v>
      </c>
      <c r="G3809" t="s">
        <v>15957</v>
      </c>
      <c r="H3809" t="s">
        <v>15994</v>
      </c>
      <c r="I3809">
        <v>0</v>
      </c>
      <c r="J3809" t="s">
        <v>8315</v>
      </c>
      <c r="K3809" t="s">
        <v>12979</v>
      </c>
      <c r="L3809">
        <v>27801001</v>
      </c>
      <c r="M3809">
        <v>1030204602130</v>
      </c>
    </row>
    <row r="3810" spans="1:13" x14ac:dyDescent="0.25">
      <c r="A3810">
        <v>278052474</v>
      </c>
      <c r="B3810" t="s">
        <v>4616</v>
      </c>
      <c r="C3810" t="s">
        <v>4616</v>
      </c>
      <c r="D3810" s="99" t="s">
        <v>19901</v>
      </c>
      <c r="E3810" t="s">
        <v>4618</v>
      </c>
      <c r="F3810" t="s">
        <v>414</v>
      </c>
      <c r="G3810" t="s">
        <v>15957</v>
      </c>
      <c r="H3810" t="s">
        <v>15994</v>
      </c>
      <c r="I3810">
        <v>0</v>
      </c>
      <c r="J3810" t="s">
        <v>8315</v>
      </c>
      <c r="K3810" t="s">
        <v>12980</v>
      </c>
      <c r="L3810">
        <v>27801001</v>
      </c>
      <c r="M3810">
        <v>1030204603318</v>
      </c>
    </row>
    <row r="3811" spans="1:13" x14ac:dyDescent="0.25">
      <c r="A3811">
        <v>278052700</v>
      </c>
      <c r="B3811" t="s">
        <v>19795</v>
      </c>
      <c r="C3811" t="s">
        <v>19795</v>
      </c>
      <c r="D3811" s="99" t="s">
        <v>19901</v>
      </c>
      <c r="E3811" t="s">
        <v>4488</v>
      </c>
      <c r="F3811" t="s">
        <v>321</v>
      </c>
      <c r="G3811" t="s">
        <v>15957</v>
      </c>
      <c r="H3811" t="s">
        <v>15994</v>
      </c>
      <c r="I3811">
        <v>0</v>
      </c>
      <c r="J3811" t="s">
        <v>8315</v>
      </c>
      <c r="K3811" t="s">
        <v>12982</v>
      </c>
      <c r="L3811">
        <v>27801001</v>
      </c>
      <c r="M3811">
        <v>1030204594881</v>
      </c>
    </row>
    <row r="3812" spans="1:13" x14ac:dyDescent="0.25">
      <c r="A3812">
        <v>278053140</v>
      </c>
      <c r="B3812" t="s">
        <v>3916</v>
      </c>
      <c r="C3812" t="s">
        <v>3916</v>
      </c>
      <c r="D3812" s="99" t="s">
        <v>19901</v>
      </c>
      <c r="E3812" t="s">
        <v>3918</v>
      </c>
      <c r="F3812" t="s">
        <v>414</v>
      </c>
      <c r="G3812" t="s">
        <v>15957</v>
      </c>
      <c r="H3812" t="s">
        <v>15994</v>
      </c>
      <c r="I3812">
        <v>0</v>
      </c>
      <c r="J3812" t="s">
        <v>8315</v>
      </c>
      <c r="K3812" t="s">
        <v>12985</v>
      </c>
      <c r="L3812">
        <v>27801001</v>
      </c>
      <c r="M3812">
        <v>1030204605606</v>
      </c>
    </row>
    <row r="3813" spans="1:13" x14ac:dyDescent="0.25">
      <c r="A3813">
        <v>278053171</v>
      </c>
      <c r="B3813" t="s">
        <v>19796</v>
      </c>
      <c r="C3813" t="s">
        <v>19796</v>
      </c>
      <c r="D3813" s="99" t="s">
        <v>19901</v>
      </c>
      <c r="E3813" t="s">
        <v>4346</v>
      </c>
      <c r="F3813" t="s">
        <v>1970</v>
      </c>
      <c r="G3813" t="s">
        <v>15957</v>
      </c>
      <c r="H3813" t="s">
        <v>15994</v>
      </c>
      <c r="I3813">
        <v>0</v>
      </c>
      <c r="J3813" t="s">
        <v>8315</v>
      </c>
      <c r="K3813" t="s">
        <v>12986</v>
      </c>
      <c r="L3813">
        <v>27801001</v>
      </c>
      <c r="M3813">
        <v>1020203229936</v>
      </c>
    </row>
    <row r="3814" spans="1:13" x14ac:dyDescent="0.25">
      <c r="A3814">
        <v>278053414</v>
      </c>
      <c r="B3814" t="s">
        <v>4731</v>
      </c>
      <c r="C3814" t="s">
        <v>4731</v>
      </c>
      <c r="D3814" s="99" t="s">
        <v>19901</v>
      </c>
      <c r="E3814" t="s">
        <v>4733</v>
      </c>
      <c r="F3814" t="s">
        <v>414</v>
      </c>
      <c r="G3814" t="s">
        <v>15957</v>
      </c>
      <c r="H3814" t="s">
        <v>15994</v>
      </c>
      <c r="I3814">
        <v>0</v>
      </c>
      <c r="J3814" t="s">
        <v>8315</v>
      </c>
      <c r="K3814" t="s">
        <v>12988</v>
      </c>
      <c r="L3814">
        <v>27801001</v>
      </c>
      <c r="M3814">
        <v>1030204604320</v>
      </c>
    </row>
    <row r="3815" spans="1:13" x14ac:dyDescent="0.25">
      <c r="A3815">
        <v>278054104</v>
      </c>
      <c r="B3815" t="s">
        <v>4543</v>
      </c>
      <c r="C3815" t="s">
        <v>4543</v>
      </c>
      <c r="D3815" s="99" t="s">
        <v>19901</v>
      </c>
      <c r="E3815" t="s">
        <v>12991</v>
      </c>
      <c r="F3815" t="s">
        <v>414</v>
      </c>
      <c r="G3815" t="s">
        <v>15957</v>
      </c>
      <c r="H3815" t="s">
        <v>15994</v>
      </c>
      <c r="I3815">
        <v>0</v>
      </c>
      <c r="J3815" t="s">
        <v>8315</v>
      </c>
      <c r="K3815" t="s">
        <v>12990</v>
      </c>
      <c r="L3815">
        <v>27801001</v>
      </c>
      <c r="M3815">
        <v>1020203223292</v>
      </c>
    </row>
    <row r="3816" spans="1:13" x14ac:dyDescent="0.25">
      <c r="A3816">
        <v>278054425</v>
      </c>
      <c r="B3816" t="s">
        <v>4710</v>
      </c>
      <c r="C3816" t="s">
        <v>4710</v>
      </c>
      <c r="D3816" s="99" t="s">
        <v>19901</v>
      </c>
      <c r="E3816" t="s">
        <v>4712</v>
      </c>
      <c r="F3816" t="s">
        <v>414</v>
      </c>
      <c r="G3816" t="s">
        <v>15957</v>
      </c>
      <c r="H3816" t="s">
        <v>15994</v>
      </c>
      <c r="I3816">
        <v>0</v>
      </c>
      <c r="J3816" t="s">
        <v>8315</v>
      </c>
      <c r="K3816" t="s">
        <v>12992</v>
      </c>
      <c r="L3816">
        <v>27801001</v>
      </c>
      <c r="M3816">
        <v>1030204608060</v>
      </c>
    </row>
    <row r="3817" spans="1:13" x14ac:dyDescent="0.25">
      <c r="A3817">
        <v>278054440</v>
      </c>
      <c r="B3817" t="s">
        <v>4176</v>
      </c>
      <c r="C3817" t="s">
        <v>4176</v>
      </c>
      <c r="D3817" s="99" t="s">
        <v>19901</v>
      </c>
      <c r="E3817" t="s">
        <v>4178</v>
      </c>
      <c r="F3817" t="s">
        <v>414</v>
      </c>
      <c r="G3817" t="s">
        <v>15957</v>
      </c>
      <c r="H3817" t="s">
        <v>15994</v>
      </c>
      <c r="I3817">
        <v>0</v>
      </c>
      <c r="J3817" t="s">
        <v>8315</v>
      </c>
      <c r="K3817" t="s">
        <v>12994</v>
      </c>
      <c r="L3817">
        <v>27801001</v>
      </c>
      <c r="M3817">
        <v>1030204612613</v>
      </c>
    </row>
    <row r="3818" spans="1:13" x14ac:dyDescent="0.25">
      <c r="A3818">
        <v>278054986</v>
      </c>
      <c r="B3818" t="s">
        <v>4161</v>
      </c>
      <c r="C3818" t="s">
        <v>4161</v>
      </c>
      <c r="D3818" s="99" t="s">
        <v>19901</v>
      </c>
      <c r="E3818" t="s">
        <v>4163</v>
      </c>
      <c r="F3818" t="s">
        <v>414</v>
      </c>
      <c r="G3818" t="s">
        <v>15957</v>
      </c>
      <c r="H3818" t="s">
        <v>15994</v>
      </c>
      <c r="I3818">
        <v>0</v>
      </c>
      <c r="J3818" t="s">
        <v>8315</v>
      </c>
      <c r="K3818" t="s">
        <v>12995</v>
      </c>
      <c r="L3818">
        <v>27801001</v>
      </c>
      <c r="M3818">
        <v>1030204602801</v>
      </c>
    </row>
    <row r="3819" spans="1:13" x14ac:dyDescent="0.25">
      <c r="A3819">
        <v>278055179</v>
      </c>
      <c r="B3819" t="s">
        <v>4728</v>
      </c>
      <c r="C3819" t="s">
        <v>4728</v>
      </c>
      <c r="D3819" s="99" t="s">
        <v>19901</v>
      </c>
      <c r="E3819" t="s">
        <v>19797</v>
      </c>
      <c r="F3819" t="s">
        <v>414</v>
      </c>
      <c r="G3819" t="s">
        <v>15957</v>
      </c>
      <c r="H3819" t="s">
        <v>15994</v>
      </c>
      <c r="I3819">
        <v>0</v>
      </c>
      <c r="J3819" t="s">
        <v>8315</v>
      </c>
      <c r="K3819" t="s">
        <v>12996</v>
      </c>
      <c r="L3819">
        <v>27801001</v>
      </c>
      <c r="M3819">
        <v>1030204592648</v>
      </c>
    </row>
    <row r="3820" spans="1:13" x14ac:dyDescent="0.25">
      <c r="A3820">
        <v>278055771</v>
      </c>
      <c r="B3820" t="s">
        <v>4311</v>
      </c>
      <c r="C3820" t="s">
        <v>4311</v>
      </c>
      <c r="D3820" s="99" t="s">
        <v>19901</v>
      </c>
      <c r="E3820" t="s">
        <v>4313</v>
      </c>
      <c r="F3820" t="s">
        <v>414</v>
      </c>
      <c r="G3820" t="s">
        <v>15957</v>
      </c>
      <c r="H3820" t="s">
        <v>15994</v>
      </c>
      <c r="I3820">
        <v>0</v>
      </c>
      <c r="J3820" t="s">
        <v>8315</v>
      </c>
      <c r="K3820" t="s">
        <v>12997</v>
      </c>
      <c r="L3820">
        <v>27801001</v>
      </c>
      <c r="M3820">
        <v>1030204601239</v>
      </c>
    </row>
    <row r="3821" spans="1:13" x14ac:dyDescent="0.25">
      <c r="A3821">
        <v>278056013</v>
      </c>
      <c r="B3821" t="s">
        <v>4606</v>
      </c>
      <c r="C3821" t="s">
        <v>4606</v>
      </c>
      <c r="D3821" s="99" t="s">
        <v>19901</v>
      </c>
      <c r="E3821" t="s">
        <v>4608</v>
      </c>
      <c r="F3821" t="s">
        <v>414</v>
      </c>
      <c r="G3821" t="s">
        <v>15957</v>
      </c>
      <c r="H3821" t="s">
        <v>15994</v>
      </c>
      <c r="I3821">
        <v>0</v>
      </c>
      <c r="J3821" t="s">
        <v>8315</v>
      </c>
      <c r="K3821" t="s">
        <v>12998</v>
      </c>
      <c r="L3821">
        <v>27801001</v>
      </c>
      <c r="M3821">
        <v>1030204611117</v>
      </c>
    </row>
    <row r="3822" spans="1:13" x14ac:dyDescent="0.25">
      <c r="A3822">
        <v>278057962</v>
      </c>
      <c r="B3822" t="s">
        <v>3868</v>
      </c>
      <c r="C3822" t="s">
        <v>3868</v>
      </c>
      <c r="D3822" s="99" t="s">
        <v>19901</v>
      </c>
      <c r="E3822" t="s">
        <v>3870</v>
      </c>
      <c r="F3822" t="s">
        <v>700</v>
      </c>
      <c r="G3822" t="s">
        <v>15957</v>
      </c>
      <c r="H3822" t="s">
        <v>15994</v>
      </c>
      <c r="I3822">
        <v>0</v>
      </c>
      <c r="J3822" t="s">
        <v>8315</v>
      </c>
      <c r="K3822" t="s">
        <v>13000</v>
      </c>
      <c r="L3822">
        <v>27801001</v>
      </c>
      <c r="M3822">
        <v>1030204603164</v>
      </c>
    </row>
    <row r="3823" spans="1:13" x14ac:dyDescent="0.25">
      <c r="A3823">
        <v>278059864</v>
      </c>
      <c r="B3823" t="s">
        <v>4597</v>
      </c>
      <c r="C3823" t="s">
        <v>4597</v>
      </c>
      <c r="D3823" s="99" t="s">
        <v>19901</v>
      </c>
      <c r="E3823" t="s">
        <v>4599</v>
      </c>
      <c r="F3823" t="s">
        <v>414</v>
      </c>
      <c r="G3823" t="s">
        <v>15957</v>
      </c>
      <c r="H3823" t="s">
        <v>15994</v>
      </c>
      <c r="I3823">
        <v>0</v>
      </c>
      <c r="J3823" t="s">
        <v>8315</v>
      </c>
      <c r="K3823" t="s">
        <v>13001</v>
      </c>
      <c r="L3823">
        <v>27801001</v>
      </c>
      <c r="M3823">
        <v>1030204602416</v>
      </c>
    </row>
    <row r="3824" spans="1:13" x14ac:dyDescent="0.25">
      <c r="A3824">
        <v>278062024</v>
      </c>
      <c r="B3824" t="s">
        <v>19798</v>
      </c>
      <c r="C3824" t="s">
        <v>19798</v>
      </c>
      <c r="D3824" s="99" t="s">
        <v>19901</v>
      </c>
      <c r="E3824" t="s">
        <v>13003</v>
      </c>
      <c r="F3824" t="s">
        <v>921</v>
      </c>
      <c r="G3824" t="s">
        <v>15957</v>
      </c>
      <c r="H3824" t="s">
        <v>15994</v>
      </c>
      <c r="I3824">
        <v>0</v>
      </c>
      <c r="J3824" t="s">
        <v>8315</v>
      </c>
      <c r="K3824" t="s">
        <v>13002</v>
      </c>
      <c r="L3824">
        <v>27801001</v>
      </c>
      <c r="M3824">
        <v>1030204601294</v>
      </c>
    </row>
    <row r="3825" spans="1:13" x14ac:dyDescent="0.25">
      <c r="A3825">
        <v>278064857</v>
      </c>
      <c r="B3825" t="s">
        <v>19799</v>
      </c>
      <c r="C3825" t="s">
        <v>19799</v>
      </c>
      <c r="D3825" s="99" t="s">
        <v>19901</v>
      </c>
      <c r="E3825" t="s">
        <v>4494</v>
      </c>
      <c r="F3825" t="s">
        <v>321</v>
      </c>
      <c r="G3825" t="s">
        <v>15957</v>
      </c>
      <c r="H3825" t="s">
        <v>15994</v>
      </c>
      <c r="I3825">
        <v>0</v>
      </c>
      <c r="J3825" t="s">
        <v>8315</v>
      </c>
      <c r="K3825" t="s">
        <v>13004</v>
      </c>
      <c r="L3825">
        <v>27801001</v>
      </c>
      <c r="M3825">
        <v>1030204610589</v>
      </c>
    </row>
    <row r="3826" spans="1:13" x14ac:dyDescent="0.25">
      <c r="A3826">
        <v>278071526</v>
      </c>
      <c r="B3826" t="s">
        <v>4580</v>
      </c>
      <c r="C3826" t="s">
        <v>4580</v>
      </c>
      <c r="D3826" s="99" t="s">
        <v>19901</v>
      </c>
      <c r="E3826" t="s">
        <v>4582</v>
      </c>
      <c r="F3826" t="s">
        <v>549</v>
      </c>
      <c r="G3826" t="s">
        <v>15957</v>
      </c>
      <c r="H3826" t="s">
        <v>15994</v>
      </c>
      <c r="I3826">
        <v>0</v>
      </c>
      <c r="J3826" t="s">
        <v>8315</v>
      </c>
      <c r="K3826" t="s">
        <v>13007</v>
      </c>
      <c r="L3826">
        <v>27801001</v>
      </c>
      <c r="M3826">
        <v>1030204594023</v>
      </c>
    </row>
    <row r="3827" spans="1:13" x14ac:dyDescent="0.25">
      <c r="A3827">
        <v>278071533</v>
      </c>
      <c r="B3827" t="s">
        <v>4347</v>
      </c>
      <c r="C3827" t="s">
        <v>4347</v>
      </c>
      <c r="D3827" s="99" t="s">
        <v>19901</v>
      </c>
      <c r="E3827" t="s">
        <v>4349</v>
      </c>
      <c r="F3827" t="s">
        <v>414</v>
      </c>
      <c r="G3827" t="s">
        <v>15957</v>
      </c>
      <c r="H3827" t="s">
        <v>15994</v>
      </c>
      <c r="I3827">
        <v>0</v>
      </c>
      <c r="J3827" t="s">
        <v>8315</v>
      </c>
      <c r="K3827" t="s">
        <v>13008</v>
      </c>
      <c r="L3827">
        <v>27801001</v>
      </c>
      <c r="M3827">
        <v>1030204601217</v>
      </c>
    </row>
    <row r="3828" spans="1:13" x14ac:dyDescent="0.25">
      <c r="A3828">
        <v>278077616</v>
      </c>
      <c r="B3828" t="s">
        <v>19800</v>
      </c>
      <c r="C3828" t="s">
        <v>19800</v>
      </c>
      <c r="D3828" s="99" t="s">
        <v>19901</v>
      </c>
      <c r="E3828" t="s">
        <v>13011</v>
      </c>
      <c r="F3828" t="s">
        <v>321</v>
      </c>
      <c r="G3828" t="s">
        <v>15957</v>
      </c>
      <c r="H3828" t="s">
        <v>15994</v>
      </c>
      <c r="I3828">
        <v>0</v>
      </c>
      <c r="J3828" t="s">
        <v>8315</v>
      </c>
      <c r="K3828" t="s">
        <v>13009</v>
      </c>
      <c r="L3828">
        <v>27801001</v>
      </c>
      <c r="M3828">
        <v>1030204605133</v>
      </c>
    </row>
    <row r="3829" spans="1:13" x14ac:dyDescent="0.25">
      <c r="A3829">
        <v>278080383</v>
      </c>
      <c r="B3829" t="s">
        <v>19801</v>
      </c>
      <c r="C3829" t="s">
        <v>19801</v>
      </c>
      <c r="D3829" s="99" t="s">
        <v>19901</v>
      </c>
      <c r="E3829" t="s">
        <v>4298</v>
      </c>
      <c r="F3829" t="s">
        <v>414</v>
      </c>
      <c r="G3829" t="s">
        <v>15957</v>
      </c>
      <c r="H3829" t="s">
        <v>15994</v>
      </c>
      <c r="I3829">
        <v>0</v>
      </c>
      <c r="J3829" t="s">
        <v>8315</v>
      </c>
      <c r="K3829" t="s">
        <v>13012</v>
      </c>
      <c r="L3829">
        <v>27801001</v>
      </c>
      <c r="M3829">
        <v>1030204598302</v>
      </c>
    </row>
    <row r="3830" spans="1:13" x14ac:dyDescent="0.25">
      <c r="A3830">
        <v>278081764</v>
      </c>
      <c r="B3830" t="s">
        <v>19802</v>
      </c>
      <c r="C3830" t="s">
        <v>19802</v>
      </c>
      <c r="D3830" s="99" t="s">
        <v>19901</v>
      </c>
      <c r="E3830" t="s">
        <v>4295</v>
      </c>
      <c r="F3830" t="s">
        <v>321</v>
      </c>
      <c r="G3830" t="s">
        <v>15957</v>
      </c>
      <c r="H3830" t="s">
        <v>15994</v>
      </c>
      <c r="I3830">
        <v>0</v>
      </c>
      <c r="J3830" t="s">
        <v>8315</v>
      </c>
      <c r="K3830" t="s">
        <v>12948</v>
      </c>
      <c r="L3830">
        <v>27801001</v>
      </c>
      <c r="M3830">
        <v>1030204608983</v>
      </c>
    </row>
    <row r="3831" spans="1:13" x14ac:dyDescent="0.25">
      <c r="A3831">
        <v>278084839</v>
      </c>
      <c r="B3831" t="s">
        <v>4000</v>
      </c>
      <c r="C3831" t="s">
        <v>4000</v>
      </c>
      <c r="D3831" s="99" t="s">
        <v>19901</v>
      </c>
      <c r="E3831" t="s">
        <v>4002</v>
      </c>
      <c r="F3831" t="s">
        <v>414</v>
      </c>
      <c r="G3831" t="s">
        <v>15957</v>
      </c>
      <c r="H3831" t="s">
        <v>15994</v>
      </c>
      <c r="I3831">
        <v>0</v>
      </c>
      <c r="J3831" t="s">
        <v>8315</v>
      </c>
      <c r="K3831" t="s">
        <v>13014</v>
      </c>
      <c r="L3831">
        <v>27801001</v>
      </c>
      <c r="M3831">
        <v>1030204610160</v>
      </c>
    </row>
    <row r="3832" spans="1:13" x14ac:dyDescent="0.25">
      <c r="A3832">
        <v>278092389</v>
      </c>
      <c r="B3832" t="s">
        <v>4518</v>
      </c>
      <c r="C3832" t="s">
        <v>4518</v>
      </c>
      <c r="D3832" s="99" t="s">
        <v>19901</v>
      </c>
      <c r="E3832" t="s">
        <v>4520</v>
      </c>
      <c r="F3832" t="s">
        <v>414</v>
      </c>
      <c r="G3832" t="s">
        <v>15957</v>
      </c>
      <c r="H3832" t="s">
        <v>15994</v>
      </c>
      <c r="I3832">
        <v>0</v>
      </c>
      <c r="J3832" t="s">
        <v>8315</v>
      </c>
      <c r="K3832" t="s">
        <v>13016</v>
      </c>
      <c r="L3832">
        <v>27801001</v>
      </c>
      <c r="M3832">
        <v>1030204597807</v>
      </c>
    </row>
    <row r="3833" spans="1:13" x14ac:dyDescent="0.25">
      <c r="A3833">
        <v>278096369</v>
      </c>
      <c r="B3833" t="s">
        <v>4436</v>
      </c>
      <c r="C3833" t="s">
        <v>4436</v>
      </c>
      <c r="D3833" s="99" t="s">
        <v>19901</v>
      </c>
      <c r="E3833" t="s">
        <v>19803</v>
      </c>
      <c r="F3833" t="s">
        <v>2021</v>
      </c>
      <c r="G3833" t="s">
        <v>15957</v>
      </c>
      <c r="H3833" t="s">
        <v>15994</v>
      </c>
      <c r="I3833">
        <v>0</v>
      </c>
      <c r="J3833" t="s">
        <v>8315</v>
      </c>
      <c r="K3833" t="s">
        <v>13018</v>
      </c>
      <c r="L3833">
        <v>27801001</v>
      </c>
      <c r="M3833">
        <v>1030204630983</v>
      </c>
    </row>
    <row r="3834" spans="1:13" x14ac:dyDescent="0.25">
      <c r="A3834">
        <v>278116569</v>
      </c>
      <c r="B3834" t="s">
        <v>3803</v>
      </c>
      <c r="C3834" t="s">
        <v>3803</v>
      </c>
      <c r="D3834" s="99" t="s">
        <v>19901</v>
      </c>
      <c r="E3834" t="s">
        <v>3805</v>
      </c>
      <c r="F3834" t="s">
        <v>414</v>
      </c>
      <c r="G3834" t="s">
        <v>15957</v>
      </c>
      <c r="H3834" t="s">
        <v>15994</v>
      </c>
      <c r="I3834">
        <v>0</v>
      </c>
      <c r="J3834" t="s">
        <v>8315</v>
      </c>
      <c r="K3834" t="s">
        <v>13019</v>
      </c>
      <c r="L3834">
        <v>27801001</v>
      </c>
      <c r="M3834">
        <v>1050204704615</v>
      </c>
    </row>
    <row r="3835" spans="1:13" x14ac:dyDescent="0.25">
      <c r="A3835">
        <v>278119295</v>
      </c>
      <c r="B3835" t="s">
        <v>3832</v>
      </c>
      <c r="C3835" t="s">
        <v>3832</v>
      </c>
      <c r="D3835" s="99" t="s">
        <v>19901</v>
      </c>
      <c r="E3835" t="s">
        <v>3834</v>
      </c>
      <c r="F3835" t="s">
        <v>414</v>
      </c>
      <c r="G3835" t="s">
        <v>15957</v>
      </c>
      <c r="H3835" t="s">
        <v>15994</v>
      </c>
      <c r="I3835">
        <v>0</v>
      </c>
      <c r="J3835" t="s">
        <v>8315</v>
      </c>
      <c r="K3835" t="s">
        <v>13021</v>
      </c>
      <c r="L3835">
        <v>27801001</v>
      </c>
      <c r="M3835">
        <v>1060278024927</v>
      </c>
    </row>
    <row r="3836" spans="1:13" x14ac:dyDescent="0.25">
      <c r="A3836">
        <v>278147045</v>
      </c>
      <c r="B3836" t="s">
        <v>3865</v>
      </c>
      <c r="C3836" t="s">
        <v>3865</v>
      </c>
      <c r="D3836" s="99" t="s">
        <v>19901</v>
      </c>
      <c r="E3836" t="s">
        <v>3867</v>
      </c>
      <c r="F3836" t="s">
        <v>414</v>
      </c>
      <c r="G3836" t="s">
        <v>15957</v>
      </c>
      <c r="H3836" t="s">
        <v>15994</v>
      </c>
      <c r="I3836">
        <v>0</v>
      </c>
      <c r="J3836" t="s">
        <v>8315</v>
      </c>
      <c r="K3836" t="s">
        <v>13022</v>
      </c>
      <c r="L3836">
        <v>27801001</v>
      </c>
      <c r="M3836">
        <v>1080278003299</v>
      </c>
    </row>
    <row r="3837" spans="1:13" x14ac:dyDescent="0.25">
      <c r="A3837">
        <v>278171129</v>
      </c>
      <c r="B3837" t="s">
        <v>3976</v>
      </c>
      <c r="C3837" t="s">
        <v>3976</v>
      </c>
      <c r="D3837" s="99" t="s">
        <v>19901</v>
      </c>
      <c r="E3837" t="s">
        <v>3978</v>
      </c>
      <c r="F3837" t="s">
        <v>414</v>
      </c>
      <c r="G3837" t="s">
        <v>15957</v>
      </c>
      <c r="H3837" t="s">
        <v>15994</v>
      </c>
      <c r="I3837">
        <v>0</v>
      </c>
      <c r="J3837" t="s">
        <v>8315</v>
      </c>
      <c r="K3837" t="s">
        <v>13024</v>
      </c>
      <c r="L3837">
        <v>27801001</v>
      </c>
      <c r="M3837">
        <v>1100280029080</v>
      </c>
    </row>
    <row r="3838" spans="1:13" x14ac:dyDescent="0.25">
      <c r="A3838">
        <v>279000239</v>
      </c>
      <c r="B3838" t="s">
        <v>19805</v>
      </c>
      <c r="C3838" t="s">
        <v>19805</v>
      </c>
      <c r="D3838" s="99" t="s">
        <v>19901</v>
      </c>
      <c r="E3838" t="s">
        <v>2685</v>
      </c>
      <c r="F3838" t="s">
        <v>321</v>
      </c>
      <c r="G3838" t="s">
        <v>15957</v>
      </c>
      <c r="H3838" t="s">
        <v>15994</v>
      </c>
      <c r="I3838">
        <v>0</v>
      </c>
      <c r="J3838" t="s">
        <v>8315</v>
      </c>
      <c r="K3838" t="s">
        <v>13028</v>
      </c>
      <c r="L3838">
        <v>27901001</v>
      </c>
      <c r="M3838">
        <v>1020203549563</v>
      </c>
    </row>
    <row r="3839" spans="1:13" x14ac:dyDescent="0.25">
      <c r="A3839">
        <v>279000398</v>
      </c>
      <c r="B3839" t="s">
        <v>2704</v>
      </c>
      <c r="C3839" t="s">
        <v>2704</v>
      </c>
      <c r="D3839" s="99" t="s">
        <v>19901</v>
      </c>
      <c r="E3839" t="s">
        <v>2706</v>
      </c>
      <c r="F3839" t="s">
        <v>321</v>
      </c>
      <c r="G3839" t="s">
        <v>15957</v>
      </c>
      <c r="H3839" t="s">
        <v>15994</v>
      </c>
      <c r="I3839">
        <v>0</v>
      </c>
      <c r="J3839" t="s">
        <v>8315</v>
      </c>
      <c r="K3839" t="s">
        <v>13030</v>
      </c>
      <c r="L3839">
        <v>27901001</v>
      </c>
      <c r="M3839">
        <v>1020203549673</v>
      </c>
    </row>
    <row r="3840" spans="1:13" x14ac:dyDescent="0.25">
      <c r="A3840">
        <v>279000581</v>
      </c>
      <c r="B3840" t="s">
        <v>19806</v>
      </c>
      <c r="C3840" t="s">
        <v>19806</v>
      </c>
      <c r="D3840" s="99" t="s">
        <v>19901</v>
      </c>
      <c r="E3840" t="s">
        <v>2682</v>
      </c>
      <c r="F3840" t="s">
        <v>321</v>
      </c>
      <c r="G3840" t="s">
        <v>15957</v>
      </c>
      <c r="H3840" t="s">
        <v>15994</v>
      </c>
      <c r="I3840">
        <v>0</v>
      </c>
      <c r="J3840" t="s">
        <v>8315</v>
      </c>
      <c r="K3840" t="s">
        <v>13032</v>
      </c>
      <c r="L3840">
        <v>27901001</v>
      </c>
      <c r="M3840">
        <v>1020203549794</v>
      </c>
    </row>
    <row r="3841" spans="1:13" x14ac:dyDescent="0.25">
      <c r="A3841">
        <v>279000599</v>
      </c>
      <c r="B3841" t="s">
        <v>19807</v>
      </c>
      <c r="C3841" t="s">
        <v>19807</v>
      </c>
      <c r="D3841" s="99" t="s">
        <v>19901</v>
      </c>
      <c r="E3841" t="s">
        <v>2697</v>
      </c>
      <c r="F3841" t="s">
        <v>321</v>
      </c>
      <c r="G3841" t="s">
        <v>15957</v>
      </c>
      <c r="H3841" t="s">
        <v>15994</v>
      </c>
      <c r="I3841">
        <v>0</v>
      </c>
      <c r="J3841" t="s">
        <v>8315</v>
      </c>
      <c r="K3841" t="s">
        <v>13034</v>
      </c>
      <c r="L3841">
        <v>27901001</v>
      </c>
      <c r="M3841">
        <v>1020203549750</v>
      </c>
    </row>
    <row r="3842" spans="1:13" x14ac:dyDescent="0.25">
      <c r="A3842">
        <v>279000905</v>
      </c>
      <c r="B3842" t="s">
        <v>19808</v>
      </c>
      <c r="C3842" t="s">
        <v>19808</v>
      </c>
      <c r="D3842" s="99" t="s">
        <v>19901</v>
      </c>
      <c r="E3842" t="s">
        <v>2691</v>
      </c>
      <c r="F3842" t="s">
        <v>921</v>
      </c>
      <c r="G3842" t="s">
        <v>15957</v>
      </c>
      <c r="H3842" t="s">
        <v>15994</v>
      </c>
      <c r="I3842">
        <v>0</v>
      </c>
      <c r="J3842" t="s">
        <v>8315</v>
      </c>
      <c r="K3842" t="s">
        <v>19809</v>
      </c>
      <c r="L3842">
        <v>27901001</v>
      </c>
      <c r="M3842">
        <v>1020203549629</v>
      </c>
    </row>
    <row r="3843" spans="1:13" x14ac:dyDescent="0.25">
      <c r="A3843">
        <v>279000912</v>
      </c>
      <c r="B3843" t="s">
        <v>19810</v>
      </c>
      <c r="C3843" t="s">
        <v>19810</v>
      </c>
      <c r="D3843" s="99" t="s">
        <v>19901</v>
      </c>
      <c r="E3843" t="s">
        <v>2688</v>
      </c>
      <c r="F3843" t="s">
        <v>414</v>
      </c>
      <c r="G3843" t="s">
        <v>15957</v>
      </c>
      <c r="H3843" t="s">
        <v>15994</v>
      </c>
      <c r="I3843">
        <v>0</v>
      </c>
      <c r="J3843" t="s">
        <v>8315</v>
      </c>
      <c r="K3843" t="s">
        <v>13037</v>
      </c>
      <c r="L3843">
        <v>27901001</v>
      </c>
      <c r="M3843">
        <v>1020203549651</v>
      </c>
    </row>
    <row r="3844" spans="1:13" x14ac:dyDescent="0.25">
      <c r="A3844">
        <v>279000920</v>
      </c>
      <c r="B3844" t="s">
        <v>19811</v>
      </c>
      <c r="C3844" t="s">
        <v>19811</v>
      </c>
      <c r="D3844" s="99" t="s">
        <v>19901</v>
      </c>
      <c r="E3844" t="s">
        <v>2694</v>
      </c>
      <c r="F3844" t="s">
        <v>414</v>
      </c>
      <c r="G3844" t="s">
        <v>15957</v>
      </c>
      <c r="H3844" t="s">
        <v>15994</v>
      </c>
      <c r="I3844">
        <v>0</v>
      </c>
      <c r="J3844" t="s">
        <v>8315</v>
      </c>
      <c r="K3844" t="s">
        <v>19812</v>
      </c>
      <c r="L3844">
        <v>27901001</v>
      </c>
      <c r="M3844">
        <v>1020203549728</v>
      </c>
    </row>
    <row r="3845" spans="1:13" x14ac:dyDescent="0.25">
      <c r="A3845">
        <v>279000937</v>
      </c>
      <c r="B3845" t="s">
        <v>19813</v>
      </c>
      <c r="C3845" t="s">
        <v>19813</v>
      </c>
      <c r="D3845" s="99" t="s">
        <v>19901</v>
      </c>
      <c r="E3845" t="s">
        <v>2709</v>
      </c>
      <c r="F3845" t="s">
        <v>414</v>
      </c>
      <c r="G3845" t="s">
        <v>15957</v>
      </c>
      <c r="H3845" t="s">
        <v>15994</v>
      </c>
      <c r="I3845">
        <v>0</v>
      </c>
      <c r="J3845" t="s">
        <v>8315</v>
      </c>
      <c r="K3845" t="s">
        <v>13039</v>
      </c>
      <c r="L3845">
        <v>27901001</v>
      </c>
      <c r="M3845">
        <v>1020203549662</v>
      </c>
    </row>
    <row r="3846" spans="1:13" x14ac:dyDescent="0.25">
      <c r="A3846">
        <v>279000944</v>
      </c>
      <c r="B3846" t="s">
        <v>19814</v>
      </c>
      <c r="C3846" t="s">
        <v>19814</v>
      </c>
      <c r="D3846" s="99" t="s">
        <v>19901</v>
      </c>
      <c r="E3846" t="s">
        <v>2703</v>
      </c>
      <c r="F3846" t="s">
        <v>321</v>
      </c>
      <c r="G3846" t="s">
        <v>15957</v>
      </c>
      <c r="H3846" t="s">
        <v>15994</v>
      </c>
      <c r="I3846">
        <v>0</v>
      </c>
      <c r="J3846" t="s">
        <v>8315</v>
      </c>
      <c r="K3846" t="s">
        <v>13040</v>
      </c>
      <c r="L3846">
        <v>27901001</v>
      </c>
      <c r="M3846">
        <v>1020203549772</v>
      </c>
    </row>
    <row r="3847" spans="1:13" x14ac:dyDescent="0.25">
      <c r="A3847">
        <v>279001000</v>
      </c>
      <c r="B3847" t="s">
        <v>19815</v>
      </c>
      <c r="C3847" t="s">
        <v>19815</v>
      </c>
      <c r="D3847" s="99" t="s">
        <v>19901</v>
      </c>
      <c r="E3847" t="s">
        <v>2700</v>
      </c>
      <c r="F3847" t="s">
        <v>1479</v>
      </c>
      <c r="G3847" t="s">
        <v>15957</v>
      </c>
      <c r="H3847" t="s">
        <v>15994</v>
      </c>
      <c r="I3847">
        <v>0</v>
      </c>
      <c r="J3847" t="s">
        <v>8315</v>
      </c>
      <c r="K3847" t="s">
        <v>13041</v>
      </c>
      <c r="L3847">
        <v>27901001</v>
      </c>
      <c r="M3847">
        <v>1020203549717</v>
      </c>
    </row>
    <row r="3848" spans="1:13" x14ac:dyDescent="0.25">
      <c r="A3848">
        <v>279001105</v>
      </c>
      <c r="B3848" t="s">
        <v>19816</v>
      </c>
      <c r="C3848" t="s">
        <v>19816</v>
      </c>
      <c r="D3848" s="99" t="s">
        <v>19901</v>
      </c>
      <c r="E3848" t="s">
        <v>2679</v>
      </c>
      <c r="F3848" t="s">
        <v>321</v>
      </c>
      <c r="G3848" t="s">
        <v>15957</v>
      </c>
      <c r="H3848" t="s">
        <v>15994</v>
      </c>
      <c r="I3848">
        <v>0</v>
      </c>
      <c r="J3848" t="s">
        <v>8315</v>
      </c>
      <c r="K3848" t="s">
        <v>13043</v>
      </c>
      <c r="L3848">
        <v>27901001</v>
      </c>
      <c r="M3848">
        <v>1020203549695</v>
      </c>
    </row>
    <row r="3849" spans="1:13" x14ac:dyDescent="0.25">
      <c r="A3849">
        <v>266017210</v>
      </c>
      <c r="B3849" t="s">
        <v>19819</v>
      </c>
      <c r="C3849" t="s">
        <v>19819</v>
      </c>
      <c r="D3849" s="99" t="s">
        <v>19901</v>
      </c>
      <c r="E3849" t="s">
        <v>3357</v>
      </c>
      <c r="F3849" t="s">
        <v>321</v>
      </c>
      <c r="G3849" t="s">
        <v>15957</v>
      </c>
      <c r="H3849" t="s">
        <v>15994</v>
      </c>
      <c r="I3849">
        <v>0</v>
      </c>
      <c r="J3849" t="s">
        <v>8315</v>
      </c>
      <c r="K3849" t="s">
        <v>19820</v>
      </c>
      <c r="L3849">
        <v>26601001</v>
      </c>
      <c r="M3849">
        <v>1020201997837</v>
      </c>
    </row>
    <row r="3850" spans="1:13" x14ac:dyDescent="0.25">
      <c r="A3850">
        <v>273945185</v>
      </c>
      <c r="B3850" t="s">
        <v>15972</v>
      </c>
      <c r="C3850" t="s">
        <v>15972</v>
      </c>
      <c r="D3850" s="99" t="s">
        <v>19901</v>
      </c>
      <c r="E3850" t="s">
        <v>19821</v>
      </c>
      <c r="F3850" t="s">
        <v>414</v>
      </c>
      <c r="G3850" t="s">
        <v>15957</v>
      </c>
      <c r="H3850" t="s">
        <v>15994</v>
      </c>
      <c r="I3850">
        <v>0</v>
      </c>
      <c r="J3850" t="s">
        <v>8315</v>
      </c>
      <c r="K3850" t="s">
        <v>19822</v>
      </c>
      <c r="L3850">
        <v>27301001</v>
      </c>
      <c r="M3850">
        <v>1220200018906</v>
      </c>
    </row>
    <row r="3851" spans="1:13" x14ac:dyDescent="0.25">
      <c r="A3851">
        <v>234009337</v>
      </c>
      <c r="B3851" t="s">
        <v>15973</v>
      </c>
      <c r="C3851" t="s">
        <v>15973</v>
      </c>
      <c r="D3851" t="s">
        <v>17660</v>
      </c>
      <c r="E3851" t="s">
        <v>19823</v>
      </c>
      <c r="F3851" t="s">
        <v>414</v>
      </c>
      <c r="G3851" t="s">
        <v>15957</v>
      </c>
      <c r="H3851" t="s">
        <v>15994</v>
      </c>
      <c r="I3851">
        <v>0</v>
      </c>
      <c r="J3851" t="s">
        <v>8315</v>
      </c>
      <c r="K3851" t="s">
        <v>19824</v>
      </c>
      <c r="L3851">
        <v>23401001</v>
      </c>
      <c r="M3851">
        <v>1210200048354</v>
      </c>
    </row>
    <row r="3852" spans="1:13" x14ac:dyDescent="0.25">
      <c r="A3852">
        <v>266072596</v>
      </c>
      <c r="B3852" t="s">
        <v>15978</v>
      </c>
      <c r="C3852" t="s">
        <v>15978</v>
      </c>
      <c r="D3852" s="100" t="s">
        <v>19899</v>
      </c>
      <c r="E3852" t="s">
        <v>19829</v>
      </c>
      <c r="F3852" t="s">
        <v>414</v>
      </c>
      <c r="G3852" t="s">
        <v>15957</v>
      </c>
      <c r="H3852" t="s">
        <v>15994</v>
      </c>
      <c r="I3852">
        <v>0</v>
      </c>
      <c r="J3852" t="s">
        <v>8315</v>
      </c>
      <c r="K3852" t="s">
        <v>19830</v>
      </c>
      <c r="L3852">
        <v>26601001</v>
      </c>
      <c r="M3852">
        <v>1210200039280</v>
      </c>
    </row>
    <row r="3853" spans="1:13" x14ac:dyDescent="0.25">
      <c r="A3853">
        <v>269042335</v>
      </c>
      <c r="B3853" t="s">
        <v>15979</v>
      </c>
      <c r="C3853" t="s">
        <v>15979</v>
      </c>
      <c r="D3853" t="s">
        <v>19392</v>
      </c>
      <c r="E3853" t="s">
        <v>19831</v>
      </c>
      <c r="F3853" t="s">
        <v>414</v>
      </c>
      <c r="G3853" t="s">
        <v>15957</v>
      </c>
      <c r="H3853" t="s">
        <v>15994</v>
      </c>
      <c r="I3853">
        <v>0</v>
      </c>
      <c r="J3853" t="s">
        <v>8315</v>
      </c>
      <c r="K3853" t="s">
        <v>19832</v>
      </c>
      <c r="L3853">
        <v>26901001</v>
      </c>
      <c r="M3853">
        <v>1210200035022</v>
      </c>
    </row>
    <row r="3854" spans="1:13" x14ac:dyDescent="0.25">
      <c r="A3854">
        <v>234009337</v>
      </c>
      <c r="B3854" t="s">
        <v>15973</v>
      </c>
      <c r="C3854" t="s">
        <v>15973</v>
      </c>
      <c r="D3854" t="s">
        <v>17660</v>
      </c>
      <c r="E3854" t="s">
        <v>19823</v>
      </c>
      <c r="F3854" t="s">
        <v>414</v>
      </c>
      <c r="G3854" t="s">
        <v>15957</v>
      </c>
      <c r="H3854" t="s">
        <v>15994</v>
      </c>
      <c r="I3854">
        <v>0</v>
      </c>
      <c r="J3854" t="s">
        <v>8315</v>
      </c>
      <c r="K3854" t="s">
        <v>19824</v>
      </c>
      <c r="L3854">
        <v>23401001</v>
      </c>
      <c r="M3854">
        <v>1210200048354</v>
      </c>
    </row>
    <row r="3855" spans="1:13" x14ac:dyDescent="0.25">
      <c r="A3855">
        <v>261010606</v>
      </c>
      <c r="B3855" t="s">
        <v>19833</v>
      </c>
      <c r="C3855" t="s">
        <v>19833</v>
      </c>
      <c r="D3855" t="s">
        <v>17197</v>
      </c>
      <c r="E3855" t="s">
        <v>19834</v>
      </c>
      <c r="F3855" t="s">
        <v>321</v>
      </c>
      <c r="G3855" t="s">
        <v>15957</v>
      </c>
      <c r="H3855" t="s">
        <v>15994</v>
      </c>
      <c r="I3855">
        <v>0</v>
      </c>
      <c r="J3855" t="s">
        <v>8315</v>
      </c>
      <c r="K3855" t="s">
        <v>17235</v>
      </c>
      <c r="L3855">
        <v>26101001</v>
      </c>
      <c r="M3855">
        <v>1020201774471</v>
      </c>
    </row>
    <row r="3856" spans="1:13" x14ac:dyDescent="0.25">
      <c r="A3856">
        <v>277044142</v>
      </c>
      <c r="B3856" t="s">
        <v>4846</v>
      </c>
      <c r="C3856" t="s">
        <v>4846</v>
      </c>
      <c r="D3856" s="100" t="s">
        <v>19901</v>
      </c>
      <c r="E3856" t="s">
        <v>4848</v>
      </c>
      <c r="F3856" t="s">
        <v>414</v>
      </c>
      <c r="G3856" t="s">
        <v>15957</v>
      </c>
      <c r="H3856" t="s">
        <v>15994</v>
      </c>
      <c r="I3856">
        <v>0</v>
      </c>
      <c r="J3856" t="s">
        <v>8315</v>
      </c>
      <c r="K3856" t="s">
        <v>12853</v>
      </c>
      <c r="L3856">
        <v>27701001</v>
      </c>
      <c r="M3856">
        <v>1030204441332</v>
      </c>
    </row>
    <row r="3857" spans="1:13" x14ac:dyDescent="0.25">
      <c r="A3857">
        <v>248008870</v>
      </c>
      <c r="B3857" t="s">
        <v>15981</v>
      </c>
      <c r="C3857" t="s">
        <v>15981</v>
      </c>
      <c r="D3857" t="s">
        <v>18399</v>
      </c>
      <c r="E3857" t="s">
        <v>19840</v>
      </c>
      <c r="F3857" t="s">
        <v>321</v>
      </c>
      <c r="G3857" t="s">
        <v>15957</v>
      </c>
      <c r="H3857" t="s">
        <v>15994</v>
      </c>
      <c r="I3857">
        <v>0</v>
      </c>
      <c r="J3857" t="s">
        <v>8315</v>
      </c>
      <c r="K3857" t="s">
        <v>19841</v>
      </c>
      <c r="L3857">
        <v>24801001</v>
      </c>
      <c r="M3857">
        <v>1230200007400</v>
      </c>
    </row>
    <row r="3858" spans="1:13" x14ac:dyDescent="0.25">
      <c r="A3858">
        <v>276906956</v>
      </c>
      <c r="B3858" t="s">
        <v>15984</v>
      </c>
      <c r="C3858" t="s">
        <v>15984</v>
      </c>
      <c r="E3858" t="s">
        <v>15985</v>
      </c>
      <c r="F3858" t="s">
        <v>321</v>
      </c>
      <c r="G3858" t="s">
        <v>15957</v>
      </c>
      <c r="H3858" t="s">
        <v>15994</v>
      </c>
      <c r="I3858">
        <v>0</v>
      </c>
      <c r="J3858" t="s">
        <v>8315</v>
      </c>
      <c r="K3858" t="s">
        <v>19825</v>
      </c>
      <c r="L3858">
        <v>27601001</v>
      </c>
      <c r="M3858">
        <v>1150280053318</v>
      </c>
    </row>
    <row r="3859" spans="1:13" x14ac:dyDescent="0.25">
      <c r="A3859">
        <v>267016756</v>
      </c>
      <c r="B3859" t="s">
        <v>15986</v>
      </c>
      <c r="C3859" t="s">
        <v>15986</v>
      </c>
      <c r="D3859" s="100" t="s">
        <v>19900</v>
      </c>
      <c r="E3859" t="s">
        <v>15987</v>
      </c>
      <c r="F3859" t="s">
        <v>321</v>
      </c>
      <c r="G3859" t="s">
        <v>15957</v>
      </c>
      <c r="H3859" t="s">
        <v>15994</v>
      </c>
      <c r="I3859">
        <v>0</v>
      </c>
      <c r="J3859" t="s">
        <v>8315</v>
      </c>
      <c r="K3859" t="s">
        <v>19847</v>
      </c>
      <c r="L3859">
        <v>26701001</v>
      </c>
      <c r="M3859">
        <v>1110267001008</v>
      </c>
    </row>
    <row r="3860" spans="1:13" x14ac:dyDescent="0.25">
      <c r="A3860">
        <v>279001137</v>
      </c>
      <c r="B3860" t="s">
        <v>15988</v>
      </c>
      <c r="C3860" t="s">
        <v>15988</v>
      </c>
      <c r="E3860" t="s">
        <v>15989</v>
      </c>
      <c r="F3860" t="s">
        <v>325</v>
      </c>
      <c r="G3860" t="s">
        <v>15957</v>
      </c>
      <c r="H3860" t="s">
        <v>15994</v>
      </c>
      <c r="I3860">
        <v>0</v>
      </c>
      <c r="J3860" t="s">
        <v>8315</v>
      </c>
      <c r="K3860" t="s">
        <v>19848</v>
      </c>
      <c r="L3860">
        <v>27901001</v>
      </c>
      <c r="M3860">
        <v>1020203549630</v>
      </c>
    </row>
    <row r="3861" spans="1:13" x14ac:dyDescent="0.25">
      <c r="A3861">
        <v>224955462</v>
      </c>
      <c r="B3861" t="s">
        <v>15990</v>
      </c>
      <c r="C3861" t="s">
        <v>15990</v>
      </c>
      <c r="D3861" t="s">
        <v>17018</v>
      </c>
      <c r="E3861" t="s">
        <v>15991</v>
      </c>
      <c r="F3861" t="s">
        <v>414</v>
      </c>
      <c r="G3861" t="s">
        <v>15957</v>
      </c>
      <c r="H3861" t="s">
        <v>15994</v>
      </c>
      <c r="I3861">
        <v>0</v>
      </c>
      <c r="J3861" t="s">
        <v>8315</v>
      </c>
      <c r="K3861" t="s">
        <v>19849</v>
      </c>
      <c r="L3861">
        <v>22401001</v>
      </c>
      <c r="M3861">
        <v>1200200042910</v>
      </c>
    </row>
    <row r="3862" spans="1:13" x14ac:dyDescent="0.25">
      <c r="A3862">
        <v>201007479</v>
      </c>
      <c r="B3862" t="s">
        <v>6342</v>
      </c>
      <c r="C3862" t="s">
        <v>6342</v>
      </c>
      <c r="D3862" t="s">
        <v>15993</v>
      </c>
      <c r="E3862" t="s">
        <v>6344</v>
      </c>
      <c r="F3862" t="s">
        <v>2676</v>
      </c>
      <c r="G3862" t="s">
        <v>15957</v>
      </c>
      <c r="H3862" t="s">
        <v>431</v>
      </c>
      <c r="I3862">
        <v>0</v>
      </c>
      <c r="J3862" t="s">
        <v>8315</v>
      </c>
      <c r="K3862" t="s">
        <v>16082</v>
      </c>
      <c r="L3862">
        <v>20101001</v>
      </c>
      <c r="M3862">
        <v>1030202123654</v>
      </c>
    </row>
    <row r="3863" spans="1:13" x14ac:dyDescent="0.25">
      <c r="A3863">
        <v>202000934</v>
      </c>
      <c r="B3863" t="s">
        <v>6825</v>
      </c>
      <c r="C3863" t="s">
        <v>6825</v>
      </c>
      <c r="D3863" t="s">
        <v>16093</v>
      </c>
      <c r="E3863" t="s">
        <v>6827</v>
      </c>
      <c r="F3863" t="s">
        <v>6828</v>
      </c>
      <c r="G3863" t="s">
        <v>15957</v>
      </c>
      <c r="H3863" t="s">
        <v>431</v>
      </c>
      <c r="I3863">
        <v>0</v>
      </c>
      <c r="J3863" t="s">
        <v>8315</v>
      </c>
      <c r="K3863" t="s">
        <v>16094</v>
      </c>
      <c r="L3863">
        <v>20201001</v>
      </c>
      <c r="M3863">
        <v>1020201728535</v>
      </c>
    </row>
    <row r="3864" spans="1:13" x14ac:dyDescent="0.25">
      <c r="A3864">
        <v>203002099</v>
      </c>
      <c r="B3864" t="s">
        <v>16156</v>
      </c>
      <c r="C3864" t="s">
        <v>16156</v>
      </c>
      <c r="D3864" t="s">
        <v>16138</v>
      </c>
      <c r="E3864" t="s">
        <v>429</v>
      </c>
      <c r="F3864" t="s">
        <v>430</v>
      </c>
      <c r="G3864" t="s">
        <v>15957</v>
      </c>
      <c r="H3864" t="s">
        <v>431</v>
      </c>
      <c r="I3864">
        <v>0</v>
      </c>
      <c r="J3864" t="s">
        <v>8315</v>
      </c>
      <c r="K3864" t="s">
        <v>8484</v>
      </c>
      <c r="L3864">
        <v>20301001</v>
      </c>
      <c r="M3864">
        <v>1020200977279</v>
      </c>
    </row>
    <row r="3865" spans="1:13" x14ac:dyDescent="0.25">
      <c r="A3865">
        <v>204001098</v>
      </c>
      <c r="B3865" t="s">
        <v>6384</v>
      </c>
      <c r="C3865" t="s">
        <v>6384</v>
      </c>
      <c r="D3865" t="s">
        <v>16172</v>
      </c>
      <c r="E3865" t="s">
        <v>8224</v>
      </c>
      <c r="F3865" t="s">
        <v>430</v>
      </c>
      <c r="G3865" t="s">
        <v>15957</v>
      </c>
      <c r="H3865" t="s">
        <v>431</v>
      </c>
      <c r="I3865">
        <v>0</v>
      </c>
      <c r="J3865" t="s">
        <v>8315</v>
      </c>
      <c r="K3865" t="s">
        <v>16173</v>
      </c>
      <c r="L3865">
        <v>20401001</v>
      </c>
      <c r="M3865">
        <v>1020200940396</v>
      </c>
    </row>
    <row r="3866" spans="1:13" x14ac:dyDescent="0.25">
      <c r="A3866">
        <v>205006099</v>
      </c>
      <c r="B3866" t="s">
        <v>6931</v>
      </c>
      <c r="C3866" t="s">
        <v>6931</v>
      </c>
      <c r="D3866" t="s">
        <v>16222</v>
      </c>
      <c r="E3866" t="s">
        <v>6932</v>
      </c>
      <c r="F3866" t="s">
        <v>430</v>
      </c>
      <c r="G3866" t="s">
        <v>15957</v>
      </c>
      <c r="H3866" t="s">
        <v>431</v>
      </c>
      <c r="I3866">
        <v>0</v>
      </c>
      <c r="J3866" t="s">
        <v>8315</v>
      </c>
      <c r="K3866" t="s">
        <v>16272</v>
      </c>
      <c r="L3866">
        <v>20501001</v>
      </c>
      <c r="M3866">
        <v>1060242000170</v>
      </c>
    </row>
    <row r="3867" spans="1:13" x14ac:dyDescent="0.25">
      <c r="A3867">
        <v>207005894</v>
      </c>
      <c r="B3867" t="s">
        <v>570</v>
      </c>
      <c r="C3867" t="s">
        <v>570</v>
      </c>
      <c r="D3867" t="s">
        <v>16276</v>
      </c>
      <c r="E3867" t="s">
        <v>16309</v>
      </c>
      <c r="F3867" t="s">
        <v>430</v>
      </c>
      <c r="G3867" t="s">
        <v>15957</v>
      </c>
      <c r="H3867" t="s">
        <v>431</v>
      </c>
      <c r="I3867">
        <v>0</v>
      </c>
      <c r="J3867" t="s">
        <v>8315</v>
      </c>
      <c r="K3867" t="s">
        <v>16310</v>
      </c>
      <c r="L3867">
        <v>20701001</v>
      </c>
      <c r="M3867">
        <v>1060207003592</v>
      </c>
    </row>
    <row r="3868" spans="1:13" x14ac:dyDescent="0.25">
      <c r="A3868">
        <v>208001130</v>
      </c>
      <c r="B3868" t="s">
        <v>16312</v>
      </c>
      <c r="C3868" t="s">
        <v>16312</v>
      </c>
      <c r="D3868" t="s">
        <v>16313</v>
      </c>
      <c r="E3868" t="s">
        <v>6848</v>
      </c>
      <c r="F3868" t="s">
        <v>430</v>
      </c>
      <c r="G3868" t="s">
        <v>15957</v>
      </c>
      <c r="H3868" t="s">
        <v>431</v>
      </c>
      <c r="I3868">
        <v>0</v>
      </c>
      <c r="J3868" t="s">
        <v>8315</v>
      </c>
      <c r="K3868" t="s">
        <v>16314</v>
      </c>
      <c r="L3868">
        <v>20801001</v>
      </c>
      <c r="M3868">
        <v>1020200624586</v>
      </c>
    </row>
    <row r="3869" spans="1:13" x14ac:dyDescent="0.25">
      <c r="A3869">
        <v>210027168</v>
      </c>
      <c r="B3869" t="s">
        <v>16414</v>
      </c>
      <c r="C3869" t="s">
        <v>16414</v>
      </c>
      <c r="D3869" t="s">
        <v>16359</v>
      </c>
      <c r="E3869" t="s">
        <v>690</v>
      </c>
      <c r="F3869" t="s">
        <v>430</v>
      </c>
      <c r="G3869" t="s">
        <v>15957</v>
      </c>
      <c r="H3869" t="s">
        <v>431</v>
      </c>
      <c r="I3869">
        <v>0</v>
      </c>
      <c r="J3869" t="s">
        <v>8315</v>
      </c>
      <c r="K3869" t="s">
        <v>16415</v>
      </c>
      <c r="L3869">
        <v>21001001</v>
      </c>
      <c r="M3869">
        <v>1060220006065</v>
      </c>
    </row>
    <row r="3870" spans="1:13" x14ac:dyDescent="0.25">
      <c r="A3870">
        <v>212005949</v>
      </c>
      <c r="B3870" t="s">
        <v>16516</v>
      </c>
      <c r="C3870" t="s">
        <v>16516</v>
      </c>
      <c r="D3870" t="s">
        <v>16470</v>
      </c>
      <c r="E3870" t="s">
        <v>2486</v>
      </c>
      <c r="F3870" t="s">
        <v>2487</v>
      </c>
      <c r="G3870" t="s">
        <v>15957</v>
      </c>
      <c r="H3870" t="s">
        <v>431</v>
      </c>
      <c r="I3870">
        <v>0</v>
      </c>
      <c r="J3870" t="s">
        <v>8416</v>
      </c>
      <c r="K3870" t="s">
        <v>16517</v>
      </c>
      <c r="L3870">
        <v>21201001</v>
      </c>
      <c r="M3870">
        <v>1060212007415</v>
      </c>
    </row>
    <row r="3871" spans="1:13" x14ac:dyDescent="0.25">
      <c r="A3871">
        <v>214005831</v>
      </c>
      <c r="B3871" t="s">
        <v>16593</v>
      </c>
      <c r="C3871" t="s">
        <v>16593</v>
      </c>
      <c r="D3871" t="s">
        <v>16543</v>
      </c>
      <c r="E3871" t="s">
        <v>6979</v>
      </c>
      <c r="F3871" t="s">
        <v>325</v>
      </c>
      <c r="G3871" t="s">
        <v>15957</v>
      </c>
      <c r="H3871" t="s">
        <v>431</v>
      </c>
      <c r="I3871">
        <v>0</v>
      </c>
      <c r="J3871" t="s">
        <v>8315</v>
      </c>
      <c r="K3871" t="s">
        <v>8975</v>
      </c>
      <c r="L3871">
        <v>21401001</v>
      </c>
      <c r="M3871">
        <v>1110250000630</v>
      </c>
    </row>
    <row r="3872" spans="1:13" x14ac:dyDescent="0.25">
      <c r="A3872">
        <v>216001007</v>
      </c>
      <c r="B3872" t="s">
        <v>1179</v>
      </c>
      <c r="C3872" t="s">
        <v>1179</v>
      </c>
      <c r="D3872" t="s">
        <v>16595</v>
      </c>
      <c r="E3872" t="s">
        <v>1181</v>
      </c>
      <c r="F3872" t="s">
        <v>430</v>
      </c>
      <c r="G3872" t="s">
        <v>15957</v>
      </c>
      <c r="H3872" t="s">
        <v>431</v>
      </c>
      <c r="I3872">
        <v>0</v>
      </c>
      <c r="J3872" t="s">
        <v>8315</v>
      </c>
      <c r="K3872" t="s">
        <v>16596</v>
      </c>
      <c r="L3872">
        <v>21601001</v>
      </c>
      <c r="M3872">
        <v>1020200715402</v>
      </c>
    </row>
    <row r="3873" spans="1:13" x14ac:dyDescent="0.25">
      <c r="A3873">
        <v>217001747</v>
      </c>
      <c r="B3873" t="s">
        <v>2550</v>
      </c>
      <c r="C3873" t="s">
        <v>2550</v>
      </c>
      <c r="D3873" t="s">
        <v>16645</v>
      </c>
      <c r="E3873" t="s">
        <v>2552</v>
      </c>
      <c r="F3873" t="s">
        <v>430</v>
      </c>
      <c r="G3873" t="s">
        <v>15957</v>
      </c>
      <c r="H3873" t="s">
        <v>431</v>
      </c>
      <c r="I3873">
        <v>0</v>
      </c>
      <c r="J3873" t="s">
        <v>8315</v>
      </c>
      <c r="K3873" t="s">
        <v>16646</v>
      </c>
      <c r="L3873">
        <v>21701001</v>
      </c>
      <c r="M3873">
        <v>1020200734069</v>
      </c>
    </row>
    <row r="3874" spans="1:13" x14ac:dyDescent="0.25">
      <c r="A3874">
        <v>218000182</v>
      </c>
      <c r="B3874" t="s">
        <v>6878</v>
      </c>
      <c r="C3874" t="s">
        <v>6878</v>
      </c>
      <c r="D3874" t="s">
        <v>16700</v>
      </c>
      <c r="E3874" t="s">
        <v>6880</v>
      </c>
      <c r="F3874" t="s">
        <v>430</v>
      </c>
      <c r="G3874" t="s">
        <v>15957</v>
      </c>
      <c r="H3874" t="s">
        <v>431</v>
      </c>
      <c r="I3874">
        <v>0</v>
      </c>
      <c r="J3874" t="s">
        <v>8315</v>
      </c>
      <c r="K3874" t="s">
        <v>16701</v>
      </c>
      <c r="L3874">
        <v>21801001</v>
      </c>
      <c r="M3874">
        <v>1030202046632</v>
      </c>
    </row>
    <row r="3875" spans="1:13" x14ac:dyDescent="0.25">
      <c r="A3875">
        <v>219000869</v>
      </c>
      <c r="B3875" t="s">
        <v>16748</v>
      </c>
      <c r="C3875" t="s">
        <v>16748</v>
      </c>
      <c r="D3875" t="s">
        <v>16749</v>
      </c>
      <c r="E3875" t="s">
        <v>16750</v>
      </c>
      <c r="F3875" t="s">
        <v>2676</v>
      </c>
      <c r="G3875" t="s">
        <v>15957</v>
      </c>
      <c r="H3875" t="s">
        <v>431</v>
      </c>
      <c r="I3875">
        <v>0</v>
      </c>
      <c r="J3875" t="s">
        <v>8315</v>
      </c>
      <c r="K3875" t="s">
        <v>16751</v>
      </c>
      <c r="L3875">
        <v>21901001</v>
      </c>
      <c r="M3875">
        <v>1020201251080</v>
      </c>
    </row>
    <row r="3876" spans="1:13" x14ac:dyDescent="0.25">
      <c r="A3876">
        <v>220021800</v>
      </c>
      <c r="B3876" t="s">
        <v>16859</v>
      </c>
      <c r="C3876" t="s">
        <v>16859</v>
      </c>
      <c r="D3876" t="s">
        <v>16803</v>
      </c>
      <c r="E3876" t="s">
        <v>6732</v>
      </c>
      <c r="F3876" t="s">
        <v>430</v>
      </c>
      <c r="G3876" t="s">
        <v>15957</v>
      </c>
      <c r="H3876" t="s">
        <v>431</v>
      </c>
      <c r="I3876">
        <v>0</v>
      </c>
      <c r="J3876" t="s">
        <v>8315</v>
      </c>
      <c r="K3876" t="s">
        <v>16855</v>
      </c>
      <c r="L3876">
        <v>22001001</v>
      </c>
      <c r="M3876">
        <v>1060220000565</v>
      </c>
    </row>
    <row r="3877" spans="1:13" x14ac:dyDescent="0.25">
      <c r="A3877">
        <v>221003585</v>
      </c>
      <c r="B3877" t="s">
        <v>1377</v>
      </c>
      <c r="C3877" t="s">
        <v>1377</v>
      </c>
      <c r="D3877" t="s">
        <v>16860</v>
      </c>
      <c r="E3877" t="s">
        <v>16884</v>
      </c>
      <c r="F3877" t="s">
        <v>2676</v>
      </c>
      <c r="G3877" t="s">
        <v>15957</v>
      </c>
      <c r="H3877" t="s">
        <v>431</v>
      </c>
      <c r="I3877">
        <v>0</v>
      </c>
      <c r="J3877" t="s">
        <v>8315</v>
      </c>
      <c r="K3877" t="s">
        <v>16885</v>
      </c>
      <c r="L3877">
        <v>22101001</v>
      </c>
      <c r="M3877">
        <v>1060255001267</v>
      </c>
    </row>
    <row r="3878" spans="1:13" x14ac:dyDescent="0.25">
      <c r="A3878">
        <v>222002520</v>
      </c>
      <c r="B3878" t="s">
        <v>16889</v>
      </c>
      <c r="C3878" t="s">
        <v>16889</v>
      </c>
      <c r="D3878" t="s">
        <v>16887</v>
      </c>
      <c r="E3878" t="s">
        <v>5171</v>
      </c>
      <c r="F3878" t="s">
        <v>430</v>
      </c>
      <c r="G3878" t="s">
        <v>15957</v>
      </c>
      <c r="H3878" t="s">
        <v>431</v>
      </c>
      <c r="I3878">
        <v>0</v>
      </c>
      <c r="J3878" t="s">
        <v>8315</v>
      </c>
      <c r="K3878" t="s">
        <v>9265</v>
      </c>
      <c r="L3878">
        <v>22201001</v>
      </c>
      <c r="M3878">
        <v>1020201043015</v>
      </c>
    </row>
    <row r="3879" spans="1:13" x14ac:dyDescent="0.25">
      <c r="A3879">
        <v>223003630</v>
      </c>
      <c r="B3879" t="s">
        <v>5279</v>
      </c>
      <c r="C3879" t="s">
        <v>5279</v>
      </c>
      <c r="D3879" t="s">
        <v>16955</v>
      </c>
      <c r="E3879" t="s">
        <v>17009</v>
      </c>
      <c r="F3879" t="s">
        <v>430</v>
      </c>
      <c r="G3879" t="s">
        <v>15957</v>
      </c>
      <c r="H3879" t="s">
        <v>431</v>
      </c>
      <c r="I3879">
        <v>0</v>
      </c>
      <c r="J3879" t="s">
        <v>8315</v>
      </c>
      <c r="K3879" t="s">
        <v>17010</v>
      </c>
      <c r="L3879">
        <v>22301001</v>
      </c>
      <c r="M3879">
        <v>1060254005426</v>
      </c>
    </row>
    <row r="3880" spans="1:13" x14ac:dyDescent="0.25">
      <c r="A3880">
        <v>224950288</v>
      </c>
      <c r="B3880" t="s">
        <v>17122</v>
      </c>
      <c r="C3880" t="s">
        <v>17122</v>
      </c>
      <c r="D3880" t="s">
        <v>17018</v>
      </c>
      <c r="E3880" t="s">
        <v>6545</v>
      </c>
      <c r="F3880" t="s">
        <v>430</v>
      </c>
      <c r="G3880" t="s">
        <v>15957</v>
      </c>
      <c r="H3880" t="s">
        <v>431</v>
      </c>
      <c r="I3880">
        <v>0</v>
      </c>
      <c r="J3880" t="s">
        <v>8315</v>
      </c>
      <c r="K3880" t="s">
        <v>17123</v>
      </c>
      <c r="L3880">
        <v>22401001</v>
      </c>
      <c r="M3880">
        <v>1150280026929</v>
      </c>
    </row>
    <row r="3881" spans="1:13" x14ac:dyDescent="0.25">
      <c r="A3881">
        <v>225008190</v>
      </c>
      <c r="B3881" t="s">
        <v>6440</v>
      </c>
      <c r="C3881" t="s">
        <v>6440</v>
      </c>
      <c r="D3881" t="s">
        <v>17128</v>
      </c>
      <c r="E3881" t="s">
        <v>6442</v>
      </c>
      <c r="F3881" t="s">
        <v>430</v>
      </c>
      <c r="G3881" t="s">
        <v>15957</v>
      </c>
      <c r="H3881" t="s">
        <v>431</v>
      </c>
      <c r="I3881">
        <v>0</v>
      </c>
      <c r="J3881" t="s">
        <v>8315</v>
      </c>
      <c r="K3881" t="s">
        <v>9547</v>
      </c>
      <c r="L3881">
        <v>22501001</v>
      </c>
      <c r="M3881">
        <v>1060260000558</v>
      </c>
    </row>
    <row r="3882" spans="1:13" x14ac:dyDescent="0.25">
      <c r="A3882">
        <v>227000478</v>
      </c>
      <c r="B3882" t="s">
        <v>6587</v>
      </c>
      <c r="C3882" t="s">
        <v>6587</v>
      </c>
      <c r="D3882" t="s">
        <v>17236</v>
      </c>
      <c r="E3882" t="s">
        <v>6589</v>
      </c>
      <c r="F3882" t="s">
        <v>430</v>
      </c>
      <c r="G3882" t="s">
        <v>15957</v>
      </c>
      <c r="H3882" t="s">
        <v>431</v>
      </c>
      <c r="I3882">
        <v>0</v>
      </c>
      <c r="J3882" t="s">
        <v>8315</v>
      </c>
      <c r="K3882" t="s">
        <v>17238</v>
      </c>
      <c r="L3882">
        <v>22701001</v>
      </c>
      <c r="M3882">
        <v>1020201010829</v>
      </c>
    </row>
    <row r="3883" spans="1:13" x14ac:dyDescent="0.25">
      <c r="A3883">
        <v>228001403</v>
      </c>
      <c r="B3883" t="s">
        <v>1678</v>
      </c>
      <c r="C3883" t="s">
        <v>1678</v>
      </c>
      <c r="D3883" t="s">
        <v>17282</v>
      </c>
      <c r="E3883" t="s">
        <v>8251</v>
      </c>
      <c r="F3883" t="s">
        <v>2676</v>
      </c>
      <c r="G3883" t="s">
        <v>15957</v>
      </c>
      <c r="H3883" t="s">
        <v>431</v>
      </c>
      <c r="I3883">
        <v>0</v>
      </c>
      <c r="J3883" t="s">
        <v>8315</v>
      </c>
      <c r="K3883" t="s">
        <v>9661</v>
      </c>
      <c r="L3883">
        <v>22801001</v>
      </c>
      <c r="M3883">
        <v>1020200939901</v>
      </c>
    </row>
    <row r="3884" spans="1:13" x14ac:dyDescent="0.25">
      <c r="A3884">
        <v>229010538</v>
      </c>
      <c r="B3884" t="s">
        <v>6623</v>
      </c>
      <c r="C3884" t="s">
        <v>6623</v>
      </c>
      <c r="D3884" t="s">
        <v>17334</v>
      </c>
      <c r="E3884" t="s">
        <v>6625</v>
      </c>
      <c r="F3884" t="s">
        <v>6626</v>
      </c>
      <c r="G3884" t="s">
        <v>15957</v>
      </c>
      <c r="H3884" t="s">
        <v>431</v>
      </c>
      <c r="I3884">
        <v>0</v>
      </c>
      <c r="J3884" t="s">
        <v>8315</v>
      </c>
      <c r="K3884" t="s">
        <v>17367</v>
      </c>
      <c r="L3884">
        <v>22901001</v>
      </c>
      <c r="M3884">
        <v>1060229004505</v>
      </c>
    </row>
    <row r="3885" spans="1:13" x14ac:dyDescent="0.25">
      <c r="A3885">
        <v>230003768</v>
      </c>
      <c r="B3885" t="s">
        <v>5510</v>
      </c>
      <c r="C3885" t="s">
        <v>5510</v>
      </c>
      <c r="D3885" t="s">
        <v>17400</v>
      </c>
      <c r="E3885" t="s">
        <v>5512</v>
      </c>
      <c r="F3885" t="s">
        <v>430</v>
      </c>
      <c r="G3885" t="s">
        <v>15957</v>
      </c>
      <c r="H3885" t="s">
        <v>431</v>
      </c>
      <c r="I3885">
        <v>0</v>
      </c>
      <c r="J3885" t="s">
        <v>8315</v>
      </c>
      <c r="K3885" t="s">
        <v>9807</v>
      </c>
      <c r="L3885">
        <v>23001001</v>
      </c>
      <c r="M3885">
        <v>1060240000039</v>
      </c>
    </row>
    <row r="3886" spans="1:13" x14ac:dyDescent="0.25">
      <c r="A3886">
        <v>231006360</v>
      </c>
      <c r="B3886" t="s">
        <v>17499</v>
      </c>
      <c r="C3886" t="s">
        <v>17499</v>
      </c>
      <c r="D3886" t="s">
        <v>17441</v>
      </c>
      <c r="E3886" t="s">
        <v>6791</v>
      </c>
      <c r="F3886" t="s">
        <v>6792</v>
      </c>
      <c r="G3886" t="s">
        <v>15957</v>
      </c>
      <c r="H3886" t="s">
        <v>431</v>
      </c>
      <c r="I3886">
        <v>0</v>
      </c>
      <c r="J3886" t="s">
        <v>8315</v>
      </c>
      <c r="K3886" t="s">
        <v>17500</v>
      </c>
      <c r="L3886">
        <v>23101001</v>
      </c>
      <c r="M3886">
        <v>1060231000268</v>
      </c>
    </row>
    <row r="3887" spans="1:13" x14ac:dyDescent="0.25">
      <c r="A3887">
        <v>232001910</v>
      </c>
      <c r="B3887" t="s">
        <v>6751</v>
      </c>
      <c r="C3887" t="s">
        <v>6751</v>
      </c>
      <c r="D3887" t="s">
        <v>17503</v>
      </c>
      <c r="E3887" t="s">
        <v>6752</v>
      </c>
      <c r="F3887" t="s">
        <v>430</v>
      </c>
      <c r="G3887" t="s">
        <v>15957</v>
      </c>
      <c r="H3887" t="s">
        <v>431</v>
      </c>
      <c r="I3887">
        <v>0</v>
      </c>
      <c r="J3887" t="s">
        <v>8315</v>
      </c>
      <c r="K3887" t="s">
        <v>17504</v>
      </c>
      <c r="L3887">
        <v>23201001</v>
      </c>
      <c r="M3887">
        <v>1020201042421</v>
      </c>
    </row>
    <row r="3888" spans="1:13" x14ac:dyDescent="0.25">
      <c r="A3888">
        <v>233000268</v>
      </c>
      <c r="B3888" t="s">
        <v>17556</v>
      </c>
      <c r="C3888" t="s">
        <v>17556</v>
      </c>
      <c r="D3888" t="s">
        <v>17557</v>
      </c>
      <c r="E3888" t="s">
        <v>6484</v>
      </c>
      <c r="F3888" t="s">
        <v>6219</v>
      </c>
      <c r="G3888" t="s">
        <v>15957</v>
      </c>
      <c r="H3888" t="s">
        <v>431</v>
      </c>
      <c r="I3888">
        <v>0</v>
      </c>
      <c r="J3888" t="s">
        <v>8315</v>
      </c>
      <c r="K3888" t="s">
        <v>17558</v>
      </c>
      <c r="L3888">
        <v>23301001</v>
      </c>
      <c r="M3888">
        <v>1020201812730</v>
      </c>
    </row>
    <row r="3889" spans="1:13" x14ac:dyDescent="0.25">
      <c r="A3889">
        <v>234005646</v>
      </c>
      <c r="B3889" t="s">
        <v>5594</v>
      </c>
      <c r="C3889" t="s">
        <v>5594</v>
      </c>
      <c r="D3889" t="s">
        <v>17660</v>
      </c>
      <c r="E3889" t="s">
        <v>17697</v>
      </c>
      <c r="F3889" t="s">
        <v>430</v>
      </c>
      <c r="G3889" t="s">
        <v>15957</v>
      </c>
      <c r="H3889" t="s">
        <v>431</v>
      </c>
      <c r="I3889">
        <v>0</v>
      </c>
      <c r="J3889" t="s">
        <v>8315</v>
      </c>
      <c r="K3889" t="s">
        <v>10015</v>
      </c>
      <c r="L3889">
        <v>23401001</v>
      </c>
      <c r="M3889">
        <v>1060249004331</v>
      </c>
    </row>
    <row r="3890" spans="1:13" x14ac:dyDescent="0.25">
      <c r="A3890" t="s">
        <v>14658</v>
      </c>
      <c r="B3890" t="s">
        <v>14659</v>
      </c>
      <c r="C3890" t="s">
        <v>14659</v>
      </c>
      <c r="D3890" t="s">
        <v>17704</v>
      </c>
      <c r="E3890" t="s">
        <v>5700</v>
      </c>
      <c r="F3890" t="s">
        <v>321</v>
      </c>
      <c r="G3890" t="s">
        <v>15998</v>
      </c>
      <c r="H3890" t="s">
        <v>431</v>
      </c>
      <c r="J3890" t="s">
        <v>8315</v>
      </c>
      <c r="K3890" t="s">
        <v>10033</v>
      </c>
      <c r="L3890">
        <v>26301001</v>
      </c>
      <c r="M3890">
        <v>1020201847357</v>
      </c>
    </row>
    <row r="3891" spans="1:13" x14ac:dyDescent="0.25">
      <c r="A3891">
        <v>236004493</v>
      </c>
      <c r="B3891" t="s">
        <v>17772</v>
      </c>
      <c r="C3891" t="s">
        <v>17772</v>
      </c>
      <c r="D3891" t="s">
        <v>17737</v>
      </c>
      <c r="E3891" t="s">
        <v>6397</v>
      </c>
      <c r="F3891" t="s">
        <v>430</v>
      </c>
      <c r="G3891" t="s">
        <v>15957</v>
      </c>
      <c r="H3891" t="s">
        <v>431</v>
      </c>
      <c r="I3891">
        <v>1</v>
      </c>
      <c r="J3891" t="s">
        <v>8315</v>
      </c>
      <c r="K3891" t="s">
        <v>10061</v>
      </c>
      <c r="L3891">
        <v>23601001</v>
      </c>
      <c r="M3891">
        <v>1060220000598</v>
      </c>
    </row>
    <row r="3892" spans="1:13" x14ac:dyDescent="0.25">
      <c r="A3892">
        <v>237003485</v>
      </c>
      <c r="B3892" t="s">
        <v>17812</v>
      </c>
      <c r="C3892" t="s">
        <v>17812</v>
      </c>
      <c r="D3892" t="s">
        <v>17773</v>
      </c>
      <c r="E3892" t="s">
        <v>5776</v>
      </c>
      <c r="F3892" t="s">
        <v>430</v>
      </c>
      <c r="G3892" t="s">
        <v>15957</v>
      </c>
      <c r="H3892" t="s">
        <v>431</v>
      </c>
      <c r="I3892">
        <v>0</v>
      </c>
      <c r="J3892" t="s">
        <v>8315</v>
      </c>
      <c r="K3892" t="s">
        <v>10089</v>
      </c>
      <c r="L3892">
        <v>23701001</v>
      </c>
      <c r="M3892">
        <v>1060257000044</v>
      </c>
    </row>
    <row r="3893" spans="1:13" x14ac:dyDescent="0.25">
      <c r="A3893">
        <v>238003865</v>
      </c>
      <c r="B3893" t="s">
        <v>17817</v>
      </c>
      <c r="C3893" t="s">
        <v>17817</v>
      </c>
      <c r="D3893" t="s">
        <v>17814</v>
      </c>
      <c r="E3893" t="s">
        <v>17818</v>
      </c>
      <c r="F3893" t="s">
        <v>430</v>
      </c>
      <c r="G3893" t="s">
        <v>15957</v>
      </c>
      <c r="H3893" t="s">
        <v>431</v>
      </c>
      <c r="I3893">
        <v>0</v>
      </c>
      <c r="J3893" t="s">
        <v>8315</v>
      </c>
      <c r="K3893" t="s">
        <v>17819</v>
      </c>
      <c r="L3893">
        <v>23801001</v>
      </c>
      <c r="M3893">
        <v>1050201497378</v>
      </c>
    </row>
    <row r="3894" spans="1:13" x14ac:dyDescent="0.25">
      <c r="A3894">
        <v>239950072</v>
      </c>
      <c r="B3894" t="s">
        <v>6650</v>
      </c>
      <c r="C3894" t="s">
        <v>6650</v>
      </c>
      <c r="D3894" t="s">
        <v>17908</v>
      </c>
      <c r="E3894" t="s">
        <v>6652</v>
      </c>
      <c r="F3894" t="s">
        <v>430</v>
      </c>
      <c r="G3894" t="s">
        <v>15957</v>
      </c>
      <c r="H3894" t="s">
        <v>431</v>
      </c>
      <c r="I3894">
        <v>0</v>
      </c>
      <c r="J3894" t="s">
        <v>8315</v>
      </c>
      <c r="K3894" t="s">
        <v>10161</v>
      </c>
      <c r="L3894">
        <v>23901001</v>
      </c>
      <c r="M3894">
        <v>1150280029118</v>
      </c>
    </row>
    <row r="3895" spans="1:13" x14ac:dyDescent="0.25">
      <c r="A3895">
        <v>240006172</v>
      </c>
      <c r="B3895" t="s">
        <v>6980</v>
      </c>
      <c r="C3895" t="s">
        <v>6980</v>
      </c>
      <c r="D3895" t="s">
        <v>17932</v>
      </c>
      <c r="E3895" t="s">
        <v>6982</v>
      </c>
      <c r="F3895" t="s">
        <v>6983</v>
      </c>
      <c r="G3895" t="s">
        <v>15957</v>
      </c>
      <c r="H3895" t="s">
        <v>431</v>
      </c>
      <c r="I3895">
        <v>0</v>
      </c>
      <c r="J3895" t="s">
        <v>8315</v>
      </c>
      <c r="K3895" t="s">
        <v>10204</v>
      </c>
      <c r="L3895">
        <v>24001001</v>
      </c>
      <c r="M3895">
        <v>1060240000083</v>
      </c>
    </row>
    <row r="3896" spans="1:13" x14ac:dyDescent="0.25">
      <c r="A3896">
        <v>241003978</v>
      </c>
      <c r="B3896" t="s">
        <v>6888</v>
      </c>
      <c r="C3896" t="s">
        <v>6888</v>
      </c>
      <c r="D3896" t="s">
        <v>18033</v>
      </c>
      <c r="E3896" t="s">
        <v>18095</v>
      </c>
      <c r="F3896" t="s">
        <v>2676</v>
      </c>
      <c r="G3896" t="s">
        <v>15957</v>
      </c>
      <c r="H3896" t="s">
        <v>431</v>
      </c>
      <c r="I3896">
        <v>0</v>
      </c>
      <c r="J3896" t="s">
        <v>8315</v>
      </c>
      <c r="K3896" t="s">
        <v>18068</v>
      </c>
      <c r="L3896">
        <v>24101001</v>
      </c>
      <c r="M3896">
        <v>1060247001231</v>
      </c>
    </row>
    <row r="3897" spans="1:13" x14ac:dyDescent="0.25">
      <c r="A3897">
        <v>242001067</v>
      </c>
      <c r="B3897" t="s">
        <v>2016</v>
      </c>
      <c r="C3897" t="s">
        <v>2016</v>
      </c>
      <c r="D3897" t="s">
        <v>18107</v>
      </c>
      <c r="E3897" t="s">
        <v>2018</v>
      </c>
      <c r="F3897" t="s">
        <v>430</v>
      </c>
      <c r="G3897" t="s">
        <v>15957</v>
      </c>
      <c r="H3897" t="s">
        <v>431</v>
      </c>
      <c r="I3897">
        <v>0</v>
      </c>
      <c r="J3897" t="s">
        <v>8315</v>
      </c>
      <c r="K3897" t="s">
        <v>18111</v>
      </c>
      <c r="L3897">
        <v>24201001</v>
      </c>
      <c r="M3897">
        <v>1020201250497</v>
      </c>
    </row>
    <row r="3898" spans="1:13" x14ac:dyDescent="0.25">
      <c r="A3898">
        <v>243003099</v>
      </c>
      <c r="B3898" t="s">
        <v>18244</v>
      </c>
      <c r="C3898" t="s">
        <v>18244</v>
      </c>
      <c r="D3898" t="s">
        <v>18177</v>
      </c>
      <c r="E3898" t="s">
        <v>6463</v>
      </c>
      <c r="F3898" t="s">
        <v>430</v>
      </c>
      <c r="G3898" t="s">
        <v>15957</v>
      </c>
      <c r="H3898" t="s">
        <v>431</v>
      </c>
      <c r="I3898">
        <v>0</v>
      </c>
      <c r="J3898" t="s">
        <v>8315</v>
      </c>
      <c r="K3898" t="s">
        <v>10341</v>
      </c>
      <c r="L3898">
        <v>24301001</v>
      </c>
      <c r="M3898">
        <v>1060271002494</v>
      </c>
    </row>
    <row r="3899" spans="1:13" x14ac:dyDescent="0.25">
      <c r="A3899">
        <v>245956682</v>
      </c>
      <c r="B3899" t="s">
        <v>18331</v>
      </c>
      <c r="C3899" t="s">
        <v>18331</v>
      </c>
      <c r="D3899" t="s">
        <v>18246</v>
      </c>
      <c r="E3899" t="s">
        <v>7452</v>
      </c>
      <c r="F3899" t="s">
        <v>430</v>
      </c>
      <c r="G3899" t="s">
        <v>15957</v>
      </c>
      <c r="H3899" t="s">
        <v>431</v>
      </c>
      <c r="I3899">
        <v>0</v>
      </c>
      <c r="J3899" t="s">
        <v>8315</v>
      </c>
      <c r="K3899" t="s">
        <v>18315</v>
      </c>
      <c r="L3899">
        <v>24501001</v>
      </c>
      <c r="M3899">
        <v>1170280085910</v>
      </c>
    </row>
    <row r="3900" spans="1:13" x14ac:dyDescent="0.25">
      <c r="A3900">
        <v>247004287</v>
      </c>
      <c r="B3900" t="s">
        <v>7488</v>
      </c>
      <c r="C3900" t="s">
        <v>7488</v>
      </c>
      <c r="D3900" t="s">
        <v>18349</v>
      </c>
      <c r="E3900" t="s">
        <v>7489</v>
      </c>
      <c r="F3900" t="s">
        <v>430</v>
      </c>
      <c r="G3900" t="s">
        <v>15957</v>
      </c>
      <c r="H3900" t="s">
        <v>431</v>
      </c>
      <c r="I3900">
        <v>0</v>
      </c>
      <c r="J3900" t="s">
        <v>8315</v>
      </c>
      <c r="K3900" t="s">
        <v>18398</v>
      </c>
      <c r="L3900">
        <v>24701001</v>
      </c>
      <c r="M3900">
        <v>1060247000032</v>
      </c>
    </row>
    <row r="3901" spans="1:13" x14ac:dyDescent="0.25">
      <c r="A3901">
        <v>248001070</v>
      </c>
      <c r="B3901" t="s">
        <v>7604</v>
      </c>
      <c r="C3901" t="s">
        <v>7604</v>
      </c>
      <c r="D3901" t="s">
        <v>18399</v>
      </c>
      <c r="E3901" t="s">
        <v>18400</v>
      </c>
      <c r="F3901" t="s">
        <v>430</v>
      </c>
      <c r="G3901" t="s">
        <v>15957</v>
      </c>
      <c r="H3901" t="s">
        <v>431</v>
      </c>
      <c r="I3901">
        <v>0</v>
      </c>
      <c r="J3901" t="s">
        <v>8315</v>
      </c>
      <c r="K3901" t="s">
        <v>18401</v>
      </c>
      <c r="L3901">
        <v>24801001</v>
      </c>
      <c r="M3901">
        <v>1020202038933</v>
      </c>
    </row>
    <row r="3902" spans="1:13" x14ac:dyDescent="0.25">
      <c r="A3902">
        <v>249001066</v>
      </c>
      <c r="B3902" t="s">
        <v>18498</v>
      </c>
      <c r="C3902" t="s">
        <v>18498</v>
      </c>
      <c r="D3902" t="s">
        <v>18499</v>
      </c>
      <c r="E3902" t="s">
        <v>7722</v>
      </c>
      <c r="F3902" t="s">
        <v>430</v>
      </c>
      <c r="G3902" t="s">
        <v>15957</v>
      </c>
      <c r="H3902" t="s">
        <v>431</v>
      </c>
      <c r="I3902">
        <v>0</v>
      </c>
      <c r="J3902" t="s">
        <v>8315</v>
      </c>
      <c r="K3902" t="s">
        <v>18500</v>
      </c>
      <c r="L3902">
        <v>24901001</v>
      </c>
      <c r="M3902">
        <v>1020201384610</v>
      </c>
    </row>
    <row r="3903" spans="1:13" x14ac:dyDescent="0.25">
      <c r="A3903">
        <v>250010403</v>
      </c>
      <c r="B3903" t="s">
        <v>6304</v>
      </c>
      <c r="C3903" t="s">
        <v>6304</v>
      </c>
      <c r="D3903" t="s">
        <v>18548</v>
      </c>
      <c r="E3903" t="s">
        <v>6305</v>
      </c>
      <c r="F3903" t="s">
        <v>430</v>
      </c>
      <c r="G3903" t="s">
        <v>15957</v>
      </c>
      <c r="H3903" t="s">
        <v>431</v>
      </c>
      <c r="I3903">
        <v>0</v>
      </c>
      <c r="J3903" t="s">
        <v>8315</v>
      </c>
      <c r="K3903" t="s">
        <v>10655</v>
      </c>
      <c r="L3903">
        <v>25001001</v>
      </c>
      <c r="M3903">
        <v>1060250000040</v>
      </c>
    </row>
    <row r="3904" spans="1:13" x14ac:dyDescent="0.25">
      <c r="A3904">
        <v>251005413</v>
      </c>
      <c r="B3904" t="s">
        <v>18652</v>
      </c>
      <c r="C3904" t="s">
        <v>18652</v>
      </c>
      <c r="D3904" t="s">
        <v>18601</v>
      </c>
      <c r="E3904" t="s">
        <v>6955</v>
      </c>
      <c r="F3904" t="s">
        <v>6957</v>
      </c>
      <c r="G3904" t="s">
        <v>15957</v>
      </c>
      <c r="H3904" t="s">
        <v>431</v>
      </c>
      <c r="I3904">
        <v>0</v>
      </c>
      <c r="J3904" t="s">
        <v>8315</v>
      </c>
      <c r="K3904" t="s">
        <v>18653</v>
      </c>
      <c r="L3904">
        <v>25101001</v>
      </c>
      <c r="M3904">
        <v>1060207000545</v>
      </c>
    </row>
    <row r="3905" spans="1:13" x14ac:dyDescent="0.25">
      <c r="A3905">
        <v>253001654</v>
      </c>
      <c r="B3905" t="s">
        <v>18662</v>
      </c>
      <c r="C3905" t="s">
        <v>18662</v>
      </c>
      <c r="E3905" t="s">
        <v>18663</v>
      </c>
      <c r="F3905" t="s">
        <v>2676</v>
      </c>
      <c r="G3905" t="s">
        <v>15957</v>
      </c>
      <c r="H3905" t="s">
        <v>431</v>
      </c>
      <c r="I3905">
        <v>0</v>
      </c>
      <c r="J3905" t="s">
        <v>8315</v>
      </c>
      <c r="K3905" t="s">
        <v>10694</v>
      </c>
      <c r="L3905">
        <v>25301001</v>
      </c>
      <c r="M3905">
        <v>1020201440203</v>
      </c>
    </row>
    <row r="3906" spans="1:13" x14ac:dyDescent="0.25">
      <c r="A3906">
        <v>254012063</v>
      </c>
      <c r="B3906" t="s">
        <v>18742</v>
      </c>
      <c r="C3906" t="s">
        <v>18742</v>
      </c>
      <c r="D3906" t="s">
        <v>18676</v>
      </c>
      <c r="E3906" t="s">
        <v>5935</v>
      </c>
      <c r="F3906" t="s">
        <v>556</v>
      </c>
      <c r="G3906" t="s">
        <v>15957</v>
      </c>
      <c r="H3906" t="s">
        <v>431</v>
      </c>
      <c r="I3906">
        <v>0</v>
      </c>
      <c r="J3906" t="s">
        <v>8315</v>
      </c>
      <c r="K3906" t="s">
        <v>10762</v>
      </c>
      <c r="L3906">
        <v>25401001</v>
      </c>
      <c r="M3906">
        <v>1100267002131</v>
      </c>
    </row>
    <row r="3907" spans="1:13" x14ac:dyDescent="0.25">
      <c r="A3907">
        <v>255015860</v>
      </c>
      <c r="B3907" t="s">
        <v>6011</v>
      </c>
      <c r="C3907" t="s">
        <v>6011</v>
      </c>
      <c r="D3907" t="s">
        <v>18747</v>
      </c>
      <c r="E3907" t="s">
        <v>6013</v>
      </c>
      <c r="F3907" t="s">
        <v>430</v>
      </c>
      <c r="G3907" t="s">
        <v>15957</v>
      </c>
      <c r="H3907" t="s">
        <v>431</v>
      </c>
      <c r="I3907">
        <v>0</v>
      </c>
      <c r="J3907" t="s">
        <v>8315</v>
      </c>
      <c r="K3907" t="s">
        <v>10864</v>
      </c>
      <c r="L3907">
        <v>25501001</v>
      </c>
      <c r="M3907">
        <v>1090255000615</v>
      </c>
    </row>
    <row r="3908" spans="1:13" x14ac:dyDescent="0.25">
      <c r="A3908">
        <v>256011280</v>
      </c>
      <c r="B3908" t="s">
        <v>857</v>
      </c>
      <c r="C3908" t="s">
        <v>857</v>
      </c>
      <c r="D3908" t="s">
        <v>16416</v>
      </c>
      <c r="E3908" t="s">
        <v>770</v>
      </c>
      <c r="F3908" t="s">
        <v>430</v>
      </c>
      <c r="G3908" t="s">
        <v>15957</v>
      </c>
      <c r="H3908" t="s">
        <v>431</v>
      </c>
      <c r="I3908">
        <v>0</v>
      </c>
      <c r="J3908" t="s">
        <v>8315</v>
      </c>
      <c r="K3908" t="s">
        <v>10937</v>
      </c>
      <c r="L3908">
        <v>25601001</v>
      </c>
      <c r="M3908">
        <v>1020201622980</v>
      </c>
    </row>
    <row r="3909" spans="1:13" x14ac:dyDescent="0.25">
      <c r="A3909">
        <v>257009654</v>
      </c>
      <c r="B3909" t="s">
        <v>6049</v>
      </c>
      <c r="C3909" t="s">
        <v>6049</v>
      </c>
      <c r="D3909" t="s">
        <v>16522</v>
      </c>
      <c r="E3909" t="s">
        <v>6050</v>
      </c>
      <c r="F3909" t="s">
        <v>430</v>
      </c>
      <c r="G3909" t="s">
        <v>15957</v>
      </c>
      <c r="H3909" t="s">
        <v>431</v>
      </c>
      <c r="I3909">
        <v>0</v>
      </c>
      <c r="J3909" t="s">
        <v>8315</v>
      </c>
      <c r="K3909" t="s">
        <v>10980</v>
      </c>
      <c r="L3909">
        <v>25701001</v>
      </c>
      <c r="M3909">
        <v>1120257000270</v>
      </c>
    </row>
    <row r="3910" spans="1:13" x14ac:dyDescent="0.25">
      <c r="A3910">
        <v>258014431</v>
      </c>
      <c r="B3910" t="s">
        <v>1098</v>
      </c>
      <c r="C3910" t="s">
        <v>1098</v>
      </c>
      <c r="D3910" t="s">
        <v>18864</v>
      </c>
      <c r="E3910" t="s">
        <v>1100</v>
      </c>
      <c r="F3910" t="s">
        <v>430</v>
      </c>
      <c r="G3910" t="s">
        <v>15957</v>
      </c>
      <c r="H3910" t="s">
        <v>431</v>
      </c>
      <c r="I3910">
        <v>0</v>
      </c>
      <c r="J3910" t="s">
        <v>8315</v>
      </c>
      <c r="K3910" t="s">
        <v>18895</v>
      </c>
      <c r="L3910">
        <v>25801001</v>
      </c>
      <c r="M3910">
        <v>1130280034301</v>
      </c>
    </row>
    <row r="3911" spans="1:13" x14ac:dyDescent="0.25">
      <c r="A3911">
        <v>259000671</v>
      </c>
      <c r="B3911" t="s">
        <v>1262</v>
      </c>
      <c r="C3911" t="s">
        <v>1262</v>
      </c>
      <c r="D3911" t="s">
        <v>18898</v>
      </c>
      <c r="E3911" t="s">
        <v>1263</v>
      </c>
      <c r="F3911" t="s">
        <v>430</v>
      </c>
      <c r="G3911" t="s">
        <v>15957</v>
      </c>
      <c r="H3911" t="s">
        <v>431</v>
      </c>
      <c r="I3911">
        <v>0</v>
      </c>
      <c r="J3911" t="s">
        <v>8315</v>
      </c>
      <c r="K3911" t="s">
        <v>11057</v>
      </c>
      <c r="L3911">
        <v>25901001</v>
      </c>
      <c r="M3911">
        <v>1020201730669</v>
      </c>
    </row>
    <row r="3912" spans="1:13" x14ac:dyDescent="0.25">
      <c r="A3912">
        <v>260008516</v>
      </c>
      <c r="B3912" t="s">
        <v>5071</v>
      </c>
      <c r="C3912" t="s">
        <v>5071</v>
      </c>
      <c r="D3912" t="s">
        <v>18933</v>
      </c>
      <c r="E3912" t="s">
        <v>5073</v>
      </c>
      <c r="F3912" t="s">
        <v>430</v>
      </c>
      <c r="G3912" t="s">
        <v>15957</v>
      </c>
      <c r="H3912" t="s">
        <v>431</v>
      </c>
      <c r="I3912">
        <v>0</v>
      </c>
      <c r="J3912" t="s">
        <v>8315</v>
      </c>
      <c r="K3912" t="s">
        <v>18991</v>
      </c>
      <c r="L3912">
        <v>26001001</v>
      </c>
      <c r="M3912">
        <v>1060260000646</v>
      </c>
    </row>
    <row r="3913" spans="1:13" x14ac:dyDescent="0.25">
      <c r="A3913">
        <v>262017940</v>
      </c>
      <c r="B3913" t="s">
        <v>19051</v>
      </c>
      <c r="C3913" t="s">
        <v>19051</v>
      </c>
      <c r="E3913" t="s">
        <v>2639</v>
      </c>
      <c r="F3913" t="s">
        <v>321</v>
      </c>
      <c r="G3913" t="s">
        <v>15957</v>
      </c>
      <c r="H3913" t="s">
        <v>431</v>
      </c>
      <c r="I3913">
        <v>0</v>
      </c>
      <c r="J3913" t="s">
        <v>8315</v>
      </c>
      <c r="K3913" t="s">
        <v>11316</v>
      </c>
      <c r="L3913">
        <v>26201001</v>
      </c>
      <c r="M3913">
        <v>1100262000959</v>
      </c>
    </row>
    <row r="3914" spans="1:13" x14ac:dyDescent="0.25">
      <c r="A3914">
        <v>263000106</v>
      </c>
      <c r="B3914" t="s">
        <v>6177</v>
      </c>
      <c r="C3914" t="s">
        <v>6177</v>
      </c>
      <c r="D3914" t="s">
        <v>17704</v>
      </c>
      <c r="E3914" t="s">
        <v>6179</v>
      </c>
      <c r="F3914" t="s">
        <v>430</v>
      </c>
      <c r="G3914" t="s">
        <v>15957</v>
      </c>
      <c r="H3914" t="s">
        <v>431</v>
      </c>
      <c r="I3914">
        <v>0</v>
      </c>
      <c r="J3914" t="s">
        <v>8315</v>
      </c>
      <c r="K3914" t="s">
        <v>11318</v>
      </c>
      <c r="L3914">
        <v>26301001</v>
      </c>
      <c r="M3914">
        <v>1140280410621</v>
      </c>
    </row>
    <row r="3915" spans="1:13" x14ac:dyDescent="0.25">
      <c r="A3915">
        <v>264004985</v>
      </c>
      <c r="B3915" t="s">
        <v>3277</v>
      </c>
      <c r="C3915" t="s">
        <v>3277</v>
      </c>
      <c r="E3915" t="s">
        <v>3279</v>
      </c>
      <c r="F3915" t="s">
        <v>430</v>
      </c>
      <c r="G3915" t="s">
        <v>15957</v>
      </c>
      <c r="H3915" t="s">
        <v>431</v>
      </c>
      <c r="I3915">
        <v>0</v>
      </c>
      <c r="J3915" t="s">
        <v>8315</v>
      </c>
      <c r="K3915" t="s">
        <v>11390</v>
      </c>
      <c r="L3915">
        <v>26401001</v>
      </c>
      <c r="M3915">
        <v>1020201884493</v>
      </c>
    </row>
    <row r="3916" spans="1:13" x14ac:dyDescent="0.25">
      <c r="A3916">
        <v>265027470</v>
      </c>
      <c r="B3916" t="s">
        <v>2831</v>
      </c>
      <c r="C3916" t="s">
        <v>2831</v>
      </c>
      <c r="E3916" t="s">
        <v>19153</v>
      </c>
      <c r="F3916" t="s">
        <v>2676</v>
      </c>
      <c r="G3916" t="s">
        <v>15957</v>
      </c>
      <c r="H3916" t="s">
        <v>431</v>
      </c>
      <c r="I3916">
        <v>0</v>
      </c>
      <c r="J3916" t="s">
        <v>8315</v>
      </c>
      <c r="K3916" t="s">
        <v>11562</v>
      </c>
      <c r="L3916">
        <v>26501001</v>
      </c>
      <c r="M3916">
        <v>1050203346621</v>
      </c>
    </row>
    <row r="3917" spans="1:13" x14ac:dyDescent="0.25">
      <c r="A3917">
        <v>266034745</v>
      </c>
      <c r="B3917" t="s">
        <v>3418</v>
      </c>
      <c r="C3917" t="s">
        <v>3418</v>
      </c>
      <c r="E3917" t="s">
        <v>3420</v>
      </c>
      <c r="F3917" t="s">
        <v>430</v>
      </c>
      <c r="G3917" t="s">
        <v>15957</v>
      </c>
      <c r="H3917" t="s">
        <v>431</v>
      </c>
      <c r="I3917">
        <v>0</v>
      </c>
      <c r="J3917" t="s">
        <v>8315</v>
      </c>
      <c r="K3917" t="s">
        <v>11689</v>
      </c>
      <c r="L3917">
        <v>26601001</v>
      </c>
      <c r="M3917">
        <v>1110266000591</v>
      </c>
    </row>
    <row r="3918" spans="1:13" x14ac:dyDescent="0.25">
      <c r="A3918">
        <v>267023866</v>
      </c>
      <c r="B3918" t="s">
        <v>19269</v>
      </c>
      <c r="C3918" t="s">
        <v>19269</v>
      </c>
      <c r="E3918" t="s">
        <v>3558</v>
      </c>
      <c r="F3918" t="s">
        <v>2676</v>
      </c>
      <c r="G3918" t="s">
        <v>15957</v>
      </c>
      <c r="H3918" t="s">
        <v>431</v>
      </c>
      <c r="I3918">
        <v>0</v>
      </c>
      <c r="J3918" t="s">
        <v>8315</v>
      </c>
      <c r="K3918" t="s">
        <v>11749</v>
      </c>
      <c r="L3918">
        <v>26701001</v>
      </c>
      <c r="M3918">
        <v>1210200005047</v>
      </c>
    </row>
    <row r="3919" spans="1:13" x14ac:dyDescent="0.25">
      <c r="A3919">
        <v>268039354</v>
      </c>
      <c r="B3919" t="s">
        <v>19372</v>
      </c>
      <c r="C3919" t="s">
        <v>19372</v>
      </c>
      <c r="E3919" t="s">
        <v>3041</v>
      </c>
      <c r="F3919" t="s">
        <v>430</v>
      </c>
      <c r="G3919" t="s">
        <v>15957</v>
      </c>
      <c r="H3919" t="s">
        <v>431</v>
      </c>
      <c r="I3919">
        <v>0</v>
      </c>
      <c r="J3919" t="s">
        <v>8315</v>
      </c>
      <c r="K3919" t="s">
        <v>11830</v>
      </c>
      <c r="L3919">
        <v>26801001</v>
      </c>
      <c r="M3919">
        <v>1050203467214</v>
      </c>
    </row>
    <row r="3920" spans="1:13" x14ac:dyDescent="0.25">
      <c r="A3920">
        <v>270007335</v>
      </c>
      <c r="B3920" t="s">
        <v>6216</v>
      </c>
      <c r="C3920" t="s">
        <v>6216</v>
      </c>
      <c r="D3920" t="s">
        <v>19477</v>
      </c>
      <c r="E3920" t="s">
        <v>6225</v>
      </c>
      <c r="F3920" t="s">
        <v>6219</v>
      </c>
      <c r="G3920" t="s">
        <v>15957</v>
      </c>
      <c r="H3920" t="s">
        <v>431</v>
      </c>
      <c r="I3920">
        <v>0</v>
      </c>
      <c r="J3920" t="s">
        <v>8315</v>
      </c>
      <c r="K3920" t="s">
        <v>12089</v>
      </c>
      <c r="L3920">
        <v>27001001</v>
      </c>
      <c r="M3920">
        <v>1020202282176</v>
      </c>
    </row>
    <row r="3921" spans="1:13" x14ac:dyDescent="0.25">
      <c r="A3921">
        <v>271010595</v>
      </c>
      <c r="B3921" t="s">
        <v>19592</v>
      </c>
      <c r="C3921" t="s">
        <v>19592</v>
      </c>
      <c r="D3921" t="s">
        <v>19533</v>
      </c>
      <c r="E3921" t="s">
        <v>6236</v>
      </c>
      <c r="F3921" t="s">
        <v>430</v>
      </c>
      <c r="G3921" t="s">
        <v>15957</v>
      </c>
      <c r="H3921" t="s">
        <v>431</v>
      </c>
      <c r="I3921">
        <v>0</v>
      </c>
      <c r="J3921" t="s">
        <v>8315</v>
      </c>
      <c r="K3921" t="s">
        <v>12214</v>
      </c>
      <c r="L3921">
        <v>27101001</v>
      </c>
      <c r="M3921">
        <v>1140280041549</v>
      </c>
    </row>
    <row r="3922" spans="1:13" x14ac:dyDescent="0.25">
      <c r="A3922">
        <v>274019596</v>
      </c>
      <c r="B3922" t="s">
        <v>4748</v>
      </c>
      <c r="C3922" t="s">
        <v>4748</v>
      </c>
      <c r="E3922" t="s">
        <v>12431</v>
      </c>
      <c r="F3922" t="s">
        <v>4749</v>
      </c>
      <c r="G3922" t="s">
        <v>15957</v>
      </c>
      <c r="H3922" t="s">
        <v>431</v>
      </c>
      <c r="I3922">
        <v>0</v>
      </c>
      <c r="J3922" t="s">
        <v>8315</v>
      </c>
      <c r="K3922" t="s">
        <v>12430</v>
      </c>
      <c r="L3922">
        <v>27401001</v>
      </c>
      <c r="M3922">
        <v>1020202559266</v>
      </c>
    </row>
    <row r="3923" spans="1:13" x14ac:dyDescent="0.25">
      <c r="A3923">
        <v>275917916</v>
      </c>
      <c r="B3923" t="s">
        <v>19707</v>
      </c>
      <c r="C3923" t="s">
        <v>19707</v>
      </c>
      <c r="E3923" t="s">
        <v>4166</v>
      </c>
      <c r="F3923" t="s">
        <v>321</v>
      </c>
      <c r="G3923" t="s">
        <v>15957</v>
      </c>
      <c r="H3923" t="s">
        <v>431</v>
      </c>
      <c r="I3923">
        <v>0</v>
      </c>
      <c r="J3923" t="s">
        <v>8315</v>
      </c>
      <c r="K3923" t="s">
        <v>19708</v>
      </c>
      <c r="L3923">
        <v>27801001</v>
      </c>
      <c r="M3923">
        <v>1190280019434</v>
      </c>
    </row>
    <row r="3924" spans="1:13" x14ac:dyDescent="0.25">
      <c r="A3924">
        <v>276097286</v>
      </c>
      <c r="B3924" t="s">
        <v>4506</v>
      </c>
      <c r="C3924" t="s">
        <v>4506</v>
      </c>
      <c r="E3924" t="s">
        <v>4508</v>
      </c>
      <c r="F3924" t="s">
        <v>4509</v>
      </c>
      <c r="G3924" t="s">
        <v>15957</v>
      </c>
      <c r="H3924" t="s">
        <v>431</v>
      </c>
      <c r="I3924">
        <v>0</v>
      </c>
      <c r="J3924" t="s">
        <v>8315</v>
      </c>
      <c r="K3924" t="s">
        <v>12742</v>
      </c>
      <c r="L3924">
        <v>27601001</v>
      </c>
      <c r="M3924">
        <v>1050204344035</v>
      </c>
    </row>
    <row r="3925" spans="1:13" x14ac:dyDescent="0.25">
      <c r="A3925">
        <v>279001426</v>
      </c>
      <c r="B3925" t="s">
        <v>2673</v>
      </c>
      <c r="C3925" t="s">
        <v>2673</v>
      </c>
      <c r="E3925" t="s">
        <v>2675</v>
      </c>
      <c r="F3925" t="s">
        <v>2676</v>
      </c>
      <c r="G3925" t="s">
        <v>15957</v>
      </c>
      <c r="H3925" t="s">
        <v>431</v>
      </c>
      <c r="I3925">
        <v>0</v>
      </c>
      <c r="J3925" t="s">
        <v>8315</v>
      </c>
      <c r="K3925" t="s">
        <v>13044</v>
      </c>
      <c r="L3925">
        <v>27901001</v>
      </c>
      <c r="M3925">
        <v>1040204932591</v>
      </c>
    </row>
    <row r="3926" spans="1:13" x14ac:dyDescent="0.25">
      <c r="A3926">
        <v>202001631</v>
      </c>
      <c r="B3926" t="s">
        <v>7937</v>
      </c>
      <c r="C3926" t="s">
        <v>7937</v>
      </c>
      <c r="D3926" t="s">
        <v>16093</v>
      </c>
      <c r="E3926" t="s">
        <v>7939</v>
      </c>
      <c r="F3926" t="s">
        <v>566</v>
      </c>
      <c r="G3926" t="s">
        <v>15957</v>
      </c>
      <c r="H3926" t="s">
        <v>82</v>
      </c>
      <c r="I3926">
        <v>0</v>
      </c>
      <c r="J3926" t="s">
        <v>8315</v>
      </c>
      <c r="K3926" t="s">
        <v>16096</v>
      </c>
      <c r="L3926">
        <v>20201001</v>
      </c>
      <c r="M3926">
        <v>1030202229155</v>
      </c>
    </row>
    <row r="3927" spans="1:13" x14ac:dyDescent="0.25">
      <c r="A3927">
        <v>204001161</v>
      </c>
      <c r="B3927" t="s">
        <v>7955</v>
      </c>
      <c r="C3927" t="s">
        <v>7955</v>
      </c>
      <c r="D3927" t="s">
        <v>16172</v>
      </c>
      <c r="E3927" t="s">
        <v>7957</v>
      </c>
      <c r="F3927" t="s">
        <v>321</v>
      </c>
      <c r="G3927" t="s">
        <v>15957</v>
      </c>
      <c r="H3927" t="s">
        <v>82</v>
      </c>
      <c r="I3927">
        <v>1</v>
      </c>
      <c r="J3927" t="s">
        <v>8315</v>
      </c>
      <c r="K3927" t="s">
        <v>16174</v>
      </c>
      <c r="L3927">
        <v>20401001</v>
      </c>
      <c r="M3927">
        <v>1020200939879</v>
      </c>
    </row>
    <row r="3928" spans="1:13" x14ac:dyDescent="0.25">
      <c r="A3928" t="s">
        <v>13232</v>
      </c>
      <c r="B3928" t="s">
        <v>13233</v>
      </c>
      <c r="C3928" t="s">
        <v>13233</v>
      </c>
      <c r="D3928" t="s">
        <v>16172</v>
      </c>
      <c r="E3928" t="s">
        <v>7957</v>
      </c>
      <c r="F3928" t="s">
        <v>321</v>
      </c>
      <c r="G3928" t="s">
        <v>15998</v>
      </c>
      <c r="H3928" t="s">
        <v>82</v>
      </c>
      <c r="J3928" t="s">
        <v>8315</v>
      </c>
      <c r="K3928" t="s">
        <v>16175</v>
      </c>
      <c r="L3928">
        <v>20401001</v>
      </c>
      <c r="M3928">
        <v>1020200939879</v>
      </c>
    </row>
    <row r="3929" spans="1:13" x14ac:dyDescent="0.25">
      <c r="A3929">
        <v>205000788</v>
      </c>
      <c r="B3929" t="s">
        <v>7943</v>
      </c>
      <c r="C3929" t="s">
        <v>7943</v>
      </c>
      <c r="D3929" t="s">
        <v>16222</v>
      </c>
      <c r="E3929" t="s">
        <v>7945</v>
      </c>
      <c r="F3929" t="s">
        <v>321</v>
      </c>
      <c r="G3929" t="s">
        <v>15957</v>
      </c>
      <c r="H3929" t="s">
        <v>82</v>
      </c>
      <c r="I3929">
        <v>3</v>
      </c>
      <c r="J3929" t="s">
        <v>8315</v>
      </c>
      <c r="K3929" t="s">
        <v>16223</v>
      </c>
      <c r="L3929">
        <v>20501001</v>
      </c>
      <c r="M3929">
        <v>1020201254105</v>
      </c>
    </row>
    <row r="3930" spans="1:13" x14ac:dyDescent="0.25">
      <c r="A3930" t="s">
        <v>13301</v>
      </c>
      <c r="B3930" t="s">
        <v>13302</v>
      </c>
      <c r="C3930" t="s">
        <v>13302</v>
      </c>
      <c r="D3930" t="s">
        <v>16222</v>
      </c>
      <c r="E3930" t="s">
        <v>7945</v>
      </c>
      <c r="F3930" t="s">
        <v>321</v>
      </c>
      <c r="G3930" t="s">
        <v>15998</v>
      </c>
      <c r="H3930" t="s">
        <v>82</v>
      </c>
      <c r="J3930" t="s">
        <v>8315</v>
      </c>
      <c r="K3930" t="s">
        <v>16224</v>
      </c>
      <c r="L3930">
        <v>20501001</v>
      </c>
      <c r="M3930">
        <v>1020201254105</v>
      </c>
    </row>
    <row r="3931" spans="1:13" x14ac:dyDescent="0.25">
      <c r="A3931" t="s">
        <v>13303</v>
      </c>
      <c r="B3931" t="s">
        <v>13304</v>
      </c>
      <c r="C3931" t="s">
        <v>13304</v>
      </c>
      <c r="D3931" t="s">
        <v>16222</v>
      </c>
      <c r="E3931" t="s">
        <v>7945</v>
      </c>
      <c r="F3931" t="s">
        <v>321</v>
      </c>
      <c r="G3931" t="s">
        <v>15998</v>
      </c>
      <c r="H3931" t="s">
        <v>82</v>
      </c>
      <c r="J3931" t="s">
        <v>8315</v>
      </c>
      <c r="K3931" t="s">
        <v>16225</v>
      </c>
      <c r="L3931">
        <v>20501001</v>
      </c>
      <c r="M3931">
        <v>1020201254105</v>
      </c>
    </row>
    <row r="3932" spans="1:13" x14ac:dyDescent="0.25">
      <c r="A3932" t="s">
        <v>13305</v>
      </c>
      <c r="B3932" t="s">
        <v>13306</v>
      </c>
      <c r="C3932" t="s">
        <v>13306</v>
      </c>
      <c r="D3932" t="s">
        <v>16222</v>
      </c>
      <c r="E3932" t="s">
        <v>7945</v>
      </c>
      <c r="F3932" t="s">
        <v>321</v>
      </c>
      <c r="G3932" t="s">
        <v>15998</v>
      </c>
      <c r="H3932" t="s">
        <v>82</v>
      </c>
      <c r="J3932" t="s">
        <v>8315</v>
      </c>
      <c r="K3932" t="s">
        <v>16226</v>
      </c>
      <c r="L3932">
        <v>20501001</v>
      </c>
      <c r="M3932">
        <v>1020201254105</v>
      </c>
    </row>
    <row r="3933" spans="1:13" x14ac:dyDescent="0.25">
      <c r="A3933">
        <v>208001155</v>
      </c>
      <c r="B3933" t="s">
        <v>7961</v>
      </c>
      <c r="C3933" t="s">
        <v>7961</v>
      </c>
      <c r="D3933" t="s">
        <v>16313</v>
      </c>
      <c r="E3933" t="s">
        <v>16315</v>
      </c>
      <c r="F3933" t="s">
        <v>325</v>
      </c>
      <c r="G3933" t="s">
        <v>15957</v>
      </c>
      <c r="H3933" t="s">
        <v>82</v>
      </c>
      <c r="I3933">
        <v>2</v>
      </c>
      <c r="J3933" t="s">
        <v>8315</v>
      </c>
      <c r="K3933" t="s">
        <v>16316</v>
      </c>
      <c r="L3933">
        <v>20801001</v>
      </c>
      <c r="M3933">
        <v>1020200626093</v>
      </c>
    </row>
    <row r="3934" spans="1:13" x14ac:dyDescent="0.25">
      <c r="A3934" t="s">
        <v>13375</v>
      </c>
      <c r="B3934" t="s">
        <v>13376</v>
      </c>
      <c r="C3934" t="s">
        <v>13376</v>
      </c>
      <c r="D3934" t="s">
        <v>16313</v>
      </c>
      <c r="E3934" t="s">
        <v>16315</v>
      </c>
      <c r="F3934" t="s">
        <v>325</v>
      </c>
      <c r="G3934" t="s">
        <v>15998</v>
      </c>
      <c r="H3934" t="s">
        <v>82</v>
      </c>
      <c r="J3934" t="s">
        <v>8315</v>
      </c>
      <c r="K3934" t="s">
        <v>16317</v>
      </c>
      <c r="L3934">
        <v>20801001</v>
      </c>
      <c r="M3934">
        <v>1020200626093</v>
      </c>
    </row>
    <row r="3935" spans="1:13" x14ac:dyDescent="0.25">
      <c r="A3935" t="s">
        <v>13377</v>
      </c>
      <c r="B3935" t="s">
        <v>13378</v>
      </c>
      <c r="C3935" t="s">
        <v>13378</v>
      </c>
      <c r="D3935" t="s">
        <v>16313</v>
      </c>
      <c r="E3935" t="s">
        <v>16315</v>
      </c>
      <c r="F3935" t="s">
        <v>325</v>
      </c>
      <c r="G3935" t="s">
        <v>15998</v>
      </c>
      <c r="H3935" t="s">
        <v>82</v>
      </c>
      <c r="J3935" t="s">
        <v>8315</v>
      </c>
      <c r="K3935" t="s">
        <v>16318</v>
      </c>
      <c r="L3935">
        <v>20801001</v>
      </c>
      <c r="M3935">
        <v>1020200626093</v>
      </c>
    </row>
    <row r="3936" spans="1:13" x14ac:dyDescent="0.25">
      <c r="A3936">
        <v>216002258</v>
      </c>
      <c r="B3936" t="s">
        <v>7982</v>
      </c>
      <c r="C3936" t="s">
        <v>7982</v>
      </c>
      <c r="D3936" t="s">
        <v>16595</v>
      </c>
      <c r="E3936" t="s">
        <v>7984</v>
      </c>
      <c r="F3936" t="s">
        <v>321</v>
      </c>
      <c r="G3936" t="s">
        <v>15957</v>
      </c>
      <c r="H3936" t="s">
        <v>82</v>
      </c>
      <c r="I3936">
        <v>2</v>
      </c>
      <c r="J3936" t="s">
        <v>8315</v>
      </c>
      <c r="K3936" t="s">
        <v>16597</v>
      </c>
      <c r="L3936">
        <v>21601001</v>
      </c>
      <c r="M3936">
        <v>1020200715655</v>
      </c>
    </row>
    <row r="3937" spans="1:13" x14ac:dyDescent="0.25">
      <c r="A3937" t="s">
        <v>13703</v>
      </c>
      <c r="B3937" t="s">
        <v>13704</v>
      </c>
      <c r="C3937" t="s">
        <v>13704</v>
      </c>
      <c r="D3937" t="s">
        <v>16595</v>
      </c>
      <c r="E3937" t="s">
        <v>7984</v>
      </c>
      <c r="F3937" t="s">
        <v>321</v>
      </c>
      <c r="G3937" t="s">
        <v>15998</v>
      </c>
      <c r="H3937" t="s">
        <v>82</v>
      </c>
      <c r="J3937" t="s">
        <v>8315</v>
      </c>
      <c r="K3937" t="s">
        <v>16598</v>
      </c>
      <c r="L3937">
        <v>21601001</v>
      </c>
      <c r="M3937">
        <v>1020200715655</v>
      </c>
    </row>
    <row r="3938" spans="1:13" x14ac:dyDescent="0.25">
      <c r="A3938" t="s">
        <v>13705</v>
      </c>
      <c r="B3938" t="s">
        <v>13706</v>
      </c>
      <c r="C3938" t="s">
        <v>13706</v>
      </c>
      <c r="D3938" t="s">
        <v>16595</v>
      </c>
      <c r="E3938" t="s">
        <v>7984</v>
      </c>
      <c r="F3938" t="s">
        <v>321</v>
      </c>
      <c r="G3938" t="s">
        <v>15998</v>
      </c>
      <c r="H3938" t="s">
        <v>82</v>
      </c>
      <c r="J3938" t="s">
        <v>8315</v>
      </c>
      <c r="K3938" t="s">
        <v>16599</v>
      </c>
      <c r="L3938">
        <v>21601001</v>
      </c>
      <c r="M3938">
        <v>1020200715655</v>
      </c>
    </row>
    <row r="3939" spans="1:13" x14ac:dyDescent="0.25">
      <c r="A3939">
        <v>220000768</v>
      </c>
      <c r="B3939" t="s">
        <v>8024</v>
      </c>
      <c r="C3939" t="s">
        <v>8024</v>
      </c>
      <c r="D3939" t="s">
        <v>16803</v>
      </c>
      <c r="E3939" t="s">
        <v>16804</v>
      </c>
      <c r="F3939" t="s">
        <v>325</v>
      </c>
      <c r="G3939" t="s">
        <v>15957</v>
      </c>
      <c r="H3939" t="s">
        <v>82</v>
      </c>
      <c r="I3939">
        <v>0</v>
      </c>
      <c r="J3939" t="s">
        <v>8315</v>
      </c>
      <c r="K3939" t="s">
        <v>16805</v>
      </c>
      <c r="L3939">
        <v>22001001</v>
      </c>
      <c r="M3939">
        <v>1020200785516</v>
      </c>
    </row>
    <row r="3940" spans="1:13" x14ac:dyDescent="0.25">
      <c r="A3940">
        <v>220004427</v>
      </c>
      <c r="B3940" t="s">
        <v>7985</v>
      </c>
      <c r="C3940" t="s">
        <v>7985</v>
      </c>
      <c r="D3940" t="s">
        <v>16803</v>
      </c>
      <c r="E3940" t="s">
        <v>7987</v>
      </c>
      <c r="F3940" t="s">
        <v>325</v>
      </c>
      <c r="G3940" t="s">
        <v>15957</v>
      </c>
      <c r="H3940" t="s">
        <v>82</v>
      </c>
      <c r="I3940">
        <v>5</v>
      </c>
      <c r="J3940" t="s">
        <v>8315</v>
      </c>
      <c r="K3940" t="s">
        <v>16815</v>
      </c>
      <c r="L3940">
        <v>22001001</v>
      </c>
      <c r="M3940">
        <v>1020200782799</v>
      </c>
    </row>
    <row r="3941" spans="1:13" x14ac:dyDescent="0.25">
      <c r="A3941" t="s">
        <v>13930</v>
      </c>
      <c r="B3941" t="s">
        <v>13931</v>
      </c>
      <c r="C3941" t="s">
        <v>13931</v>
      </c>
      <c r="D3941" t="s">
        <v>16803</v>
      </c>
      <c r="E3941" t="s">
        <v>7987</v>
      </c>
      <c r="F3941" t="s">
        <v>325</v>
      </c>
      <c r="G3941" t="s">
        <v>15998</v>
      </c>
      <c r="H3941" t="s">
        <v>82</v>
      </c>
      <c r="J3941" t="s">
        <v>8315</v>
      </c>
      <c r="K3941" t="s">
        <v>16816</v>
      </c>
      <c r="L3941">
        <v>22001001</v>
      </c>
      <c r="M3941">
        <v>1020200782799</v>
      </c>
    </row>
    <row r="3942" spans="1:13" x14ac:dyDescent="0.25">
      <c r="A3942" t="s">
        <v>13932</v>
      </c>
      <c r="B3942" t="s">
        <v>13933</v>
      </c>
      <c r="C3942" t="s">
        <v>13933</v>
      </c>
      <c r="D3942" t="s">
        <v>16803</v>
      </c>
      <c r="E3942" t="s">
        <v>7987</v>
      </c>
      <c r="F3942" t="s">
        <v>325</v>
      </c>
      <c r="G3942" t="s">
        <v>15998</v>
      </c>
      <c r="H3942" t="s">
        <v>82</v>
      </c>
      <c r="J3942" t="s">
        <v>8315</v>
      </c>
      <c r="K3942" t="s">
        <v>16817</v>
      </c>
      <c r="L3942">
        <v>22001001</v>
      </c>
      <c r="M3942">
        <v>1020200782799</v>
      </c>
    </row>
    <row r="3943" spans="1:13" x14ac:dyDescent="0.25">
      <c r="A3943" t="s">
        <v>13934</v>
      </c>
      <c r="B3943" t="s">
        <v>13935</v>
      </c>
      <c r="C3943" t="s">
        <v>13935</v>
      </c>
      <c r="D3943" t="s">
        <v>16803</v>
      </c>
      <c r="E3943" t="s">
        <v>7987</v>
      </c>
      <c r="F3943" t="s">
        <v>325</v>
      </c>
      <c r="G3943" t="s">
        <v>15998</v>
      </c>
      <c r="H3943" t="s">
        <v>82</v>
      </c>
      <c r="J3943" t="s">
        <v>8315</v>
      </c>
      <c r="K3943" t="s">
        <v>16818</v>
      </c>
      <c r="L3943">
        <v>22001001</v>
      </c>
      <c r="M3943">
        <v>1020200782799</v>
      </c>
    </row>
    <row r="3944" spans="1:13" x14ac:dyDescent="0.25">
      <c r="A3944" t="s">
        <v>13936</v>
      </c>
      <c r="B3944" t="s">
        <v>13937</v>
      </c>
      <c r="C3944" t="s">
        <v>13937</v>
      </c>
      <c r="D3944" t="s">
        <v>16803</v>
      </c>
      <c r="E3944" t="s">
        <v>7987</v>
      </c>
      <c r="F3944" t="s">
        <v>325</v>
      </c>
      <c r="G3944" t="s">
        <v>15998</v>
      </c>
      <c r="H3944" t="s">
        <v>82</v>
      </c>
      <c r="J3944" t="s">
        <v>8315</v>
      </c>
      <c r="K3944" t="s">
        <v>16819</v>
      </c>
      <c r="L3944">
        <v>22001001</v>
      </c>
      <c r="M3944">
        <v>1020200782799</v>
      </c>
    </row>
    <row r="3945" spans="1:13" x14ac:dyDescent="0.25">
      <c r="A3945" t="s">
        <v>13938</v>
      </c>
      <c r="B3945" t="s">
        <v>13939</v>
      </c>
      <c r="C3945" t="s">
        <v>13939</v>
      </c>
      <c r="D3945" t="s">
        <v>16803</v>
      </c>
      <c r="E3945" t="s">
        <v>7987</v>
      </c>
      <c r="F3945" t="s">
        <v>325</v>
      </c>
      <c r="G3945" t="s">
        <v>15998</v>
      </c>
      <c r="H3945" t="s">
        <v>82</v>
      </c>
      <c r="J3945" t="s">
        <v>8315</v>
      </c>
      <c r="K3945" t="s">
        <v>16820</v>
      </c>
      <c r="L3945">
        <v>22001001</v>
      </c>
      <c r="M3945">
        <v>1020200782799</v>
      </c>
    </row>
    <row r="3946" spans="1:13" x14ac:dyDescent="0.25">
      <c r="A3946" t="s">
        <v>13940</v>
      </c>
      <c r="B3946" t="s">
        <v>13941</v>
      </c>
      <c r="C3946" t="s">
        <v>13941</v>
      </c>
      <c r="D3946" t="s">
        <v>16803</v>
      </c>
      <c r="E3946" t="s">
        <v>7987</v>
      </c>
      <c r="F3946" t="s">
        <v>325</v>
      </c>
      <c r="G3946" t="s">
        <v>15998</v>
      </c>
      <c r="H3946" t="s">
        <v>82</v>
      </c>
      <c r="J3946" t="s">
        <v>8416</v>
      </c>
      <c r="K3946" t="s">
        <v>13942</v>
      </c>
      <c r="L3946">
        <v>22001001</v>
      </c>
      <c r="M3946">
        <v>1020200782799</v>
      </c>
    </row>
    <row r="3947" spans="1:13" x14ac:dyDescent="0.25">
      <c r="A3947">
        <v>222002513</v>
      </c>
      <c r="B3947" t="s">
        <v>7997</v>
      </c>
      <c r="C3947" t="s">
        <v>7997</v>
      </c>
      <c r="D3947" t="s">
        <v>16887</v>
      </c>
      <c r="E3947" t="s">
        <v>7999</v>
      </c>
      <c r="F3947" t="s">
        <v>321</v>
      </c>
      <c r="G3947" t="s">
        <v>15957</v>
      </c>
      <c r="H3947" t="s">
        <v>82</v>
      </c>
      <c r="I3947">
        <v>0</v>
      </c>
      <c r="J3947" t="s">
        <v>8315</v>
      </c>
      <c r="K3947" t="s">
        <v>16888</v>
      </c>
      <c r="L3947">
        <v>22201001</v>
      </c>
      <c r="M3947">
        <v>1020201042707</v>
      </c>
    </row>
    <row r="3948" spans="1:13" x14ac:dyDescent="0.25">
      <c r="A3948">
        <v>223000727</v>
      </c>
      <c r="B3948" t="s">
        <v>7994</v>
      </c>
      <c r="C3948" t="s">
        <v>7994</v>
      </c>
      <c r="D3948" t="s">
        <v>16955</v>
      </c>
      <c r="E3948" t="s">
        <v>7996</v>
      </c>
      <c r="F3948" t="s">
        <v>325</v>
      </c>
      <c r="G3948" t="s">
        <v>15957</v>
      </c>
      <c r="H3948" t="s">
        <v>82</v>
      </c>
      <c r="I3948">
        <v>0</v>
      </c>
      <c r="J3948" t="s">
        <v>8315</v>
      </c>
      <c r="K3948" t="s">
        <v>16956</v>
      </c>
      <c r="L3948">
        <v>22301001</v>
      </c>
      <c r="M3948">
        <v>1020201546903</v>
      </c>
    </row>
    <row r="3949" spans="1:13" x14ac:dyDescent="0.25">
      <c r="A3949">
        <v>225003480</v>
      </c>
      <c r="B3949" t="s">
        <v>7946</v>
      </c>
      <c r="C3949" t="s">
        <v>7946</v>
      </c>
      <c r="D3949" t="s">
        <v>17128</v>
      </c>
      <c r="E3949" t="s">
        <v>7948</v>
      </c>
      <c r="F3949" t="s">
        <v>321</v>
      </c>
      <c r="G3949" t="s">
        <v>15957</v>
      </c>
      <c r="H3949" t="s">
        <v>82</v>
      </c>
      <c r="I3949">
        <v>2</v>
      </c>
      <c r="J3949" t="s">
        <v>8315</v>
      </c>
      <c r="K3949" t="s">
        <v>17129</v>
      </c>
      <c r="L3949">
        <v>22501001</v>
      </c>
      <c r="M3949">
        <v>1020201756794</v>
      </c>
    </row>
    <row r="3950" spans="1:13" x14ac:dyDescent="0.25">
      <c r="A3950" t="s">
        <v>14128</v>
      </c>
      <c r="B3950" t="s">
        <v>14129</v>
      </c>
      <c r="C3950" t="s">
        <v>14129</v>
      </c>
      <c r="D3950" t="s">
        <v>17128</v>
      </c>
      <c r="E3950" t="s">
        <v>7948</v>
      </c>
      <c r="F3950" t="s">
        <v>321</v>
      </c>
      <c r="G3950" t="s">
        <v>15998</v>
      </c>
      <c r="H3950" t="s">
        <v>82</v>
      </c>
      <c r="J3950" t="s">
        <v>8315</v>
      </c>
      <c r="K3950" t="s">
        <v>17130</v>
      </c>
      <c r="L3950">
        <v>22501001</v>
      </c>
      <c r="M3950">
        <v>1020201756794</v>
      </c>
    </row>
    <row r="3951" spans="1:13" x14ac:dyDescent="0.25">
      <c r="A3951" t="s">
        <v>14130</v>
      </c>
      <c r="B3951" t="s">
        <v>14131</v>
      </c>
      <c r="C3951" t="s">
        <v>14131</v>
      </c>
      <c r="D3951" t="s">
        <v>17128</v>
      </c>
      <c r="E3951" t="s">
        <v>7948</v>
      </c>
      <c r="F3951" t="s">
        <v>321</v>
      </c>
      <c r="G3951" t="s">
        <v>15998</v>
      </c>
      <c r="H3951" t="s">
        <v>82</v>
      </c>
      <c r="J3951" t="s">
        <v>8315</v>
      </c>
      <c r="K3951" t="s">
        <v>17131</v>
      </c>
      <c r="L3951">
        <v>22501001</v>
      </c>
      <c r="M3951">
        <v>1020201756794</v>
      </c>
    </row>
    <row r="3952" spans="1:13" x14ac:dyDescent="0.25">
      <c r="A3952">
        <v>234001105</v>
      </c>
      <c r="B3952" t="s">
        <v>8015</v>
      </c>
      <c r="C3952" t="s">
        <v>8015</v>
      </c>
      <c r="D3952" t="s">
        <v>17660</v>
      </c>
      <c r="E3952" t="s">
        <v>17661</v>
      </c>
      <c r="F3952" t="s">
        <v>321</v>
      </c>
      <c r="G3952" t="s">
        <v>15957</v>
      </c>
      <c r="H3952" t="s">
        <v>82</v>
      </c>
      <c r="I3952">
        <v>0</v>
      </c>
      <c r="J3952" t="s">
        <v>8315</v>
      </c>
      <c r="K3952" t="s">
        <v>17662</v>
      </c>
      <c r="L3952">
        <v>23401001</v>
      </c>
      <c r="M3952">
        <v>1020201382365</v>
      </c>
    </row>
    <row r="3953" spans="1:13" x14ac:dyDescent="0.25">
      <c r="A3953">
        <v>234001754</v>
      </c>
      <c r="B3953" t="s">
        <v>8012</v>
      </c>
      <c r="C3953" t="s">
        <v>8012</v>
      </c>
      <c r="D3953" t="s">
        <v>17660</v>
      </c>
      <c r="E3953" t="s">
        <v>8014</v>
      </c>
      <c r="F3953" t="s">
        <v>321</v>
      </c>
      <c r="G3953" t="s">
        <v>15957</v>
      </c>
      <c r="H3953" t="s">
        <v>82</v>
      </c>
      <c r="I3953">
        <v>0</v>
      </c>
      <c r="J3953" t="s">
        <v>8315</v>
      </c>
      <c r="K3953" t="s">
        <v>17663</v>
      </c>
      <c r="L3953">
        <v>23401001</v>
      </c>
      <c r="M3953">
        <v>1020201382376</v>
      </c>
    </row>
    <row r="3954" spans="1:13" x14ac:dyDescent="0.25">
      <c r="A3954">
        <v>237000685</v>
      </c>
      <c r="B3954" t="s">
        <v>8027</v>
      </c>
      <c r="C3954" t="s">
        <v>8027</v>
      </c>
      <c r="D3954" t="s">
        <v>17773</v>
      </c>
      <c r="E3954" t="s">
        <v>8029</v>
      </c>
      <c r="F3954" t="s">
        <v>321</v>
      </c>
      <c r="G3954" t="s">
        <v>15957</v>
      </c>
      <c r="H3954" t="s">
        <v>82</v>
      </c>
      <c r="I3954">
        <v>0</v>
      </c>
      <c r="J3954" t="s">
        <v>8315</v>
      </c>
      <c r="K3954" t="s">
        <v>10063</v>
      </c>
      <c r="L3954">
        <v>23701001</v>
      </c>
      <c r="M3954">
        <v>1020201684667</v>
      </c>
    </row>
    <row r="3955" spans="1:13" x14ac:dyDescent="0.25">
      <c r="A3955">
        <v>242000987</v>
      </c>
      <c r="B3955" t="s">
        <v>8075</v>
      </c>
      <c r="C3955" t="s">
        <v>8075</v>
      </c>
      <c r="D3955" t="s">
        <v>18107</v>
      </c>
      <c r="E3955" t="s">
        <v>8077</v>
      </c>
      <c r="F3955" t="s">
        <v>321</v>
      </c>
      <c r="G3955" t="s">
        <v>15957</v>
      </c>
      <c r="H3955" t="s">
        <v>82</v>
      </c>
      <c r="I3955">
        <v>2</v>
      </c>
      <c r="J3955" t="s">
        <v>8315</v>
      </c>
      <c r="K3955" t="s">
        <v>18108</v>
      </c>
      <c r="L3955">
        <v>24201001</v>
      </c>
      <c r="M3955">
        <v>1020201256437</v>
      </c>
    </row>
    <row r="3956" spans="1:13" x14ac:dyDescent="0.25">
      <c r="A3956" t="s">
        <v>15097</v>
      </c>
      <c r="B3956" t="s">
        <v>15098</v>
      </c>
      <c r="C3956" t="s">
        <v>15098</v>
      </c>
      <c r="D3956" t="s">
        <v>18107</v>
      </c>
      <c r="E3956" t="s">
        <v>8077</v>
      </c>
      <c r="F3956" t="s">
        <v>321</v>
      </c>
      <c r="G3956" t="s">
        <v>15998</v>
      </c>
      <c r="H3956" t="s">
        <v>82</v>
      </c>
      <c r="J3956" t="s">
        <v>8315</v>
      </c>
      <c r="K3956" t="s">
        <v>18109</v>
      </c>
      <c r="L3956">
        <v>24201001</v>
      </c>
      <c r="M3956">
        <v>1020201256437</v>
      </c>
    </row>
    <row r="3957" spans="1:13" x14ac:dyDescent="0.25">
      <c r="A3957" t="s">
        <v>15099</v>
      </c>
      <c r="B3957" t="s">
        <v>15100</v>
      </c>
      <c r="C3957" t="s">
        <v>15100</v>
      </c>
      <c r="D3957" t="s">
        <v>18107</v>
      </c>
      <c r="E3957" t="s">
        <v>8077</v>
      </c>
      <c r="F3957" t="s">
        <v>321</v>
      </c>
      <c r="G3957" t="s">
        <v>15998</v>
      </c>
      <c r="H3957" t="s">
        <v>82</v>
      </c>
      <c r="J3957" t="s">
        <v>8315</v>
      </c>
      <c r="K3957" t="s">
        <v>18110</v>
      </c>
      <c r="L3957">
        <v>24201001</v>
      </c>
      <c r="M3957">
        <v>1020201256437</v>
      </c>
    </row>
    <row r="3958" spans="1:13" x14ac:dyDescent="0.25">
      <c r="A3958">
        <v>245002260</v>
      </c>
      <c r="B3958" t="s">
        <v>7949</v>
      </c>
      <c r="C3958" t="s">
        <v>7949</v>
      </c>
      <c r="D3958" t="s">
        <v>18246</v>
      </c>
      <c r="E3958" t="s">
        <v>7951</v>
      </c>
      <c r="F3958" t="s">
        <v>321</v>
      </c>
      <c r="G3958" t="s">
        <v>15957</v>
      </c>
      <c r="H3958" t="s">
        <v>82</v>
      </c>
      <c r="I3958">
        <v>2</v>
      </c>
      <c r="J3958" t="s">
        <v>8315</v>
      </c>
      <c r="K3958" t="s">
        <v>18247</v>
      </c>
      <c r="L3958">
        <v>24501001</v>
      </c>
      <c r="M3958">
        <v>1020201301670</v>
      </c>
    </row>
    <row r="3959" spans="1:13" x14ac:dyDescent="0.25">
      <c r="A3959" t="s">
        <v>15200</v>
      </c>
      <c r="B3959" t="s">
        <v>15201</v>
      </c>
      <c r="C3959" t="s">
        <v>15201</v>
      </c>
      <c r="D3959" t="s">
        <v>18246</v>
      </c>
      <c r="E3959" t="s">
        <v>7951</v>
      </c>
      <c r="F3959" t="s">
        <v>321</v>
      </c>
      <c r="G3959" t="s">
        <v>15998</v>
      </c>
      <c r="H3959" t="s">
        <v>82</v>
      </c>
      <c r="J3959" t="s">
        <v>8315</v>
      </c>
      <c r="K3959" t="s">
        <v>18248</v>
      </c>
      <c r="L3959">
        <v>24501001</v>
      </c>
      <c r="M3959">
        <v>1020201301670</v>
      </c>
    </row>
    <row r="3960" spans="1:13" x14ac:dyDescent="0.25">
      <c r="A3960" t="s">
        <v>15202</v>
      </c>
      <c r="B3960" t="s">
        <v>15203</v>
      </c>
      <c r="C3960" t="s">
        <v>15203</v>
      </c>
      <c r="D3960" t="s">
        <v>18246</v>
      </c>
      <c r="E3960" t="s">
        <v>7951</v>
      </c>
      <c r="F3960" t="s">
        <v>321</v>
      </c>
      <c r="G3960" t="s">
        <v>15998</v>
      </c>
      <c r="H3960" t="s">
        <v>82</v>
      </c>
      <c r="J3960" t="s">
        <v>8315</v>
      </c>
      <c r="K3960" t="s">
        <v>18249</v>
      </c>
      <c r="L3960">
        <v>24501001</v>
      </c>
      <c r="M3960">
        <v>1020201301670</v>
      </c>
    </row>
    <row r="3961" spans="1:13" x14ac:dyDescent="0.25">
      <c r="A3961">
        <v>248004794</v>
      </c>
      <c r="B3961" t="s">
        <v>7940</v>
      </c>
      <c r="C3961" t="s">
        <v>7940</v>
      </c>
      <c r="D3961" t="s">
        <v>18399</v>
      </c>
      <c r="E3961" t="s">
        <v>7942</v>
      </c>
      <c r="F3961" t="s">
        <v>321</v>
      </c>
      <c r="G3961" t="s">
        <v>15957</v>
      </c>
      <c r="H3961" t="s">
        <v>82</v>
      </c>
      <c r="I3961">
        <v>0</v>
      </c>
      <c r="J3961" t="s">
        <v>8315</v>
      </c>
      <c r="K3961" t="s">
        <v>18494</v>
      </c>
      <c r="L3961">
        <v>24801001</v>
      </c>
      <c r="M3961">
        <v>1030202126492</v>
      </c>
    </row>
    <row r="3962" spans="1:13" x14ac:dyDescent="0.25">
      <c r="A3962">
        <v>254001946</v>
      </c>
      <c r="B3962" t="s">
        <v>7991</v>
      </c>
      <c r="C3962" t="s">
        <v>7991</v>
      </c>
      <c r="D3962" t="s">
        <v>18676</v>
      </c>
      <c r="E3962" t="s">
        <v>7993</v>
      </c>
      <c r="F3962" t="s">
        <v>321</v>
      </c>
      <c r="G3962" t="s">
        <v>15957</v>
      </c>
      <c r="H3962" t="s">
        <v>82</v>
      </c>
      <c r="I3962">
        <v>3</v>
      </c>
      <c r="J3962" t="s">
        <v>8315</v>
      </c>
      <c r="K3962" t="s">
        <v>10705</v>
      </c>
      <c r="L3962">
        <v>25401001</v>
      </c>
      <c r="M3962">
        <v>1020201545264</v>
      </c>
    </row>
    <row r="3963" spans="1:13" x14ac:dyDescent="0.25">
      <c r="A3963" t="s">
        <v>15496</v>
      </c>
      <c r="B3963" t="s">
        <v>15497</v>
      </c>
      <c r="C3963" t="s">
        <v>15497</v>
      </c>
      <c r="D3963" t="s">
        <v>18676</v>
      </c>
      <c r="E3963" t="s">
        <v>7993</v>
      </c>
      <c r="F3963" t="s">
        <v>321</v>
      </c>
      <c r="G3963" t="s">
        <v>15998</v>
      </c>
      <c r="H3963" t="s">
        <v>82</v>
      </c>
      <c r="J3963" t="s">
        <v>8315</v>
      </c>
      <c r="K3963" t="s">
        <v>16033</v>
      </c>
      <c r="L3963">
        <v>25401001</v>
      </c>
      <c r="M3963">
        <v>1020201545264</v>
      </c>
    </row>
    <row r="3964" spans="1:13" x14ac:dyDescent="0.25">
      <c r="A3964" t="s">
        <v>15498</v>
      </c>
      <c r="B3964" t="s">
        <v>15499</v>
      </c>
      <c r="C3964" t="s">
        <v>15499</v>
      </c>
      <c r="D3964" t="s">
        <v>18676</v>
      </c>
      <c r="E3964" t="s">
        <v>7993</v>
      </c>
      <c r="F3964" t="s">
        <v>321</v>
      </c>
      <c r="G3964" t="s">
        <v>15998</v>
      </c>
      <c r="H3964" t="s">
        <v>82</v>
      </c>
      <c r="J3964" t="s">
        <v>8315</v>
      </c>
      <c r="K3964" t="s">
        <v>18677</v>
      </c>
      <c r="L3964">
        <v>25401001</v>
      </c>
      <c r="M3964">
        <v>1020201545264</v>
      </c>
    </row>
    <row r="3965" spans="1:13" x14ac:dyDescent="0.25">
      <c r="A3965" t="s">
        <v>15500</v>
      </c>
      <c r="B3965" t="s">
        <v>15501</v>
      </c>
      <c r="C3965" t="s">
        <v>15501</v>
      </c>
      <c r="D3965" t="s">
        <v>18676</v>
      </c>
      <c r="E3965" t="s">
        <v>7993</v>
      </c>
      <c r="F3965" t="s">
        <v>321</v>
      </c>
      <c r="G3965" t="s">
        <v>15998</v>
      </c>
      <c r="H3965" t="s">
        <v>82</v>
      </c>
      <c r="J3965" t="s">
        <v>8315</v>
      </c>
      <c r="K3965" t="s">
        <v>18678</v>
      </c>
      <c r="L3965">
        <v>25401001</v>
      </c>
      <c r="M3965">
        <v>1020201545264</v>
      </c>
    </row>
    <row r="3966" spans="1:13" x14ac:dyDescent="0.25">
      <c r="A3966">
        <v>255002406</v>
      </c>
      <c r="B3966" t="s">
        <v>7970</v>
      </c>
      <c r="C3966" t="s">
        <v>7970</v>
      </c>
      <c r="D3966" t="s">
        <v>18747</v>
      </c>
      <c r="E3966" t="s">
        <v>7972</v>
      </c>
      <c r="F3966" t="s">
        <v>321</v>
      </c>
      <c r="G3966" t="s">
        <v>15957</v>
      </c>
      <c r="H3966" t="s">
        <v>82</v>
      </c>
      <c r="I3966">
        <v>0</v>
      </c>
      <c r="J3966" t="s">
        <v>8315</v>
      </c>
      <c r="K3966" t="s">
        <v>10776</v>
      </c>
      <c r="L3966">
        <v>25501001</v>
      </c>
      <c r="M3966">
        <v>1020201580299</v>
      </c>
    </row>
    <row r="3967" spans="1:13" x14ac:dyDescent="0.25">
      <c r="A3967">
        <v>255003618</v>
      </c>
      <c r="B3967" t="s">
        <v>18748</v>
      </c>
      <c r="C3967" t="s">
        <v>18748</v>
      </c>
      <c r="D3967" t="s">
        <v>18747</v>
      </c>
      <c r="E3967" t="s">
        <v>8145</v>
      </c>
      <c r="F3967" t="s">
        <v>321</v>
      </c>
      <c r="G3967" t="s">
        <v>15957</v>
      </c>
      <c r="H3967" t="s">
        <v>82</v>
      </c>
      <c r="I3967">
        <v>0</v>
      </c>
      <c r="J3967" t="s">
        <v>8315</v>
      </c>
      <c r="K3967" t="s">
        <v>10778</v>
      </c>
      <c r="L3967">
        <v>25501001</v>
      </c>
      <c r="M3967">
        <v>1020201578616</v>
      </c>
    </row>
    <row r="3968" spans="1:13" x14ac:dyDescent="0.25">
      <c r="A3968">
        <v>255008768</v>
      </c>
      <c r="B3968" t="s">
        <v>7973</v>
      </c>
      <c r="C3968" t="s">
        <v>7973</v>
      </c>
      <c r="D3968" t="s">
        <v>18747</v>
      </c>
      <c r="E3968" t="s">
        <v>7975</v>
      </c>
      <c r="F3968" t="s">
        <v>325</v>
      </c>
      <c r="G3968" t="s">
        <v>15957</v>
      </c>
      <c r="H3968" t="s">
        <v>82</v>
      </c>
      <c r="I3968">
        <v>3</v>
      </c>
      <c r="J3968" t="s">
        <v>8315</v>
      </c>
      <c r="K3968" t="s">
        <v>10792</v>
      </c>
      <c r="L3968">
        <v>25501001</v>
      </c>
      <c r="M3968">
        <v>1020201579133</v>
      </c>
    </row>
    <row r="3969" spans="1:13" x14ac:dyDescent="0.25">
      <c r="A3969" t="s">
        <v>15593</v>
      </c>
      <c r="B3969" t="s">
        <v>15594</v>
      </c>
      <c r="C3969" t="s">
        <v>15594</v>
      </c>
      <c r="D3969" t="s">
        <v>18747</v>
      </c>
      <c r="E3969" t="s">
        <v>7975</v>
      </c>
      <c r="F3969" t="s">
        <v>325</v>
      </c>
      <c r="G3969" t="s">
        <v>15998</v>
      </c>
      <c r="H3969" t="s">
        <v>82</v>
      </c>
      <c r="J3969" t="s">
        <v>8315</v>
      </c>
      <c r="K3969" t="s">
        <v>15595</v>
      </c>
      <c r="L3969">
        <v>25501001</v>
      </c>
      <c r="M3969">
        <v>1020201579133</v>
      </c>
    </row>
    <row r="3970" spans="1:13" x14ac:dyDescent="0.25">
      <c r="A3970" t="s">
        <v>15596</v>
      </c>
      <c r="B3970" t="s">
        <v>15597</v>
      </c>
      <c r="C3970" t="s">
        <v>15597</v>
      </c>
      <c r="D3970" t="s">
        <v>18747</v>
      </c>
      <c r="E3970" t="s">
        <v>7975</v>
      </c>
      <c r="F3970" t="s">
        <v>325</v>
      </c>
      <c r="G3970" t="s">
        <v>15998</v>
      </c>
      <c r="H3970" t="s">
        <v>82</v>
      </c>
      <c r="J3970" t="s">
        <v>8315</v>
      </c>
      <c r="K3970" t="s">
        <v>18752</v>
      </c>
      <c r="L3970">
        <v>25501001</v>
      </c>
      <c r="M3970">
        <v>1020201579133</v>
      </c>
    </row>
    <row r="3971" spans="1:13" x14ac:dyDescent="0.25">
      <c r="A3971" t="s">
        <v>15598</v>
      </c>
      <c r="B3971" t="s">
        <v>15599</v>
      </c>
      <c r="C3971" t="s">
        <v>15599</v>
      </c>
      <c r="D3971" t="s">
        <v>18747</v>
      </c>
      <c r="E3971" t="s">
        <v>7975</v>
      </c>
      <c r="F3971" t="s">
        <v>325</v>
      </c>
      <c r="G3971" t="s">
        <v>15998</v>
      </c>
      <c r="H3971" t="s">
        <v>82</v>
      </c>
      <c r="J3971" t="s">
        <v>8315</v>
      </c>
      <c r="K3971" t="s">
        <v>18753</v>
      </c>
      <c r="L3971">
        <v>25501001</v>
      </c>
      <c r="M3971">
        <v>1020201579133</v>
      </c>
    </row>
    <row r="3972" spans="1:13" x14ac:dyDescent="0.25">
      <c r="A3972">
        <v>256003843</v>
      </c>
      <c r="B3972" t="s">
        <v>7976</v>
      </c>
      <c r="C3972" t="s">
        <v>7976</v>
      </c>
      <c r="D3972" t="s">
        <v>16416</v>
      </c>
      <c r="E3972" t="s">
        <v>18810</v>
      </c>
      <c r="F3972" t="s">
        <v>325</v>
      </c>
      <c r="G3972" t="s">
        <v>15957</v>
      </c>
      <c r="H3972" t="s">
        <v>82</v>
      </c>
      <c r="I3972">
        <v>0</v>
      </c>
      <c r="J3972" t="s">
        <v>8315</v>
      </c>
      <c r="K3972" t="s">
        <v>10876</v>
      </c>
      <c r="L3972">
        <v>25601001</v>
      </c>
      <c r="M3972">
        <v>1020201624960</v>
      </c>
    </row>
    <row r="3973" spans="1:13" x14ac:dyDescent="0.25">
      <c r="A3973">
        <v>256005590</v>
      </c>
      <c r="B3973" t="s">
        <v>7979</v>
      </c>
      <c r="C3973" t="s">
        <v>7979</v>
      </c>
      <c r="D3973" t="s">
        <v>16416</v>
      </c>
      <c r="E3973" t="s">
        <v>7981</v>
      </c>
      <c r="F3973" t="s">
        <v>321</v>
      </c>
      <c r="G3973" t="s">
        <v>15957</v>
      </c>
      <c r="H3973" t="s">
        <v>82</v>
      </c>
      <c r="I3973">
        <v>0</v>
      </c>
      <c r="J3973" t="s">
        <v>8315</v>
      </c>
      <c r="K3973" t="s">
        <v>10877</v>
      </c>
      <c r="L3973">
        <v>25601001</v>
      </c>
      <c r="M3973">
        <v>1030202047435</v>
      </c>
    </row>
    <row r="3974" spans="1:13" x14ac:dyDescent="0.25">
      <c r="A3974">
        <v>256006403</v>
      </c>
      <c r="B3974" t="s">
        <v>18812</v>
      </c>
      <c r="C3974" t="s">
        <v>18812</v>
      </c>
      <c r="D3974" t="s">
        <v>16416</v>
      </c>
      <c r="E3974" t="s">
        <v>8147</v>
      </c>
      <c r="F3974" t="s">
        <v>321</v>
      </c>
      <c r="G3974" t="s">
        <v>15957</v>
      </c>
      <c r="H3974" t="s">
        <v>82</v>
      </c>
      <c r="I3974">
        <v>1</v>
      </c>
      <c r="J3974" t="s">
        <v>8315</v>
      </c>
      <c r="K3974" t="s">
        <v>10881</v>
      </c>
      <c r="L3974">
        <v>25601001</v>
      </c>
      <c r="M3974">
        <v>1030202045367</v>
      </c>
    </row>
    <row r="3975" spans="1:13" x14ac:dyDescent="0.25">
      <c r="A3975" t="s">
        <v>15607</v>
      </c>
      <c r="B3975" t="s">
        <v>15608</v>
      </c>
      <c r="C3975" t="s">
        <v>15608</v>
      </c>
      <c r="D3975" t="s">
        <v>16416</v>
      </c>
      <c r="E3975" t="s">
        <v>8147</v>
      </c>
      <c r="F3975" t="s">
        <v>321</v>
      </c>
      <c r="G3975" t="s">
        <v>15998</v>
      </c>
      <c r="H3975" t="s">
        <v>82</v>
      </c>
      <c r="J3975" t="s">
        <v>8315</v>
      </c>
      <c r="K3975" t="s">
        <v>15609</v>
      </c>
      <c r="L3975">
        <v>25601001</v>
      </c>
      <c r="M3975">
        <v>1030202045367</v>
      </c>
    </row>
    <row r="3976" spans="1:13" x14ac:dyDescent="0.25">
      <c r="A3976">
        <v>257000933</v>
      </c>
      <c r="B3976" t="s">
        <v>7964</v>
      </c>
      <c r="C3976" t="s">
        <v>7964</v>
      </c>
      <c r="D3976" t="s">
        <v>16522</v>
      </c>
      <c r="E3976" t="s">
        <v>7966</v>
      </c>
      <c r="F3976" t="s">
        <v>321</v>
      </c>
      <c r="G3976" t="s">
        <v>15957</v>
      </c>
      <c r="H3976" t="s">
        <v>82</v>
      </c>
      <c r="I3976">
        <v>0</v>
      </c>
      <c r="J3976" t="s">
        <v>8315</v>
      </c>
      <c r="K3976" t="s">
        <v>10955</v>
      </c>
      <c r="L3976">
        <v>25701001</v>
      </c>
      <c r="M3976">
        <v>1020201684656</v>
      </c>
    </row>
    <row r="3977" spans="1:13" x14ac:dyDescent="0.25">
      <c r="A3977">
        <v>257006678</v>
      </c>
      <c r="B3977" t="s">
        <v>18860</v>
      </c>
      <c r="C3977" t="s">
        <v>18860</v>
      </c>
      <c r="D3977" t="s">
        <v>16522</v>
      </c>
      <c r="E3977" t="s">
        <v>8149</v>
      </c>
      <c r="F3977" t="s">
        <v>321</v>
      </c>
      <c r="G3977" t="s">
        <v>15957</v>
      </c>
      <c r="H3977" t="s">
        <v>82</v>
      </c>
      <c r="I3977">
        <v>1</v>
      </c>
      <c r="J3977" t="s">
        <v>8315</v>
      </c>
      <c r="K3977" t="s">
        <v>10993</v>
      </c>
      <c r="L3977">
        <v>25701001</v>
      </c>
      <c r="M3977">
        <v>1050201249218</v>
      </c>
    </row>
    <row r="3978" spans="1:13" x14ac:dyDescent="0.25">
      <c r="A3978" t="s">
        <v>15624</v>
      </c>
      <c r="B3978" t="s">
        <v>15625</v>
      </c>
      <c r="C3978" t="s">
        <v>15625</v>
      </c>
      <c r="D3978" t="s">
        <v>16522</v>
      </c>
      <c r="E3978" t="s">
        <v>8149</v>
      </c>
      <c r="F3978" t="s">
        <v>321</v>
      </c>
      <c r="G3978" t="s">
        <v>15998</v>
      </c>
      <c r="H3978" t="s">
        <v>82</v>
      </c>
      <c r="J3978" t="s">
        <v>8315</v>
      </c>
      <c r="K3978" t="s">
        <v>15626</v>
      </c>
      <c r="L3978">
        <v>25701001</v>
      </c>
      <c r="M3978">
        <v>1050201249218</v>
      </c>
    </row>
    <row r="3979" spans="1:13" x14ac:dyDescent="0.25">
      <c r="A3979">
        <v>258007392</v>
      </c>
      <c r="B3979" t="s">
        <v>7967</v>
      </c>
      <c r="C3979" t="s">
        <v>7967</v>
      </c>
      <c r="D3979" t="s">
        <v>18864</v>
      </c>
      <c r="E3979" t="s">
        <v>18887</v>
      </c>
      <c r="F3979" t="s">
        <v>325</v>
      </c>
      <c r="G3979" t="s">
        <v>15957</v>
      </c>
      <c r="H3979" t="s">
        <v>82</v>
      </c>
      <c r="I3979">
        <v>0</v>
      </c>
      <c r="J3979" t="s">
        <v>8315</v>
      </c>
      <c r="K3979" t="s">
        <v>11025</v>
      </c>
      <c r="L3979">
        <v>25801001</v>
      </c>
      <c r="M3979">
        <v>1020201699924</v>
      </c>
    </row>
    <row r="3980" spans="1:13" x14ac:dyDescent="0.25">
      <c r="A3980">
        <v>260007343</v>
      </c>
      <c r="B3980" t="s">
        <v>7988</v>
      </c>
      <c r="C3980" t="s">
        <v>7988</v>
      </c>
      <c r="D3980" t="s">
        <v>18933</v>
      </c>
      <c r="E3980" t="s">
        <v>7990</v>
      </c>
      <c r="F3980" t="s">
        <v>321</v>
      </c>
      <c r="G3980" t="s">
        <v>15957</v>
      </c>
      <c r="H3980" t="s">
        <v>82</v>
      </c>
      <c r="I3980">
        <v>1</v>
      </c>
      <c r="J3980" t="s">
        <v>8315</v>
      </c>
      <c r="K3980" t="s">
        <v>11185</v>
      </c>
      <c r="L3980">
        <v>26001001</v>
      </c>
      <c r="M3980">
        <v>1030202273232</v>
      </c>
    </row>
    <row r="3981" spans="1:13" x14ac:dyDescent="0.25">
      <c r="A3981">
        <v>261003447</v>
      </c>
      <c r="B3981" t="s">
        <v>8000</v>
      </c>
      <c r="C3981" t="s">
        <v>8000</v>
      </c>
      <c r="D3981" t="s">
        <v>17197</v>
      </c>
      <c r="E3981" t="s">
        <v>8002</v>
      </c>
      <c r="F3981" t="s">
        <v>321</v>
      </c>
      <c r="G3981" t="s">
        <v>15957</v>
      </c>
      <c r="H3981" t="s">
        <v>82</v>
      </c>
      <c r="I3981">
        <v>0</v>
      </c>
      <c r="J3981" t="s">
        <v>8315</v>
      </c>
      <c r="K3981" t="s">
        <v>11194</v>
      </c>
      <c r="L3981">
        <v>26101001</v>
      </c>
      <c r="M3981">
        <v>1020201777397</v>
      </c>
    </row>
    <row r="3982" spans="1:13" x14ac:dyDescent="0.25">
      <c r="A3982">
        <v>261004313</v>
      </c>
      <c r="B3982" t="s">
        <v>8003</v>
      </c>
      <c r="C3982" t="s">
        <v>8003</v>
      </c>
      <c r="D3982" t="s">
        <v>17197</v>
      </c>
      <c r="E3982" t="s">
        <v>8005</v>
      </c>
      <c r="F3982" t="s">
        <v>321</v>
      </c>
      <c r="G3982" t="s">
        <v>15957</v>
      </c>
      <c r="H3982" t="s">
        <v>82</v>
      </c>
      <c r="I3982">
        <v>0</v>
      </c>
      <c r="J3982" t="s">
        <v>8315</v>
      </c>
      <c r="K3982" t="s">
        <v>11204</v>
      </c>
      <c r="L3982">
        <v>26101001</v>
      </c>
      <c r="M3982">
        <v>1020201778574</v>
      </c>
    </row>
    <row r="3983" spans="1:13" x14ac:dyDescent="0.25">
      <c r="A3983">
        <v>262001636</v>
      </c>
      <c r="B3983" t="s">
        <v>8006</v>
      </c>
      <c r="C3983" t="s">
        <v>8006</v>
      </c>
      <c r="E3983" t="s">
        <v>8008</v>
      </c>
      <c r="F3983" t="s">
        <v>321</v>
      </c>
      <c r="G3983" t="s">
        <v>15957</v>
      </c>
      <c r="H3983" t="s">
        <v>82</v>
      </c>
      <c r="I3983">
        <v>0</v>
      </c>
      <c r="J3983" t="s">
        <v>8315</v>
      </c>
      <c r="K3983" t="s">
        <v>11262</v>
      </c>
      <c r="L3983">
        <v>26201001</v>
      </c>
      <c r="M3983">
        <v>1020201815325</v>
      </c>
    </row>
    <row r="3984" spans="1:13" x14ac:dyDescent="0.25">
      <c r="A3984">
        <v>262002630</v>
      </c>
      <c r="B3984" t="s">
        <v>8009</v>
      </c>
      <c r="C3984" t="s">
        <v>8009</v>
      </c>
      <c r="E3984" t="s">
        <v>8011</v>
      </c>
      <c r="F3984" t="s">
        <v>325</v>
      </c>
      <c r="G3984" t="s">
        <v>15957</v>
      </c>
      <c r="H3984" t="s">
        <v>82</v>
      </c>
      <c r="I3984">
        <v>0</v>
      </c>
      <c r="J3984" t="s">
        <v>8315</v>
      </c>
      <c r="K3984" t="s">
        <v>11264</v>
      </c>
      <c r="L3984">
        <v>26201001</v>
      </c>
      <c r="M3984">
        <v>1020201812620</v>
      </c>
    </row>
    <row r="3985" spans="1:13" x14ac:dyDescent="0.25">
      <c r="A3985">
        <v>263000650</v>
      </c>
      <c r="B3985" t="s">
        <v>8018</v>
      </c>
      <c r="C3985" t="s">
        <v>8018</v>
      </c>
      <c r="D3985" t="s">
        <v>17704</v>
      </c>
      <c r="E3985" t="s">
        <v>8020</v>
      </c>
      <c r="F3985" t="s">
        <v>325</v>
      </c>
      <c r="G3985" t="s">
        <v>15957</v>
      </c>
      <c r="H3985" t="s">
        <v>82</v>
      </c>
      <c r="I3985">
        <v>0</v>
      </c>
      <c r="J3985" t="s">
        <v>8315</v>
      </c>
      <c r="K3985" t="s">
        <v>11320</v>
      </c>
      <c r="L3985">
        <v>26301001</v>
      </c>
      <c r="M3985">
        <v>1020201847380</v>
      </c>
    </row>
    <row r="3986" spans="1:13" x14ac:dyDescent="0.25">
      <c r="A3986">
        <v>263002030</v>
      </c>
      <c r="B3986" t="s">
        <v>8021</v>
      </c>
      <c r="C3986" t="s">
        <v>8021</v>
      </c>
      <c r="D3986" t="s">
        <v>17704</v>
      </c>
      <c r="E3986" t="s">
        <v>19052</v>
      </c>
      <c r="F3986" t="s">
        <v>325</v>
      </c>
      <c r="G3986" t="s">
        <v>15957</v>
      </c>
      <c r="H3986" t="s">
        <v>82</v>
      </c>
      <c r="I3986">
        <v>2</v>
      </c>
      <c r="J3986" t="s">
        <v>8315</v>
      </c>
      <c r="K3986" t="s">
        <v>11322</v>
      </c>
      <c r="L3986">
        <v>26301001</v>
      </c>
      <c r="M3986">
        <v>1020201845542</v>
      </c>
    </row>
    <row r="3987" spans="1:13" x14ac:dyDescent="0.25">
      <c r="A3987" t="s">
        <v>15672</v>
      </c>
      <c r="B3987" t="s">
        <v>15673</v>
      </c>
      <c r="C3987" t="s">
        <v>15673</v>
      </c>
      <c r="D3987" t="s">
        <v>17704</v>
      </c>
      <c r="E3987" t="s">
        <v>19052</v>
      </c>
      <c r="F3987" t="s">
        <v>325</v>
      </c>
      <c r="G3987" t="s">
        <v>15998</v>
      </c>
      <c r="H3987" t="s">
        <v>82</v>
      </c>
      <c r="J3987" t="s">
        <v>8315</v>
      </c>
      <c r="K3987" t="s">
        <v>15674</v>
      </c>
      <c r="L3987">
        <v>26301001</v>
      </c>
      <c r="M3987">
        <v>1020201845542</v>
      </c>
    </row>
    <row r="3988" spans="1:13" x14ac:dyDescent="0.25">
      <c r="A3988" t="s">
        <v>15675</v>
      </c>
      <c r="B3988" t="s">
        <v>15676</v>
      </c>
      <c r="C3988" t="s">
        <v>15676</v>
      </c>
      <c r="D3988" t="s">
        <v>17704</v>
      </c>
      <c r="E3988" t="s">
        <v>19052</v>
      </c>
      <c r="F3988" t="s">
        <v>325</v>
      </c>
      <c r="G3988" t="s">
        <v>15998</v>
      </c>
      <c r="H3988" t="s">
        <v>82</v>
      </c>
      <c r="J3988" t="s">
        <v>8315</v>
      </c>
      <c r="K3988" t="s">
        <v>19053</v>
      </c>
      <c r="L3988">
        <v>26301001</v>
      </c>
      <c r="M3988">
        <v>1020201845542</v>
      </c>
    </row>
    <row r="3989" spans="1:13" x14ac:dyDescent="0.25">
      <c r="A3989">
        <v>264000846</v>
      </c>
      <c r="B3989" t="s">
        <v>8030</v>
      </c>
      <c r="C3989" t="s">
        <v>8030</v>
      </c>
      <c r="E3989" t="s">
        <v>8032</v>
      </c>
      <c r="F3989" t="s">
        <v>321</v>
      </c>
      <c r="G3989" t="s">
        <v>15957</v>
      </c>
      <c r="H3989" t="s">
        <v>82</v>
      </c>
      <c r="I3989">
        <v>0</v>
      </c>
      <c r="J3989" t="s">
        <v>8315</v>
      </c>
      <c r="K3989" t="s">
        <v>11385</v>
      </c>
      <c r="L3989">
        <v>26401001</v>
      </c>
      <c r="M3989">
        <v>1020201881908</v>
      </c>
    </row>
    <row r="3990" spans="1:13" x14ac:dyDescent="0.25">
      <c r="A3990">
        <v>264004054</v>
      </c>
      <c r="B3990" t="s">
        <v>8033</v>
      </c>
      <c r="C3990" t="s">
        <v>8033</v>
      </c>
      <c r="E3990" t="s">
        <v>8035</v>
      </c>
      <c r="F3990" t="s">
        <v>321</v>
      </c>
      <c r="G3990" t="s">
        <v>15957</v>
      </c>
      <c r="H3990" t="s">
        <v>82</v>
      </c>
      <c r="I3990">
        <v>0</v>
      </c>
      <c r="J3990" t="s">
        <v>8315</v>
      </c>
      <c r="K3990" t="s">
        <v>11386</v>
      </c>
      <c r="L3990">
        <v>26401001</v>
      </c>
      <c r="M3990">
        <v>1020201881006</v>
      </c>
    </row>
    <row r="3991" spans="1:13" x14ac:dyDescent="0.25">
      <c r="A3991">
        <v>264004858</v>
      </c>
      <c r="B3991" t="s">
        <v>8039</v>
      </c>
      <c r="C3991" t="s">
        <v>8039</v>
      </c>
      <c r="E3991" t="s">
        <v>8041</v>
      </c>
      <c r="F3991" t="s">
        <v>321</v>
      </c>
      <c r="G3991" t="s">
        <v>15957</v>
      </c>
      <c r="H3991" t="s">
        <v>82</v>
      </c>
      <c r="I3991">
        <v>0</v>
      </c>
      <c r="J3991" t="s">
        <v>8315</v>
      </c>
      <c r="K3991" t="s">
        <v>11388</v>
      </c>
      <c r="L3991">
        <v>26401001</v>
      </c>
      <c r="M3991">
        <v>1020201882140</v>
      </c>
    </row>
    <row r="3992" spans="1:13" x14ac:dyDescent="0.25">
      <c r="A3992">
        <v>264005033</v>
      </c>
      <c r="B3992" t="s">
        <v>8036</v>
      </c>
      <c r="C3992" t="s">
        <v>8036</v>
      </c>
      <c r="E3992" t="s">
        <v>8038</v>
      </c>
      <c r="F3992" t="s">
        <v>321</v>
      </c>
      <c r="G3992" t="s">
        <v>15957</v>
      </c>
      <c r="H3992" t="s">
        <v>82</v>
      </c>
      <c r="I3992">
        <v>1</v>
      </c>
      <c r="J3992" t="s">
        <v>8315</v>
      </c>
      <c r="K3992" t="s">
        <v>11393</v>
      </c>
      <c r="L3992">
        <v>26401001</v>
      </c>
      <c r="M3992">
        <v>1020201880863</v>
      </c>
    </row>
    <row r="3993" spans="1:13" x14ac:dyDescent="0.25">
      <c r="A3993" t="s">
        <v>15694</v>
      </c>
      <c r="B3993" t="s">
        <v>15695</v>
      </c>
      <c r="C3993" t="s">
        <v>15695</v>
      </c>
      <c r="E3993" t="s">
        <v>8038</v>
      </c>
      <c r="F3993" t="s">
        <v>321</v>
      </c>
      <c r="G3993" t="s">
        <v>15998</v>
      </c>
      <c r="H3993" t="s">
        <v>82</v>
      </c>
      <c r="J3993" t="s">
        <v>8315</v>
      </c>
      <c r="K3993" t="s">
        <v>19093</v>
      </c>
      <c r="L3993">
        <v>26401001</v>
      </c>
      <c r="M3993">
        <v>1020201880863</v>
      </c>
    </row>
    <row r="3994" spans="1:13" x14ac:dyDescent="0.25">
      <c r="A3994">
        <v>265001458</v>
      </c>
      <c r="B3994" t="s">
        <v>8161</v>
      </c>
      <c r="C3994" t="s">
        <v>8161</v>
      </c>
      <c r="E3994" t="s">
        <v>8163</v>
      </c>
      <c r="F3994" t="s">
        <v>325</v>
      </c>
      <c r="G3994" t="s">
        <v>15957</v>
      </c>
      <c r="H3994" t="s">
        <v>82</v>
      </c>
      <c r="I3994">
        <v>0</v>
      </c>
      <c r="J3994" t="s">
        <v>8315</v>
      </c>
      <c r="K3994" t="s">
        <v>11494</v>
      </c>
      <c r="L3994">
        <v>26501001</v>
      </c>
      <c r="M3994">
        <v>1020201934543</v>
      </c>
    </row>
    <row r="3995" spans="1:13" x14ac:dyDescent="0.25">
      <c r="A3995">
        <v>265005678</v>
      </c>
      <c r="B3995" t="s">
        <v>8048</v>
      </c>
      <c r="C3995" t="s">
        <v>8048</v>
      </c>
      <c r="E3995" t="s">
        <v>8050</v>
      </c>
      <c r="F3995" t="s">
        <v>321</v>
      </c>
      <c r="G3995" t="s">
        <v>15957</v>
      </c>
      <c r="H3995" t="s">
        <v>82</v>
      </c>
      <c r="I3995">
        <v>0</v>
      </c>
      <c r="J3995" t="s">
        <v>8315</v>
      </c>
      <c r="K3995" t="s">
        <v>11495</v>
      </c>
      <c r="L3995">
        <v>26501001</v>
      </c>
      <c r="M3995">
        <v>1020201934026</v>
      </c>
    </row>
    <row r="3996" spans="1:13" x14ac:dyDescent="0.25">
      <c r="A3996">
        <v>265005950</v>
      </c>
      <c r="B3996" t="s">
        <v>8042</v>
      </c>
      <c r="C3996" t="s">
        <v>8042</v>
      </c>
      <c r="E3996" t="s">
        <v>2833</v>
      </c>
      <c r="F3996" t="s">
        <v>325</v>
      </c>
      <c r="G3996" t="s">
        <v>15957</v>
      </c>
      <c r="H3996" t="s">
        <v>82</v>
      </c>
      <c r="I3996">
        <v>0</v>
      </c>
      <c r="J3996" t="s">
        <v>8315</v>
      </c>
      <c r="K3996" t="s">
        <v>11497</v>
      </c>
      <c r="L3996">
        <v>26501001</v>
      </c>
      <c r="M3996">
        <v>1020201932057</v>
      </c>
    </row>
    <row r="3997" spans="1:13" x14ac:dyDescent="0.25">
      <c r="A3997">
        <v>265011128</v>
      </c>
      <c r="B3997" t="s">
        <v>8045</v>
      </c>
      <c r="C3997" t="s">
        <v>8045</v>
      </c>
      <c r="E3997" t="s">
        <v>8047</v>
      </c>
      <c r="F3997" t="s">
        <v>321</v>
      </c>
      <c r="G3997" t="s">
        <v>15957</v>
      </c>
      <c r="H3997" t="s">
        <v>82</v>
      </c>
      <c r="I3997">
        <v>0</v>
      </c>
      <c r="J3997" t="s">
        <v>8315</v>
      </c>
      <c r="K3997" t="s">
        <v>11500</v>
      </c>
      <c r="L3997">
        <v>26501001</v>
      </c>
      <c r="M3997">
        <v>1020201933950</v>
      </c>
    </row>
    <row r="3998" spans="1:13" x14ac:dyDescent="0.25">
      <c r="A3998">
        <v>266003465</v>
      </c>
      <c r="B3998" t="s">
        <v>8051</v>
      </c>
      <c r="C3998" t="s">
        <v>8051</v>
      </c>
      <c r="E3998" t="s">
        <v>8053</v>
      </c>
      <c r="F3998" t="s">
        <v>321</v>
      </c>
      <c r="G3998" t="s">
        <v>15957</v>
      </c>
      <c r="H3998" t="s">
        <v>82</v>
      </c>
      <c r="I3998">
        <v>0</v>
      </c>
      <c r="J3998" t="s">
        <v>8315</v>
      </c>
      <c r="K3998" t="s">
        <v>11571</v>
      </c>
      <c r="L3998">
        <v>26601001</v>
      </c>
      <c r="M3998">
        <v>1020201998673</v>
      </c>
    </row>
    <row r="3999" spans="1:13" x14ac:dyDescent="0.25">
      <c r="A3999">
        <v>266003472</v>
      </c>
      <c r="B3999" t="s">
        <v>8054</v>
      </c>
      <c r="C3999" t="s">
        <v>8054</v>
      </c>
      <c r="E3999" t="s">
        <v>8056</v>
      </c>
      <c r="F3999" t="s">
        <v>321</v>
      </c>
      <c r="G3999" t="s">
        <v>15957</v>
      </c>
      <c r="H3999" t="s">
        <v>82</v>
      </c>
      <c r="I3999">
        <v>0</v>
      </c>
      <c r="J3999" t="s">
        <v>8315</v>
      </c>
      <c r="K3999" t="s">
        <v>11573</v>
      </c>
      <c r="L3999">
        <v>26601001</v>
      </c>
      <c r="M3999">
        <v>1020201998750</v>
      </c>
    </row>
    <row r="4000" spans="1:13" x14ac:dyDescent="0.25">
      <c r="A4000">
        <v>266005367</v>
      </c>
      <c r="B4000" t="s">
        <v>8057</v>
      </c>
      <c r="C4000" t="s">
        <v>8057</v>
      </c>
      <c r="E4000" t="s">
        <v>8059</v>
      </c>
      <c r="F4000" t="s">
        <v>325</v>
      </c>
      <c r="G4000" t="s">
        <v>15957</v>
      </c>
      <c r="H4000" t="s">
        <v>82</v>
      </c>
      <c r="I4000">
        <v>0</v>
      </c>
      <c r="J4000" t="s">
        <v>8315</v>
      </c>
      <c r="K4000" t="s">
        <v>11575</v>
      </c>
      <c r="L4000">
        <v>26601001</v>
      </c>
      <c r="M4000">
        <v>1020202002402</v>
      </c>
    </row>
    <row r="4001" spans="1:13" x14ac:dyDescent="0.25">
      <c r="A4001">
        <v>266006071</v>
      </c>
      <c r="B4001" t="s">
        <v>8164</v>
      </c>
      <c r="C4001" t="s">
        <v>8164</v>
      </c>
      <c r="E4001" t="s">
        <v>8166</v>
      </c>
      <c r="F4001" t="s">
        <v>321</v>
      </c>
      <c r="G4001" t="s">
        <v>15957</v>
      </c>
      <c r="H4001" t="s">
        <v>82</v>
      </c>
      <c r="I4001">
        <v>0</v>
      </c>
      <c r="J4001" t="s">
        <v>8315</v>
      </c>
      <c r="K4001" t="s">
        <v>11576</v>
      </c>
      <c r="L4001">
        <v>26601001</v>
      </c>
      <c r="M4001">
        <v>1020201998508</v>
      </c>
    </row>
    <row r="4002" spans="1:13" x14ac:dyDescent="0.25">
      <c r="A4002">
        <v>266006113</v>
      </c>
      <c r="B4002" t="s">
        <v>19157</v>
      </c>
      <c r="C4002" t="s">
        <v>19157</v>
      </c>
      <c r="E4002" t="s">
        <v>8151</v>
      </c>
      <c r="F4002" t="s">
        <v>321</v>
      </c>
      <c r="G4002" t="s">
        <v>15957</v>
      </c>
      <c r="H4002" t="s">
        <v>82</v>
      </c>
      <c r="I4002">
        <v>0</v>
      </c>
      <c r="J4002" t="s">
        <v>8315</v>
      </c>
      <c r="K4002" t="s">
        <v>11579</v>
      </c>
      <c r="L4002">
        <v>26601001</v>
      </c>
      <c r="M4002">
        <v>1020201999421</v>
      </c>
    </row>
    <row r="4003" spans="1:13" x14ac:dyDescent="0.25">
      <c r="A4003">
        <v>267002094</v>
      </c>
      <c r="B4003" t="s">
        <v>8060</v>
      </c>
      <c r="C4003" t="s">
        <v>8060</v>
      </c>
      <c r="E4003" t="s">
        <v>8062</v>
      </c>
      <c r="F4003" t="s">
        <v>321</v>
      </c>
      <c r="G4003" t="s">
        <v>15957</v>
      </c>
      <c r="H4003" t="s">
        <v>82</v>
      </c>
      <c r="I4003">
        <v>0</v>
      </c>
      <c r="J4003" t="s">
        <v>8315</v>
      </c>
      <c r="K4003" t="s">
        <v>11695</v>
      </c>
      <c r="L4003">
        <v>26701001</v>
      </c>
      <c r="M4003">
        <v>1020202035182</v>
      </c>
    </row>
    <row r="4004" spans="1:13" x14ac:dyDescent="0.25">
      <c r="A4004">
        <v>267002111</v>
      </c>
      <c r="B4004" t="s">
        <v>8063</v>
      </c>
      <c r="C4004" t="s">
        <v>8063</v>
      </c>
      <c r="E4004" t="s">
        <v>8065</v>
      </c>
      <c r="F4004" t="s">
        <v>321</v>
      </c>
      <c r="G4004" t="s">
        <v>15957</v>
      </c>
      <c r="H4004" t="s">
        <v>82</v>
      </c>
      <c r="I4004">
        <v>0</v>
      </c>
      <c r="J4004" t="s">
        <v>8315</v>
      </c>
      <c r="K4004" t="s">
        <v>11696</v>
      </c>
      <c r="L4004">
        <v>26701001</v>
      </c>
      <c r="M4004">
        <v>1020202034643</v>
      </c>
    </row>
    <row r="4005" spans="1:13" x14ac:dyDescent="0.25">
      <c r="A4005">
        <v>267002383</v>
      </c>
      <c r="B4005" t="s">
        <v>19229</v>
      </c>
      <c r="C4005" t="s">
        <v>19229</v>
      </c>
      <c r="E4005" t="s">
        <v>8153</v>
      </c>
      <c r="F4005" t="s">
        <v>2459</v>
      </c>
      <c r="G4005" t="s">
        <v>15957</v>
      </c>
      <c r="H4005" t="s">
        <v>82</v>
      </c>
      <c r="I4005">
        <v>0</v>
      </c>
      <c r="J4005" t="s">
        <v>8315</v>
      </c>
      <c r="K4005" t="s">
        <v>11698</v>
      </c>
      <c r="L4005">
        <v>26701001</v>
      </c>
      <c r="M4005">
        <v>1020202033257</v>
      </c>
    </row>
    <row r="4006" spans="1:13" x14ac:dyDescent="0.25">
      <c r="A4006">
        <v>267002707</v>
      </c>
      <c r="B4006" t="s">
        <v>8066</v>
      </c>
      <c r="C4006" t="s">
        <v>8066</v>
      </c>
      <c r="E4006" t="s">
        <v>8068</v>
      </c>
      <c r="F4006" t="s">
        <v>325</v>
      </c>
      <c r="G4006" t="s">
        <v>15957</v>
      </c>
      <c r="H4006" t="s">
        <v>82</v>
      </c>
      <c r="I4006">
        <v>0</v>
      </c>
      <c r="J4006" t="s">
        <v>8315</v>
      </c>
      <c r="K4006" t="s">
        <v>11700</v>
      </c>
      <c r="L4006">
        <v>26701001</v>
      </c>
      <c r="M4006">
        <v>1030202119782</v>
      </c>
    </row>
    <row r="4007" spans="1:13" x14ac:dyDescent="0.25">
      <c r="A4007">
        <v>267011814</v>
      </c>
      <c r="B4007" t="s">
        <v>8167</v>
      </c>
      <c r="C4007" t="s">
        <v>8167</v>
      </c>
      <c r="E4007" t="s">
        <v>8169</v>
      </c>
      <c r="F4007" t="s">
        <v>325</v>
      </c>
      <c r="G4007" t="s">
        <v>15957</v>
      </c>
      <c r="H4007" t="s">
        <v>82</v>
      </c>
      <c r="I4007">
        <v>0</v>
      </c>
      <c r="J4007" t="s">
        <v>8315</v>
      </c>
      <c r="K4007" t="s">
        <v>11746</v>
      </c>
      <c r="L4007">
        <v>26701001</v>
      </c>
      <c r="M4007">
        <v>1060274017033</v>
      </c>
    </row>
    <row r="4008" spans="1:13" x14ac:dyDescent="0.25">
      <c r="A4008">
        <v>268003534</v>
      </c>
      <c r="B4008" t="s">
        <v>8158</v>
      </c>
      <c r="C4008" t="s">
        <v>8158</v>
      </c>
      <c r="E4008" t="s">
        <v>8160</v>
      </c>
      <c r="F4008" t="s">
        <v>321</v>
      </c>
      <c r="G4008" t="s">
        <v>15957</v>
      </c>
      <c r="H4008" t="s">
        <v>82</v>
      </c>
      <c r="I4008">
        <v>0</v>
      </c>
      <c r="J4008" t="s">
        <v>8315</v>
      </c>
      <c r="K4008" t="s">
        <v>11762</v>
      </c>
      <c r="L4008">
        <v>26801001</v>
      </c>
      <c r="M4008">
        <v>1020202091623</v>
      </c>
    </row>
    <row r="4009" spans="1:13" x14ac:dyDescent="0.25">
      <c r="A4009">
        <v>268004305</v>
      </c>
      <c r="B4009" t="s">
        <v>8087</v>
      </c>
      <c r="C4009" t="s">
        <v>8087</v>
      </c>
      <c r="E4009" t="s">
        <v>19270</v>
      </c>
      <c r="F4009" t="s">
        <v>321</v>
      </c>
      <c r="G4009" t="s">
        <v>15957</v>
      </c>
      <c r="H4009" t="s">
        <v>82</v>
      </c>
      <c r="I4009">
        <v>0</v>
      </c>
      <c r="J4009" t="s">
        <v>8315</v>
      </c>
      <c r="K4009" t="s">
        <v>11764</v>
      </c>
      <c r="L4009">
        <v>26801001</v>
      </c>
      <c r="M4009">
        <v>1020202087014</v>
      </c>
    </row>
    <row r="4010" spans="1:13" x14ac:dyDescent="0.25">
      <c r="A4010">
        <v>268004520</v>
      </c>
      <c r="B4010" t="s">
        <v>8069</v>
      </c>
      <c r="C4010" t="s">
        <v>8069</v>
      </c>
      <c r="E4010" t="s">
        <v>8071</v>
      </c>
      <c r="F4010" t="s">
        <v>321</v>
      </c>
      <c r="G4010" t="s">
        <v>15957</v>
      </c>
      <c r="H4010" t="s">
        <v>82</v>
      </c>
      <c r="I4010">
        <v>0</v>
      </c>
      <c r="J4010" t="s">
        <v>8315</v>
      </c>
      <c r="K4010" t="s">
        <v>11766</v>
      </c>
      <c r="L4010">
        <v>26801001</v>
      </c>
      <c r="M4010">
        <v>1020202088830</v>
      </c>
    </row>
    <row r="4011" spans="1:13" x14ac:dyDescent="0.25">
      <c r="A4011">
        <v>268006415</v>
      </c>
      <c r="B4011" t="s">
        <v>8072</v>
      </c>
      <c r="C4011" t="s">
        <v>8072</v>
      </c>
      <c r="E4011" t="s">
        <v>8074</v>
      </c>
      <c r="F4011" t="s">
        <v>566</v>
      </c>
      <c r="G4011" t="s">
        <v>15957</v>
      </c>
      <c r="H4011" t="s">
        <v>82</v>
      </c>
      <c r="I4011">
        <v>0</v>
      </c>
      <c r="J4011" t="s">
        <v>8315</v>
      </c>
      <c r="K4011" t="s">
        <v>11768</v>
      </c>
      <c r="L4011">
        <v>26801001</v>
      </c>
      <c r="M4011">
        <v>1020202085331</v>
      </c>
    </row>
    <row r="4012" spans="1:13" x14ac:dyDescent="0.25">
      <c r="A4012">
        <v>268012634</v>
      </c>
      <c r="B4012" t="s">
        <v>19272</v>
      </c>
      <c r="C4012" t="s">
        <v>19272</v>
      </c>
      <c r="E4012" t="s">
        <v>8155</v>
      </c>
      <c r="F4012" t="s">
        <v>321</v>
      </c>
      <c r="G4012" t="s">
        <v>15957</v>
      </c>
      <c r="H4012" t="s">
        <v>82</v>
      </c>
      <c r="I4012">
        <v>1</v>
      </c>
      <c r="J4012" t="s">
        <v>8315</v>
      </c>
      <c r="K4012" t="s">
        <v>11774</v>
      </c>
      <c r="L4012">
        <v>26801001</v>
      </c>
      <c r="M4012">
        <v>1020202090875</v>
      </c>
    </row>
    <row r="4013" spans="1:13" x14ac:dyDescent="0.25">
      <c r="A4013" t="s">
        <v>15710</v>
      </c>
      <c r="B4013" t="s">
        <v>15711</v>
      </c>
      <c r="C4013" t="s">
        <v>15711</v>
      </c>
      <c r="E4013" t="s">
        <v>8155</v>
      </c>
      <c r="F4013" t="s">
        <v>321</v>
      </c>
      <c r="G4013" t="s">
        <v>15998</v>
      </c>
      <c r="H4013" t="s">
        <v>82</v>
      </c>
      <c r="J4013" t="s">
        <v>8315</v>
      </c>
      <c r="K4013" t="s">
        <v>15712</v>
      </c>
      <c r="L4013">
        <v>26801001</v>
      </c>
      <c r="M4013">
        <v>1020202090875</v>
      </c>
    </row>
    <row r="4014" spans="1:13" x14ac:dyDescent="0.25">
      <c r="A4014">
        <v>268013356</v>
      </c>
      <c r="B4014" t="s">
        <v>8078</v>
      </c>
      <c r="C4014" t="s">
        <v>8078</v>
      </c>
      <c r="E4014" t="s">
        <v>8080</v>
      </c>
      <c r="F4014" t="s">
        <v>321</v>
      </c>
      <c r="G4014" t="s">
        <v>15957</v>
      </c>
      <c r="H4014" t="s">
        <v>82</v>
      </c>
      <c r="I4014">
        <v>0</v>
      </c>
      <c r="J4014" t="s">
        <v>8315</v>
      </c>
      <c r="K4014" t="s">
        <v>11778</v>
      </c>
      <c r="L4014">
        <v>26801001</v>
      </c>
      <c r="M4014">
        <v>1020202084836</v>
      </c>
    </row>
    <row r="4015" spans="1:13" x14ac:dyDescent="0.25">
      <c r="A4015">
        <v>268013363</v>
      </c>
      <c r="B4015" t="s">
        <v>8084</v>
      </c>
      <c r="C4015" t="s">
        <v>8084</v>
      </c>
      <c r="E4015" t="s">
        <v>8086</v>
      </c>
      <c r="F4015" t="s">
        <v>566</v>
      </c>
      <c r="G4015" t="s">
        <v>15957</v>
      </c>
      <c r="H4015" t="s">
        <v>82</v>
      </c>
      <c r="I4015">
        <v>0</v>
      </c>
      <c r="J4015" t="s">
        <v>8315</v>
      </c>
      <c r="K4015" t="s">
        <v>11780</v>
      </c>
      <c r="L4015">
        <v>26801001</v>
      </c>
      <c r="M4015">
        <v>1020202085970</v>
      </c>
    </row>
    <row r="4016" spans="1:13" x14ac:dyDescent="0.25">
      <c r="A4016">
        <v>269002710</v>
      </c>
      <c r="B4016" t="s">
        <v>8090</v>
      </c>
      <c r="C4016" t="s">
        <v>8090</v>
      </c>
      <c r="D4016" t="s">
        <v>19392</v>
      </c>
      <c r="E4016" t="s">
        <v>8092</v>
      </c>
      <c r="F4016" t="s">
        <v>321</v>
      </c>
      <c r="G4016" t="s">
        <v>15957</v>
      </c>
      <c r="H4016" t="s">
        <v>82</v>
      </c>
      <c r="I4016">
        <v>1</v>
      </c>
      <c r="J4016" t="s">
        <v>8315</v>
      </c>
      <c r="K4016" t="s">
        <v>19393</v>
      </c>
      <c r="L4016">
        <v>26901001</v>
      </c>
      <c r="M4016">
        <v>1020202215626</v>
      </c>
    </row>
    <row r="4017" spans="1:13" x14ac:dyDescent="0.25">
      <c r="A4017" t="s">
        <v>15713</v>
      </c>
      <c r="B4017" t="s">
        <v>15714</v>
      </c>
      <c r="C4017" t="s">
        <v>15714</v>
      </c>
      <c r="D4017" t="s">
        <v>19392</v>
      </c>
      <c r="E4017" t="s">
        <v>8092</v>
      </c>
      <c r="F4017" t="s">
        <v>321</v>
      </c>
      <c r="G4017" t="s">
        <v>15998</v>
      </c>
      <c r="H4017" t="s">
        <v>82</v>
      </c>
      <c r="J4017" t="s">
        <v>8315</v>
      </c>
      <c r="K4017" t="s">
        <v>19394</v>
      </c>
      <c r="L4017">
        <v>26901001</v>
      </c>
      <c r="M4017">
        <v>1020202215626</v>
      </c>
    </row>
    <row r="4018" spans="1:13" x14ac:dyDescent="0.25">
      <c r="A4018">
        <v>269003872</v>
      </c>
      <c r="B4018" t="s">
        <v>19395</v>
      </c>
      <c r="C4018" t="s">
        <v>19395</v>
      </c>
      <c r="D4018" t="s">
        <v>19392</v>
      </c>
      <c r="E4018" t="s">
        <v>8157</v>
      </c>
      <c r="F4018" t="s">
        <v>321</v>
      </c>
      <c r="G4018" t="s">
        <v>15957</v>
      </c>
      <c r="H4018" t="s">
        <v>82</v>
      </c>
      <c r="I4018">
        <v>1</v>
      </c>
      <c r="J4018" t="s">
        <v>8315</v>
      </c>
      <c r="K4018" t="s">
        <v>19396</v>
      </c>
      <c r="L4018">
        <v>26901001</v>
      </c>
      <c r="M4018">
        <v>1020202209697</v>
      </c>
    </row>
    <row r="4019" spans="1:13" x14ac:dyDescent="0.25">
      <c r="A4019" t="s">
        <v>15715</v>
      </c>
      <c r="B4019" t="s">
        <v>15716</v>
      </c>
      <c r="C4019" t="s">
        <v>15716</v>
      </c>
      <c r="D4019" t="s">
        <v>19392</v>
      </c>
      <c r="E4019" t="s">
        <v>8157</v>
      </c>
      <c r="F4019" t="s">
        <v>321</v>
      </c>
      <c r="G4019" t="s">
        <v>15998</v>
      </c>
      <c r="H4019" t="s">
        <v>82</v>
      </c>
      <c r="J4019" t="s">
        <v>8315</v>
      </c>
      <c r="K4019" t="s">
        <v>15717</v>
      </c>
      <c r="L4019">
        <v>26901001</v>
      </c>
      <c r="M4019">
        <v>1020202209697</v>
      </c>
    </row>
    <row r="4020" spans="1:13" x14ac:dyDescent="0.25">
      <c r="A4020">
        <v>269004210</v>
      </c>
      <c r="B4020" t="s">
        <v>8093</v>
      </c>
      <c r="C4020" t="s">
        <v>8093</v>
      </c>
      <c r="D4020" t="s">
        <v>19392</v>
      </c>
      <c r="E4020" t="s">
        <v>8095</v>
      </c>
      <c r="F4020" t="s">
        <v>321</v>
      </c>
      <c r="G4020" t="s">
        <v>15957</v>
      </c>
      <c r="H4020" t="s">
        <v>82</v>
      </c>
      <c r="I4020">
        <v>0</v>
      </c>
      <c r="J4020" t="s">
        <v>8315</v>
      </c>
      <c r="K4020" t="s">
        <v>11961</v>
      </c>
      <c r="L4020">
        <v>26901001</v>
      </c>
      <c r="M4020">
        <v>1020202214009</v>
      </c>
    </row>
    <row r="4021" spans="1:13" x14ac:dyDescent="0.25">
      <c r="A4021">
        <v>269006111</v>
      </c>
      <c r="B4021" t="s">
        <v>8096</v>
      </c>
      <c r="C4021" t="s">
        <v>8096</v>
      </c>
      <c r="D4021" t="s">
        <v>19392</v>
      </c>
      <c r="E4021" t="s">
        <v>8098</v>
      </c>
      <c r="F4021" t="s">
        <v>321</v>
      </c>
      <c r="G4021" t="s">
        <v>15957</v>
      </c>
      <c r="H4021" t="s">
        <v>82</v>
      </c>
      <c r="I4021">
        <v>0</v>
      </c>
      <c r="J4021" t="s">
        <v>8315</v>
      </c>
      <c r="K4021" t="s">
        <v>11963</v>
      </c>
      <c r="L4021">
        <v>26901001</v>
      </c>
      <c r="M4021">
        <v>1020202213855</v>
      </c>
    </row>
    <row r="4022" spans="1:13" x14ac:dyDescent="0.25">
      <c r="A4022">
        <v>269008528</v>
      </c>
      <c r="B4022" t="s">
        <v>8099</v>
      </c>
      <c r="C4022" t="s">
        <v>8099</v>
      </c>
      <c r="D4022" t="s">
        <v>19392</v>
      </c>
      <c r="E4022" t="s">
        <v>8101</v>
      </c>
      <c r="F4022" t="s">
        <v>321</v>
      </c>
      <c r="G4022" t="s">
        <v>15957</v>
      </c>
      <c r="H4022" t="s">
        <v>82</v>
      </c>
      <c r="I4022">
        <v>0</v>
      </c>
      <c r="J4022" t="s">
        <v>8315</v>
      </c>
      <c r="K4022" t="s">
        <v>19397</v>
      </c>
      <c r="L4022">
        <v>26901001</v>
      </c>
      <c r="M4022">
        <v>1020202214350</v>
      </c>
    </row>
    <row r="4023" spans="1:13" x14ac:dyDescent="0.25">
      <c r="A4023">
        <v>270000273</v>
      </c>
      <c r="B4023" t="s">
        <v>8173</v>
      </c>
      <c r="C4023" t="s">
        <v>8173</v>
      </c>
      <c r="D4023" t="s">
        <v>19477</v>
      </c>
      <c r="E4023" t="s">
        <v>8175</v>
      </c>
      <c r="F4023" t="s">
        <v>321</v>
      </c>
      <c r="G4023" t="s">
        <v>15957</v>
      </c>
      <c r="H4023" t="s">
        <v>82</v>
      </c>
      <c r="I4023">
        <v>0</v>
      </c>
      <c r="J4023" t="s">
        <v>8315</v>
      </c>
      <c r="K4023" t="s">
        <v>12070</v>
      </c>
      <c r="L4023">
        <v>27001001</v>
      </c>
      <c r="M4023">
        <v>1020202283221</v>
      </c>
    </row>
    <row r="4024" spans="1:13" x14ac:dyDescent="0.25">
      <c r="A4024">
        <v>270001686</v>
      </c>
      <c r="B4024" t="s">
        <v>8141</v>
      </c>
      <c r="C4024" t="s">
        <v>8141</v>
      </c>
      <c r="D4024" t="s">
        <v>19477</v>
      </c>
      <c r="E4024" t="s">
        <v>8143</v>
      </c>
      <c r="F4024" t="s">
        <v>321</v>
      </c>
      <c r="G4024" t="s">
        <v>15957</v>
      </c>
      <c r="H4024" t="s">
        <v>82</v>
      </c>
      <c r="I4024">
        <v>0</v>
      </c>
      <c r="J4024" t="s">
        <v>8315</v>
      </c>
      <c r="K4024" t="s">
        <v>12076</v>
      </c>
      <c r="L4024">
        <v>27001001</v>
      </c>
      <c r="M4024">
        <v>1020202282308</v>
      </c>
    </row>
    <row r="4025" spans="1:13" x14ac:dyDescent="0.25">
      <c r="A4025">
        <v>273012171</v>
      </c>
      <c r="B4025" t="s">
        <v>7952</v>
      </c>
      <c r="C4025" t="s">
        <v>7952</v>
      </c>
      <c r="E4025" t="s">
        <v>7954</v>
      </c>
      <c r="F4025" t="s">
        <v>321</v>
      </c>
      <c r="G4025" t="s">
        <v>15957</v>
      </c>
      <c r="H4025" t="s">
        <v>82</v>
      </c>
      <c r="I4025">
        <v>0</v>
      </c>
      <c r="J4025" t="s">
        <v>8315</v>
      </c>
      <c r="K4025" t="s">
        <v>12287</v>
      </c>
      <c r="L4025">
        <v>27301001</v>
      </c>
      <c r="M4025">
        <v>1020202386357</v>
      </c>
    </row>
    <row r="4026" spans="1:13" x14ac:dyDescent="0.25">
      <c r="A4026">
        <v>273013552</v>
      </c>
      <c r="B4026" t="s">
        <v>8123</v>
      </c>
      <c r="C4026" t="s">
        <v>8123</v>
      </c>
      <c r="E4026" t="s">
        <v>8125</v>
      </c>
      <c r="F4026" t="s">
        <v>321</v>
      </c>
      <c r="G4026" t="s">
        <v>15957</v>
      </c>
      <c r="H4026" t="s">
        <v>82</v>
      </c>
      <c r="I4026">
        <v>0</v>
      </c>
      <c r="J4026" t="s">
        <v>8315</v>
      </c>
      <c r="K4026" t="s">
        <v>12289</v>
      </c>
      <c r="L4026">
        <v>27301001</v>
      </c>
      <c r="M4026">
        <v>1020202386203</v>
      </c>
    </row>
    <row r="4027" spans="1:13" x14ac:dyDescent="0.25">
      <c r="A4027">
        <v>273041750</v>
      </c>
      <c r="B4027" t="s">
        <v>19640</v>
      </c>
      <c r="C4027" t="s">
        <v>19640</v>
      </c>
      <c r="E4027" t="s">
        <v>8191</v>
      </c>
      <c r="F4027" t="s">
        <v>321</v>
      </c>
      <c r="G4027" t="s">
        <v>15957</v>
      </c>
      <c r="H4027" t="s">
        <v>82</v>
      </c>
      <c r="I4027">
        <v>1</v>
      </c>
      <c r="J4027" t="s">
        <v>8315</v>
      </c>
      <c r="K4027" t="s">
        <v>12376</v>
      </c>
      <c r="L4027">
        <v>27301001</v>
      </c>
      <c r="M4027">
        <v>1020202386533</v>
      </c>
    </row>
    <row r="4028" spans="1:13" x14ac:dyDescent="0.25">
      <c r="A4028">
        <v>274006910</v>
      </c>
      <c r="B4028" t="s">
        <v>8114</v>
      </c>
      <c r="C4028" t="s">
        <v>8114</v>
      </c>
      <c r="E4028" t="s">
        <v>8116</v>
      </c>
      <c r="F4028" t="s">
        <v>321</v>
      </c>
      <c r="G4028" t="s">
        <v>15957</v>
      </c>
      <c r="H4028" t="s">
        <v>82</v>
      </c>
      <c r="I4028">
        <v>0</v>
      </c>
      <c r="J4028" t="s">
        <v>8315</v>
      </c>
      <c r="K4028" t="s">
        <v>12422</v>
      </c>
      <c r="L4028">
        <v>27401001</v>
      </c>
      <c r="M4028">
        <v>1030203921076</v>
      </c>
    </row>
    <row r="4029" spans="1:13" x14ac:dyDescent="0.25">
      <c r="A4029">
        <v>274013749</v>
      </c>
      <c r="B4029" t="s">
        <v>8120</v>
      </c>
      <c r="C4029" t="s">
        <v>8120</v>
      </c>
      <c r="E4029" t="s">
        <v>8122</v>
      </c>
      <c r="F4029" t="s">
        <v>321</v>
      </c>
      <c r="G4029" t="s">
        <v>15957</v>
      </c>
      <c r="H4029" t="s">
        <v>82</v>
      </c>
      <c r="I4029">
        <v>0</v>
      </c>
      <c r="J4029" t="s">
        <v>8315</v>
      </c>
      <c r="K4029" t="s">
        <v>12428</v>
      </c>
      <c r="L4029">
        <v>27401001</v>
      </c>
      <c r="M4029">
        <v>1030203901045</v>
      </c>
    </row>
    <row r="4030" spans="1:13" x14ac:dyDescent="0.25">
      <c r="A4030">
        <v>274030617</v>
      </c>
      <c r="B4030" t="s">
        <v>8105</v>
      </c>
      <c r="C4030" t="s">
        <v>8105</v>
      </c>
      <c r="E4030" t="s">
        <v>8107</v>
      </c>
      <c r="F4030" t="s">
        <v>321</v>
      </c>
      <c r="G4030" t="s">
        <v>15957</v>
      </c>
      <c r="H4030" t="s">
        <v>82</v>
      </c>
      <c r="I4030">
        <v>0</v>
      </c>
      <c r="J4030" t="s">
        <v>8315</v>
      </c>
      <c r="K4030" t="s">
        <v>12432</v>
      </c>
      <c r="L4030">
        <v>27401001</v>
      </c>
      <c r="M4030">
        <v>1030203894720</v>
      </c>
    </row>
    <row r="4031" spans="1:13" x14ac:dyDescent="0.25">
      <c r="A4031">
        <v>274036880</v>
      </c>
      <c r="B4031" t="s">
        <v>8135</v>
      </c>
      <c r="C4031" t="s">
        <v>8135</v>
      </c>
      <c r="E4031" t="s">
        <v>8137</v>
      </c>
      <c r="F4031" t="s">
        <v>321</v>
      </c>
      <c r="G4031" t="s">
        <v>15957</v>
      </c>
      <c r="H4031" t="s">
        <v>82</v>
      </c>
      <c r="I4031">
        <v>0</v>
      </c>
      <c r="J4031" t="s">
        <v>8315</v>
      </c>
      <c r="K4031" t="s">
        <v>12436</v>
      </c>
      <c r="L4031">
        <v>27401001</v>
      </c>
      <c r="M4031">
        <v>1030203899791</v>
      </c>
    </row>
    <row r="4032" spans="1:13" x14ac:dyDescent="0.25">
      <c r="A4032">
        <v>274037250</v>
      </c>
      <c r="B4032" t="s">
        <v>4566</v>
      </c>
      <c r="C4032" t="s">
        <v>4566</v>
      </c>
      <c r="E4032" t="s">
        <v>4568</v>
      </c>
      <c r="F4032" t="s">
        <v>321</v>
      </c>
      <c r="G4032" t="s">
        <v>15957</v>
      </c>
      <c r="H4032" t="s">
        <v>82</v>
      </c>
      <c r="I4032">
        <v>1</v>
      </c>
      <c r="J4032" t="s">
        <v>8315</v>
      </c>
      <c r="K4032" t="s">
        <v>12439</v>
      </c>
      <c r="L4032">
        <v>27401001</v>
      </c>
      <c r="M4032">
        <v>1030203892553</v>
      </c>
    </row>
    <row r="4033" spans="1:13" x14ac:dyDescent="0.25">
      <c r="A4033" t="s">
        <v>15887</v>
      </c>
      <c r="B4033" t="s">
        <v>15888</v>
      </c>
      <c r="C4033" t="s">
        <v>15888</v>
      </c>
      <c r="E4033" t="s">
        <v>4568</v>
      </c>
      <c r="F4033" t="s">
        <v>321</v>
      </c>
      <c r="G4033" t="s">
        <v>15998</v>
      </c>
      <c r="H4033" t="s">
        <v>82</v>
      </c>
      <c r="J4033" t="s">
        <v>8315</v>
      </c>
      <c r="K4033" t="s">
        <v>15889</v>
      </c>
      <c r="L4033">
        <v>27401001</v>
      </c>
      <c r="M4033">
        <v>1030203892553</v>
      </c>
    </row>
    <row r="4034" spans="1:13" x14ac:dyDescent="0.25">
      <c r="A4034">
        <v>274038990</v>
      </c>
      <c r="B4034" t="s">
        <v>8170</v>
      </c>
      <c r="C4034" t="s">
        <v>8170</v>
      </c>
      <c r="E4034" t="s">
        <v>8172</v>
      </c>
      <c r="F4034" t="s">
        <v>321</v>
      </c>
      <c r="G4034" t="s">
        <v>15957</v>
      </c>
      <c r="H4034" t="s">
        <v>82</v>
      </c>
      <c r="I4034">
        <v>0</v>
      </c>
      <c r="J4034" t="s">
        <v>8315</v>
      </c>
      <c r="K4034" t="s">
        <v>12443</v>
      </c>
      <c r="L4034">
        <v>27401001</v>
      </c>
      <c r="M4034">
        <v>1020202558188</v>
      </c>
    </row>
    <row r="4035" spans="1:13" x14ac:dyDescent="0.25">
      <c r="A4035" t="s">
        <v>15890</v>
      </c>
      <c r="B4035" t="s">
        <v>15891</v>
      </c>
      <c r="C4035" t="s">
        <v>15891</v>
      </c>
      <c r="E4035" t="s">
        <v>8186</v>
      </c>
      <c r="F4035" t="s">
        <v>321</v>
      </c>
      <c r="G4035" t="s">
        <v>15998</v>
      </c>
      <c r="H4035" t="s">
        <v>82</v>
      </c>
      <c r="J4035" t="s">
        <v>8315</v>
      </c>
      <c r="K4035" t="s">
        <v>15892</v>
      </c>
      <c r="L4035">
        <v>27401001</v>
      </c>
      <c r="M4035">
        <v>1020202560070</v>
      </c>
    </row>
    <row r="4036" spans="1:13" x14ac:dyDescent="0.25">
      <c r="A4036" t="s">
        <v>15893</v>
      </c>
      <c r="B4036" t="s">
        <v>15894</v>
      </c>
      <c r="C4036" t="s">
        <v>15894</v>
      </c>
      <c r="E4036" t="s">
        <v>8186</v>
      </c>
      <c r="F4036" t="s">
        <v>321</v>
      </c>
      <c r="G4036" t="s">
        <v>15998</v>
      </c>
      <c r="H4036" t="s">
        <v>82</v>
      </c>
      <c r="J4036" t="s">
        <v>8315</v>
      </c>
      <c r="K4036" t="s">
        <v>15895</v>
      </c>
      <c r="L4036">
        <v>27401001</v>
      </c>
      <c r="M4036">
        <v>1020202560070</v>
      </c>
    </row>
    <row r="4037" spans="1:13" x14ac:dyDescent="0.25">
      <c r="A4037" t="s">
        <v>15896</v>
      </c>
      <c r="B4037" t="s">
        <v>15897</v>
      </c>
      <c r="C4037" t="s">
        <v>15897</v>
      </c>
      <c r="E4037" t="s">
        <v>8186</v>
      </c>
      <c r="F4037" t="s">
        <v>321</v>
      </c>
      <c r="G4037" t="s">
        <v>15998</v>
      </c>
      <c r="H4037" t="s">
        <v>82</v>
      </c>
      <c r="J4037" t="s">
        <v>8315</v>
      </c>
      <c r="K4037" t="s">
        <v>15898</v>
      </c>
      <c r="L4037">
        <v>27401001</v>
      </c>
      <c r="M4037">
        <v>1020202560070</v>
      </c>
    </row>
    <row r="4038" spans="1:13" x14ac:dyDescent="0.25">
      <c r="A4038" t="s">
        <v>15899</v>
      </c>
      <c r="B4038" t="s">
        <v>15900</v>
      </c>
      <c r="C4038" t="s">
        <v>15900</v>
      </c>
      <c r="E4038" t="s">
        <v>8186</v>
      </c>
      <c r="F4038" t="s">
        <v>321</v>
      </c>
      <c r="G4038" t="s">
        <v>15998</v>
      </c>
      <c r="H4038" t="s">
        <v>82</v>
      </c>
      <c r="J4038" t="s">
        <v>8315</v>
      </c>
      <c r="K4038" t="s">
        <v>15901</v>
      </c>
      <c r="L4038">
        <v>27401001</v>
      </c>
      <c r="M4038">
        <v>1020202560070</v>
      </c>
    </row>
    <row r="4039" spans="1:13" x14ac:dyDescent="0.25">
      <c r="A4039">
        <v>275009953</v>
      </c>
      <c r="B4039" t="s">
        <v>4670</v>
      </c>
      <c r="C4039" t="s">
        <v>4670</v>
      </c>
      <c r="E4039" t="s">
        <v>4672</v>
      </c>
      <c r="F4039" t="s">
        <v>321</v>
      </c>
      <c r="G4039" t="s">
        <v>15957</v>
      </c>
      <c r="H4039" t="s">
        <v>82</v>
      </c>
      <c r="I4039">
        <v>0</v>
      </c>
      <c r="J4039" t="s">
        <v>8315</v>
      </c>
      <c r="K4039" t="s">
        <v>12558</v>
      </c>
      <c r="L4039">
        <v>27501001</v>
      </c>
      <c r="M4039">
        <v>1020202773865</v>
      </c>
    </row>
    <row r="4040" spans="1:13" x14ac:dyDescent="0.25">
      <c r="A4040">
        <v>276008208</v>
      </c>
      <c r="B4040" t="s">
        <v>8126</v>
      </c>
      <c r="C4040" t="s">
        <v>8126</v>
      </c>
      <c r="E4040" t="s">
        <v>8128</v>
      </c>
      <c r="F4040" t="s">
        <v>321</v>
      </c>
      <c r="G4040" t="s">
        <v>15957</v>
      </c>
      <c r="H4040" t="s">
        <v>82</v>
      </c>
      <c r="I4040">
        <v>0</v>
      </c>
      <c r="J4040" t="s">
        <v>8315</v>
      </c>
      <c r="K4040" t="s">
        <v>12618</v>
      </c>
      <c r="L4040">
        <v>27601001</v>
      </c>
      <c r="M4040">
        <v>1020202864604</v>
      </c>
    </row>
    <row r="4041" spans="1:13" x14ac:dyDescent="0.25">
      <c r="A4041">
        <v>276009642</v>
      </c>
      <c r="B4041" t="s">
        <v>8138</v>
      </c>
      <c r="C4041" t="s">
        <v>8138</v>
      </c>
      <c r="E4041" t="s">
        <v>8140</v>
      </c>
      <c r="F4041" t="s">
        <v>321</v>
      </c>
      <c r="G4041" t="s">
        <v>15957</v>
      </c>
      <c r="H4041" t="s">
        <v>82</v>
      </c>
      <c r="I4041">
        <v>0</v>
      </c>
      <c r="J4041" t="s">
        <v>8315</v>
      </c>
      <c r="K4041" t="s">
        <v>12619</v>
      </c>
      <c r="L4041">
        <v>27601001</v>
      </c>
      <c r="M4041">
        <v>1020202870038</v>
      </c>
    </row>
    <row r="4042" spans="1:13" x14ac:dyDescent="0.25">
      <c r="A4042">
        <v>276015766</v>
      </c>
      <c r="B4042" t="s">
        <v>8102</v>
      </c>
      <c r="C4042" t="s">
        <v>8102</v>
      </c>
      <c r="E4042" t="s">
        <v>8104</v>
      </c>
      <c r="F4042" t="s">
        <v>321</v>
      </c>
      <c r="G4042" t="s">
        <v>15957</v>
      </c>
      <c r="H4042" t="s">
        <v>82</v>
      </c>
      <c r="I4042">
        <v>0</v>
      </c>
      <c r="J4042" t="s">
        <v>8315</v>
      </c>
      <c r="K4042" t="s">
        <v>12626</v>
      </c>
      <c r="L4042">
        <v>27601001</v>
      </c>
      <c r="M4042">
        <v>1020202865484</v>
      </c>
    </row>
    <row r="4043" spans="1:13" x14ac:dyDescent="0.25">
      <c r="A4043">
        <v>276020798</v>
      </c>
      <c r="B4043" t="s">
        <v>8108</v>
      </c>
      <c r="C4043" t="s">
        <v>8108</v>
      </c>
      <c r="E4043" t="s">
        <v>8110</v>
      </c>
      <c r="F4043" t="s">
        <v>657</v>
      </c>
      <c r="G4043" t="s">
        <v>15957</v>
      </c>
      <c r="H4043" t="s">
        <v>82</v>
      </c>
      <c r="I4043">
        <v>0</v>
      </c>
      <c r="J4043" t="s">
        <v>8315</v>
      </c>
      <c r="K4043" t="s">
        <v>12640</v>
      </c>
      <c r="L4043">
        <v>27601001</v>
      </c>
      <c r="M4043">
        <v>1020202863768</v>
      </c>
    </row>
    <row r="4044" spans="1:13" x14ac:dyDescent="0.25">
      <c r="A4044">
        <v>277008200</v>
      </c>
      <c r="B4044" t="s">
        <v>7958</v>
      </c>
      <c r="C4044" t="s">
        <v>7958</v>
      </c>
      <c r="E4044" t="s">
        <v>7960</v>
      </c>
      <c r="F4044" t="s">
        <v>321</v>
      </c>
      <c r="G4044" t="s">
        <v>15957</v>
      </c>
      <c r="H4044" t="s">
        <v>82</v>
      </c>
      <c r="I4044">
        <v>2</v>
      </c>
      <c r="J4044" t="s">
        <v>8315</v>
      </c>
      <c r="K4044" t="s">
        <v>12771</v>
      </c>
      <c r="L4044">
        <v>27701001</v>
      </c>
      <c r="M4044">
        <v>1030204436624</v>
      </c>
    </row>
    <row r="4045" spans="1:13" x14ac:dyDescent="0.25">
      <c r="A4045" t="s">
        <v>15933</v>
      </c>
      <c r="B4045" t="s">
        <v>15934</v>
      </c>
      <c r="C4045" t="s">
        <v>15934</v>
      </c>
      <c r="E4045" t="s">
        <v>7960</v>
      </c>
      <c r="F4045" t="s">
        <v>321</v>
      </c>
      <c r="G4045" t="s">
        <v>15998</v>
      </c>
      <c r="H4045" t="s">
        <v>82</v>
      </c>
      <c r="J4045" t="s">
        <v>8315</v>
      </c>
      <c r="K4045" t="s">
        <v>15935</v>
      </c>
      <c r="L4045">
        <v>27701001</v>
      </c>
      <c r="M4045">
        <v>1030204436624</v>
      </c>
    </row>
    <row r="4046" spans="1:13" x14ac:dyDescent="0.25">
      <c r="A4046" t="s">
        <v>15936</v>
      </c>
      <c r="B4046" t="s">
        <v>15937</v>
      </c>
      <c r="C4046" t="s">
        <v>15937</v>
      </c>
      <c r="E4046" t="s">
        <v>7960</v>
      </c>
      <c r="F4046" t="s">
        <v>321</v>
      </c>
      <c r="G4046" t="s">
        <v>15998</v>
      </c>
      <c r="H4046" t="s">
        <v>82</v>
      </c>
      <c r="J4046" t="s">
        <v>8315</v>
      </c>
      <c r="K4046" t="s">
        <v>15938</v>
      </c>
      <c r="L4046">
        <v>27701001</v>
      </c>
      <c r="M4046">
        <v>1030204436624</v>
      </c>
    </row>
    <row r="4047" spans="1:13" x14ac:dyDescent="0.25">
      <c r="A4047" t="s">
        <v>15939</v>
      </c>
      <c r="B4047" t="s">
        <v>15940</v>
      </c>
      <c r="C4047" t="s">
        <v>15940</v>
      </c>
      <c r="E4047" t="s">
        <v>7960</v>
      </c>
      <c r="F4047" t="s">
        <v>321</v>
      </c>
      <c r="G4047" t="s">
        <v>15998</v>
      </c>
      <c r="H4047" t="s">
        <v>82</v>
      </c>
      <c r="J4047" t="s">
        <v>8416</v>
      </c>
      <c r="K4047" t="s">
        <v>15941</v>
      </c>
      <c r="L4047">
        <v>27701001</v>
      </c>
      <c r="M4047">
        <v>1030204436624</v>
      </c>
    </row>
    <row r="4048" spans="1:13" x14ac:dyDescent="0.25">
      <c r="A4048">
        <v>277059075</v>
      </c>
      <c r="B4048" t="s">
        <v>8132</v>
      </c>
      <c r="C4048" t="s">
        <v>8132</v>
      </c>
      <c r="E4048" t="s">
        <v>8134</v>
      </c>
      <c r="F4048" t="s">
        <v>321</v>
      </c>
      <c r="G4048" t="s">
        <v>15957</v>
      </c>
      <c r="H4048" t="s">
        <v>82</v>
      </c>
      <c r="I4048">
        <v>2</v>
      </c>
      <c r="J4048" t="s">
        <v>8315</v>
      </c>
      <c r="K4048" t="s">
        <v>12884</v>
      </c>
      <c r="L4048">
        <v>27701001</v>
      </c>
      <c r="M4048">
        <v>1030204448328</v>
      </c>
    </row>
    <row r="4049" spans="1:13" x14ac:dyDescent="0.25">
      <c r="A4049" t="s">
        <v>15942</v>
      </c>
      <c r="B4049" t="s">
        <v>15943</v>
      </c>
      <c r="C4049" t="s">
        <v>15943</v>
      </c>
      <c r="E4049" t="s">
        <v>8134</v>
      </c>
      <c r="F4049" t="s">
        <v>321</v>
      </c>
      <c r="G4049" t="s">
        <v>15998</v>
      </c>
      <c r="H4049" t="s">
        <v>82</v>
      </c>
      <c r="J4049" t="s">
        <v>8315</v>
      </c>
      <c r="K4049" t="s">
        <v>15944</v>
      </c>
      <c r="L4049">
        <v>27701001</v>
      </c>
      <c r="M4049">
        <v>1030204448328</v>
      </c>
    </row>
    <row r="4050" spans="1:13" x14ac:dyDescent="0.25">
      <c r="A4050" t="s">
        <v>15945</v>
      </c>
      <c r="B4050" t="s">
        <v>15946</v>
      </c>
      <c r="C4050" t="s">
        <v>15946</v>
      </c>
      <c r="E4050" t="s">
        <v>8134</v>
      </c>
      <c r="F4050" t="s">
        <v>321</v>
      </c>
      <c r="G4050" t="s">
        <v>15998</v>
      </c>
      <c r="H4050" t="s">
        <v>82</v>
      </c>
      <c r="J4050" t="s">
        <v>8315</v>
      </c>
      <c r="K4050" t="s">
        <v>15947</v>
      </c>
      <c r="L4050">
        <v>27701001</v>
      </c>
      <c r="M4050">
        <v>1030204448328</v>
      </c>
    </row>
    <row r="4051" spans="1:13" x14ac:dyDescent="0.25">
      <c r="A4051">
        <v>278008193</v>
      </c>
      <c r="B4051" t="s">
        <v>8111</v>
      </c>
      <c r="C4051" t="s">
        <v>8111</v>
      </c>
      <c r="E4051" t="s">
        <v>8113</v>
      </c>
      <c r="F4051" t="s">
        <v>321</v>
      </c>
      <c r="G4051" t="s">
        <v>15957</v>
      </c>
      <c r="H4051" t="s">
        <v>82</v>
      </c>
      <c r="I4051">
        <v>0</v>
      </c>
      <c r="J4051" t="s">
        <v>8315</v>
      </c>
      <c r="K4051" t="s">
        <v>12910</v>
      </c>
      <c r="L4051">
        <v>27801001</v>
      </c>
      <c r="M4051">
        <v>1030204605375</v>
      </c>
    </row>
    <row r="4052" spans="1:13" x14ac:dyDescent="0.25">
      <c r="A4052">
        <v>278009158</v>
      </c>
      <c r="B4052" t="s">
        <v>8178</v>
      </c>
      <c r="C4052" t="s">
        <v>8178</v>
      </c>
      <c r="E4052" t="s">
        <v>8180</v>
      </c>
      <c r="F4052" t="s">
        <v>321</v>
      </c>
      <c r="G4052" t="s">
        <v>15957</v>
      </c>
      <c r="H4052" t="s">
        <v>82</v>
      </c>
      <c r="I4052">
        <v>2</v>
      </c>
      <c r="J4052" t="s">
        <v>8315</v>
      </c>
      <c r="K4052" t="s">
        <v>12914</v>
      </c>
      <c r="L4052">
        <v>27801001</v>
      </c>
      <c r="M4052">
        <v>1030204589469</v>
      </c>
    </row>
    <row r="4053" spans="1:13" x14ac:dyDescent="0.25">
      <c r="A4053" t="s">
        <v>15948</v>
      </c>
      <c r="B4053" t="s">
        <v>15949</v>
      </c>
      <c r="C4053" t="s">
        <v>15949</v>
      </c>
      <c r="E4053" t="s">
        <v>8180</v>
      </c>
      <c r="F4053" t="s">
        <v>321</v>
      </c>
      <c r="G4053" t="s">
        <v>15998</v>
      </c>
      <c r="H4053" t="s">
        <v>82</v>
      </c>
      <c r="J4053" t="s">
        <v>8315</v>
      </c>
      <c r="K4053" t="s">
        <v>15950</v>
      </c>
      <c r="L4053">
        <v>27801001</v>
      </c>
      <c r="M4053">
        <v>1030204589469</v>
      </c>
    </row>
    <row r="4054" spans="1:13" x14ac:dyDescent="0.25">
      <c r="A4054" t="s">
        <v>15951</v>
      </c>
      <c r="B4054" t="s">
        <v>15952</v>
      </c>
      <c r="C4054" t="s">
        <v>15952</v>
      </c>
      <c r="E4054" t="s">
        <v>8180</v>
      </c>
      <c r="F4054" t="s">
        <v>321</v>
      </c>
      <c r="G4054" t="s">
        <v>15998</v>
      </c>
      <c r="H4054" t="s">
        <v>82</v>
      </c>
      <c r="J4054" t="s">
        <v>8315</v>
      </c>
      <c r="K4054" t="s">
        <v>15953</v>
      </c>
      <c r="L4054">
        <v>27801001</v>
      </c>
      <c r="M4054">
        <v>1030204589469</v>
      </c>
    </row>
    <row r="4055" spans="1:13" x14ac:dyDescent="0.25">
      <c r="A4055">
        <v>278023917</v>
      </c>
      <c r="B4055" t="s">
        <v>8129</v>
      </c>
      <c r="C4055" t="s">
        <v>8129</v>
      </c>
      <c r="E4055" t="s">
        <v>8131</v>
      </c>
      <c r="F4055" t="s">
        <v>321</v>
      </c>
      <c r="G4055" t="s">
        <v>15957</v>
      </c>
      <c r="H4055" t="s">
        <v>82</v>
      </c>
      <c r="I4055">
        <v>0</v>
      </c>
      <c r="J4055" t="s">
        <v>8315</v>
      </c>
      <c r="K4055" t="s">
        <v>12919</v>
      </c>
      <c r="L4055">
        <v>27801001</v>
      </c>
      <c r="M4055">
        <v>1030204594067</v>
      </c>
    </row>
    <row r="4056" spans="1:13" x14ac:dyDescent="0.25">
      <c r="A4056">
        <v>278026403</v>
      </c>
      <c r="B4056" t="s">
        <v>8117</v>
      </c>
      <c r="C4056" t="s">
        <v>8117</v>
      </c>
      <c r="E4056" t="s">
        <v>8119</v>
      </c>
      <c r="F4056" t="s">
        <v>321</v>
      </c>
      <c r="G4056" t="s">
        <v>15957</v>
      </c>
      <c r="H4056" t="s">
        <v>82</v>
      </c>
      <c r="I4056">
        <v>0</v>
      </c>
      <c r="J4056" t="s">
        <v>8416</v>
      </c>
      <c r="K4056" t="s">
        <v>12920</v>
      </c>
      <c r="L4056">
        <v>27801001</v>
      </c>
      <c r="M4056">
        <v>1030204611271</v>
      </c>
    </row>
    <row r="4057" spans="1:13" x14ac:dyDescent="0.25">
      <c r="A4057">
        <v>257995189</v>
      </c>
      <c r="B4057" t="s">
        <v>18862</v>
      </c>
      <c r="C4057" t="s">
        <v>18862</v>
      </c>
      <c r="D4057" t="s">
        <v>16522</v>
      </c>
      <c r="E4057" t="s">
        <v>8184</v>
      </c>
      <c r="F4057" t="s">
        <v>321</v>
      </c>
      <c r="G4057" t="s">
        <v>15957</v>
      </c>
      <c r="H4057" t="s">
        <v>8187</v>
      </c>
      <c r="I4057">
        <v>0</v>
      </c>
      <c r="J4057" t="s">
        <v>8315</v>
      </c>
      <c r="K4057" t="s">
        <v>10998</v>
      </c>
      <c r="L4057">
        <v>25701001</v>
      </c>
      <c r="M4057">
        <v>1120200002812</v>
      </c>
    </row>
    <row r="4058" spans="1:13" x14ac:dyDescent="0.25">
      <c r="A4058">
        <v>265042670</v>
      </c>
      <c r="B4058" t="s">
        <v>19156</v>
      </c>
      <c r="C4058" t="s">
        <v>19156</v>
      </c>
      <c r="E4058" t="s">
        <v>8189</v>
      </c>
      <c r="F4058" t="s">
        <v>321</v>
      </c>
      <c r="G4058" t="s">
        <v>15957</v>
      </c>
      <c r="H4058" t="s">
        <v>8187</v>
      </c>
      <c r="I4058">
        <v>0</v>
      </c>
      <c r="J4058" t="s">
        <v>8315</v>
      </c>
      <c r="K4058" t="s">
        <v>11569</v>
      </c>
      <c r="L4058">
        <v>26501001</v>
      </c>
      <c r="M4058">
        <v>1150280066551</v>
      </c>
    </row>
    <row r="4059" spans="1:13" x14ac:dyDescent="0.25">
      <c r="A4059">
        <v>268094316</v>
      </c>
      <c r="B4059" t="s">
        <v>19391</v>
      </c>
      <c r="C4059" t="s">
        <v>19391</v>
      </c>
      <c r="E4059" t="s">
        <v>8205</v>
      </c>
      <c r="F4059" t="s">
        <v>414</v>
      </c>
      <c r="G4059" t="s">
        <v>15957</v>
      </c>
      <c r="H4059" t="s">
        <v>8187</v>
      </c>
      <c r="I4059">
        <v>0</v>
      </c>
      <c r="J4059" t="s">
        <v>8315</v>
      </c>
      <c r="K4059" t="s">
        <v>11956</v>
      </c>
      <c r="L4059">
        <v>26801001</v>
      </c>
      <c r="M4059">
        <v>1210200041391</v>
      </c>
    </row>
    <row r="4060" spans="1:13" x14ac:dyDescent="0.25">
      <c r="A4060" t="s">
        <v>15881</v>
      </c>
      <c r="B4060" t="s">
        <v>15882</v>
      </c>
      <c r="C4060" t="s">
        <v>15882</v>
      </c>
      <c r="E4060" t="s">
        <v>8191</v>
      </c>
      <c r="F4060" t="s">
        <v>321</v>
      </c>
      <c r="G4060" t="s">
        <v>15998</v>
      </c>
      <c r="H4060" t="s">
        <v>8187</v>
      </c>
      <c r="J4060" t="s">
        <v>8315</v>
      </c>
      <c r="K4060" t="s">
        <v>15883</v>
      </c>
      <c r="L4060">
        <v>27301001</v>
      </c>
      <c r="M4060">
        <v>1020202386533</v>
      </c>
    </row>
    <row r="4061" spans="1:13" x14ac:dyDescent="0.25">
      <c r="A4061">
        <v>274001165</v>
      </c>
      <c r="B4061" t="s">
        <v>19646</v>
      </c>
      <c r="C4061" t="s">
        <v>19646</v>
      </c>
      <c r="E4061" t="s">
        <v>8206</v>
      </c>
      <c r="F4061" t="s">
        <v>8207</v>
      </c>
      <c r="G4061" t="s">
        <v>15957</v>
      </c>
      <c r="H4061" t="s">
        <v>8187</v>
      </c>
      <c r="I4061">
        <v>2</v>
      </c>
      <c r="J4061" t="s">
        <v>8315</v>
      </c>
      <c r="K4061" t="s">
        <v>12420</v>
      </c>
      <c r="L4061">
        <v>27401001</v>
      </c>
      <c r="M4061">
        <v>1020202555108</v>
      </c>
    </row>
    <row r="4062" spans="1:13" x14ac:dyDescent="0.25">
      <c r="A4062" t="s">
        <v>15884</v>
      </c>
      <c r="B4062" t="s">
        <v>15885</v>
      </c>
      <c r="C4062" t="s">
        <v>15885</v>
      </c>
      <c r="E4062" t="s">
        <v>8206</v>
      </c>
      <c r="F4062" t="s">
        <v>8207</v>
      </c>
      <c r="G4062" t="s">
        <v>15998</v>
      </c>
      <c r="H4062" t="s">
        <v>8187</v>
      </c>
      <c r="J4062" t="s">
        <v>8315</v>
      </c>
      <c r="K4062" t="s">
        <v>15886</v>
      </c>
      <c r="L4062">
        <v>27401001</v>
      </c>
      <c r="M4062">
        <v>1020202555108</v>
      </c>
    </row>
    <row r="4063" spans="1:13" x14ac:dyDescent="0.25">
      <c r="A4063">
        <v>274052515</v>
      </c>
      <c r="B4063" t="s">
        <v>19651</v>
      </c>
      <c r="C4063" t="s">
        <v>19651</v>
      </c>
      <c r="E4063" t="s">
        <v>8186</v>
      </c>
      <c r="F4063" t="s">
        <v>321</v>
      </c>
      <c r="G4063" t="s">
        <v>15957</v>
      </c>
      <c r="H4063" t="s">
        <v>8187</v>
      </c>
      <c r="I4063">
        <v>5</v>
      </c>
      <c r="J4063" t="s">
        <v>8315</v>
      </c>
      <c r="K4063" t="s">
        <v>12449</v>
      </c>
      <c r="L4063">
        <v>27401001</v>
      </c>
      <c r="M4063">
        <v>1020202560070</v>
      </c>
    </row>
    <row r="4064" spans="1:13" x14ac:dyDescent="0.25">
      <c r="A4064">
        <v>274059895</v>
      </c>
      <c r="B4064" t="s">
        <v>19653</v>
      </c>
      <c r="C4064" t="s">
        <v>19653</v>
      </c>
      <c r="E4064" t="s">
        <v>8193</v>
      </c>
      <c r="F4064" t="s">
        <v>321</v>
      </c>
      <c r="G4064" t="s">
        <v>15957</v>
      </c>
      <c r="H4064" t="s">
        <v>8187</v>
      </c>
      <c r="I4064">
        <v>0</v>
      </c>
      <c r="J4064" t="s">
        <v>8315</v>
      </c>
      <c r="K4064" t="s">
        <v>12432</v>
      </c>
      <c r="L4064">
        <v>27401001</v>
      </c>
      <c r="M4064">
        <v>1020202559706</v>
      </c>
    </row>
    <row r="4065" spans="1:13" x14ac:dyDescent="0.25">
      <c r="A4065">
        <v>274990656</v>
      </c>
      <c r="B4065" t="s">
        <v>19685</v>
      </c>
      <c r="C4065" t="s">
        <v>19685</v>
      </c>
      <c r="E4065" t="s">
        <v>8182</v>
      </c>
      <c r="F4065" t="s">
        <v>321</v>
      </c>
      <c r="G4065" t="s">
        <v>15957</v>
      </c>
      <c r="H4065" t="s">
        <v>8187</v>
      </c>
      <c r="I4065">
        <v>0</v>
      </c>
      <c r="J4065" t="s">
        <v>8315</v>
      </c>
      <c r="K4065" t="s">
        <v>19686</v>
      </c>
      <c r="L4065">
        <v>27401001</v>
      </c>
      <c r="M4065">
        <v>1110200002538</v>
      </c>
    </row>
    <row r="4066" spans="1:13" x14ac:dyDescent="0.25">
      <c r="A4066">
        <v>276905487</v>
      </c>
      <c r="B4066" t="s">
        <v>15974</v>
      </c>
      <c r="C4066" t="s">
        <v>15974</v>
      </c>
      <c r="E4066" t="s">
        <v>15985</v>
      </c>
      <c r="F4066" t="s">
        <v>321</v>
      </c>
      <c r="G4066" t="s">
        <v>15957</v>
      </c>
      <c r="H4066" t="s">
        <v>8187</v>
      </c>
      <c r="I4066">
        <v>0</v>
      </c>
      <c r="J4066" t="s">
        <v>8416</v>
      </c>
      <c r="K4066" t="s">
        <v>19825</v>
      </c>
      <c r="L4066">
        <v>27601001</v>
      </c>
      <c r="M4066">
        <v>1150280041922</v>
      </c>
    </row>
    <row r="4067" spans="1:13" x14ac:dyDescent="0.25">
      <c r="A4067">
        <v>268980554</v>
      </c>
      <c r="B4067" t="s">
        <v>15975</v>
      </c>
      <c r="C4067" t="s">
        <v>15975</v>
      </c>
      <c r="E4067" t="s">
        <v>19826</v>
      </c>
      <c r="F4067" t="s">
        <v>321</v>
      </c>
      <c r="G4067" t="s">
        <v>15957</v>
      </c>
      <c r="H4067" t="s">
        <v>8187</v>
      </c>
      <c r="I4067">
        <v>0</v>
      </c>
      <c r="J4067" t="s">
        <v>8315</v>
      </c>
      <c r="K4067" t="s">
        <v>19827</v>
      </c>
      <c r="L4067">
        <v>26801001</v>
      </c>
      <c r="M4067">
        <v>1130200003438</v>
      </c>
    </row>
    <row r="4068" spans="1:13" x14ac:dyDescent="0.25">
      <c r="A4068">
        <v>274947675</v>
      </c>
      <c r="B4068" t="s">
        <v>15980</v>
      </c>
      <c r="C4068" t="s">
        <v>15980</v>
      </c>
      <c r="E4068" t="s">
        <v>19838</v>
      </c>
      <c r="F4068" t="s">
        <v>321</v>
      </c>
      <c r="G4068" t="s">
        <v>15957</v>
      </c>
      <c r="H4068" t="s">
        <v>8187</v>
      </c>
      <c r="I4068">
        <v>3</v>
      </c>
      <c r="J4068" t="s">
        <v>8315</v>
      </c>
      <c r="K4068" t="s">
        <v>19839</v>
      </c>
      <c r="L4068">
        <v>27701001</v>
      </c>
      <c r="M4068">
        <v>1190280041731</v>
      </c>
    </row>
    <row r="4069" spans="1:13" x14ac:dyDescent="0.25">
      <c r="A4069">
        <v>274942518</v>
      </c>
      <c r="B4069" t="s">
        <v>15982</v>
      </c>
      <c r="C4069" t="s">
        <v>15982</v>
      </c>
      <c r="E4069" t="s">
        <v>19842</v>
      </c>
      <c r="F4069" t="s">
        <v>321</v>
      </c>
      <c r="G4069" t="s">
        <v>15957</v>
      </c>
      <c r="H4069" t="s">
        <v>8187</v>
      </c>
      <c r="I4069">
        <v>0</v>
      </c>
      <c r="J4069" t="s">
        <v>8315</v>
      </c>
      <c r="K4069" t="s">
        <v>19843</v>
      </c>
      <c r="L4069">
        <v>27401001</v>
      </c>
      <c r="M4069">
        <v>1180280072994</v>
      </c>
    </row>
    <row r="4070" spans="1:13" x14ac:dyDescent="0.25">
      <c r="A4070" t="s">
        <v>13361</v>
      </c>
      <c r="B4070" t="s">
        <v>13362</v>
      </c>
      <c r="C4070" t="s">
        <v>13362</v>
      </c>
      <c r="D4070" t="s">
        <v>16222</v>
      </c>
      <c r="E4070" t="s">
        <v>6918</v>
      </c>
      <c r="F4070" t="s">
        <v>321</v>
      </c>
      <c r="G4070" t="s">
        <v>15998</v>
      </c>
      <c r="H4070" t="s">
        <v>15994</v>
      </c>
      <c r="J4070" t="s">
        <v>8315</v>
      </c>
      <c r="K4070" t="s">
        <v>16271</v>
      </c>
      <c r="L4070">
        <v>20501001</v>
      </c>
      <c r="M4070">
        <v>1120242000570</v>
      </c>
    </row>
    <row r="4071" spans="1:13" x14ac:dyDescent="0.25">
      <c r="A4071" t="s">
        <v>14345</v>
      </c>
      <c r="B4071" t="s">
        <v>14346</v>
      </c>
      <c r="C4071" t="s">
        <v>14346</v>
      </c>
      <c r="D4071" t="s">
        <v>17334</v>
      </c>
      <c r="E4071" t="s">
        <v>5435</v>
      </c>
      <c r="F4071" t="s">
        <v>414</v>
      </c>
      <c r="G4071" t="s">
        <v>15998</v>
      </c>
      <c r="H4071" t="s">
        <v>15994</v>
      </c>
      <c r="J4071" t="s">
        <v>8315</v>
      </c>
      <c r="K4071" t="s">
        <v>14347</v>
      </c>
      <c r="L4071">
        <v>22901001</v>
      </c>
      <c r="M4071">
        <v>1020200976179</v>
      </c>
    </row>
    <row r="4072" spans="1:13" x14ac:dyDescent="0.25">
      <c r="A4072" t="s">
        <v>14682</v>
      </c>
      <c r="B4072" t="s">
        <v>14683</v>
      </c>
      <c r="C4072" t="s">
        <v>14683</v>
      </c>
      <c r="D4072" t="s">
        <v>17704</v>
      </c>
      <c r="E4072" t="s">
        <v>5685</v>
      </c>
      <c r="F4072" t="s">
        <v>566</v>
      </c>
      <c r="G4072" t="s">
        <v>15998</v>
      </c>
      <c r="H4072" t="s">
        <v>15994</v>
      </c>
      <c r="J4072" t="s">
        <v>8315</v>
      </c>
      <c r="K4072" t="s">
        <v>17732</v>
      </c>
      <c r="L4072">
        <v>26301001</v>
      </c>
      <c r="M4072">
        <v>1020201847148</v>
      </c>
    </row>
    <row r="4073" spans="1:13" x14ac:dyDescent="0.25">
      <c r="A4073" t="s">
        <v>15696</v>
      </c>
      <c r="B4073" t="s">
        <v>15697</v>
      </c>
      <c r="C4073" t="s">
        <v>15697</v>
      </c>
      <c r="E4073" t="s">
        <v>3411</v>
      </c>
      <c r="F4073" t="s">
        <v>321</v>
      </c>
      <c r="G4073" t="s">
        <v>15998</v>
      </c>
      <c r="H4073" t="s">
        <v>16095</v>
      </c>
      <c r="J4073" t="s">
        <v>8315</v>
      </c>
      <c r="K4073" t="s">
        <v>15698</v>
      </c>
      <c r="L4073">
        <v>26601001</v>
      </c>
      <c r="M4073">
        <v>1100266000218</v>
      </c>
    </row>
    <row r="4074" spans="1:13" x14ac:dyDescent="0.25">
      <c r="A4074" t="s">
        <v>15699</v>
      </c>
      <c r="B4074" t="s">
        <v>15700</v>
      </c>
      <c r="C4074" t="s">
        <v>15700</v>
      </c>
      <c r="E4074" t="s">
        <v>3411</v>
      </c>
      <c r="F4074" t="s">
        <v>321</v>
      </c>
      <c r="G4074" t="s">
        <v>15998</v>
      </c>
      <c r="H4074" t="s">
        <v>16095</v>
      </c>
      <c r="J4074" t="s">
        <v>8315</v>
      </c>
      <c r="K4074" t="s">
        <v>15701</v>
      </c>
      <c r="L4074">
        <v>26601001</v>
      </c>
      <c r="M4074">
        <v>1100266000218</v>
      </c>
    </row>
    <row r="4075" spans="1:13" x14ac:dyDescent="0.25">
      <c r="A4075" t="s">
        <v>15702</v>
      </c>
      <c r="B4075" t="s">
        <v>15703</v>
      </c>
      <c r="C4075" t="s">
        <v>15703</v>
      </c>
      <c r="E4075" t="s">
        <v>3411</v>
      </c>
      <c r="F4075" t="s">
        <v>321</v>
      </c>
      <c r="G4075" t="s">
        <v>15998</v>
      </c>
      <c r="H4075" t="s">
        <v>16095</v>
      </c>
      <c r="J4075" t="s">
        <v>8315</v>
      </c>
      <c r="K4075" t="s">
        <v>19225</v>
      </c>
      <c r="L4075">
        <v>26601001</v>
      </c>
      <c r="M4075">
        <v>1100266000218</v>
      </c>
    </row>
    <row r="4076" spans="1:13" x14ac:dyDescent="0.25">
      <c r="A4076" t="s">
        <v>15704</v>
      </c>
      <c r="B4076" t="s">
        <v>15705</v>
      </c>
      <c r="C4076" t="s">
        <v>15705</v>
      </c>
      <c r="E4076" t="s">
        <v>3411</v>
      </c>
      <c r="F4076" t="s">
        <v>321</v>
      </c>
      <c r="G4076" t="s">
        <v>15998</v>
      </c>
      <c r="H4076" t="s">
        <v>16095</v>
      </c>
      <c r="J4076" t="s">
        <v>8315</v>
      </c>
      <c r="K4076" t="s">
        <v>15706</v>
      </c>
      <c r="L4076">
        <v>26601001</v>
      </c>
      <c r="M4076">
        <v>1100266000218</v>
      </c>
    </row>
    <row r="4077" spans="1:13" x14ac:dyDescent="0.25">
      <c r="A4077" t="s">
        <v>15932</v>
      </c>
      <c r="B4077" t="s">
        <v>19710</v>
      </c>
      <c r="C4077" t="s">
        <v>19710</v>
      </c>
      <c r="E4077" t="s">
        <v>4109</v>
      </c>
      <c r="F4077" t="s">
        <v>321</v>
      </c>
      <c r="G4077" t="s">
        <v>15998</v>
      </c>
      <c r="H4077" t="s">
        <v>16095</v>
      </c>
      <c r="J4077" t="s">
        <v>8315</v>
      </c>
      <c r="K4077" t="s">
        <v>12434</v>
      </c>
      <c r="L4077">
        <v>27401001</v>
      </c>
      <c r="M4077">
        <v>1020202874603</v>
      </c>
    </row>
    <row r="4078" spans="1:13" x14ac:dyDescent="0.25">
      <c r="A4078">
        <v>275074279</v>
      </c>
      <c r="B4078" t="s">
        <v>15969</v>
      </c>
      <c r="C4078" t="s">
        <v>15969</v>
      </c>
      <c r="E4078" t="s">
        <v>19817</v>
      </c>
      <c r="F4078" t="s">
        <v>19818</v>
      </c>
      <c r="G4078" t="s">
        <v>15957</v>
      </c>
      <c r="H4078" t="s">
        <v>8187</v>
      </c>
      <c r="I4078">
        <v>0</v>
      </c>
      <c r="J4078" t="s">
        <v>8315</v>
      </c>
      <c r="K4078" t="s">
        <v>15971</v>
      </c>
      <c r="L4078">
        <v>27501001</v>
      </c>
      <c r="M4078">
        <v>1110280035040</v>
      </c>
    </row>
    <row r="4079" spans="1:13" x14ac:dyDescent="0.25">
      <c r="A4079">
        <v>274036993</v>
      </c>
      <c r="B4079" t="s">
        <v>19835</v>
      </c>
      <c r="C4079" t="s">
        <v>19835</v>
      </c>
      <c r="E4079" t="s">
        <v>19836</v>
      </c>
      <c r="F4079" t="s">
        <v>15970</v>
      </c>
      <c r="G4079" t="s">
        <v>15957</v>
      </c>
      <c r="H4079" t="s">
        <v>8187</v>
      </c>
      <c r="I4079">
        <v>0</v>
      </c>
      <c r="J4079" t="s">
        <v>8315</v>
      </c>
      <c r="K4079" t="s">
        <v>19837</v>
      </c>
      <c r="L4079">
        <v>27401001</v>
      </c>
      <c r="M4079">
        <v>1020202554965</v>
      </c>
    </row>
    <row r="4080" spans="1:13" x14ac:dyDescent="0.25">
      <c r="A4080" s="26">
        <v>264083105</v>
      </c>
      <c r="B4080" t="s">
        <v>19852</v>
      </c>
      <c r="C4080" t="s">
        <v>3210</v>
      </c>
      <c r="D4080" t="s">
        <v>19853</v>
      </c>
      <c r="E4080" t="s">
        <v>19854</v>
      </c>
      <c r="F4080" t="s">
        <v>321</v>
      </c>
      <c r="G4080" s="2" t="s">
        <v>15957</v>
      </c>
      <c r="H4080" t="s">
        <v>15994</v>
      </c>
      <c r="I4080">
        <v>0</v>
      </c>
      <c r="J4080" t="s">
        <v>8315</v>
      </c>
      <c r="K4080" t="s">
        <v>19855</v>
      </c>
      <c r="L4080" s="26">
        <v>26401001</v>
      </c>
      <c r="M4080">
        <v>1240200016539</v>
      </c>
    </row>
    <row r="4081" spans="1:13" x14ac:dyDescent="0.25">
      <c r="A4081" s="26">
        <v>273950876</v>
      </c>
      <c r="B4081" t="s">
        <v>19856</v>
      </c>
      <c r="C4081" t="s">
        <v>19857</v>
      </c>
      <c r="D4081" t="s">
        <v>19858</v>
      </c>
      <c r="E4081" t="s">
        <v>5414</v>
      </c>
      <c r="F4081" t="s">
        <v>321</v>
      </c>
      <c r="G4081" s="2" t="s">
        <v>15957</v>
      </c>
      <c r="H4081" t="s">
        <v>15994</v>
      </c>
      <c r="I4081">
        <v>0</v>
      </c>
      <c r="J4081" t="s">
        <v>8315</v>
      </c>
      <c r="K4081" t="s">
        <v>19859</v>
      </c>
      <c r="L4081" s="26">
        <v>27301001</v>
      </c>
      <c r="M4081">
        <v>1240200032192</v>
      </c>
    </row>
    <row r="4082" spans="1:13" x14ac:dyDescent="0.25">
      <c r="A4082" s="26">
        <v>245967525</v>
      </c>
      <c r="B4082" t="s">
        <v>19860</v>
      </c>
      <c r="C4082" t="s">
        <v>19861</v>
      </c>
      <c r="D4082" t="s">
        <v>19862</v>
      </c>
      <c r="E4082" t="s">
        <v>19863</v>
      </c>
      <c r="F4082" t="s">
        <v>321</v>
      </c>
      <c r="G4082" s="2" t="s">
        <v>15957</v>
      </c>
      <c r="H4082" t="s">
        <v>8187</v>
      </c>
      <c r="I4082">
        <v>0</v>
      </c>
      <c r="J4082" t="s">
        <v>8315</v>
      </c>
      <c r="K4082" t="s">
        <v>19864</v>
      </c>
      <c r="L4082" s="26">
        <v>24501001</v>
      </c>
      <c r="M4082">
        <v>1210200051698</v>
      </c>
    </row>
    <row r="4083" spans="1:13" x14ac:dyDescent="0.25">
      <c r="A4083" s="26">
        <v>274990303</v>
      </c>
      <c r="B4083" t="s">
        <v>19865</v>
      </c>
      <c r="C4083" t="s">
        <v>19866</v>
      </c>
      <c r="D4083" t="s">
        <v>19867</v>
      </c>
      <c r="E4083" t="s">
        <v>19868</v>
      </c>
      <c r="F4083" t="s">
        <v>19869</v>
      </c>
      <c r="G4083" s="2" t="s">
        <v>15957</v>
      </c>
      <c r="H4083" t="s">
        <v>8187</v>
      </c>
      <c r="I4083">
        <v>0</v>
      </c>
      <c r="J4083" t="s">
        <v>8315</v>
      </c>
      <c r="K4083" t="s">
        <v>19870</v>
      </c>
      <c r="L4083" s="26">
        <v>27801001</v>
      </c>
      <c r="M4083">
        <v>1100200003584</v>
      </c>
    </row>
    <row r="4084" spans="1:13" x14ac:dyDescent="0.25">
      <c r="A4084" s="26">
        <v>278924911</v>
      </c>
      <c r="B4084" t="s">
        <v>19871</v>
      </c>
      <c r="C4084" t="s">
        <v>19872</v>
      </c>
      <c r="D4084" t="s">
        <v>19867</v>
      </c>
      <c r="E4084" t="s">
        <v>19873</v>
      </c>
      <c r="F4084" t="s">
        <v>321</v>
      </c>
      <c r="G4084" s="2" t="s">
        <v>15957</v>
      </c>
      <c r="H4084" t="s">
        <v>8187</v>
      </c>
      <c r="I4084">
        <v>0</v>
      </c>
      <c r="J4084" t="s">
        <v>8315</v>
      </c>
      <c r="K4084" t="s">
        <v>19874</v>
      </c>
      <c r="L4084" s="26">
        <v>27401001</v>
      </c>
      <c r="M4084">
        <v>1160280131076</v>
      </c>
    </row>
    <row r="4085" spans="1:13" x14ac:dyDescent="0.25">
      <c r="A4085" s="97">
        <v>7708503727</v>
      </c>
      <c r="B4085" s="98" t="s">
        <v>19875</v>
      </c>
      <c r="C4085" s="97"/>
      <c r="D4085" s="98" t="s">
        <v>19876</v>
      </c>
      <c r="E4085" s="97"/>
      <c r="F4085" s="97"/>
      <c r="G4085" s="98" t="s">
        <v>15998</v>
      </c>
      <c r="H4085" s="97" t="s">
        <v>8187</v>
      </c>
      <c r="I4085" s="97">
        <v>0</v>
      </c>
      <c r="J4085" s="97" t="s">
        <v>8315</v>
      </c>
      <c r="K4085" s="98" t="s">
        <v>19877</v>
      </c>
      <c r="L4085" s="98">
        <v>631102001</v>
      </c>
      <c r="M4085" s="98">
        <v>1037739877295</v>
      </c>
    </row>
    <row r="4086" spans="1:13" x14ac:dyDescent="0.25">
      <c r="A4086" s="26">
        <v>268023001</v>
      </c>
      <c r="B4086" t="s">
        <v>2849</v>
      </c>
      <c r="C4086" t="s">
        <v>2850</v>
      </c>
      <c r="D4086" t="s">
        <v>19878</v>
      </c>
      <c r="E4086" t="s">
        <v>2851</v>
      </c>
      <c r="F4086" t="s">
        <v>321</v>
      </c>
      <c r="G4086" s="2" t="s">
        <v>19879</v>
      </c>
      <c r="H4086" t="s">
        <v>19881</v>
      </c>
      <c r="I4086">
        <v>0</v>
      </c>
      <c r="J4086" t="s">
        <v>8315</v>
      </c>
      <c r="K4086" t="s">
        <v>11833</v>
      </c>
      <c r="L4086" s="26">
        <v>26801001</v>
      </c>
      <c r="M4086">
        <v>1020202082526</v>
      </c>
    </row>
    <row r="4087" spans="1:13" x14ac:dyDescent="0.25">
      <c r="A4087" s="26">
        <v>268069133</v>
      </c>
      <c r="B4087" t="s">
        <v>3164</v>
      </c>
      <c r="C4087" t="s">
        <v>3165</v>
      </c>
      <c r="D4087" t="s">
        <v>19878</v>
      </c>
      <c r="E4087" t="s">
        <v>3166</v>
      </c>
      <c r="F4087" t="s">
        <v>414</v>
      </c>
      <c r="G4087" s="2" t="s">
        <v>19880</v>
      </c>
      <c r="H4087" t="s">
        <v>19881</v>
      </c>
      <c r="I4087">
        <v>0</v>
      </c>
      <c r="J4087" t="s">
        <v>8315</v>
      </c>
      <c r="K4087" t="s">
        <v>11937</v>
      </c>
      <c r="L4087" s="26">
        <v>26801001</v>
      </c>
      <c r="M4087">
        <v>1140280000871</v>
      </c>
    </row>
    <row r="4088" spans="1:13" x14ac:dyDescent="0.25">
      <c r="A4088" s="26">
        <v>264083105</v>
      </c>
      <c r="B4088" t="s">
        <v>19852</v>
      </c>
      <c r="C4088" t="s">
        <v>3210</v>
      </c>
      <c r="D4088" t="s">
        <v>19853</v>
      </c>
      <c r="E4088" t="s">
        <v>19854</v>
      </c>
      <c r="F4088" t="s">
        <v>321</v>
      </c>
      <c r="G4088" s="2" t="s">
        <v>15957</v>
      </c>
      <c r="H4088" t="s">
        <v>19881</v>
      </c>
      <c r="I4088">
        <v>0</v>
      </c>
      <c r="J4088" t="s">
        <v>8315</v>
      </c>
      <c r="K4088" t="s">
        <v>19855</v>
      </c>
      <c r="L4088" s="26">
        <v>26401001</v>
      </c>
      <c r="M4088">
        <v>1240200016539</v>
      </c>
    </row>
    <row r="4089" spans="1:13" x14ac:dyDescent="0.25">
      <c r="A4089" s="26">
        <v>27311532532</v>
      </c>
      <c r="B4089" t="s">
        <v>19883</v>
      </c>
      <c r="C4089" t="s">
        <v>19884</v>
      </c>
      <c r="D4089" t="s">
        <v>19867</v>
      </c>
      <c r="H4089" t="s">
        <v>19885</v>
      </c>
      <c r="J4089" t="s">
        <v>8315</v>
      </c>
      <c r="K4089" t="s">
        <v>19886</v>
      </c>
      <c r="L4089" s="26"/>
      <c r="M4089">
        <v>311028022200071</v>
      </c>
    </row>
    <row r="4090" spans="1:13" x14ac:dyDescent="0.25">
      <c r="A4090" s="26">
        <v>260006420</v>
      </c>
      <c r="B4090" t="s">
        <v>19887</v>
      </c>
      <c r="C4090" t="s">
        <v>19888</v>
      </c>
      <c r="D4090" t="s">
        <v>19889</v>
      </c>
      <c r="E4090" t="s">
        <v>19890</v>
      </c>
      <c r="F4090" t="s">
        <v>321</v>
      </c>
      <c r="G4090" s="2" t="s">
        <v>15957</v>
      </c>
      <c r="H4090" t="s">
        <v>15994</v>
      </c>
      <c r="I4090">
        <v>0</v>
      </c>
      <c r="J4090" t="s">
        <v>8315</v>
      </c>
      <c r="K4090" t="s">
        <v>19891</v>
      </c>
      <c r="L4090" s="26">
        <v>26001001</v>
      </c>
      <c r="M4090">
        <v>1020201757388</v>
      </c>
    </row>
    <row r="4091" spans="1:13" x14ac:dyDescent="0.25">
      <c r="A4091" s="26">
        <v>273950876</v>
      </c>
      <c r="B4091" t="s">
        <v>19856</v>
      </c>
      <c r="C4091" t="s">
        <v>19857</v>
      </c>
      <c r="D4091" t="s">
        <v>19858</v>
      </c>
      <c r="E4091" t="s">
        <v>5414</v>
      </c>
      <c r="F4091" t="s">
        <v>321</v>
      </c>
      <c r="G4091" s="2" t="s">
        <v>15957</v>
      </c>
      <c r="H4091" t="s">
        <v>15994</v>
      </c>
      <c r="I4091">
        <v>0</v>
      </c>
      <c r="J4091" t="s">
        <v>8315</v>
      </c>
      <c r="K4091" t="s">
        <v>19859</v>
      </c>
      <c r="L4091" s="26">
        <v>27301001</v>
      </c>
      <c r="M4091">
        <v>1240200032192</v>
      </c>
    </row>
    <row r="4092" spans="1:13" x14ac:dyDescent="0.25">
      <c r="A4092" s="26">
        <v>264083105</v>
      </c>
      <c r="B4092" t="s">
        <v>19852</v>
      </c>
      <c r="C4092" t="s">
        <v>3210</v>
      </c>
      <c r="D4092" t="s">
        <v>19853</v>
      </c>
      <c r="E4092" t="s">
        <v>19854</v>
      </c>
      <c r="F4092" t="s">
        <v>321</v>
      </c>
      <c r="G4092" s="2" t="s">
        <v>15957</v>
      </c>
      <c r="H4092" t="s">
        <v>15994</v>
      </c>
      <c r="I4092">
        <v>0</v>
      </c>
      <c r="J4092" t="s">
        <v>8315</v>
      </c>
      <c r="K4092" t="s">
        <v>19855</v>
      </c>
      <c r="L4092" s="26">
        <v>26401001</v>
      </c>
      <c r="M4092">
        <v>1240200016539</v>
      </c>
    </row>
    <row r="4093" spans="1:13" x14ac:dyDescent="0.25">
      <c r="A4093" s="26">
        <v>276053659</v>
      </c>
      <c r="B4093" t="s">
        <v>19892</v>
      </c>
      <c r="C4093" t="s">
        <v>19893</v>
      </c>
      <c r="D4093" t="s">
        <v>19867</v>
      </c>
      <c r="E4093" t="s">
        <v>19894</v>
      </c>
      <c r="F4093" t="s">
        <v>15970</v>
      </c>
      <c r="G4093" s="2" t="s">
        <v>15957</v>
      </c>
      <c r="H4093" t="s">
        <v>15994</v>
      </c>
      <c r="I4093">
        <v>16</v>
      </c>
      <c r="J4093" t="s">
        <v>8315</v>
      </c>
      <c r="K4093" t="s">
        <v>19895</v>
      </c>
      <c r="L4093" s="26">
        <v>27601001</v>
      </c>
      <c r="M4093">
        <v>1020202861821</v>
      </c>
    </row>
    <row r="4094" spans="1:13" x14ac:dyDescent="0.25">
      <c r="A4094" s="26">
        <v>274057665</v>
      </c>
      <c r="B4094" t="s">
        <v>19907</v>
      </c>
      <c r="C4094" t="s">
        <v>19908</v>
      </c>
      <c r="D4094" t="s">
        <v>19867</v>
      </c>
      <c r="E4094" t="s">
        <v>19909</v>
      </c>
      <c r="F4094" t="s">
        <v>8207</v>
      </c>
      <c r="G4094" s="2" t="s">
        <v>15957</v>
      </c>
      <c r="H4094" t="s">
        <v>16095</v>
      </c>
      <c r="I4094">
        <v>0</v>
      </c>
      <c r="J4094" t="s">
        <v>8315</v>
      </c>
      <c r="K4094" t="s">
        <v>19910</v>
      </c>
      <c r="L4094" s="26">
        <v>27401001</v>
      </c>
      <c r="M4094">
        <v>1030203895490</v>
      </c>
    </row>
    <row r="4095" spans="1:13" x14ac:dyDescent="0.25">
      <c r="A4095" s="26">
        <v>274987043</v>
      </c>
      <c r="B4095" t="s">
        <v>19911</v>
      </c>
      <c r="C4095" t="s">
        <v>19912</v>
      </c>
      <c r="D4095" t="s">
        <v>19867</v>
      </c>
      <c r="E4095" t="s">
        <v>19913</v>
      </c>
      <c r="F4095" t="s">
        <v>321</v>
      </c>
      <c r="G4095" s="2" t="s">
        <v>15957</v>
      </c>
      <c r="H4095" t="s">
        <v>16095</v>
      </c>
      <c r="I4095">
        <v>0</v>
      </c>
      <c r="J4095" t="s">
        <v>8315</v>
      </c>
      <c r="K4095" t="s">
        <v>19914</v>
      </c>
      <c r="L4095" s="26">
        <v>27401001</v>
      </c>
      <c r="M4095">
        <v>1240200015351</v>
      </c>
    </row>
    <row r="4096" spans="1:13" x14ac:dyDescent="0.25">
      <c r="A4096" s="26">
        <v>27413192290</v>
      </c>
      <c r="B4096" t="s">
        <v>19917</v>
      </c>
      <c r="C4096" t="s">
        <v>19918</v>
      </c>
      <c r="D4096" t="s">
        <v>19919</v>
      </c>
      <c r="H4096" t="s">
        <v>19885</v>
      </c>
      <c r="J4096" t="s">
        <v>8315</v>
      </c>
      <c r="K4096" t="s">
        <v>19920</v>
      </c>
      <c r="L4096" s="26"/>
      <c r="M4096">
        <v>316028000181240</v>
      </c>
    </row>
    <row r="4097" spans="1:13" x14ac:dyDescent="0.25">
      <c r="A4097" s="26">
        <v>255995024</v>
      </c>
      <c r="B4097" t="s">
        <v>19924</v>
      </c>
      <c r="C4097" t="s">
        <v>19925</v>
      </c>
      <c r="D4097" t="s">
        <v>19926</v>
      </c>
      <c r="E4097" t="s">
        <v>19927</v>
      </c>
      <c r="F4097" t="s">
        <v>345</v>
      </c>
      <c r="G4097" s="2" t="s">
        <v>15957</v>
      </c>
      <c r="H4097" t="s">
        <v>8187</v>
      </c>
      <c r="I4097">
        <v>0</v>
      </c>
      <c r="J4097" t="s">
        <v>8416</v>
      </c>
      <c r="K4097" t="s">
        <v>19928</v>
      </c>
      <c r="L4097" s="26">
        <v>25501001</v>
      </c>
      <c r="M4097">
        <v>1100200000361</v>
      </c>
    </row>
    <row r="4098" spans="1:13" x14ac:dyDescent="0.25">
      <c r="A4098" s="26">
        <v>27203247961</v>
      </c>
      <c r="B4098" t="s">
        <v>19929</v>
      </c>
      <c r="C4098" t="s">
        <v>19930</v>
      </c>
      <c r="D4098" t="s">
        <v>19867</v>
      </c>
      <c r="H4098" t="s">
        <v>8187</v>
      </c>
      <c r="J4098" t="s">
        <v>8315</v>
      </c>
      <c r="K4098" t="s">
        <v>19931</v>
      </c>
      <c r="L4098" s="26"/>
      <c r="M4098">
        <v>316028000051563</v>
      </c>
    </row>
    <row r="4099" spans="1:13" x14ac:dyDescent="0.25">
      <c r="A4099" s="26">
        <v>272920283</v>
      </c>
      <c r="B4099" t="s">
        <v>19932</v>
      </c>
      <c r="C4099" t="s">
        <v>19933</v>
      </c>
      <c r="D4099" t="s">
        <v>19867</v>
      </c>
      <c r="E4099" t="s">
        <v>19934</v>
      </c>
      <c r="F4099" t="s">
        <v>321</v>
      </c>
      <c r="G4099" s="2" t="s">
        <v>15957</v>
      </c>
      <c r="H4099" t="s">
        <v>19935</v>
      </c>
      <c r="I4099">
        <v>0</v>
      </c>
      <c r="J4099" t="s">
        <v>8315</v>
      </c>
      <c r="K4099" t="s">
        <v>19936</v>
      </c>
      <c r="L4099" s="26">
        <v>27201001</v>
      </c>
      <c r="M4099">
        <v>1220200013351</v>
      </c>
    </row>
    <row r="4100" spans="1:13" x14ac:dyDescent="0.25">
      <c r="A4100" s="26">
        <v>278986996</v>
      </c>
      <c r="B4100" t="s">
        <v>19937</v>
      </c>
      <c r="C4100" t="s">
        <v>19938</v>
      </c>
      <c r="D4100" t="s">
        <v>19867</v>
      </c>
      <c r="E4100" t="s">
        <v>19939</v>
      </c>
      <c r="F4100" t="s">
        <v>321</v>
      </c>
      <c r="G4100" s="2" t="s">
        <v>15957</v>
      </c>
      <c r="H4100" t="s">
        <v>15994</v>
      </c>
      <c r="I4100">
        <v>0</v>
      </c>
      <c r="J4100" t="s">
        <v>8315</v>
      </c>
      <c r="K4100" t="s">
        <v>19940</v>
      </c>
      <c r="L4100" s="26">
        <v>27801001</v>
      </c>
      <c r="M4100">
        <v>1250200011930</v>
      </c>
    </row>
    <row r="4101" spans="1:13" ht="13.5" customHeight="1" x14ac:dyDescent="0.25">
      <c r="A4101" s="26">
        <v>268100560</v>
      </c>
      <c r="B4101" t="s">
        <v>19950</v>
      </c>
      <c r="C4101" t="s">
        <v>19951</v>
      </c>
      <c r="D4101" t="s">
        <v>19952</v>
      </c>
      <c r="E4101" t="s">
        <v>6344</v>
      </c>
      <c r="F4101" t="s">
        <v>321</v>
      </c>
      <c r="G4101" s="2" t="s">
        <v>15957</v>
      </c>
      <c r="H4101" t="s">
        <v>15994</v>
      </c>
      <c r="I4101">
        <v>0</v>
      </c>
      <c r="J4101" t="s">
        <v>8315</v>
      </c>
      <c r="K4101" t="s">
        <v>19953</v>
      </c>
      <c r="L4101" s="26">
        <v>26801001</v>
      </c>
      <c r="M4101">
        <v>1240200010852</v>
      </c>
    </row>
    <row r="4102" spans="1:13" x14ac:dyDescent="0.25">
      <c r="A4102" s="101">
        <v>27300037600</v>
      </c>
      <c r="B4102" s="100" t="s">
        <v>19954</v>
      </c>
      <c r="C4102" s="100" t="s">
        <v>19955</v>
      </c>
      <c r="D4102" s="100" t="s">
        <v>19867</v>
      </c>
      <c r="E4102" s="100"/>
      <c r="F4102" s="100"/>
      <c r="G4102" s="102"/>
      <c r="H4102" s="100" t="s">
        <v>8187</v>
      </c>
      <c r="I4102" s="100"/>
      <c r="J4102" s="100" t="s">
        <v>8416</v>
      </c>
      <c r="K4102" s="100" t="s">
        <v>19956</v>
      </c>
      <c r="L4102" s="100"/>
      <c r="M4102" s="100">
        <v>321028000000000</v>
      </c>
    </row>
    <row r="4103" spans="1:13" x14ac:dyDescent="0.25">
      <c r="A4103" s="26">
        <v>254005436</v>
      </c>
      <c r="B4103" t="s">
        <v>5895</v>
      </c>
      <c r="C4103" t="s">
        <v>5896</v>
      </c>
      <c r="D4103" t="s">
        <v>19957</v>
      </c>
      <c r="E4103" t="s">
        <v>5897</v>
      </c>
      <c r="F4103" t="s">
        <v>321</v>
      </c>
      <c r="G4103" s="2" t="s">
        <v>15957</v>
      </c>
      <c r="H4103" t="s">
        <v>15994</v>
      </c>
      <c r="I4103">
        <v>0</v>
      </c>
      <c r="J4103" t="s">
        <v>8315</v>
      </c>
      <c r="K4103" t="s">
        <v>19958</v>
      </c>
      <c r="L4103" s="26">
        <v>25401001</v>
      </c>
      <c r="M4103">
        <v>1020201546793</v>
      </c>
    </row>
    <row r="4104" spans="1:13" x14ac:dyDescent="0.25">
      <c r="A4104" s="26">
        <v>268017209</v>
      </c>
      <c r="B4104" t="s">
        <v>19946</v>
      </c>
      <c r="C4104" t="s">
        <v>19947</v>
      </c>
      <c r="D4104" t="s">
        <v>19943</v>
      </c>
      <c r="E4104" t="s">
        <v>19948</v>
      </c>
      <c r="F4104" t="s">
        <v>321</v>
      </c>
      <c r="G4104" s="2" t="s">
        <v>15957</v>
      </c>
      <c r="H4104" t="s">
        <v>15994</v>
      </c>
      <c r="I4104">
        <v>0</v>
      </c>
      <c r="J4104" t="s">
        <v>8315</v>
      </c>
      <c r="K4104" t="s">
        <v>19949</v>
      </c>
      <c r="L4104" s="26">
        <v>26801001</v>
      </c>
      <c r="M4104">
        <v>1020202083241</v>
      </c>
    </row>
    <row r="4105" spans="1:13" x14ac:dyDescent="0.25">
      <c r="A4105" s="101">
        <v>268012183</v>
      </c>
      <c r="B4105" s="100" t="s">
        <v>19941</v>
      </c>
      <c r="C4105" s="100" t="s">
        <v>19942</v>
      </c>
      <c r="D4105" s="100" t="s">
        <v>19943</v>
      </c>
      <c r="E4105" s="100" t="s">
        <v>19944</v>
      </c>
      <c r="F4105" s="100" t="s">
        <v>1970</v>
      </c>
      <c r="G4105" s="102" t="s">
        <v>15957</v>
      </c>
      <c r="H4105" t="s">
        <v>16095</v>
      </c>
      <c r="I4105" s="100">
        <v>0</v>
      </c>
      <c r="J4105" s="100" t="s">
        <v>8315</v>
      </c>
      <c r="K4105" s="100" t="s">
        <v>19945</v>
      </c>
      <c r="L4105" s="101">
        <v>26801001</v>
      </c>
      <c r="M4105" s="100">
        <v>1020200000000</v>
      </c>
    </row>
    <row r="4106" spans="1:13" x14ac:dyDescent="0.25">
      <c r="A4106" s="26">
        <v>258954795</v>
      </c>
      <c r="B4106" t="s">
        <v>19959</v>
      </c>
      <c r="C4106" t="s">
        <v>19960</v>
      </c>
      <c r="D4106" t="s">
        <v>19961</v>
      </c>
      <c r="E4106" t="s">
        <v>19962</v>
      </c>
      <c r="F4106" t="s">
        <v>15970</v>
      </c>
      <c r="G4106" s="2" t="s">
        <v>15957</v>
      </c>
      <c r="H4106" t="s">
        <v>15994</v>
      </c>
      <c r="I4106">
        <v>0</v>
      </c>
      <c r="J4106" t="s">
        <v>8315</v>
      </c>
      <c r="K4106" t="s">
        <v>19963</v>
      </c>
      <c r="L4106" s="26">
        <v>25801001</v>
      </c>
      <c r="M4106">
        <v>1210200049729</v>
      </c>
    </row>
    <row r="4107" spans="1:13" x14ac:dyDescent="0.25">
      <c r="G4107"/>
      <c r="L4107" s="26"/>
    </row>
    <row r="4108" spans="1:13" x14ac:dyDescent="0.25">
      <c r="G4108"/>
      <c r="L4108" s="26"/>
    </row>
    <row r="4109" spans="1:13" x14ac:dyDescent="0.25">
      <c r="G4109"/>
      <c r="L4109" s="26"/>
    </row>
    <row r="4110" spans="1:13" x14ac:dyDescent="0.25">
      <c r="A4110" s="26"/>
      <c r="G4110"/>
    </row>
    <row r="4111" spans="1:13" x14ac:dyDescent="0.25">
      <c r="A4111" s="26"/>
      <c r="G4111"/>
    </row>
    <row r="4112" spans="1:13" x14ac:dyDescent="0.25">
      <c r="A4112" s="26"/>
      <c r="G4112"/>
      <c r="L4112" s="26"/>
    </row>
    <row r="4113" spans="1:12" x14ac:dyDescent="0.25">
      <c r="A4113" s="26"/>
      <c r="G4113"/>
      <c r="L4113" s="26"/>
    </row>
    <row r="4114" spans="1:12" x14ac:dyDescent="0.25">
      <c r="A4114" s="26"/>
      <c r="G4114"/>
      <c r="L4114" s="26"/>
    </row>
    <row r="4115" spans="1:12" x14ac:dyDescent="0.25">
      <c r="A4115" s="26"/>
      <c r="G4115"/>
      <c r="L4115" s="26"/>
    </row>
    <row r="4116" spans="1:12" x14ac:dyDescent="0.25">
      <c r="A4116" s="26"/>
      <c r="G4116"/>
      <c r="L4116" s="26"/>
    </row>
    <row r="4117" spans="1:12" x14ac:dyDescent="0.25">
      <c r="A4117" s="26"/>
      <c r="G4117"/>
      <c r="L4117" s="26"/>
    </row>
    <row r="4118" spans="1:12" x14ac:dyDescent="0.25">
      <c r="A4118" s="26"/>
      <c r="G4118"/>
      <c r="L4118" s="26"/>
    </row>
    <row r="4119" spans="1:12" x14ac:dyDescent="0.25">
      <c r="A4119" s="26"/>
      <c r="G4119"/>
      <c r="L4119" s="26"/>
    </row>
    <row r="4120" spans="1:12" x14ac:dyDescent="0.25">
      <c r="A4120" s="26"/>
      <c r="G4120"/>
      <c r="L4120" s="26"/>
    </row>
    <row r="4121" spans="1:12" ht="16.5" x14ac:dyDescent="0.3">
      <c r="A4121" s="26"/>
      <c r="C4121" s="96"/>
      <c r="E4121" s="96"/>
      <c r="G4121"/>
      <c r="L4121" s="26"/>
    </row>
    <row r="4122" spans="1:12" x14ac:dyDescent="0.25">
      <c r="A4122" s="26"/>
      <c r="G4122"/>
      <c r="L4122" s="26"/>
    </row>
    <row r="4123" spans="1:12" x14ac:dyDescent="0.25">
      <c r="A4123" s="26"/>
      <c r="G4123"/>
      <c r="L4123" s="26"/>
    </row>
    <row r="4124" spans="1:12" x14ac:dyDescent="0.25">
      <c r="A4124" s="26"/>
      <c r="G4124"/>
      <c r="L4124" s="26"/>
    </row>
    <row r="4125" spans="1:12" x14ac:dyDescent="0.25">
      <c r="A4125" s="26"/>
      <c r="G4125"/>
      <c r="L4125" s="26"/>
    </row>
    <row r="4126" spans="1:12" x14ac:dyDescent="0.25">
      <c r="A4126" s="26"/>
      <c r="G4126"/>
      <c r="L4126" s="26"/>
    </row>
    <row r="4127" spans="1:12" x14ac:dyDescent="0.25">
      <c r="A4127" s="26"/>
      <c r="G4127"/>
      <c r="L4127" s="26"/>
    </row>
    <row r="4128" spans="1:12" x14ac:dyDescent="0.25">
      <c r="A4128" s="26"/>
      <c r="G4128"/>
      <c r="L4128" s="26"/>
    </row>
    <row r="4129" spans="1:12" x14ac:dyDescent="0.25">
      <c r="A4129" s="26"/>
      <c r="L4129" s="26"/>
    </row>
    <row r="4130" spans="1:12" x14ac:dyDescent="0.25">
      <c r="A4130" s="26"/>
      <c r="L4130" s="26"/>
    </row>
    <row r="4131" spans="1:12" x14ac:dyDescent="0.25">
      <c r="A4131" s="26"/>
      <c r="L4131" s="26"/>
    </row>
    <row r="4132" spans="1:12" x14ac:dyDescent="0.25">
      <c r="A4132" s="26"/>
      <c r="L4132" s="26"/>
    </row>
    <row r="4133" spans="1:12" x14ac:dyDescent="0.25">
      <c r="A4133" s="26"/>
      <c r="L4133" s="26"/>
    </row>
    <row r="4134" spans="1:12" x14ac:dyDescent="0.25">
      <c r="A4134" s="26"/>
      <c r="L4134" s="26"/>
    </row>
    <row r="4135" spans="1:12" x14ac:dyDescent="0.25">
      <c r="A4135" s="26"/>
      <c r="L4135" s="26"/>
    </row>
    <row r="4136" spans="1:12" x14ac:dyDescent="0.25">
      <c r="A4136" s="26"/>
      <c r="L4136" s="26"/>
    </row>
    <row r="4137" spans="1:12" x14ac:dyDescent="0.25">
      <c r="A4137" s="26"/>
      <c r="L4137" s="26"/>
    </row>
    <row r="4138" spans="1:12" x14ac:dyDescent="0.25">
      <c r="A4138" s="26"/>
      <c r="L4138" s="26"/>
    </row>
  </sheetData>
  <sheetProtection algorithmName="SHA-512" hashValue="AsxKd17sl8WmRhvPAs3bmaPJ7N0Ed/ioWbeLpiqz8vIb/1hHNbF1ipvj0V4LHyzz1vg6vRp/tBhbOUnmgW+zNg==" saltValue="ZkAty6trpY1Yc4YFWQZB6Q==" spinCount="100000" sheet="1" selectLockedCells="1" selectUnlockedCells="1"/>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tabColor rgb="FFFF0000"/>
  </sheetPr>
  <dimension ref="A1:N2680"/>
  <sheetViews>
    <sheetView topLeftCell="A2668" workbookViewId="0">
      <selection activeCell="D1" sqref="D1:E2680"/>
    </sheetView>
  </sheetViews>
  <sheetFormatPr defaultColWidth="8" defaultRowHeight="15" x14ac:dyDescent="0.25"/>
  <cols>
    <col min="1" max="1" width="9.85546875" bestFit="1" customWidth="1"/>
    <col min="6" max="6" width="13.140625" customWidth="1"/>
    <col min="7" max="7" width="15.28515625" customWidth="1"/>
    <col min="8" max="8" width="8.85546875" bestFit="1" customWidth="1"/>
    <col min="9" max="9" width="11.85546875" bestFit="1" customWidth="1"/>
    <col min="11" max="11" width="3.42578125" customWidth="1"/>
    <col min="12" max="12" width="11.140625" customWidth="1"/>
    <col min="13" max="13" width="10.42578125" customWidth="1"/>
  </cols>
  <sheetData>
    <row r="1" spans="1:14" s="93" customFormat="1" ht="12" x14ac:dyDescent="0.2">
      <c r="A1" s="93" t="s">
        <v>13046</v>
      </c>
      <c r="B1" s="93" t="s">
        <v>8215</v>
      </c>
      <c r="C1" s="93" t="s">
        <v>8216</v>
      </c>
      <c r="D1" s="93" t="s">
        <v>8305</v>
      </c>
      <c r="E1" s="93" t="s">
        <v>8306</v>
      </c>
      <c r="F1" s="93" t="s">
        <v>8213</v>
      </c>
      <c r="G1" s="93" t="s">
        <v>13047</v>
      </c>
      <c r="H1" s="93" t="s">
        <v>8307</v>
      </c>
      <c r="I1" s="93" t="s">
        <v>8309</v>
      </c>
      <c r="J1" s="93" t="s">
        <v>8311</v>
      </c>
      <c r="K1" s="93" t="s">
        <v>8415</v>
      </c>
      <c r="L1" s="93" t="s">
        <v>8314</v>
      </c>
      <c r="M1" s="93" t="s">
        <v>8217</v>
      </c>
      <c r="N1" s="93" t="s">
        <v>8218</v>
      </c>
    </row>
    <row r="2" spans="1:14" x14ac:dyDescent="0.25">
      <c r="A2">
        <v>201003604</v>
      </c>
      <c r="B2" t="s">
        <v>6336</v>
      </c>
      <c r="C2" t="s">
        <v>6337</v>
      </c>
      <c r="D2">
        <v>20101001</v>
      </c>
      <c r="E2">
        <v>1020202036964</v>
      </c>
      <c r="F2" t="s">
        <v>8214</v>
      </c>
      <c r="G2">
        <v>0</v>
      </c>
      <c r="H2" t="s">
        <v>8308</v>
      </c>
      <c r="I2" t="s">
        <v>8310</v>
      </c>
      <c r="J2" t="s">
        <v>8312</v>
      </c>
      <c r="K2" t="s">
        <v>8313</v>
      </c>
      <c r="L2" t="s">
        <v>8315</v>
      </c>
      <c r="M2" t="s">
        <v>6338</v>
      </c>
      <c r="N2" t="s">
        <v>325</v>
      </c>
    </row>
    <row r="3" spans="1:14" x14ac:dyDescent="0.25">
      <c r="A3">
        <v>201005753</v>
      </c>
      <c r="B3" t="s">
        <v>2245</v>
      </c>
      <c r="C3" t="s">
        <v>2246</v>
      </c>
      <c r="D3">
        <v>20101001</v>
      </c>
      <c r="E3">
        <v>1020202034181</v>
      </c>
      <c r="F3" t="s">
        <v>8214</v>
      </c>
      <c r="G3">
        <v>4</v>
      </c>
      <c r="H3" t="s">
        <v>8316</v>
      </c>
      <c r="I3" t="s">
        <v>8310</v>
      </c>
      <c r="J3" t="s">
        <v>8317</v>
      </c>
      <c r="K3" t="s">
        <v>8313</v>
      </c>
      <c r="L3" t="s">
        <v>8315</v>
      </c>
      <c r="M3" t="s">
        <v>2247</v>
      </c>
      <c r="N3" t="s">
        <v>321</v>
      </c>
    </row>
    <row r="4" spans="1:14" x14ac:dyDescent="0.25">
      <c r="A4">
        <v>201005760</v>
      </c>
      <c r="B4" t="s">
        <v>6363</v>
      </c>
      <c r="C4" t="s">
        <v>6364</v>
      </c>
      <c r="D4">
        <v>20101001</v>
      </c>
      <c r="E4">
        <v>1020202038075</v>
      </c>
      <c r="F4" t="s">
        <v>8214</v>
      </c>
      <c r="G4">
        <v>2</v>
      </c>
      <c r="H4" t="s">
        <v>8318</v>
      </c>
      <c r="I4" t="s">
        <v>8310</v>
      </c>
      <c r="J4" t="s">
        <v>8319</v>
      </c>
      <c r="K4" t="s">
        <v>8313</v>
      </c>
      <c r="L4" t="s">
        <v>8315</v>
      </c>
      <c r="M4" t="s">
        <v>6365</v>
      </c>
      <c r="N4" t="s">
        <v>321</v>
      </c>
    </row>
    <row r="5" spans="1:14" x14ac:dyDescent="0.25">
      <c r="A5">
        <v>201005778</v>
      </c>
      <c r="B5" t="s">
        <v>6345</v>
      </c>
      <c r="C5" t="s">
        <v>6346</v>
      </c>
      <c r="D5">
        <v>20101001</v>
      </c>
      <c r="E5">
        <v>1020202034324</v>
      </c>
      <c r="F5" t="s">
        <v>8214</v>
      </c>
      <c r="G5">
        <v>0</v>
      </c>
      <c r="H5" t="s">
        <v>8320</v>
      </c>
      <c r="I5" t="s">
        <v>8310</v>
      </c>
      <c r="J5" t="s">
        <v>8317</v>
      </c>
      <c r="K5" t="s">
        <v>8313</v>
      </c>
      <c r="L5" t="s">
        <v>8315</v>
      </c>
      <c r="M5" t="s">
        <v>6347</v>
      </c>
      <c r="N5" t="s">
        <v>321</v>
      </c>
    </row>
    <row r="6" spans="1:14" x14ac:dyDescent="0.25">
      <c r="A6">
        <v>201005785</v>
      </c>
      <c r="B6" t="s">
        <v>2230</v>
      </c>
      <c r="C6" t="s">
        <v>2231</v>
      </c>
      <c r="D6">
        <v>20101001</v>
      </c>
      <c r="E6">
        <v>1020202034159</v>
      </c>
      <c r="F6" t="s">
        <v>8214</v>
      </c>
      <c r="G6">
        <v>1</v>
      </c>
      <c r="H6" t="s">
        <v>8321</v>
      </c>
      <c r="I6" t="s">
        <v>8310</v>
      </c>
      <c r="J6" t="s">
        <v>8317</v>
      </c>
      <c r="K6" t="s">
        <v>8313</v>
      </c>
      <c r="L6" t="s">
        <v>8315</v>
      </c>
      <c r="M6" t="s">
        <v>2232</v>
      </c>
      <c r="N6" t="s">
        <v>321</v>
      </c>
    </row>
    <row r="7" spans="1:14" x14ac:dyDescent="0.25">
      <c r="A7">
        <v>201005792</v>
      </c>
      <c r="B7" t="s">
        <v>2173</v>
      </c>
      <c r="C7" t="s">
        <v>2174</v>
      </c>
      <c r="D7">
        <v>20101001</v>
      </c>
      <c r="E7">
        <v>1020202034082</v>
      </c>
      <c r="F7" t="s">
        <v>8214</v>
      </c>
      <c r="G7">
        <v>0</v>
      </c>
      <c r="H7" t="s">
        <v>8322</v>
      </c>
      <c r="I7" t="s">
        <v>8310</v>
      </c>
      <c r="J7" t="s">
        <v>8317</v>
      </c>
      <c r="K7" t="s">
        <v>8313</v>
      </c>
      <c r="L7" t="s">
        <v>8315</v>
      </c>
      <c r="M7" t="s">
        <v>2175</v>
      </c>
      <c r="N7" t="s">
        <v>321</v>
      </c>
    </row>
    <row r="8" spans="1:14" x14ac:dyDescent="0.25">
      <c r="A8">
        <v>201005802</v>
      </c>
      <c r="B8" t="s">
        <v>2215</v>
      </c>
      <c r="C8" t="s">
        <v>2216</v>
      </c>
      <c r="D8">
        <v>20101001</v>
      </c>
      <c r="E8">
        <v>1020202036183</v>
      </c>
      <c r="F8" t="s">
        <v>8214</v>
      </c>
      <c r="G8">
        <v>1</v>
      </c>
      <c r="H8" t="s">
        <v>8323</v>
      </c>
      <c r="I8" t="s">
        <v>8324</v>
      </c>
      <c r="J8" t="s">
        <v>8325</v>
      </c>
      <c r="K8" t="s">
        <v>8313</v>
      </c>
      <c r="L8" t="s">
        <v>8315</v>
      </c>
      <c r="M8" t="s">
        <v>2217</v>
      </c>
      <c r="N8" t="s">
        <v>321</v>
      </c>
    </row>
    <row r="9" spans="1:14" x14ac:dyDescent="0.25">
      <c r="A9">
        <v>201005810</v>
      </c>
      <c r="B9" t="s">
        <v>2227</v>
      </c>
      <c r="C9" t="s">
        <v>2228</v>
      </c>
      <c r="D9">
        <v>20101001</v>
      </c>
      <c r="E9">
        <v>1020202035974</v>
      </c>
      <c r="F9" t="s">
        <v>8214</v>
      </c>
      <c r="G9">
        <v>5</v>
      </c>
      <c r="H9" t="s">
        <v>8326</v>
      </c>
      <c r="I9" t="s">
        <v>8310</v>
      </c>
      <c r="J9" t="s">
        <v>8317</v>
      </c>
      <c r="K9" t="s">
        <v>8313</v>
      </c>
      <c r="L9" t="s">
        <v>8315</v>
      </c>
      <c r="M9" t="s">
        <v>2229</v>
      </c>
      <c r="N9" t="s">
        <v>321</v>
      </c>
    </row>
    <row r="10" spans="1:14" x14ac:dyDescent="0.25">
      <c r="A10">
        <v>201005827</v>
      </c>
      <c r="B10" t="s">
        <v>2202</v>
      </c>
      <c r="C10" t="s">
        <v>2203</v>
      </c>
      <c r="D10">
        <v>20101001</v>
      </c>
      <c r="E10">
        <v>1020202034511</v>
      </c>
      <c r="F10" t="s">
        <v>8214</v>
      </c>
      <c r="G10">
        <v>2</v>
      </c>
      <c r="H10" t="s">
        <v>8327</v>
      </c>
      <c r="I10" t="s">
        <v>8310</v>
      </c>
      <c r="J10" t="s">
        <v>8317</v>
      </c>
      <c r="K10" t="s">
        <v>8313</v>
      </c>
      <c r="L10" t="s">
        <v>8315</v>
      </c>
      <c r="M10" t="s">
        <v>2204</v>
      </c>
      <c r="N10" t="s">
        <v>321</v>
      </c>
    </row>
    <row r="11" spans="1:14" x14ac:dyDescent="0.25">
      <c r="A11">
        <v>201005841</v>
      </c>
      <c r="B11" t="s">
        <v>2193</v>
      </c>
      <c r="C11" t="s">
        <v>2194</v>
      </c>
      <c r="D11">
        <v>20101001</v>
      </c>
      <c r="E11">
        <v>1020202034016</v>
      </c>
      <c r="F11" t="s">
        <v>8214</v>
      </c>
      <c r="G11">
        <v>4</v>
      </c>
      <c r="H11" t="s">
        <v>8328</v>
      </c>
      <c r="I11" t="s">
        <v>8310</v>
      </c>
      <c r="J11" t="s">
        <v>8317</v>
      </c>
      <c r="K11" t="s">
        <v>8313</v>
      </c>
      <c r="L11" t="s">
        <v>8315</v>
      </c>
      <c r="M11" t="s">
        <v>2195</v>
      </c>
      <c r="N11" t="s">
        <v>321</v>
      </c>
    </row>
    <row r="12" spans="1:14" x14ac:dyDescent="0.25">
      <c r="A12">
        <v>201005859</v>
      </c>
      <c r="B12" t="s">
        <v>2190</v>
      </c>
      <c r="C12" t="s">
        <v>2191</v>
      </c>
      <c r="D12">
        <v>20101001</v>
      </c>
      <c r="E12">
        <v>1020202034390</v>
      </c>
      <c r="F12" t="s">
        <v>8214</v>
      </c>
      <c r="G12">
        <v>3</v>
      </c>
      <c r="H12" t="s">
        <v>8329</v>
      </c>
      <c r="I12" t="s">
        <v>8310</v>
      </c>
      <c r="J12" t="s">
        <v>8325</v>
      </c>
      <c r="K12" t="s">
        <v>8313</v>
      </c>
      <c r="L12" t="s">
        <v>8315</v>
      </c>
      <c r="M12" t="s">
        <v>2192</v>
      </c>
      <c r="N12" t="s">
        <v>321</v>
      </c>
    </row>
    <row r="13" spans="1:14" x14ac:dyDescent="0.25">
      <c r="A13">
        <v>201005866</v>
      </c>
      <c r="B13" t="s">
        <v>2182</v>
      </c>
      <c r="C13" t="s">
        <v>2183</v>
      </c>
      <c r="D13">
        <v>20101001</v>
      </c>
      <c r="E13">
        <v>1020202034247</v>
      </c>
      <c r="F13" t="s">
        <v>8214</v>
      </c>
      <c r="G13">
        <v>1</v>
      </c>
      <c r="H13" t="s">
        <v>8330</v>
      </c>
      <c r="I13" t="s">
        <v>8310</v>
      </c>
      <c r="J13" t="s">
        <v>8319</v>
      </c>
      <c r="K13" t="s">
        <v>8313</v>
      </c>
      <c r="L13" t="s">
        <v>8315</v>
      </c>
      <c r="M13" t="s">
        <v>2184</v>
      </c>
      <c r="N13" t="s">
        <v>321</v>
      </c>
    </row>
    <row r="14" spans="1:14" x14ac:dyDescent="0.25">
      <c r="A14">
        <v>201005873</v>
      </c>
      <c r="B14" t="s">
        <v>2218</v>
      </c>
      <c r="C14" t="s">
        <v>2219</v>
      </c>
      <c r="D14">
        <v>20101001</v>
      </c>
      <c r="E14">
        <v>1030202119342</v>
      </c>
      <c r="F14" t="s">
        <v>8214</v>
      </c>
      <c r="G14">
        <v>2</v>
      </c>
      <c r="H14" t="s">
        <v>8331</v>
      </c>
      <c r="I14" t="s">
        <v>8310</v>
      </c>
      <c r="J14" t="s">
        <v>8317</v>
      </c>
      <c r="K14" t="s">
        <v>8313</v>
      </c>
      <c r="L14" t="s">
        <v>8315</v>
      </c>
      <c r="M14" t="s">
        <v>2220</v>
      </c>
      <c r="N14" t="s">
        <v>321</v>
      </c>
    </row>
    <row r="15" spans="1:14" x14ac:dyDescent="0.25">
      <c r="A15">
        <v>201005898</v>
      </c>
      <c r="B15" t="s">
        <v>2221</v>
      </c>
      <c r="C15" t="s">
        <v>2222</v>
      </c>
      <c r="D15">
        <v>20101001</v>
      </c>
      <c r="E15">
        <v>1020202034368</v>
      </c>
      <c r="F15" t="s">
        <v>8214</v>
      </c>
      <c r="G15">
        <v>2</v>
      </c>
      <c r="H15" t="s">
        <v>8332</v>
      </c>
      <c r="I15" t="s">
        <v>8310</v>
      </c>
      <c r="J15" t="s">
        <v>8317</v>
      </c>
      <c r="K15" t="s">
        <v>8313</v>
      </c>
      <c r="L15" t="s">
        <v>8315</v>
      </c>
      <c r="M15" t="s">
        <v>2223</v>
      </c>
      <c r="N15" t="s">
        <v>321</v>
      </c>
    </row>
    <row r="16" spans="1:14" x14ac:dyDescent="0.25">
      <c r="A16">
        <v>201005908</v>
      </c>
      <c r="B16" t="s">
        <v>2176</v>
      </c>
      <c r="C16" t="s">
        <v>2177</v>
      </c>
      <c r="D16">
        <v>20101001</v>
      </c>
      <c r="E16">
        <v>1020202034357</v>
      </c>
      <c r="F16" t="s">
        <v>8214</v>
      </c>
      <c r="G16">
        <v>4</v>
      </c>
      <c r="H16" t="s">
        <v>8333</v>
      </c>
      <c r="I16" t="s">
        <v>8310</v>
      </c>
      <c r="J16" t="s">
        <v>8317</v>
      </c>
      <c r="K16" t="s">
        <v>8313</v>
      </c>
      <c r="L16" t="s">
        <v>8315</v>
      </c>
      <c r="M16" t="s">
        <v>2178</v>
      </c>
      <c r="N16" t="s">
        <v>321</v>
      </c>
    </row>
    <row r="17" spans="1:14" x14ac:dyDescent="0.25">
      <c r="A17">
        <v>201005922</v>
      </c>
      <c r="B17" t="s">
        <v>2205</v>
      </c>
      <c r="C17" t="s">
        <v>2206</v>
      </c>
      <c r="D17">
        <v>20101001</v>
      </c>
      <c r="E17">
        <v>1020202034929</v>
      </c>
      <c r="F17" t="s">
        <v>8214</v>
      </c>
      <c r="G17">
        <v>3</v>
      </c>
      <c r="H17" t="s">
        <v>8334</v>
      </c>
      <c r="I17" t="s">
        <v>8310</v>
      </c>
      <c r="J17" t="s">
        <v>8325</v>
      </c>
      <c r="K17" t="s">
        <v>8313</v>
      </c>
      <c r="L17" t="s">
        <v>8315</v>
      </c>
      <c r="M17" t="s">
        <v>2207</v>
      </c>
      <c r="N17" t="s">
        <v>657</v>
      </c>
    </row>
    <row r="18" spans="1:14" x14ac:dyDescent="0.25">
      <c r="A18">
        <v>201005954</v>
      </c>
      <c r="B18" t="s">
        <v>2188</v>
      </c>
      <c r="C18" t="s">
        <v>2189</v>
      </c>
      <c r="D18">
        <v>20101001</v>
      </c>
      <c r="E18">
        <v>1020202034160</v>
      </c>
      <c r="F18" t="s">
        <v>8214</v>
      </c>
      <c r="G18">
        <v>4</v>
      </c>
      <c r="H18" t="s">
        <v>8335</v>
      </c>
      <c r="I18" t="s">
        <v>8336</v>
      </c>
      <c r="J18" t="s">
        <v>8317</v>
      </c>
      <c r="K18" t="s">
        <v>8313</v>
      </c>
      <c r="L18" t="s">
        <v>8315</v>
      </c>
      <c r="M18" t="s">
        <v>8219</v>
      </c>
      <c r="N18" t="s">
        <v>321</v>
      </c>
    </row>
    <row r="19" spans="1:14" x14ac:dyDescent="0.25">
      <c r="A19">
        <v>201005979</v>
      </c>
      <c r="B19" t="s">
        <v>2233</v>
      </c>
      <c r="C19" t="s">
        <v>2234</v>
      </c>
      <c r="D19">
        <v>20101001</v>
      </c>
      <c r="E19">
        <v>1020202036106</v>
      </c>
      <c r="F19" t="s">
        <v>8214</v>
      </c>
      <c r="G19">
        <v>1</v>
      </c>
      <c r="H19" t="s">
        <v>8337</v>
      </c>
      <c r="I19" t="s">
        <v>8310</v>
      </c>
      <c r="J19" t="s">
        <v>8317</v>
      </c>
      <c r="K19" t="s">
        <v>8313</v>
      </c>
      <c r="L19" t="s">
        <v>8315</v>
      </c>
      <c r="M19" t="s">
        <v>2235</v>
      </c>
      <c r="N19" t="s">
        <v>321</v>
      </c>
    </row>
    <row r="20" spans="1:14" x14ac:dyDescent="0.25">
      <c r="A20">
        <v>201005986</v>
      </c>
      <c r="B20" t="s">
        <v>2208</v>
      </c>
      <c r="C20" t="s">
        <v>2209</v>
      </c>
      <c r="D20">
        <v>20101001</v>
      </c>
      <c r="E20">
        <v>1020202034104</v>
      </c>
      <c r="F20" t="s">
        <v>8214</v>
      </c>
      <c r="G20">
        <v>0</v>
      </c>
      <c r="H20" t="s">
        <v>8338</v>
      </c>
      <c r="I20" t="s">
        <v>8310</v>
      </c>
      <c r="J20" t="s">
        <v>8317</v>
      </c>
      <c r="K20" t="s">
        <v>8313</v>
      </c>
      <c r="L20" t="s">
        <v>8315</v>
      </c>
      <c r="M20" t="s">
        <v>2210</v>
      </c>
      <c r="N20" t="s">
        <v>2211</v>
      </c>
    </row>
    <row r="21" spans="1:14" x14ac:dyDescent="0.25">
      <c r="A21">
        <v>201006010</v>
      </c>
      <c r="B21" t="s">
        <v>2239</v>
      </c>
      <c r="C21" t="s">
        <v>2240</v>
      </c>
      <c r="D21">
        <v>20101001</v>
      </c>
      <c r="E21">
        <v>1020202034115</v>
      </c>
      <c r="F21" t="s">
        <v>8214</v>
      </c>
      <c r="G21">
        <v>2</v>
      </c>
      <c r="H21" t="s">
        <v>8339</v>
      </c>
      <c r="I21" t="s">
        <v>8310</v>
      </c>
      <c r="J21" t="s">
        <v>8317</v>
      </c>
      <c r="K21" t="s">
        <v>8313</v>
      </c>
      <c r="L21" t="s">
        <v>8315</v>
      </c>
      <c r="M21" t="s">
        <v>2241</v>
      </c>
      <c r="N21" t="s">
        <v>321</v>
      </c>
    </row>
    <row r="22" spans="1:14" x14ac:dyDescent="0.25">
      <c r="A22">
        <v>201006027</v>
      </c>
      <c r="B22" t="s">
        <v>2196</v>
      </c>
      <c r="C22" t="s">
        <v>2197</v>
      </c>
      <c r="D22">
        <v>20101001</v>
      </c>
      <c r="E22">
        <v>1020202034258</v>
      </c>
      <c r="F22" t="s">
        <v>8214</v>
      </c>
      <c r="G22">
        <v>2</v>
      </c>
      <c r="H22" t="s">
        <v>8340</v>
      </c>
      <c r="I22" t="s">
        <v>8310</v>
      </c>
      <c r="J22" t="s">
        <v>8325</v>
      </c>
      <c r="K22" t="s">
        <v>8313</v>
      </c>
      <c r="L22" t="s">
        <v>8315</v>
      </c>
      <c r="M22" t="s">
        <v>2198</v>
      </c>
      <c r="N22" t="s">
        <v>321</v>
      </c>
    </row>
    <row r="23" spans="1:14" x14ac:dyDescent="0.25">
      <c r="A23">
        <v>201006098</v>
      </c>
      <c r="B23" t="s">
        <v>6351</v>
      </c>
      <c r="C23" t="s">
        <v>6352</v>
      </c>
      <c r="D23">
        <v>20101001</v>
      </c>
      <c r="E23">
        <v>1020202033983</v>
      </c>
      <c r="F23" t="s">
        <v>8214</v>
      </c>
      <c r="G23">
        <v>0</v>
      </c>
      <c r="H23" t="s">
        <v>8341</v>
      </c>
      <c r="I23" t="s">
        <v>8310</v>
      </c>
      <c r="J23" t="s">
        <v>8342</v>
      </c>
      <c r="K23" t="s">
        <v>8313</v>
      </c>
      <c r="L23" t="s">
        <v>8315</v>
      </c>
      <c r="M23" t="s">
        <v>6353</v>
      </c>
      <c r="N23" t="s">
        <v>321</v>
      </c>
    </row>
    <row r="24" spans="1:14" x14ac:dyDescent="0.25">
      <c r="A24">
        <v>201006122</v>
      </c>
      <c r="B24" t="s">
        <v>2185</v>
      </c>
      <c r="C24" t="s">
        <v>2186</v>
      </c>
      <c r="D24">
        <v>20101001</v>
      </c>
      <c r="E24">
        <v>1030202124094</v>
      </c>
      <c r="F24" t="s">
        <v>8214</v>
      </c>
      <c r="G24">
        <v>3</v>
      </c>
      <c r="H24" t="s">
        <v>8343</v>
      </c>
      <c r="I24" t="s">
        <v>8310</v>
      </c>
      <c r="J24" t="s">
        <v>8344</v>
      </c>
      <c r="K24" t="s">
        <v>8313</v>
      </c>
      <c r="L24" t="s">
        <v>8315</v>
      </c>
      <c r="M24" t="s">
        <v>2187</v>
      </c>
      <c r="N24" t="s">
        <v>321</v>
      </c>
    </row>
    <row r="25" spans="1:14" x14ac:dyDescent="0.25">
      <c r="A25">
        <v>201006210</v>
      </c>
      <c r="B25" t="s">
        <v>6334</v>
      </c>
      <c r="C25" t="s">
        <v>3935</v>
      </c>
      <c r="D25">
        <v>20101001</v>
      </c>
      <c r="E25">
        <v>1020202036117</v>
      </c>
      <c r="F25" t="s">
        <v>8214</v>
      </c>
      <c r="G25">
        <v>0</v>
      </c>
      <c r="H25" t="s">
        <v>8345</v>
      </c>
      <c r="I25" t="s">
        <v>8310</v>
      </c>
      <c r="J25" t="s">
        <v>8346</v>
      </c>
      <c r="K25" t="s">
        <v>8313</v>
      </c>
      <c r="L25" t="s">
        <v>8315</v>
      </c>
      <c r="M25" t="s">
        <v>6335</v>
      </c>
      <c r="N25" t="s">
        <v>321</v>
      </c>
    </row>
    <row r="26" spans="1:14" x14ac:dyDescent="0.25">
      <c r="A26">
        <v>201006404</v>
      </c>
      <c r="B26" t="s">
        <v>6357</v>
      </c>
      <c r="C26" t="s">
        <v>6358</v>
      </c>
      <c r="D26">
        <v>20101001</v>
      </c>
      <c r="E26">
        <v>1020202034676</v>
      </c>
      <c r="F26" t="s">
        <v>8214</v>
      </c>
      <c r="G26">
        <v>1</v>
      </c>
      <c r="H26" t="s">
        <v>8347</v>
      </c>
      <c r="I26" t="s">
        <v>8310</v>
      </c>
      <c r="J26" t="s">
        <v>8348</v>
      </c>
      <c r="K26" t="s">
        <v>8313</v>
      </c>
      <c r="L26" t="s">
        <v>8315</v>
      </c>
      <c r="M26" t="s">
        <v>6359</v>
      </c>
      <c r="N26" t="s">
        <v>549</v>
      </c>
    </row>
    <row r="27" spans="1:14" x14ac:dyDescent="0.25">
      <c r="A27">
        <v>201006411</v>
      </c>
      <c r="B27" t="s">
        <v>6348</v>
      </c>
      <c r="C27" t="s">
        <v>6349</v>
      </c>
      <c r="D27">
        <v>20101001</v>
      </c>
      <c r="E27">
        <v>1020202034874</v>
      </c>
      <c r="F27" t="s">
        <v>8214</v>
      </c>
      <c r="G27">
        <v>0</v>
      </c>
      <c r="H27" t="s">
        <v>8349</v>
      </c>
      <c r="I27" t="s">
        <v>8310</v>
      </c>
      <c r="J27" t="s">
        <v>8348</v>
      </c>
      <c r="K27" t="s">
        <v>8313</v>
      </c>
      <c r="L27" t="s">
        <v>8315</v>
      </c>
      <c r="M27" t="s">
        <v>6350</v>
      </c>
      <c r="N27" t="s">
        <v>549</v>
      </c>
    </row>
    <row r="28" spans="1:14" x14ac:dyDescent="0.25">
      <c r="A28">
        <v>201006436</v>
      </c>
      <c r="B28" t="s">
        <v>2236</v>
      </c>
      <c r="C28" t="s">
        <v>2237</v>
      </c>
      <c r="D28">
        <v>20101001</v>
      </c>
      <c r="E28">
        <v>1020202035040</v>
      </c>
      <c r="F28" t="s">
        <v>8214</v>
      </c>
      <c r="G28">
        <v>0</v>
      </c>
      <c r="H28" t="s">
        <v>8350</v>
      </c>
      <c r="I28" t="s">
        <v>8310</v>
      </c>
      <c r="J28" t="s">
        <v>8348</v>
      </c>
      <c r="K28" t="s">
        <v>8313</v>
      </c>
      <c r="L28" t="s">
        <v>8315</v>
      </c>
      <c r="M28" t="s">
        <v>2238</v>
      </c>
      <c r="N28" t="s">
        <v>1825</v>
      </c>
    </row>
    <row r="29" spans="1:14" x14ac:dyDescent="0.25">
      <c r="A29">
        <v>201006517</v>
      </c>
      <c r="B29" t="s">
        <v>2212</v>
      </c>
      <c r="C29" t="s">
        <v>2213</v>
      </c>
      <c r="D29">
        <v>20101001</v>
      </c>
      <c r="E29">
        <v>1020202035050</v>
      </c>
      <c r="F29" t="s">
        <v>8214</v>
      </c>
      <c r="G29">
        <v>3</v>
      </c>
      <c r="H29" t="s">
        <v>8351</v>
      </c>
      <c r="I29" t="s">
        <v>8324</v>
      </c>
      <c r="J29" t="s">
        <v>8348</v>
      </c>
      <c r="K29" t="s">
        <v>8313</v>
      </c>
      <c r="L29" t="s">
        <v>8315</v>
      </c>
      <c r="M29" t="s">
        <v>2214</v>
      </c>
      <c r="N29" t="s">
        <v>549</v>
      </c>
    </row>
    <row r="30" spans="1:14" x14ac:dyDescent="0.25">
      <c r="A30">
        <v>201006531</v>
      </c>
      <c r="B30" t="s">
        <v>2199</v>
      </c>
      <c r="C30" t="s">
        <v>2200</v>
      </c>
      <c r="D30">
        <v>20101001</v>
      </c>
      <c r="E30">
        <v>1020202035424</v>
      </c>
      <c r="F30" t="s">
        <v>8214</v>
      </c>
      <c r="G30">
        <v>0</v>
      </c>
      <c r="H30" t="s">
        <v>8352</v>
      </c>
      <c r="I30" t="s">
        <v>8310</v>
      </c>
      <c r="J30" t="s">
        <v>8348</v>
      </c>
      <c r="K30" t="s">
        <v>8313</v>
      </c>
      <c r="L30" t="s">
        <v>8315</v>
      </c>
      <c r="M30" t="s">
        <v>2201</v>
      </c>
      <c r="N30" t="s">
        <v>549</v>
      </c>
    </row>
    <row r="31" spans="1:14" x14ac:dyDescent="0.25">
      <c r="A31">
        <v>201006612</v>
      </c>
      <c r="B31" t="s">
        <v>2224</v>
      </c>
      <c r="C31" t="s">
        <v>2225</v>
      </c>
      <c r="D31">
        <v>20101001</v>
      </c>
      <c r="E31">
        <v>1020202034830</v>
      </c>
      <c r="F31" t="s">
        <v>8214</v>
      </c>
      <c r="G31">
        <v>1</v>
      </c>
      <c r="H31" t="s">
        <v>8353</v>
      </c>
      <c r="I31" t="s">
        <v>8310</v>
      </c>
      <c r="J31" t="s">
        <v>8348</v>
      </c>
      <c r="K31" t="s">
        <v>8313</v>
      </c>
      <c r="L31" t="s">
        <v>8315</v>
      </c>
      <c r="M31" t="s">
        <v>2226</v>
      </c>
      <c r="N31" t="s">
        <v>549</v>
      </c>
    </row>
    <row r="32" spans="1:14" x14ac:dyDescent="0.25">
      <c r="A32">
        <v>201006690</v>
      </c>
      <c r="B32" t="s">
        <v>2242</v>
      </c>
      <c r="C32" t="s">
        <v>2243</v>
      </c>
      <c r="D32">
        <v>20101001</v>
      </c>
      <c r="E32">
        <v>1020202034819</v>
      </c>
      <c r="F32" t="s">
        <v>8214</v>
      </c>
      <c r="G32">
        <v>2</v>
      </c>
      <c r="H32" t="s">
        <v>8354</v>
      </c>
      <c r="I32" t="s">
        <v>8310</v>
      </c>
      <c r="J32" t="s">
        <v>8348</v>
      </c>
      <c r="K32" t="s">
        <v>8313</v>
      </c>
      <c r="L32" t="s">
        <v>8315</v>
      </c>
      <c r="M32" t="s">
        <v>2244</v>
      </c>
      <c r="N32" t="s">
        <v>549</v>
      </c>
    </row>
    <row r="33" spans="1:14" x14ac:dyDescent="0.25">
      <c r="A33">
        <v>201007479</v>
      </c>
      <c r="B33" t="s">
        <v>6342</v>
      </c>
      <c r="C33" t="s">
        <v>6343</v>
      </c>
      <c r="D33">
        <v>20101001</v>
      </c>
      <c r="E33">
        <v>1030202123654</v>
      </c>
      <c r="F33" t="s">
        <v>8214</v>
      </c>
      <c r="G33">
        <v>0</v>
      </c>
      <c r="H33" t="s">
        <v>8355</v>
      </c>
      <c r="I33" t="s">
        <v>8310</v>
      </c>
      <c r="J33" t="s">
        <v>8356</v>
      </c>
      <c r="K33" t="s">
        <v>8313</v>
      </c>
      <c r="L33" t="s">
        <v>8315</v>
      </c>
      <c r="M33" t="s">
        <v>6344</v>
      </c>
      <c r="N33" t="s">
        <v>2676</v>
      </c>
    </row>
    <row r="34" spans="1:14" x14ac:dyDescent="0.25">
      <c r="A34">
        <v>201008190</v>
      </c>
      <c r="B34" t="s">
        <v>2179</v>
      </c>
      <c r="C34" t="s">
        <v>2180</v>
      </c>
      <c r="D34">
        <v>20101001</v>
      </c>
      <c r="E34">
        <v>1050202124224</v>
      </c>
      <c r="F34" t="s">
        <v>8214</v>
      </c>
      <c r="G34">
        <v>1</v>
      </c>
      <c r="H34" t="s">
        <v>8357</v>
      </c>
      <c r="I34" t="s">
        <v>8310</v>
      </c>
      <c r="J34" t="s">
        <v>8358</v>
      </c>
      <c r="K34" t="s">
        <v>8313</v>
      </c>
      <c r="L34" t="s">
        <v>8315</v>
      </c>
      <c r="M34" t="s">
        <v>2181</v>
      </c>
      <c r="N34" t="s">
        <v>549</v>
      </c>
    </row>
    <row r="35" spans="1:14" x14ac:dyDescent="0.25">
      <c r="A35">
        <v>201009638</v>
      </c>
      <c r="B35" t="s">
        <v>6366</v>
      </c>
      <c r="C35" t="s">
        <v>6367</v>
      </c>
      <c r="D35">
        <v>20101001</v>
      </c>
      <c r="E35">
        <v>1070267000077</v>
      </c>
      <c r="F35" t="s">
        <v>8214</v>
      </c>
      <c r="G35">
        <v>0</v>
      </c>
      <c r="H35" t="s">
        <v>8359</v>
      </c>
      <c r="I35" t="s">
        <v>8310</v>
      </c>
      <c r="J35" t="s">
        <v>8360</v>
      </c>
      <c r="K35" t="s">
        <v>8313</v>
      </c>
      <c r="L35" t="s">
        <v>8315</v>
      </c>
      <c r="M35" t="s">
        <v>6368</v>
      </c>
      <c r="N35" t="s">
        <v>321</v>
      </c>
    </row>
    <row r="36" spans="1:14" x14ac:dyDescent="0.25">
      <c r="A36">
        <v>201011186</v>
      </c>
      <c r="B36" t="s">
        <v>6360</v>
      </c>
      <c r="C36" t="s">
        <v>6361</v>
      </c>
      <c r="D36">
        <v>20101001</v>
      </c>
      <c r="E36">
        <v>1090267002352</v>
      </c>
      <c r="F36" t="s">
        <v>8214</v>
      </c>
      <c r="G36">
        <v>0</v>
      </c>
      <c r="H36" t="s">
        <v>8361</v>
      </c>
      <c r="I36" t="s">
        <v>8362</v>
      </c>
      <c r="J36" t="s">
        <v>8363</v>
      </c>
      <c r="K36" t="s">
        <v>8313</v>
      </c>
      <c r="L36" t="s">
        <v>8315</v>
      </c>
      <c r="M36" t="s">
        <v>6362</v>
      </c>
      <c r="N36" t="s">
        <v>321</v>
      </c>
    </row>
    <row r="37" spans="1:14" x14ac:dyDescent="0.25">
      <c r="A37">
        <v>201011820</v>
      </c>
      <c r="B37" t="s">
        <v>6339</v>
      </c>
      <c r="C37" t="s">
        <v>6340</v>
      </c>
      <c r="D37">
        <v>20101001</v>
      </c>
      <c r="E37">
        <v>1110267001525</v>
      </c>
      <c r="F37" t="s">
        <v>8214</v>
      </c>
      <c r="G37">
        <v>0</v>
      </c>
      <c r="H37" t="s">
        <v>8364</v>
      </c>
      <c r="I37" t="s">
        <v>8310</v>
      </c>
      <c r="J37" t="s">
        <v>8365</v>
      </c>
      <c r="K37" t="s">
        <v>8313</v>
      </c>
      <c r="L37" t="s">
        <v>8315</v>
      </c>
      <c r="M37" t="s">
        <v>6341</v>
      </c>
      <c r="N37" t="s">
        <v>549</v>
      </c>
    </row>
    <row r="38" spans="1:14" x14ac:dyDescent="0.25">
      <c r="A38">
        <v>201013271</v>
      </c>
      <c r="B38" t="s">
        <v>6354</v>
      </c>
      <c r="C38" t="s">
        <v>6355</v>
      </c>
      <c r="D38">
        <v>20101001</v>
      </c>
      <c r="E38">
        <v>1140280048413</v>
      </c>
      <c r="F38" t="s">
        <v>8214</v>
      </c>
      <c r="G38">
        <v>0</v>
      </c>
      <c r="H38" t="s">
        <v>8366</v>
      </c>
      <c r="I38" t="s">
        <v>8310</v>
      </c>
      <c r="J38" t="s">
        <v>8367</v>
      </c>
      <c r="K38" t="s">
        <v>8313</v>
      </c>
      <c r="L38" t="s">
        <v>8315</v>
      </c>
      <c r="M38" t="s">
        <v>6356</v>
      </c>
      <c r="N38" t="s">
        <v>414</v>
      </c>
    </row>
    <row r="39" spans="1:14" x14ac:dyDescent="0.25">
      <c r="A39">
        <v>202000934</v>
      </c>
      <c r="B39" t="s">
        <v>6825</v>
      </c>
      <c r="C39" t="s">
        <v>6826</v>
      </c>
      <c r="D39">
        <v>20201001</v>
      </c>
      <c r="E39">
        <v>1020201728535</v>
      </c>
      <c r="F39" t="s">
        <v>8214</v>
      </c>
      <c r="G39">
        <v>0</v>
      </c>
      <c r="H39" t="s">
        <v>8368</v>
      </c>
      <c r="I39" t="s">
        <v>8369</v>
      </c>
      <c r="J39" t="s">
        <v>8370</v>
      </c>
      <c r="K39" t="s">
        <v>8313</v>
      </c>
      <c r="L39" t="s">
        <v>8315</v>
      </c>
      <c r="M39" t="s">
        <v>6827</v>
      </c>
      <c r="N39" t="s">
        <v>6828</v>
      </c>
    </row>
    <row r="40" spans="1:14" x14ac:dyDescent="0.25">
      <c r="A40">
        <v>202001631</v>
      </c>
      <c r="B40" t="s">
        <v>7937</v>
      </c>
      <c r="C40" t="s">
        <v>7938</v>
      </c>
      <c r="D40">
        <v>20201001</v>
      </c>
      <c r="E40">
        <v>1030202229155</v>
      </c>
      <c r="F40" t="s">
        <v>8214</v>
      </c>
      <c r="G40">
        <v>0</v>
      </c>
      <c r="H40" t="s">
        <v>8371</v>
      </c>
      <c r="I40" t="s">
        <v>8372</v>
      </c>
      <c r="J40" t="s">
        <v>8373</v>
      </c>
      <c r="K40" t="s">
        <v>8313</v>
      </c>
      <c r="L40" t="s">
        <v>8315</v>
      </c>
      <c r="M40" t="s">
        <v>7939</v>
      </c>
      <c r="N40" t="s">
        <v>566</v>
      </c>
    </row>
    <row r="41" spans="1:14" x14ac:dyDescent="0.25">
      <c r="A41">
        <v>202002755</v>
      </c>
      <c r="B41" t="s">
        <v>6805</v>
      </c>
      <c r="C41" t="s">
        <v>6806</v>
      </c>
      <c r="D41">
        <v>20201001</v>
      </c>
      <c r="E41">
        <v>1020201730735</v>
      </c>
      <c r="F41" t="s">
        <v>8214</v>
      </c>
      <c r="G41">
        <v>0</v>
      </c>
      <c r="H41" t="s">
        <v>8374</v>
      </c>
      <c r="I41" t="s">
        <v>8375</v>
      </c>
      <c r="J41" t="s">
        <v>8376</v>
      </c>
      <c r="K41" t="s">
        <v>8313</v>
      </c>
      <c r="L41" t="s">
        <v>8315</v>
      </c>
      <c r="M41" t="s">
        <v>8220</v>
      </c>
      <c r="N41" t="s">
        <v>321</v>
      </c>
    </row>
    <row r="42" spans="1:14" x14ac:dyDescent="0.25">
      <c r="A42">
        <v>202002811</v>
      </c>
      <c r="B42" t="s">
        <v>369</v>
      </c>
      <c r="C42" t="s">
        <v>370</v>
      </c>
      <c r="D42">
        <v>20201001</v>
      </c>
      <c r="E42">
        <v>1020201729570</v>
      </c>
      <c r="F42" t="s">
        <v>8214</v>
      </c>
      <c r="G42">
        <v>0</v>
      </c>
      <c r="H42" t="s">
        <v>8377</v>
      </c>
      <c r="I42" t="s">
        <v>8378</v>
      </c>
      <c r="J42" t="s">
        <v>8379</v>
      </c>
      <c r="K42" t="s">
        <v>8313</v>
      </c>
      <c r="L42" t="s">
        <v>8315</v>
      </c>
      <c r="M42" t="s">
        <v>371</v>
      </c>
      <c r="N42" t="s">
        <v>321</v>
      </c>
    </row>
    <row r="43" spans="1:14" x14ac:dyDescent="0.25">
      <c r="A43">
        <v>202003910</v>
      </c>
      <c r="B43" t="s">
        <v>366</v>
      </c>
      <c r="C43" t="s">
        <v>367</v>
      </c>
      <c r="D43">
        <v>20201001</v>
      </c>
      <c r="E43">
        <v>1020201730647</v>
      </c>
      <c r="F43" t="s">
        <v>8214</v>
      </c>
      <c r="G43">
        <v>0</v>
      </c>
      <c r="H43" t="s">
        <v>8380</v>
      </c>
      <c r="I43" t="s">
        <v>8381</v>
      </c>
      <c r="J43" t="s">
        <v>8382</v>
      </c>
      <c r="K43" t="s">
        <v>8313</v>
      </c>
      <c r="L43" t="s">
        <v>8315</v>
      </c>
      <c r="M43" t="s">
        <v>368</v>
      </c>
      <c r="N43" t="s">
        <v>321</v>
      </c>
    </row>
    <row r="44" spans="1:14" x14ac:dyDescent="0.25">
      <c r="A44">
        <v>202004030</v>
      </c>
      <c r="B44" t="s">
        <v>6793</v>
      </c>
      <c r="C44" t="s">
        <v>6794</v>
      </c>
      <c r="D44">
        <v>20201001</v>
      </c>
      <c r="E44">
        <v>1030202228726</v>
      </c>
      <c r="F44" t="s">
        <v>8214</v>
      </c>
      <c r="G44">
        <v>1</v>
      </c>
      <c r="H44" t="s">
        <v>8383</v>
      </c>
      <c r="I44" t="s">
        <v>8384</v>
      </c>
      <c r="J44" t="s">
        <v>8385</v>
      </c>
      <c r="K44" t="s">
        <v>8313</v>
      </c>
      <c r="L44" t="s">
        <v>8315</v>
      </c>
      <c r="M44" t="s">
        <v>6795</v>
      </c>
      <c r="N44" t="s">
        <v>414</v>
      </c>
    </row>
    <row r="45" spans="1:14" x14ac:dyDescent="0.25">
      <c r="A45">
        <v>202004914</v>
      </c>
      <c r="B45" t="s">
        <v>352</v>
      </c>
      <c r="C45" t="s">
        <v>353</v>
      </c>
      <c r="D45">
        <v>20201001</v>
      </c>
      <c r="E45">
        <v>1020201731131</v>
      </c>
      <c r="F45" t="s">
        <v>8214</v>
      </c>
      <c r="G45">
        <v>0</v>
      </c>
      <c r="H45" t="s">
        <v>8386</v>
      </c>
      <c r="I45" t="s">
        <v>8387</v>
      </c>
      <c r="J45" t="s">
        <v>8376</v>
      </c>
      <c r="K45" t="s">
        <v>8313</v>
      </c>
      <c r="L45" t="s">
        <v>8315</v>
      </c>
      <c r="M45" t="s">
        <v>354</v>
      </c>
      <c r="N45" t="s">
        <v>321</v>
      </c>
    </row>
    <row r="46" spans="1:14" x14ac:dyDescent="0.25">
      <c r="A46">
        <v>202004921</v>
      </c>
      <c r="B46" t="s">
        <v>334</v>
      </c>
      <c r="C46" t="s">
        <v>335</v>
      </c>
      <c r="D46">
        <v>20201001</v>
      </c>
      <c r="E46">
        <v>1020201731220</v>
      </c>
      <c r="F46" t="s">
        <v>8214</v>
      </c>
      <c r="G46">
        <v>0</v>
      </c>
      <c r="H46" t="s">
        <v>8388</v>
      </c>
      <c r="I46" t="s">
        <v>8389</v>
      </c>
      <c r="J46" t="s">
        <v>8376</v>
      </c>
      <c r="K46" t="s">
        <v>8313</v>
      </c>
      <c r="L46" t="s">
        <v>8315</v>
      </c>
      <c r="M46" t="s">
        <v>8221</v>
      </c>
      <c r="N46" t="s">
        <v>325</v>
      </c>
    </row>
    <row r="47" spans="1:14" x14ac:dyDescent="0.25">
      <c r="A47">
        <v>202004939</v>
      </c>
      <c r="B47" t="s">
        <v>363</v>
      </c>
      <c r="C47" t="s">
        <v>364</v>
      </c>
      <c r="D47">
        <v>20201001</v>
      </c>
      <c r="E47">
        <v>1020201731197</v>
      </c>
      <c r="F47" t="s">
        <v>8214</v>
      </c>
      <c r="G47">
        <v>0</v>
      </c>
      <c r="H47" t="s">
        <v>8390</v>
      </c>
      <c r="I47" t="s">
        <v>8391</v>
      </c>
      <c r="J47" t="s">
        <v>8376</v>
      </c>
      <c r="K47" t="s">
        <v>8313</v>
      </c>
      <c r="L47" t="s">
        <v>8315</v>
      </c>
      <c r="M47" t="s">
        <v>365</v>
      </c>
      <c r="N47" t="s">
        <v>321</v>
      </c>
    </row>
    <row r="48" spans="1:14" x14ac:dyDescent="0.25">
      <c r="A48">
        <v>202004953</v>
      </c>
      <c r="B48" t="s">
        <v>6819</v>
      </c>
      <c r="C48" t="s">
        <v>6820</v>
      </c>
      <c r="D48">
        <v>20201001</v>
      </c>
      <c r="E48">
        <v>1020201731164</v>
      </c>
      <c r="F48" t="s">
        <v>8214</v>
      </c>
      <c r="G48">
        <v>0</v>
      </c>
      <c r="H48" t="s">
        <v>8392</v>
      </c>
      <c r="I48" t="s">
        <v>8393</v>
      </c>
      <c r="J48" t="s">
        <v>8376</v>
      </c>
      <c r="K48" t="s">
        <v>8313</v>
      </c>
      <c r="L48" t="s">
        <v>8315</v>
      </c>
      <c r="M48" t="s">
        <v>6821</v>
      </c>
      <c r="N48" t="s">
        <v>566</v>
      </c>
    </row>
    <row r="49" spans="1:14" x14ac:dyDescent="0.25">
      <c r="A49">
        <v>202004960</v>
      </c>
      <c r="B49" t="s">
        <v>6799</v>
      </c>
      <c r="C49" t="s">
        <v>6800</v>
      </c>
      <c r="D49">
        <v>20201001</v>
      </c>
      <c r="E49">
        <v>1020201731153</v>
      </c>
      <c r="F49" t="s">
        <v>8214</v>
      </c>
      <c r="G49">
        <v>0</v>
      </c>
      <c r="H49" t="s">
        <v>8394</v>
      </c>
      <c r="I49" t="s">
        <v>8395</v>
      </c>
      <c r="J49" t="s">
        <v>8376</v>
      </c>
      <c r="K49" t="s">
        <v>8313</v>
      </c>
      <c r="L49" t="s">
        <v>8315</v>
      </c>
      <c r="M49" t="s">
        <v>6801</v>
      </c>
      <c r="N49" t="s">
        <v>566</v>
      </c>
    </row>
    <row r="50" spans="1:14" x14ac:dyDescent="0.25">
      <c r="A50">
        <v>202004978</v>
      </c>
      <c r="B50" t="s">
        <v>358</v>
      </c>
      <c r="C50" t="s">
        <v>359</v>
      </c>
      <c r="D50">
        <v>20201001</v>
      </c>
      <c r="E50">
        <v>1020201731142</v>
      </c>
      <c r="F50" t="s">
        <v>8214</v>
      </c>
      <c r="G50">
        <v>2</v>
      </c>
      <c r="H50" t="s">
        <v>8396</v>
      </c>
      <c r="I50" t="s">
        <v>8397</v>
      </c>
      <c r="J50" t="s">
        <v>8376</v>
      </c>
      <c r="K50" t="s">
        <v>8313</v>
      </c>
      <c r="L50" t="s">
        <v>8315</v>
      </c>
      <c r="M50" t="s">
        <v>360</v>
      </c>
      <c r="N50" t="s">
        <v>321</v>
      </c>
    </row>
    <row r="51" spans="1:14" x14ac:dyDescent="0.25">
      <c r="A51">
        <v>202004985</v>
      </c>
      <c r="B51" t="s">
        <v>355</v>
      </c>
      <c r="C51" t="s">
        <v>356</v>
      </c>
      <c r="D51">
        <v>20201001</v>
      </c>
      <c r="E51">
        <v>1020201731109</v>
      </c>
      <c r="F51" t="s">
        <v>8214</v>
      </c>
      <c r="G51">
        <v>0</v>
      </c>
      <c r="H51" t="s">
        <v>8398</v>
      </c>
      <c r="I51" t="s">
        <v>8399</v>
      </c>
      <c r="J51" t="s">
        <v>8376</v>
      </c>
      <c r="K51" t="s">
        <v>8313</v>
      </c>
      <c r="L51" t="s">
        <v>8315</v>
      </c>
      <c r="M51" t="s">
        <v>357</v>
      </c>
      <c r="N51" t="s">
        <v>321</v>
      </c>
    </row>
    <row r="52" spans="1:14" x14ac:dyDescent="0.25">
      <c r="A52">
        <v>202005001</v>
      </c>
      <c r="B52" t="s">
        <v>361</v>
      </c>
      <c r="C52" t="s">
        <v>362</v>
      </c>
      <c r="D52">
        <v>20201001</v>
      </c>
      <c r="E52">
        <v>1020201731252</v>
      </c>
      <c r="F52" t="s">
        <v>8214</v>
      </c>
      <c r="G52">
        <v>0</v>
      </c>
      <c r="H52" t="s">
        <v>8400</v>
      </c>
      <c r="I52" t="s">
        <v>8401</v>
      </c>
      <c r="J52" t="s">
        <v>8376</v>
      </c>
      <c r="K52" t="s">
        <v>8313</v>
      </c>
      <c r="L52" t="s">
        <v>8315</v>
      </c>
      <c r="M52" t="s">
        <v>8222</v>
      </c>
      <c r="N52" t="s">
        <v>325</v>
      </c>
    </row>
    <row r="53" spans="1:14" x14ac:dyDescent="0.25">
      <c r="A53">
        <v>202005026</v>
      </c>
      <c r="B53" t="s">
        <v>332</v>
      </c>
      <c r="C53" t="s">
        <v>333</v>
      </c>
      <c r="D53">
        <v>20201001</v>
      </c>
      <c r="E53">
        <v>1020201730834</v>
      </c>
      <c r="F53" t="s">
        <v>8214</v>
      </c>
      <c r="G53">
        <v>0</v>
      </c>
      <c r="H53" t="s">
        <v>8402</v>
      </c>
      <c r="I53" t="s">
        <v>8403</v>
      </c>
      <c r="J53" t="s">
        <v>8376</v>
      </c>
      <c r="K53" t="s">
        <v>8313</v>
      </c>
      <c r="L53" t="s">
        <v>8315</v>
      </c>
      <c r="M53" t="s">
        <v>8223</v>
      </c>
      <c r="N53" t="s">
        <v>325</v>
      </c>
    </row>
    <row r="54" spans="1:14" x14ac:dyDescent="0.25">
      <c r="A54">
        <v>202005033</v>
      </c>
      <c r="B54" t="s">
        <v>329</v>
      </c>
      <c r="C54" t="s">
        <v>330</v>
      </c>
      <c r="D54">
        <v>20201001</v>
      </c>
      <c r="E54">
        <v>1020201730845</v>
      </c>
      <c r="F54" t="s">
        <v>8214</v>
      </c>
      <c r="G54">
        <v>0</v>
      </c>
      <c r="H54" t="s">
        <v>8404</v>
      </c>
      <c r="I54" t="s">
        <v>8405</v>
      </c>
      <c r="J54" t="s">
        <v>8376</v>
      </c>
      <c r="K54" t="s">
        <v>8313</v>
      </c>
      <c r="L54" t="s">
        <v>8315</v>
      </c>
      <c r="M54" t="s">
        <v>331</v>
      </c>
      <c r="N54" t="s">
        <v>321</v>
      </c>
    </row>
    <row r="55" spans="1:14" x14ac:dyDescent="0.25">
      <c r="A55">
        <v>202005040</v>
      </c>
      <c r="B55" t="s">
        <v>349</v>
      </c>
      <c r="C55" t="s">
        <v>350</v>
      </c>
      <c r="D55">
        <v>20201001</v>
      </c>
      <c r="E55">
        <v>1020201730878</v>
      </c>
      <c r="F55" t="s">
        <v>8214</v>
      </c>
      <c r="G55">
        <v>0</v>
      </c>
      <c r="H55" t="s">
        <v>8406</v>
      </c>
      <c r="I55" t="s">
        <v>8407</v>
      </c>
      <c r="J55" t="s">
        <v>8376</v>
      </c>
      <c r="K55" t="s">
        <v>8313</v>
      </c>
      <c r="L55" t="s">
        <v>8315</v>
      </c>
      <c r="M55" t="s">
        <v>351</v>
      </c>
      <c r="N55" t="s">
        <v>321</v>
      </c>
    </row>
    <row r="56" spans="1:14" x14ac:dyDescent="0.25">
      <c r="A56">
        <v>202005058</v>
      </c>
      <c r="B56" t="s">
        <v>326</v>
      </c>
      <c r="C56" t="s">
        <v>327</v>
      </c>
      <c r="D56">
        <v>20201001</v>
      </c>
      <c r="E56">
        <v>1020201731263</v>
      </c>
      <c r="F56" t="s">
        <v>8214</v>
      </c>
      <c r="G56">
        <v>1</v>
      </c>
      <c r="H56" t="s">
        <v>8408</v>
      </c>
      <c r="I56" t="s">
        <v>8409</v>
      </c>
      <c r="J56" t="s">
        <v>8376</v>
      </c>
      <c r="K56" t="s">
        <v>8313</v>
      </c>
      <c r="L56" t="s">
        <v>8315</v>
      </c>
      <c r="M56" t="s">
        <v>328</v>
      </c>
      <c r="N56" t="s">
        <v>321</v>
      </c>
    </row>
    <row r="57" spans="1:14" x14ac:dyDescent="0.25">
      <c r="A57">
        <v>202005065</v>
      </c>
      <c r="B57" t="s">
        <v>322</v>
      </c>
      <c r="C57" t="s">
        <v>323</v>
      </c>
      <c r="D57">
        <v>20201001</v>
      </c>
      <c r="E57">
        <v>1020201731110</v>
      </c>
      <c r="F57" t="s">
        <v>8214</v>
      </c>
      <c r="G57">
        <v>0</v>
      </c>
      <c r="H57" t="s">
        <v>8410</v>
      </c>
      <c r="I57" t="s">
        <v>8391</v>
      </c>
      <c r="J57" t="s">
        <v>8376</v>
      </c>
      <c r="K57" t="s">
        <v>8313</v>
      </c>
      <c r="L57" t="s">
        <v>8315</v>
      </c>
      <c r="M57" t="s">
        <v>324</v>
      </c>
      <c r="N57" t="s">
        <v>325</v>
      </c>
    </row>
    <row r="58" spans="1:14" x14ac:dyDescent="0.25">
      <c r="A58">
        <v>202005080</v>
      </c>
      <c r="B58" t="s">
        <v>339</v>
      </c>
      <c r="C58" t="s">
        <v>340</v>
      </c>
      <c r="D58">
        <v>20201001</v>
      </c>
      <c r="E58">
        <v>1020201731120</v>
      </c>
      <c r="F58" t="s">
        <v>8214</v>
      </c>
      <c r="G58">
        <v>0</v>
      </c>
      <c r="H58" t="s">
        <v>8411</v>
      </c>
      <c r="I58" t="s">
        <v>8412</v>
      </c>
      <c r="J58" t="s">
        <v>8376</v>
      </c>
      <c r="K58" t="s">
        <v>8313</v>
      </c>
      <c r="L58" t="s">
        <v>8315</v>
      </c>
      <c r="M58" t="s">
        <v>341</v>
      </c>
      <c r="N58" t="s">
        <v>325</v>
      </c>
    </row>
    <row r="59" spans="1:14" x14ac:dyDescent="0.25">
      <c r="A59">
        <v>202005097</v>
      </c>
      <c r="B59" t="s">
        <v>342</v>
      </c>
      <c r="C59" t="s">
        <v>343</v>
      </c>
      <c r="D59">
        <v>20201001</v>
      </c>
      <c r="E59">
        <v>1020201731230</v>
      </c>
      <c r="F59" t="s">
        <v>8214</v>
      </c>
      <c r="G59">
        <v>0</v>
      </c>
      <c r="H59" t="s">
        <v>8413</v>
      </c>
      <c r="I59" t="s">
        <v>8414</v>
      </c>
      <c r="J59" t="s">
        <v>8376</v>
      </c>
      <c r="K59" t="s">
        <v>8414</v>
      </c>
      <c r="L59" t="s">
        <v>8416</v>
      </c>
      <c r="M59" t="s">
        <v>344</v>
      </c>
      <c r="N59" t="s">
        <v>345</v>
      </c>
    </row>
    <row r="60" spans="1:14" x14ac:dyDescent="0.25">
      <c r="A60">
        <v>202005107</v>
      </c>
      <c r="B60" t="s">
        <v>6802</v>
      </c>
      <c r="C60" t="s">
        <v>6803</v>
      </c>
      <c r="D60">
        <v>20201001</v>
      </c>
      <c r="E60">
        <v>1020201731175</v>
      </c>
      <c r="F60" t="s">
        <v>8214</v>
      </c>
      <c r="G60">
        <v>0</v>
      </c>
      <c r="H60" t="s">
        <v>8417</v>
      </c>
      <c r="I60" t="s">
        <v>8418</v>
      </c>
      <c r="J60" t="s">
        <v>8376</v>
      </c>
      <c r="K60" t="s">
        <v>8313</v>
      </c>
      <c r="L60" t="s">
        <v>8315</v>
      </c>
      <c r="M60" t="s">
        <v>6804</v>
      </c>
      <c r="N60" t="s">
        <v>321</v>
      </c>
    </row>
    <row r="61" spans="1:14" x14ac:dyDescent="0.25">
      <c r="A61">
        <v>202005114</v>
      </c>
      <c r="B61" t="s">
        <v>336</v>
      </c>
      <c r="C61" t="s">
        <v>337</v>
      </c>
      <c r="D61">
        <v>20201001</v>
      </c>
      <c r="E61">
        <v>1020201731219</v>
      </c>
      <c r="F61" t="s">
        <v>8214</v>
      </c>
      <c r="G61">
        <v>1</v>
      </c>
      <c r="H61" t="s">
        <v>8419</v>
      </c>
      <c r="I61" t="s">
        <v>8372</v>
      </c>
      <c r="J61" t="s">
        <v>8376</v>
      </c>
      <c r="K61" t="s">
        <v>8313</v>
      </c>
      <c r="L61" t="s">
        <v>8315</v>
      </c>
      <c r="M61" t="s">
        <v>338</v>
      </c>
      <c r="N61" t="s">
        <v>321</v>
      </c>
    </row>
    <row r="62" spans="1:14" x14ac:dyDescent="0.25">
      <c r="A62">
        <v>202005121</v>
      </c>
      <c r="B62" t="s">
        <v>346</v>
      </c>
      <c r="C62" t="s">
        <v>347</v>
      </c>
      <c r="D62">
        <v>20201001</v>
      </c>
      <c r="E62">
        <v>1020201731186</v>
      </c>
      <c r="F62" t="s">
        <v>8214</v>
      </c>
      <c r="G62">
        <v>0</v>
      </c>
      <c r="H62" t="s">
        <v>8420</v>
      </c>
      <c r="I62" t="s">
        <v>8391</v>
      </c>
      <c r="J62" t="s">
        <v>8376</v>
      </c>
      <c r="K62" t="s">
        <v>8313</v>
      </c>
      <c r="L62" t="s">
        <v>8315</v>
      </c>
      <c r="M62" t="s">
        <v>348</v>
      </c>
      <c r="N62" t="s">
        <v>321</v>
      </c>
    </row>
    <row r="63" spans="1:14" x14ac:dyDescent="0.25">
      <c r="A63">
        <v>202005202</v>
      </c>
      <c r="B63" t="s">
        <v>6807</v>
      </c>
      <c r="C63" t="s">
        <v>6808</v>
      </c>
      <c r="D63">
        <v>20201001</v>
      </c>
      <c r="E63">
        <v>1030202228473</v>
      </c>
      <c r="F63" t="s">
        <v>8214</v>
      </c>
      <c r="G63">
        <v>0</v>
      </c>
      <c r="H63" t="s">
        <v>8421</v>
      </c>
      <c r="I63" t="s">
        <v>8422</v>
      </c>
      <c r="J63" t="s">
        <v>8423</v>
      </c>
      <c r="K63" t="s">
        <v>8313</v>
      </c>
      <c r="L63" t="s">
        <v>8315</v>
      </c>
      <c r="M63" t="s">
        <v>6809</v>
      </c>
      <c r="N63" t="s">
        <v>321</v>
      </c>
    </row>
    <row r="64" spans="1:14" x14ac:dyDescent="0.25">
      <c r="A64">
        <v>202005227</v>
      </c>
      <c r="B64" t="s">
        <v>318</v>
      </c>
      <c r="C64" t="s">
        <v>319</v>
      </c>
      <c r="D64">
        <v>20201001</v>
      </c>
      <c r="E64">
        <v>1030202228440</v>
      </c>
      <c r="F64" t="s">
        <v>8214</v>
      </c>
      <c r="G64">
        <v>0</v>
      </c>
      <c r="H64" t="s">
        <v>8424</v>
      </c>
      <c r="I64" t="s">
        <v>8425</v>
      </c>
      <c r="J64" t="s">
        <v>8426</v>
      </c>
      <c r="K64" t="s">
        <v>8313</v>
      </c>
      <c r="L64" t="s">
        <v>8315</v>
      </c>
      <c r="M64" t="s">
        <v>320</v>
      </c>
      <c r="N64" t="s">
        <v>321</v>
      </c>
    </row>
    <row r="65" spans="1:14" x14ac:dyDescent="0.25">
      <c r="A65">
        <v>202005280</v>
      </c>
      <c r="B65" t="s">
        <v>6832</v>
      </c>
      <c r="C65" t="s">
        <v>6833</v>
      </c>
      <c r="D65">
        <v>20201001</v>
      </c>
      <c r="E65">
        <v>1020201731472</v>
      </c>
      <c r="F65" t="s">
        <v>8214</v>
      </c>
      <c r="G65">
        <v>0</v>
      </c>
      <c r="H65" t="s">
        <v>8427</v>
      </c>
      <c r="I65" t="s">
        <v>8428</v>
      </c>
      <c r="J65" t="s">
        <v>8429</v>
      </c>
      <c r="K65" t="s">
        <v>8313</v>
      </c>
      <c r="L65" t="s">
        <v>8315</v>
      </c>
      <c r="M65" t="s">
        <v>6834</v>
      </c>
      <c r="N65" t="s">
        <v>321</v>
      </c>
    </row>
    <row r="66" spans="1:14" x14ac:dyDescent="0.25">
      <c r="A66">
        <v>202005347</v>
      </c>
      <c r="B66" t="s">
        <v>7927</v>
      </c>
      <c r="C66" t="s">
        <v>7928</v>
      </c>
      <c r="D66">
        <v>20201001</v>
      </c>
      <c r="E66">
        <v>1020201731527</v>
      </c>
      <c r="F66" t="s">
        <v>8214</v>
      </c>
      <c r="G66">
        <v>0</v>
      </c>
      <c r="H66" t="s">
        <v>8430</v>
      </c>
      <c r="I66" t="s">
        <v>8431</v>
      </c>
      <c r="J66" t="s">
        <v>8429</v>
      </c>
      <c r="K66" t="s">
        <v>8313</v>
      </c>
      <c r="L66" t="s">
        <v>8315</v>
      </c>
      <c r="M66" t="s">
        <v>7929</v>
      </c>
      <c r="N66" t="s">
        <v>7930</v>
      </c>
    </row>
    <row r="67" spans="1:14" x14ac:dyDescent="0.25">
      <c r="A67">
        <v>202005587</v>
      </c>
      <c r="B67" t="s">
        <v>6796</v>
      </c>
      <c r="C67" t="s">
        <v>6797</v>
      </c>
      <c r="D67">
        <v>20201001</v>
      </c>
      <c r="E67">
        <v>1030202228880</v>
      </c>
      <c r="F67" t="s">
        <v>8214</v>
      </c>
      <c r="G67">
        <v>1</v>
      </c>
      <c r="H67" t="s">
        <v>8432</v>
      </c>
      <c r="I67" t="s">
        <v>8433</v>
      </c>
      <c r="J67" t="s">
        <v>8434</v>
      </c>
      <c r="K67" t="s">
        <v>8313</v>
      </c>
      <c r="L67" t="s">
        <v>8315</v>
      </c>
      <c r="M67" t="s">
        <v>6798</v>
      </c>
      <c r="N67" t="s">
        <v>414</v>
      </c>
    </row>
    <row r="68" spans="1:14" x14ac:dyDescent="0.25">
      <c r="A68">
        <v>202005675</v>
      </c>
      <c r="B68" t="s">
        <v>6822</v>
      </c>
      <c r="C68" t="s">
        <v>6823</v>
      </c>
      <c r="D68">
        <v>20201001</v>
      </c>
      <c r="E68">
        <v>1030202229078</v>
      </c>
      <c r="F68" t="s">
        <v>8214</v>
      </c>
      <c r="G68">
        <v>1</v>
      </c>
      <c r="H68" t="s">
        <v>8435</v>
      </c>
      <c r="I68" t="s">
        <v>8436</v>
      </c>
      <c r="J68" t="s">
        <v>8434</v>
      </c>
      <c r="K68" t="s">
        <v>8313</v>
      </c>
      <c r="L68" t="s">
        <v>8315</v>
      </c>
      <c r="M68" t="s">
        <v>6824</v>
      </c>
      <c r="N68" t="s">
        <v>549</v>
      </c>
    </row>
    <row r="69" spans="1:14" x14ac:dyDescent="0.25">
      <c r="A69">
        <v>202005749</v>
      </c>
      <c r="B69" t="s">
        <v>6813</v>
      </c>
      <c r="C69" t="s">
        <v>6814</v>
      </c>
      <c r="D69">
        <v>20201001</v>
      </c>
      <c r="E69">
        <v>1030202229001</v>
      </c>
      <c r="F69" t="s">
        <v>8214</v>
      </c>
      <c r="G69">
        <v>1</v>
      </c>
      <c r="H69" t="s">
        <v>8437</v>
      </c>
      <c r="I69" t="s">
        <v>8384</v>
      </c>
      <c r="J69" t="s">
        <v>8434</v>
      </c>
      <c r="K69" t="s">
        <v>8313</v>
      </c>
      <c r="L69" t="s">
        <v>8315</v>
      </c>
      <c r="M69" t="s">
        <v>6815</v>
      </c>
      <c r="N69" t="s">
        <v>414</v>
      </c>
    </row>
    <row r="70" spans="1:14" x14ac:dyDescent="0.25">
      <c r="A70">
        <v>202005756</v>
      </c>
      <c r="B70" t="s">
        <v>6829</v>
      </c>
      <c r="C70" t="s">
        <v>6830</v>
      </c>
      <c r="D70">
        <v>20201001</v>
      </c>
      <c r="E70">
        <v>1030202229090</v>
      </c>
      <c r="F70" t="s">
        <v>8214</v>
      </c>
      <c r="G70">
        <v>1</v>
      </c>
      <c r="H70" t="s">
        <v>8438</v>
      </c>
      <c r="I70" t="s">
        <v>8378</v>
      </c>
      <c r="J70" t="s">
        <v>8434</v>
      </c>
      <c r="K70" t="s">
        <v>8313</v>
      </c>
      <c r="L70" t="s">
        <v>8315</v>
      </c>
      <c r="M70" t="s">
        <v>6831</v>
      </c>
      <c r="N70" t="s">
        <v>1479</v>
      </c>
    </row>
    <row r="71" spans="1:14" x14ac:dyDescent="0.25">
      <c r="A71">
        <v>202005805</v>
      </c>
      <c r="B71" t="s">
        <v>6816</v>
      </c>
      <c r="C71" t="s">
        <v>6817</v>
      </c>
      <c r="D71">
        <v>20201001</v>
      </c>
      <c r="E71">
        <v>1030202229100</v>
      </c>
      <c r="F71" t="s">
        <v>8214</v>
      </c>
      <c r="G71">
        <v>2</v>
      </c>
      <c r="H71" t="s">
        <v>8439</v>
      </c>
      <c r="I71" t="s">
        <v>8440</v>
      </c>
      <c r="J71" t="s">
        <v>8434</v>
      </c>
      <c r="K71" t="s">
        <v>8313</v>
      </c>
      <c r="L71" t="s">
        <v>8315</v>
      </c>
      <c r="M71" t="s">
        <v>6818</v>
      </c>
      <c r="N71" t="s">
        <v>414</v>
      </c>
    </row>
    <row r="72" spans="1:14" x14ac:dyDescent="0.25">
      <c r="A72">
        <v>202009895</v>
      </c>
      <c r="B72" t="s">
        <v>6810</v>
      </c>
      <c r="C72" t="s">
        <v>6811</v>
      </c>
      <c r="D72">
        <v>20201001</v>
      </c>
      <c r="E72">
        <v>1130280076189</v>
      </c>
      <c r="F72" t="s">
        <v>8214</v>
      </c>
      <c r="G72">
        <v>1</v>
      </c>
      <c r="H72" t="s">
        <v>8441</v>
      </c>
      <c r="I72" t="s">
        <v>8442</v>
      </c>
      <c r="J72" t="s">
        <v>8443</v>
      </c>
      <c r="K72" t="s">
        <v>8313</v>
      </c>
      <c r="L72" t="s">
        <v>8315</v>
      </c>
      <c r="M72" t="s">
        <v>6812</v>
      </c>
      <c r="N72" t="s">
        <v>414</v>
      </c>
    </row>
    <row r="73" spans="1:14" x14ac:dyDescent="0.25">
      <c r="A73">
        <v>203001874</v>
      </c>
      <c r="B73" t="s">
        <v>435</v>
      </c>
      <c r="C73" t="s">
        <v>436</v>
      </c>
      <c r="D73">
        <v>20301001</v>
      </c>
      <c r="E73">
        <v>1020200977180</v>
      </c>
      <c r="F73" t="s">
        <v>8214</v>
      </c>
      <c r="G73">
        <v>2</v>
      </c>
      <c r="H73" t="s">
        <v>8444</v>
      </c>
      <c r="I73" t="s">
        <v>8445</v>
      </c>
      <c r="J73" t="s">
        <v>8446</v>
      </c>
      <c r="K73" t="s">
        <v>8313</v>
      </c>
      <c r="L73" t="s">
        <v>8315</v>
      </c>
      <c r="M73" t="s">
        <v>437</v>
      </c>
      <c r="N73" t="s">
        <v>321</v>
      </c>
    </row>
    <row r="74" spans="1:14" x14ac:dyDescent="0.25">
      <c r="A74">
        <v>203001881</v>
      </c>
      <c r="B74" t="s">
        <v>408</v>
      </c>
      <c r="C74" t="s">
        <v>409</v>
      </c>
      <c r="D74">
        <v>20301001</v>
      </c>
      <c r="E74">
        <v>1020200977730</v>
      </c>
      <c r="F74" t="s">
        <v>8214</v>
      </c>
      <c r="G74">
        <v>0</v>
      </c>
      <c r="H74" t="s">
        <v>8447</v>
      </c>
      <c r="I74" t="s">
        <v>8448</v>
      </c>
      <c r="J74" t="s">
        <v>8449</v>
      </c>
      <c r="K74" t="s">
        <v>8313</v>
      </c>
      <c r="L74" t="s">
        <v>8315</v>
      </c>
      <c r="M74" t="s">
        <v>410</v>
      </c>
      <c r="N74" t="s">
        <v>321</v>
      </c>
    </row>
    <row r="75" spans="1:14" x14ac:dyDescent="0.25">
      <c r="A75">
        <v>203001899</v>
      </c>
      <c r="B75" t="s">
        <v>390</v>
      </c>
      <c r="C75" t="s">
        <v>391</v>
      </c>
      <c r="D75">
        <v>20301001</v>
      </c>
      <c r="E75">
        <v>1020200977587</v>
      </c>
      <c r="F75" t="s">
        <v>8214</v>
      </c>
      <c r="G75">
        <v>0</v>
      </c>
      <c r="H75" t="s">
        <v>8450</v>
      </c>
      <c r="I75" t="s">
        <v>8448</v>
      </c>
      <c r="J75" t="s">
        <v>8449</v>
      </c>
      <c r="K75" t="s">
        <v>8313</v>
      </c>
      <c r="L75" t="s">
        <v>8315</v>
      </c>
      <c r="M75" t="s">
        <v>392</v>
      </c>
      <c r="N75" t="s">
        <v>321</v>
      </c>
    </row>
    <row r="76" spans="1:14" x14ac:dyDescent="0.25">
      <c r="A76">
        <v>203001923</v>
      </c>
      <c r="B76" t="s">
        <v>387</v>
      </c>
      <c r="C76" t="s">
        <v>388</v>
      </c>
      <c r="D76">
        <v>20301001</v>
      </c>
      <c r="E76">
        <v>1020200974716</v>
      </c>
      <c r="F76" t="s">
        <v>8214</v>
      </c>
      <c r="G76">
        <v>0</v>
      </c>
      <c r="H76" t="s">
        <v>8451</v>
      </c>
      <c r="I76" t="s">
        <v>8448</v>
      </c>
      <c r="J76" t="s">
        <v>8452</v>
      </c>
      <c r="K76" t="s">
        <v>8313</v>
      </c>
      <c r="L76" t="s">
        <v>8315</v>
      </c>
      <c r="M76" t="s">
        <v>389</v>
      </c>
      <c r="N76" t="s">
        <v>321</v>
      </c>
    </row>
    <row r="77" spans="1:14" x14ac:dyDescent="0.25">
      <c r="A77">
        <v>203001955</v>
      </c>
      <c r="B77" t="s">
        <v>418</v>
      </c>
      <c r="C77" t="s">
        <v>419</v>
      </c>
      <c r="D77">
        <v>20301001</v>
      </c>
      <c r="E77">
        <v>1020200974639</v>
      </c>
      <c r="F77" t="s">
        <v>8214</v>
      </c>
      <c r="G77">
        <v>1</v>
      </c>
      <c r="H77" t="s">
        <v>8453</v>
      </c>
      <c r="I77" t="s">
        <v>8448</v>
      </c>
      <c r="J77" t="s">
        <v>8454</v>
      </c>
      <c r="K77" t="s">
        <v>8313</v>
      </c>
      <c r="L77" t="s">
        <v>8315</v>
      </c>
      <c r="M77" t="s">
        <v>420</v>
      </c>
      <c r="N77" t="s">
        <v>321</v>
      </c>
    </row>
    <row r="78" spans="1:14" x14ac:dyDescent="0.25">
      <c r="A78">
        <v>203001970</v>
      </c>
      <c r="B78" t="s">
        <v>405</v>
      </c>
      <c r="C78" t="s">
        <v>406</v>
      </c>
      <c r="D78">
        <v>20301001</v>
      </c>
      <c r="E78">
        <v>1020200974100</v>
      </c>
      <c r="F78" t="s">
        <v>8214</v>
      </c>
      <c r="G78">
        <v>0</v>
      </c>
      <c r="H78" t="s">
        <v>8455</v>
      </c>
      <c r="I78" t="s">
        <v>8324</v>
      </c>
      <c r="J78" t="s">
        <v>8456</v>
      </c>
      <c r="K78" t="s">
        <v>8313</v>
      </c>
      <c r="L78" t="s">
        <v>8315</v>
      </c>
      <c r="M78" t="s">
        <v>407</v>
      </c>
      <c r="N78" t="s">
        <v>321</v>
      </c>
    </row>
    <row r="79" spans="1:14" x14ac:dyDescent="0.25">
      <c r="A79">
        <v>203001987</v>
      </c>
      <c r="B79" t="s">
        <v>375</v>
      </c>
      <c r="C79" t="s">
        <v>376</v>
      </c>
      <c r="D79">
        <v>20301001</v>
      </c>
      <c r="E79">
        <v>1020200975420</v>
      </c>
      <c r="F79" t="s">
        <v>8214</v>
      </c>
      <c r="G79">
        <v>0</v>
      </c>
      <c r="H79" t="s">
        <v>8457</v>
      </c>
      <c r="I79" t="s">
        <v>8448</v>
      </c>
      <c r="J79" t="s">
        <v>8458</v>
      </c>
      <c r="K79" t="s">
        <v>8313</v>
      </c>
      <c r="L79" t="s">
        <v>8315</v>
      </c>
      <c r="M79" t="s">
        <v>377</v>
      </c>
      <c r="N79" t="s">
        <v>321</v>
      </c>
    </row>
    <row r="80" spans="1:14" x14ac:dyDescent="0.25">
      <c r="A80">
        <v>203002003</v>
      </c>
      <c r="B80" t="s">
        <v>396</v>
      </c>
      <c r="C80" t="s">
        <v>397</v>
      </c>
      <c r="D80">
        <v>20301001</v>
      </c>
      <c r="E80">
        <v>1020200974144</v>
      </c>
      <c r="F80" t="s">
        <v>8214</v>
      </c>
      <c r="G80">
        <v>1</v>
      </c>
      <c r="H80" t="s">
        <v>8459</v>
      </c>
      <c r="I80" t="s">
        <v>8460</v>
      </c>
      <c r="J80" t="s">
        <v>8461</v>
      </c>
      <c r="K80" t="s">
        <v>8313</v>
      </c>
      <c r="L80" t="s">
        <v>8315</v>
      </c>
      <c r="M80" t="s">
        <v>398</v>
      </c>
      <c r="N80" t="s">
        <v>321</v>
      </c>
    </row>
    <row r="81" spans="1:14" x14ac:dyDescent="0.25">
      <c r="A81">
        <v>203002010</v>
      </c>
      <c r="B81" t="s">
        <v>393</v>
      </c>
      <c r="C81" t="s">
        <v>394</v>
      </c>
      <c r="D81">
        <v>20301001</v>
      </c>
      <c r="E81">
        <v>1020200977543</v>
      </c>
      <c r="F81" t="s">
        <v>8214</v>
      </c>
      <c r="G81">
        <v>0</v>
      </c>
      <c r="H81" t="s">
        <v>8462</v>
      </c>
      <c r="I81" t="s">
        <v>8448</v>
      </c>
      <c r="J81" t="s">
        <v>8452</v>
      </c>
      <c r="K81" t="s">
        <v>8313</v>
      </c>
      <c r="L81" t="s">
        <v>8315</v>
      </c>
      <c r="M81" t="s">
        <v>395</v>
      </c>
      <c r="N81" t="s">
        <v>321</v>
      </c>
    </row>
    <row r="82" spans="1:14" x14ac:dyDescent="0.25">
      <c r="A82">
        <v>203002035</v>
      </c>
      <c r="B82" t="s">
        <v>399</v>
      </c>
      <c r="C82" t="s">
        <v>400</v>
      </c>
      <c r="D82">
        <v>20301001</v>
      </c>
      <c r="E82">
        <v>1020200977060</v>
      </c>
      <c r="F82" t="s">
        <v>8214</v>
      </c>
      <c r="G82">
        <v>2</v>
      </c>
      <c r="H82" t="s">
        <v>8463</v>
      </c>
      <c r="I82" t="s">
        <v>8464</v>
      </c>
      <c r="J82" t="s">
        <v>8449</v>
      </c>
      <c r="K82" t="s">
        <v>8313</v>
      </c>
      <c r="L82" t="s">
        <v>8315</v>
      </c>
      <c r="M82" t="s">
        <v>401</v>
      </c>
      <c r="N82" t="s">
        <v>321</v>
      </c>
    </row>
    <row r="83" spans="1:14" x14ac:dyDescent="0.25">
      <c r="A83">
        <v>203002042</v>
      </c>
      <c r="B83" t="s">
        <v>415</v>
      </c>
      <c r="C83" t="s">
        <v>416</v>
      </c>
      <c r="D83">
        <v>20301001</v>
      </c>
      <c r="E83">
        <v>1020200974694</v>
      </c>
      <c r="F83" t="s">
        <v>8214</v>
      </c>
      <c r="G83">
        <v>1</v>
      </c>
      <c r="H83" t="s">
        <v>8465</v>
      </c>
      <c r="I83" t="s">
        <v>8448</v>
      </c>
      <c r="J83" t="s">
        <v>8458</v>
      </c>
      <c r="K83" t="s">
        <v>8313</v>
      </c>
      <c r="L83" t="s">
        <v>8315</v>
      </c>
      <c r="M83" t="s">
        <v>417</v>
      </c>
      <c r="N83" t="s">
        <v>321</v>
      </c>
    </row>
    <row r="84" spans="1:14" x14ac:dyDescent="0.25">
      <c r="A84">
        <v>203002067</v>
      </c>
      <c r="B84" t="s">
        <v>381</v>
      </c>
      <c r="C84" t="s">
        <v>382</v>
      </c>
      <c r="D84">
        <v>20301001</v>
      </c>
      <c r="E84">
        <v>1020200974650</v>
      </c>
      <c r="F84" t="s">
        <v>8214</v>
      </c>
      <c r="G84">
        <v>0</v>
      </c>
      <c r="H84" t="s">
        <v>8466</v>
      </c>
      <c r="I84" t="s">
        <v>8448</v>
      </c>
      <c r="J84" t="s">
        <v>8467</v>
      </c>
      <c r="K84" t="s">
        <v>8313</v>
      </c>
      <c r="L84" t="s">
        <v>8315</v>
      </c>
      <c r="M84" t="s">
        <v>383</v>
      </c>
      <c r="N84" t="s">
        <v>321</v>
      </c>
    </row>
    <row r="85" spans="1:14" x14ac:dyDescent="0.25">
      <c r="A85">
        <v>203002099</v>
      </c>
      <c r="B85" t="s">
        <v>427</v>
      </c>
      <c r="C85" t="s">
        <v>428</v>
      </c>
      <c r="D85">
        <v>20301001</v>
      </c>
      <c r="E85">
        <v>1020200977279</v>
      </c>
      <c r="F85" t="s">
        <v>8214</v>
      </c>
      <c r="G85">
        <v>0</v>
      </c>
      <c r="H85" t="s">
        <v>8468</v>
      </c>
      <c r="I85" t="s">
        <v>8469</v>
      </c>
      <c r="J85" t="s">
        <v>8470</v>
      </c>
      <c r="K85" t="s">
        <v>8313</v>
      </c>
      <c r="L85" t="s">
        <v>8315</v>
      </c>
      <c r="M85" t="s">
        <v>429</v>
      </c>
      <c r="N85" t="s">
        <v>430</v>
      </c>
    </row>
    <row r="86" spans="1:14" x14ac:dyDescent="0.25">
      <c r="A86">
        <v>203002162</v>
      </c>
      <c r="B86" t="s">
        <v>378</v>
      </c>
      <c r="C86" t="s">
        <v>379</v>
      </c>
      <c r="D86">
        <v>20301001</v>
      </c>
      <c r="E86">
        <v>1020200974640</v>
      </c>
      <c r="F86" t="s">
        <v>8214</v>
      </c>
      <c r="G86">
        <v>0</v>
      </c>
      <c r="H86" t="s">
        <v>8471</v>
      </c>
      <c r="I86" t="s">
        <v>8448</v>
      </c>
      <c r="J86" t="s">
        <v>8472</v>
      </c>
      <c r="K86" t="s">
        <v>8313</v>
      </c>
      <c r="L86" t="s">
        <v>8315</v>
      </c>
      <c r="M86" t="s">
        <v>380</v>
      </c>
      <c r="N86" t="s">
        <v>321</v>
      </c>
    </row>
    <row r="87" spans="1:14" x14ac:dyDescent="0.25">
      <c r="A87">
        <v>203002170</v>
      </c>
      <c r="B87" t="s">
        <v>402</v>
      </c>
      <c r="C87" t="s">
        <v>403</v>
      </c>
      <c r="D87">
        <v>20301001</v>
      </c>
      <c r="E87">
        <v>1020200975255</v>
      </c>
      <c r="F87" t="s">
        <v>8214</v>
      </c>
      <c r="G87">
        <v>0</v>
      </c>
      <c r="H87" t="s">
        <v>8473</v>
      </c>
      <c r="I87" t="s">
        <v>8393</v>
      </c>
      <c r="J87" t="s">
        <v>8474</v>
      </c>
      <c r="K87" t="s">
        <v>8313</v>
      </c>
      <c r="L87" t="s">
        <v>8315</v>
      </c>
      <c r="M87" t="s">
        <v>404</v>
      </c>
      <c r="N87" t="s">
        <v>321</v>
      </c>
    </row>
    <row r="88" spans="1:14" x14ac:dyDescent="0.25">
      <c r="A88">
        <v>203002187</v>
      </c>
      <c r="B88" t="s">
        <v>438</v>
      </c>
      <c r="C88" t="s">
        <v>439</v>
      </c>
      <c r="D88">
        <v>20301001</v>
      </c>
      <c r="E88">
        <v>1020200977488</v>
      </c>
      <c r="F88" t="s">
        <v>8214</v>
      </c>
      <c r="G88">
        <v>1</v>
      </c>
      <c r="H88" t="s">
        <v>8475</v>
      </c>
      <c r="I88" t="s">
        <v>8448</v>
      </c>
      <c r="J88" t="s">
        <v>8474</v>
      </c>
      <c r="K88" t="s">
        <v>8313</v>
      </c>
      <c r="L88" t="s">
        <v>8315</v>
      </c>
      <c r="M88" t="s">
        <v>440</v>
      </c>
      <c r="N88" t="s">
        <v>321</v>
      </c>
    </row>
    <row r="89" spans="1:14" x14ac:dyDescent="0.25">
      <c r="A89">
        <v>203002211</v>
      </c>
      <c r="B89" t="s">
        <v>372</v>
      </c>
      <c r="C89" t="s">
        <v>373</v>
      </c>
      <c r="D89">
        <v>20301001</v>
      </c>
      <c r="E89">
        <v>1020200975431</v>
      </c>
      <c r="F89" t="s">
        <v>8214</v>
      </c>
      <c r="G89">
        <v>0</v>
      </c>
      <c r="H89" t="s">
        <v>8476</v>
      </c>
      <c r="I89" t="s">
        <v>8448</v>
      </c>
      <c r="J89" t="s">
        <v>8458</v>
      </c>
      <c r="K89" t="s">
        <v>8313</v>
      </c>
      <c r="L89" t="s">
        <v>8315</v>
      </c>
      <c r="M89" t="s">
        <v>374</v>
      </c>
      <c r="N89" t="s">
        <v>321</v>
      </c>
    </row>
    <row r="90" spans="1:14" x14ac:dyDescent="0.25">
      <c r="A90">
        <v>203002275</v>
      </c>
      <c r="B90" t="s">
        <v>384</v>
      </c>
      <c r="C90" t="s">
        <v>385</v>
      </c>
      <c r="D90">
        <v>20301001</v>
      </c>
      <c r="E90">
        <v>1020200974353</v>
      </c>
      <c r="F90" t="s">
        <v>8214</v>
      </c>
      <c r="G90">
        <v>1</v>
      </c>
      <c r="H90" t="s">
        <v>8477</v>
      </c>
      <c r="I90" t="s">
        <v>8448</v>
      </c>
      <c r="J90" t="s">
        <v>8449</v>
      </c>
      <c r="K90" t="s">
        <v>8313</v>
      </c>
      <c r="L90" t="s">
        <v>8315</v>
      </c>
      <c r="M90" t="s">
        <v>386</v>
      </c>
      <c r="N90" t="s">
        <v>321</v>
      </c>
    </row>
    <row r="91" spans="1:14" x14ac:dyDescent="0.25">
      <c r="A91">
        <v>203003230</v>
      </c>
      <c r="B91" t="s">
        <v>411</v>
      </c>
      <c r="C91" t="s">
        <v>412</v>
      </c>
      <c r="D91">
        <v>20301001</v>
      </c>
      <c r="E91">
        <v>1050200801474</v>
      </c>
      <c r="F91" t="s">
        <v>8214</v>
      </c>
      <c r="G91">
        <v>0</v>
      </c>
      <c r="H91" t="s">
        <v>8478</v>
      </c>
      <c r="I91" t="s">
        <v>8479</v>
      </c>
      <c r="J91" t="s">
        <v>8480</v>
      </c>
      <c r="K91" t="s">
        <v>8313</v>
      </c>
      <c r="L91" t="s">
        <v>8315</v>
      </c>
      <c r="M91" t="s">
        <v>413</v>
      </c>
      <c r="N91" t="s">
        <v>414</v>
      </c>
    </row>
    <row r="92" spans="1:14" x14ac:dyDescent="0.25">
      <c r="A92">
        <v>203004917</v>
      </c>
      <c r="B92" t="s">
        <v>424</v>
      </c>
      <c r="C92" t="s">
        <v>425</v>
      </c>
      <c r="D92">
        <v>20301001</v>
      </c>
      <c r="E92">
        <v>1140280066101</v>
      </c>
      <c r="F92" t="s">
        <v>8214</v>
      </c>
      <c r="G92">
        <v>0</v>
      </c>
      <c r="H92" t="s">
        <v>8481</v>
      </c>
      <c r="I92" t="s">
        <v>8482</v>
      </c>
      <c r="J92" t="s">
        <v>8483</v>
      </c>
      <c r="K92" t="s">
        <v>8313</v>
      </c>
      <c r="L92" t="s">
        <v>8315</v>
      </c>
      <c r="M92" t="s">
        <v>426</v>
      </c>
      <c r="N92" t="s">
        <v>414</v>
      </c>
    </row>
    <row r="93" spans="1:14" x14ac:dyDescent="0.25">
      <c r="A93">
        <v>203950167</v>
      </c>
      <c r="B93" t="s">
        <v>432</v>
      </c>
      <c r="C93" t="s">
        <v>433</v>
      </c>
      <c r="D93">
        <v>20301001</v>
      </c>
      <c r="E93">
        <v>1150280078453</v>
      </c>
      <c r="F93" t="s">
        <v>8214</v>
      </c>
      <c r="G93">
        <v>0</v>
      </c>
      <c r="H93" t="s">
        <v>8484</v>
      </c>
      <c r="I93" t="s">
        <v>8485</v>
      </c>
      <c r="J93" t="s">
        <v>8486</v>
      </c>
      <c r="K93" t="s">
        <v>8313</v>
      </c>
      <c r="L93" t="s">
        <v>8315</v>
      </c>
      <c r="M93" t="s">
        <v>434</v>
      </c>
      <c r="N93" t="s">
        <v>321</v>
      </c>
    </row>
    <row r="94" spans="1:14" x14ac:dyDescent="0.25">
      <c r="A94">
        <v>203950255</v>
      </c>
      <c r="B94" t="s">
        <v>421</v>
      </c>
      <c r="C94" t="s">
        <v>422</v>
      </c>
      <c r="D94">
        <v>20301001</v>
      </c>
      <c r="E94">
        <v>1160280070059</v>
      </c>
      <c r="F94" t="s">
        <v>8214</v>
      </c>
      <c r="G94">
        <v>0</v>
      </c>
      <c r="H94" t="s">
        <v>8487</v>
      </c>
      <c r="I94" t="s">
        <v>8488</v>
      </c>
      <c r="J94" t="s">
        <v>8489</v>
      </c>
      <c r="K94" t="s">
        <v>8313</v>
      </c>
      <c r="L94" t="s">
        <v>8315</v>
      </c>
      <c r="M94" t="s">
        <v>423</v>
      </c>
      <c r="N94" t="s">
        <v>414</v>
      </c>
    </row>
    <row r="95" spans="1:14" x14ac:dyDescent="0.25">
      <c r="A95">
        <v>204001098</v>
      </c>
      <c r="B95" t="s">
        <v>6384</v>
      </c>
      <c r="C95" t="s">
        <v>6385</v>
      </c>
      <c r="D95">
        <v>20401001</v>
      </c>
      <c r="E95">
        <v>1020200940396</v>
      </c>
      <c r="F95" t="s">
        <v>8214</v>
      </c>
      <c r="G95">
        <v>0</v>
      </c>
      <c r="H95" t="s">
        <v>8490</v>
      </c>
      <c r="I95" t="s">
        <v>8491</v>
      </c>
      <c r="J95" t="s">
        <v>8492</v>
      </c>
      <c r="K95" t="s">
        <v>8313</v>
      </c>
      <c r="L95" t="s">
        <v>8315</v>
      </c>
      <c r="M95" t="s">
        <v>8224</v>
      </c>
      <c r="N95" t="s">
        <v>430</v>
      </c>
    </row>
    <row r="96" spans="1:14" x14ac:dyDescent="0.25">
      <c r="A96">
        <v>204001161</v>
      </c>
      <c r="B96" t="s">
        <v>7955</v>
      </c>
      <c r="C96" t="s">
        <v>7956</v>
      </c>
      <c r="D96">
        <v>20401001</v>
      </c>
      <c r="E96">
        <v>1020200939879</v>
      </c>
      <c r="F96" t="s">
        <v>8214</v>
      </c>
      <c r="G96">
        <v>1</v>
      </c>
      <c r="H96" t="s">
        <v>8493</v>
      </c>
      <c r="I96" t="s">
        <v>8494</v>
      </c>
      <c r="J96" t="s">
        <v>8495</v>
      </c>
      <c r="K96" t="s">
        <v>8313</v>
      </c>
      <c r="L96" t="s">
        <v>8315</v>
      </c>
      <c r="M96" t="s">
        <v>7957</v>
      </c>
      <c r="N96" t="s">
        <v>321</v>
      </c>
    </row>
    <row r="97" spans="1:14" x14ac:dyDescent="0.25">
      <c r="A97">
        <v>204001228</v>
      </c>
      <c r="B97" t="s">
        <v>2251</v>
      </c>
      <c r="C97" t="s">
        <v>2252</v>
      </c>
      <c r="D97">
        <v>20401001</v>
      </c>
      <c r="E97">
        <v>1020200941694</v>
      </c>
      <c r="F97" t="s">
        <v>8214</v>
      </c>
      <c r="G97">
        <v>5</v>
      </c>
      <c r="H97" t="s">
        <v>8496</v>
      </c>
      <c r="I97" t="s">
        <v>8440</v>
      </c>
      <c r="J97" t="s">
        <v>8497</v>
      </c>
      <c r="K97" t="s">
        <v>8313</v>
      </c>
      <c r="L97" t="s">
        <v>8315</v>
      </c>
      <c r="M97" t="s">
        <v>2253</v>
      </c>
      <c r="N97" t="s">
        <v>321</v>
      </c>
    </row>
    <row r="98" spans="1:14" x14ac:dyDescent="0.25">
      <c r="A98">
        <v>204002359</v>
      </c>
      <c r="B98" t="s">
        <v>2248</v>
      </c>
      <c r="C98" t="s">
        <v>2249</v>
      </c>
      <c r="D98">
        <v>20401001</v>
      </c>
      <c r="E98">
        <v>1020200940066</v>
      </c>
      <c r="F98" t="s">
        <v>8214</v>
      </c>
      <c r="G98">
        <v>1</v>
      </c>
      <c r="H98" t="s">
        <v>8498</v>
      </c>
      <c r="I98" t="s">
        <v>8499</v>
      </c>
      <c r="J98" t="s">
        <v>8500</v>
      </c>
      <c r="K98" t="s">
        <v>8313</v>
      </c>
      <c r="L98" t="s">
        <v>8315</v>
      </c>
      <c r="M98" t="s">
        <v>2250</v>
      </c>
      <c r="N98" t="s">
        <v>414</v>
      </c>
    </row>
    <row r="99" spans="1:14" x14ac:dyDescent="0.25">
      <c r="A99">
        <v>204002373</v>
      </c>
      <c r="B99" t="s">
        <v>6369</v>
      </c>
      <c r="C99" t="s">
        <v>6370</v>
      </c>
      <c r="D99">
        <v>20401001</v>
      </c>
      <c r="E99">
        <v>1020200940055</v>
      </c>
      <c r="F99" t="s">
        <v>8214</v>
      </c>
      <c r="G99">
        <v>4</v>
      </c>
      <c r="H99" t="s">
        <v>8501</v>
      </c>
      <c r="I99" t="s">
        <v>8502</v>
      </c>
      <c r="J99" t="s">
        <v>8500</v>
      </c>
      <c r="K99" t="s">
        <v>8313</v>
      </c>
      <c r="L99" t="s">
        <v>8315</v>
      </c>
      <c r="M99" t="s">
        <v>6371</v>
      </c>
      <c r="N99" t="s">
        <v>414</v>
      </c>
    </row>
    <row r="100" spans="1:14" x14ac:dyDescent="0.25">
      <c r="A100">
        <v>204002493</v>
      </c>
      <c r="B100" t="s">
        <v>6372</v>
      </c>
      <c r="C100" t="s">
        <v>6373</v>
      </c>
      <c r="D100">
        <v>20401001</v>
      </c>
      <c r="E100">
        <v>1020200943069</v>
      </c>
      <c r="F100" t="s">
        <v>8214</v>
      </c>
      <c r="G100">
        <v>0</v>
      </c>
      <c r="H100" t="s">
        <v>8503</v>
      </c>
      <c r="I100" t="s">
        <v>8440</v>
      </c>
      <c r="J100" t="s">
        <v>8504</v>
      </c>
      <c r="K100" t="s">
        <v>8313</v>
      </c>
      <c r="L100" t="s">
        <v>8315</v>
      </c>
      <c r="M100" t="s">
        <v>6374</v>
      </c>
      <c r="N100" t="s">
        <v>566</v>
      </c>
    </row>
    <row r="101" spans="1:14" x14ac:dyDescent="0.25">
      <c r="A101">
        <v>204002535</v>
      </c>
      <c r="B101" t="s">
        <v>459</v>
      </c>
      <c r="C101" t="s">
        <v>460</v>
      </c>
      <c r="D101">
        <v>20401001</v>
      </c>
      <c r="E101">
        <v>1020200940099</v>
      </c>
      <c r="F101" t="s">
        <v>8214</v>
      </c>
      <c r="G101">
        <v>0</v>
      </c>
      <c r="H101" t="s">
        <v>8505</v>
      </c>
      <c r="I101" t="s">
        <v>8506</v>
      </c>
      <c r="J101" t="s">
        <v>8500</v>
      </c>
      <c r="K101" t="s">
        <v>8313</v>
      </c>
      <c r="L101" t="s">
        <v>8315</v>
      </c>
      <c r="M101" t="s">
        <v>461</v>
      </c>
      <c r="N101" t="s">
        <v>414</v>
      </c>
    </row>
    <row r="102" spans="1:14" x14ac:dyDescent="0.25">
      <c r="A102">
        <v>204002567</v>
      </c>
      <c r="B102" t="s">
        <v>465</v>
      </c>
      <c r="C102" t="s">
        <v>466</v>
      </c>
      <c r="D102">
        <v>20401001</v>
      </c>
      <c r="E102">
        <v>1020200942057</v>
      </c>
      <c r="F102" t="s">
        <v>8214</v>
      </c>
      <c r="G102">
        <v>0</v>
      </c>
      <c r="H102" t="s">
        <v>8507</v>
      </c>
      <c r="I102" t="s">
        <v>8508</v>
      </c>
      <c r="J102" t="s">
        <v>8500</v>
      </c>
      <c r="K102" t="s">
        <v>8313</v>
      </c>
      <c r="L102" t="s">
        <v>8315</v>
      </c>
      <c r="M102" t="s">
        <v>8225</v>
      </c>
      <c r="N102" t="s">
        <v>321</v>
      </c>
    </row>
    <row r="103" spans="1:14" x14ac:dyDescent="0.25">
      <c r="A103">
        <v>204002574</v>
      </c>
      <c r="B103" t="s">
        <v>450</v>
      </c>
      <c r="C103" t="s">
        <v>451</v>
      </c>
      <c r="D103">
        <v>20401001</v>
      </c>
      <c r="E103">
        <v>1020200940671</v>
      </c>
      <c r="F103" t="s">
        <v>8214</v>
      </c>
      <c r="G103">
        <v>0</v>
      </c>
      <c r="H103" t="s">
        <v>8509</v>
      </c>
      <c r="I103" t="s">
        <v>8510</v>
      </c>
      <c r="J103" t="s">
        <v>8500</v>
      </c>
      <c r="K103" t="s">
        <v>8313</v>
      </c>
      <c r="L103" t="s">
        <v>8315</v>
      </c>
      <c r="M103" t="s">
        <v>452</v>
      </c>
      <c r="N103" t="s">
        <v>321</v>
      </c>
    </row>
    <row r="104" spans="1:14" x14ac:dyDescent="0.25">
      <c r="A104">
        <v>204002581</v>
      </c>
      <c r="B104" t="s">
        <v>6381</v>
      </c>
      <c r="C104" t="s">
        <v>6382</v>
      </c>
      <c r="D104">
        <v>20401001</v>
      </c>
      <c r="E104">
        <v>1020200940044</v>
      </c>
      <c r="F104" t="s">
        <v>8214</v>
      </c>
      <c r="G104">
        <v>3</v>
      </c>
      <c r="H104" t="s">
        <v>8511</v>
      </c>
      <c r="I104" t="s">
        <v>8440</v>
      </c>
      <c r="J104" t="s">
        <v>8500</v>
      </c>
      <c r="K104" t="s">
        <v>8313</v>
      </c>
      <c r="L104" t="s">
        <v>8315</v>
      </c>
      <c r="M104" t="s">
        <v>6383</v>
      </c>
      <c r="N104" t="s">
        <v>414</v>
      </c>
    </row>
    <row r="105" spans="1:14" x14ac:dyDescent="0.25">
      <c r="A105">
        <v>204002630</v>
      </c>
      <c r="B105" t="s">
        <v>441</v>
      </c>
      <c r="C105" t="s">
        <v>442</v>
      </c>
      <c r="D105">
        <v>20401001</v>
      </c>
      <c r="E105">
        <v>1020200941507</v>
      </c>
      <c r="F105" t="s">
        <v>8214</v>
      </c>
      <c r="G105">
        <v>0</v>
      </c>
      <c r="H105" t="s">
        <v>8512</v>
      </c>
      <c r="I105" t="s">
        <v>8513</v>
      </c>
      <c r="J105" t="s">
        <v>8500</v>
      </c>
      <c r="K105" t="s">
        <v>8313</v>
      </c>
      <c r="L105" t="s">
        <v>8315</v>
      </c>
      <c r="M105" t="s">
        <v>443</v>
      </c>
      <c r="N105" t="s">
        <v>321</v>
      </c>
    </row>
    <row r="106" spans="1:14" x14ac:dyDescent="0.25">
      <c r="A106">
        <v>204002662</v>
      </c>
      <c r="B106" t="s">
        <v>456</v>
      </c>
      <c r="C106" t="s">
        <v>457</v>
      </c>
      <c r="D106">
        <v>20401001</v>
      </c>
      <c r="E106">
        <v>1020200940693</v>
      </c>
      <c r="F106" t="s">
        <v>8214</v>
      </c>
      <c r="G106">
        <v>1</v>
      </c>
      <c r="H106" t="s">
        <v>8514</v>
      </c>
      <c r="I106" t="s">
        <v>8515</v>
      </c>
      <c r="J106" t="s">
        <v>8500</v>
      </c>
      <c r="K106" t="s">
        <v>8313</v>
      </c>
      <c r="L106" t="s">
        <v>8315</v>
      </c>
      <c r="M106" t="s">
        <v>458</v>
      </c>
      <c r="N106" t="s">
        <v>321</v>
      </c>
    </row>
    <row r="107" spans="1:14" x14ac:dyDescent="0.25">
      <c r="A107">
        <v>204002687</v>
      </c>
      <c r="B107" t="s">
        <v>453</v>
      </c>
      <c r="C107" t="s">
        <v>454</v>
      </c>
      <c r="D107">
        <v>20401001</v>
      </c>
      <c r="E107">
        <v>1020200940737</v>
      </c>
      <c r="F107" t="s">
        <v>8214</v>
      </c>
      <c r="G107">
        <v>1</v>
      </c>
      <c r="H107" t="s">
        <v>8516</v>
      </c>
      <c r="I107" t="s">
        <v>8517</v>
      </c>
      <c r="J107" t="s">
        <v>8500</v>
      </c>
      <c r="K107" t="s">
        <v>8313</v>
      </c>
      <c r="L107" t="s">
        <v>8315</v>
      </c>
      <c r="M107" t="s">
        <v>455</v>
      </c>
      <c r="N107" t="s">
        <v>321</v>
      </c>
    </row>
    <row r="108" spans="1:14" x14ac:dyDescent="0.25">
      <c r="A108">
        <v>204002729</v>
      </c>
      <c r="B108" t="s">
        <v>477</v>
      </c>
      <c r="C108" t="s">
        <v>478</v>
      </c>
      <c r="D108">
        <v>20401001</v>
      </c>
      <c r="E108">
        <v>1020200940165</v>
      </c>
      <c r="F108" t="s">
        <v>8214</v>
      </c>
      <c r="G108">
        <v>4</v>
      </c>
      <c r="H108" t="s">
        <v>8518</v>
      </c>
      <c r="I108" t="s">
        <v>8436</v>
      </c>
      <c r="J108" t="s">
        <v>8519</v>
      </c>
      <c r="K108" t="s">
        <v>8313</v>
      </c>
      <c r="L108" t="s">
        <v>8315</v>
      </c>
      <c r="M108" t="s">
        <v>479</v>
      </c>
      <c r="N108" t="s">
        <v>414</v>
      </c>
    </row>
    <row r="109" spans="1:14" x14ac:dyDescent="0.25">
      <c r="A109">
        <v>204002750</v>
      </c>
      <c r="B109" t="s">
        <v>462</v>
      </c>
      <c r="C109" t="s">
        <v>463</v>
      </c>
      <c r="D109">
        <v>20401001</v>
      </c>
      <c r="E109">
        <v>1020200940484</v>
      </c>
      <c r="F109" t="s">
        <v>8214</v>
      </c>
      <c r="G109">
        <v>1</v>
      </c>
      <c r="H109" t="s">
        <v>8520</v>
      </c>
      <c r="I109" t="s">
        <v>8521</v>
      </c>
      <c r="J109" t="s">
        <v>8500</v>
      </c>
      <c r="K109" t="s">
        <v>8313</v>
      </c>
      <c r="L109" t="s">
        <v>8315</v>
      </c>
      <c r="M109" t="s">
        <v>464</v>
      </c>
      <c r="N109" t="s">
        <v>321</v>
      </c>
    </row>
    <row r="110" spans="1:14" x14ac:dyDescent="0.25">
      <c r="A110">
        <v>204002790</v>
      </c>
      <c r="B110" t="s">
        <v>467</v>
      </c>
      <c r="C110" t="s">
        <v>468</v>
      </c>
      <c r="D110">
        <v>20401001</v>
      </c>
      <c r="E110">
        <v>1020200940143</v>
      </c>
      <c r="F110" t="s">
        <v>8214</v>
      </c>
      <c r="G110">
        <v>0</v>
      </c>
      <c r="H110" t="s">
        <v>8522</v>
      </c>
      <c r="I110" t="s">
        <v>8513</v>
      </c>
      <c r="J110" t="s">
        <v>8523</v>
      </c>
      <c r="K110" t="s">
        <v>8313</v>
      </c>
      <c r="L110" t="s">
        <v>8315</v>
      </c>
      <c r="M110" t="s">
        <v>469</v>
      </c>
      <c r="N110" t="s">
        <v>414</v>
      </c>
    </row>
    <row r="111" spans="1:14" x14ac:dyDescent="0.25">
      <c r="A111">
        <v>204002870</v>
      </c>
      <c r="B111" t="s">
        <v>480</v>
      </c>
      <c r="C111" t="s">
        <v>481</v>
      </c>
      <c r="D111">
        <v>20401001</v>
      </c>
      <c r="E111">
        <v>1020200940760</v>
      </c>
      <c r="F111" t="s">
        <v>8214</v>
      </c>
      <c r="G111">
        <v>1</v>
      </c>
      <c r="H111" t="s">
        <v>8524</v>
      </c>
      <c r="I111" t="s">
        <v>8525</v>
      </c>
      <c r="J111" t="s">
        <v>8526</v>
      </c>
      <c r="K111" t="s">
        <v>8313</v>
      </c>
      <c r="L111" t="s">
        <v>8315</v>
      </c>
      <c r="M111" t="s">
        <v>482</v>
      </c>
      <c r="N111" t="s">
        <v>321</v>
      </c>
    </row>
    <row r="112" spans="1:14" x14ac:dyDescent="0.25">
      <c r="A112">
        <v>204002905</v>
      </c>
      <c r="B112" t="s">
        <v>447</v>
      </c>
      <c r="C112" t="s">
        <v>448</v>
      </c>
      <c r="D112">
        <v>20401001</v>
      </c>
      <c r="E112">
        <v>1020200940650</v>
      </c>
      <c r="F112" t="s">
        <v>8214</v>
      </c>
      <c r="G112">
        <v>2</v>
      </c>
      <c r="H112" t="s">
        <v>8527</v>
      </c>
      <c r="I112" t="s">
        <v>8528</v>
      </c>
      <c r="J112" t="s">
        <v>8526</v>
      </c>
      <c r="K112" t="s">
        <v>8313</v>
      </c>
      <c r="L112" t="s">
        <v>8315</v>
      </c>
      <c r="M112" t="s">
        <v>449</v>
      </c>
      <c r="N112" t="s">
        <v>321</v>
      </c>
    </row>
    <row r="113" spans="1:14" x14ac:dyDescent="0.25">
      <c r="A113">
        <v>204002944</v>
      </c>
      <c r="B113" t="s">
        <v>474</v>
      </c>
      <c r="C113" t="s">
        <v>475</v>
      </c>
      <c r="D113">
        <v>20401001</v>
      </c>
      <c r="E113">
        <v>1020200940638</v>
      </c>
      <c r="F113" t="s">
        <v>8214</v>
      </c>
      <c r="G113">
        <v>3</v>
      </c>
      <c r="H113" t="s">
        <v>8529</v>
      </c>
      <c r="I113" t="s">
        <v>8530</v>
      </c>
      <c r="J113" t="s">
        <v>8531</v>
      </c>
      <c r="K113" t="s">
        <v>8313</v>
      </c>
      <c r="L113" t="s">
        <v>8315</v>
      </c>
      <c r="M113" t="s">
        <v>476</v>
      </c>
      <c r="N113" t="s">
        <v>321</v>
      </c>
    </row>
    <row r="114" spans="1:14" x14ac:dyDescent="0.25">
      <c r="A114">
        <v>204002983</v>
      </c>
      <c r="B114" t="s">
        <v>6375</v>
      </c>
      <c r="C114" t="s">
        <v>6376</v>
      </c>
      <c r="D114">
        <v>20401001</v>
      </c>
      <c r="E114">
        <v>1020200941716</v>
      </c>
      <c r="F114" t="s">
        <v>8214</v>
      </c>
      <c r="G114">
        <v>3</v>
      </c>
      <c r="H114" t="s">
        <v>8532</v>
      </c>
      <c r="I114" t="s">
        <v>8440</v>
      </c>
      <c r="J114" t="s">
        <v>8533</v>
      </c>
      <c r="K114" t="s">
        <v>8313</v>
      </c>
      <c r="L114" t="s">
        <v>8315</v>
      </c>
      <c r="M114" t="s">
        <v>6377</v>
      </c>
      <c r="N114" t="s">
        <v>321</v>
      </c>
    </row>
    <row r="115" spans="1:14" x14ac:dyDescent="0.25">
      <c r="A115">
        <v>204003497</v>
      </c>
      <c r="B115" t="s">
        <v>444</v>
      </c>
      <c r="C115" t="s">
        <v>445</v>
      </c>
      <c r="D115">
        <v>20401001</v>
      </c>
      <c r="E115">
        <v>1020200941606</v>
      </c>
      <c r="F115" t="s">
        <v>8214</v>
      </c>
      <c r="G115">
        <v>1</v>
      </c>
      <c r="H115" t="s">
        <v>8534</v>
      </c>
      <c r="I115" t="s">
        <v>8535</v>
      </c>
      <c r="J115" t="s">
        <v>8500</v>
      </c>
      <c r="K115" t="s">
        <v>8313</v>
      </c>
      <c r="L115" t="s">
        <v>8315</v>
      </c>
      <c r="M115" t="s">
        <v>446</v>
      </c>
      <c r="N115" t="s">
        <v>321</v>
      </c>
    </row>
    <row r="116" spans="1:14" x14ac:dyDescent="0.25">
      <c r="A116">
        <v>204003507</v>
      </c>
      <c r="B116" t="s">
        <v>470</v>
      </c>
      <c r="C116" t="s">
        <v>471</v>
      </c>
      <c r="D116">
        <v>20401001</v>
      </c>
      <c r="E116">
        <v>1020200940539</v>
      </c>
      <c r="F116" t="s">
        <v>8214</v>
      </c>
      <c r="G116">
        <v>0</v>
      </c>
      <c r="H116" t="s">
        <v>8536</v>
      </c>
      <c r="I116" t="s">
        <v>8537</v>
      </c>
      <c r="J116" t="s">
        <v>8538</v>
      </c>
      <c r="K116" t="s">
        <v>8313</v>
      </c>
      <c r="L116" t="s">
        <v>8315</v>
      </c>
      <c r="M116" t="s">
        <v>472</v>
      </c>
      <c r="N116" t="s">
        <v>473</v>
      </c>
    </row>
    <row r="117" spans="1:14" x14ac:dyDescent="0.25">
      <c r="A117">
        <v>204004317</v>
      </c>
      <c r="B117" t="s">
        <v>6378</v>
      </c>
      <c r="C117" t="s">
        <v>6379</v>
      </c>
      <c r="D117">
        <v>20401001</v>
      </c>
      <c r="E117">
        <v>1040200631107</v>
      </c>
      <c r="F117" t="s">
        <v>8214</v>
      </c>
      <c r="G117">
        <v>0</v>
      </c>
      <c r="H117" t="s">
        <v>8539</v>
      </c>
      <c r="I117" t="s">
        <v>8540</v>
      </c>
      <c r="J117" t="s">
        <v>8541</v>
      </c>
      <c r="K117" t="s">
        <v>8313</v>
      </c>
      <c r="L117" t="s">
        <v>8315</v>
      </c>
      <c r="M117" t="s">
        <v>6380</v>
      </c>
      <c r="N117" t="s">
        <v>321</v>
      </c>
    </row>
    <row r="118" spans="1:14" x14ac:dyDescent="0.25">
      <c r="A118">
        <v>205000788</v>
      </c>
      <c r="B118" t="s">
        <v>7943</v>
      </c>
      <c r="C118" t="s">
        <v>7944</v>
      </c>
      <c r="D118">
        <v>20501001</v>
      </c>
      <c r="E118">
        <v>1020201254105</v>
      </c>
      <c r="F118" t="s">
        <v>8214</v>
      </c>
      <c r="G118">
        <v>3</v>
      </c>
      <c r="H118" t="s">
        <v>8542</v>
      </c>
      <c r="I118" t="s">
        <v>8543</v>
      </c>
      <c r="J118" t="s">
        <v>8544</v>
      </c>
      <c r="K118" t="s">
        <v>8313</v>
      </c>
      <c r="L118" t="s">
        <v>8315</v>
      </c>
      <c r="M118" t="s">
        <v>7945</v>
      </c>
      <c r="N118" t="s">
        <v>325</v>
      </c>
    </row>
    <row r="119" spans="1:14" x14ac:dyDescent="0.25">
      <c r="A119">
        <v>205002873</v>
      </c>
      <c r="B119" t="s">
        <v>6911</v>
      </c>
      <c r="C119" t="s">
        <v>6912</v>
      </c>
      <c r="D119">
        <v>20501001</v>
      </c>
      <c r="E119">
        <v>1020201255656</v>
      </c>
      <c r="F119" t="s">
        <v>8214</v>
      </c>
      <c r="G119">
        <v>1</v>
      </c>
      <c r="H119" t="s">
        <v>8545</v>
      </c>
      <c r="I119" t="s">
        <v>8546</v>
      </c>
      <c r="J119" t="s">
        <v>8458</v>
      </c>
      <c r="K119" t="s">
        <v>8313</v>
      </c>
      <c r="L119" t="s">
        <v>8315</v>
      </c>
      <c r="M119" t="s">
        <v>6913</v>
      </c>
      <c r="N119" t="s">
        <v>321</v>
      </c>
    </row>
    <row r="120" spans="1:14" x14ac:dyDescent="0.25">
      <c r="A120">
        <v>205003041</v>
      </c>
      <c r="B120" t="s">
        <v>2283</v>
      </c>
      <c r="C120" t="s">
        <v>2284</v>
      </c>
      <c r="D120">
        <v>20501001</v>
      </c>
      <c r="E120">
        <v>1020201256030</v>
      </c>
      <c r="F120" t="s">
        <v>8214</v>
      </c>
      <c r="G120">
        <v>3</v>
      </c>
      <c r="H120" t="s">
        <v>8547</v>
      </c>
      <c r="I120" t="s">
        <v>8548</v>
      </c>
      <c r="J120" t="s">
        <v>8549</v>
      </c>
      <c r="K120" t="s">
        <v>8313</v>
      </c>
      <c r="L120" t="s">
        <v>8315</v>
      </c>
      <c r="M120" t="s">
        <v>2285</v>
      </c>
      <c r="N120" t="s">
        <v>321</v>
      </c>
    </row>
    <row r="121" spans="1:14" x14ac:dyDescent="0.25">
      <c r="A121">
        <v>205003059</v>
      </c>
      <c r="B121" t="s">
        <v>2298</v>
      </c>
      <c r="C121" t="s">
        <v>2299</v>
      </c>
      <c r="D121">
        <v>20501001</v>
      </c>
      <c r="E121">
        <v>1020201255832</v>
      </c>
      <c r="F121" t="s">
        <v>8214</v>
      </c>
      <c r="G121">
        <v>1</v>
      </c>
      <c r="H121" t="s">
        <v>8550</v>
      </c>
      <c r="I121" t="s">
        <v>8551</v>
      </c>
      <c r="J121" t="s">
        <v>8549</v>
      </c>
      <c r="K121" t="s">
        <v>8313</v>
      </c>
      <c r="L121" t="s">
        <v>8315</v>
      </c>
      <c r="M121" t="s">
        <v>2300</v>
      </c>
      <c r="N121" t="s">
        <v>566</v>
      </c>
    </row>
    <row r="122" spans="1:14" x14ac:dyDescent="0.25">
      <c r="A122">
        <v>205003066</v>
      </c>
      <c r="B122" t="s">
        <v>2274</v>
      </c>
      <c r="C122" t="s">
        <v>2275</v>
      </c>
      <c r="D122">
        <v>20501001</v>
      </c>
      <c r="E122">
        <v>1020201255887</v>
      </c>
      <c r="F122" t="s">
        <v>8214</v>
      </c>
      <c r="G122">
        <v>0</v>
      </c>
      <c r="H122" t="s">
        <v>8552</v>
      </c>
      <c r="I122" t="s">
        <v>8553</v>
      </c>
      <c r="J122" t="s">
        <v>8549</v>
      </c>
      <c r="K122" t="s">
        <v>8313</v>
      </c>
      <c r="L122" t="s">
        <v>8315</v>
      </c>
      <c r="M122" t="s">
        <v>2276</v>
      </c>
      <c r="N122" t="s">
        <v>321</v>
      </c>
    </row>
    <row r="123" spans="1:14" x14ac:dyDescent="0.25">
      <c r="A123">
        <v>205003115</v>
      </c>
      <c r="B123" t="s">
        <v>2277</v>
      </c>
      <c r="C123" t="s">
        <v>2278</v>
      </c>
      <c r="D123">
        <v>20501001</v>
      </c>
      <c r="E123">
        <v>1020201255931</v>
      </c>
      <c r="F123" t="s">
        <v>8214</v>
      </c>
      <c r="G123">
        <v>0</v>
      </c>
      <c r="H123" t="s">
        <v>8554</v>
      </c>
      <c r="I123" t="s">
        <v>8555</v>
      </c>
      <c r="J123" t="s">
        <v>8549</v>
      </c>
      <c r="K123" t="s">
        <v>8313</v>
      </c>
      <c r="L123" t="s">
        <v>8315</v>
      </c>
      <c r="M123" t="s">
        <v>2279</v>
      </c>
      <c r="N123" t="s">
        <v>321</v>
      </c>
    </row>
    <row r="124" spans="1:14" x14ac:dyDescent="0.25">
      <c r="A124">
        <v>205003122</v>
      </c>
      <c r="B124" t="s">
        <v>2280</v>
      </c>
      <c r="C124" t="s">
        <v>2281</v>
      </c>
      <c r="D124">
        <v>20501001</v>
      </c>
      <c r="E124">
        <v>1020201255678</v>
      </c>
      <c r="F124" t="s">
        <v>8214</v>
      </c>
      <c r="G124">
        <v>2</v>
      </c>
      <c r="H124" t="s">
        <v>8556</v>
      </c>
      <c r="I124" t="s">
        <v>8557</v>
      </c>
      <c r="J124" t="s">
        <v>8549</v>
      </c>
      <c r="K124" t="s">
        <v>8313</v>
      </c>
      <c r="L124" t="s">
        <v>8315</v>
      </c>
      <c r="M124" t="s">
        <v>2282</v>
      </c>
      <c r="N124" t="s">
        <v>321</v>
      </c>
    </row>
    <row r="125" spans="1:14" x14ac:dyDescent="0.25">
      <c r="A125">
        <v>205003154</v>
      </c>
      <c r="B125" t="s">
        <v>2260</v>
      </c>
      <c r="C125" t="s">
        <v>2261</v>
      </c>
      <c r="D125">
        <v>20501001</v>
      </c>
      <c r="E125">
        <v>1020201255910</v>
      </c>
      <c r="F125" t="s">
        <v>8214</v>
      </c>
      <c r="G125">
        <v>2</v>
      </c>
      <c r="H125" t="s">
        <v>8558</v>
      </c>
      <c r="I125" t="s">
        <v>8559</v>
      </c>
      <c r="J125" t="s">
        <v>8549</v>
      </c>
      <c r="K125" t="s">
        <v>8313</v>
      </c>
      <c r="L125" t="s">
        <v>8315</v>
      </c>
      <c r="M125" t="s">
        <v>8226</v>
      </c>
      <c r="N125" t="s">
        <v>321</v>
      </c>
    </row>
    <row r="126" spans="1:14" x14ac:dyDescent="0.25">
      <c r="A126">
        <v>205003161</v>
      </c>
      <c r="B126" t="s">
        <v>2286</v>
      </c>
      <c r="C126" t="s">
        <v>2287</v>
      </c>
      <c r="D126">
        <v>20501001</v>
      </c>
      <c r="E126">
        <v>1020201255854</v>
      </c>
      <c r="F126" t="s">
        <v>8214</v>
      </c>
      <c r="G126">
        <v>0</v>
      </c>
      <c r="H126" t="s">
        <v>8560</v>
      </c>
      <c r="I126" t="s">
        <v>8561</v>
      </c>
      <c r="J126" t="s">
        <v>8549</v>
      </c>
      <c r="K126" t="s">
        <v>8313</v>
      </c>
      <c r="L126" t="s">
        <v>8315</v>
      </c>
      <c r="M126" t="s">
        <v>2288</v>
      </c>
      <c r="N126" t="s">
        <v>321</v>
      </c>
    </row>
    <row r="127" spans="1:14" x14ac:dyDescent="0.25">
      <c r="A127">
        <v>205003179</v>
      </c>
      <c r="B127" t="s">
        <v>2262</v>
      </c>
      <c r="C127" t="s">
        <v>2263</v>
      </c>
      <c r="D127">
        <v>20501001</v>
      </c>
      <c r="E127">
        <v>1020201256052</v>
      </c>
      <c r="F127" t="s">
        <v>8214</v>
      </c>
      <c r="G127">
        <v>1</v>
      </c>
      <c r="H127" t="s">
        <v>8562</v>
      </c>
      <c r="I127" t="s">
        <v>8563</v>
      </c>
      <c r="J127" t="s">
        <v>8549</v>
      </c>
      <c r="K127" t="s">
        <v>8313</v>
      </c>
      <c r="L127" t="s">
        <v>8315</v>
      </c>
      <c r="M127" t="s">
        <v>2264</v>
      </c>
      <c r="N127" t="s">
        <v>321</v>
      </c>
    </row>
    <row r="128" spans="1:14" x14ac:dyDescent="0.25">
      <c r="A128">
        <v>205003193</v>
      </c>
      <c r="B128" t="s">
        <v>2268</v>
      </c>
      <c r="C128" t="s">
        <v>2269</v>
      </c>
      <c r="D128">
        <v>20501001</v>
      </c>
      <c r="E128">
        <v>1020201255909</v>
      </c>
      <c r="F128" t="s">
        <v>8214</v>
      </c>
      <c r="G128">
        <v>2</v>
      </c>
      <c r="H128" t="s">
        <v>8564</v>
      </c>
      <c r="I128" t="s">
        <v>8565</v>
      </c>
      <c r="J128" t="s">
        <v>8549</v>
      </c>
      <c r="K128" t="s">
        <v>8313</v>
      </c>
      <c r="L128" t="s">
        <v>8315</v>
      </c>
      <c r="M128" t="s">
        <v>2270</v>
      </c>
      <c r="N128" t="s">
        <v>321</v>
      </c>
    </row>
    <row r="129" spans="1:14" x14ac:dyDescent="0.25">
      <c r="A129">
        <v>205003228</v>
      </c>
      <c r="B129" t="s">
        <v>2265</v>
      </c>
      <c r="C129" t="s">
        <v>2266</v>
      </c>
      <c r="D129">
        <v>20501001</v>
      </c>
      <c r="E129">
        <v>1020201256041</v>
      </c>
      <c r="F129" t="s">
        <v>8214</v>
      </c>
      <c r="G129">
        <v>0</v>
      </c>
      <c r="H129" t="s">
        <v>8566</v>
      </c>
      <c r="I129" t="s">
        <v>8567</v>
      </c>
      <c r="J129" t="s">
        <v>8549</v>
      </c>
      <c r="K129" t="s">
        <v>8313</v>
      </c>
      <c r="L129" t="s">
        <v>8315</v>
      </c>
      <c r="M129" t="s">
        <v>2267</v>
      </c>
      <c r="N129" t="s">
        <v>321</v>
      </c>
    </row>
    <row r="130" spans="1:14" x14ac:dyDescent="0.25">
      <c r="A130">
        <v>205003235</v>
      </c>
      <c r="B130" t="s">
        <v>2289</v>
      </c>
      <c r="C130" t="s">
        <v>2290</v>
      </c>
      <c r="D130">
        <v>20501001</v>
      </c>
      <c r="E130">
        <v>1020201255953</v>
      </c>
      <c r="F130" t="s">
        <v>8214</v>
      </c>
      <c r="G130">
        <v>1</v>
      </c>
      <c r="H130" t="s">
        <v>8568</v>
      </c>
      <c r="I130" t="s">
        <v>8569</v>
      </c>
      <c r="J130" t="s">
        <v>8549</v>
      </c>
      <c r="K130" t="s">
        <v>8313</v>
      </c>
      <c r="L130" t="s">
        <v>8315</v>
      </c>
      <c r="M130" t="s">
        <v>2291</v>
      </c>
      <c r="N130" t="s">
        <v>321</v>
      </c>
    </row>
    <row r="131" spans="1:14" x14ac:dyDescent="0.25">
      <c r="A131">
        <v>205003242</v>
      </c>
      <c r="B131" t="s">
        <v>2292</v>
      </c>
      <c r="C131" t="s">
        <v>2293</v>
      </c>
      <c r="D131">
        <v>20501001</v>
      </c>
      <c r="E131">
        <v>1020201255843</v>
      </c>
      <c r="F131" t="s">
        <v>8214</v>
      </c>
      <c r="G131">
        <v>3</v>
      </c>
      <c r="H131" t="s">
        <v>8570</v>
      </c>
      <c r="I131" t="s">
        <v>8425</v>
      </c>
      <c r="J131" t="s">
        <v>8549</v>
      </c>
      <c r="K131" t="s">
        <v>8313</v>
      </c>
      <c r="L131" t="s">
        <v>8315</v>
      </c>
      <c r="M131" t="s">
        <v>2294</v>
      </c>
      <c r="N131" t="s">
        <v>321</v>
      </c>
    </row>
    <row r="132" spans="1:14" x14ac:dyDescent="0.25">
      <c r="A132">
        <v>205003267</v>
      </c>
      <c r="B132" t="s">
        <v>2271</v>
      </c>
      <c r="C132" t="s">
        <v>2272</v>
      </c>
      <c r="D132">
        <v>20501001</v>
      </c>
      <c r="E132">
        <v>1020201255964</v>
      </c>
      <c r="F132" t="s">
        <v>8214</v>
      </c>
      <c r="G132">
        <v>0</v>
      </c>
      <c r="H132" t="s">
        <v>8571</v>
      </c>
      <c r="I132" t="s">
        <v>8418</v>
      </c>
      <c r="J132" t="s">
        <v>8549</v>
      </c>
      <c r="K132" t="s">
        <v>8313</v>
      </c>
      <c r="L132" t="s">
        <v>8315</v>
      </c>
      <c r="M132" t="s">
        <v>2273</v>
      </c>
      <c r="N132" t="s">
        <v>321</v>
      </c>
    </row>
    <row r="133" spans="1:14" x14ac:dyDescent="0.25">
      <c r="A133">
        <v>205003274</v>
      </c>
      <c r="B133" t="s">
        <v>6919</v>
      </c>
      <c r="C133" t="s">
        <v>6920</v>
      </c>
      <c r="D133">
        <v>20501001</v>
      </c>
      <c r="E133">
        <v>1020201255645</v>
      </c>
      <c r="F133" t="s">
        <v>8214</v>
      </c>
      <c r="G133">
        <v>1</v>
      </c>
      <c r="H133" t="s">
        <v>8572</v>
      </c>
      <c r="I133" t="s">
        <v>8573</v>
      </c>
      <c r="J133" t="s">
        <v>8549</v>
      </c>
      <c r="K133" t="s">
        <v>8313</v>
      </c>
      <c r="L133" t="s">
        <v>8315</v>
      </c>
      <c r="M133" t="s">
        <v>6921</v>
      </c>
      <c r="N133" t="s">
        <v>321</v>
      </c>
    </row>
    <row r="134" spans="1:14" x14ac:dyDescent="0.25">
      <c r="A134">
        <v>205003281</v>
      </c>
      <c r="B134" t="s">
        <v>6939</v>
      </c>
      <c r="C134" t="s">
        <v>6940</v>
      </c>
      <c r="D134">
        <v>20501001</v>
      </c>
      <c r="E134">
        <v>1020201256063</v>
      </c>
      <c r="F134" t="s">
        <v>8214</v>
      </c>
      <c r="G134">
        <v>1</v>
      </c>
      <c r="H134" t="s">
        <v>8574</v>
      </c>
      <c r="I134" t="s">
        <v>8575</v>
      </c>
      <c r="J134" t="s">
        <v>8549</v>
      </c>
      <c r="K134" t="s">
        <v>8313</v>
      </c>
      <c r="L134" t="s">
        <v>8315</v>
      </c>
      <c r="M134" t="s">
        <v>6941</v>
      </c>
      <c r="N134" t="s">
        <v>321</v>
      </c>
    </row>
    <row r="135" spans="1:14" x14ac:dyDescent="0.25">
      <c r="A135">
        <v>205003309</v>
      </c>
      <c r="B135" t="s">
        <v>2254</v>
      </c>
      <c r="C135" t="s">
        <v>2255</v>
      </c>
      <c r="D135">
        <v>20501001</v>
      </c>
      <c r="E135">
        <v>1020201255667</v>
      </c>
      <c r="F135" t="s">
        <v>8214</v>
      </c>
      <c r="G135">
        <v>3</v>
      </c>
      <c r="H135" t="s">
        <v>8576</v>
      </c>
      <c r="I135" t="s">
        <v>8546</v>
      </c>
      <c r="J135" t="s">
        <v>8577</v>
      </c>
      <c r="K135" t="s">
        <v>8313</v>
      </c>
      <c r="L135" t="s">
        <v>8315</v>
      </c>
      <c r="M135" t="s">
        <v>2256</v>
      </c>
      <c r="N135" t="s">
        <v>321</v>
      </c>
    </row>
    <row r="136" spans="1:14" x14ac:dyDescent="0.25">
      <c r="A136">
        <v>205003348</v>
      </c>
      <c r="B136" t="s">
        <v>2295</v>
      </c>
      <c r="C136" t="s">
        <v>2296</v>
      </c>
      <c r="D136">
        <v>20501001</v>
      </c>
      <c r="E136">
        <v>1020201256008</v>
      </c>
      <c r="F136" t="s">
        <v>8214</v>
      </c>
      <c r="G136">
        <v>0</v>
      </c>
      <c r="H136" t="s">
        <v>8578</v>
      </c>
      <c r="I136" t="s">
        <v>8579</v>
      </c>
      <c r="J136" t="s">
        <v>8549</v>
      </c>
      <c r="K136" t="s">
        <v>8313</v>
      </c>
      <c r="L136" t="s">
        <v>8315</v>
      </c>
      <c r="M136" t="s">
        <v>2297</v>
      </c>
      <c r="N136" t="s">
        <v>321</v>
      </c>
    </row>
    <row r="137" spans="1:14" x14ac:dyDescent="0.25">
      <c r="A137">
        <v>205004038</v>
      </c>
      <c r="B137" t="s">
        <v>6925</v>
      </c>
      <c r="C137" t="s">
        <v>6926</v>
      </c>
      <c r="D137">
        <v>20501001</v>
      </c>
      <c r="E137">
        <v>1020201254480</v>
      </c>
      <c r="F137" t="s">
        <v>8214</v>
      </c>
      <c r="G137">
        <v>1</v>
      </c>
      <c r="H137" t="s">
        <v>8580</v>
      </c>
      <c r="I137" t="s">
        <v>8581</v>
      </c>
      <c r="J137" t="s">
        <v>8582</v>
      </c>
      <c r="K137" t="s">
        <v>8313</v>
      </c>
      <c r="L137" t="s">
        <v>8315</v>
      </c>
      <c r="M137" t="s">
        <v>6927</v>
      </c>
      <c r="N137" t="s">
        <v>414</v>
      </c>
    </row>
    <row r="138" spans="1:14" x14ac:dyDescent="0.25">
      <c r="A138">
        <v>205004207</v>
      </c>
      <c r="B138" t="s">
        <v>6933</v>
      </c>
      <c r="C138" t="s">
        <v>6934</v>
      </c>
      <c r="D138">
        <v>20501001</v>
      </c>
      <c r="E138">
        <v>1020201254391</v>
      </c>
      <c r="F138" t="s">
        <v>8214</v>
      </c>
      <c r="G138">
        <v>0</v>
      </c>
      <c r="H138" t="s">
        <v>8583</v>
      </c>
      <c r="I138" t="s">
        <v>8584</v>
      </c>
      <c r="J138" t="s">
        <v>8582</v>
      </c>
      <c r="K138" t="s">
        <v>8313</v>
      </c>
      <c r="L138" t="s">
        <v>8315</v>
      </c>
      <c r="M138" t="s">
        <v>6935</v>
      </c>
      <c r="N138" t="s">
        <v>414</v>
      </c>
    </row>
    <row r="139" spans="1:14" x14ac:dyDescent="0.25">
      <c r="A139">
        <v>205004239</v>
      </c>
      <c r="B139" t="s">
        <v>6922</v>
      </c>
      <c r="C139" t="s">
        <v>6923</v>
      </c>
      <c r="D139">
        <v>20501001</v>
      </c>
      <c r="E139">
        <v>1020201254611</v>
      </c>
      <c r="F139" t="s">
        <v>8214</v>
      </c>
      <c r="G139">
        <v>0</v>
      </c>
      <c r="H139" t="s">
        <v>8585</v>
      </c>
      <c r="I139" t="s">
        <v>8584</v>
      </c>
      <c r="J139" t="s">
        <v>8586</v>
      </c>
      <c r="K139" t="s">
        <v>8313</v>
      </c>
      <c r="L139" t="s">
        <v>8315</v>
      </c>
      <c r="M139" t="s">
        <v>6924</v>
      </c>
      <c r="N139" t="s">
        <v>549</v>
      </c>
    </row>
    <row r="140" spans="1:14" x14ac:dyDescent="0.25">
      <c r="A140">
        <v>205004292</v>
      </c>
      <c r="B140" t="s">
        <v>6928</v>
      </c>
      <c r="C140" t="s">
        <v>6929</v>
      </c>
      <c r="D140">
        <v>20501001</v>
      </c>
      <c r="E140">
        <v>1020201254600</v>
      </c>
      <c r="F140" t="s">
        <v>8214</v>
      </c>
      <c r="G140">
        <v>1</v>
      </c>
      <c r="H140" t="s">
        <v>8587</v>
      </c>
      <c r="I140" t="s">
        <v>8588</v>
      </c>
      <c r="J140" t="s">
        <v>8582</v>
      </c>
      <c r="K140" t="s">
        <v>8313</v>
      </c>
      <c r="L140" t="s">
        <v>8315</v>
      </c>
      <c r="M140" t="s">
        <v>6930</v>
      </c>
      <c r="N140" t="s">
        <v>549</v>
      </c>
    </row>
    <row r="141" spans="1:14" x14ac:dyDescent="0.25">
      <c r="A141">
        <v>205004831</v>
      </c>
      <c r="B141" t="s">
        <v>6936</v>
      </c>
      <c r="C141" t="s">
        <v>6937</v>
      </c>
      <c r="D141">
        <v>20501001</v>
      </c>
      <c r="E141">
        <v>1020201256085</v>
      </c>
      <c r="F141" t="s">
        <v>8214</v>
      </c>
      <c r="G141">
        <v>1</v>
      </c>
      <c r="H141" t="s">
        <v>8589</v>
      </c>
      <c r="I141" t="s">
        <v>8590</v>
      </c>
      <c r="J141" t="s">
        <v>8549</v>
      </c>
      <c r="K141" t="s">
        <v>8313</v>
      </c>
      <c r="L141" t="s">
        <v>8315</v>
      </c>
      <c r="M141" t="s">
        <v>6938</v>
      </c>
      <c r="N141" t="s">
        <v>321</v>
      </c>
    </row>
    <row r="142" spans="1:14" x14ac:dyDescent="0.25">
      <c r="A142">
        <v>205005419</v>
      </c>
      <c r="B142" t="s">
        <v>6914</v>
      </c>
      <c r="C142" t="s">
        <v>6915</v>
      </c>
      <c r="D142">
        <v>20501001</v>
      </c>
      <c r="E142">
        <v>1020201256701</v>
      </c>
      <c r="F142" t="s">
        <v>8214</v>
      </c>
      <c r="G142">
        <v>1</v>
      </c>
      <c r="H142" t="s">
        <v>8591</v>
      </c>
      <c r="I142" t="s">
        <v>8592</v>
      </c>
      <c r="J142" t="s">
        <v>8593</v>
      </c>
      <c r="K142" t="s">
        <v>8313</v>
      </c>
      <c r="L142" t="s">
        <v>8315</v>
      </c>
      <c r="M142" t="s">
        <v>6916</v>
      </c>
      <c r="N142" t="s">
        <v>321</v>
      </c>
    </row>
    <row r="143" spans="1:14" x14ac:dyDescent="0.25">
      <c r="A143">
        <v>205006099</v>
      </c>
      <c r="B143" t="s">
        <v>6931</v>
      </c>
      <c r="C143" t="s">
        <v>4940</v>
      </c>
      <c r="D143">
        <v>20501001</v>
      </c>
      <c r="E143">
        <v>1060242000170</v>
      </c>
      <c r="F143" t="s">
        <v>8214</v>
      </c>
      <c r="G143">
        <v>0</v>
      </c>
      <c r="H143" t="s">
        <v>8594</v>
      </c>
      <c r="I143" t="s">
        <v>8595</v>
      </c>
      <c r="J143" t="s">
        <v>8596</v>
      </c>
      <c r="K143" t="s">
        <v>8313</v>
      </c>
      <c r="L143" t="s">
        <v>8315</v>
      </c>
      <c r="M143" t="s">
        <v>6932</v>
      </c>
      <c r="N143" t="s">
        <v>430</v>
      </c>
    </row>
    <row r="144" spans="1:14" x14ac:dyDescent="0.25">
      <c r="A144">
        <v>205007649</v>
      </c>
      <c r="B144" t="s">
        <v>6917</v>
      </c>
      <c r="C144" t="s">
        <v>1381</v>
      </c>
      <c r="D144">
        <v>20501001</v>
      </c>
      <c r="E144">
        <v>1120242000570</v>
      </c>
      <c r="F144" t="s">
        <v>8214</v>
      </c>
      <c r="G144">
        <v>1</v>
      </c>
      <c r="H144" t="s">
        <v>8591</v>
      </c>
      <c r="I144" t="s">
        <v>8425</v>
      </c>
      <c r="J144" t="s">
        <v>8597</v>
      </c>
      <c r="K144" t="s">
        <v>8313</v>
      </c>
      <c r="L144" t="s">
        <v>8315</v>
      </c>
      <c r="M144" t="s">
        <v>6918</v>
      </c>
      <c r="N144" t="s">
        <v>321</v>
      </c>
    </row>
    <row r="145" spans="1:14" x14ac:dyDescent="0.25">
      <c r="A145">
        <v>205007818</v>
      </c>
      <c r="B145" t="s">
        <v>2257</v>
      </c>
      <c r="C145" t="s">
        <v>2258</v>
      </c>
      <c r="D145">
        <v>20501001</v>
      </c>
      <c r="E145">
        <v>1150280050018</v>
      </c>
      <c r="F145" t="s">
        <v>8214</v>
      </c>
      <c r="G145">
        <v>1</v>
      </c>
      <c r="H145" t="s">
        <v>8598</v>
      </c>
      <c r="I145" t="s">
        <v>8599</v>
      </c>
      <c r="J145" t="s">
        <v>8600</v>
      </c>
      <c r="K145" t="s">
        <v>8313</v>
      </c>
      <c r="L145" t="s">
        <v>8315</v>
      </c>
      <c r="M145" t="s">
        <v>2259</v>
      </c>
      <c r="N145" t="s">
        <v>321</v>
      </c>
    </row>
    <row r="146" spans="1:14" x14ac:dyDescent="0.25">
      <c r="A146">
        <v>205007864</v>
      </c>
      <c r="B146" t="s">
        <v>6908</v>
      </c>
      <c r="C146" t="s">
        <v>6909</v>
      </c>
      <c r="D146">
        <v>20501001</v>
      </c>
      <c r="E146">
        <v>1150280056728</v>
      </c>
      <c r="F146" t="s">
        <v>8214</v>
      </c>
      <c r="G146">
        <v>0</v>
      </c>
      <c r="H146" t="s">
        <v>8601</v>
      </c>
      <c r="I146" t="s">
        <v>8602</v>
      </c>
      <c r="J146" t="s">
        <v>8603</v>
      </c>
      <c r="K146" t="s">
        <v>8313</v>
      </c>
      <c r="L146" t="s">
        <v>8315</v>
      </c>
      <c r="M146" t="s">
        <v>6910</v>
      </c>
      <c r="N146" t="s">
        <v>414</v>
      </c>
    </row>
    <row r="147" spans="1:14" x14ac:dyDescent="0.25">
      <c r="A147">
        <v>207003015</v>
      </c>
      <c r="B147" t="s">
        <v>486</v>
      </c>
      <c r="C147" t="s">
        <v>487</v>
      </c>
      <c r="D147">
        <v>20701001</v>
      </c>
      <c r="E147">
        <v>1020200610990</v>
      </c>
      <c r="F147" t="s">
        <v>8214</v>
      </c>
      <c r="G147">
        <v>2</v>
      </c>
      <c r="H147" t="s">
        <v>8604</v>
      </c>
      <c r="I147" t="s">
        <v>8605</v>
      </c>
      <c r="J147" t="s">
        <v>8606</v>
      </c>
      <c r="K147" t="s">
        <v>8313</v>
      </c>
      <c r="L147" t="s">
        <v>8315</v>
      </c>
      <c r="M147" t="s">
        <v>488</v>
      </c>
      <c r="N147" t="s">
        <v>321</v>
      </c>
    </row>
    <row r="148" spans="1:14" x14ac:dyDescent="0.25">
      <c r="A148">
        <v>207003061</v>
      </c>
      <c r="B148" t="s">
        <v>501</v>
      </c>
      <c r="C148" t="s">
        <v>502</v>
      </c>
      <c r="D148">
        <v>20701001</v>
      </c>
      <c r="E148">
        <v>1020200610880</v>
      </c>
      <c r="F148" t="s">
        <v>8214</v>
      </c>
      <c r="G148">
        <v>0</v>
      </c>
      <c r="H148" t="s">
        <v>8607</v>
      </c>
      <c r="I148" t="s">
        <v>8403</v>
      </c>
      <c r="J148" t="s">
        <v>8608</v>
      </c>
      <c r="K148" t="s">
        <v>8313</v>
      </c>
      <c r="L148" t="s">
        <v>8315</v>
      </c>
      <c r="M148" t="s">
        <v>503</v>
      </c>
      <c r="N148" t="s">
        <v>321</v>
      </c>
    </row>
    <row r="149" spans="1:14" x14ac:dyDescent="0.25">
      <c r="A149">
        <v>207003079</v>
      </c>
      <c r="B149" t="s">
        <v>560</v>
      </c>
      <c r="C149" t="s">
        <v>561</v>
      </c>
      <c r="D149">
        <v>20701001</v>
      </c>
      <c r="E149">
        <v>1020200612080</v>
      </c>
      <c r="F149" t="s">
        <v>8214</v>
      </c>
      <c r="G149">
        <v>0</v>
      </c>
      <c r="H149" t="s">
        <v>8609</v>
      </c>
      <c r="I149" t="s">
        <v>8445</v>
      </c>
      <c r="J149" t="s">
        <v>8610</v>
      </c>
      <c r="K149" t="s">
        <v>8313</v>
      </c>
      <c r="L149" t="s">
        <v>8315</v>
      </c>
      <c r="M149" t="s">
        <v>562</v>
      </c>
      <c r="N149" t="s">
        <v>321</v>
      </c>
    </row>
    <row r="150" spans="1:14" x14ac:dyDescent="0.25">
      <c r="A150">
        <v>207003086</v>
      </c>
      <c r="B150" t="s">
        <v>538</v>
      </c>
      <c r="C150" t="s">
        <v>539</v>
      </c>
      <c r="D150">
        <v>20701001</v>
      </c>
      <c r="E150">
        <v>1020200610913</v>
      </c>
      <c r="F150" t="s">
        <v>8214</v>
      </c>
      <c r="G150">
        <v>0</v>
      </c>
      <c r="H150" t="s">
        <v>8611</v>
      </c>
      <c r="I150" t="s">
        <v>8612</v>
      </c>
      <c r="J150" t="s">
        <v>8613</v>
      </c>
      <c r="K150" t="s">
        <v>8313</v>
      </c>
      <c r="L150" t="s">
        <v>8315</v>
      </c>
      <c r="M150" t="s">
        <v>540</v>
      </c>
      <c r="N150" t="s">
        <v>321</v>
      </c>
    </row>
    <row r="151" spans="1:14" x14ac:dyDescent="0.25">
      <c r="A151">
        <v>207003093</v>
      </c>
      <c r="B151" t="s">
        <v>516</v>
      </c>
      <c r="C151" t="s">
        <v>517</v>
      </c>
      <c r="D151">
        <v>20701001</v>
      </c>
      <c r="E151">
        <v>1020200611276</v>
      </c>
      <c r="F151" t="s">
        <v>8214</v>
      </c>
      <c r="G151">
        <v>0</v>
      </c>
      <c r="H151" t="s">
        <v>8614</v>
      </c>
      <c r="I151" t="s">
        <v>8615</v>
      </c>
      <c r="J151" t="s">
        <v>8610</v>
      </c>
      <c r="K151" t="s">
        <v>8313</v>
      </c>
      <c r="L151" t="s">
        <v>8315</v>
      </c>
      <c r="M151" t="s">
        <v>518</v>
      </c>
      <c r="N151" t="s">
        <v>321</v>
      </c>
    </row>
    <row r="152" spans="1:14" x14ac:dyDescent="0.25">
      <c r="A152">
        <v>207003103</v>
      </c>
      <c r="B152" t="s">
        <v>498</v>
      </c>
      <c r="C152" t="s">
        <v>499</v>
      </c>
      <c r="D152">
        <v>20701001</v>
      </c>
      <c r="E152">
        <v>1020200610946</v>
      </c>
      <c r="F152" t="s">
        <v>8214</v>
      </c>
      <c r="G152">
        <v>0</v>
      </c>
      <c r="H152" t="s">
        <v>8616</v>
      </c>
      <c r="I152" t="s">
        <v>8605</v>
      </c>
      <c r="J152" t="s">
        <v>8617</v>
      </c>
      <c r="K152" t="s">
        <v>8313</v>
      </c>
      <c r="L152" t="s">
        <v>8315</v>
      </c>
      <c r="M152" t="s">
        <v>500</v>
      </c>
      <c r="N152" t="s">
        <v>321</v>
      </c>
    </row>
    <row r="153" spans="1:14" x14ac:dyDescent="0.25">
      <c r="A153">
        <v>207003110</v>
      </c>
      <c r="B153" t="s">
        <v>541</v>
      </c>
      <c r="C153" t="s">
        <v>542</v>
      </c>
      <c r="D153">
        <v>20701001</v>
      </c>
      <c r="E153">
        <v>1020200611375</v>
      </c>
      <c r="F153" t="s">
        <v>8214</v>
      </c>
      <c r="G153">
        <v>1</v>
      </c>
      <c r="H153" t="s">
        <v>8618</v>
      </c>
      <c r="I153" t="s">
        <v>8619</v>
      </c>
      <c r="J153" t="s">
        <v>8606</v>
      </c>
      <c r="K153" t="s">
        <v>8313</v>
      </c>
      <c r="L153" t="s">
        <v>8315</v>
      </c>
      <c r="M153" t="s">
        <v>543</v>
      </c>
      <c r="N153" t="s">
        <v>321</v>
      </c>
    </row>
    <row r="154" spans="1:14" x14ac:dyDescent="0.25">
      <c r="A154">
        <v>207003135</v>
      </c>
      <c r="B154" t="s">
        <v>544</v>
      </c>
      <c r="C154" t="s">
        <v>545</v>
      </c>
      <c r="D154">
        <v>20701001</v>
      </c>
      <c r="E154">
        <v>1020200611100</v>
      </c>
      <c r="F154" t="s">
        <v>8214</v>
      </c>
      <c r="G154">
        <v>0</v>
      </c>
      <c r="H154" t="s">
        <v>8620</v>
      </c>
      <c r="I154" t="s">
        <v>8621</v>
      </c>
      <c r="J154" t="s">
        <v>8610</v>
      </c>
      <c r="K154" t="s">
        <v>8313</v>
      </c>
      <c r="L154" t="s">
        <v>8315</v>
      </c>
      <c r="M154" t="s">
        <v>546</v>
      </c>
      <c r="N154" t="s">
        <v>537</v>
      </c>
    </row>
    <row r="155" spans="1:14" x14ac:dyDescent="0.25">
      <c r="A155">
        <v>207003142</v>
      </c>
      <c r="B155" t="s">
        <v>522</v>
      </c>
      <c r="C155" t="s">
        <v>523</v>
      </c>
      <c r="D155">
        <v>20701001</v>
      </c>
      <c r="E155">
        <v>1020200611881</v>
      </c>
      <c r="F155" t="s">
        <v>8214</v>
      </c>
      <c r="G155">
        <v>0</v>
      </c>
      <c r="H155" t="s">
        <v>8622</v>
      </c>
      <c r="I155" t="s">
        <v>8623</v>
      </c>
      <c r="J155" t="s">
        <v>8608</v>
      </c>
      <c r="K155" t="s">
        <v>8313</v>
      </c>
      <c r="L155" t="s">
        <v>8315</v>
      </c>
      <c r="M155" t="s">
        <v>524</v>
      </c>
      <c r="N155" t="s">
        <v>321</v>
      </c>
    </row>
    <row r="156" spans="1:14" x14ac:dyDescent="0.25">
      <c r="A156">
        <v>207003150</v>
      </c>
      <c r="B156" t="s">
        <v>531</v>
      </c>
      <c r="C156" t="s">
        <v>532</v>
      </c>
      <c r="D156">
        <v>20701001</v>
      </c>
      <c r="E156">
        <v>1020200611617</v>
      </c>
      <c r="F156" t="s">
        <v>8214</v>
      </c>
      <c r="G156">
        <v>0</v>
      </c>
      <c r="H156" t="s">
        <v>8624</v>
      </c>
      <c r="I156" t="s">
        <v>8625</v>
      </c>
      <c r="J156" t="s">
        <v>8626</v>
      </c>
      <c r="K156" t="s">
        <v>8313</v>
      </c>
      <c r="L156" t="s">
        <v>8315</v>
      </c>
      <c r="M156" t="s">
        <v>533</v>
      </c>
      <c r="N156" t="s">
        <v>321</v>
      </c>
    </row>
    <row r="157" spans="1:14" x14ac:dyDescent="0.25">
      <c r="A157">
        <v>207003167</v>
      </c>
      <c r="B157" t="s">
        <v>489</v>
      </c>
      <c r="C157" t="s">
        <v>490</v>
      </c>
      <c r="D157">
        <v>20701001</v>
      </c>
      <c r="E157">
        <v>1020200610682</v>
      </c>
      <c r="F157" t="s">
        <v>8214</v>
      </c>
      <c r="G157">
        <v>0</v>
      </c>
      <c r="H157" t="s">
        <v>8627</v>
      </c>
      <c r="I157" t="s">
        <v>8403</v>
      </c>
      <c r="J157" t="s">
        <v>8628</v>
      </c>
      <c r="K157" t="s">
        <v>8313</v>
      </c>
      <c r="L157" t="s">
        <v>8315</v>
      </c>
      <c r="M157" t="s">
        <v>491</v>
      </c>
      <c r="N157" t="s">
        <v>321</v>
      </c>
    </row>
    <row r="158" spans="1:14" x14ac:dyDescent="0.25">
      <c r="A158">
        <v>207003230</v>
      </c>
      <c r="B158" t="s">
        <v>483</v>
      </c>
      <c r="C158" t="s">
        <v>484</v>
      </c>
      <c r="D158">
        <v>20701001</v>
      </c>
      <c r="E158">
        <v>1020200610924</v>
      </c>
      <c r="F158" t="s">
        <v>8214</v>
      </c>
      <c r="G158">
        <v>0</v>
      </c>
      <c r="H158" t="s">
        <v>8629</v>
      </c>
      <c r="I158" t="s">
        <v>8630</v>
      </c>
      <c r="J158" t="s">
        <v>8631</v>
      </c>
      <c r="K158" t="s">
        <v>8313</v>
      </c>
      <c r="L158" t="s">
        <v>8315</v>
      </c>
      <c r="M158" t="s">
        <v>485</v>
      </c>
      <c r="N158" t="s">
        <v>321</v>
      </c>
    </row>
    <row r="159" spans="1:14" x14ac:dyDescent="0.25">
      <c r="A159">
        <v>207003255</v>
      </c>
      <c r="B159" t="s">
        <v>528</v>
      </c>
      <c r="C159" t="s">
        <v>529</v>
      </c>
      <c r="D159">
        <v>20701001</v>
      </c>
      <c r="E159">
        <v>1020200610902</v>
      </c>
      <c r="F159" t="s">
        <v>8214</v>
      </c>
      <c r="G159">
        <v>0</v>
      </c>
      <c r="H159" t="s">
        <v>8632</v>
      </c>
      <c r="I159" t="s">
        <v>8612</v>
      </c>
      <c r="J159" t="s">
        <v>8610</v>
      </c>
      <c r="K159" t="s">
        <v>8313</v>
      </c>
      <c r="L159" t="s">
        <v>8315</v>
      </c>
      <c r="M159" t="s">
        <v>530</v>
      </c>
      <c r="N159" t="s">
        <v>321</v>
      </c>
    </row>
    <row r="160" spans="1:14" x14ac:dyDescent="0.25">
      <c r="A160">
        <v>207003262</v>
      </c>
      <c r="B160" t="s">
        <v>525</v>
      </c>
      <c r="C160" t="s">
        <v>526</v>
      </c>
      <c r="D160">
        <v>20701001</v>
      </c>
      <c r="E160">
        <v>1020200611221</v>
      </c>
      <c r="F160" t="s">
        <v>8214</v>
      </c>
      <c r="G160">
        <v>1</v>
      </c>
      <c r="H160" t="s">
        <v>8633</v>
      </c>
      <c r="I160" t="s">
        <v>8634</v>
      </c>
      <c r="J160" t="s">
        <v>8610</v>
      </c>
      <c r="K160" t="s">
        <v>8313</v>
      </c>
      <c r="L160" t="s">
        <v>8315</v>
      </c>
      <c r="M160" t="s">
        <v>527</v>
      </c>
      <c r="N160" t="s">
        <v>321</v>
      </c>
    </row>
    <row r="161" spans="1:14" x14ac:dyDescent="0.25">
      <c r="A161">
        <v>207003311</v>
      </c>
      <c r="B161" t="s">
        <v>550</v>
      </c>
      <c r="C161" t="s">
        <v>551</v>
      </c>
      <c r="D161">
        <v>20701001</v>
      </c>
      <c r="E161">
        <v>1020200612090</v>
      </c>
      <c r="F161" t="s">
        <v>8214</v>
      </c>
      <c r="G161">
        <v>0</v>
      </c>
      <c r="H161" t="s">
        <v>8635</v>
      </c>
      <c r="I161" t="s">
        <v>8636</v>
      </c>
      <c r="J161" t="s">
        <v>8637</v>
      </c>
      <c r="K161" t="s">
        <v>8313</v>
      </c>
      <c r="L161" t="s">
        <v>8315</v>
      </c>
      <c r="M161" t="s">
        <v>552</v>
      </c>
      <c r="N161" t="s">
        <v>321</v>
      </c>
    </row>
    <row r="162" spans="1:14" x14ac:dyDescent="0.25">
      <c r="A162">
        <v>207003329</v>
      </c>
      <c r="B162" t="s">
        <v>504</v>
      </c>
      <c r="C162" t="s">
        <v>505</v>
      </c>
      <c r="D162">
        <v>20701001</v>
      </c>
      <c r="E162">
        <v>1020200610495</v>
      </c>
      <c r="F162" t="s">
        <v>8214</v>
      </c>
      <c r="G162">
        <v>0</v>
      </c>
      <c r="H162" t="s">
        <v>8638</v>
      </c>
      <c r="I162" t="s">
        <v>8528</v>
      </c>
      <c r="J162" t="s">
        <v>8608</v>
      </c>
      <c r="K162" t="s">
        <v>8313</v>
      </c>
      <c r="L162" t="s">
        <v>8315</v>
      </c>
      <c r="M162" t="s">
        <v>506</v>
      </c>
      <c r="N162" t="s">
        <v>321</v>
      </c>
    </row>
    <row r="163" spans="1:14" x14ac:dyDescent="0.25">
      <c r="A163">
        <v>207003336</v>
      </c>
      <c r="B163" t="s">
        <v>563</v>
      </c>
      <c r="C163" t="s">
        <v>564</v>
      </c>
      <c r="D163">
        <v>20701001</v>
      </c>
      <c r="E163">
        <v>1020200612123</v>
      </c>
      <c r="F163" t="s">
        <v>8214</v>
      </c>
      <c r="G163">
        <v>0</v>
      </c>
      <c r="H163" t="s">
        <v>8639</v>
      </c>
      <c r="I163" t="s">
        <v>8640</v>
      </c>
      <c r="J163" t="s">
        <v>8641</v>
      </c>
      <c r="K163" t="s">
        <v>8313</v>
      </c>
      <c r="L163" t="s">
        <v>8315</v>
      </c>
      <c r="M163" t="s">
        <v>565</v>
      </c>
      <c r="N163" t="s">
        <v>566</v>
      </c>
    </row>
    <row r="164" spans="1:14" x14ac:dyDescent="0.25">
      <c r="A164">
        <v>207003343</v>
      </c>
      <c r="B164" t="s">
        <v>572</v>
      </c>
      <c r="C164" t="s">
        <v>573</v>
      </c>
      <c r="D164">
        <v>20701001</v>
      </c>
      <c r="E164">
        <v>1020200609758</v>
      </c>
      <c r="F164" t="s">
        <v>8214</v>
      </c>
      <c r="G164">
        <v>0</v>
      </c>
      <c r="H164" t="s">
        <v>8642</v>
      </c>
      <c r="I164" t="s">
        <v>8643</v>
      </c>
      <c r="J164" t="s">
        <v>8644</v>
      </c>
      <c r="K164" t="s">
        <v>8313</v>
      </c>
      <c r="L164" t="s">
        <v>8315</v>
      </c>
      <c r="M164" t="s">
        <v>574</v>
      </c>
      <c r="N164" t="s">
        <v>321</v>
      </c>
    </row>
    <row r="165" spans="1:14" x14ac:dyDescent="0.25">
      <c r="A165">
        <v>207003368</v>
      </c>
      <c r="B165" t="s">
        <v>492</v>
      </c>
      <c r="C165" t="s">
        <v>493</v>
      </c>
      <c r="D165">
        <v>20701001</v>
      </c>
      <c r="E165">
        <v>1020200611837</v>
      </c>
      <c r="F165" t="s">
        <v>8214</v>
      </c>
      <c r="G165">
        <v>0</v>
      </c>
      <c r="H165" t="s">
        <v>8645</v>
      </c>
      <c r="I165" t="s">
        <v>8646</v>
      </c>
      <c r="J165" t="s">
        <v>8610</v>
      </c>
      <c r="K165" t="s">
        <v>8313</v>
      </c>
      <c r="L165" t="s">
        <v>8315</v>
      </c>
      <c r="M165" t="s">
        <v>494</v>
      </c>
      <c r="N165" t="s">
        <v>321</v>
      </c>
    </row>
    <row r="166" spans="1:14" x14ac:dyDescent="0.25">
      <c r="A166">
        <v>207003375</v>
      </c>
      <c r="B166" t="s">
        <v>513</v>
      </c>
      <c r="C166" t="s">
        <v>514</v>
      </c>
      <c r="D166">
        <v>20701001</v>
      </c>
      <c r="E166">
        <v>1020200611078</v>
      </c>
      <c r="F166" t="s">
        <v>8214</v>
      </c>
      <c r="G166">
        <v>0</v>
      </c>
      <c r="H166" t="s">
        <v>8647</v>
      </c>
      <c r="I166" t="s">
        <v>8530</v>
      </c>
      <c r="J166" t="s">
        <v>8610</v>
      </c>
      <c r="K166" t="s">
        <v>8530</v>
      </c>
      <c r="L166" t="s">
        <v>8416</v>
      </c>
      <c r="M166" t="s">
        <v>515</v>
      </c>
      <c r="N166" t="s">
        <v>321</v>
      </c>
    </row>
    <row r="167" spans="1:14" x14ac:dyDescent="0.25">
      <c r="A167">
        <v>207003382</v>
      </c>
      <c r="B167" t="s">
        <v>519</v>
      </c>
      <c r="C167" t="s">
        <v>520</v>
      </c>
      <c r="D167">
        <v>20701001</v>
      </c>
      <c r="E167">
        <v>1020200611254</v>
      </c>
      <c r="F167" t="s">
        <v>8214</v>
      </c>
      <c r="G167">
        <v>0</v>
      </c>
      <c r="H167" t="s">
        <v>8648</v>
      </c>
      <c r="I167" t="s">
        <v>8605</v>
      </c>
      <c r="J167" t="s">
        <v>8626</v>
      </c>
      <c r="K167" t="s">
        <v>8313</v>
      </c>
      <c r="L167" t="s">
        <v>8315</v>
      </c>
      <c r="M167" t="s">
        <v>521</v>
      </c>
      <c r="N167" t="s">
        <v>321</v>
      </c>
    </row>
    <row r="168" spans="1:14" x14ac:dyDescent="0.25">
      <c r="A168">
        <v>207003390</v>
      </c>
      <c r="B168" t="s">
        <v>507</v>
      </c>
      <c r="C168" t="s">
        <v>508</v>
      </c>
      <c r="D168">
        <v>20701001</v>
      </c>
      <c r="E168">
        <v>1020200609846</v>
      </c>
      <c r="F168" t="s">
        <v>8214</v>
      </c>
      <c r="G168">
        <v>0</v>
      </c>
      <c r="H168" t="s">
        <v>8649</v>
      </c>
      <c r="I168" t="s">
        <v>8650</v>
      </c>
      <c r="J168" t="s">
        <v>8610</v>
      </c>
      <c r="K168" t="s">
        <v>8313</v>
      </c>
      <c r="L168" t="s">
        <v>8315</v>
      </c>
      <c r="M168" t="s">
        <v>509</v>
      </c>
      <c r="N168" t="s">
        <v>321</v>
      </c>
    </row>
    <row r="169" spans="1:14" x14ac:dyDescent="0.25">
      <c r="A169">
        <v>207003417</v>
      </c>
      <c r="B169" t="s">
        <v>495</v>
      </c>
      <c r="C169" t="s">
        <v>496</v>
      </c>
      <c r="D169">
        <v>20701001</v>
      </c>
      <c r="E169">
        <v>1020200610858</v>
      </c>
      <c r="F169" t="s">
        <v>8214</v>
      </c>
      <c r="G169">
        <v>0</v>
      </c>
      <c r="H169" t="s">
        <v>8651</v>
      </c>
      <c r="I169" t="s">
        <v>8652</v>
      </c>
      <c r="J169" t="s">
        <v>8653</v>
      </c>
      <c r="K169" t="s">
        <v>8313</v>
      </c>
      <c r="L169" t="s">
        <v>8315</v>
      </c>
      <c r="M169" t="s">
        <v>497</v>
      </c>
      <c r="N169" t="s">
        <v>321</v>
      </c>
    </row>
    <row r="170" spans="1:14" x14ac:dyDescent="0.25">
      <c r="A170">
        <v>207003424</v>
      </c>
      <c r="B170" t="s">
        <v>567</v>
      </c>
      <c r="C170" t="s">
        <v>568</v>
      </c>
      <c r="D170">
        <v>20701001</v>
      </c>
      <c r="E170">
        <v>1020200612013</v>
      </c>
      <c r="F170" t="s">
        <v>8214</v>
      </c>
      <c r="G170">
        <v>0</v>
      </c>
      <c r="H170" t="s">
        <v>8609</v>
      </c>
      <c r="I170" t="s">
        <v>8615</v>
      </c>
      <c r="J170" t="s">
        <v>8606</v>
      </c>
      <c r="K170" t="s">
        <v>8313</v>
      </c>
      <c r="L170" t="s">
        <v>8315</v>
      </c>
      <c r="M170" t="s">
        <v>569</v>
      </c>
      <c r="N170" t="s">
        <v>321</v>
      </c>
    </row>
    <row r="171" spans="1:14" x14ac:dyDescent="0.25">
      <c r="A171">
        <v>207003449</v>
      </c>
      <c r="B171" t="s">
        <v>534</v>
      </c>
      <c r="C171" t="s">
        <v>535</v>
      </c>
      <c r="D171">
        <v>20701001</v>
      </c>
      <c r="E171">
        <v>1020200611793</v>
      </c>
      <c r="F171" t="s">
        <v>8214</v>
      </c>
      <c r="G171">
        <v>0</v>
      </c>
      <c r="H171" t="s">
        <v>8654</v>
      </c>
      <c r="I171" t="s">
        <v>8655</v>
      </c>
      <c r="J171" t="s">
        <v>8606</v>
      </c>
      <c r="K171" t="s">
        <v>8313</v>
      </c>
      <c r="L171" t="s">
        <v>8315</v>
      </c>
      <c r="M171" t="s">
        <v>536</v>
      </c>
      <c r="N171" t="s">
        <v>537</v>
      </c>
    </row>
    <row r="172" spans="1:14" x14ac:dyDescent="0.25">
      <c r="A172">
        <v>207003470</v>
      </c>
      <c r="B172" t="s">
        <v>510</v>
      </c>
      <c r="C172" t="s">
        <v>511</v>
      </c>
      <c r="D172">
        <v>20701001</v>
      </c>
      <c r="E172">
        <v>1020200610792</v>
      </c>
      <c r="F172" t="s">
        <v>8214</v>
      </c>
      <c r="G172">
        <v>1</v>
      </c>
      <c r="H172" t="s">
        <v>8656</v>
      </c>
      <c r="I172" t="s">
        <v>8657</v>
      </c>
      <c r="J172" t="s">
        <v>8626</v>
      </c>
      <c r="K172" t="s">
        <v>8657</v>
      </c>
      <c r="L172" t="s">
        <v>8416</v>
      </c>
      <c r="M172" t="s">
        <v>512</v>
      </c>
      <c r="N172" t="s">
        <v>321</v>
      </c>
    </row>
    <row r="173" spans="1:14" x14ac:dyDescent="0.25">
      <c r="A173">
        <v>207003632</v>
      </c>
      <c r="B173" t="s">
        <v>575</v>
      </c>
      <c r="C173" t="s">
        <v>576</v>
      </c>
      <c r="D173">
        <v>20701001</v>
      </c>
      <c r="E173">
        <v>1020200611034</v>
      </c>
      <c r="F173" t="s">
        <v>8214</v>
      </c>
      <c r="G173">
        <v>0</v>
      </c>
      <c r="H173" t="s">
        <v>8658</v>
      </c>
      <c r="I173" t="s">
        <v>8646</v>
      </c>
      <c r="J173" t="s">
        <v>8659</v>
      </c>
      <c r="K173" t="s">
        <v>8313</v>
      </c>
      <c r="L173" t="s">
        <v>8315</v>
      </c>
      <c r="M173" t="s">
        <v>577</v>
      </c>
      <c r="N173" t="s">
        <v>414</v>
      </c>
    </row>
    <row r="174" spans="1:14" x14ac:dyDescent="0.25">
      <c r="A174">
        <v>207003689</v>
      </c>
      <c r="B174" t="s">
        <v>557</v>
      </c>
      <c r="C174" t="s">
        <v>558</v>
      </c>
      <c r="D174">
        <v>20701001</v>
      </c>
      <c r="E174">
        <v>1020200614301</v>
      </c>
      <c r="F174" t="s">
        <v>8214</v>
      </c>
      <c r="G174">
        <v>0</v>
      </c>
      <c r="H174" t="s">
        <v>8660</v>
      </c>
      <c r="I174" t="s">
        <v>8661</v>
      </c>
      <c r="J174" t="s">
        <v>8662</v>
      </c>
      <c r="K174" t="s">
        <v>8313</v>
      </c>
      <c r="L174" t="s">
        <v>8315</v>
      </c>
      <c r="M174" t="s">
        <v>559</v>
      </c>
      <c r="N174" t="s">
        <v>549</v>
      </c>
    </row>
    <row r="175" spans="1:14" x14ac:dyDescent="0.25">
      <c r="A175">
        <v>207005894</v>
      </c>
      <c r="B175" t="s">
        <v>570</v>
      </c>
      <c r="C175" t="s">
        <v>571</v>
      </c>
      <c r="D175">
        <v>20701001</v>
      </c>
      <c r="E175">
        <v>1060207003592</v>
      </c>
      <c r="F175" t="s">
        <v>8214</v>
      </c>
      <c r="G175">
        <v>0</v>
      </c>
      <c r="H175" t="s">
        <v>8663</v>
      </c>
      <c r="I175" t="s">
        <v>8664</v>
      </c>
      <c r="J175" t="s">
        <v>8665</v>
      </c>
      <c r="K175" t="s">
        <v>8313</v>
      </c>
      <c r="L175" t="s">
        <v>8315</v>
      </c>
      <c r="M175" t="s">
        <v>8227</v>
      </c>
      <c r="N175" t="s">
        <v>2676</v>
      </c>
    </row>
    <row r="176" spans="1:14" x14ac:dyDescent="0.25">
      <c r="A176">
        <v>207007690</v>
      </c>
      <c r="B176" t="s">
        <v>553</v>
      </c>
      <c r="C176" t="s">
        <v>554</v>
      </c>
      <c r="D176">
        <v>20701001</v>
      </c>
      <c r="E176">
        <v>1130280070535</v>
      </c>
      <c r="F176" t="s">
        <v>8214</v>
      </c>
      <c r="G176">
        <v>0</v>
      </c>
      <c r="H176" t="s">
        <v>8666</v>
      </c>
      <c r="I176" t="s">
        <v>8667</v>
      </c>
      <c r="J176" t="s">
        <v>8668</v>
      </c>
      <c r="K176" t="s">
        <v>8313</v>
      </c>
      <c r="L176" t="s">
        <v>8315</v>
      </c>
      <c r="M176" t="s">
        <v>555</v>
      </c>
      <c r="N176" t="s">
        <v>556</v>
      </c>
    </row>
    <row r="177" spans="1:14" x14ac:dyDescent="0.25">
      <c r="A177">
        <v>208001130</v>
      </c>
      <c r="B177" t="s">
        <v>6846</v>
      </c>
      <c r="C177" t="s">
        <v>6847</v>
      </c>
      <c r="D177">
        <v>20801001</v>
      </c>
      <c r="E177">
        <v>1020200624586</v>
      </c>
      <c r="F177" t="s">
        <v>8214</v>
      </c>
      <c r="G177">
        <v>0</v>
      </c>
      <c r="H177" t="s">
        <v>8669</v>
      </c>
      <c r="I177" t="s">
        <v>8670</v>
      </c>
      <c r="J177" t="s">
        <v>8671</v>
      </c>
      <c r="K177" t="s">
        <v>8313</v>
      </c>
      <c r="L177" t="s">
        <v>8315</v>
      </c>
      <c r="M177" t="s">
        <v>6848</v>
      </c>
      <c r="N177" t="s">
        <v>430</v>
      </c>
    </row>
    <row r="178" spans="1:14" x14ac:dyDescent="0.25">
      <c r="A178">
        <v>208001155</v>
      </c>
      <c r="B178" t="s">
        <v>7961</v>
      </c>
      <c r="C178" t="s">
        <v>7962</v>
      </c>
      <c r="D178">
        <v>20801001</v>
      </c>
      <c r="E178">
        <v>1020200626093</v>
      </c>
      <c r="F178" t="s">
        <v>8214</v>
      </c>
      <c r="G178">
        <v>2</v>
      </c>
      <c r="H178" t="s">
        <v>8672</v>
      </c>
      <c r="I178" t="s">
        <v>8673</v>
      </c>
      <c r="J178" t="s">
        <v>8674</v>
      </c>
      <c r="K178" t="s">
        <v>8313</v>
      </c>
      <c r="L178" t="s">
        <v>8315</v>
      </c>
      <c r="M178" t="s">
        <v>7963</v>
      </c>
      <c r="N178" t="s">
        <v>325</v>
      </c>
    </row>
    <row r="179" spans="1:14" x14ac:dyDescent="0.25">
      <c r="A179">
        <v>208001525</v>
      </c>
      <c r="B179" t="s">
        <v>6861</v>
      </c>
      <c r="C179" t="s">
        <v>6862</v>
      </c>
      <c r="D179">
        <v>20801001</v>
      </c>
      <c r="E179">
        <v>1020200625136</v>
      </c>
      <c r="F179" t="s">
        <v>8214</v>
      </c>
      <c r="G179">
        <v>4</v>
      </c>
      <c r="H179" t="s">
        <v>8675</v>
      </c>
      <c r="I179" t="s">
        <v>8676</v>
      </c>
      <c r="J179" t="s">
        <v>8677</v>
      </c>
      <c r="K179" t="s">
        <v>8313</v>
      </c>
      <c r="L179" t="s">
        <v>8315</v>
      </c>
      <c r="M179" t="s">
        <v>6863</v>
      </c>
      <c r="N179" t="s">
        <v>321</v>
      </c>
    </row>
    <row r="180" spans="1:14" x14ac:dyDescent="0.25">
      <c r="A180">
        <v>208001927</v>
      </c>
      <c r="B180" t="s">
        <v>2403</v>
      </c>
      <c r="C180" t="s">
        <v>2404</v>
      </c>
      <c r="D180">
        <v>20801001</v>
      </c>
      <c r="E180">
        <v>1020200624938</v>
      </c>
      <c r="F180" t="s">
        <v>8214</v>
      </c>
      <c r="G180">
        <v>4</v>
      </c>
      <c r="H180" t="s">
        <v>8678</v>
      </c>
      <c r="I180" t="s">
        <v>8679</v>
      </c>
      <c r="J180" t="s">
        <v>8680</v>
      </c>
      <c r="K180" t="s">
        <v>8313</v>
      </c>
      <c r="L180" t="s">
        <v>8315</v>
      </c>
      <c r="M180" t="s">
        <v>2405</v>
      </c>
      <c r="N180" t="s">
        <v>321</v>
      </c>
    </row>
    <row r="181" spans="1:14" x14ac:dyDescent="0.25">
      <c r="A181">
        <v>208002800</v>
      </c>
      <c r="B181" t="s">
        <v>6841</v>
      </c>
      <c r="C181" t="s">
        <v>6842</v>
      </c>
      <c r="D181">
        <v>20801001</v>
      </c>
      <c r="E181">
        <v>1020200625763</v>
      </c>
      <c r="F181" t="s">
        <v>8214</v>
      </c>
      <c r="G181">
        <v>2</v>
      </c>
      <c r="H181" t="s">
        <v>8681</v>
      </c>
      <c r="I181" t="s">
        <v>8384</v>
      </c>
      <c r="J181" t="s">
        <v>8682</v>
      </c>
      <c r="K181" t="s">
        <v>8313</v>
      </c>
      <c r="L181" t="s">
        <v>8315</v>
      </c>
      <c r="M181" t="s">
        <v>6843</v>
      </c>
      <c r="N181" t="s">
        <v>321</v>
      </c>
    </row>
    <row r="182" spans="1:14" x14ac:dyDescent="0.25">
      <c r="A182">
        <v>208002818</v>
      </c>
      <c r="B182" t="s">
        <v>6838</v>
      </c>
      <c r="C182" t="s">
        <v>6839</v>
      </c>
      <c r="D182">
        <v>20801001</v>
      </c>
      <c r="E182">
        <v>1020200625774</v>
      </c>
      <c r="F182" t="s">
        <v>8214</v>
      </c>
      <c r="G182">
        <v>0</v>
      </c>
      <c r="H182" t="s">
        <v>8683</v>
      </c>
      <c r="I182" t="s">
        <v>8684</v>
      </c>
      <c r="J182" t="s">
        <v>8685</v>
      </c>
      <c r="K182" t="s">
        <v>8313</v>
      </c>
      <c r="L182" t="s">
        <v>8315</v>
      </c>
      <c r="M182" t="s">
        <v>6840</v>
      </c>
      <c r="N182" t="s">
        <v>414</v>
      </c>
    </row>
    <row r="183" spans="1:14" x14ac:dyDescent="0.25">
      <c r="A183">
        <v>208002840</v>
      </c>
      <c r="B183" t="s">
        <v>2412</v>
      </c>
      <c r="C183" t="s">
        <v>2413</v>
      </c>
      <c r="D183">
        <v>20801001</v>
      </c>
      <c r="E183">
        <v>1020200625125</v>
      </c>
      <c r="F183" t="s">
        <v>8214</v>
      </c>
      <c r="G183">
        <v>0</v>
      </c>
      <c r="H183" t="s">
        <v>8686</v>
      </c>
      <c r="I183" t="s">
        <v>8687</v>
      </c>
      <c r="J183" t="s">
        <v>8688</v>
      </c>
      <c r="K183" t="s">
        <v>8313</v>
      </c>
      <c r="L183" t="s">
        <v>8315</v>
      </c>
      <c r="M183" t="s">
        <v>2422</v>
      </c>
      <c r="N183" t="s">
        <v>325</v>
      </c>
    </row>
    <row r="184" spans="1:14" x14ac:dyDescent="0.25">
      <c r="A184">
        <v>208002864</v>
      </c>
      <c r="B184" t="s">
        <v>2409</v>
      </c>
      <c r="C184" t="s">
        <v>2410</v>
      </c>
      <c r="D184">
        <v>20801001</v>
      </c>
      <c r="E184">
        <v>1020200625015</v>
      </c>
      <c r="F184" t="s">
        <v>8214</v>
      </c>
      <c r="G184">
        <v>1</v>
      </c>
      <c r="H184" t="s">
        <v>8689</v>
      </c>
      <c r="I184" t="s">
        <v>8690</v>
      </c>
      <c r="J184" t="s">
        <v>8691</v>
      </c>
      <c r="K184" t="s">
        <v>8313</v>
      </c>
      <c r="L184" t="s">
        <v>8315</v>
      </c>
      <c r="M184" t="s">
        <v>2411</v>
      </c>
      <c r="N184" t="s">
        <v>321</v>
      </c>
    </row>
    <row r="185" spans="1:14" x14ac:dyDescent="0.25">
      <c r="A185">
        <v>208002896</v>
      </c>
      <c r="B185" t="s">
        <v>2414</v>
      </c>
      <c r="C185" t="s">
        <v>2415</v>
      </c>
      <c r="D185">
        <v>20801001</v>
      </c>
      <c r="E185">
        <v>1020200625301</v>
      </c>
      <c r="F185" t="s">
        <v>8214</v>
      </c>
      <c r="G185">
        <v>2</v>
      </c>
      <c r="H185" t="s">
        <v>8692</v>
      </c>
      <c r="I185" t="s">
        <v>8543</v>
      </c>
      <c r="J185" t="s">
        <v>8693</v>
      </c>
      <c r="K185" t="s">
        <v>8313</v>
      </c>
      <c r="L185" t="s">
        <v>8315</v>
      </c>
      <c r="M185" t="s">
        <v>2416</v>
      </c>
      <c r="N185" t="s">
        <v>321</v>
      </c>
    </row>
    <row r="186" spans="1:14" x14ac:dyDescent="0.25">
      <c r="A186">
        <v>208002945</v>
      </c>
      <c r="B186" t="s">
        <v>2406</v>
      </c>
      <c r="C186" t="s">
        <v>2407</v>
      </c>
      <c r="D186">
        <v>20801001</v>
      </c>
      <c r="E186">
        <v>1020200624950</v>
      </c>
      <c r="F186" t="s">
        <v>8214</v>
      </c>
      <c r="G186">
        <v>0</v>
      </c>
      <c r="H186" t="s">
        <v>8694</v>
      </c>
      <c r="I186" t="s">
        <v>8464</v>
      </c>
      <c r="J186" t="s">
        <v>8695</v>
      </c>
      <c r="K186" t="s">
        <v>8313</v>
      </c>
      <c r="L186" t="s">
        <v>8696</v>
      </c>
      <c r="M186" t="s">
        <v>2408</v>
      </c>
      <c r="N186" t="s">
        <v>1639</v>
      </c>
    </row>
    <row r="187" spans="1:14" x14ac:dyDescent="0.25">
      <c r="A187">
        <v>208003000</v>
      </c>
      <c r="B187" t="s">
        <v>2423</v>
      </c>
      <c r="C187" t="s">
        <v>2424</v>
      </c>
      <c r="D187">
        <v>20801001</v>
      </c>
      <c r="E187">
        <v>1020200626160</v>
      </c>
      <c r="F187" t="s">
        <v>8214</v>
      </c>
      <c r="G187">
        <v>2</v>
      </c>
      <c r="H187" t="s">
        <v>8697</v>
      </c>
      <c r="I187" t="s">
        <v>8698</v>
      </c>
      <c r="J187" t="s">
        <v>8699</v>
      </c>
      <c r="K187" t="s">
        <v>8313</v>
      </c>
      <c r="L187" t="s">
        <v>8315</v>
      </c>
      <c r="M187" t="s">
        <v>2425</v>
      </c>
      <c r="N187" t="s">
        <v>321</v>
      </c>
    </row>
    <row r="188" spans="1:14" x14ac:dyDescent="0.25">
      <c r="A188">
        <v>208003032</v>
      </c>
      <c r="B188" t="s">
        <v>2417</v>
      </c>
      <c r="C188" t="s">
        <v>2418</v>
      </c>
      <c r="D188">
        <v>20801001</v>
      </c>
      <c r="E188">
        <v>1020200624696</v>
      </c>
      <c r="F188" t="s">
        <v>8214</v>
      </c>
      <c r="G188">
        <v>0</v>
      </c>
      <c r="H188" t="s">
        <v>8700</v>
      </c>
      <c r="I188" t="s">
        <v>8701</v>
      </c>
      <c r="J188" t="s">
        <v>8702</v>
      </c>
      <c r="K188" t="s">
        <v>8313</v>
      </c>
      <c r="L188" t="s">
        <v>8315</v>
      </c>
      <c r="M188" t="s">
        <v>2419</v>
      </c>
      <c r="N188" t="s">
        <v>566</v>
      </c>
    </row>
    <row r="189" spans="1:14" x14ac:dyDescent="0.25">
      <c r="A189">
        <v>208003071</v>
      </c>
      <c r="B189" t="s">
        <v>2426</v>
      </c>
      <c r="C189" t="s">
        <v>2427</v>
      </c>
      <c r="D189">
        <v>20801001</v>
      </c>
      <c r="E189">
        <v>1020200625048</v>
      </c>
      <c r="F189" t="s">
        <v>8214</v>
      </c>
      <c r="G189">
        <v>4</v>
      </c>
      <c r="H189" t="s">
        <v>8703</v>
      </c>
      <c r="I189" t="s">
        <v>8701</v>
      </c>
      <c r="J189" t="s">
        <v>8704</v>
      </c>
      <c r="K189" t="s">
        <v>8313</v>
      </c>
      <c r="L189" t="s">
        <v>8315</v>
      </c>
      <c r="M189" t="s">
        <v>2428</v>
      </c>
      <c r="N189" t="s">
        <v>321</v>
      </c>
    </row>
    <row r="190" spans="1:14" x14ac:dyDescent="0.25">
      <c r="A190">
        <v>208003138</v>
      </c>
      <c r="B190" t="s">
        <v>2429</v>
      </c>
      <c r="C190" t="s">
        <v>2430</v>
      </c>
      <c r="D190">
        <v>20801001</v>
      </c>
      <c r="E190">
        <v>1020200625235</v>
      </c>
      <c r="F190" t="s">
        <v>8214</v>
      </c>
      <c r="G190">
        <v>0</v>
      </c>
      <c r="H190" t="s">
        <v>8705</v>
      </c>
      <c r="I190" t="s">
        <v>8706</v>
      </c>
      <c r="J190" t="s">
        <v>8707</v>
      </c>
      <c r="K190" t="s">
        <v>8313</v>
      </c>
      <c r="L190" t="s">
        <v>8315</v>
      </c>
      <c r="M190" t="s">
        <v>2431</v>
      </c>
      <c r="N190" t="s">
        <v>321</v>
      </c>
    </row>
    <row r="191" spans="1:14" x14ac:dyDescent="0.25">
      <c r="A191">
        <v>208003201</v>
      </c>
      <c r="B191" t="s">
        <v>2400</v>
      </c>
      <c r="C191" t="s">
        <v>2401</v>
      </c>
      <c r="D191">
        <v>20801001</v>
      </c>
      <c r="E191">
        <v>1020200624916</v>
      </c>
      <c r="F191" t="s">
        <v>8214</v>
      </c>
      <c r="G191">
        <v>1</v>
      </c>
      <c r="H191" t="s">
        <v>8708</v>
      </c>
      <c r="I191" t="s">
        <v>8709</v>
      </c>
      <c r="J191" t="s">
        <v>8710</v>
      </c>
      <c r="K191" t="s">
        <v>8313</v>
      </c>
      <c r="L191" t="s">
        <v>8315</v>
      </c>
      <c r="M191" t="s">
        <v>2402</v>
      </c>
      <c r="N191" t="s">
        <v>566</v>
      </c>
    </row>
    <row r="192" spans="1:14" x14ac:dyDescent="0.25">
      <c r="A192">
        <v>208003240</v>
      </c>
      <c r="B192" t="s">
        <v>6849</v>
      </c>
      <c r="C192" t="s">
        <v>6850</v>
      </c>
      <c r="D192">
        <v>20801001</v>
      </c>
      <c r="E192">
        <v>1020200736159</v>
      </c>
      <c r="F192" t="s">
        <v>8214</v>
      </c>
      <c r="G192">
        <v>0</v>
      </c>
      <c r="H192" t="s">
        <v>8711</v>
      </c>
      <c r="I192" t="s">
        <v>8712</v>
      </c>
      <c r="J192" t="s">
        <v>8713</v>
      </c>
      <c r="K192" t="s">
        <v>8313</v>
      </c>
      <c r="L192" t="s">
        <v>8315</v>
      </c>
      <c r="M192" t="s">
        <v>6851</v>
      </c>
      <c r="N192" t="s">
        <v>321</v>
      </c>
    </row>
    <row r="193" spans="1:14" x14ac:dyDescent="0.25">
      <c r="A193">
        <v>208003314</v>
      </c>
      <c r="B193" t="s">
        <v>2397</v>
      </c>
      <c r="C193" t="s">
        <v>2398</v>
      </c>
      <c r="D193">
        <v>20801001</v>
      </c>
      <c r="E193">
        <v>1020200624718</v>
      </c>
      <c r="F193" t="s">
        <v>8214</v>
      </c>
      <c r="G193">
        <v>2</v>
      </c>
      <c r="H193" t="s">
        <v>8714</v>
      </c>
      <c r="I193" t="s">
        <v>8690</v>
      </c>
      <c r="J193" t="s">
        <v>8325</v>
      </c>
      <c r="K193" t="s">
        <v>8313</v>
      </c>
      <c r="L193" t="s">
        <v>8315</v>
      </c>
      <c r="M193" t="s">
        <v>2399</v>
      </c>
      <c r="N193" t="s">
        <v>321</v>
      </c>
    </row>
    <row r="194" spans="1:14" x14ac:dyDescent="0.25">
      <c r="A194">
        <v>208003378</v>
      </c>
      <c r="B194" t="s">
        <v>2420</v>
      </c>
      <c r="C194" t="s">
        <v>2421</v>
      </c>
      <c r="D194">
        <v>20801001</v>
      </c>
      <c r="E194">
        <v>1020200625433</v>
      </c>
      <c r="F194" t="s">
        <v>8214</v>
      </c>
      <c r="G194">
        <v>0</v>
      </c>
      <c r="H194" t="s">
        <v>8715</v>
      </c>
      <c r="I194" t="s">
        <v>8716</v>
      </c>
      <c r="J194" t="s">
        <v>8717</v>
      </c>
      <c r="K194" t="s">
        <v>8716</v>
      </c>
      <c r="L194" t="s">
        <v>8416</v>
      </c>
      <c r="M194" t="s">
        <v>2422</v>
      </c>
      <c r="N194" t="s">
        <v>1639</v>
      </c>
    </row>
    <row r="195" spans="1:14" x14ac:dyDescent="0.25">
      <c r="A195">
        <v>208003547</v>
      </c>
      <c r="B195" t="s">
        <v>6852</v>
      </c>
      <c r="C195" t="s">
        <v>6853</v>
      </c>
      <c r="D195">
        <v>20801001</v>
      </c>
      <c r="E195">
        <v>1020200625940</v>
      </c>
      <c r="F195" t="s">
        <v>8214</v>
      </c>
      <c r="G195">
        <v>1</v>
      </c>
      <c r="H195" t="s">
        <v>8718</v>
      </c>
      <c r="I195" t="s">
        <v>8719</v>
      </c>
      <c r="J195" t="s">
        <v>8720</v>
      </c>
      <c r="K195" t="s">
        <v>8313</v>
      </c>
      <c r="L195" t="s">
        <v>8315</v>
      </c>
      <c r="M195" t="s">
        <v>6854</v>
      </c>
      <c r="N195" t="s">
        <v>321</v>
      </c>
    </row>
    <row r="196" spans="1:14" x14ac:dyDescent="0.25">
      <c r="A196">
        <v>208004163</v>
      </c>
      <c r="B196" t="s">
        <v>6844</v>
      </c>
      <c r="C196" t="s">
        <v>6352</v>
      </c>
      <c r="D196">
        <v>20801001</v>
      </c>
      <c r="E196">
        <v>1030200581597</v>
      </c>
      <c r="F196" t="s">
        <v>8214</v>
      </c>
      <c r="G196">
        <v>0</v>
      </c>
      <c r="H196" t="s">
        <v>8721</v>
      </c>
      <c r="I196" t="s">
        <v>8722</v>
      </c>
      <c r="J196" t="s">
        <v>8723</v>
      </c>
      <c r="K196" t="s">
        <v>8313</v>
      </c>
      <c r="L196" t="s">
        <v>8315</v>
      </c>
      <c r="M196" t="s">
        <v>6845</v>
      </c>
      <c r="N196" t="s">
        <v>566</v>
      </c>
    </row>
    <row r="197" spans="1:14" x14ac:dyDescent="0.25">
      <c r="A197">
        <v>208005329</v>
      </c>
      <c r="B197" t="s">
        <v>6855</v>
      </c>
      <c r="C197" t="s">
        <v>6856</v>
      </c>
      <c r="D197">
        <v>20801001</v>
      </c>
      <c r="E197">
        <v>1110271000399</v>
      </c>
      <c r="F197" t="s">
        <v>8214</v>
      </c>
      <c r="G197">
        <v>1</v>
      </c>
      <c r="H197" t="s">
        <v>8724</v>
      </c>
      <c r="I197" t="s">
        <v>8442</v>
      </c>
      <c r="J197" t="s">
        <v>8725</v>
      </c>
      <c r="K197" t="s">
        <v>8313</v>
      </c>
      <c r="L197" t="s">
        <v>8315</v>
      </c>
      <c r="M197" t="s">
        <v>6857</v>
      </c>
      <c r="N197" t="s">
        <v>549</v>
      </c>
    </row>
    <row r="198" spans="1:14" x14ac:dyDescent="0.25">
      <c r="A198">
        <v>208005390</v>
      </c>
      <c r="B198" t="s">
        <v>6858</v>
      </c>
      <c r="C198" t="s">
        <v>6859</v>
      </c>
      <c r="D198">
        <v>20801001</v>
      </c>
      <c r="E198">
        <v>1120271000332</v>
      </c>
      <c r="F198" t="s">
        <v>8214</v>
      </c>
      <c r="G198">
        <v>0</v>
      </c>
      <c r="H198" t="s">
        <v>8726</v>
      </c>
      <c r="I198" t="s">
        <v>8727</v>
      </c>
      <c r="J198" t="s">
        <v>8728</v>
      </c>
      <c r="K198" t="s">
        <v>8313</v>
      </c>
      <c r="L198" t="s">
        <v>8315</v>
      </c>
      <c r="M198" t="s">
        <v>6860</v>
      </c>
      <c r="N198" t="s">
        <v>321</v>
      </c>
    </row>
    <row r="199" spans="1:14" x14ac:dyDescent="0.25">
      <c r="A199">
        <v>208005880</v>
      </c>
      <c r="B199" t="s">
        <v>6835</v>
      </c>
      <c r="C199" t="s">
        <v>6836</v>
      </c>
      <c r="D199">
        <v>20801001</v>
      </c>
      <c r="E199">
        <v>1140280058710</v>
      </c>
      <c r="F199" t="s">
        <v>8214</v>
      </c>
      <c r="G199">
        <v>0</v>
      </c>
      <c r="H199" t="s">
        <v>8729</v>
      </c>
      <c r="I199" t="s">
        <v>8499</v>
      </c>
      <c r="J199" t="s">
        <v>8730</v>
      </c>
      <c r="K199" t="s">
        <v>8313</v>
      </c>
      <c r="L199" t="s">
        <v>8315</v>
      </c>
      <c r="M199" t="s">
        <v>6837</v>
      </c>
      <c r="N199" t="s">
        <v>414</v>
      </c>
    </row>
    <row r="200" spans="1:14" x14ac:dyDescent="0.25">
      <c r="A200">
        <v>210000367</v>
      </c>
      <c r="B200" t="s">
        <v>701</v>
      </c>
      <c r="C200" t="s">
        <v>702</v>
      </c>
      <c r="D200">
        <v>21001001</v>
      </c>
      <c r="E200">
        <v>1020200785450</v>
      </c>
      <c r="F200" t="s">
        <v>8214</v>
      </c>
      <c r="G200">
        <v>8</v>
      </c>
      <c r="H200" t="s">
        <v>8731</v>
      </c>
      <c r="I200" t="s">
        <v>8732</v>
      </c>
      <c r="J200" t="s">
        <v>8733</v>
      </c>
      <c r="K200" t="s">
        <v>8313</v>
      </c>
      <c r="L200" t="s">
        <v>8315</v>
      </c>
      <c r="M200" t="s">
        <v>8228</v>
      </c>
      <c r="N200" t="s">
        <v>321</v>
      </c>
    </row>
    <row r="201" spans="1:14" x14ac:dyDescent="0.25">
      <c r="A201">
        <v>210002886</v>
      </c>
      <c r="B201" t="s">
        <v>685</v>
      </c>
      <c r="C201" t="s">
        <v>686</v>
      </c>
      <c r="D201">
        <v>21001001</v>
      </c>
      <c r="E201">
        <v>1020200785505</v>
      </c>
      <c r="F201" t="s">
        <v>8214</v>
      </c>
      <c r="G201">
        <v>0</v>
      </c>
      <c r="H201" t="s">
        <v>8734</v>
      </c>
      <c r="I201" t="s">
        <v>8735</v>
      </c>
      <c r="J201" t="s">
        <v>8736</v>
      </c>
      <c r="K201" t="s">
        <v>8313</v>
      </c>
      <c r="L201" t="s">
        <v>8315</v>
      </c>
      <c r="M201" t="s">
        <v>687</v>
      </c>
      <c r="N201" t="s">
        <v>321</v>
      </c>
    </row>
    <row r="202" spans="1:14" x14ac:dyDescent="0.25">
      <c r="A202">
        <v>210002974</v>
      </c>
      <c r="B202" t="s">
        <v>667</v>
      </c>
      <c r="C202" t="s">
        <v>668</v>
      </c>
      <c r="D202">
        <v>21001001</v>
      </c>
      <c r="E202">
        <v>1020200787892</v>
      </c>
      <c r="F202" t="s">
        <v>8214</v>
      </c>
      <c r="G202">
        <v>0</v>
      </c>
      <c r="H202" t="s">
        <v>8737</v>
      </c>
      <c r="I202" t="s">
        <v>8738</v>
      </c>
      <c r="J202" t="s">
        <v>8739</v>
      </c>
      <c r="K202" t="s">
        <v>8313</v>
      </c>
      <c r="L202" t="s">
        <v>8315</v>
      </c>
      <c r="M202" t="s">
        <v>669</v>
      </c>
      <c r="N202" t="s">
        <v>566</v>
      </c>
    </row>
    <row r="203" spans="1:14" x14ac:dyDescent="0.25">
      <c r="A203">
        <v>210003030</v>
      </c>
      <c r="B203" t="s">
        <v>682</v>
      </c>
      <c r="C203" t="s">
        <v>683</v>
      </c>
      <c r="D203">
        <v>21001001</v>
      </c>
      <c r="E203">
        <v>1020200787914</v>
      </c>
      <c r="F203" t="s">
        <v>8214</v>
      </c>
      <c r="G203">
        <v>6</v>
      </c>
      <c r="H203" t="s">
        <v>8740</v>
      </c>
      <c r="I203" t="s">
        <v>8741</v>
      </c>
      <c r="J203" t="s">
        <v>8742</v>
      </c>
      <c r="K203" t="s">
        <v>8313</v>
      </c>
      <c r="L203" t="s">
        <v>8315</v>
      </c>
      <c r="M203" t="s">
        <v>684</v>
      </c>
      <c r="N203" t="s">
        <v>321</v>
      </c>
    </row>
    <row r="204" spans="1:14" x14ac:dyDescent="0.25">
      <c r="A204">
        <v>210003047</v>
      </c>
      <c r="B204" t="s">
        <v>670</v>
      </c>
      <c r="C204" t="s">
        <v>671</v>
      </c>
      <c r="D204">
        <v>21001001</v>
      </c>
      <c r="E204">
        <v>1020200784229</v>
      </c>
      <c r="F204" t="s">
        <v>8214</v>
      </c>
      <c r="G204">
        <v>4</v>
      </c>
      <c r="H204" t="s">
        <v>8743</v>
      </c>
      <c r="I204" t="s">
        <v>8744</v>
      </c>
      <c r="J204" t="s">
        <v>8742</v>
      </c>
      <c r="K204" t="s">
        <v>8313</v>
      </c>
      <c r="L204" t="s">
        <v>8315</v>
      </c>
      <c r="M204" t="s">
        <v>672</v>
      </c>
      <c r="N204" t="s">
        <v>473</v>
      </c>
    </row>
    <row r="205" spans="1:14" x14ac:dyDescent="0.25">
      <c r="A205">
        <v>210003054</v>
      </c>
      <c r="B205" t="s">
        <v>641</v>
      </c>
      <c r="C205" t="s">
        <v>642</v>
      </c>
      <c r="D205">
        <v>21001001</v>
      </c>
      <c r="E205">
        <v>1020200783536</v>
      </c>
      <c r="F205" t="s">
        <v>8214</v>
      </c>
      <c r="G205">
        <v>0</v>
      </c>
      <c r="H205" t="s">
        <v>8745</v>
      </c>
      <c r="I205" t="s">
        <v>8746</v>
      </c>
      <c r="J205" t="s">
        <v>8747</v>
      </c>
      <c r="K205" t="s">
        <v>8313</v>
      </c>
      <c r="L205" t="s">
        <v>8315</v>
      </c>
      <c r="M205" t="s">
        <v>643</v>
      </c>
      <c r="N205" t="s">
        <v>566</v>
      </c>
    </row>
    <row r="206" spans="1:14" x14ac:dyDescent="0.25">
      <c r="A206">
        <v>210003079</v>
      </c>
      <c r="B206" t="s">
        <v>650</v>
      </c>
      <c r="C206" t="s">
        <v>651</v>
      </c>
      <c r="D206">
        <v>21001001</v>
      </c>
      <c r="E206">
        <v>1020200784262</v>
      </c>
      <c r="F206" t="s">
        <v>8214</v>
      </c>
      <c r="G206">
        <v>0</v>
      </c>
      <c r="H206" t="s">
        <v>8748</v>
      </c>
      <c r="I206" t="s">
        <v>8749</v>
      </c>
      <c r="J206" t="s">
        <v>8750</v>
      </c>
      <c r="K206" t="s">
        <v>8313</v>
      </c>
      <c r="L206" t="s">
        <v>8315</v>
      </c>
      <c r="M206" t="s">
        <v>652</v>
      </c>
      <c r="N206" t="s">
        <v>653</v>
      </c>
    </row>
    <row r="207" spans="1:14" x14ac:dyDescent="0.25">
      <c r="A207">
        <v>210003086</v>
      </c>
      <c r="B207" t="s">
        <v>647</v>
      </c>
      <c r="C207" t="s">
        <v>648</v>
      </c>
      <c r="D207">
        <v>21001001</v>
      </c>
      <c r="E207">
        <v>1020200785406</v>
      </c>
      <c r="F207" t="s">
        <v>8214</v>
      </c>
      <c r="G207">
        <v>4</v>
      </c>
      <c r="H207" t="s">
        <v>8751</v>
      </c>
      <c r="I207" t="s">
        <v>8401</v>
      </c>
      <c r="J207" t="s">
        <v>8752</v>
      </c>
      <c r="K207" t="s">
        <v>8313</v>
      </c>
      <c r="L207" t="s">
        <v>8315</v>
      </c>
      <c r="M207" t="s">
        <v>649</v>
      </c>
      <c r="N207" t="s">
        <v>566</v>
      </c>
    </row>
    <row r="208" spans="1:14" x14ac:dyDescent="0.25">
      <c r="A208">
        <v>210003103</v>
      </c>
      <c r="B208" t="s">
        <v>2170</v>
      </c>
      <c r="C208" t="s">
        <v>2171</v>
      </c>
      <c r="D208">
        <v>21001001</v>
      </c>
      <c r="E208">
        <v>1020200787970</v>
      </c>
      <c r="F208" t="s">
        <v>8214</v>
      </c>
      <c r="G208">
        <v>1</v>
      </c>
      <c r="H208" t="s">
        <v>8753</v>
      </c>
      <c r="I208" t="s">
        <v>8754</v>
      </c>
      <c r="J208" t="s">
        <v>8755</v>
      </c>
      <c r="K208" t="s">
        <v>8313</v>
      </c>
      <c r="L208" t="s">
        <v>8315</v>
      </c>
      <c r="M208" t="s">
        <v>2172</v>
      </c>
      <c r="N208" t="s">
        <v>640</v>
      </c>
    </row>
    <row r="209" spans="1:14" x14ac:dyDescent="0.25">
      <c r="A209">
        <v>210003142</v>
      </c>
      <c r="B209" t="s">
        <v>679</v>
      </c>
      <c r="C209" t="s">
        <v>680</v>
      </c>
      <c r="D209">
        <v>21001001</v>
      </c>
      <c r="E209">
        <v>1020200784955</v>
      </c>
      <c r="F209" t="s">
        <v>8214</v>
      </c>
      <c r="G209">
        <v>2</v>
      </c>
      <c r="H209" t="s">
        <v>8756</v>
      </c>
      <c r="I209" t="s">
        <v>8757</v>
      </c>
      <c r="J209" t="s">
        <v>8758</v>
      </c>
      <c r="K209" t="s">
        <v>8313</v>
      </c>
      <c r="L209" t="s">
        <v>8315</v>
      </c>
      <c r="M209" t="s">
        <v>681</v>
      </c>
      <c r="N209" t="s">
        <v>321</v>
      </c>
    </row>
    <row r="210" spans="1:14" x14ac:dyDescent="0.25">
      <c r="A210">
        <v>210003150</v>
      </c>
      <c r="B210" t="s">
        <v>661</v>
      </c>
      <c r="C210" t="s">
        <v>662</v>
      </c>
      <c r="D210">
        <v>21001001</v>
      </c>
      <c r="E210">
        <v>1020200784768</v>
      </c>
      <c r="F210" t="s">
        <v>8214</v>
      </c>
      <c r="G210">
        <v>1</v>
      </c>
      <c r="H210" t="s">
        <v>8759</v>
      </c>
      <c r="I210" t="s">
        <v>8760</v>
      </c>
      <c r="J210" t="s">
        <v>8758</v>
      </c>
      <c r="K210" t="s">
        <v>8313</v>
      </c>
      <c r="L210" t="s">
        <v>8315</v>
      </c>
      <c r="M210" t="s">
        <v>663</v>
      </c>
      <c r="N210" t="s">
        <v>657</v>
      </c>
    </row>
    <row r="211" spans="1:14" x14ac:dyDescent="0.25">
      <c r="A211">
        <v>210003255</v>
      </c>
      <c r="B211" t="s">
        <v>654</v>
      </c>
      <c r="C211" t="s">
        <v>655</v>
      </c>
      <c r="D211">
        <v>21001001</v>
      </c>
      <c r="E211">
        <v>1020200783525</v>
      </c>
      <c r="F211" t="s">
        <v>8214</v>
      </c>
      <c r="G211">
        <v>2</v>
      </c>
      <c r="H211" t="s">
        <v>8761</v>
      </c>
      <c r="I211" t="s">
        <v>8762</v>
      </c>
      <c r="J211" t="s">
        <v>8763</v>
      </c>
      <c r="K211" t="s">
        <v>8313</v>
      </c>
      <c r="L211" t="s">
        <v>8315</v>
      </c>
      <c r="M211" t="s">
        <v>656</v>
      </c>
      <c r="N211" t="s">
        <v>657</v>
      </c>
    </row>
    <row r="212" spans="1:14" x14ac:dyDescent="0.25">
      <c r="A212">
        <v>210003294</v>
      </c>
      <c r="B212" t="s">
        <v>664</v>
      </c>
      <c r="C212" t="s">
        <v>665</v>
      </c>
      <c r="D212">
        <v>21001001</v>
      </c>
      <c r="E212">
        <v>1020200784053</v>
      </c>
      <c r="F212" t="s">
        <v>8214</v>
      </c>
      <c r="G212">
        <v>0</v>
      </c>
      <c r="H212" t="s">
        <v>8764</v>
      </c>
      <c r="I212" t="s">
        <v>8425</v>
      </c>
      <c r="J212" t="s">
        <v>8765</v>
      </c>
      <c r="K212" t="s">
        <v>8313</v>
      </c>
      <c r="L212" t="s">
        <v>8315</v>
      </c>
      <c r="M212" t="s">
        <v>666</v>
      </c>
      <c r="N212" t="s">
        <v>321</v>
      </c>
    </row>
    <row r="213" spans="1:14" x14ac:dyDescent="0.25">
      <c r="A213">
        <v>210003329</v>
      </c>
      <c r="B213" t="s">
        <v>694</v>
      </c>
      <c r="C213" t="s">
        <v>695</v>
      </c>
      <c r="D213">
        <v>21001001</v>
      </c>
      <c r="E213">
        <v>1020200783217</v>
      </c>
      <c r="F213" t="s">
        <v>8214</v>
      </c>
      <c r="G213">
        <v>3</v>
      </c>
      <c r="H213" t="s">
        <v>8766</v>
      </c>
      <c r="I213" t="s">
        <v>8735</v>
      </c>
      <c r="J213" t="s">
        <v>8767</v>
      </c>
      <c r="K213" t="s">
        <v>8313</v>
      </c>
      <c r="L213" t="s">
        <v>8315</v>
      </c>
      <c r="M213" t="s">
        <v>696</v>
      </c>
      <c r="N213" t="s">
        <v>549</v>
      </c>
    </row>
    <row r="214" spans="1:14" x14ac:dyDescent="0.25">
      <c r="A214">
        <v>210003343</v>
      </c>
      <c r="B214" t="s">
        <v>673</v>
      </c>
      <c r="C214" t="s">
        <v>674</v>
      </c>
      <c r="D214">
        <v>21001001</v>
      </c>
      <c r="E214">
        <v>1020200783701</v>
      </c>
      <c r="F214" t="s">
        <v>8214</v>
      </c>
      <c r="G214">
        <v>0</v>
      </c>
      <c r="H214" t="s">
        <v>8768</v>
      </c>
      <c r="I214" t="s">
        <v>8384</v>
      </c>
      <c r="J214" t="s">
        <v>8769</v>
      </c>
      <c r="K214" t="s">
        <v>8313</v>
      </c>
      <c r="L214" t="s">
        <v>8315</v>
      </c>
      <c r="M214" t="s">
        <v>675</v>
      </c>
      <c r="N214" t="s">
        <v>549</v>
      </c>
    </row>
    <row r="215" spans="1:14" x14ac:dyDescent="0.25">
      <c r="A215">
        <v>210003368</v>
      </c>
      <c r="B215" t="s">
        <v>658</v>
      </c>
      <c r="C215" t="s">
        <v>659</v>
      </c>
      <c r="D215">
        <v>21001001</v>
      </c>
      <c r="E215">
        <v>1020200783558</v>
      </c>
      <c r="F215" t="s">
        <v>8214</v>
      </c>
      <c r="G215">
        <v>2</v>
      </c>
      <c r="H215" t="s">
        <v>8770</v>
      </c>
      <c r="I215" t="s">
        <v>8621</v>
      </c>
      <c r="J215" t="s">
        <v>8771</v>
      </c>
      <c r="K215" t="s">
        <v>8313</v>
      </c>
      <c r="L215" t="s">
        <v>8315</v>
      </c>
      <c r="M215" t="s">
        <v>660</v>
      </c>
      <c r="N215" t="s">
        <v>414</v>
      </c>
    </row>
    <row r="216" spans="1:14" x14ac:dyDescent="0.25">
      <c r="A216">
        <v>210003576</v>
      </c>
      <c r="B216" t="s">
        <v>644</v>
      </c>
      <c r="C216" t="s">
        <v>645</v>
      </c>
      <c r="D216">
        <v>21001001</v>
      </c>
      <c r="E216">
        <v>1020200786132</v>
      </c>
      <c r="F216" t="s">
        <v>8214</v>
      </c>
      <c r="G216">
        <v>0</v>
      </c>
      <c r="H216" t="s">
        <v>8772</v>
      </c>
      <c r="I216" t="s">
        <v>8773</v>
      </c>
      <c r="J216" t="s">
        <v>8774</v>
      </c>
      <c r="K216" t="s">
        <v>8313</v>
      </c>
      <c r="L216" t="s">
        <v>8315</v>
      </c>
      <c r="M216" t="s">
        <v>646</v>
      </c>
      <c r="N216" t="s">
        <v>321</v>
      </c>
    </row>
    <row r="217" spans="1:14" x14ac:dyDescent="0.25">
      <c r="A217">
        <v>210003590</v>
      </c>
      <c r="B217" t="s">
        <v>691</v>
      </c>
      <c r="C217" t="s">
        <v>692</v>
      </c>
      <c r="D217">
        <v>21001001</v>
      </c>
      <c r="E217">
        <v>1020200786264</v>
      </c>
      <c r="F217" t="s">
        <v>8214</v>
      </c>
      <c r="G217">
        <v>0</v>
      </c>
      <c r="H217" t="s">
        <v>8775</v>
      </c>
      <c r="I217" t="s">
        <v>8776</v>
      </c>
      <c r="J217" t="s">
        <v>8777</v>
      </c>
      <c r="K217" t="s">
        <v>8313</v>
      </c>
      <c r="L217" t="s">
        <v>8315</v>
      </c>
      <c r="M217" t="s">
        <v>693</v>
      </c>
      <c r="N217" t="s">
        <v>321</v>
      </c>
    </row>
    <row r="218" spans="1:14" x14ac:dyDescent="0.25">
      <c r="A218">
        <v>210026809</v>
      </c>
      <c r="B218" t="s">
        <v>697</v>
      </c>
      <c r="C218" t="s">
        <v>698</v>
      </c>
      <c r="D218">
        <v>21001001</v>
      </c>
      <c r="E218">
        <v>1020200785307</v>
      </c>
      <c r="F218" t="s">
        <v>8214</v>
      </c>
      <c r="G218">
        <v>3</v>
      </c>
      <c r="H218" t="s">
        <v>8778</v>
      </c>
      <c r="I218" t="s">
        <v>8735</v>
      </c>
      <c r="J218" t="s">
        <v>8769</v>
      </c>
      <c r="K218" t="s">
        <v>8313</v>
      </c>
      <c r="L218" t="s">
        <v>8315</v>
      </c>
      <c r="M218" t="s">
        <v>699</v>
      </c>
      <c r="N218" t="s">
        <v>700</v>
      </c>
    </row>
    <row r="219" spans="1:14" x14ac:dyDescent="0.25">
      <c r="A219">
        <v>210026823</v>
      </c>
      <c r="B219" t="s">
        <v>676</v>
      </c>
      <c r="C219" t="s">
        <v>677</v>
      </c>
      <c r="D219">
        <v>21001001</v>
      </c>
      <c r="E219">
        <v>1020200786198</v>
      </c>
      <c r="F219" t="s">
        <v>8214</v>
      </c>
      <c r="G219">
        <v>0</v>
      </c>
      <c r="H219" t="s">
        <v>8779</v>
      </c>
      <c r="I219" t="s">
        <v>8780</v>
      </c>
      <c r="J219" t="s">
        <v>8781</v>
      </c>
      <c r="K219" t="s">
        <v>8782</v>
      </c>
      <c r="L219" t="s">
        <v>8416</v>
      </c>
      <c r="M219" t="s">
        <v>678</v>
      </c>
      <c r="N219" t="s">
        <v>549</v>
      </c>
    </row>
    <row r="220" spans="1:14" x14ac:dyDescent="0.25">
      <c r="A220">
        <v>210027168</v>
      </c>
      <c r="B220" t="s">
        <v>688</v>
      </c>
      <c r="C220" t="s">
        <v>689</v>
      </c>
      <c r="D220">
        <v>21001001</v>
      </c>
      <c r="E220">
        <v>1060220006065</v>
      </c>
      <c r="F220" t="s">
        <v>8214</v>
      </c>
      <c r="G220">
        <v>0</v>
      </c>
      <c r="H220" t="s">
        <v>8783</v>
      </c>
      <c r="I220" t="s">
        <v>8735</v>
      </c>
      <c r="J220" t="s">
        <v>8784</v>
      </c>
      <c r="K220" t="s">
        <v>8313</v>
      </c>
      <c r="L220" t="s">
        <v>8315</v>
      </c>
      <c r="M220" t="s">
        <v>690</v>
      </c>
      <c r="N220" t="s">
        <v>430</v>
      </c>
    </row>
    <row r="221" spans="1:14" x14ac:dyDescent="0.25">
      <c r="A221">
        <v>211004269</v>
      </c>
      <c r="B221" t="s">
        <v>706</v>
      </c>
      <c r="C221" t="s">
        <v>707</v>
      </c>
      <c r="D221">
        <v>25601001</v>
      </c>
      <c r="E221">
        <v>1030202043530</v>
      </c>
      <c r="F221" t="s">
        <v>8214</v>
      </c>
      <c r="G221">
        <v>1</v>
      </c>
      <c r="H221" t="s">
        <v>8785</v>
      </c>
      <c r="I221" t="s">
        <v>8760</v>
      </c>
      <c r="J221" t="s">
        <v>8786</v>
      </c>
      <c r="K221" t="s">
        <v>8313</v>
      </c>
      <c r="L221" t="s">
        <v>8315</v>
      </c>
      <c r="M221" t="s">
        <v>708</v>
      </c>
      <c r="N221" t="s">
        <v>321</v>
      </c>
    </row>
    <row r="222" spans="1:14" x14ac:dyDescent="0.25">
      <c r="A222">
        <v>211004276</v>
      </c>
      <c r="B222" t="s">
        <v>774</v>
      </c>
      <c r="C222" t="s">
        <v>775</v>
      </c>
      <c r="D222">
        <v>25601001</v>
      </c>
      <c r="E222">
        <v>1030202044509</v>
      </c>
      <c r="F222" t="s">
        <v>8214</v>
      </c>
      <c r="G222">
        <v>0</v>
      </c>
      <c r="H222" t="s">
        <v>8787</v>
      </c>
      <c r="I222" t="s">
        <v>8310</v>
      </c>
      <c r="J222" t="s">
        <v>8788</v>
      </c>
      <c r="K222" t="s">
        <v>8313</v>
      </c>
      <c r="L222" t="s">
        <v>8315</v>
      </c>
      <c r="M222" t="s">
        <v>776</v>
      </c>
      <c r="N222" t="s">
        <v>321</v>
      </c>
    </row>
    <row r="223" spans="1:14" x14ac:dyDescent="0.25">
      <c r="A223">
        <v>211004438</v>
      </c>
      <c r="B223" t="s">
        <v>786</v>
      </c>
      <c r="C223" t="s">
        <v>787</v>
      </c>
      <c r="D223">
        <v>25601001</v>
      </c>
      <c r="E223">
        <v>1020201625410</v>
      </c>
      <c r="F223" t="s">
        <v>8214</v>
      </c>
      <c r="G223">
        <v>5</v>
      </c>
      <c r="H223" t="s">
        <v>8789</v>
      </c>
      <c r="I223" t="s">
        <v>8310</v>
      </c>
      <c r="J223" t="s">
        <v>8790</v>
      </c>
      <c r="K223" t="s">
        <v>8313</v>
      </c>
      <c r="L223" t="s">
        <v>8315</v>
      </c>
      <c r="M223" t="s">
        <v>788</v>
      </c>
      <c r="N223" t="s">
        <v>566</v>
      </c>
    </row>
    <row r="224" spans="1:14" x14ac:dyDescent="0.25">
      <c r="A224">
        <v>211004678</v>
      </c>
      <c r="B224" t="s">
        <v>733</v>
      </c>
      <c r="C224" t="s">
        <v>734</v>
      </c>
      <c r="D224">
        <v>25601001</v>
      </c>
      <c r="E224">
        <v>1020201625025</v>
      </c>
      <c r="F224" t="s">
        <v>8214</v>
      </c>
      <c r="G224">
        <v>0</v>
      </c>
      <c r="H224" t="s">
        <v>8791</v>
      </c>
      <c r="I224" t="s">
        <v>8792</v>
      </c>
      <c r="J224" t="s">
        <v>8793</v>
      </c>
      <c r="K224" t="s">
        <v>8313</v>
      </c>
      <c r="L224" t="s">
        <v>8315</v>
      </c>
      <c r="M224" t="s">
        <v>8229</v>
      </c>
      <c r="N224" t="s">
        <v>325</v>
      </c>
    </row>
    <row r="225" spans="1:14" x14ac:dyDescent="0.25">
      <c r="A225">
        <v>211004710</v>
      </c>
      <c r="B225" t="s">
        <v>718</v>
      </c>
      <c r="C225" t="s">
        <v>719</v>
      </c>
      <c r="D225">
        <v>25601001</v>
      </c>
      <c r="E225">
        <v>1030202044278</v>
      </c>
      <c r="F225" t="s">
        <v>8214</v>
      </c>
      <c r="G225">
        <v>0</v>
      </c>
      <c r="H225" t="s">
        <v>8794</v>
      </c>
      <c r="I225" t="s">
        <v>8795</v>
      </c>
      <c r="J225" t="s">
        <v>8796</v>
      </c>
      <c r="K225" t="s">
        <v>8795</v>
      </c>
      <c r="L225" t="s">
        <v>8416</v>
      </c>
      <c r="M225" t="s">
        <v>720</v>
      </c>
      <c r="N225" t="s">
        <v>325</v>
      </c>
    </row>
    <row r="226" spans="1:14" x14ac:dyDescent="0.25">
      <c r="A226">
        <v>211004734</v>
      </c>
      <c r="B226" t="s">
        <v>753</v>
      </c>
      <c r="C226" t="s">
        <v>754</v>
      </c>
      <c r="D226">
        <v>25601001</v>
      </c>
      <c r="E226">
        <v>1020201624684</v>
      </c>
      <c r="F226" t="s">
        <v>8214</v>
      </c>
      <c r="G226">
        <v>0</v>
      </c>
      <c r="H226" t="s">
        <v>8797</v>
      </c>
      <c r="I226" t="s">
        <v>8310</v>
      </c>
      <c r="J226" t="s">
        <v>8798</v>
      </c>
      <c r="K226" t="s">
        <v>8313</v>
      </c>
      <c r="L226" t="s">
        <v>8315</v>
      </c>
      <c r="M226" t="s">
        <v>755</v>
      </c>
      <c r="N226" t="s">
        <v>321</v>
      </c>
    </row>
    <row r="227" spans="1:14" x14ac:dyDescent="0.25">
      <c r="A227">
        <v>211004741</v>
      </c>
      <c r="B227" t="s">
        <v>789</v>
      </c>
      <c r="C227" t="s">
        <v>790</v>
      </c>
      <c r="D227">
        <v>25601001</v>
      </c>
      <c r="E227">
        <v>1020201625652</v>
      </c>
      <c r="F227" t="s">
        <v>8214</v>
      </c>
      <c r="G227">
        <v>0</v>
      </c>
      <c r="H227" t="s">
        <v>8799</v>
      </c>
      <c r="I227" t="s">
        <v>8310</v>
      </c>
      <c r="J227" t="s">
        <v>8800</v>
      </c>
      <c r="K227" t="s">
        <v>8313</v>
      </c>
      <c r="L227" t="s">
        <v>8315</v>
      </c>
      <c r="M227" t="s">
        <v>791</v>
      </c>
      <c r="N227" t="s">
        <v>321</v>
      </c>
    </row>
    <row r="228" spans="1:14" x14ac:dyDescent="0.25">
      <c r="A228">
        <v>211004766</v>
      </c>
      <c r="B228" t="s">
        <v>747</v>
      </c>
      <c r="C228" t="s">
        <v>748</v>
      </c>
      <c r="D228">
        <v>25601001</v>
      </c>
      <c r="E228">
        <v>1020201624321</v>
      </c>
      <c r="F228" t="s">
        <v>8214</v>
      </c>
      <c r="G228">
        <v>1</v>
      </c>
      <c r="H228" t="s">
        <v>8801</v>
      </c>
      <c r="I228" t="s">
        <v>8310</v>
      </c>
      <c r="J228" t="s">
        <v>8802</v>
      </c>
      <c r="K228" t="s">
        <v>8313</v>
      </c>
      <c r="L228" t="s">
        <v>8315</v>
      </c>
      <c r="M228" t="s">
        <v>749</v>
      </c>
      <c r="N228" t="s">
        <v>321</v>
      </c>
    </row>
    <row r="229" spans="1:14" x14ac:dyDescent="0.25">
      <c r="A229">
        <v>211004773</v>
      </c>
      <c r="B229" t="s">
        <v>715</v>
      </c>
      <c r="C229" t="s">
        <v>716</v>
      </c>
      <c r="D229">
        <v>25601001</v>
      </c>
      <c r="E229">
        <v>1020201623617</v>
      </c>
      <c r="F229" t="s">
        <v>8214</v>
      </c>
      <c r="G229">
        <v>1</v>
      </c>
      <c r="H229" t="s">
        <v>8803</v>
      </c>
      <c r="I229" t="s">
        <v>8310</v>
      </c>
      <c r="J229" t="s">
        <v>8804</v>
      </c>
      <c r="K229" t="s">
        <v>8313</v>
      </c>
      <c r="L229" t="s">
        <v>8315</v>
      </c>
      <c r="M229" t="s">
        <v>717</v>
      </c>
      <c r="N229" t="s">
        <v>321</v>
      </c>
    </row>
    <row r="230" spans="1:14" x14ac:dyDescent="0.25">
      <c r="A230">
        <v>211004798</v>
      </c>
      <c r="B230" t="s">
        <v>727</v>
      </c>
      <c r="C230" t="s">
        <v>728</v>
      </c>
      <c r="D230">
        <v>25601001</v>
      </c>
      <c r="E230">
        <v>1030202044070</v>
      </c>
      <c r="F230" t="s">
        <v>8214</v>
      </c>
      <c r="G230">
        <v>0</v>
      </c>
      <c r="H230" t="s">
        <v>8805</v>
      </c>
      <c r="I230" t="s">
        <v>8806</v>
      </c>
      <c r="J230" t="s">
        <v>8807</v>
      </c>
      <c r="K230" t="s">
        <v>8806</v>
      </c>
      <c r="L230" t="s">
        <v>8416</v>
      </c>
      <c r="M230" t="s">
        <v>729</v>
      </c>
      <c r="N230" t="s">
        <v>325</v>
      </c>
    </row>
    <row r="231" spans="1:14" x14ac:dyDescent="0.25">
      <c r="A231">
        <v>211004847</v>
      </c>
      <c r="B231" t="s">
        <v>813</v>
      </c>
      <c r="C231" t="s">
        <v>814</v>
      </c>
      <c r="D231">
        <v>25601001</v>
      </c>
      <c r="E231">
        <v>1030202044290</v>
      </c>
      <c r="F231" t="s">
        <v>8214</v>
      </c>
      <c r="G231">
        <v>0</v>
      </c>
      <c r="H231" t="s">
        <v>8808</v>
      </c>
      <c r="I231" t="s">
        <v>8687</v>
      </c>
      <c r="J231" t="s">
        <v>8809</v>
      </c>
      <c r="K231" t="s">
        <v>8313</v>
      </c>
      <c r="L231" t="s">
        <v>8315</v>
      </c>
      <c r="M231" t="s">
        <v>815</v>
      </c>
      <c r="N231" t="s">
        <v>321</v>
      </c>
    </row>
    <row r="232" spans="1:14" x14ac:dyDescent="0.25">
      <c r="A232">
        <v>211004854</v>
      </c>
      <c r="B232" t="s">
        <v>762</v>
      </c>
      <c r="C232" t="s">
        <v>763</v>
      </c>
      <c r="D232">
        <v>25601001</v>
      </c>
      <c r="E232">
        <v>1020201625212</v>
      </c>
      <c r="F232" t="s">
        <v>8214</v>
      </c>
      <c r="G232">
        <v>0</v>
      </c>
      <c r="H232" t="s">
        <v>8810</v>
      </c>
      <c r="I232" t="s">
        <v>8310</v>
      </c>
      <c r="J232" t="s">
        <v>8811</v>
      </c>
      <c r="K232" t="s">
        <v>8313</v>
      </c>
      <c r="L232" t="s">
        <v>8315</v>
      </c>
      <c r="M232" t="s">
        <v>764</v>
      </c>
      <c r="N232" t="s">
        <v>321</v>
      </c>
    </row>
    <row r="233" spans="1:14" x14ac:dyDescent="0.25">
      <c r="A233">
        <v>211004928</v>
      </c>
      <c r="B233" t="s">
        <v>756</v>
      </c>
      <c r="C233" t="s">
        <v>757</v>
      </c>
      <c r="D233">
        <v>25601001</v>
      </c>
      <c r="E233">
        <v>1020201624695</v>
      </c>
      <c r="F233" t="s">
        <v>8214</v>
      </c>
      <c r="G233">
        <v>1</v>
      </c>
      <c r="H233" t="s">
        <v>8812</v>
      </c>
      <c r="I233" t="s">
        <v>8310</v>
      </c>
      <c r="J233" t="s">
        <v>8802</v>
      </c>
      <c r="K233" t="s">
        <v>8313</v>
      </c>
      <c r="L233" t="s">
        <v>8315</v>
      </c>
      <c r="M233" t="s">
        <v>758</v>
      </c>
      <c r="N233" t="s">
        <v>566</v>
      </c>
    </row>
    <row r="234" spans="1:14" x14ac:dyDescent="0.25">
      <c r="A234">
        <v>211004942</v>
      </c>
      <c r="B234" t="s">
        <v>759</v>
      </c>
      <c r="C234" t="s">
        <v>760</v>
      </c>
      <c r="D234">
        <v>25601001</v>
      </c>
      <c r="E234">
        <v>1020201623925</v>
      </c>
      <c r="F234" t="s">
        <v>8214</v>
      </c>
      <c r="G234">
        <v>0</v>
      </c>
      <c r="H234" t="s">
        <v>8813</v>
      </c>
      <c r="I234" t="s">
        <v>8310</v>
      </c>
      <c r="J234" t="s">
        <v>8814</v>
      </c>
      <c r="K234" t="s">
        <v>8313</v>
      </c>
      <c r="L234" t="s">
        <v>8315</v>
      </c>
      <c r="M234" t="s">
        <v>761</v>
      </c>
      <c r="N234" t="s">
        <v>321</v>
      </c>
    </row>
    <row r="235" spans="1:14" x14ac:dyDescent="0.25">
      <c r="A235">
        <v>211004981</v>
      </c>
      <c r="B235" t="s">
        <v>730</v>
      </c>
      <c r="C235" t="s">
        <v>731</v>
      </c>
      <c r="D235">
        <v>25601001</v>
      </c>
      <c r="E235">
        <v>1020201623485</v>
      </c>
      <c r="F235" t="s">
        <v>8214</v>
      </c>
      <c r="G235">
        <v>0</v>
      </c>
      <c r="H235" t="s">
        <v>8815</v>
      </c>
      <c r="I235" t="s">
        <v>8310</v>
      </c>
      <c r="J235" t="s">
        <v>8816</v>
      </c>
      <c r="K235" t="s">
        <v>8313</v>
      </c>
      <c r="L235" t="s">
        <v>8315</v>
      </c>
      <c r="M235" t="s">
        <v>732</v>
      </c>
      <c r="N235" t="s">
        <v>566</v>
      </c>
    </row>
    <row r="236" spans="1:14" x14ac:dyDescent="0.25">
      <c r="A236">
        <v>211005047</v>
      </c>
      <c r="B236" t="s">
        <v>810</v>
      </c>
      <c r="C236" t="s">
        <v>811</v>
      </c>
      <c r="D236">
        <v>25601001</v>
      </c>
      <c r="E236">
        <v>1030202044366</v>
      </c>
      <c r="F236" t="s">
        <v>8214</v>
      </c>
      <c r="G236">
        <v>0</v>
      </c>
      <c r="H236" t="s">
        <v>8817</v>
      </c>
      <c r="I236" t="s">
        <v>8310</v>
      </c>
      <c r="J236" t="s">
        <v>8818</v>
      </c>
      <c r="K236" t="s">
        <v>8313</v>
      </c>
      <c r="L236" t="s">
        <v>8315</v>
      </c>
      <c r="M236" t="s">
        <v>812</v>
      </c>
      <c r="N236" t="s">
        <v>321</v>
      </c>
    </row>
    <row r="237" spans="1:14" x14ac:dyDescent="0.25">
      <c r="A237">
        <v>211005061</v>
      </c>
      <c r="B237" t="s">
        <v>721</v>
      </c>
      <c r="C237" t="s">
        <v>722</v>
      </c>
      <c r="D237">
        <v>25601001</v>
      </c>
      <c r="E237">
        <v>1030202044454</v>
      </c>
      <c r="F237" t="s">
        <v>8214</v>
      </c>
      <c r="G237">
        <v>1</v>
      </c>
      <c r="H237" t="s">
        <v>8819</v>
      </c>
      <c r="I237" t="s">
        <v>8310</v>
      </c>
      <c r="J237" t="s">
        <v>8820</v>
      </c>
      <c r="K237" t="s">
        <v>8313</v>
      </c>
      <c r="L237" t="s">
        <v>8315</v>
      </c>
      <c r="M237" t="s">
        <v>723</v>
      </c>
      <c r="N237" t="s">
        <v>321</v>
      </c>
    </row>
    <row r="238" spans="1:14" x14ac:dyDescent="0.25">
      <c r="A238">
        <v>211005086</v>
      </c>
      <c r="B238" t="s">
        <v>780</v>
      </c>
      <c r="C238" t="s">
        <v>781</v>
      </c>
      <c r="D238">
        <v>25601001</v>
      </c>
      <c r="E238">
        <v>1020201624629</v>
      </c>
      <c r="F238" t="s">
        <v>8214</v>
      </c>
      <c r="G238">
        <v>0</v>
      </c>
      <c r="H238" t="s">
        <v>8821</v>
      </c>
      <c r="I238" t="s">
        <v>8310</v>
      </c>
      <c r="J238" t="s">
        <v>8822</v>
      </c>
      <c r="K238" t="s">
        <v>8313</v>
      </c>
      <c r="L238" t="s">
        <v>8315</v>
      </c>
      <c r="M238" t="s">
        <v>782</v>
      </c>
      <c r="N238" t="s">
        <v>321</v>
      </c>
    </row>
    <row r="239" spans="1:14" x14ac:dyDescent="0.25">
      <c r="A239">
        <v>211005093</v>
      </c>
      <c r="B239" t="s">
        <v>821</v>
      </c>
      <c r="C239" t="s">
        <v>822</v>
      </c>
      <c r="D239">
        <v>25601001</v>
      </c>
      <c r="E239">
        <v>1030202044542</v>
      </c>
      <c r="F239" t="s">
        <v>8214</v>
      </c>
      <c r="G239">
        <v>0</v>
      </c>
      <c r="H239" t="s">
        <v>8823</v>
      </c>
      <c r="I239" t="s">
        <v>8310</v>
      </c>
      <c r="J239" t="s">
        <v>8824</v>
      </c>
      <c r="K239" t="s">
        <v>8313</v>
      </c>
      <c r="L239" t="s">
        <v>8315</v>
      </c>
      <c r="M239" t="s">
        <v>823</v>
      </c>
      <c r="N239" t="s">
        <v>321</v>
      </c>
    </row>
    <row r="240" spans="1:14" x14ac:dyDescent="0.25">
      <c r="A240">
        <v>211005103</v>
      </c>
      <c r="B240" t="s">
        <v>818</v>
      </c>
      <c r="C240" t="s">
        <v>819</v>
      </c>
      <c r="D240">
        <v>25601001</v>
      </c>
      <c r="E240">
        <v>1030202044399</v>
      </c>
      <c r="F240" t="s">
        <v>8214</v>
      </c>
      <c r="G240">
        <v>1</v>
      </c>
      <c r="H240" t="s">
        <v>8825</v>
      </c>
      <c r="I240" t="s">
        <v>8310</v>
      </c>
      <c r="J240" t="s">
        <v>8826</v>
      </c>
      <c r="K240" t="s">
        <v>8313</v>
      </c>
      <c r="L240" t="s">
        <v>8315</v>
      </c>
      <c r="M240" t="s">
        <v>820</v>
      </c>
      <c r="N240" t="s">
        <v>566</v>
      </c>
    </row>
    <row r="241" spans="1:14" x14ac:dyDescent="0.25">
      <c r="A241">
        <v>211005199</v>
      </c>
      <c r="B241" t="s">
        <v>765</v>
      </c>
      <c r="C241" t="s">
        <v>766</v>
      </c>
      <c r="D241">
        <v>25601001</v>
      </c>
      <c r="E241">
        <v>1020201623309</v>
      </c>
      <c r="F241" t="s">
        <v>8214</v>
      </c>
      <c r="G241">
        <v>0</v>
      </c>
      <c r="H241" t="s">
        <v>8827</v>
      </c>
      <c r="I241" t="s">
        <v>8310</v>
      </c>
      <c r="J241" t="s">
        <v>8828</v>
      </c>
      <c r="K241" t="s">
        <v>8313</v>
      </c>
      <c r="L241" t="s">
        <v>8315</v>
      </c>
      <c r="M241" t="s">
        <v>767</v>
      </c>
      <c r="N241" t="s">
        <v>321</v>
      </c>
    </row>
    <row r="242" spans="1:14" x14ac:dyDescent="0.25">
      <c r="A242">
        <v>211005304</v>
      </c>
      <c r="B242" t="s">
        <v>744</v>
      </c>
      <c r="C242" t="s">
        <v>745</v>
      </c>
      <c r="D242">
        <v>25601001</v>
      </c>
      <c r="E242">
        <v>1030202044124</v>
      </c>
      <c r="F242" t="s">
        <v>8214</v>
      </c>
      <c r="G242">
        <v>1</v>
      </c>
      <c r="H242" t="s">
        <v>8829</v>
      </c>
      <c r="I242" t="s">
        <v>8310</v>
      </c>
      <c r="J242" t="s">
        <v>8830</v>
      </c>
      <c r="K242" t="s">
        <v>8313</v>
      </c>
      <c r="L242" t="s">
        <v>8315</v>
      </c>
      <c r="M242" t="s">
        <v>746</v>
      </c>
      <c r="N242" t="s">
        <v>321</v>
      </c>
    </row>
    <row r="243" spans="1:14" x14ac:dyDescent="0.25">
      <c r="A243">
        <v>211005336</v>
      </c>
      <c r="B243" t="s">
        <v>783</v>
      </c>
      <c r="C243" t="s">
        <v>784</v>
      </c>
      <c r="D243">
        <v>25601001</v>
      </c>
      <c r="E243">
        <v>1030202044212</v>
      </c>
      <c r="F243" t="s">
        <v>8214</v>
      </c>
      <c r="G243">
        <v>1</v>
      </c>
      <c r="H243" t="s">
        <v>8831</v>
      </c>
      <c r="I243" t="s">
        <v>8310</v>
      </c>
      <c r="J243" t="s">
        <v>8832</v>
      </c>
      <c r="K243" t="s">
        <v>8313</v>
      </c>
      <c r="L243" t="s">
        <v>8315</v>
      </c>
      <c r="M243" t="s">
        <v>785</v>
      </c>
      <c r="N243" t="s">
        <v>414</v>
      </c>
    </row>
    <row r="244" spans="1:14" x14ac:dyDescent="0.25">
      <c r="A244">
        <v>211005390</v>
      </c>
      <c r="B244" t="s">
        <v>703</v>
      </c>
      <c r="C244" t="s">
        <v>704</v>
      </c>
      <c r="D244">
        <v>25601001</v>
      </c>
      <c r="E244">
        <v>1030202044344</v>
      </c>
      <c r="F244" t="s">
        <v>8214</v>
      </c>
      <c r="G244">
        <v>0</v>
      </c>
      <c r="H244" t="s">
        <v>8833</v>
      </c>
      <c r="I244" t="s">
        <v>8310</v>
      </c>
      <c r="J244" t="s">
        <v>8834</v>
      </c>
      <c r="K244" t="s">
        <v>8313</v>
      </c>
      <c r="L244" t="s">
        <v>8315</v>
      </c>
      <c r="M244" t="s">
        <v>705</v>
      </c>
      <c r="N244" t="s">
        <v>414</v>
      </c>
    </row>
    <row r="245" spans="1:14" x14ac:dyDescent="0.25">
      <c r="A245">
        <v>211005470</v>
      </c>
      <c r="B245" t="s">
        <v>709</v>
      </c>
      <c r="C245" t="s">
        <v>710</v>
      </c>
      <c r="D245">
        <v>25601001</v>
      </c>
      <c r="E245">
        <v>1020201625180</v>
      </c>
      <c r="F245" t="s">
        <v>8214</v>
      </c>
      <c r="G245">
        <v>0</v>
      </c>
      <c r="H245" t="s">
        <v>8835</v>
      </c>
      <c r="I245" t="s">
        <v>8310</v>
      </c>
      <c r="J245" t="s">
        <v>8836</v>
      </c>
      <c r="K245" t="s">
        <v>8313</v>
      </c>
      <c r="L245" t="s">
        <v>8315</v>
      </c>
      <c r="M245" t="s">
        <v>711</v>
      </c>
      <c r="N245" t="s">
        <v>321</v>
      </c>
    </row>
    <row r="246" spans="1:14" x14ac:dyDescent="0.25">
      <c r="A246">
        <v>211005488</v>
      </c>
      <c r="B246" t="s">
        <v>816</v>
      </c>
      <c r="C246" t="s">
        <v>817</v>
      </c>
      <c r="D246">
        <v>25601001</v>
      </c>
      <c r="E246">
        <v>1020201626411</v>
      </c>
      <c r="F246" t="s">
        <v>8214</v>
      </c>
      <c r="G246">
        <v>0</v>
      </c>
      <c r="H246" t="s">
        <v>8837</v>
      </c>
      <c r="I246" t="s">
        <v>8746</v>
      </c>
      <c r="J246" t="s">
        <v>8838</v>
      </c>
      <c r="K246" t="s">
        <v>8313</v>
      </c>
      <c r="L246" t="s">
        <v>8839</v>
      </c>
      <c r="M246" t="s">
        <v>8230</v>
      </c>
      <c r="N246" t="s">
        <v>921</v>
      </c>
    </row>
    <row r="247" spans="1:14" x14ac:dyDescent="0.25">
      <c r="A247">
        <v>211005569</v>
      </c>
      <c r="B247" t="s">
        <v>750</v>
      </c>
      <c r="C247" t="s">
        <v>751</v>
      </c>
      <c r="D247">
        <v>25601001</v>
      </c>
      <c r="E247">
        <v>1020201625663</v>
      </c>
      <c r="F247" t="s">
        <v>8214</v>
      </c>
      <c r="G247">
        <v>0</v>
      </c>
      <c r="H247" t="s">
        <v>8840</v>
      </c>
      <c r="I247" t="s">
        <v>8310</v>
      </c>
      <c r="J247" t="s">
        <v>8841</v>
      </c>
      <c r="K247" t="s">
        <v>8313</v>
      </c>
      <c r="L247" t="s">
        <v>8315</v>
      </c>
      <c r="M247" t="s">
        <v>752</v>
      </c>
      <c r="N247" t="s">
        <v>321</v>
      </c>
    </row>
    <row r="248" spans="1:14" x14ac:dyDescent="0.25">
      <c r="A248">
        <v>211005576</v>
      </c>
      <c r="B248" t="s">
        <v>804</v>
      </c>
      <c r="C248" t="s">
        <v>805</v>
      </c>
      <c r="D248">
        <v>25601001</v>
      </c>
      <c r="E248">
        <v>1030202043552</v>
      </c>
      <c r="F248" t="s">
        <v>8214</v>
      </c>
      <c r="G248">
        <v>1</v>
      </c>
      <c r="H248" t="s">
        <v>8842</v>
      </c>
      <c r="I248" t="s">
        <v>8310</v>
      </c>
      <c r="J248" t="s">
        <v>8843</v>
      </c>
      <c r="K248" t="s">
        <v>8313</v>
      </c>
      <c r="L248" t="s">
        <v>8315</v>
      </c>
      <c r="M248" t="s">
        <v>806</v>
      </c>
      <c r="N248" t="s">
        <v>700</v>
      </c>
    </row>
    <row r="249" spans="1:14" x14ac:dyDescent="0.25">
      <c r="A249">
        <v>211006210</v>
      </c>
      <c r="B249" t="s">
        <v>712</v>
      </c>
      <c r="C249" t="s">
        <v>713</v>
      </c>
      <c r="D249">
        <v>25601001</v>
      </c>
      <c r="E249">
        <v>1030202044553</v>
      </c>
      <c r="F249" t="s">
        <v>8214</v>
      </c>
      <c r="G249">
        <v>2</v>
      </c>
      <c r="H249" t="s">
        <v>8844</v>
      </c>
      <c r="I249" t="s">
        <v>8310</v>
      </c>
      <c r="J249" t="s">
        <v>8845</v>
      </c>
      <c r="K249" t="s">
        <v>8313</v>
      </c>
      <c r="L249" t="s">
        <v>8315</v>
      </c>
      <c r="M249" t="s">
        <v>714</v>
      </c>
      <c r="N249" t="s">
        <v>321</v>
      </c>
    </row>
    <row r="250" spans="1:14" x14ac:dyDescent="0.25">
      <c r="A250">
        <v>211006330</v>
      </c>
      <c r="B250" t="s">
        <v>807</v>
      </c>
      <c r="C250" t="s">
        <v>808</v>
      </c>
      <c r="D250">
        <v>25601001</v>
      </c>
      <c r="E250">
        <v>1020201623705</v>
      </c>
      <c r="F250" t="s">
        <v>8214</v>
      </c>
      <c r="G250">
        <v>0</v>
      </c>
      <c r="H250" t="s">
        <v>8846</v>
      </c>
      <c r="I250" t="s">
        <v>8310</v>
      </c>
      <c r="J250" t="s">
        <v>8847</v>
      </c>
      <c r="K250" t="s">
        <v>8313</v>
      </c>
      <c r="L250" t="s">
        <v>8315</v>
      </c>
      <c r="M250" t="s">
        <v>809</v>
      </c>
      <c r="N250" t="s">
        <v>321</v>
      </c>
    </row>
    <row r="251" spans="1:14" x14ac:dyDescent="0.25">
      <c r="A251">
        <v>211006499</v>
      </c>
      <c r="B251" t="s">
        <v>724</v>
      </c>
      <c r="C251" t="s">
        <v>725</v>
      </c>
      <c r="D251">
        <v>25601001</v>
      </c>
      <c r="E251">
        <v>1020201626719</v>
      </c>
      <c r="F251" t="s">
        <v>8214</v>
      </c>
      <c r="G251">
        <v>1</v>
      </c>
      <c r="H251" t="s">
        <v>8848</v>
      </c>
      <c r="I251" t="s">
        <v>8310</v>
      </c>
      <c r="J251" t="s">
        <v>8849</v>
      </c>
      <c r="K251" t="s">
        <v>8313</v>
      </c>
      <c r="L251" t="s">
        <v>8315</v>
      </c>
      <c r="M251" t="s">
        <v>726</v>
      </c>
      <c r="N251" t="s">
        <v>549</v>
      </c>
    </row>
    <row r="252" spans="1:14" x14ac:dyDescent="0.25">
      <c r="A252">
        <v>211006570</v>
      </c>
      <c r="B252" t="s">
        <v>735</v>
      </c>
      <c r="C252" t="s">
        <v>736</v>
      </c>
      <c r="D252">
        <v>25601001</v>
      </c>
      <c r="E252">
        <v>1020201623474</v>
      </c>
      <c r="F252" t="s">
        <v>8214</v>
      </c>
      <c r="G252">
        <v>1</v>
      </c>
      <c r="H252" t="s">
        <v>8850</v>
      </c>
      <c r="I252" t="s">
        <v>8310</v>
      </c>
      <c r="J252" t="s">
        <v>8688</v>
      </c>
      <c r="K252" t="s">
        <v>8313</v>
      </c>
      <c r="L252" t="s">
        <v>8315</v>
      </c>
      <c r="M252" t="s">
        <v>737</v>
      </c>
      <c r="N252" t="s">
        <v>414</v>
      </c>
    </row>
    <row r="253" spans="1:14" x14ac:dyDescent="0.25">
      <c r="A253">
        <v>212004624</v>
      </c>
      <c r="B253" t="s">
        <v>2438</v>
      </c>
      <c r="C253" t="s">
        <v>2439</v>
      </c>
      <c r="D253">
        <v>21201001</v>
      </c>
      <c r="E253">
        <v>1040201496499</v>
      </c>
      <c r="F253" t="s">
        <v>8214</v>
      </c>
      <c r="G253">
        <v>1</v>
      </c>
      <c r="H253" t="s">
        <v>8851</v>
      </c>
      <c r="I253" t="s">
        <v>8852</v>
      </c>
      <c r="J253" t="s">
        <v>8853</v>
      </c>
      <c r="K253" t="s">
        <v>8313</v>
      </c>
      <c r="L253" t="s">
        <v>8315</v>
      </c>
      <c r="M253" t="s">
        <v>2440</v>
      </c>
      <c r="N253" t="s">
        <v>700</v>
      </c>
    </row>
    <row r="254" spans="1:14" x14ac:dyDescent="0.25">
      <c r="A254">
        <v>212004631</v>
      </c>
      <c r="B254" t="s">
        <v>2453</v>
      </c>
      <c r="C254" t="s">
        <v>2454</v>
      </c>
      <c r="D254">
        <v>21201001</v>
      </c>
      <c r="E254">
        <v>1040201496367</v>
      </c>
      <c r="F254" t="s">
        <v>8214</v>
      </c>
      <c r="G254">
        <v>1</v>
      </c>
      <c r="H254" t="s">
        <v>8854</v>
      </c>
      <c r="I254" t="s">
        <v>8855</v>
      </c>
      <c r="J254" t="s">
        <v>8856</v>
      </c>
      <c r="K254" t="s">
        <v>8313</v>
      </c>
      <c r="L254" t="s">
        <v>8315</v>
      </c>
      <c r="M254" t="s">
        <v>2455</v>
      </c>
      <c r="N254" t="s">
        <v>321</v>
      </c>
    </row>
    <row r="255" spans="1:14" x14ac:dyDescent="0.25">
      <c r="A255">
        <v>212004649</v>
      </c>
      <c r="B255" t="s">
        <v>2505</v>
      </c>
      <c r="C255" t="s">
        <v>2506</v>
      </c>
      <c r="D255">
        <v>21201001</v>
      </c>
      <c r="E255">
        <v>1040201496565</v>
      </c>
      <c r="F255" t="s">
        <v>8214</v>
      </c>
      <c r="G255">
        <v>2</v>
      </c>
      <c r="H255" t="s">
        <v>8857</v>
      </c>
      <c r="I255" t="s">
        <v>8858</v>
      </c>
      <c r="J255" t="s">
        <v>8859</v>
      </c>
      <c r="K255" t="s">
        <v>8313</v>
      </c>
      <c r="L255" t="s">
        <v>8315</v>
      </c>
      <c r="M255" t="s">
        <v>8231</v>
      </c>
      <c r="N255" t="s">
        <v>321</v>
      </c>
    </row>
    <row r="256" spans="1:14" x14ac:dyDescent="0.25">
      <c r="A256">
        <v>212004670</v>
      </c>
      <c r="B256" t="s">
        <v>2488</v>
      </c>
      <c r="C256" t="s">
        <v>2489</v>
      </c>
      <c r="D256">
        <v>21201001</v>
      </c>
      <c r="E256">
        <v>1040201496917</v>
      </c>
      <c r="F256" t="s">
        <v>8214</v>
      </c>
      <c r="G256">
        <v>0</v>
      </c>
      <c r="H256" t="s">
        <v>8860</v>
      </c>
      <c r="I256" t="s">
        <v>8858</v>
      </c>
      <c r="J256" t="s">
        <v>8861</v>
      </c>
      <c r="K256" t="s">
        <v>8313</v>
      </c>
      <c r="L256" t="s">
        <v>8315</v>
      </c>
      <c r="M256" t="s">
        <v>8232</v>
      </c>
      <c r="N256" t="s">
        <v>414</v>
      </c>
    </row>
    <row r="257" spans="1:14" x14ac:dyDescent="0.25">
      <c r="A257">
        <v>212004871</v>
      </c>
      <c r="B257" t="s">
        <v>2444</v>
      </c>
      <c r="C257" t="s">
        <v>2445</v>
      </c>
      <c r="D257">
        <v>21201001</v>
      </c>
      <c r="E257">
        <v>1050201498291</v>
      </c>
      <c r="F257" t="s">
        <v>8214</v>
      </c>
      <c r="G257">
        <v>5</v>
      </c>
      <c r="H257" t="s">
        <v>8862</v>
      </c>
      <c r="I257" t="s">
        <v>8863</v>
      </c>
      <c r="J257" t="s">
        <v>8864</v>
      </c>
      <c r="K257" t="s">
        <v>8313</v>
      </c>
      <c r="L257" t="s">
        <v>8315</v>
      </c>
      <c r="M257" t="s">
        <v>2446</v>
      </c>
      <c r="N257" t="s">
        <v>566</v>
      </c>
    </row>
    <row r="258" spans="1:14" x14ac:dyDescent="0.25">
      <c r="A258">
        <v>212004889</v>
      </c>
      <c r="B258" t="s">
        <v>2441</v>
      </c>
      <c r="C258" t="s">
        <v>2442</v>
      </c>
      <c r="D258">
        <v>21201001</v>
      </c>
      <c r="E258">
        <v>1050201498313</v>
      </c>
      <c r="F258" t="s">
        <v>8214</v>
      </c>
      <c r="G258">
        <v>5</v>
      </c>
      <c r="H258" t="s">
        <v>8865</v>
      </c>
      <c r="I258" t="s">
        <v>8866</v>
      </c>
      <c r="J258" t="s">
        <v>8867</v>
      </c>
      <c r="K258" t="s">
        <v>8313</v>
      </c>
      <c r="L258" t="s">
        <v>8315</v>
      </c>
      <c r="M258" t="s">
        <v>2443</v>
      </c>
      <c r="N258" t="s">
        <v>321</v>
      </c>
    </row>
    <row r="259" spans="1:14" x14ac:dyDescent="0.25">
      <c r="A259">
        <v>212004913</v>
      </c>
      <c r="B259" t="s">
        <v>2447</v>
      </c>
      <c r="C259" t="s">
        <v>2448</v>
      </c>
      <c r="D259">
        <v>21201001</v>
      </c>
      <c r="E259">
        <v>1050201498379</v>
      </c>
      <c r="F259" t="s">
        <v>8214</v>
      </c>
      <c r="G259">
        <v>4</v>
      </c>
      <c r="H259" t="s">
        <v>8868</v>
      </c>
      <c r="I259" t="s">
        <v>8684</v>
      </c>
      <c r="J259" t="s">
        <v>8869</v>
      </c>
      <c r="K259" t="s">
        <v>8313</v>
      </c>
      <c r="L259" t="s">
        <v>8315</v>
      </c>
      <c r="M259" t="s">
        <v>2449</v>
      </c>
      <c r="N259" t="s">
        <v>321</v>
      </c>
    </row>
    <row r="260" spans="1:14" x14ac:dyDescent="0.25">
      <c r="A260">
        <v>212004938</v>
      </c>
      <c r="B260" t="s">
        <v>2481</v>
      </c>
      <c r="C260" t="s">
        <v>2482</v>
      </c>
      <c r="D260">
        <v>21201001</v>
      </c>
      <c r="E260">
        <v>1050201498500</v>
      </c>
      <c r="F260" t="s">
        <v>8214</v>
      </c>
      <c r="G260">
        <v>1</v>
      </c>
      <c r="H260" t="s">
        <v>8870</v>
      </c>
      <c r="I260" t="s">
        <v>8855</v>
      </c>
      <c r="J260" t="s">
        <v>8869</v>
      </c>
      <c r="K260" t="s">
        <v>8313</v>
      </c>
      <c r="L260" t="s">
        <v>8315</v>
      </c>
      <c r="M260" t="s">
        <v>2483</v>
      </c>
      <c r="N260" t="s">
        <v>321</v>
      </c>
    </row>
    <row r="261" spans="1:14" x14ac:dyDescent="0.25">
      <c r="A261">
        <v>212005018</v>
      </c>
      <c r="B261" t="s">
        <v>2450</v>
      </c>
      <c r="C261" t="s">
        <v>2451</v>
      </c>
      <c r="D261">
        <v>21201001</v>
      </c>
      <c r="E261">
        <v>1050201498588</v>
      </c>
      <c r="F261" t="s">
        <v>8214</v>
      </c>
      <c r="G261">
        <v>0</v>
      </c>
      <c r="H261" t="s">
        <v>8871</v>
      </c>
      <c r="I261" t="s">
        <v>8872</v>
      </c>
      <c r="J261" t="s">
        <v>8873</v>
      </c>
      <c r="K261" t="s">
        <v>8872</v>
      </c>
      <c r="L261" t="s">
        <v>8416</v>
      </c>
      <c r="M261" t="s">
        <v>2452</v>
      </c>
      <c r="N261" t="s">
        <v>321</v>
      </c>
    </row>
    <row r="262" spans="1:14" x14ac:dyDescent="0.25">
      <c r="A262">
        <v>212005025</v>
      </c>
      <c r="B262" t="s">
        <v>2460</v>
      </c>
      <c r="C262" t="s">
        <v>2461</v>
      </c>
      <c r="D262">
        <v>21201001</v>
      </c>
      <c r="E262">
        <v>1050201498600</v>
      </c>
      <c r="F262" t="s">
        <v>8214</v>
      </c>
      <c r="G262">
        <v>2</v>
      </c>
      <c r="H262" t="s">
        <v>8874</v>
      </c>
      <c r="I262" t="s">
        <v>8855</v>
      </c>
      <c r="J262" t="s">
        <v>8875</v>
      </c>
      <c r="K262" t="s">
        <v>8313</v>
      </c>
      <c r="L262" t="s">
        <v>8315</v>
      </c>
      <c r="M262" t="s">
        <v>2462</v>
      </c>
      <c r="N262" t="s">
        <v>321</v>
      </c>
    </row>
    <row r="263" spans="1:14" x14ac:dyDescent="0.25">
      <c r="A263">
        <v>212005032</v>
      </c>
      <c r="B263" t="s">
        <v>2478</v>
      </c>
      <c r="C263" t="s">
        <v>2479</v>
      </c>
      <c r="D263">
        <v>21201001</v>
      </c>
      <c r="E263">
        <v>1050201498709</v>
      </c>
      <c r="F263" t="s">
        <v>8214</v>
      </c>
      <c r="G263">
        <v>1</v>
      </c>
      <c r="H263" t="s">
        <v>8876</v>
      </c>
      <c r="I263" t="s">
        <v>8877</v>
      </c>
      <c r="J263" t="s">
        <v>8878</v>
      </c>
      <c r="K263" t="s">
        <v>8313</v>
      </c>
      <c r="L263" t="s">
        <v>8315</v>
      </c>
      <c r="M263" t="s">
        <v>2480</v>
      </c>
      <c r="N263" t="s">
        <v>321</v>
      </c>
    </row>
    <row r="264" spans="1:14" x14ac:dyDescent="0.25">
      <c r="A264">
        <v>212005040</v>
      </c>
      <c r="B264" t="s">
        <v>2463</v>
      </c>
      <c r="C264" t="s">
        <v>2464</v>
      </c>
      <c r="D264">
        <v>21201001</v>
      </c>
      <c r="E264">
        <v>1050201498665</v>
      </c>
      <c r="F264" t="s">
        <v>8214</v>
      </c>
      <c r="G264">
        <v>0</v>
      </c>
      <c r="H264" t="s">
        <v>8879</v>
      </c>
      <c r="I264" t="s">
        <v>8872</v>
      </c>
      <c r="J264" t="s">
        <v>8878</v>
      </c>
      <c r="K264" t="s">
        <v>8872</v>
      </c>
      <c r="L264" t="s">
        <v>8416</v>
      </c>
      <c r="M264" t="s">
        <v>2465</v>
      </c>
      <c r="N264" t="s">
        <v>321</v>
      </c>
    </row>
    <row r="265" spans="1:14" x14ac:dyDescent="0.25">
      <c r="A265">
        <v>212005064</v>
      </c>
      <c r="B265" t="s">
        <v>2496</v>
      </c>
      <c r="C265" t="s">
        <v>2497</v>
      </c>
      <c r="D265">
        <v>21201001</v>
      </c>
      <c r="E265">
        <v>1050201498621</v>
      </c>
      <c r="F265" t="s">
        <v>8214</v>
      </c>
      <c r="G265">
        <v>3</v>
      </c>
      <c r="H265" t="s">
        <v>8880</v>
      </c>
      <c r="I265" t="s">
        <v>8543</v>
      </c>
      <c r="J265" t="s">
        <v>8875</v>
      </c>
      <c r="K265" t="s">
        <v>8313</v>
      </c>
      <c r="L265" t="s">
        <v>8315</v>
      </c>
      <c r="M265" t="s">
        <v>2498</v>
      </c>
      <c r="N265" t="s">
        <v>321</v>
      </c>
    </row>
    <row r="266" spans="1:14" x14ac:dyDescent="0.25">
      <c r="A266">
        <v>212005089</v>
      </c>
      <c r="B266" t="s">
        <v>2466</v>
      </c>
      <c r="C266" t="s">
        <v>2467</v>
      </c>
      <c r="D266">
        <v>21201001</v>
      </c>
      <c r="E266">
        <v>1050201499501</v>
      </c>
      <c r="F266" t="s">
        <v>8214</v>
      </c>
      <c r="G266">
        <v>3</v>
      </c>
      <c r="H266" t="s">
        <v>8881</v>
      </c>
      <c r="I266" t="s">
        <v>8882</v>
      </c>
      <c r="J266" t="s">
        <v>8883</v>
      </c>
      <c r="K266" t="s">
        <v>8313</v>
      </c>
      <c r="L266" t="s">
        <v>8315</v>
      </c>
      <c r="M266" t="s">
        <v>2468</v>
      </c>
      <c r="N266" t="s">
        <v>321</v>
      </c>
    </row>
    <row r="267" spans="1:14" x14ac:dyDescent="0.25">
      <c r="A267">
        <v>212005106</v>
      </c>
      <c r="B267" t="s">
        <v>2456</v>
      </c>
      <c r="C267" t="s">
        <v>2457</v>
      </c>
      <c r="D267">
        <v>21201001</v>
      </c>
      <c r="E267">
        <v>1050201499523</v>
      </c>
      <c r="F267" t="s">
        <v>8214</v>
      </c>
      <c r="G267">
        <v>1</v>
      </c>
      <c r="H267" t="s">
        <v>8884</v>
      </c>
      <c r="I267" t="s">
        <v>8872</v>
      </c>
      <c r="J267" t="s">
        <v>8883</v>
      </c>
      <c r="K267" t="s">
        <v>8872</v>
      </c>
      <c r="L267" t="s">
        <v>8416</v>
      </c>
      <c r="M267" t="s">
        <v>2458</v>
      </c>
      <c r="N267" t="s">
        <v>2459</v>
      </c>
    </row>
    <row r="268" spans="1:14" x14ac:dyDescent="0.25">
      <c r="A268">
        <v>212005258</v>
      </c>
      <c r="B268" t="s">
        <v>2499</v>
      </c>
      <c r="C268" t="s">
        <v>2500</v>
      </c>
      <c r="D268">
        <v>21201001</v>
      </c>
      <c r="E268">
        <v>1050201499831</v>
      </c>
      <c r="F268" t="s">
        <v>8214</v>
      </c>
      <c r="G268">
        <v>2</v>
      </c>
      <c r="H268" t="s">
        <v>8885</v>
      </c>
      <c r="I268" t="s">
        <v>8543</v>
      </c>
      <c r="J268" t="s">
        <v>8886</v>
      </c>
      <c r="K268" t="s">
        <v>8313</v>
      </c>
      <c r="L268" t="s">
        <v>8315</v>
      </c>
      <c r="M268" t="s">
        <v>2501</v>
      </c>
      <c r="N268" t="s">
        <v>414</v>
      </c>
    </row>
    <row r="269" spans="1:14" x14ac:dyDescent="0.25">
      <c r="A269">
        <v>212005949</v>
      </c>
      <c r="B269" t="s">
        <v>2484</v>
      </c>
      <c r="C269" t="s">
        <v>2485</v>
      </c>
      <c r="D269">
        <v>21201001</v>
      </c>
      <c r="E269">
        <v>1060212007415</v>
      </c>
      <c r="F269" t="s">
        <v>8214</v>
      </c>
      <c r="G269">
        <v>0</v>
      </c>
      <c r="H269" t="s">
        <v>8887</v>
      </c>
      <c r="I269" t="s">
        <v>8888</v>
      </c>
      <c r="J269" t="s">
        <v>8889</v>
      </c>
      <c r="K269" t="s">
        <v>8888</v>
      </c>
      <c r="L269" t="s">
        <v>8416</v>
      </c>
      <c r="M269" t="s">
        <v>2486</v>
      </c>
      <c r="N269" t="s">
        <v>2487</v>
      </c>
    </row>
    <row r="270" spans="1:14" x14ac:dyDescent="0.25">
      <c r="A270">
        <v>212006621</v>
      </c>
      <c r="B270" t="s">
        <v>2493</v>
      </c>
      <c r="C270" t="s">
        <v>2494</v>
      </c>
      <c r="D270">
        <v>21201001</v>
      </c>
      <c r="E270">
        <v>1090255001055</v>
      </c>
      <c r="F270" t="s">
        <v>8214</v>
      </c>
      <c r="G270">
        <v>0</v>
      </c>
      <c r="H270" t="s">
        <v>8890</v>
      </c>
      <c r="I270" t="s">
        <v>8735</v>
      </c>
      <c r="J270" t="s">
        <v>8891</v>
      </c>
      <c r="K270" t="s">
        <v>8313</v>
      </c>
      <c r="L270" t="s">
        <v>8315</v>
      </c>
      <c r="M270" t="s">
        <v>2495</v>
      </c>
      <c r="N270" t="s">
        <v>414</v>
      </c>
    </row>
    <row r="271" spans="1:14" x14ac:dyDescent="0.25">
      <c r="A271">
        <v>212006646</v>
      </c>
      <c r="B271" t="s">
        <v>2490</v>
      </c>
      <c r="C271" t="s">
        <v>2491</v>
      </c>
      <c r="D271">
        <v>21201001</v>
      </c>
      <c r="E271">
        <v>1090255001077</v>
      </c>
      <c r="F271" t="s">
        <v>8214</v>
      </c>
      <c r="G271">
        <v>0</v>
      </c>
      <c r="H271" t="s">
        <v>8892</v>
      </c>
      <c r="I271" t="s">
        <v>8436</v>
      </c>
      <c r="J271" t="s">
        <v>8891</v>
      </c>
      <c r="K271" t="s">
        <v>8313</v>
      </c>
      <c r="L271" t="s">
        <v>8315</v>
      </c>
      <c r="M271" t="s">
        <v>2492</v>
      </c>
      <c r="N271" t="s">
        <v>321</v>
      </c>
    </row>
    <row r="272" spans="1:14" x14ac:dyDescent="0.25">
      <c r="A272">
        <v>212007431</v>
      </c>
      <c r="B272" t="s">
        <v>2502</v>
      </c>
      <c r="C272" t="s">
        <v>2503</v>
      </c>
      <c r="D272">
        <v>21201001</v>
      </c>
      <c r="E272">
        <v>1130280049250</v>
      </c>
      <c r="F272" t="s">
        <v>8214</v>
      </c>
      <c r="G272">
        <v>0</v>
      </c>
      <c r="H272" t="s">
        <v>8893</v>
      </c>
      <c r="I272" t="s">
        <v>8894</v>
      </c>
      <c r="J272" t="s">
        <v>8895</v>
      </c>
      <c r="K272" t="s">
        <v>8313</v>
      </c>
      <c r="L272" t="s">
        <v>8315</v>
      </c>
      <c r="M272" t="s">
        <v>2504</v>
      </c>
      <c r="N272" t="s">
        <v>414</v>
      </c>
    </row>
    <row r="273" spans="1:14" x14ac:dyDescent="0.25">
      <c r="A273">
        <v>212007801</v>
      </c>
      <c r="B273" t="s">
        <v>2435</v>
      </c>
      <c r="C273" t="s">
        <v>2436</v>
      </c>
      <c r="D273">
        <v>21201001</v>
      </c>
      <c r="E273">
        <v>1210200023384</v>
      </c>
      <c r="F273" t="s">
        <v>8214</v>
      </c>
      <c r="G273">
        <v>0</v>
      </c>
      <c r="H273" t="s">
        <v>8896</v>
      </c>
      <c r="I273" t="s">
        <v>8897</v>
      </c>
      <c r="J273" t="s">
        <v>8898</v>
      </c>
      <c r="K273" t="s">
        <v>8313</v>
      </c>
      <c r="L273" t="s">
        <v>8315</v>
      </c>
      <c r="M273" t="s">
        <v>2437</v>
      </c>
      <c r="N273" t="s">
        <v>321</v>
      </c>
    </row>
    <row r="274" spans="1:14" x14ac:dyDescent="0.25">
      <c r="A274">
        <v>213002010</v>
      </c>
      <c r="B274" t="s">
        <v>2507</v>
      </c>
      <c r="C274" t="s">
        <v>2508</v>
      </c>
      <c r="D274">
        <v>25701001</v>
      </c>
      <c r="E274">
        <v>1020201683391</v>
      </c>
      <c r="F274" t="s">
        <v>8214</v>
      </c>
      <c r="G274">
        <v>0</v>
      </c>
      <c r="H274" t="s">
        <v>8899</v>
      </c>
      <c r="I274" t="s">
        <v>8900</v>
      </c>
      <c r="J274" t="s">
        <v>8901</v>
      </c>
      <c r="K274" t="s">
        <v>8313</v>
      </c>
      <c r="L274" t="s">
        <v>8315</v>
      </c>
      <c r="M274" t="s">
        <v>2509</v>
      </c>
      <c r="N274" t="s">
        <v>414</v>
      </c>
    </row>
    <row r="275" spans="1:14" x14ac:dyDescent="0.25">
      <c r="A275">
        <v>213002147</v>
      </c>
      <c r="B275" t="s">
        <v>956</v>
      </c>
      <c r="C275" t="s">
        <v>957</v>
      </c>
      <c r="D275">
        <v>25701001</v>
      </c>
      <c r="E275">
        <v>1020201684722</v>
      </c>
      <c r="F275" t="s">
        <v>8214</v>
      </c>
      <c r="G275">
        <v>1</v>
      </c>
      <c r="H275" t="s">
        <v>8902</v>
      </c>
      <c r="I275" t="s">
        <v>8706</v>
      </c>
      <c r="J275" t="s">
        <v>8903</v>
      </c>
      <c r="K275" t="s">
        <v>8313</v>
      </c>
      <c r="L275" t="s">
        <v>8315</v>
      </c>
      <c r="M275" t="s">
        <v>958</v>
      </c>
      <c r="N275" t="s">
        <v>321</v>
      </c>
    </row>
    <row r="276" spans="1:14" x14ac:dyDescent="0.25">
      <c r="A276">
        <v>213002154</v>
      </c>
      <c r="B276" t="s">
        <v>953</v>
      </c>
      <c r="C276" t="s">
        <v>954</v>
      </c>
      <c r="D276">
        <v>25701001</v>
      </c>
      <c r="E276">
        <v>1020201683930</v>
      </c>
      <c r="F276" t="s">
        <v>8214</v>
      </c>
      <c r="G276">
        <v>0</v>
      </c>
      <c r="H276" t="s">
        <v>8904</v>
      </c>
      <c r="I276" t="s">
        <v>8905</v>
      </c>
      <c r="J276" t="s">
        <v>8906</v>
      </c>
      <c r="K276" t="s">
        <v>8313</v>
      </c>
      <c r="L276" t="s">
        <v>8315</v>
      </c>
      <c r="M276" t="s">
        <v>955</v>
      </c>
      <c r="N276" t="s">
        <v>321</v>
      </c>
    </row>
    <row r="277" spans="1:14" x14ac:dyDescent="0.25">
      <c r="A277">
        <v>213002161</v>
      </c>
      <c r="B277" t="s">
        <v>968</v>
      </c>
      <c r="C277" t="s">
        <v>969</v>
      </c>
      <c r="D277">
        <v>25701001</v>
      </c>
      <c r="E277">
        <v>1020201683479</v>
      </c>
      <c r="F277" t="s">
        <v>8214</v>
      </c>
      <c r="G277">
        <v>1</v>
      </c>
      <c r="H277" t="s">
        <v>8907</v>
      </c>
      <c r="I277" t="s">
        <v>8401</v>
      </c>
      <c r="J277" t="s">
        <v>8908</v>
      </c>
      <c r="K277" t="s">
        <v>8313</v>
      </c>
      <c r="L277" t="s">
        <v>8315</v>
      </c>
      <c r="M277" t="s">
        <v>970</v>
      </c>
      <c r="N277" t="s">
        <v>321</v>
      </c>
    </row>
    <row r="278" spans="1:14" x14ac:dyDescent="0.25">
      <c r="A278">
        <v>213002210</v>
      </c>
      <c r="B278" t="s">
        <v>971</v>
      </c>
      <c r="C278" t="s">
        <v>972</v>
      </c>
      <c r="D278">
        <v>25701001</v>
      </c>
      <c r="E278">
        <v>1020201683952</v>
      </c>
      <c r="F278" t="s">
        <v>8214</v>
      </c>
      <c r="G278">
        <v>1</v>
      </c>
      <c r="H278" t="s">
        <v>8909</v>
      </c>
      <c r="I278" t="s">
        <v>8910</v>
      </c>
      <c r="J278" t="s">
        <v>8906</v>
      </c>
      <c r="K278" t="s">
        <v>8313</v>
      </c>
      <c r="L278" t="s">
        <v>8315</v>
      </c>
      <c r="M278" t="s">
        <v>973</v>
      </c>
      <c r="N278" t="s">
        <v>321</v>
      </c>
    </row>
    <row r="279" spans="1:14" x14ac:dyDescent="0.25">
      <c r="A279">
        <v>213002235</v>
      </c>
      <c r="B279" t="s">
        <v>947</v>
      </c>
      <c r="C279" t="s">
        <v>948</v>
      </c>
      <c r="D279">
        <v>25701001</v>
      </c>
      <c r="E279">
        <v>1020201683480</v>
      </c>
      <c r="F279" t="s">
        <v>8214</v>
      </c>
      <c r="G279">
        <v>1</v>
      </c>
      <c r="H279" t="s">
        <v>8911</v>
      </c>
      <c r="I279" t="s">
        <v>8460</v>
      </c>
      <c r="J279" t="s">
        <v>8912</v>
      </c>
      <c r="K279" t="s">
        <v>8313</v>
      </c>
      <c r="L279" t="s">
        <v>8315</v>
      </c>
      <c r="M279" t="s">
        <v>949</v>
      </c>
      <c r="N279" t="s">
        <v>640</v>
      </c>
    </row>
    <row r="280" spans="1:14" x14ac:dyDescent="0.25">
      <c r="A280">
        <v>213002242</v>
      </c>
      <c r="B280" t="s">
        <v>950</v>
      </c>
      <c r="C280" t="s">
        <v>951</v>
      </c>
      <c r="D280">
        <v>25701001</v>
      </c>
      <c r="E280">
        <v>1020201683710</v>
      </c>
      <c r="F280" t="s">
        <v>8214</v>
      </c>
      <c r="G280">
        <v>0</v>
      </c>
      <c r="H280" t="s">
        <v>8913</v>
      </c>
      <c r="I280" t="s">
        <v>8684</v>
      </c>
      <c r="J280" t="s">
        <v>8912</v>
      </c>
      <c r="K280" t="s">
        <v>8313</v>
      </c>
      <c r="L280" t="s">
        <v>8315</v>
      </c>
      <c r="M280" t="s">
        <v>952</v>
      </c>
      <c r="N280" t="s">
        <v>321</v>
      </c>
    </row>
    <row r="281" spans="1:14" x14ac:dyDescent="0.25">
      <c r="A281">
        <v>213002250</v>
      </c>
      <c r="B281" t="s">
        <v>974</v>
      </c>
      <c r="C281" t="s">
        <v>975</v>
      </c>
      <c r="D281">
        <v>25701001</v>
      </c>
      <c r="E281">
        <v>1020201684425</v>
      </c>
      <c r="F281" t="s">
        <v>8214</v>
      </c>
      <c r="G281">
        <v>0</v>
      </c>
      <c r="H281" t="s">
        <v>8914</v>
      </c>
      <c r="I281" t="s">
        <v>8915</v>
      </c>
      <c r="J281" t="s">
        <v>8912</v>
      </c>
      <c r="K281" t="s">
        <v>8313</v>
      </c>
      <c r="L281" t="s">
        <v>8315</v>
      </c>
      <c r="M281" t="s">
        <v>976</v>
      </c>
      <c r="N281" t="s">
        <v>321</v>
      </c>
    </row>
    <row r="282" spans="1:14" x14ac:dyDescent="0.25">
      <c r="A282">
        <v>213002323</v>
      </c>
      <c r="B282" t="s">
        <v>965</v>
      </c>
      <c r="C282" t="s">
        <v>966</v>
      </c>
      <c r="D282">
        <v>25701001</v>
      </c>
      <c r="E282">
        <v>1020201683732</v>
      </c>
      <c r="F282" t="s">
        <v>8214</v>
      </c>
      <c r="G282">
        <v>0</v>
      </c>
      <c r="H282" t="s">
        <v>8916</v>
      </c>
      <c r="I282" t="s">
        <v>8917</v>
      </c>
      <c r="J282" t="s">
        <v>8912</v>
      </c>
      <c r="K282" t="s">
        <v>8313</v>
      </c>
      <c r="L282" t="s">
        <v>8315</v>
      </c>
      <c r="M282" t="s">
        <v>967</v>
      </c>
      <c r="N282" t="s">
        <v>321</v>
      </c>
    </row>
    <row r="283" spans="1:14" x14ac:dyDescent="0.25">
      <c r="A283">
        <v>213002348</v>
      </c>
      <c r="B283" t="s">
        <v>980</v>
      </c>
      <c r="C283" t="s">
        <v>981</v>
      </c>
      <c r="D283">
        <v>25701001</v>
      </c>
      <c r="E283">
        <v>1020201683028</v>
      </c>
      <c r="F283" t="s">
        <v>8214</v>
      </c>
      <c r="G283">
        <v>0</v>
      </c>
      <c r="H283" t="s">
        <v>8918</v>
      </c>
      <c r="I283" t="s">
        <v>8615</v>
      </c>
      <c r="J283" t="s">
        <v>8912</v>
      </c>
      <c r="K283" t="s">
        <v>8313</v>
      </c>
      <c r="L283" t="s">
        <v>8315</v>
      </c>
      <c r="M283" t="s">
        <v>982</v>
      </c>
      <c r="N283" t="s">
        <v>321</v>
      </c>
    </row>
    <row r="284" spans="1:14" x14ac:dyDescent="0.25">
      <c r="A284">
        <v>213002355</v>
      </c>
      <c r="B284" t="s">
        <v>934</v>
      </c>
      <c r="C284" t="s">
        <v>935</v>
      </c>
      <c r="D284">
        <v>25701001</v>
      </c>
      <c r="E284">
        <v>1020201684216</v>
      </c>
      <c r="F284" t="s">
        <v>8214</v>
      </c>
      <c r="G284">
        <v>0</v>
      </c>
      <c r="H284" t="s">
        <v>8919</v>
      </c>
      <c r="I284" t="s">
        <v>8418</v>
      </c>
      <c r="J284" t="s">
        <v>8912</v>
      </c>
      <c r="K284" t="s">
        <v>8313</v>
      </c>
      <c r="L284" t="s">
        <v>8315</v>
      </c>
      <c r="M284" t="s">
        <v>936</v>
      </c>
      <c r="N284" t="s">
        <v>321</v>
      </c>
    </row>
    <row r="285" spans="1:14" x14ac:dyDescent="0.25">
      <c r="A285">
        <v>213002362</v>
      </c>
      <c r="B285" t="s">
        <v>959</v>
      </c>
      <c r="C285" t="s">
        <v>960</v>
      </c>
      <c r="D285">
        <v>25701001</v>
      </c>
      <c r="E285">
        <v>1020201686559</v>
      </c>
      <c r="F285" t="s">
        <v>8214</v>
      </c>
      <c r="G285">
        <v>0</v>
      </c>
      <c r="H285" t="s">
        <v>8920</v>
      </c>
      <c r="I285" t="s">
        <v>8921</v>
      </c>
      <c r="J285" t="s">
        <v>8912</v>
      </c>
      <c r="K285" t="s">
        <v>8313</v>
      </c>
      <c r="L285" t="s">
        <v>8315</v>
      </c>
      <c r="M285" t="s">
        <v>961</v>
      </c>
      <c r="N285" t="s">
        <v>321</v>
      </c>
    </row>
    <row r="286" spans="1:14" x14ac:dyDescent="0.25">
      <c r="A286">
        <v>213002387</v>
      </c>
      <c r="B286" t="s">
        <v>937</v>
      </c>
      <c r="C286" t="s">
        <v>938</v>
      </c>
      <c r="D286">
        <v>25701001</v>
      </c>
      <c r="E286">
        <v>1020201683985</v>
      </c>
      <c r="F286" t="s">
        <v>8214</v>
      </c>
      <c r="G286">
        <v>0</v>
      </c>
      <c r="H286" t="s">
        <v>8922</v>
      </c>
      <c r="I286" t="s">
        <v>8575</v>
      </c>
      <c r="J286" t="s">
        <v>8912</v>
      </c>
      <c r="K286" t="s">
        <v>8313</v>
      </c>
      <c r="L286" t="s">
        <v>8315</v>
      </c>
      <c r="M286" t="s">
        <v>939</v>
      </c>
      <c r="N286" t="s">
        <v>321</v>
      </c>
    </row>
    <row r="287" spans="1:14" x14ac:dyDescent="0.25">
      <c r="A287">
        <v>213002429</v>
      </c>
      <c r="B287" t="s">
        <v>940</v>
      </c>
      <c r="C287" t="s">
        <v>941</v>
      </c>
      <c r="D287">
        <v>25701001</v>
      </c>
      <c r="E287">
        <v>1020201684227</v>
      </c>
      <c r="F287" t="s">
        <v>8214</v>
      </c>
      <c r="G287">
        <v>2</v>
      </c>
      <c r="H287" t="s">
        <v>8923</v>
      </c>
      <c r="I287" t="s">
        <v>8652</v>
      </c>
      <c r="J287" t="s">
        <v>8912</v>
      </c>
      <c r="K287" t="s">
        <v>8313</v>
      </c>
      <c r="L287" t="s">
        <v>8315</v>
      </c>
      <c r="M287" t="s">
        <v>942</v>
      </c>
      <c r="N287" t="s">
        <v>943</v>
      </c>
    </row>
    <row r="288" spans="1:14" x14ac:dyDescent="0.25">
      <c r="A288">
        <v>213002443</v>
      </c>
      <c r="B288" t="s">
        <v>977</v>
      </c>
      <c r="C288" t="s">
        <v>978</v>
      </c>
      <c r="D288">
        <v>25701001</v>
      </c>
      <c r="E288">
        <v>1020201684469</v>
      </c>
      <c r="F288" t="s">
        <v>8214</v>
      </c>
      <c r="G288">
        <v>2</v>
      </c>
      <c r="H288" t="s">
        <v>8924</v>
      </c>
      <c r="I288" t="s">
        <v>8684</v>
      </c>
      <c r="J288" t="s">
        <v>8912</v>
      </c>
      <c r="K288" t="s">
        <v>8313</v>
      </c>
      <c r="L288" t="s">
        <v>8315</v>
      </c>
      <c r="M288" t="s">
        <v>979</v>
      </c>
      <c r="N288" t="s">
        <v>321</v>
      </c>
    </row>
    <row r="289" spans="1:14" x14ac:dyDescent="0.25">
      <c r="A289">
        <v>213002482</v>
      </c>
      <c r="B289" t="s">
        <v>962</v>
      </c>
      <c r="C289" t="s">
        <v>963</v>
      </c>
      <c r="D289">
        <v>25701001</v>
      </c>
      <c r="E289">
        <v>1020201688176</v>
      </c>
      <c r="F289" t="s">
        <v>8214</v>
      </c>
      <c r="G289">
        <v>0</v>
      </c>
      <c r="H289" t="s">
        <v>8925</v>
      </c>
      <c r="I289" t="s">
        <v>8684</v>
      </c>
      <c r="J289" t="s">
        <v>8912</v>
      </c>
      <c r="K289" t="s">
        <v>8313</v>
      </c>
      <c r="L289" t="s">
        <v>8315</v>
      </c>
      <c r="M289" t="s">
        <v>964</v>
      </c>
      <c r="N289" t="s">
        <v>321</v>
      </c>
    </row>
    <row r="290" spans="1:14" x14ac:dyDescent="0.25">
      <c r="A290">
        <v>214000417</v>
      </c>
      <c r="B290" t="s">
        <v>1031</v>
      </c>
      <c r="C290" t="s">
        <v>1032</v>
      </c>
      <c r="D290">
        <v>21401001</v>
      </c>
      <c r="E290">
        <v>1020200715435</v>
      </c>
      <c r="F290" t="s">
        <v>8214</v>
      </c>
      <c r="G290">
        <v>0</v>
      </c>
      <c r="H290" t="s">
        <v>8926</v>
      </c>
      <c r="I290" t="s">
        <v>8431</v>
      </c>
      <c r="J290" t="s">
        <v>8927</v>
      </c>
      <c r="K290" t="s">
        <v>8313</v>
      </c>
      <c r="L290" t="s">
        <v>8315</v>
      </c>
      <c r="M290" t="s">
        <v>1033</v>
      </c>
      <c r="N290" t="s">
        <v>321</v>
      </c>
    </row>
    <row r="291" spans="1:14" x14ac:dyDescent="0.25">
      <c r="A291">
        <v>214000544</v>
      </c>
      <c r="B291" t="s">
        <v>1008</v>
      </c>
      <c r="C291" t="s">
        <v>1009</v>
      </c>
      <c r="D291">
        <v>21401001</v>
      </c>
      <c r="E291">
        <v>1020200715281</v>
      </c>
      <c r="F291" t="s">
        <v>8214</v>
      </c>
      <c r="G291">
        <v>0</v>
      </c>
      <c r="H291" t="s">
        <v>8928</v>
      </c>
      <c r="I291" t="s">
        <v>8929</v>
      </c>
      <c r="J291" t="s">
        <v>8930</v>
      </c>
      <c r="K291" t="s">
        <v>8313</v>
      </c>
      <c r="L291" t="s">
        <v>8315</v>
      </c>
      <c r="M291" t="s">
        <v>1010</v>
      </c>
      <c r="N291" t="s">
        <v>653</v>
      </c>
    </row>
    <row r="292" spans="1:14" x14ac:dyDescent="0.25">
      <c r="A292">
        <v>214000551</v>
      </c>
      <c r="B292" t="s">
        <v>8233</v>
      </c>
      <c r="C292" t="s">
        <v>8234</v>
      </c>
      <c r="D292">
        <v>21401001</v>
      </c>
      <c r="E292">
        <v>1020200716084</v>
      </c>
      <c r="F292" t="s">
        <v>8214</v>
      </c>
      <c r="G292">
        <v>1</v>
      </c>
      <c r="H292" t="s">
        <v>8931</v>
      </c>
      <c r="I292" t="s">
        <v>8630</v>
      </c>
      <c r="J292" t="s">
        <v>8932</v>
      </c>
      <c r="K292" t="s">
        <v>8313</v>
      </c>
      <c r="L292" t="s">
        <v>8315</v>
      </c>
      <c r="M292" t="s">
        <v>1024</v>
      </c>
      <c r="N292" t="s">
        <v>321</v>
      </c>
    </row>
    <row r="293" spans="1:14" x14ac:dyDescent="0.25">
      <c r="A293">
        <v>214000569</v>
      </c>
      <c r="B293" t="s">
        <v>1038</v>
      </c>
      <c r="C293" t="s">
        <v>1039</v>
      </c>
      <c r="D293">
        <v>21401001</v>
      </c>
      <c r="E293">
        <v>1020200714808</v>
      </c>
      <c r="F293" t="s">
        <v>8214</v>
      </c>
      <c r="G293">
        <v>0</v>
      </c>
      <c r="H293" t="s">
        <v>8933</v>
      </c>
      <c r="I293" t="s">
        <v>8934</v>
      </c>
      <c r="J293" t="s">
        <v>8495</v>
      </c>
      <c r="K293" t="s">
        <v>8313</v>
      </c>
      <c r="L293" t="s">
        <v>8315</v>
      </c>
      <c r="M293" t="s">
        <v>1040</v>
      </c>
      <c r="N293" t="s">
        <v>321</v>
      </c>
    </row>
    <row r="294" spans="1:14" x14ac:dyDescent="0.25">
      <c r="A294">
        <v>214000576</v>
      </c>
      <c r="B294" t="s">
        <v>6967</v>
      </c>
      <c r="C294" t="s">
        <v>6968</v>
      </c>
      <c r="D294">
        <v>21401001</v>
      </c>
      <c r="E294">
        <v>1020200717206</v>
      </c>
      <c r="F294" t="s">
        <v>8214</v>
      </c>
      <c r="G294">
        <v>2</v>
      </c>
      <c r="H294" t="s">
        <v>8935</v>
      </c>
      <c r="I294" t="s">
        <v>8936</v>
      </c>
      <c r="J294" t="s">
        <v>8937</v>
      </c>
      <c r="K294" t="s">
        <v>8313</v>
      </c>
      <c r="L294" t="s">
        <v>8315</v>
      </c>
      <c r="M294" t="s">
        <v>6969</v>
      </c>
      <c r="N294" t="s">
        <v>321</v>
      </c>
    </row>
    <row r="295" spans="1:14" x14ac:dyDescent="0.25">
      <c r="A295">
        <v>214002485</v>
      </c>
      <c r="B295" t="s">
        <v>1002</v>
      </c>
      <c r="C295" t="s">
        <v>1003</v>
      </c>
      <c r="D295">
        <v>21401001</v>
      </c>
      <c r="E295">
        <v>1020200716029</v>
      </c>
      <c r="F295" t="s">
        <v>8214</v>
      </c>
      <c r="G295">
        <v>2</v>
      </c>
      <c r="H295" t="s">
        <v>8938</v>
      </c>
      <c r="I295" t="s">
        <v>8939</v>
      </c>
      <c r="J295" t="s">
        <v>8930</v>
      </c>
      <c r="K295" t="s">
        <v>8313</v>
      </c>
      <c r="L295" t="s">
        <v>8315</v>
      </c>
      <c r="M295" t="s">
        <v>1004</v>
      </c>
      <c r="N295" t="s">
        <v>321</v>
      </c>
    </row>
    <row r="296" spans="1:14" x14ac:dyDescent="0.25">
      <c r="A296">
        <v>214002492</v>
      </c>
      <c r="B296" t="s">
        <v>1044</v>
      </c>
      <c r="C296" t="s">
        <v>1045</v>
      </c>
      <c r="D296">
        <v>21401001</v>
      </c>
      <c r="E296">
        <v>1020200715270</v>
      </c>
      <c r="F296" t="s">
        <v>8214</v>
      </c>
      <c r="G296">
        <v>0</v>
      </c>
      <c r="H296" t="s">
        <v>8940</v>
      </c>
      <c r="I296" t="s">
        <v>8941</v>
      </c>
      <c r="J296" t="s">
        <v>8942</v>
      </c>
      <c r="K296" t="s">
        <v>8313</v>
      </c>
      <c r="L296" t="s">
        <v>8315</v>
      </c>
      <c r="M296" t="s">
        <v>1046</v>
      </c>
      <c r="N296" t="s">
        <v>321</v>
      </c>
    </row>
    <row r="297" spans="1:14" x14ac:dyDescent="0.25">
      <c r="A297">
        <v>214002502</v>
      </c>
      <c r="B297" t="s">
        <v>1025</v>
      </c>
      <c r="C297" t="s">
        <v>1026</v>
      </c>
      <c r="D297">
        <v>21401001</v>
      </c>
      <c r="E297">
        <v>1020200716250</v>
      </c>
      <c r="F297" t="s">
        <v>8214</v>
      </c>
      <c r="G297">
        <v>0</v>
      </c>
      <c r="H297" t="s">
        <v>8943</v>
      </c>
      <c r="I297" t="s">
        <v>8776</v>
      </c>
      <c r="J297" t="s">
        <v>8944</v>
      </c>
      <c r="K297" t="s">
        <v>8313</v>
      </c>
      <c r="L297" t="s">
        <v>8315</v>
      </c>
      <c r="M297" t="s">
        <v>1027</v>
      </c>
      <c r="N297" t="s">
        <v>321</v>
      </c>
    </row>
    <row r="298" spans="1:14" x14ac:dyDescent="0.25">
      <c r="A298">
        <v>214002982</v>
      </c>
      <c r="B298" t="s">
        <v>1005</v>
      </c>
      <c r="C298" t="s">
        <v>1006</v>
      </c>
      <c r="D298">
        <v>21401001</v>
      </c>
      <c r="E298">
        <v>1020200715842</v>
      </c>
      <c r="F298" t="s">
        <v>8214</v>
      </c>
      <c r="G298">
        <v>0</v>
      </c>
      <c r="H298" t="s">
        <v>8945</v>
      </c>
      <c r="I298" t="s">
        <v>8946</v>
      </c>
      <c r="J298" t="s">
        <v>8947</v>
      </c>
      <c r="K298" t="s">
        <v>8313</v>
      </c>
      <c r="L298" t="s">
        <v>8315</v>
      </c>
      <c r="M298" t="s">
        <v>1007</v>
      </c>
      <c r="N298" t="s">
        <v>414</v>
      </c>
    </row>
    <row r="299" spans="1:14" x14ac:dyDescent="0.25">
      <c r="A299">
        <v>214003055</v>
      </c>
      <c r="B299" t="s">
        <v>6970</v>
      </c>
      <c r="C299" t="s">
        <v>6307</v>
      </c>
      <c r="D299">
        <v>21401001</v>
      </c>
      <c r="E299">
        <v>1030201200810</v>
      </c>
      <c r="F299" t="s">
        <v>8214</v>
      </c>
      <c r="G299">
        <v>0</v>
      </c>
      <c r="H299" t="s">
        <v>8948</v>
      </c>
      <c r="I299" t="s">
        <v>8546</v>
      </c>
      <c r="J299" t="s">
        <v>8949</v>
      </c>
      <c r="K299" t="s">
        <v>8313</v>
      </c>
      <c r="L299" t="s">
        <v>8315</v>
      </c>
      <c r="M299" t="s">
        <v>8235</v>
      </c>
      <c r="N299" t="s">
        <v>325</v>
      </c>
    </row>
    <row r="300" spans="1:14" x14ac:dyDescent="0.25">
      <c r="A300">
        <v>214003070</v>
      </c>
      <c r="B300" t="s">
        <v>6961</v>
      </c>
      <c r="C300" t="s">
        <v>6962</v>
      </c>
      <c r="D300">
        <v>21401001</v>
      </c>
      <c r="E300">
        <v>1030201200831</v>
      </c>
      <c r="F300" t="s">
        <v>8214</v>
      </c>
      <c r="G300">
        <v>0</v>
      </c>
      <c r="H300" t="s">
        <v>8950</v>
      </c>
      <c r="I300" t="s">
        <v>8951</v>
      </c>
      <c r="J300" t="s">
        <v>8949</v>
      </c>
      <c r="K300" t="s">
        <v>8313</v>
      </c>
      <c r="L300" t="s">
        <v>8315</v>
      </c>
      <c r="M300" t="s">
        <v>6963</v>
      </c>
      <c r="N300" t="s">
        <v>325</v>
      </c>
    </row>
    <row r="301" spans="1:14" x14ac:dyDescent="0.25">
      <c r="A301">
        <v>214003168</v>
      </c>
      <c r="B301" t="s">
        <v>1041</v>
      </c>
      <c r="C301" t="s">
        <v>1042</v>
      </c>
      <c r="D301">
        <v>21401001</v>
      </c>
      <c r="E301">
        <v>1030201200920</v>
      </c>
      <c r="F301" t="s">
        <v>8214</v>
      </c>
      <c r="G301">
        <v>0</v>
      </c>
      <c r="H301" t="s">
        <v>8952</v>
      </c>
      <c r="I301" t="s">
        <v>8953</v>
      </c>
      <c r="J301" t="s">
        <v>8949</v>
      </c>
      <c r="K301" t="s">
        <v>8313</v>
      </c>
      <c r="L301" t="s">
        <v>8315</v>
      </c>
      <c r="M301" t="s">
        <v>1043</v>
      </c>
      <c r="N301" t="s">
        <v>566</v>
      </c>
    </row>
    <row r="302" spans="1:14" x14ac:dyDescent="0.25">
      <c r="A302">
        <v>214003182</v>
      </c>
      <c r="B302" t="s">
        <v>1018</v>
      </c>
      <c r="C302" t="s">
        <v>1019</v>
      </c>
      <c r="D302">
        <v>21401001</v>
      </c>
      <c r="E302">
        <v>1030201200941</v>
      </c>
      <c r="F302" t="s">
        <v>8214</v>
      </c>
      <c r="G302">
        <v>0</v>
      </c>
      <c r="H302" t="s">
        <v>8954</v>
      </c>
      <c r="I302" t="s">
        <v>8955</v>
      </c>
      <c r="J302" t="s">
        <v>8949</v>
      </c>
      <c r="K302" t="s">
        <v>8313</v>
      </c>
      <c r="L302" t="s">
        <v>8315</v>
      </c>
      <c r="M302" t="s">
        <v>1020</v>
      </c>
      <c r="N302" t="s">
        <v>473</v>
      </c>
    </row>
    <row r="303" spans="1:14" x14ac:dyDescent="0.25">
      <c r="A303">
        <v>214003217</v>
      </c>
      <c r="B303" t="s">
        <v>989</v>
      </c>
      <c r="C303" t="s">
        <v>990</v>
      </c>
      <c r="D303">
        <v>21401001</v>
      </c>
      <c r="E303">
        <v>1030201200974</v>
      </c>
      <c r="F303" t="s">
        <v>8214</v>
      </c>
      <c r="G303">
        <v>0</v>
      </c>
      <c r="H303" t="s">
        <v>8956</v>
      </c>
      <c r="I303" t="s">
        <v>8433</v>
      </c>
      <c r="J303" t="s">
        <v>8949</v>
      </c>
      <c r="K303" t="s">
        <v>8313</v>
      </c>
      <c r="L303" t="s">
        <v>8315</v>
      </c>
      <c r="M303" t="s">
        <v>991</v>
      </c>
      <c r="N303" t="s">
        <v>321</v>
      </c>
    </row>
    <row r="304" spans="1:14" x14ac:dyDescent="0.25">
      <c r="A304">
        <v>214003270</v>
      </c>
      <c r="B304" t="s">
        <v>986</v>
      </c>
      <c r="C304" t="s">
        <v>987</v>
      </c>
      <c r="D304">
        <v>21401001</v>
      </c>
      <c r="E304">
        <v>1030201201458</v>
      </c>
      <c r="F304" t="s">
        <v>8214</v>
      </c>
      <c r="G304">
        <v>0</v>
      </c>
      <c r="H304" t="s">
        <v>8957</v>
      </c>
      <c r="I304" t="s">
        <v>8939</v>
      </c>
      <c r="J304" t="s">
        <v>8426</v>
      </c>
      <c r="K304" t="s">
        <v>8313</v>
      </c>
      <c r="L304" t="s">
        <v>8315</v>
      </c>
      <c r="M304" t="s">
        <v>988</v>
      </c>
      <c r="N304" t="s">
        <v>414</v>
      </c>
    </row>
    <row r="305" spans="1:14" x14ac:dyDescent="0.25">
      <c r="A305">
        <v>214003471</v>
      </c>
      <c r="B305" t="s">
        <v>1028</v>
      </c>
      <c r="C305" t="s">
        <v>1029</v>
      </c>
      <c r="D305">
        <v>21401001</v>
      </c>
      <c r="E305">
        <v>1030201201227</v>
      </c>
      <c r="F305" t="s">
        <v>8214</v>
      </c>
      <c r="G305">
        <v>4</v>
      </c>
      <c r="H305" t="s">
        <v>8958</v>
      </c>
      <c r="I305" t="s">
        <v>8528</v>
      </c>
      <c r="J305" t="s">
        <v>8426</v>
      </c>
      <c r="K305" t="s">
        <v>8313</v>
      </c>
      <c r="L305" t="s">
        <v>8315</v>
      </c>
      <c r="M305" t="s">
        <v>1030</v>
      </c>
      <c r="N305" t="s">
        <v>414</v>
      </c>
    </row>
    <row r="306" spans="1:14" x14ac:dyDescent="0.25">
      <c r="A306">
        <v>214003520</v>
      </c>
      <c r="B306" t="s">
        <v>999</v>
      </c>
      <c r="C306" t="s">
        <v>1000</v>
      </c>
      <c r="D306">
        <v>21401001</v>
      </c>
      <c r="E306">
        <v>1030201201271</v>
      </c>
      <c r="F306" t="s">
        <v>8214</v>
      </c>
      <c r="G306">
        <v>0</v>
      </c>
      <c r="H306" t="s">
        <v>8959</v>
      </c>
      <c r="I306" t="s">
        <v>8960</v>
      </c>
      <c r="J306" t="s">
        <v>8426</v>
      </c>
      <c r="K306" t="s">
        <v>8313</v>
      </c>
      <c r="L306" t="s">
        <v>8839</v>
      </c>
      <c r="M306" t="s">
        <v>1001</v>
      </c>
      <c r="N306" t="s">
        <v>414</v>
      </c>
    </row>
    <row r="307" spans="1:14" x14ac:dyDescent="0.25">
      <c r="A307">
        <v>214003560</v>
      </c>
      <c r="B307" t="s">
        <v>6964</v>
      </c>
      <c r="C307" t="s">
        <v>6965</v>
      </c>
      <c r="D307">
        <v>21401001</v>
      </c>
      <c r="E307">
        <v>1030201201315</v>
      </c>
      <c r="F307" t="s">
        <v>8214</v>
      </c>
      <c r="G307">
        <v>2</v>
      </c>
      <c r="H307" t="s">
        <v>8961</v>
      </c>
      <c r="I307" t="s">
        <v>8384</v>
      </c>
      <c r="J307" t="s">
        <v>8426</v>
      </c>
      <c r="K307" t="s">
        <v>8313</v>
      </c>
      <c r="L307" t="s">
        <v>8315</v>
      </c>
      <c r="M307" t="s">
        <v>6966</v>
      </c>
      <c r="N307" t="s">
        <v>414</v>
      </c>
    </row>
    <row r="308" spans="1:14" x14ac:dyDescent="0.25">
      <c r="A308">
        <v>214003577</v>
      </c>
      <c r="B308" t="s">
        <v>6971</v>
      </c>
      <c r="C308" t="s">
        <v>6972</v>
      </c>
      <c r="D308">
        <v>21401001</v>
      </c>
      <c r="E308">
        <v>1030201201326</v>
      </c>
      <c r="F308" t="s">
        <v>8214</v>
      </c>
      <c r="G308">
        <v>1</v>
      </c>
      <c r="H308" t="s">
        <v>8962</v>
      </c>
      <c r="I308" t="s">
        <v>8963</v>
      </c>
      <c r="J308" t="s">
        <v>8426</v>
      </c>
      <c r="K308" t="s">
        <v>8313</v>
      </c>
      <c r="L308" t="s">
        <v>8315</v>
      </c>
      <c r="M308" t="s">
        <v>6973</v>
      </c>
      <c r="N308" t="s">
        <v>414</v>
      </c>
    </row>
    <row r="309" spans="1:14" x14ac:dyDescent="0.25">
      <c r="A309">
        <v>214003591</v>
      </c>
      <c r="B309" t="s">
        <v>6974</v>
      </c>
      <c r="C309" t="s">
        <v>6975</v>
      </c>
      <c r="D309">
        <v>21401001</v>
      </c>
      <c r="E309">
        <v>1030201201348</v>
      </c>
      <c r="F309" t="s">
        <v>8214</v>
      </c>
      <c r="G309">
        <v>1</v>
      </c>
      <c r="H309" t="s">
        <v>8964</v>
      </c>
      <c r="I309" t="s">
        <v>8965</v>
      </c>
      <c r="J309" t="s">
        <v>8426</v>
      </c>
      <c r="K309" t="s">
        <v>8313</v>
      </c>
      <c r="L309" t="s">
        <v>8315</v>
      </c>
      <c r="M309" t="s">
        <v>6976</v>
      </c>
      <c r="N309" t="s">
        <v>414</v>
      </c>
    </row>
    <row r="310" spans="1:14" x14ac:dyDescent="0.25">
      <c r="A310">
        <v>214003619</v>
      </c>
      <c r="B310" t="s">
        <v>992</v>
      </c>
      <c r="C310" t="s">
        <v>993</v>
      </c>
      <c r="D310">
        <v>21401001</v>
      </c>
      <c r="E310">
        <v>1030201201360</v>
      </c>
      <c r="F310" t="s">
        <v>8214</v>
      </c>
      <c r="G310">
        <v>0</v>
      </c>
      <c r="H310" t="s">
        <v>8966</v>
      </c>
      <c r="I310" t="s">
        <v>8967</v>
      </c>
      <c r="J310" t="s">
        <v>8426</v>
      </c>
      <c r="K310" t="s">
        <v>8313</v>
      </c>
      <c r="L310" t="s">
        <v>8315</v>
      </c>
      <c r="M310" t="s">
        <v>994</v>
      </c>
      <c r="N310" t="s">
        <v>995</v>
      </c>
    </row>
    <row r="311" spans="1:14" x14ac:dyDescent="0.25">
      <c r="A311">
        <v>214003640</v>
      </c>
      <c r="B311" t="s">
        <v>1021</v>
      </c>
      <c r="C311" t="s">
        <v>1022</v>
      </c>
      <c r="D311">
        <v>21401001</v>
      </c>
      <c r="E311">
        <v>1030201201392</v>
      </c>
      <c r="F311" t="s">
        <v>8214</v>
      </c>
      <c r="G311">
        <v>2</v>
      </c>
      <c r="H311" t="s">
        <v>8968</v>
      </c>
      <c r="I311" t="s">
        <v>8969</v>
      </c>
      <c r="J311" t="s">
        <v>8426</v>
      </c>
      <c r="K311" t="s">
        <v>8313</v>
      </c>
      <c r="L311" t="s">
        <v>8315</v>
      </c>
      <c r="M311" t="s">
        <v>1023</v>
      </c>
      <c r="N311" t="s">
        <v>921</v>
      </c>
    </row>
    <row r="312" spans="1:14" x14ac:dyDescent="0.25">
      <c r="A312">
        <v>214003665</v>
      </c>
      <c r="B312" t="s">
        <v>1034</v>
      </c>
      <c r="C312" t="s">
        <v>1035</v>
      </c>
      <c r="D312">
        <v>21401001</v>
      </c>
      <c r="E312">
        <v>1030201201414</v>
      </c>
      <c r="F312" t="s">
        <v>8214</v>
      </c>
      <c r="G312">
        <v>0</v>
      </c>
      <c r="H312" t="s">
        <v>8970</v>
      </c>
      <c r="I312" t="s">
        <v>8971</v>
      </c>
      <c r="J312" t="s">
        <v>8426</v>
      </c>
      <c r="K312" t="s">
        <v>8313</v>
      </c>
      <c r="L312" t="s">
        <v>8315</v>
      </c>
      <c r="M312" t="s">
        <v>1036</v>
      </c>
      <c r="N312" t="s">
        <v>1037</v>
      </c>
    </row>
    <row r="313" spans="1:14" x14ac:dyDescent="0.25">
      <c r="A313">
        <v>214003672</v>
      </c>
      <c r="B313" t="s">
        <v>1011</v>
      </c>
      <c r="C313" t="s">
        <v>1012</v>
      </c>
      <c r="D313">
        <v>21401001</v>
      </c>
      <c r="E313">
        <v>1030201201425</v>
      </c>
      <c r="F313" t="s">
        <v>8214</v>
      </c>
      <c r="G313">
        <v>0</v>
      </c>
      <c r="H313" t="s">
        <v>8928</v>
      </c>
      <c r="I313" t="s">
        <v>8625</v>
      </c>
      <c r="J313" t="s">
        <v>8426</v>
      </c>
      <c r="K313" t="s">
        <v>8313</v>
      </c>
      <c r="L313" t="s">
        <v>8315</v>
      </c>
      <c r="M313" t="s">
        <v>1013</v>
      </c>
      <c r="N313" t="s">
        <v>414</v>
      </c>
    </row>
    <row r="314" spans="1:14" x14ac:dyDescent="0.25">
      <c r="A314">
        <v>214003680</v>
      </c>
      <c r="B314" t="s">
        <v>996</v>
      </c>
      <c r="C314" t="s">
        <v>997</v>
      </c>
      <c r="D314">
        <v>21401001</v>
      </c>
      <c r="E314">
        <v>1030201201436</v>
      </c>
      <c r="F314" t="s">
        <v>8214</v>
      </c>
      <c r="G314">
        <v>0</v>
      </c>
      <c r="H314" t="s">
        <v>8972</v>
      </c>
      <c r="I314" t="s">
        <v>8960</v>
      </c>
      <c r="J314" t="s">
        <v>8426</v>
      </c>
      <c r="K314" t="s">
        <v>8313</v>
      </c>
      <c r="L314" t="s">
        <v>8315</v>
      </c>
      <c r="M314" t="s">
        <v>998</v>
      </c>
      <c r="N314" t="s">
        <v>414</v>
      </c>
    </row>
    <row r="315" spans="1:14" x14ac:dyDescent="0.25">
      <c r="A315">
        <v>214003697</v>
      </c>
      <c r="B315" t="s">
        <v>1014</v>
      </c>
      <c r="C315" t="s">
        <v>1015</v>
      </c>
      <c r="D315">
        <v>21401001</v>
      </c>
      <c r="E315">
        <v>1030201201447</v>
      </c>
      <c r="F315" t="s">
        <v>8214</v>
      </c>
      <c r="G315">
        <v>0</v>
      </c>
      <c r="H315" t="s">
        <v>8973</v>
      </c>
      <c r="I315" t="s">
        <v>8974</v>
      </c>
      <c r="J315" t="s">
        <v>8426</v>
      </c>
      <c r="K315" t="s">
        <v>8313</v>
      </c>
      <c r="L315" t="s">
        <v>8315</v>
      </c>
      <c r="M315" t="s">
        <v>1016</v>
      </c>
      <c r="N315" t="s">
        <v>1017</v>
      </c>
    </row>
    <row r="316" spans="1:14" x14ac:dyDescent="0.25">
      <c r="A316">
        <v>214005831</v>
      </c>
      <c r="B316" t="s">
        <v>6977</v>
      </c>
      <c r="C316" t="s">
        <v>6978</v>
      </c>
      <c r="D316">
        <v>21401001</v>
      </c>
      <c r="E316">
        <v>1110250000630</v>
      </c>
      <c r="F316" t="s">
        <v>8214</v>
      </c>
      <c r="G316">
        <v>0</v>
      </c>
      <c r="H316" t="s">
        <v>8975</v>
      </c>
      <c r="I316" t="s">
        <v>8976</v>
      </c>
      <c r="J316" t="s">
        <v>8977</v>
      </c>
      <c r="K316" t="s">
        <v>8313</v>
      </c>
      <c r="L316" t="s">
        <v>8315</v>
      </c>
      <c r="M316" t="s">
        <v>6979</v>
      </c>
      <c r="N316" t="s">
        <v>325</v>
      </c>
    </row>
    <row r="317" spans="1:14" x14ac:dyDescent="0.25">
      <c r="A317">
        <v>214005969</v>
      </c>
      <c r="B317" t="s">
        <v>983</v>
      </c>
      <c r="C317" t="s">
        <v>984</v>
      </c>
      <c r="D317">
        <v>21401001</v>
      </c>
      <c r="E317">
        <v>1150280009648</v>
      </c>
      <c r="F317" t="s">
        <v>8214</v>
      </c>
      <c r="G317">
        <v>0</v>
      </c>
      <c r="H317" t="s">
        <v>8978</v>
      </c>
      <c r="I317" t="s">
        <v>8670</v>
      </c>
      <c r="J317" t="s">
        <v>8979</v>
      </c>
      <c r="K317" t="s">
        <v>8313</v>
      </c>
      <c r="L317" t="s">
        <v>8315</v>
      </c>
      <c r="M317" t="s">
        <v>985</v>
      </c>
      <c r="N317" t="s">
        <v>321</v>
      </c>
    </row>
    <row r="318" spans="1:14" x14ac:dyDescent="0.25">
      <c r="A318">
        <v>216001007</v>
      </c>
      <c r="B318" t="s">
        <v>1179</v>
      </c>
      <c r="C318" t="s">
        <v>1180</v>
      </c>
      <c r="D318">
        <v>21601001</v>
      </c>
      <c r="E318">
        <v>1020200715402</v>
      </c>
      <c r="F318" t="s">
        <v>8214</v>
      </c>
      <c r="G318">
        <v>0</v>
      </c>
      <c r="H318" t="s">
        <v>8980</v>
      </c>
      <c r="I318" t="s">
        <v>8652</v>
      </c>
      <c r="J318" t="s">
        <v>8981</v>
      </c>
      <c r="K318" t="s">
        <v>8313</v>
      </c>
      <c r="L318" t="s">
        <v>8315</v>
      </c>
      <c r="M318" t="s">
        <v>1181</v>
      </c>
      <c r="N318" t="s">
        <v>430</v>
      </c>
    </row>
    <row r="319" spans="1:14" x14ac:dyDescent="0.25">
      <c r="A319">
        <v>216002258</v>
      </c>
      <c r="B319" t="s">
        <v>7982</v>
      </c>
      <c r="C319" t="s">
        <v>7983</v>
      </c>
      <c r="D319">
        <v>21601001</v>
      </c>
      <c r="E319">
        <v>1020200715655</v>
      </c>
      <c r="F319" t="s">
        <v>8214</v>
      </c>
      <c r="G319">
        <v>2</v>
      </c>
      <c r="H319" t="s">
        <v>8982</v>
      </c>
      <c r="I319" t="s">
        <v>8983</v>
      </c>
      <c r="J319" t="s">
        <v>8984</v>
      </c>
      <c r="K319" t="s">
        <v>8313</v>
      </c>
      <c r="L319" t="s">
        <v>8315</v>
      </c>
      <c r="M319" t="s">
        <v>7984</v>
      </c>
      <c r="N319" t="s">
        <v>325</v>
      </c>
    </row>
    <row r="320" spans="1:14" x14ac:dyDescent="0.25">
      <c r="A320">
        <v>216004230</v>
      </c>
      <c r="B320" t="s">
        <v>1167</v>
      </c>
      <c r="C320" t="s">
        <v>1168</v>
      </c>
      <c r="D320">
        <v>21601001</v>
      </c>
      <c r="E320">
        <v>1030201200138</v>
      </c>
      <c r="F320" t="s">
        <v>8214</v>
      </c>
      <c r="G320">
        <v>1</v>
      </c>
      <c r="H320" t="s">
        <v>8985</v>
      </c>
      <c r="I320" t="s">
        <v>8986</v>
      </c>
      <c r="J320" t="s">
        <v>8987</v>
      </c>
      <c r="K320" t="s">
        <v>8988</v>
      </c>
      <c r="L320" t="s">
        <v>8416</v>
      </c>
      <c r="M320" t="s">
        <v>1169</v>
      </c>
      <c r="N320" t="s">
        <v>414</v>
      </c>
    </row>
    <row r="321" spans="1:14" x14ac:dyDescent="0.25">
      <c r="A321">
        <v>216004255</v>
      </c>
      <c r="B321" t="s">
        <v>1143</v>
      </c>
      <c r="C321" t="s">
        <v>1144</v>
      </c>
      <c r="D321">
        <v>21601001</v>
      </c>
      <c r="E321">
        <v>1030201200150</v>
      </c>
      <c r="F321" t="s">
        <v>8214</v>
      </c>
      <c r="G321">
        <v>5</v>
      </c>
      <c r="H321" t="s">
        <v>8989</v>
      </c>
      <c r="I321" t="s">
        <v>8990</v>
      </c>
      <c r="J321" t="s">
        <v>8987</v>
      </c>
      <c r="K321" t="s">
        <v>8313</v>
      </c>
      <c r="L321" t="s">
        <v>8315</v>
      </c>
      <c r="M321" t="s">
        <v>1145</v>
      </c>
      <c r="N321" t="s">
        <v>414</v>
      </c>
    </row>
    <row r="322" spans="1:14" x14ac:dyDescent="0.25">
      <c r="A322">
        <v>216004470</v>
      </c>
      <c r="B322" t="s">
        <v>1182</v>
      </c>
      <c r="C322" t="s">
        <v>1183</v>
      </c>
      <c r="D322">
        <v>21601001</v>
      </c>
      <c r="E322">
        <v>1030201200370</v>
      </c>
      <c r="F322" t="s">
        <v>8214</v>
      </c>
      <c r="G322">
        <v>2</v>
      </c>
      <c r="H322" t="s">
        <v>8991</v>
      </c>
      <c r="I322" t="s">
        <v>8992</v>
      </c>
      <c r="J322" t="s">
        <v>8993</v>
      </c>
      <c r="K322" t="s">
        <v>8313</v>
      </c>
      <c r="L322" t="s">
        <v>8315</v>
      </c>
      <c r="M322" t="s">
        <v>1184</v>
      </c>
      <c r="N322" t="s">
        <v>414</v>
      </c>
    </row>
    <row r="323" spans="1:14" x14ac:dyDescent="0.25">
      <c r="A323">
        <v>216004488</v>
      </c>
      <c r="B323" t="s">
        <v>1188</v>
      </c>
      <c r="C323" t="s">
        <v>1189</v>
      </c>
      <c r="D323">
        <v>21601001</v>
      </c>
      <c r="E323">
        <v>1030201200380</v>
      </c>
      <c r="F323" t="s">
        <v>8214</v>
      </c>
      <c r="G323">
        <v>1</v>
      </c>
      <c r="H323" t="s">
        <v>8994</v>
      </c>
      <c r="I323" t="s">
        <v>8995</v>
      </c>
      <c r="J323" t="s">
        <v>8993</v>
      </c>
      <c r="K323" t="s">
        <v>8313</v>
      </c>
      <c r="L323" t="s">
        <v>8315</v>
      </c>
      <c r="M323" t="s">
        <v>1190</v>
      </c>
      <c r="N323" t="s">
        <v>414</v>
      </c>
    </row>
    <row r="324" spans="1:14" x14ac:dyDescent="0.25">
      <c r="A324">
        <v>216004495</v>
      </c>
      <c r="B324" t="s">
        <v>1170</v>
      </c>
      <c r="C324" t="s">
        <v>1171</v>
      </c>
      <c r="D324">
        <v>21601001</v>
      </c>
      <c r="E324">
        <v>1030201200391</v>
      </c>
      <c r="F324" t="s">
        <v>8214</v>
      </c>
      <c r="G324">
        <v>8</v>
      </c>
      <c r="H324" t="s">
        <v>8996</v>
      </c>
      <c r="I324" t="s">
        <v>8719</v>
      </c>
      <c r="J324" t="s">
        <v>8993</v>
      </c>
      <c r="K324" t="s">
        <v>8313</v>
      </c>
      <c r="L324" t="s">
        <v>8315</v>
      </c>
      <c r="M324" t="s">
        <v>1172</v>
      </c>
      <c r="N324" t="s">
        <v>414</v>
      </c>
    </row>
    <row r="325" spans="1:14" x14ac:dyDescent="0.25">
      <c r="A325">
        <v>216004664</v>
      </c>
      <c r="B325" t="s">
        <v>1152</v>
      </c>
      <c r="C325" t="s">
        <v>1153</v>
      </c>
      <c r="D325">
        <v>21601001</v>
      </c>
      <c r="E325">
        <v>1030201200567</v>
      </c>
      <c r="F325" t="s">
        <v>8214</v>
      </c>
      <c r="G325">
        <v>2</v>
      </c>
      <c r="H325" t="s">
        <v>8997</v>
      </c>
      <c r="I325" t="s">
        <v>8998</v>
      </c>
      <c r="J325" t="s">
        <v>8949</v>
      </c>
      <c r="K325" t="s">
        <v>8313</v>
      </c>
      <c r="L325" t="s">
        <v>8315</v>
      </c>
      <c r="M325" t="s">
        <v>1154</v>
      </c>
      <c r="N325" t="s">
        <v>321</v>
      </c>
    </row>
    <row r="326" spans="1:14" x14ac:dyDescent="0.25">
      <c r="A326">
        <v>216004671</v>
      </c>
      <c r="B326" t="s">
        <v>1164</v>
      </c>
      <c r="C326" t="s">
        <v>1165</v>
      </c>
      <c r="D326">
        <v>21601001</v>
      </c>
      <c r="E326">
        <v>1030201200578</v>
      </c>
      <c r="F326" t="s">
        <v>8214</v>
      </c>
      <c r="G326">
        <v>3</v>
      </c>
      <c r="H326" t="s">
        <v>8999</v>
      </c>
      <c r="I326" t="s">
        <v>8690</v>
      </c>
      <c r="J326" t="s">
        <v>8949</v>
      </c>
      <c r="K326" t="s">
        <v>8313</v>
      </c>
      <c r="L326" t="s">
        <v>8315</v>
      </c>
      <c r="M326" t="s">
        <v>1166</v>
      </c>
      <c r="N326" t="s">
        <v>321</v>
      </c>
    </row>
    <row r="327" spans="1:14" x14ac:dyDescent="0.25">
      <c r="A327">
        <v>216004696</v>
      </c>
      <c r="B327" t="s">
        <v>1140</v>
      </c>
      <c r="C327" t="s">
        <v>1141</v>
      </c>
      <c r="D327">
        <v>21601001</v>
      </c>
      <c r="E327">
        <v>1030201200590</v>
      </c>
      <c r="F327" t="s">
        <v>8214</v>
      </c>
      <c r="G327">
        <v>2</v>
      </c>
      <c r="H327" t="s">
        <v>9000</v>
      </c>
      <c r="I327" t="s">
        <v>8998</v>
      </c>
      <c r="J327" t="s">
        <v>8949</v>
      </c>
      <c r="K327" t="s">
        <v>8313</v>
      </c>
      <c r="L327" t="s">
        <v>8315</v>
      </c>
      <c r="M327" t="s">
        <v>1142</v>
      </c>
      <c r="N327" t="s">
        <v>321</v>
      </c>
    </row>
    <row r="328" spans="1:14" x14ac:dyDescent="0.25">
      <c r="A328">
        <v>216004706</v>
      </c>
      <c r="B328" t="s">
        <v>1149</v>
      </c>
      <c r="C328" t="s">
        <v>1150</v>
      </c>
      <c r="D328">
        <v>21601001</v>
      </c>
      <c r="E328">
        <v>1030201200600</v>
      </c>
      <c r="F328" t="s">
        <v>8214</v>
      </c>
      <c r="G328">
        <v>1</v>
      </c>
      <c r="H328" t="s">
        <v>9001</v>
      </c>
      <c r="I328" t="s">
        <v>8690</v>
      </c>
      <c r="J328" t="s">
        <v>8949</v>
      </c>
      <c r="K328" t="s">
        <v>8313</v>
      </c>
      <c r="L328" t="s">
        <v>8315</v>
      </c>
      <c r="M328" t="s">
        <v>1151</v>
      </c>
      <c r="N328" t="s">
        <v>321</v>
      </c>
    </row>
    <row r="329" spans="1:14" x14ac:dyDescent="0.25">
      <c r="A329">
        <v>216004738</v>
      </c>
      <c r="B329" t="s">
        <v>1155</v>
      </c>
      <c r="C329" t="s">
        <v>1156</v>
      </c>
      <c r="D329">
        <v>21601001</v>
      </c>
      <c r="E329">
        <v>1030201200633</v>
      </c>
      <c r="F329" t="s">
        <v>8214</v>
      </c>
      <c r="G329">
        <v>3</v>
      </c>
      <c r="H329" t="s">
        <v>9002</v>
      </c>
      <c r="I329" t="s">
        <v>8690</v>
      </c>
      <c r="J329" t="s">
        <v>8949</v>
      </c>
      <c r="K329" t="s">
        <v>8313</v>
      </c>
      <c r="L329" t="s">
        <v>8315</v>
      </c>
      <c r="M329" t="s">
        <v>1157</v>
      </c>
      <c r="N329" t="s">
        <v>321</v>
      </c>
    </row>
    <row r="330" spans="1:14" x14ac:dyDescent="0.25">
      <c r="A330">
        <v>216004752</v>
      </c>
      <c r="B330" t="s">
        <v>1185</v>
      </c>
      <c r="C330" t="s">
        <v>1186</v>
      </c>
      <c r="D330">
        <v>21601001</v>
      </c>
      <c r="E330">
        <v>1030201200655</v>
      </c>
      <c r="F330" t="s">
        <v>8214</v>
      </c>
      <c r="G330">
        <v>3</v>
      </c>
      <c r="H330" t="s">
        <v>9003</v>
      </c>
      <c r="I330" t="s">
        <v>9004</v>
      </c>
      <c r="J330" t="s">
        <v>8949</v>
      </c>
      <c r="K330" t="s">
        <v>8313</v>
      </c>
      <c r="L330" t="s">
        <v>8315</v>
      </c>
      <c r="M330" t="s">
        <v>1187</v>
      </c>
      <c r="N330" t="s">
        <v>321</v>
      </c>
    </row>
    <row r="331" spans="1:14" x14ac:dyDescent="0.25">
      <c r="A331">
        <v>216004784</v>
      </c>
      <c r="B331" t="s">
        <v>1161</v>
      </c>
      <c r="C331" t="s">
        <v>1162</v>
      </c>
      <c r="D331">
        <v>21601001</v>
      </c>
      <c r="E331">
        <v>1030201200699</v>
      </c>
      <c r="F331" t="s">
        <v>8214</v>
      </c>
      <c r="G331">
        <v>2</v>
      </c>
      <c r="H331" t="s">
        <v>9005</v>
      </c>
      <c r="I331" t="s">
        <v>9006</v>
      </c>
      <c r="J331" t="s">
        <v>8949</v>
      </c>
      <c r="K331" t="s">
        <v>8313</v>
      </c>
      <c r="L331" t="s">
        <v>8315</v>
      </c>
      <c r="M331" t="s">
        <v>1163</v>
      </c>
      <c r="N331" t="s">
        <v>321</v>
      </c>
    </row>
    <row r="332" spans="1:14" x14ac:dyDescent="0.25">
      <c r="A332">
        <v>216004791</v>
      </c>
      <c r="B332" t="s">
        <v>1146</v>
      </c>
      <c r="C332" t="s">
        <v>1147</v>
      </c>
      <c r="D332">
        <v>21601001</v>
      </c>
      <c r="E332">
        <v>1030201200700</v>
      </c>
      <c r="F332" t="s">
        <v>8214</v>
      </c>
      <c r="G332">
        <v>2</v>
      </c>
      <c r="H332" t="s">
        <v>9007</v>
      </c>
      <c r="I332" t="s">
        <v>9008</v>
      </c>
      <c r="J332" t="s">
        <v>8949</v>
      </c>
      <c r="K332" t="s">
        <v>8313</v>
      </c>
      <c r="L332" t="s">
        <v>8315</v>
      </c>
      <c r="M332" t="s">
        <v>1148</v>
      </c>
      <c r="N332" t="s">
        <v>321</v>
      </c>
    </row>
    <row r="333" spans="1:14" x14ac:dyDescent="0.25">
      <c r="A333">
        <v>216004840</v>
      </c>
      <c r="B333" t="s">
        <v>1173</v>
      </c>
      <c r="C333" t="s">
        <v>1174</v>
      </c>
      <c r="D333">
        <v>21601001</v>
      </c>
      <c r="E333">
        <v>1030201200754</v>
      </c>
      <c r="F333" t="s">
        <v>8214</v>
      </c>
      <c r="G333">
        <v>5</v>
      </c>
      <c r="H333" t="s">
        <v>9009</v>
      </c>
      <c r="I333" t="s">
        <v>9010</v>
      </c>
      <c r="J333" t="s">
        <v>8949</v>
      </c>
      <c r="K333" t="s">
        <v>8313</v>
      </c>
      <c r="L333" t="s">
        <v>8315</v>
      </c>
      <c r="M333" t="s">
        <v>1175</v>
      </c>
      <c r="N333" t="s">
        <v>321</v>
      </c>
    </row>
    <row r="334" spans="1:14" x14ac:dyDescent="0.25">
      <c r="A334">
        <v>216004858</v>
      </c>
      <c r="B334" t="s">
        <v>1158</v>
      </c>
      <c r="C334" t="s">
        <v>1159</v>
      </c>
      <c r="D334">
        <v>21601001</v>
      </c>
      <c r="E334">
        <v>1030201200765</v>
      </c>
      <c r="F334" t="s">
        <v>8214</v>
      </c>
      <c r="G334">
        <v>0</v>
      </c>
      <c r="H334" t="s">
        <v>9011</v>
      </c>
      <c r="I334" t="s">
        <v>8690</v>
      </c>
      <c r="J334" t="s">
        <v>8949</v>
      </c>
      <c r="K334" t="s">
        <v>8313</v>
      </c>
      <c r="L334" t="s">
        <v>8315</v>
      </c>
      <c r="M334" t="s">
        <v>1160</v>
      </c>
      <c r="N334" t="s">
        <v>321</v>
      </c>
    </row>
    <row r="335" spans="1:14" x14ac:dyDescent="0.25">
      <c r="A335">
        <v>216004872</v>
      </c>
      <c r="B335" t="s">
        <v>1137</v>
      </c>
      <c r="C335" t="s">
        <v>1138</v>
      </c>
      <c r="D335">
        <v>21601001</v>
      </c>
      <c r="E335">
        <v>1030201200787</v>
      </c>
      <c r="F335" t="s">
        <v>8214</v>
      </c>
      <c r="G335">
        <v>2</v>
      </c>
      <c r="H335" t="s">
        <v>9012</v>
      </c>
      <c r="I335" t="s">
        <v>9013</v>
      </c>
      <c r="J335" t="s">
        <v>8949</v>
      </c>
      <c r="K335" t="s">
        <v>8313</v>
      </c>
      <c r="L335" t="s">
        <v>8315</v>
      </c>
      <c r="M335" t="s">
        <v>1139</v>
      </c>
      <c r="N335" t="s">
        <v>321</v>
      </c>
    </row>
    <row r="336" spans="1:14" x14ac:dyDescent="0.25">
      <c r="A336">
        <v>216007376</v>
      </c>
      <c r="B336" t="s">
        <v>1176</v>
      </c>
      <c r="C336" t="s">
        <v>1177</v>
      </c>
      <c r="D336">
        <v>21601001</v>
      </c>
      <c r="E336">
        <v>1150280049798</v>
      </c>
      <c r="F336" t="s">
        <v>8214</v>
      </c>
      <c r="G336">
        <v>0</v>
      </c>
      <c r="H336" t="s">
        <v>9014</v>
      </c>
      <c r="I336" t="s">
        <v>9015</v>
      </c>
      <c r="J336" t="s">
        <v>9016</v>
      </c>
      <c r="K336" t="s">
        <v>8313</v>
      </c>
      <c r="L336" t="s">
        <v>8315</v>
      </c>
      <c r="M336" t="s">
        <v>1178</v>
      </c>
      <c r="N336" t="s">
        <v>321</v>
      </c>
    </row>
    <row r="337" spans="1:14" x14ac:dyDescent="0.25">
      <c r="A337">
        <v>217001747</v>
      </c>
      <c r="B337" t="s">
        <v>2550</v>
      </c>
      <c r="C337" t="s">
        <v>2551</v>
      </c>
      <c r="D337">
        <v>21701001</v>
      </c>
      <c r="E337">
        <v>1020200734069</v>
      </c>
      <c r="F337" t="s">
        <v>8214</v>
      </c>
      <c r="G337">
        <v>0</v>
      </c>
      <c r="H337" t="s">
        <v>9017</v>
      </c>
      <c r="I337" t="s">
        <v>9018</v>
      </c>
      <c r="J337" t="s">
        <v>9019</v>
      </c>
      <c r="K337" t="s">
        <v>8313</v>
      </c>
      <c r="L337" t="s">
        <v>8315</v>
      </c>
      <c r="M337" t="s">
        <v>2552</v>
      </c>
      <c r="N337" t="s">
        <v>430</v>
      </c>
    </row>
    <row r="338" spans="1:14" x14ac:dyDescent="0.25">
      <c r="A338">
        <v>217002719</v>
      </c>
      <c r="B338" t="s">
        <v>2553</v>
      </c>
      <c r="C338" t="s">
        <v>2554</v>
      </c>
      <c r="D338">
        <v>21701001</v>
      </c>
      <c r="E338">
        <v>1020200734894</v>
      </c>
      <c r="F338" t="s">
        <v>8214</v>
      </c>
      <c r="G338">
        <v>1</v>
      </c>
      <c r="H338" t="s">
        <v>9020</v>
      </c>
      <c r="I338" t="s">
        <v>9021</v>
      </c>
      <c r="J338" t="s">
        <v>9022</v>
      </c>
      <c r="K338" t="s">
        <v>8313</v>
      </c>
      <c r="L338" t="s">
        <v>8315</v>
      </c>
      <c r="M338" t="s">
        <v>2555</v>
      </c>
      <c r="N338" t="s">
        <v>321</v>
      </c>
    </row>
    <row r="339" spans="1:14" x14ac:dyDescent="0.25">
      <c r="A339">
        <v>217003159</v>
      </c>
      <c r="B339" t="s">
        <v>2522</v>
      </c>
      <c r="C339" t="s">
        <v>2523</v>
      </c>
      <c r="D339">
        <v>21701001</v>
      </c>
      <c r="E339">
        <v>1020200734355</v>
      </c>
      <c r="F339" t="s">
        <v>8214</v>
      </c>
      <c r="G339">
        <v>0</v>
      </c>
      <c r="H339" t="s">
        <v>9023</v>
      </c>
      <c r="I339" t="s">
        <v>8436</v>
      </c>
      <c r="J339" t="s">
        <v>9022</v>
      </c>
      <c r="K339" t="s">
        <v>8313</v>
      </c>
      <c r="L339" t="s">
        <v>8315</v>
      </c>
      <c r="M339" t="s">
        <v>2524</v>
      </c>
      <c r="N339" t="s">
        <v>321</v>
      </c>
    </row>
    <row r="340" spans="1:14" x14ac:dyDescent="0.25">
      <c r="A340">
        <v>217003208</v>
      </c>
      <c r="B340" t="s">
        <v>2529</v>
      </c>
      <c r="C340" t="s">
        <v>2530</v>
      </c>
      <c r="D340">
        <v>21701001</v>
      </c>
      <c r="E340">
        <v>1020200734388</v>
      </c>
      <c r="F340" t="s">
        <v>8214</v>
      </c>
      <c r="G340">
        <v>0</v>
      </c>
      <c r="H340" t="s">
        <v>9024</v>
      </c>
      <c r="I340" t="s">
        <v>8934</v>
      </c>
      <c r="J340" t="s">
        <v>9022</v>
      </c>
      <c r="K340" t="s">
        <v>8934</v>
      </c>
      <c r="L340" t="s">
        <v>8416</v>
      </c>
      <c r="M340" t="s">
        <v>2531</v>
      </c>
      <c r="N340" t="s">
        <v>321</v>
      </c>
    </row>
    <row r="341" spans="1:14" x14ac:dyDescent="0.25">
      <c r="A341">
        <v>217003222</v>
      </c>
      <c r="B341" t="s">
        <v>2538</v>
      </c>
      <c r="C341" t="s">
        <v>2539</v>
      </c>
      <c r="D341">
        <v>21701001</v>
      </c>
      <c r="E341">
        <v>1020200734377</v>
      </c>
      <c r="F341" t="s">
        <v>8214</v>
      </c>
      <c r="G341">
        <v>0</v>
      </c>
      <c r="H341" t="s">
        <v>9025</v>
      </c>
      <c r="I341" t="s">
        <v>9026</v>
      </c>
      <c r="J341" t="s">
        <v>9022</v>
      </c>
      <c r="K341" t="s">
        <v>8313</v>
      </c>
      <c r="L341" t="s">
        <v>8315</v>
      </c>
      <c r="M341" t="s">
        <v>2540</v>
      </c>
      <c r="N341" t="s">
        <v>321</v>
      </c>
    </row>
    <row r="342" spans="1:14" x14ac:dyDescent="0.25">
      <c r="A342">
        <v>217003254</v>
      </c>
      <c r="B342" t="s">
        <v>2510</v>
      </c>
      <c r="C342" t="s">
        <v>2511</v>
      </c>
      <c r="D342">
        <v>21701001</v>
      </c>
      <c r="E342">
        <v>1020200734971</v>
      </c>
      <c r="F342" t="s">
        <v>8214</v>
      </c>
      <c r="G342">
        <v>4</v>
      </c>
      <c r="H342" t="s">
        <v>9027</v>
      </c>
      <c r="I342" t="s">
        <v>9028</v>
      </c>
      <c r="J342" t="s">
        <v>9022</v>
      </c>
      <c r="K342" t="s">
        <v>8313</v>
      </c>
      <c r="L342" t="s">
        <v>8315</v>
      </c>
      <c r="M342" t="s">
        <v>2512</v>
      </c>
      <c r="N342" t="s">
        <v>321</v>
      </c>
    </row>
    <row r="343" spans="1:14" x14ac:dyDescent="0.25">
      <c r="A343">
        <v>217003261</v>
      </c>
      <c r="B343" t="s">
        <v>2556</v>
      </c>
      <c r="C343" t="s">
        <v>2557</v>
      </c>
      <c r="D343">
        <v>21701001</v>
      </c>
      <c r="E343">
        <v>1020200734300</v>
      </c>
      <c r="F343" t="s">
        <v>8214</v>
      </c>
      <c r="G343">
        <v>1</v>
      </c>
      <c r="H343" t="s">
        <v>9029</v>
      </c>
      <c r="I343" t="s">
        <v>9030</v>
      </c>
      <c r="J343" t="s">
        <v>9022</v>
      </c>
      <c r="K343" t="s">
        <v>8313</v>
      </c>
      <c r="L343" t="s">
        <v>8315</v>
      </c>
      <c r="M343" t="s">
        <v>2558</v>
      </c>
      <c r="N343" t="s">
        <v>2528</v>
      </c>
    </row>
    <row r="344" spans="1:14" x14ac:dyDescent="0.25">
      <c r="A344">
        <v>217003279</v>
      </c>
      <c r="B344" t="s">
        <v>2513</v>
      </c>
      <c r="C344" t="s">
        <v>2514</v>
      </c>
      <c r="D344">
        <v>21701001</v>
      </c>
      <c r="E344">
        <v>1020200734839</v>
      </c>
      <c r="F344" t="s">
        <v>8214</v>
      </c>
      <c r="G344">
        <v>2</v>
      </c>
      <c r="H344" t="s">
        <v>9031</v>
      </c>
      <c r="I344" t="s">
        <v>9032</v>
      </c>
      <c r="J344" t="s">
        <v>9022</v>
      </c>
      <c r="K344" t="s">
        <v>8313</v>
      </c>
      <c r="L344" t="s">
        <v>8315</v>
      </c>
      <c r="M344" t="s">
        <v>2515</v>
      </c>
      <c r="N344" t="s">
        <v>321</v>
      </c>
    </row>
    <row r="345" spans="1:14" x14ac:dyDescent="0.25">
      <c r="A345">
        <v>217003374</v>
      </c>
      <c r="B345" t="s">
        <v>2516</v>
      </c>
      <c r="C345" t="s">
        <v>2517</v>
      </c>
      <c r="D345">
        <v>21701001</v>
      </c>
      <c r="E345">
        <v>1020200734828</v>
      </c>
      <c r="F345" t="s">
        <v>8214</v>
      </c>
      <c r="G345">
        <v>5</v>
      </c>
      <c r="H345" t="s">
        <v>9033</v>
      </c>
      <c r="I345" t="s">
        <v>8643</v>
      </c>
      <c r="J345" t="s">
        <v>9022</v>
      </c>
      <c r="K345" t="s">
        <v>8313</v>
      </c>
      <c r="L345" t="s">
        <v>8315</v>
      </c>
      <c r="M345" t="s">
        <v>2518</v>
      </c>
      <c r="N345" t="s">
        <v>321</v>
      </c>
    </row>
    <row r="346" spans="1:14" x14ac:dyDescent="0.25">
      <c r="A346">
        <v>217003399</v>
      </c>
      <c r="B346" t="s">
        <v>2519</v>
      </c>
      <c r="C346" t="s">
        <v>2520</v>
      </c>
      <c r="D346">
        <v>21701001</v>
      </c>
      <c r="E346">
        <v>1020200734564</v>
      </c>
      <c r="F346" t="s">
        <v>8214</v>
      </c>
      <c r="G346">
        <v>0</v>
      </c>
      <c r="H346" t="s">
        <v>9034</v>
      </c>
      <c r="I346" t="s">
        <v>8643</v>
      </c>
      <c r="J346" t="s">
        <v>9035</v>
      </c>
      <c r="K346" t="s">
        <v>8313</v>
      </c>
      <c r="L346" t="s">
        <v>8315</v>
      </c>
      <c r="M346" t="s">
        <v>2521</v>
      </c>
      <c r="N346" t="s">
        <v>321</v>
      </c>
    </row>
    <row r="347" spans="1:14" x14ac:dyDescent="0.25">
      <c r="A347">
        <v>217003455</v>
      </c>
      <c r="B347" t="s">
        <v>2525</v>
      </c>
      <c r="C347" t="s">
        <v>2526</v>
      </c>
      <c r="D347">
        <v>21701001</v>
      </c>
      <c r="E347">
        <v>1020200734608</v>
      </c>
      <c r="F347" t="s">
        <v>8214</v>
      </c>
      <c r="G347">
        <v>2</v>
      </c>
      <c r="H347" t="s">
        <v>9036</v>
      </c>
      <c r="I347" t="s">
        <v>9037</v>
      </c>
      <c r="J347" t="s">
        <v>9022</v>
      </c>
      <c r="K347" t="s">
        <v>8313</v>
      </c>
      <c r="L347" t="s">
        <v>8315</v>
      </c>
      <c r="M347" t="s">
        <v>2527</v>
      </c>
      <c r="N347" t="s">
        <v>2528</v>
      </c>
    </row>
    <row r="348" spans="1:14" x14ac:dyDescent="0.25">
      <c r="A348">
        <v>217003462</v>
      </c>
      <c r="B348" t="s">
        <v>2532</v>
      </c>
      <c r="C348" t="s">
        <v>2533</v>
      </c>
      <c r="D348">
        <v>21701001</v>
      </c>
      <c r="E348">
        <v>1020200734872</v>
      </c>
      <c r="F348" t="s">
        <v>8214</v>
      </c>
      <c r="G348">
        <v>0</v>
      </c>
      <c r="H348" t="s">
        <v>9038</v>
      </c>
      <c r="I348" t="s">
        <v>8399</v>
      </c>
      <c r="J348" t="s">
        <v>9022</v>
      </c>
      <c r="K348" t="s">
        <v>8399</v>
      </c>
      <c r="L348" t="s">
        <v>8416</v>
      </c>
      <c r="M348" t="s">
        <v>2534</v>
      </c>
      <c r="N348" t="s">
        <v>345</v>
      </c>
    </row>
    <row r="349" spans="1:14" x14ac:dyDescent="0.25">
      <c r="A349">
        <v>217003470</v>
      </c>
      <c r="B349" t="s">
        <v>2535</v>
      </c>
      <c r="C349" t="s">
        <v>2536</v>
      </c>
      <c r="D349">
        <v>21701001</v>
      </c>
      <c r="E349">
        <v>1020200734454</v>
      </c>
      <c r="F349" t="s">
        <v>8214</v>
      </c>
      <c r="G349">
        <v>0</v>
      </c>
      <c r="H349" t="s">
        <v>9039</v>
      </c>
      <c r="I349" t="s">
        <v>9040</v>
      </c>
      <c r="J349" t="s">
        <v>9022</v>
      </c>
      <c r="K349" t="s">
        <v>8313</v>
      </c>
      <c r="L349" t="s">
        <v>8315</v>
      </c>
      <c r="M349" t="s">
        <v>2537</v>
      </c>
      <c r="N349" t="s">
        <v>321</v>
      </c>
    </row>
    <row r="350" spans="1:14" x14ac:dyDescent="0.25">
      <c r="A350">
        <v>217003494</v>
      </c>
      <c r="B350" t="s">
        <v>2541</v>
      </c>
      <c r="C350" t="s">
        <v>2542</v>
      </c>
      <c r="D350">
        <v>21701001</v>
      </c>
      <c r="E350">
        <v>1020200734399</v>
      </c>
      <c r="F350" t="s">
        <v>8214</v>
      </c>
      <c r="G350">
        <v>1</v>
      </c>
      <c r="H350" t="s">
        <v>9041</v>
      </c>
      <c r="I350" t="s">
        <v>9042</v>
      </c>
      <c r="J350" t="s">
        <v>9043</v>
      </c>
      <c r="K350" t="s">
        <v>8313</v>
      </c>
      <c r="L350" t="s">
        <v>8315</v>
      </c>
      <c r="M350" t="s">
        <v>2543</v>
      </c>
      <c r="N350" t="s">
        <v>321</v>
      </c>
    </row>
    <row r="351" spans="1:14" x14ac:dyDescent="0.25">
      <c r="A351">
        <v>217003906</v>
      </c>
      <c r="B351" t="s">
        <v>2559</v>
      </c>
      <c r="C351" t="s">
        <v>2560</v>
      </c>
      <c r="D351">
        <v>21701001</v>
      </c>
      <c r="E351">
        <v>1020200734950</v>
      </c>
      <c r="F351" t="s">
        <v>8214</v>
      </c>
      <c r="G351">
        <v>0</v>
      </c>
      <c r="H351" t="s">
        <v>9044</v>
      </c>
      <c r="I351" t="s">
        <v>9045</v>
      </c>
      <c r="J351" t="s">
        <v>9022</v>
      </c>
      <c r="K351" t="s">
        <v>8313</v>
      </c>
      <c r="L351" t="s">
        <v>8315</v>
      </c>
      <c r="M351" t="s">
        <v>2561</v>
      </c>
      <c r="N351" t="s">
        <v>414</v>
      </c>
    </row>
    <row r="352" spans="1:14" x14ac:dyDescent="0.25">
      <c r="A352">
        <v>217003913</v>
      </c>
      <c r="B352" t="s">
        <v>2547</v>
      </c>
      <c r="C352" t="s">
        <v>2548</v>
      </c>
      <c r="D352">
        <v>21701001</v>
      </c>
      <c r="E352">
        <v>1020200734916</v>
      </c>
      <c r="F352" t="s">
        <v>8214</v>
      </c>
      <c r="G352">
        <v>0</v>
      </c>
      <c r="H352" t="s">
        <v>9046</v>
      </c>
      <c r="I352" t="s">
        <v>8440</v>
      </c>
      <c r="J352" t="s">
        <v>9022</v>
      </c>
      <c r="K352" t="s">
        <v>8313</v>
      </c>
      <c r="L352" t="s">
        <v>8315</v>
      </c>
      <c r="M352" t="s">
        <v>2549</v>
      </c>
      <c r="N352" t="s">
        <v>414</v>
      </c>
    </row>
    <row r="353" spans="1:14" x14ac:dyDescent="0.25">
      <c r="A353">
        <v>217005854</v>
      </c>
      <c r="B353" t="s">
        <v>2568</v>
      </c>
      <c r="C353" t="s">
        <v>2569</v>
      </c>
      <c r="D353">
        <v>21701001</v>
      </c>
      <c r="E353">
        <v>1090271000016</v>
      </c>
      <c r="F353" t="s">
        <v>8214</v>
      </c>
      <c r="G353">
        <v>0</v>
      </c>
      <c r="H353" t="s">
        <v>9047</v>
      </c>
      <c r="I353" t="s">
        <v>8387</v>
      </c>
      <c r="J353" t="s">
        <v>9048</v>
      </c>
      <c r="K353" t="s">
        <v>8313</v>
      </c>
      <c r="L353" t="s">
        <v>8315</v>
      </c>
      <c r="M353" t="s">
        <v>2570</v>
      </c>
      <c r="N353" t="s">
        <v>321</v>
      </c>
    </row>
    <row r="354" spans="1:14" x14ac:dyDescent="0.25">
      <c r="A354">
        <v>217005861</v>
      </c>
      <c r="B354" t="s">
        <v>2565</v>
      </c>
      <c r="C354" t="s">
        <v>2566</v>
      </c>
      <c r="D354">
        <v>21701001</v>
      </c>
      <c r="E354">
        <v>1090271000027</v>
      </c>
      <c r="F354" t="s">
        <v>8214</v>
      </c>
      <c r="G354">
        <v>0</v>
      </c>
      <c r="H354" t="s">
        <v>9049</v>
      </c>
      <c r="I354" t="s">
        <v>9050</v>
      </c>
      <c r="J354" t="s">
        <v>9048</v>
      </c>
      <c r="K354" t="s">
        <v>8313</v>
      </c>
      <c r="L354" t="s">
        <v>8315</v>
      </c>
      <c r="M354" t="s">
        <v>2567</v>
      </c>
      <c r="N354" t="s">
        <v>321</v>
      </c>
    </row>
    <row r="355" spans="1:14" x14ac:dyDescent="0.25">
      <c r="A355">
        <v>217006061</v>
      </c>
      <c r="B355" t="s">
        <v>2562</v>
      </c>
      <c r="C355" t="s">
        <v>2563</v>
      </c>
      <c r="D355">
        <v>21701001</v>
      </c>
      <c r="E355">
        <v>1090271000720</v>
      </c>
      <c r="F355" t="s">
        <v>8214</v>
      </c>
      <c r="G355">
        <v>0</v>
      </c>
      <c r="H355" t="s">
        <v>9051</v>
      </c>
      <c r="I355" t="s">
        <v>8882</v>
      </c>
      <c r="J355" t="s">
        <v>9052</v>
      </c>
      <c r="K355" t="s">
        <v>8313</v>
      </c>
      <c r="L355" t="s">
        <v>8315</v>
      </c>
      <c r="M355" t="s">
        <v>2564</v>
      </c>
      <c r="N355" t="s">
        <v>473</v>
      </c>
    </row>
    <row r="356" spans="1:14" x14ac:dyDescent="0.25">
      <c r="A356">
        <v>217007273</v>
      </c>
      <c r="B356" t="s">
        <v>2544</v>
      </c>
      <c r="C356" t="s">
        <v>2545</v>
      </c>
      <c r="D356">
        <v>21701001</v>
      </c>
      <c r="E356">
        <v>1190280028982</v>
      </c>
      <c r="F356" t="s">
        <v>8214</v>
      </c>
      <c r="G356">
        <v>0</v>
      </c>
      <c r="H356" t="s">
        <v>9053</v>
      </c>
      <c r="I356" t="s">
        <v>8592</v>
      </c>
      <c r="J356" t="s">
        <v>9054</v>
      </c>
      <c r="K356" t="s">
        <v>8313</v>
      </c>
      <c r="L356" t="s">
        <v>8315</v>
      </c>
      <c r="M356" t="s">
        <v>2546</v>
      </c>
      <c r="N356" t="s">
        <v>414</v>
      </c>
    </row>
    <row r="357" spans="1:14" x14ac:dyDescent="0.25">
      <c r="A357">
        <v>217007347</v>
      </c>
      <c r="B357" t="s">
        <v>2571</v>
      </c>
      <c r="C357" t="s">
        <v>2572</v>
      </c>
      <c r="D357">
        <v>21701001</v>
      </c>
      <c r="E357">
        <v>1190280056581</v>
      </c>
      <c r="F357" t="s">
        <v>8214</v>
      </c>
      <c r="G357">
        <v>0</v>
      </c>
      <c r="H357" t="s">
        <v>9055</v>
      </c>
      <c r="I357" t="s">
        <v>9056</v>
      </c>
      <c r="J357" t="s">
        <v>9057</v>
      </c>
      <c r="K357" t="s">
        <v>8313</v>
      </c>
      <c r="L357" t="s">
        <v>8315</v>
      </c>
      <c r="M357" t="s">
        <v>2573</v>
      </c>
      <c r="N357" t="s">
        <v>414</v>
      </c>
    </row>
    <row r="358" spans="1:14" x14ac:dyDescent="0.25">
      <c r="A358">
        <v>218000182</v>
      </c>
      <c r="B358" t="s">
        <v>6878</v>
      </c>
      <c r="C358" t="s">
        <v>6879</v>
      </c>
      <c r="D358">
        <v>21801001</v>
      </c>
      <c r="E358">
        <v>1030202046632</v>
      </c>
      <c r="F358" t="s">
        <v>8214</v>
      </c>
      <c r="G358">
        <v>0</v>
      </c>
      <c r="H358" t="s">
        <v>9058</v>
      </c>
      <c r="I358" t="s">
        <v>8310</v>
      </c>
      <c r="J358" t="s">
        <v>9059</v>
      </c>
      <c r="K358" t="s">
        <v>8313</v>
      </c>
      <c r="L358" t="s">
        <v>8315</v>
      </c>
      <c r="M358" t="s">
        <v>6880</v>
      </c>
      <c r="N358" t="s">
        <v>430</v>
      </c>
    </row>
    <row r="359" spans="1:14" x14ac:dyDescent="0.25">
      <c r="A359">
        <v>218000425</v>
      </c>
      <c r="B359" t="s">
        <v>1206</v>
      </c>
      <c r="C359" t="s">
        <v>1207</v>
      </c>
      <c r="D359">
        <v>21801001</v>
      </c>
      <c r="E359">
        <v>1020201626279</v>
      </c>
      <c r="F359" t="s">
        <v>8214</v>
      </c>
      <c r="G359">
        <v>4</v>
      </c>
      <c r="H359" t="s">
        <v>9060</v>
      </c>
      <c r="I359" t="s">
        <v>8310</v>
      </c>
      <c r="J359" t="s">
        <v>9061</v>
      </c>
      <c r="K359" t="s">
        <v>8313</v>
      </c>
      <c r="L359" t="s">
        <v>8315</v>
      </c>
      <c r="M359" t="s">
        <v>8236</v>
      </c>
      <c r="N359" t="s">
        <v>325</v>
      </c>
    </row>
    <row r="360" spans="1:14" x14ac:dyDescent="0.25">
      <c r="A360">
        <v>218000873</v>
      </c>
      <c r="B360" t="s">
        <v>6872</v>
      </c>
      <c r="C360" t="s">
        <v>6873</v>
      </c>
      <c r="D360">
        <v>21801001</v>
      </c>
      <c r="E360">
        <v>1030202045895</v>
      </c>
      <c r="F360" t="s">
        <v>8214</v>
      </c>
      <c r="G360">
        <v>7</v>
      </c>
      <c r="H360" t="s">
        <v>9062</v>
      </c>
      <c r="I360" t="s">
        <v>8310</v>
      </c>
      <c r="J360" t="s">
        <v>9061</v>
      </c>
      <c r="K360" t="s">
        <v>8313</v>
      </c>
      <c r="L360" t="s">
        <v>8315</v>
      </c>
      <c r="M360" t="s">
        <v>6874</v>
      </c>
      <c r="N360" t="s">
        <v>321</v>
      </c>
    </row>
    <row r="361" spans="1:14" x14ac:dyDescent="0.25">
      <c r="A361">
        <v>218002006</v>
      </c>
      <c r="B361" t="s">
        <v>1214</v>
      </c>
      <c r="C361" t="s">
        <v>1215</v>
      </c>
      <c r="D361">
        <v>21801001</v>
      </c>
      <c r="E361">
        <v>1030202043882</v>
      </c>
      <c r="F361" t="s">
        <v>8214</v>
      </c>
      <c r="G361">
        <v>0</v>
      </c>
      <c r="H361" t="s">
        <v>9063</v>
      </c>
      <c r="I361" t="s">
        <v>8310</v>
      </c>
      <c r="J361" t="s">
        <v>9061</v>
      </c>
      <c r="K361" t="s">
        <v>8313</v>
      </c>
      <c r="L361" t="s">
        <v>8315</v>
      </c>
      <c r="M361" t="s">
        <v>1216</v>
      </c>
      <c r="N361" t="s">
        <v>321</v>
      </c>
    </row>
    <row r="362" spans="1:14" x14ac:dyDescent="0.25">
      <c r="A362">
        <v>218002045</v>
      </c>
      <c r="B362" t="s">
        <v>1203</v>
      </c>
      <c r="C362" t="s">
        <v>1204</v>
      </c>
      <c r="D362">
        <v>21801001</v>
      </c>
      <c r="E362">
        <v>1030202044740</v>
      </c>
      <c r="F362" t="s">
        <v>8214</v>
      </c>
      <c r="G362">
        <v>2</v>
      </c>
      <c r="H362" t="s">
        <v>9064</v>
      </c>
      <c r="I362" t="s">
        <v>8310</v>
      </c>
      <c r="J362" t="s">
        <v>9061</v>
      </c>
      <c r="K362" t="s">
        <v>8313</v>
      </c>
      <c r="L362" t="s">
        <v>8315</v>
      </c>
      <c r="M362" t="s">
        <v>1205</v>
      </c>
      <c r="N362" t="s">
        <v>321</v>
      </c>
    </row>
    <row r="363" spans="1:14" x14ac:dyDescent="0.25">
      <c r="A363">
        <v>218002052</v>
      </c>
      <c r="B363" t="s">
        <v>1211</v>
      </c>
      <c r="C363" t="s">
        <v>1212</v>
      </c>
      <c r="D363">
        <v>21801001</v>
      </c>
      <c r="E363">
        <v>1030202046027</v>
      </c>
      <c r="F363" t="s">
        <v>8214</v>
      </c>
      <c r="G363">
        <v>2</v>
      </c>
      <c r="H363" t="s">
        <v>9065</v>
      </c>
      <c r="I363" t="s">
        <v>8310</v>
      </c>
      <c r="J363" t="s">
        <v>9061</v>
      </c>
      <c r="K363" t="s">
        <v>8313</v>
      </c>
      <c r="L363" t="s">
        <v>8315</v>
      </c>
      <c r="M363" t="s">
        <v>1213</v>
      </c>
      <c r="N363" t="s">
        <v>321</v>
      </c>
    </row>
    <row r="364" spans="1:14" x14ac:dyDescent="0.25">
      <c r="A364">
        <v>218002101</v>
      </c>
      <c r="B364" t="s">
        <v>1220</v>
      </c>
      <c r="C364" t="s">
        <v>1221</v>
      </c>
      <c r="D364">
        <v>21801001</v>
      </c>
      <c r="E364">
        <v>1030202045510</v>
      </c>
      <c r="F364" t="s">
        <v>8214</v>
      </c>
      <c r="G364">
        <v>0</v>
      </c>
      <c r="H364" t="s">
        <v>9066</v>
      </c>
      <c r="I364" t="s">
        <v>8310</v>
      </c>
      <c r="J364" t="s">
        <v>9061</v>
      </c>
      <c r="K364" t="s">
        <v>8313</v>
      </c>
      <c r="L364" t="s">
        <v>8315</v>
      </c>
      <c r="M364" t="s">
        <v>1222</v>
      </c>
      <c r="N364" t="s">
        <v>321</v>
      </c>
    </row>
    <row r="365" spans="1:14" x14ac:dyDescent="0.25">
      <c r="A365">
        <v>218002158</v>
      </c>
      <c r="B365" t="s">
        <v>1200</v>
      </c>
      <c r="C365" t="s">
        <v>1201</v>
      </c>
      <c r="D365">
        <v>21801001</v>
      </c>
      <c r="E365">
        <v>1030202045466</v>
      </c>
      <c r="F365" t="s">
        <v>8214</v>
      </c>
      <c r="G365">
        <v>3</v>
      </c>
      <c r="H365" t="s">
        <v>9067</v>
      </c>
      <c r="I365" t="s">
        <v>8310</v>
      </c>
      <c r="J365" t="s">
        <v>9061</v>
      </c>
      <c r="K365" t="s">
        <v>8313</v>
      </c>
      <c r="L365" t="s">
        <v>8315</v>
      </c>
      <c r="M365" t="s">
        <v>1202</v>
      </c>
      <c r="N365" t="s">
        <v>321</v>
      </c>
    </row>
    <row r="366" spans="1:14" x14ac:dyDescent="0.25">
      <c r="A366">
        <v>218002197</v>
      </c>
      <c r="B366" t="s">
        <v>1194</v>
      </c>
      <c r="C366" t="s">
        <v>1195</v>
      </c>
      <c r="D366">
        <v>21801001</v>
      </c>
      <c r="E366">
        <v>1030202045940</v>
      </c>
      <c r="F366" t="s">
        <v>8214</v>
      </c>
      <c r="G366">
        <v>0</v>
      </c>
      <c r="H366" t="s">
        <v>9068</v>
      </c>
      <c r="I366" t="s">
        <v>8310</v>
      </c>
      <c r="J366" t="s">
        <v>9061</v>
      </c>
      <c r="K366" t="s">
        <v>8313</v>
      </c>
      <c r="L366" t="s">
        <v>8315</v>
      </c>
      <c r="M366" t="s">
        <v>1196</v>
      </c>
      <c r="N366" t="s">
        <v>325</v>
      </c>
    </row>
    <row r="367" spans="1:14" x14ac:dyDescent="0.25">
      <c r="A367">
        <v>218002207</v>
      </c>
      <c r="B367" t="s">
        <v>1229</v>
      </c>
      <c r="C367" t="s">
        <v>1230</v>
      </c>
      <c r="D367">
        <v>21801001</v>
      </c>
      <c r="E367">
        <v>1030202045972</v>
      </c>
      <c r="F367" t="s">
        <v>8214</v>
      </c>
      <c r="G367">
        <v>2</v>
      </c>
      <c r="H367" t="s">
        <v>9069</v>
      </c>
      <c r="I367" t="s">
        <v>9070</v>
      </c>
      <c r="J367" t="s">
        <v>9061</v>
      </c>
      <c r="K367" t="s">
        <v>8313</v>
      </c>
      <c r="L367" t="s">
        <v>8315</v>
      </c>
      <c r="M367" t="s">
        <v>1231</v>
      </c>
      <c r="N367" t="s">
        <v>321</v>
      </c>
    </row>
    <row r="368" spans="1:14" x14ac:dyDescent="0.25">
      <c r="A368">
        <v>218002239</v>
      </c>
      <c r="B368" t="s">
        <v>6867</v>
      </c>
      <c r="C368" t="s">
        <v>6868</v>
      </c>
      <c r="D368">
        <v>21801001</v>
      </c>
      <c r="E368">
        <v>1030202044883</v>
      </c>
      <c r="F368" t="s">
        <v>8214</v>
      </c>
      <c r="G368">
        <v>0</v>
      </c>
      <c r="H368" t="s">
        <v>9071</v>
      </c>
      <c r="I368" t="s">
        <v>8310</v>
      </c>
      <c r="J368" t="s">
        <v>9061</v>
      </c>
      <c r="K368" t="s">
        <v>8313</v>
      </c>
      <c r="L368" t="s">
        <v>8315</v>
      </c>
      <c r="M368" t="s">
        <v>6869</v>
      </c>
      <c r="N368" t="s">
        <v>321</v>
      </c>
    </row>
    <row r="369" spans="1:14" x14ac:dyDescent="0.25">
      <c r="A369">
        <v>218002302</v>
      </c>
      <c r="B369" t="s">
        <v>6875</v>
      </c>
      <c r="C369" t="s">
        <v>6876</v>
      </c>
      <c r="D369">
        <v>21801001</v>
      </c>
      <c r="E369">
        <v>1030202045961</v>
      </c>
      <c r="F369" t="s">
        <v>8214</v>
      </c>
      <c r="G369">
        <v>0</v>
      </c>
      <c r="H369" t="s">
        <v>9072</v>
      </c>
      <c r="I369" t="s">
        <v>8310</v>
      </c>
      <c r="J369" t="s">
        <v>9073</v>
      </c>
      <c r="K369" t="s">
        <v>8313</v>
      </c>
      <c r="L369" t="s">
        <v>8315</v>
      </c>
      <c r="M369" t="s">
        <v>6877</v>
      </c>
      <c r="N369" t="s">
        <v>2487</v>
      </c>
    </row>
    <row r="370" spans="1:14" x14ac:dyDescent="0.25">
      <c r="A370">
        <v>218002327</v>
      </c>
      <c r="B370" t="s">
        <v>1223</v>
      </c>
      <c r="C370" t="s">
        <v>1224</v>
      </c>
      <c r="D370">
        <v>21801001</v>
      </c>
      <c r="E370">
        <v>1030202045994</v>
      </c>
      <c r="F370" t="s">
        <v>8214</v>
      </c>
      <c r="G370">
        <v>0</v>
      </c>
      <c r="H370" t="s">
        <v>9074</v>
      </c>
      <c r="I370" t="s">
        <v>8310</v>
      </c>
      <c r="J370" t="s">
        <v>9075</v>
      </c>
      <c r="K370" t="s">
        <v>8313</v>
      </c>
      <c r="L370" t="s">
        <v>8315</v>
      </c>
      <c r="M370" t="s">
        <v>1225</v>
      </c>
      <c r="N370" t="s">
        <v>321</v>
      </c>
    </row>
    <row r="371" spans="1:14" x14ac:dyDescent="0.25">
      <c r="A371">
        <v>218002359</v>
      </c>
      <c r="B371" t="s">
        <v>6864</v>
      </c>
      <c r="C371" t="s">
        <v>6865</v>
      </c>
      <c r="D371">
        <v>21801001</v>
      </c>
      <c r="E371">
        <v>1030202045246</v>
      </c>
      <c r="F371" t="s">
        <v>8214</v>
      </c>
      <c r="G371">
        <v>0</v>
      </c>
      <c r="H371" t="s">
        <v>9076</v>
      </c>
      <c r="I371" t="s">
        <v>8310</v>
      </c>
      <c r="J371" t="s">
        <v>9061</v>
      </c>
      <c r="K371" t="s">
        <v>8313</v>
      </c>
      <c r="L371" t="s">
        <v>8315</v>
      </c>
      <c r="M371" t="s">
        <v>6866</v>
      </c>
      <c r="N371" t="s">
        <v>321</v>
      </c>
    </row>
    <row r="372" spans="1:14" x14ac:dyDescent="0.25">
      <c r="A372">
        <v>218002380</v>
      </c>
      <c r="B372" t="s">
        <v>1208</v>
      </c>
      <c r="C372" t="s">
        <v>1209</v>
      </c>
      <c r="D372">
        <v>21801001</v>
      </c>
      <c r="E372">
        <v>1030202045500</v>
      </c>
      <c r="F372" t="s">
        <v>8214</v>
      </c>
      <c r="G372">
        <v>0</v>
      </c>
      <c r="H372" t="s">
        <v>9077</v>
      </c>
      <c r="I372" t="s">
        <v>8310</v>
      </c>
      <c r="J372" t="s">
        <v>9078</v>
      </c>
      <c r="K372" t="s">
        <v>8313</v>
      </c>
      <c r="L372" t="s">
        <v>8315</v>
      </c>
      <c r="M372" t="s">
        <v>1210</v>
      </c>
      <c r="N372" t="s">
        <v>556</v>
      </c>
    </row>
    <row r="373" spans="1:14" x14ac:dyDescent="0.25">
      <c r="A373">
        <v>218002503</v>
      </c>
      <c r="B373" t="s">
        <v>1232</v>
      </c>
      <c r="C373" t="s">
        <v>1233</v>
      </c>
      <c r="D373">
        <v>21801001</v>
      </c>
      <c r="E373">
        <v>1030202046456</v>
      </c>
      <c r="F373" t="s">
        <v>8214</v>
      </c>
      <c r="G373">
        <v>0</v>
      </c>
      <c r="H373" t="s">
        <v>9079</v>
      </c>
      <c r="I373" t="s">
        <v>8310</v>
      </c>
      <c r="J373" t="s">
        <v>8704</v>
      </c>
      <c r="K373" t="s">
        <v>8313</v>
      </c>
      <c r="L373" t="s">
        <v>8315</v>
      </c>
      <c r="M373" t="s">
        <v>1234</v>
      </c>
      <c r="N373" t="s">
        <v>700</v>
      </c>
    </row>
    <row r="374" spans="1:14" x14ac:dyDescent="0.25">
      <c r="A374">
        <v>218002599</v>
      </c>
      <c r="B374" t="s">
        <v>6881</v>
      </c>
      <c r="C374" t="s">
        <v>6882</v>
      </c>
      <c r="D374">
        <v>21801001</v>
      </c>
      <c r="E374">
        <v>1030202045830</v>
      </c>
      <c r="F374" t="s">
        <v>8214</v>
      </c>
      <c r="G374">
        <v>0</v>
      </c>
      <c r="H374" t="s">
        <v>9080</v>
      </c>
      <c r="I374" t="s">
        <v>8310</v>
      </c>
      <c r="J374" t="s">
        <v>9061</v>
      </c>
      <c r="K374" t="s">
        <v>8313</v>
      </c>
      <c r="L374" t="s">
        <v>8315</v>
      </c>
      <c r="M374" t="s">
        <v>6883</v>
      </c>
      <c r="N374" t="s">
        <v>321</v>
      </c>
    </row>
    <row r="375" spans="1:14" x14ac:dyDescent="0.25">
      <c r="A375">
        <v>218002800</v>
      </c>
      <c r="B375" t="s">
        <v>1197</v>
      </c>
      <c r="C375" t="s">
        <v>1198</v>
      </c>
      <c r="D375">
        <v>21801001</v>
      </c>
      <c r="E375">
        <v>1030202045543</v>
      </c>
      <c r="F375" t="s">
        <v>8214</v>
      </c>
      <c r="G375">
        <v>0</v>
      </c>
      <c r="H375" t="s">
        <v>9081</v>
      </c>
      <c r="I375" t="s">
        <v>8310</v>
      </c>
      <c r="J375" t="s">
        <v>9082</v>
      </c>
      <c r="K375" t="s">
        <v>8313</v>
      </c>
      <c r="L375" t="s">
        <v>8315</v>
      </c>
      <c r="M375" t="s">
        <v>1199</v>
      </c>
      <c r="N375" t="s">
        <v>549</v>
      </c>
    </row>
    <row r="376" spans="1:14" x14ac:dyDescent="0.25">
      <c r="A376">
        <v>218002888</v>
      </c>
      <c r="B376" t="s">
        <v>1217</v>
      </c>
      <c r="C376" t="s">
        <v>1218</v>
      </c>
      <c r="D376">
        <v>21801001</v>
      </c>
      <c r="E376">
        <v>1030202045763</v>
      </c>
      <c r="F376" t="s">
        <v>8214</v>
      </c>
      <c r="G376">
        <v>0</v>
      </c>
      <c r="H376" t="s">
        <v>9083</v>
      </c>
      <c r="I376" t="s">
        <v>8310</v>
      </c>
      <c r="J376" t="s">
        <v>9084</v>
      </c>
      <c r="K376" t="s">
        <v>8313</v>
      </c>
      <c r="L376" t="s">
        <v>8315</v>
      </c>
      <c r="M376" t="s">
        <v>1219</v>
      </c>
      <c r="N376" t="s">
        <v>700</v>
      </c>
    </row>
    <row r="377" spans="1:14" x14ac:dyDescent="0.25">
      <c r="A377">
        <v>218002920</v>
      </c>
      <c r="B377" t="s">
        <v>1235</v>
      </c>
      <c r="C377" t="s">
        <v>1236</v>
      </c>
      <c r="D377">
        <v>21801001</v>
      </c>
      <c r="E377">
        <v>1030202045323</v>
      </c>
      <c r="F377" t="s">
        <v>8214</v>
      </c>
      <c r="G377">
        <v>0</v>
      </c>
      <c r="H377" t="s">
        <v>9085</v>
      </c>
      <c r="I377" t="s">
        <v>8310</v>
      </c>
      <c r="J377" t="s">
        <v>9084</v>
      </c>
      <c r="K377" t="s">
        <v>8313</v>
      </c>
      <c r="L377" t="s">
        <v>8315</v>
      </c>
      <c r="M377" t="s">
        <v>1237</v>
      </c>
      <c r="N377" t="s">
        <v>1238</v>
      </c>
    </row>
    <row r="378" spans="1:14" x14ac:dyDescent="0.25">
      <c r="A378">
        <v>218004290</v>
      </c>
      <c r="B378" t="s">
        <v>1191</v>
      </c>
      <c r="C378" t="s">
        <v>1192</v>
      </c>
      <c r="D378">
        <v>21801001</v>
      </c>
      <c r="E378">
        <v>1100256000767</v>
      </c>
      <c r="F378" t="s">
        <v>8214</v>
      </c>
      <c r="G378">
        <v>0</v>
      </c>
      <c r="H378" t="s">
        <v>9086</v>
      </c>
      <c r="I378" t="s">
        <v>8310</v>
      </c>
      <c r="J378" t="s">
        <v>9087</v>
      </c>
      <c r="K378" t="s">
        <v>8313</v>
      </c>
      <c r="L378" t="s">
        <v>8315</v>
      </c>
      <c r="M378" t="s">
        <v>1193</v>
      </c>
      <c r="N378" t="s">
        <v>321</v>
      </c>
    </row>
    <row r="379" spans="1:14" x14ac:dyDescent="0.25">
      <c r="A379">
        <v>218004300</v>
      </c>
      <c r="B379" t="s">
        <v>6870</v>
      </c>
      <c r="C379" t="s">
        <v>6871</v>
      </c>
      <c r="D379">
        <v>21801001</v>
      </c>
      <c r="E379">
        <v>1100256000811</v>
      </c>
      <c r="F379" t="s">
        <v>8214</v>
      </c>
      <c r="G379">
        <v>0</v>
      </c>
      <c r="H379" t="s">
        <v>9088</v>
      </c>
      <c r="I379" t="s">
        <v>8310</v>
      </c>
      <c r="J379" t="s">
        <v>9089</v>
      </c>
      <c r="K379" t="s">
        <v>8313</v>
      </c>
      <c r="L379" t="s">
        <v>8315</v>
      </c>
      <c r="M379" t="s">
        <v>8237</v>
      </c>
      <c r="N379" t="s">
        <v>325</v>
      </c>
    </row>
    <row r="380" spans="1:14" x14ac:dyDescent="0.25">
      <c r="A380">
        <v>218995629</v>
      </c>
      <c r="B380" t="s">
        <v>1226</v>
      </c>
      <c r="C380" t="s">
        <v>1227</v>
      </c>
      <c r="D380">
        <v>21801001</v>
      </c>
      <c r="E380">
        <v>1190280045746</v>
      </c>
      <c r="F380" t="s">
        <v>8214</v>
      </c>
      <c r="G380">
        <v>0</v>
      </c>
      <c r="H380" t="s">
        <v>9090</v>
      </c>
      <c r="I380" t="s">
        <v>8310</v>
      </c>
      <c r="J380" t="s">
        <v>9091</v>
      </c>
      <c r="K380" t="s">
        <v>8313</v>
      </c>
      <c r="L380" t="s">
        <v>8315</v>
      </c>
      <c r="M380" t="s">
        <v>1228</v>
      </c>
      <c r="N380" t="s">
        <v>321</v>
      </c>
    </row>
    <row r="381" spans="1:14" x14ac:dyDescent="0.25">
      <c r="A381">
        <v>219000869</v>
      </c>
      <c r="B381" t="s">
        <v>4939</v>
      </c>
      <c r="C381" t="s">
        <v>4940</v>
      </c>
      <c r="D381">
        <v>21901001</v>
      </c>
      <c r="E381">
        <v>1020201251080</v>
      </c>
      <c r="F381" t="s">
        <v>8214</v>
      </c>
      <c r="G381">
        <v>0</v>
      </c>
      <c r="H381" t="s">
        <v>9092</v>
      </c>
      <c r="I381" t="s">
        <v>9093</v>
      </c>
      <c r="J381" t="s">
        <v>9094</v>
      </c>
      <c r="K381" t="s">
        <v>8313</v>
      </c>
      <c r="L381" t="s">
        <v>8315</v>
      </c>
      <c r="M381" t="s">
        <v>4941</v>
      </c>
      <c r="N381" t="s">
        <v>430</v>
      </c>
    </row>
    <row r="382" spans="1:14" x14ac:dyDescent="0.25">
      <c r="A382">
        <v>219003299</v>
      </c>
      <c r="B382" t="s">
        <v>4927</v>
      </c>
      <c r="C382" t="s">
        <v>4928</v>
      </c>
      <c r="D382">
        <v>21901001</v>
      </c>
      <c r="E382">
        <v>1020201250190</v>
      </c>
      <c r="F382" t="s">
        <v>8214</v>
      </c>
      <c r="G382">
        <v>0</v>
      </c>
      <c r="H382" t="s">
        <v>9095</v>
      </c>
      <c r="I382" t="s">
        <v>9096</v>
      </c>
      <c r="J382" t="s">
        <v>9097</v>
      </c>
      <c r="K382" t="s">
        <v>8313</v>
      </c>
      <c r="L382" t="s">
        <v>8315</v>
      </c>
      <c r="M382" t="s">
        <v>4929</v>
      </c>
      <c r="N382" t="s">
        <v>321</v>
      </c>
    </row>
    <row r="383" spans="1:14" x14ac:dyDescent="0.25">
      <c r="A383">
        <v>219004045</v>
      </c>
      <c r="B383" t="s">
        <v>6679</v>
      </c>
      <c r="C383" t="s">
        <v>6680</v>
      </c>
      <c r="D383">
        <v>21901001</v>
      </c>
      <c r="E383">
        <v>1020201254941</v>
      </c>
      <c r="F383" t="s">
        <v>8214</v>
      </c>
      <c r="G383">
        <v>0</v>
      </c>
      <c r="H383" t="s">
        <v>9098</v>
      </c>
      <c r="I383" t="s">
        <v>9099</v>
      </c>
      <c r="J383" t="s">
        <v>8586</v>
      </c>
      <c r="K383" t="s">
        <v>8313</v>
      </c>
      <c r="L383" t="s">
        <v>8315</v>
      </c>
      <c r="M383" t="s">
        <v>6681</v>
      </c>
      <c r="N383" t="s">
        <v>921</v>
      </c>
    </row>
    <row r="384" spans="1:14" x14ac:dyDescent="0.25">
      <c r="A384">
        <v>219004060</v>
      </c>
      <c r="B384" t="s">
        <v>4909</v>
      </c>
      <c r="C384" t="s">
        <v>4910</v>
      </c>
      <c r="D384">
        <v>21901001</v>
      </c>
      <c r="E384">
        <v>1020201252158</v>
      </c>
      <c r="F384" t="s">
        <v>8214</v>
      </c>
      <c r="G384">
        <v>1</v>
      </c>
      <c r="H384" t="s">
        <v>9100</v>
      </c>
      <c r="I384" t="s">
        <v>8630</v>
      </c>
      <c r="J384" t="s">
        <v>9101</v>
      </c>
      <c r="K384" t="s">
        <v>8313</v>
      </c>
      <c r="L384" t="s">
        <v>8315</v>
      </c>
      <c r="M384" t="s">
        <v>4911</v>
      </c>
      <c r="N384" t="s">
        <v>325</v>
      </c>
    </row>
    <row r="385" spans="1:14" x14ac:dyDescent="0.25">
      <c r="A385">
        <v>219004084</v>
      </c>
      <c r="B385" t="s">
        <v>4921</v>
      </c>
      <c r="C385" t="s">
        <v>4922</v>
      </c>
      <c r="D385">
        <v>21901001</v>
      </c>
      <c r="E385">
        <v>1020201255348</v>
      </c>
      <c r="F385" t="s">
        <v>8214</v>
      </c>
      <c r="G385">
        <v>0</v>
      </c>
      <c r="H385" t="s">
        <v>9102</v>
      </c>
      <c r="I385" t="s">
        <v>9103</v>
      </c>
      <c r="J385" t="s">
        <v>9104</v>
      </c>
      <c r="K385" t="s">
        <v>8313</v>
      </c>
      <c r="L385" t="s">
        <v>8315</v>
      </c>
      <c r="M385" t="s">
        <v>4923</v>
      </c>
      <c r="N385" t="s">
        <v>566</v>
      </c>
    </row>
    <row r="386" spans="1:14" x14ac:dyDescent="0.25">
      <c r="A386">
        <v>219004101</v>
      </c>
      <c r="B386" t="s">
        <v>4936</v>
      </c>
      <c r="C386" t="s">
        <v>4937</v>
      </c>
      <c r="D386">
        <v>21901001</v>
      </c>
      <c r="E386">
        <v>1020201254820</v>
      </c>
      <c r="F386" t="s">
        <v>8214</v>
      </c>
      <c r="G386">
        <v>3</v>
      </c>
      <c r="H386" t="s">
        <v>9105</v>
      </c>
      <c r="I386" t="s">
        <v>9106</v>
      </c>
      <c r="J386" t="s">
        <v>9107</v>
      </c>
      <c r="K386" t="s">
        <v>8313</v>
      </c>
      <c r="L386" t="s">
        <v>8315</v>
      </c>
      <c r="M386" t="s">
        <v>4938</v>
      </c>
      <c r="N386" t="s">
        <v>321</v>
      </c>
    </row>
    <row r="387" spans="1:14" x14ac:dyDescent="0.25">
      <c r="A387">
        <v>219004140</v>
      </c>
      <c r="B387" t="s">
        <v>4898</v>
      </c>
      <c r="C387" t="s">
        <v>4899</v>
      </c>
      <c r="D387">
        <v>21901001</v>
      </c>
      <c r="E387">
        <v>1020201252851</v>
      </c>
      <c r="F387" t="s">
        <v>8214</v>
      </c>
      <c r="G387">
        <v>3</v>
      </c>
      <c r="H387" t="s">
        <v>9108</v>
      </c>
      <c r="I387" t="s">
        <v>8375</v>
      </c>
      <c r="J387" t="s">
        <v>9109</v>
      </c>
      <c r="K387" t="s">
        <v>8313</v>
      </c>
      <c r="L387" t="s">
        <v>8315</v>
      </c>
      <c r="M387" t="s">
        <v>8238</v>
      </c>
      <c r="N387" t="s">
        <v>325</v>
      </c>
    </row>
    <row r="388" spans="1:14" x14ac:dyDescent="0.25">
      <c r="A388">
        <v>219004158</v>
      </c>
      <c r="B388" t="s">
        <v>4930</v>
      </c>
      <c r="C388" t="s">
        <v>4931</v>
      </c>
      <c r="D388">
        <v>21901001</v>
      </c>
      <c r="E388">
        <v>1020201251729</v>
      </c>
      <c r="F388" t="s">
        <v>8214</v>
      </c>
      <c r="G388">
        <v>1</v>
      </c>
      <c r="H388" t="s">
        <v>9110</v>
      </c>
      <c r="I388" t="s">
        <v>9111</v>
      </c>
      <c r="J388" t="s">
        <v>9101</v>
      </c>
      <c r="K388" t="s">
        <v>8313</v>
      </c>
      <c r="L388" t="s">
        <v>8315</v>
      </c>
      <c r="M388" t="s">
        <v>4932</v>
      </c>
      <c r="N388" t="s">
        <v>321</v>
      </c>
    </row>
    <row r="389" spans="1:14" x14ac:dyDescent="0.25">
      <c r="A389">
        <v>219004214</v>
      </c>
      <c r="B389" t="s">
        <v>6665</v>
      </c>
      <c r="C389" t="s">
        <v>6666</v>
      </c>
      <c r="D389">
        <v>21901001</v>
      </c>
      <c r="E389">
        <v>1020201252983</v>
      </c>
      <c r="F389" t="s">
        <v>8214</v>
      </c>
      <c r="G389">
        <v>1</v>
      </c>
      <c r="H389" t="s">
        <v>9112</v>
      </c>
      <c r="I389" t="s">
        <v>9113</v>
      </c>
      <c r="J389" t="s">
        <v>9114</v>
      </c>
      <c r="K389" t="s">
        <v>8313</v>
      </c>
      <c r="L389" t="s">
        <v>8315</v>
      </c>
      <c r="M389" t="s">
        <v>6667</v>
      </c>
      <c r="N389" t="s">
        <v>566</v>
      </c>
    </row>
    <row r="390" spans="1:14" x14ac:dyDescent="0.25">
      <c r="A390">
        <v>219004239</v>
      </c>
      <c r="B390" t="s">
        <v>6673</v>
      </c>
      <c r="C390" t="s">
        <v>6674</v>
      </c>
      <c r="D390">
        <v>21901001</v>
      </c>
      <c r="E390">
        <v>1020201254765</v>
      </c>
      <c r="F390" t="s">
        <v>8214</v>
      </c>
      <c r="G390">
        <v>0</v>
      </c>
      <c r="H390" t="s">
        <v>9115</v>
      </c>
      <c r="I390" t="s">
        <v>9116</v>
      </c>
      <c r="J390" t="s">
        <v>9117</v>
      </c>
      <c r="K390" t="s">
        <v>8313</v>
      </c>
      <c r="L390" t="s">
        <v>8315</v>
      </c>
      <c r="M390" t="s">
        <v>6675</v>
      </c>
      <c r="N390" t="s">
        <v>566</v>
      </c>
    </row>
    <row r="391" spans="1:14" x14ac:dyDescent="0.25">
      <c r="A391">
        <v>219004246</v>
      </c>
      <c r="B391" t="s">
        <v>6676</v>
      </c>
      <c r="C391" t="s">
        <v>6677</v>
      </c>
      <c r="D391">
        <v>21901001</v>
      </c>
      <c r="E391">
        <v>1020201249408</v>
      </c>
      <c r="F391" t="s">
        <v>8214</v>
      </c>
      <c r="G391">
        <v>4</v>
      </c>
      <c r="H391" t="s">
        <v>9118</v>
      </c>
      <c r="I391" t="s">
        <v>8440</v>
      </c>
      <c r="J391" t="s">
        <v>9119</v>
      </c>
      <c r="K391" t="s">
        <v>8313</v>
      </c>
      <c r="L391" t="s">
        <v>8315</v>
      </c>
      <c r="M391" t="s">
        <v>6678</v>
      </c>
      <c r="N391" t="s">
        <v>321</v>
      </c>
    </row>
    <row r="392" spans="1:14" x14ac:dyDescent="0.25">
      <c r="A392">
        <v>219004253</v>
      </c>
      <c r="B392" t="s">
        <v>6662</v>
      </c>
      <c r="C392" t="s">
        <v>6663</v>
      </c>
      <c r="D392">
        <v>21901001</v>
      </c>
      <c r="E392">
        <v>1020201251740</v>
      </c>
      <c r="F392" t="s">
        <v>8214</v>
      </c>
      <c r="G392">
        <v>0</v>
      </c>
      <c r="H392" t="s">
        <v>9120</v>
      </c>
      <c r="I392" t="s">
        <v>9121</v>
      </c>
      <c r="J392" t="s">
        <v>9122</v>
      </c>
      <c r="K392" t="s">
        <v>8313</v>
      </c>
      <c r="L392" t="s">
        <v>8315</v>
      </c>
      <c r="M392" t="s">
        <v>6664</v>
      </c>
      <c r="N392" t="s">
        <v>325</v>
      </c>
    </row>
    <row r="393" spans="1:14" x14ac:dyDescent="0.25">
      <c r="A393">
        <v>219004260</v>
      </c>
      <c r="B393" t="s">
        <v>4906</v>
      </c>
      <c r="C393" t="s">
        <v>4907</v>
      </c>
      <c r="D393">
        <v>21901001</v>
      </c>
      <c r="E393">
        <v>1020201254974</v>
      </c>
      <c r="F393" t="s">
        <v>8214</v>
      </c>
      <c r="G393">
        <v>1</v>
      </c>
      <c r="H393" t="s">
        <v>9123</v>
      </c>
      <c r="I393" t="s">
        <v>9124</v>
      </c>
      <c r="J393" t="s">
        <v>9125</v>
      </c>
      <c r="K393" t="s">
        <v>8313</v>
      </c>
      <c r="L393" t="s">
        <v>8315</v>
      </c>
      <c r="M393" t="s">
        <v>4908</v>
      </c>
      <c r="N393" t="s">
        <v>325</v>
      </c>
    </row>
    <row r="394" spans="1:14" x14ac:dyDescent="0.25">
      <c r="A394">
        <v>219004302</v>
      </c>
      <c r="B394" t="s">
        <v>4903</v>
      </c>
      <c r="C394" t="s">
        <v>4904</v>
      </c>
      <c r="D394">
        <v>21901001</v>
      </c>
      <c r="E394">
        <v>1020201254138</v>
      </c>
      <c r="F394" t="s">
        <v>8214</v>
      </c>
      <c r="G394">
        <v>0</v>
      </c>
      <c r="H394" t="s">
        <v>9126</v>
      </c>
      <c r="I394" t="s">
        <v>9127</v>
      </c>
      <c r="J394" t="s">
        <v>9128</v>
      </c>
      <c r="K394" t="s">
        <v>8313</v>
      </c>
      <c r="L394" t="s">
        <v>8315</v>
      </c>
      <c r="M394" t="s">
        <v>4905</v>
      </c>
      <c r="N394" t="s">
        <v>325</v>
      </c>
    </row>
    <row r="395" spans="1:14" x14ac:dyDescent="0.25">
      <c r="A395">
        <v>219004310</v>
      </c>
      <c r="B395" t="s">
        <v>4895</v>
      </c>
      <c r="C395" t="s">
        <v>4896</v>
      </c>
      <c r="D395">
        <v>21901001</v>
      </c>
      <c r="E395">
        <v>1020201253820</v>
      </c>
      <c r="F395" t="s">
        <v>8214</v>
      </c>
      <c r="G395">
        <v>1</v>
      </c>
      <c r="H395" t="s">
        <v>9129</v>
      </c>
      <c r="I395" t="s">
        <v>9130</v>
      </c>
      <c r="J395" t="s">
        <v>9131</v>
      </c>
      <c r="K395" t="s">
        <v>8313</v>
      </c>
      <c r="L395" t="s">
        <v>8315</v>
      </c>
      <c r="M395" t="s">
        <v>4897</v>
      </c>
      <c r="N395" t="s">
        <v>657</v>
      </c>
    </row>
    <row r="396" spans="1:14" x14ac:dyDescent="0.25">
      <c r="A396">
        <v>219004327</v>
      </c>
      <c r="B396" t="s">
        <v>4900</v>
      </c>
      <c r="C396" t="s">
        <v>4901</v>
      </c>
      <c r="D396">
        <v>21901001</v>
      </c>
      <c r="E396">
        <v>1020201252741</v>
      </c>
      <c r="F396" t="s">
        <v>8214</v>
      </c>
      <c r="G396">
        <v>4</v>
      </c>
      <c r="H396" t="s">
        <v>9132</v>
      </c>
      <c r="I396" t="s">
        <v>8422</v>
      </c>
      <c r="J396" t="s">
        <v>9133</v>
      </c>
      <c r="K396" t="s">
        <v>8313</v>
      </c>
      <c r="L396" t="s">
        <v>8315</v>
      </c>
      <c r="M396" t="s">
        <v>4902</v>
      </c>
      <c r="N396" t="s">
        <v>325</v>
      </c>
    </row>
    <row r="397" spans="1:14" x14ac:dyDescent="0.25">
      <c r="A397">
        <v>219004334</v>
      </c>
      <c r="B397" t="s">
        <v>4915</v>
      </c>
      <c r="C397" t="s">
        <v>4916</v>
      </c>
      <c r="D397">
        <v>21901001</v>
      </c>
      <c r="E397">
        <v>1020201253896</v>
      </c>
      <c r="F397" t="s">
        <v>8214</v>
      </c>
      <c r="G397">
        <v>0</v>
      </c>
      <c r="H397" t="s">
        <v>9134</v>
      </c>
      <c r="I397" t="s">
        <v>8548</v>
      </c>
      <c r="J397" t="s">
        <v>9135</v>
      </c>
      <c r="K397" t="s">
        <v>8313</v>
      </c>
      <c r="L397" t="s">
        <v>8315</v>
      </c>
      <c r="M397" t="s">
        <v>4917</v>
      </c>
      <c r="N397" t="s">
        <v>321</v>
      </c>
    </row>
    <row r="398" spans="1:14" x14ac:dyDescent="0.25">
      <c r="A398">
        <v>219004359</v>
      </c>
      <c r="B398" t="s">
        <v>4912</v>
      </c>
      <c r="C398" t="s">
        <v>4913</v>
      </c>
      <c r="D398">
        <v>21901001</v>
      </c>
      <c r="E398">
        <v>1020201255381</v>
      </c>
      <c r="F398" t="s">
        <v>8214</v>
      </c>
      <c r="G398">
        <v>1</v>
      </c>
      <c r="H398" t="s">
        <v>9136</v>
      </c>
      <c r="I398" t="s">
        <v>9096</v>
      </c>
      <c r="J398" t="s">
        <v>9137</v>
      </c>
      <c r="K398" t="s">
        <v>8313</v>
      </c>
      <c r="L398" t="s">
        <v>8315</v>
      </c>
      <c r="M398" t="s">
        <v>4914</v>
      </c>
      <c r="N398" t="s">
        <v>321</v>
      </c>
    </row>
    <row r="399" spans="1:14" x14ac:dyDescent="0.25">
      <c r="A399">
        <v>219004373</v>
      </c>
      <c r="B399" t="s">
        <v>4924</v>
      </c>
      <c r="C399" t="s">
        <v>4925</v>
      </c>
      <c r="D399">
        <v>21901001</v>
      </c>
      <c r="E399">
        <v>1020201253093</v>
      </c>
      <c r="F399" t="s">
        <v>8214</v>
      </c>
      <c r="G399">
        <v>1</v>
      </c>
      <c r="H399" t="s">
        <v>9138</v>
      </c>
      <c r="I399" t="s">
        <v>9139</v>
      </c>
      <c r="J399" t="s">
        <v>9137</v>
      </c>
      <c r="K399" t="s">
        <v>8313</v>
      </c>
      <c r="L399" t="s">
        <v>8315</v>
      </c>
      <c r="M399" t="s">
        <v>4926</v>
      </c>
      <c r="N399" t="s">
        <v>325</v>
      </c>
    </row>
    <row r="400" spans="1:14" x14ac:dyDescent="0.25">
      <c r="A400">
        <v>219004398</v>
      </c>
      <c r="B400" t="s">
        <v>6682</v>
      </c>
      <c r="C400" t="s">
        <v>6683</v>
      </c>
      <c r="D400">
        <v>21901001</v>
      </c>
      <c r="E400">
        <v>1020201253434</v>
      </c>
      <c r="F400" t="s">
        <v>8214</v>
      </c>
      <c r="G400">
        <v>1</v>
      </c>
      <c r="H400" t="s">
        <v>9140</v>
      </c>
      <c r="I400" t="s">
        <v>8602</v>
      </c>
      <c r="J400" t="s">
        <v>9141</v>
      </c>
      <c r="K400" t="s">
        <v>8313</v>
      </c>
      <c r="L400" t="s">
        <v>8315</v>
      </c>
      <c r="M400" t="s">
        <v>6684</v>
      </c>
      <c r="N400" t="s">
        <v>321</v>
      </c>
    </row>
    <row r="401" spans="1:14" x14ac:dyDescent="0.25">
      <c r="A401">
        <v>219004430</v>
      </c>
      <c r="B401" t="s">
        <v>6668</v>
      </c>
      <c r="C401" t="s">
        <v>3637</v>
      </c>
      <c r="D401">
        <v>21901001</v>
      </c>
      <c r="E401">
        <v>1020201255414</v>
      </c>
      <c r="F401" t="s">
        <v>8214</v>
      </c>
      <c r="G401">
        <v>0</v>
      </c>
      <c r="H401" t="s">
        <v>9142</v>
      </c>
      <c r="I401" t="s">
        <v>9143</v>
      </c>
      <c r="J401" t="s">
        <v>8742</v>
      </c>
      <c r="K401" t="s">
        <v>8313</v>
      </c>
      <c r="L401" t="s">
        <v>8315</v>
      </c>
      <c r="M401" t="s">
        <v>6669</v>
      </c>
      <c r="N401" t="s">
        <v>325</v>
      </c>
    </row>
    <row r="402" spans="1:14" x14ac:dyDescent="0.25">
      <c r="A402">
        <v>219004447</v>
      </c>
      <c r="B402" t="s">
        <v>4892</v>
      </c>
      <c r="C402" t="s">
        <v>4893</v>
      </c>
      <c r="D402">
        <v>21901001</v>
      </c>
      <c r="E402">
        <v>1020201254149</v>
      </c>
      <c r="F402" t="s">
        <v>8214</v>
      </c>
      <c r="G402">
        <v>1</v>
      </c>
      <c r="H402" t="s">
        <v>9144</v>
      </c>
      <c r="I402" t="s">
        <v>8652</v>
      </c>
      <c r="J402" t="s">
        <v>9145</v>
      </c>
      <c r="K402" t="s">
        <v>8313</v>
      </c>
      <c r="L402" t="s">
        <v>8315</v>
      </c>
      <c r="M402" t="s">
        <v>4894</v>
      </c>
      <c r="N402" t="s">
        <v>321</v>
      </c>
    </row>
    <row r="403" spans="1:14" x14ac:dyDescent="0.25">
      <c r="A403">
        <v>219004493</v>
      </c>
      <c r="B403" t="s">
        <v>4933</v>
      </c>
      <c r="C403" t="s">
        <v>4934</v>
      </c>
      <c r="D403">
        <v>21901001</v>
      </c>
      <c r="E403">
        <v>1020201253907</v>
      </c>
      <c r="F403" t="s">
        <v>8214</v>
      </c>
      <c r="G403">
        <v>0</v>
      </c>
      <c r="H403" t="s">
        <v>9146</v>
      </c>
      <c r="I403" t="s">
        <v>8619</v>
      </c>
      <c r="J403" t="s">
        <v>9147</v>
      </c>
      <c r="K403" t="s">
        <v>8313</v>
      </c>
      <c r="L403" t="s">
        <v>8315</v>
      </c>
      <c r="M403" t="s">
        <v>4935</v>
      </c>
      <c r="N403" t="s">
        <v>321</v>
      </c>
    </row>
    <row r="404" spans="1:14" x14ac:dyDescent="0.25">
      <c r="A404">
        <v>219004503</v>
      </c>
      <c r="B404" t="s">
        <v>8239</v>
      </c>
      <c r="C404" t="s">
        <v>7925</v>
      </c>
      <c r="D404">
        <v>21901001</v>
      </c>
      <c r="E404">
        <v>1020201254006</v>
      </c>
      <c r="F404" t="s">
        <v>8214</v>
      </c>
      <c r="G404">
        <v>0</v>
      </c>
      <c r="H404" t="s">
        <v>9120</v>
      </c>
      <c r="I404" t="s">
        <v>9148</v>
      </c>
      <c r="J404" t="s">
        <v>9149</v>
      </c>
      <c r="K404" t="s">
        <v>8313</v>
      </c>
      <c r="L404" t="s">
        <v>8315</v>
      </c>
      <c r="M404" t="s">
        <v>7926</v>
      </c>
      <c r="N404" t="s">
        <v>321</v>
      </c>
    </row>
    <row r="405" spans="1:14" x14ac:dyDescent="0.25">
      <c r="A405">
        <v>219004616</v>
      </c>
      <c r="B405" t="s">
        <v>6659</v>
      </c>
      <c r="C405" t="s">
        <v>6660</v>
      </c>
      <c r="D405">
        <v>21901001</v>
      </c>
      <c r="E405">
        <v>1020201255535</v>
      </c>
      <c r="F405" t="s">
        <v>8214</v>
      </c>
      <c r="G405">
        <v>0</v>
      </c>
      <c r="H405" t="s">
        <v>9150</v>
      </c>
      <c r="I405" t="s">
        <v>9151</v>
      </c>
      <c r="J405" t="s">
        <v>9152</v>
      </c>
      <c r="K405" t="s">
        <v>8313</v>
      </c>
      <c r="L405" t="s">
        <v>8315</v>
      </c>
      <c r="M405" t="s">
        <v>6661</v>
      </c>
      <c r="N405" t="s">
        <v>549</v>
      </c>
    </row>
    <row r="406" spans="1:14" x14ac:dyDescent="0.25">
      <c r="A406">
        <v>219004623</v>
      </c>
      <c r="B406" t="s">
        <v>6670</v>
      </c>
      <c r="C406" t="s">
        <v>6671</v>
      </c>
      <c r="D406">
        <v>21901001</v>
      </c>
      <c r="E406">
        <v>1020201255546</v>
      </c>
      <c r="F406" t="s">
        <v>8214</v>
      </c>
      <c r="G406">
        <v>0</v>
      </c>
      <c r="H406" t="s">
        <v>9153</v>
      </c>
      <c r="I406" t="s">
        <v>9154</v>
      </c>
      <c r="J406" t="s">
        <v>9155</v>
      </c>
      <c r="K406" t="s">
        <v>8313</v>
      </c>
      <c r="L406" t="s">
        <v>8315</v>
      </c>
      <c r="M406" t="s">
        <v>6672</v>
      </c>
      <c r="N406" t="s">
        <v>549</v>
      </c>
    </row>
    <row r="407" spans="1:14" x14ac:dyDescent="0.25">
      <c r="A407">
        <v>219005930</v>
      </c>
      <c r="B407" t="s">
        <v>4918</v>
      </c>
      <c r="C407" t="s">
        <v>4919</v>
      </c>
      <c r="D407">
        <v>21901001</v>
      </c>
      <c r="E407">
        <v>1050201527320</v>
      </c>
      <c r="F407" t="s">
        <v>8214</v>
      </c>
      <c r="G407">
        <v>0</v>
      </c>
      <c r="H407" t="s">
        <v>9156</v>
      </c>
      <c r="I407" t="s">
        <v>9157</v>
      </c>
      <c r="J407" t="s">
        <v>9158</v>
      </c>
      <c r="K407" t="s">
        <v>8313</v>
      </c>
      <c r="L407" t="s">
        <v>8315</v>
      </c>
      <c r="M407" t="s">
        <v>4920</v>
      </c>
      <c r="N407" t="s">
        <v>325</v>
      </c>
    </row>
    <row r="408" spans="1:14" x14ac:dyDescent="0.25">
      <c r="A408">
        <v>219008515</v>
      </c>
      <c r="B408" t="s">
        <v>6656</v>
      </c>
      <c r="C408" t="s">
        <v>6657</v>
      </c>
      <c r="D408">
        <v>21901001</v>
      </c>
      <c r="E408">
        <v>1170280056572</v>
      </c>
      <c r="F408" t="s">
        <v>8214</v>
      </c>
      <c r="G408">
        <v>0</v>
      </c>
      <c r="H408" t="s">
        <v>9159</v>
      </c>
      <c r="I408" t="s">
        <v>9160</v>
      </c>
      <c r="J408" t="s">
        <v>9161</v>
      </c>
      <c r="K408" t="s">
        <v>8313</v>
      </c>
      <c r="L408" t="s">
        <v>8315</v>
      </c>
      <c r="M408" t="s">
        <v>6658</v>
      </c>
      <c r="N408" t="s">
        <v>414</v>
      </c>
    </row>
    <row r="409" spans="1:14" x14ac:dyDescent="0.25">
      <c r="A409">
        <v>220000768</v>
      </c>
      <c r="B409" t="s">
        <v>8024</v>
      </c>
      <c r="C409" t="s">
        <v>8025</v>
      </c>
      <c r="D409">
        <v>22001001</v>
      </c>
      <c r="E409">
        <v>1020200785516</v>
      </c>
      <c r="F409" t="s">
        <v>8214</v>
      </c>
      <c r="G409">
        <v>0</v>
      </c>
      <c r="H409" t="s">
        <v>9162</v>
      </c>
      <c r="I409" t="s">
        <v>8643</v>
      </c>
      <c r="J409" t="s">
        <v>9163</v>
      </c>
      <c r="K409" t="s">
        <v>8313</v>
      </c>
      <c r="L409" t="s">
        <v>8315</v>
      </c>
      <c r="M409" t="s">
        <v>8026</v>
      </c>
      <c r="N409" t="s">
        <v>325</v>
      </c>
    </row>
    <row r="410" spans="1:14" x14ac:dyDescent="0.25">
      <c r="A410">
        <v>220001962</v>
      </c>
      <c r="B410" t="s">
        <v>4985</v>
      </c>
      <c r="C410" t="s">
        <v>4986</v>
      </c>
      <c r="D410">
        <v>22001001</v>
      </c>
      <c r="E410">
        <v>1020200786539</v>
      </c>
      <c r="F410" t="s">
        <v>8214</v>
      </c>
      <c r="G410">
        <v>1</v>
      </c>
      <c r="H410" t="s">
        <v>9164</v>
      </c>
      <c r="I410" t="s">
        <v>9130</v>
      </c>
      <c r="J410" t="s">
        <v>9165</v>
      </c>
      <c r="K410" t="s">
        <v>8313</v>
      </c>
      <c r="L410" t="s">
        <v>8315</v>
      </c>
      <c r="M410" t="s">
        <v>4987</v>
      </c>
      <c r="N410" t="s">
        <v>657</v>
      </c>
    </row>
    <row r="411" spans="1:14" x14ac:dyDescent="0.25">
      <c r="A411">
        <v>220001970</v>
      </c>
      <c r="B411" t="s">
        <v>5015</v>
      </c>
      <c r="C411" t="s">
        <v>5016</v>
      </c>
      <c r="D411">
        <v>22001001</v>
      </c>
      <c r="E411">
        <v>1020200787243</v>
      </c>
      <c r="F411" t="s">
        <v>8214</v>
      </c>
      <c r="G411">
        <v>1</v>
      </c>
      <c r="H411" t="s">
        <v>9166</v>
      </c>
      <c r="I411" t="s">
        <v>9167</v>
      </c>
      <c r="J411" t="s">
        <v>9168</v>
      </c>
      <c r="K411" t="s">
        <v>8313</v>
      </c>
      <c r="L411" t="s">
        <v>8315</v>
      </c>
      <c r="M411" t="s">
        <v>5017</v>
      </c>
      <c r="N411" t="s">
        <v>321</v>
      </c>
    </row>
    <row r="412" spans="1:14" x14ac:dyDescent="0.25">
      <c r="A412">
        <v>220003102</v>
      </c>
      <c r="B412" t="s">
        <v>4957</v>
      </c>
      <c r="C412" t="s">
        <v>4958</v>
      </c>
      <c r="D412">
        <v>22001001</v>
      </c>
      <c r="E412">
        <v>1020200786495</v>
      </c>
      <c r="F412" t="s">
        <v>8214</v>
      </c>
      <c r="G412">
        <v>0</v>
      </c>
      <c r="H412" t="s">
        <v>9169</v>
      </c>
      <c r="I412" t="s">
        <v>9170</v>
      </c>
      <c r="J412" t="s">
        <v>9171</v>
      </c>
      <c r="K412" t="s">
        <v>8313</v>
      </c>
      <c r="L412" t="s">
        <v>8315</v>
      </c>
      <c r="M412" t="s">
        <v>4959</v>
      </c>
      <c r="N412" t="s">
        <v>321</v>
      </c>
    </row>
    <row r="413" spans="1:14" x14ac:dyDescent="0.25">
      <c r="A413">
        <v>220003448</v>
      </c>
      <c r="B413" t="s">
        <v>6718</v>
      </c>
      <c r="C413" t="s">
        <v>6719</v>
      </c>
      <c r="D413">
        <v>22001001</v>
      </c>
      <c r="E413">
        <v>1020200786979</v>
      </c>
      <c r="F413" t="s">
        <v>8214</v>
      </c>
      <c r="G413">
        <v>3</v>
      </c>
      <c r="H413" t="s">
        <v>9172</v>
      </c>
      <c r="I413" t="s">
        <v>8508</v>
      </c>
      <c r="J413" t="s">
        <v>9173</v>
      </c>
      <c r="K413" t="s">
        <v>8313</v>
      </c>
      <c r="L413" t="s">
        <v>8315</v>
      </c>
      <c r="M413" t="s">
        <v>6720</v>
      </c>
      <c r="N413" t="s">
        <v>321</v>
      </c>
    </row>
    <row r="414" spans="1:14" x14ac:dyDescent="0.25">
      <c r="A414">
        <v>220003920</v>
      </c>
      <c r="B414" t="s">
        <v>6736</v>
      </c>
      <c r="C414" t="s">
        <v>6737</v>
      </c>
      <c r="D414">
        <v>22001001</v>
      </c>
      <c r="E414">
        <v>1020200786517</v>
      </c>
      <c r="F414" t="s">
        <v>8214</v>
      </c>
      <c r="G414">
        <v>1</v>
      </c>
      <c r="H414" t="s">
        <v>9174</v>
      </c>
      <c r="I414" t="s">
        <v>9175</v>
      </c>
      <c r="J414" t="s">
        <v>9176</v>
      </c>
      <c r="K414" t="s">
        <v>8313</v>
      </c>
      <c r="L414" t="s">
        <v>8315</v>
      </c>
      <c r="M414" t="s">
        <v>6738</v>
      </c>
      <c r="N414" t="s">
        <v>321</v>
      </c>
    </row>
    <row r="415" spans="1:14" x14ac:dyDescent="0.25">
      <c r="A415">
        <v>220003977</v>
      </c>
      <c r="B415" t="s">
        <v>6724</v>
      </c>
      <c r="C415" t="s">
        <v>6725</v>
      </c>
      <c r="D415">
        <v>22001001</v>
      </c>
      <c r="E415">
        <v>1020200787925</v>
      </c>
      <c r="F415" t="s">
        <v>8214</v>
      </c>
      <c r="G415">
        <v>0</v>
      </c>
      <c r="H415" t="s">
        <v>9177</v>
      </c>
      <c r="I415" t="s">
        <v>8643</v>
      </c>
      <c r="J415" t="s">
        <v>9178</v>
      </c>
      <c r="K415" t="s">
        <v>8313</v>
      </c>
      <c r="L415" t="s">
        <v>8315</v>
      </c>
      <c r="M415" t="s">
        <v>6726</v>
      </c>
      <c r="N415" t="s">
        <v>325</v>
      </c>
    </row>
    <row r="416" spans="1:14" x14ac:dyDescent="0.25">
      <c r="A416">
        <v>220004427</v>
      </c>
      <c r="B416" t="s">
        <v>7985</v>
      </c>
      <c r="C416" t="s">
        <v>7986</v>
      </c>
      <c r="D416">
        <v>22001001</v>
      </c>
      <c r="E416">
        <v>1020200782799</v>
      </c>
      <c r="F416" t="s">
        <v>8214</v>
      </c>
      <c r="G416">
        <v>5</v>
      </c>
      <c r="H416" t="s">
        <v>9179</v>
      </c>
      <c r="I416" t="s">
        <v>9180</v>
      </c>
      <c r="J416" t="s">
        <v>9181</v>
      </c>
      <c r="K416" t="s">
        <v>8313</v>
      </c>
      <c r="L416" t="s">
        <v>8315</v>
      </c>
      <c r="M416" t="s">
        <v>7987</v>
      </c>
      <c r="N416" t="s">
        <v>325</v>
      </c>
    </row>
    <row r="417" spans="1:14" x14ac:dyDescent="0.25">
      <c r="A417">
        <v>220004699</v>
      </c>
      <c r="B417" t="s">
        <v>4997</v>
      </c>
      <c r="C417" t="s">
        <v>4998</v>
      </c>
      <c r="D417">
        <v>22001001</v>
      </c>
      <c r="E417">
        <v>1020200787155</v>
      </c>
      <c r="F417" t="s">
        <v>8214</v>
      </c>
      <c r="G417">
        <v>1</v>
      </c>
      <c r="H417" t="s">
        <v>9182</v>
      </c>
      <c r="I417" t="s">
        <v>9183</v>
      </c>
      <c r="J417" t="s">
        <v>9184</v>
      </c>
      <c r="K417" t="s">
        <v>8313</v>
      </c>
      <c r="L417" t="s">
        <v>8315</v>
      </c>
      <c r="M417" t="s">
        <v>4999</v>
      </c>
      <c r="N417" t="s">
        <v>321</v>
      </c>
    </row>
    <row r="418" spans="1:14" x14ac:dyDescent="0.25">
      <c r="A418">
        <v>220004755</v>
      </c>
      <c r="B418" t="s">
        <v>4969</v>
      </c>
      <c r="C418" t="s">
        <v>4970</v>
      </c>
      <c r="D418">
        <v>22001001</v>
      </c>
      <c r="E418">
        <v>1020200786968</v>
      </c>
      <c r="F418" t="s">
        <v>8214</v>
      </c>
      <c r="G418">
        <v>0</v>
      </c>
      <c r="H418" t="s">
        <v>9185</v>
      </c>
      <c r="I418" t="s">
        <v>9186</v>
      </c>
      <c r="J418" t="s">
        <v>9184</v>
      </c>
      <c r="K418" t="s">
        <v>8313</v>
      </c>
      <c r="L418" t="s">
        <v>8315</v>
      </c>
      <c r="M418" t="s">
        <v>4971</v>
      </c>
      <c r="N418" t="s">
        <v>321</v>
      </c>
    </row>
    <row r="419" spans="1:14" x14ac:dyDescent="0.25">
      <c r="A419">
        <v>220004794</v>
      </c>
      <c r="B419" t="s">
        <v>4948</v>
      </c>
      <c r="C419" t="s">
        <v>4949</v>
      </c>
      <c r="D419">
        <v>22001001</v>
      </c>
      <c r="E419">
        <v>1020200787232</v>
      </c>
      <c r="F419" t="s">
        <v>8214</v>
      </c>
      <c r="G419">
        <v>0</v>
      </c>
      <c r="H419" t="s">
        <v>9187</v>
      </c>
      <c r="I419" t="s">
        <v>8716</v>
      </c>
      <c r="J419" t="s">
        <v>9184</v>
      </c>
      <c r="K419" t="s">
        <v>8313</v>
      </c>
      <c r="L419" t="s">
        <v>8315</v>
      </c>
      <c r="M419" t="s">
        <v>4950</v>
      </c>
      <c r="N419" t="s">
        <v>321</v>
      </c>
    </row>
    <row r="420" spans="1:14" x14ac:dyDescent="0.25">
      <c r="A420">
        <v>220004804</v>
      </c>
      <c r="B420" t="s">
        <v>5006</v>
      </c>
      <c r="C420" t="s">
        <v>5007</v>
      </c>
      <c r="D420">
        <v>22001001</v>
      </c>
      <c r="E420">
        <v>1020200788497</v>
      </c>
      <c r="F420" t="s">
        <v>8214</v>
      </c>
      <c r="G420">
        <v>0</v>
      </c>
      <c r="H420" t="s">
        <v>9188</v>
      </c>
      <c r="I420" t="s">
        <v>9189</v>
      </c>
      <c r="J420" t="s">
        <v>9184</v>
      </c>
      <c r="K420" t="s">
        <v>8313</v>
      </c>
      <c r="L420" t="s">
        <v>8315</v>
      </c>
      <c r="M420" t="s">
        <v>5008</v>
      </c>
      <c r="N420" t="s">
        <v>321</v>
      </c>
    </row>
    <row r="421" spans="1:14" x14ac:dyDescent="0.25">
      <c r="A421">
        <v>220004875</v>
      </c>
      <c r="B421" t="s">
        <v>4978</v>
      </c>
      <c r="C421" t="s">
        <v>4979</v>
      </c>
      <c r="D421">
        <v>22001001</v>
      </c>
      <c r="E421">
        <v>1020200787045</v>
      </c>
      <c r="F421" t="s">
        <v>8214</v>
      </c>
      <c r="G421">
        <v>1</v>
      </c>
      <c r="H421" t="s">
        <v>9190</v>
      </c>
      <c r="I421" t="s">
        <v>9130</v>
      </c>
      <c r="J421" t="s">
        <v>9184</v>
      </c>
      <c r="K421" t="s">
        <v>8313</v>
      </c>
      <c r="L421" t="s">
        <v>8315</v>
      </c>
      <c r="M421" t="s">
        <v>4980</v>
      </c>
      <c r="N421" t="s">
        <v>321</v>
      </c>
    </row>
    <row r="422" spans="1:14" x14ac:dyDescent="0.25">
      <c r="A422">
        <v>220004956</v>
      </c>
      <c r="B422" t="s">
        <v>4945</v>
      </c>
      <c r="C422" t="s">
        <v>4946</v>
      </c>
      <c r="D422">
        <v>22001001</v>
      </c>
      <c r="E422">
        <v>1020200788596</v>
      </c>
      <c r="F422" t="s">
        <v>8214</v>
      </c>
      <c r="G422">
        <v>0</v>
      </c>
      <c r="H422" t="s">
        <v>9191</v>
      </c>
      <c r="I422" t="s">
        <v>9192</v>
      </c>
      <c r="J422" t="s">
        <v>9193</v>
      </c>
      <c r="K422" t="s">
        <v>8313</v>
      </c>
      <c r="L422" t="s">
        <v>8315</v>
      </c>
      <c r="M422" t="s">
        <v>4947</v>
      </c>
      <c r="N422" t="s">
        <v>321</v>
      </c>
    </row>
    <row r="423" spans="1:14" x14ac:dyDescent="0.25">
      <c r="A423">
        <v>220004963</v>
      </c>
      <c r="B423" t="s">
        <v>4942</v>
      </c>
      <c r="C423" t="s">
        <v>4943</v>
      </c>
      <c r="D423">
        <v>22001001</v>
      </c>
      <c r="E423">
        <v>1020200787309</v>
      </c>
      <c r="F423" t="s">
        <v>8214</v>
      </c>
      <c r="G423">
        <v>0</v>
      </c>
      <c r="H423" t="s">
        <v>9194</v>
      </c>
      <c r="I423" t="s">
        <v>9195</v>
      </c>
      <c r="J423" t="s">
        <v>9193</v>
      </c>
      <c r="K423" t="s">
        <v>8313</v>
      </c>
      <c r="L423" t="s">
        <v>8315</v>
      </c>
      <c r="M423" t="s">
        <v>4944</v>
      </c>
      <c r="N423" t="s">
        <v>321</v>
      </c>
    </row>
    <row r="424" spans="1:14" x14ac:dyDescent="0.25">
      <c r="A424">
        <v>220004970</v>
      </c>
      <c r="B424" t="s">
        <v>5000</v>
      </c>
      <c r="C424" t="s">
        <v>5001</v>
      </c>
      <c r="D424">
        <v>22001001</v>
      </c>
      <c r="E424">
        <v>1020200787199</v>
      </c>
      <c r="F424" t="s">
        <v>8214</v>
      </c>
      <c r="G424">
        <v>0</v>
      </c>
      <c r="H424" t="s">
        <v>9196</v>
      </c>
      <c r="I424" t="s">
        <v>8310</v>
      </c>
      <c r="J424" t="s">
        <v>9184</v>
      </c>
      <c r="K424" t="s">
        <v>8313</v>
      </c>
      <c r="L424" t="s">
        <v>8315</v>
      </c>
      <c r="M424" t="s">
        <v>5002</v>
      </c>
      <c r="N424" t="s">
        <v>321</v>
      </c>
    </row>
    <row r="425" spans="1:14" x14ac:dyDescent="0.25">
      <c r="A425">
        <v>220005195</v>
      </c>
      <c r="B425" t="s">
        <v>4963</v>
      </c>
      <c r="C425" t="s">
        <v>4964</v>
      </c>
      <c r="D425">
        <v>22001001</v>
      </c>
      <c r="E425">
        <v>1020200786924</v>
      </c>
      <c r="F425" t="s">
        <v>8214</v>
      </c>
      <c r="G425">
        <v>3</v>
      </c>
      <c r="H425" t="s">
        <v>9197</v>
      </c>
      <c r="I425" t="s">
        <v>9198</v>
      </c>
      <c r="J425" t="s">
        <v>9184</v>
      </c>
      <c r="K425" t="s">
        <v>8313</v>
      </c>
      <c r="L425" t="s">
        <v>8315</v>
      </c>
      <c r="M425" t="s">
        <v>4965</v>
      </c>
      <c r="N425" t="s">
        <v>473</v>
      </c>
    </row>
    <row r="426" spans="1:14" x14ac:dyDescent="0.25">
      <c r="A426">
        <v>220005212</v>
      </c>
      <c r="B426" t="s">
        <v>6709</v>
      </c>
      <c r="C426" t="s">
        <v>6710</v>
      </c>
      <c r="D426">
        <v>22001001</v>
      </c>
      <c r="E426">
        <v>1020200786528</v>
      </c>
      <c r="F426" t="s">
        <v>8214</v>
      </c>
      <c r="G426">
        <v>0</v>
      </c>
      <c r="H426" t="s">
        <v>9199</v>
      </c>
      <c r="I426" t="s">
        <v>8384</v>
      </c>
      <c r="J426" t="s">
        <v>9193</v>
      </c>
      <c r="K426" t="s">
        <v>8313</v>
      </c>
      <c r="L426" t="s">
        <v>8315</v>
      </c>
      <c r="M426" t="s">
        <v>6711</v>
      </c>
      <c r="N426" t="s">
        <v>414</v>
      </c>
    </row>
    <row r="427" spans="1:14" x14ac:dyDescent="0.25">
      <c r="A427">
        <v>220005251</v>
      </c>
      <c r="B427" t="s">
        <v>5012</v>
      </c>
      <c r="C427" t="s">
        <v>5013</v>
      </c>
      <c r="D427">
        <v>22001001</v>
      </c>
      <c r="E427">
        <v>1020200787265</v>
      </c>
      <c r="F427" t="s">
        <v>8214</v>
      </c>
      <c r="G427">
        <v>1</v>
      </c>
      <c r="H427" t="s">
        <v>9200</v>
      </c>
      <c r="I427" t="s">
        <v>8403</v>
      </c>
      <c r="J427" t="s">
        <v>9201</v>
      </c>
      <c r="K427" t="s">
        <v>8313</v>
      </c>
      <c r="L427" t="s">
        <v>8315</v>
      </c>
      <c r="M427" t="s">
        <v>5014</v>
      </c>
      <c r="N427" t="s">
        <v>549</v>
      </c>
    </row>
    <row r="428" spans="1:14" x14ac:dyDescent="0.25">
      <c r="A428">
        <v>220005276</v>
      </c>
      <c r="B428" t="s">
        <v>4981</v>
      </c>
      <c r="C428" t="s">
        <v>4982</v>
      </c>
      <c r="D428">
        <v>22001001</v>
      </c>
      <c r="E428">
        <v>1020200787089</v>
      </c>
      <c r="F428" t="s">
        <v>8214</v>
      </c>
      <c r="G428">
        <v>0</v>
      </c>
      <c r="H428" t="s">
        <v>9202</v>
      </c>
      <c r="I428" t="s">
        <v>8384</v>
      </c>
      <c r="J428" t="s">
        <v>9193</v>
      </c>
      <c r="K428" t="s">
        <v>8313</v>
      </c>
      <c r="L428" t="s">
        <v>8315</v>
      </c>
      <c r="M428" t="s">
        <v>4983</v>
      </c>
      <c r="N428" t="s">
        <v>4984</v>
      </c>
    </row>
    <row r="429" spans="1:14" x14ac:dyDescent="0.25">
      <c r="A429">
        <v>220005283</v>
      </c>
      <c r="B429" t="s">
        <v>4994</v>
      </c>
      <c r="C429" t="s">
        <v>4995</v>
      </c>
      <c r="D429">
        <v>22001001</v>
      </c>
      <c r="E429">
        <v>1020200787166</v>
      </c>
      <c r="F429" t="s">
        <v>8214</v>
      </c>
      <c r="G429">
        <v>0</v>
      </c>
      <c r="H429" t="s">
        <v>9203</v>
      </c>
      <c r="I429" t="s">
        <v>9167</v>
      </c>
      <c r="J429" t="s">
        <v>9204</v>
      </c>
      <c r="K429" t="s">
        <v>8313</v>
      </c>
      <c r="L429" t="s">
        <v>8315</v>
      </c>
      <c r="M429" t="s">
        <v>4996</v>
      </c>
      <c r="N429" t="s">
        <v>414</v>
      </c>
    </row>
    <row r="430" spans="1:14" x14ac:dyDescent="0.25">
      <c r="A430">
        <v>220005300</v>
      </c>
      <c r="B430" t="s">
        <v>4988</v>
      </c>
      <c r="C430" t="s">
        <v>4989</v>
      </c>
      <c r="D430">
        <v>22001001</v>
      </c>
      <c r="E430">
        <v>1020200787122</v>
      </c>
      <c r="F430" t="s">
        <v>8214</v>
      </c>
      <c r="G430">
        <v>0</v>
      </c>
      <c r="H430" t="s">
        <v>9205</v>
      </c>
      <c r="I430" t="s">
        <v>9206</v>
      </c>
      <c r="J430" t="s">
        <v>9193</v>
      </c>
      <c r="K430" t="s">
        <v>8313</v>
      </c>
      <c r="L430" t="s">
        <v>8315</v>
      </c>
      <c r="M430" t="s">
        <v>4990</v>
      </c>
      <c r="N430" t="s">
        <v>414</v>
      </c>
    </row>
    <row r="431" spans="1:14" x14ac:dyDescent="0.25">
      <c r="A431">
        <v>220005325</v>
      </c>
      <c r="B431" t="s">
        <v>6739</v>
      </c>
      <c r="C431" t="s">
        <v>6740</v>
      </c>
      <c r="D431">
        <v>22001001</v>
      </c>
      <c r="E431">
        <v>1020200787001</v>
      </c>
      <c r="F431" t="s">
        <v>8214</v>
      </c>
      <c r="G431">
        <v>1</v>
      </c>
      <c r="H431" t="s">
        <v>9207</v>
      </c>
      <c r="I431" t="s">
        <v>9208</v>
      </c>
      <c r="J431" t="s">
        <v>9193</v>
      </c>
      <c r="K431" t="s">
        <v>8313</v>
      </c>
      <c r="L431" t="s">
        <v>8315</v>
      </c>
      <c r="M431" t="s">
        <v>6741</v>
      </c>
      <c r="N431" t="s">
        <v>414</v>
      </c>
    </row>
    <row r="432" spans="1:14" x14ac:dyDescent="0.25">
      <c r="A432">
        <v>220005332</v>
      </c>
      <c r="B432" t="s">
        <v>5003</v>
      </c>
      <c r="C432" t="s">
        <v>5004</v>
      </c>
      <c r="D432">
        <v>22001001</v>
      </c>
      <c r="E432">
        <v>1020200788563</v>
      </c>
      <c r="F432" t="s">
        <v>8214</v>
      </c>
      <c r="G432">
        <v>0</v>
      </c>
      <c r="H432" t="s">
        <v>9209</v>
      </c>
      <c r="I432" t="s">
        <v>8384</v>
      </c>
      <c r="J432" t="s">
        <v>9193</v>
      </c>
      <c r="K432" t="s">
        <v>8313</v>
      </c>
      <c r="L432" t="s">
        <v>8315</v>
      </c>
      <c r="M432" t="s">
        <v>5005</v>
      </c>
      <c r="N432" t="s">
        <v>414</v>
      </c>
    </row>
    <row r="433" spans="1:14" x14ac:dyDescent="0.25">
      <c r="A433">
        <v>220005340</v>
      </c>
      <c r="B433" t="s">
        <v>4951</v>
      </c>
      <c r="C433" t="s">
        <v>4952</v>
      </c>
      <c r="D433">
        <v>22001001</v>
      </c>
      <c r="E433">
        <v>1030200870138</v>
      </c>
      <c r="F433" t="s">
        <v>8214</v>
      </c>
      <c r="G433">
        <v>0</v>
      </c>
      <c r="H433" t="s">
        <v>9210</v>
      </c>
      <c r="I433" t="s">
        <v>9211</v>
      </c>
      <c r="J433" t="s">
        <v>9193</v>
      </c>
      <c r="K433" t="s">
        <v>9211</v>
      </c>
      <c r="L433" t="s">
        <v>8416</v>
      </c>
      <c r="M433" t="s">
        <v>4953</v>
      </c>
      <c r="N433" t="s">
        <v>414</v>
      </c>
    </row>
    <row r="434" spans="1:14" x14ac:dyDescent="0.25">
      <c r="A434">
        <v>220005357</v>
      </c>
      <c r="B434" t="s">
        <v>6721</v>
      </c>
      <c r="C434" t="s">
        <v>6722</v>
      </c>
      <c r="D434">
        <v>22001001</v>
      </c>
      <c r="E434">
        <v>1020200787023</v>
      </c>
      <c r="F434" t="s">
        <v>8214</v>
      </c>
      <c r="G434">
        <v>0</v>
      </c>
      <c r="H434" t="s">
        <v>9212</v>
      </c>
      <c r="I434" t="s">
        <v>8738</v>
      </c>
      <c r="J434" t="s">
        <v>9193</v>
      </c>
      <c r="K434" t="s">
        <v>8313</v>
      </c>
      <c r="L434" t="s">
        <v>8315</v>
      </c>
      <c r="M434" t="s">
        <v>6723</v>
      </c>
      <c r="N434" t="s">
        <v>414</v>
      </c>
    </row>
    <row r="435" spans="1:14" x14ac:dyDescent="0.25">
      <c r="A435">
        <v>220005364</v>
      </c>
      <c r="B435" t="s">
        <v>6715</v>
      </c>
      <c r="C435" t="s">
        <v>6716</v>
      </c>
      <c r="D435">
        <v>22001001</v>
      </c>
      <c r="E435">
        <v>1020200787034</v>
      </c>
      <c r="F435" t="s">
        <v>8214</v>
      </c>
      <c r="G435">
        <v>1</v>
      </c>
      <c r="H435" t="s">
        <v>9213</v>
      </c>
      <c r="I435" t="s">
        <v>8888</v>
      </c>
      <c r="J435" t="s">
        <v>9193</v>
      </c>
      <c r="K435" t="s">
        <v>8313</v>
      </c>
      <c r="L435" t="s">
        <v>8315</v>
      </c>
      <c r="M435" t="s">
        <v>6717</v>
      </c>
      <c r="N435" t="s">
        <v>414</v>
      </c>
    </row>
    <row r="436" spans="1:14" x14ac:dyDescent="0.25">
      <c r="A436">
        <v>220005389</v>
      </c>
      <c r="B436" t="s">
        <v>4954</v>
      </c>
      <c r="C436" t="s">
        <v>4955</v>
      </c>
      <c r="D436">
        <v>22001001</v>
      </c>
      <c r="E436">
        <v>1020200786506</v>
      </c>
      <c r="F436" t="s">
        <v>8214</v>
      </c>
      <c r="G436">
        <v>0</v>
      </c>
      <c r="H436" t="s">
        <v>9214</v>
      </c>
      <c r="I436" t="s">
        <v>8384</v>
      </c>
      <c r="J436" t="s">
        <v>9193</v>
      </c>
      <c r="K436" t="s">
        <v>8313</v>
      </c>
      <c r="L436" t="s">
        <v>8315</v>
      </c>
      <c r="M436" t="s">
        <v>4956</v>
      </c>
      <c r="N436" t="s">
        <v>549</v>
      </c>
    </row>
    <row r="437" spans="1:14" x14ac:dyDescent="0.25">
      <c r="A437">
        <v>220005396</v>
      </c>
      <c r="B437" t="s">
        <v>6706</v>
      </c>
      <c r="C437" t="s">
        <v>6707</v>
      </c>
      <c r="D437">
        <v>22001001</v>
      </c>
      <c r="E437">
        <v>1020200786980</v>
      </c>
      <c r="F437" t="s">
        <v>8214</v>
      </c>
      <c r="G437">
        <v>0</v>
      </c>
      <c r="H437" t="s">
        <v>9215</v>
      </c>
      <c r="I437" t="s">
        <v>9167</v>
      </c>
      <c r="J437" t="s">
        <v>9193</v>
      </c>
      <c r="K437" t="s">
        <v>8313</v>
      </c>
      <c r="L437" t="s">
        <v>8315</v>
      </c>
      <c r="M437" t="s">
        <v>6708</v>
      </c>
      <c r="N437" t="s">
        <v>414</v>
      </c>
    </row>
    <row r="438" spans="1:14" x14ac:dyDescent="0.25">
      <c r="A438">
        <v>220005420</v>
      </c>
      <c r="B438" t="s">
        <v>4972</v>
      </c>
      <c r="C438" t="s">
        <v>4973</v>
      </c>
      <c r="D438">
        <v>22001001</v>
      </c>
      <c r="E438">
        <v>1020200786540</v>
      </c>
      <c r="F438" t="s">
        <v>8214</v>
      </c>
      <c r="G438">
        <v>0</v>
      </c>
      <c r="H438" t="s">
        <v>9216</v>
      </c>
      <c r="I438" t="s">
        <v>9211</v>
      </c>
      <c r="J438" t="s">
        <v>9193</v>
      </c>
      <c r="K438" t="s">
        <v>9211</v>
      </c>
      <c r="L438" t="s">
        <v>8416</v>
      </c>
      <c r="M438" t="s">
        <v>4974</v>
      </c>
      <c r="N438" t="s">
        <v>414</v>
      </c>
    </row>
    <row r="439" spans="1:14" x14ac:dyDescent="0.25">
      <c r="A439">
        <v>220005445</v>
      </c>
      <c r="B439" t="s">
        <v>4960</v>
      </c>
      <c r="C439" t="s">
        <v>4961</v>
      </c>
      <c r="D439">
        <v>22001001</v>
      </c>
      <c r="E439">
        <v>1020200786605</v>
      </c>
      <c r="F439" t="s">
        <v>8214</v>
      </c>
      <c r="G439">
        <v>2</v>
      </c>
      <c r="H439" t="s">
        <v>9217</v>
      </c>
      <c r="I439" t="s">
        <v>8738</v>
      </c>
      <c r="J439" t="s">
        <v>9201</v>
      </c>
      <c r="K439" t="s">
        <v>8313</v>
      </c>
      <c r="L439" t="s">
        <v>8315</v>
      </c>
      <c r="M439" t="s">
        <v>4962</v>
      </c>
      <c r="N439" t="s">
        <v>414</v>
      </c>
    </row>
    <row r="440" spans="1:14" x14ac:dyDescent="0.25">
      <c r="A440">
        <v>220005460</v>
      </c>
      <c r="B440" t="s">
        <v>6733</v>
      </c>
      <c r="C440" t="s">
        <v>6734</v>
      </c>
      <c r="D440">
        <v>22001001</v>
      </c>
      <c r="E440">
        <v>1020200787111</v>
      </c>
      <c r="F440" t="s">
        <v>8214</v>
      </c>
      <c r="G440">
        <v>0</v>
      </c>
      <c r="H440" t="s">
        <v>9218</v>
      </c>
      <c r="I440" t="s">
        <v>9219</v>
      </c>
      <c r="J440" t="s">
        <v>9220</v>
      </c>
      <c r="K440" t="s">
        <v>8313</v>
      </c>
      <c r="L440" t="s">
        <v>8315</v>
      </c>
      <c r="M440" t="s">
        <v>6735</v>
      </c>
      <c r="N440" t="s">
        <v>321</v>
      </c>
    </row>
    <row r="441" spans="1:14" x14ac:dyDescent="0.25">
      <c r="A441">
        <v>220005501</v>
      </c>
      <c r="B441" t="s">
        <v>6727</v>
      </c>
      <c r="C441" t="s">
        <v>6728</v>
      </c>
      <c r="D441">
        <v>22001001</v>
      </c>
      <c r="E441">
        <v>1020200786210</v>
      </c>
      <c r="F441" t="s">
        <v>8214</v>
      </c>
      <c r="G441">
        <v>0</v>
      </c>
      <c r="H441" t="s">
        <v>9221</v>
      </c>
      <c r="I441" t="s">
        <v>9222</v>
      </c>
      <c r="J441" t="s">
        <v>9223</v>
      </c>
      <c r="K441" t="s">
        <v>8313</v>
      </c>
      <c r="L441" t="s">
        <v>8315</v>
      </c>
      <c r="M441" t="s">
        <v>6729</v>
      </c>
      <c r="N441" t="s">
        <v>566</v>
      </c>
    </row>
    <row r="442" spans="1:14" x14ac:dyDescent="0.25">
      <c r="A442">
        <v>220005526</v>
      </c>
      <c r="B442" t="s">
        <v>4975</v>
      </c>
      <c r="C442" t="s">
        <v>4976</v>
      </c>
      <c r="D442">
        <v>22001001</v>
      </c>
      <c r="E442">
        <v>1020200787056</v>
      </c>
      <c r="F442" t="s">
        <v>8214</v>
      </c>
      <c r="G442">
        <v>0</v>
      </c>
      <c r="H442" t="s">
        <v>9224</v>
      </c>
      <c r="I442" t="s">
        <v>8384</v>
      </c>
      <c r="J442" t="s">
        <v>9193</v>
      </c>
      <c r="K442" t="s">
        <v>8313</v>
      </c>
      <c r="L442" t="s">
        <v>8315</v>
      </c>
      <c r="M442" t="s">
        <v>4977</v>
      </c>
      <c r="N442" t="s">
        <v>414</v>
      </c>
    </row>
    <row r="443" spans="1:14" x14ac:dyDescent="0.25">
      <c r="A443">
        <v>220005558</v>
      </c>
      <c r="B443" t="s">
        <v>5009</v>
      </c>
      <c r="C443" t="s">
        <v>5010</v>
      </c>
      <c r="D443">
        <v>22001001</v>
      </c>
      <c r="E443">
        <v>1020200787210</v>
      </c>
      <c r="F443" t="s">
        <v>8214</v>
      </c>
      <c r="G443">
        <v>0</v>
      </c>
      <c r="H443" t="s">
        <v>9225</v>
      </c>
      <c r="I443" t="s">
        <v>9211</v>
      </c>
      <c r="J443" t="s">
        <v>9193</v>
      </c>
      <c r="K443" t="s">
        <v>9211</v>
      </c>
      <c r="L443" t="s">
        <v>8416</v>
      </c>
      <c r="M443" t="s">
        <v>5011</v>
      </c>
      <c r="N443" t="s">
        <v>414</v>
      </c>
    </row>
    <row r="444" spans="1:14" x14ac:dyDescent="0.25">
      <c r="A444">
        <v>220005565</v>
      </c>
      <c r="B444" t="s">
        <v>4991</v>
      </c>
      <c r="C444" t="s">
        <v>4992</v>
      </c>
      <c r="D444">
        <v>22001001</v>
      </c>
      <c r="E444">
        <v>1020200787144</v>
      </c>
      <c r="F444" t="s">
        <v>8214</v>
      </c>
      <c r="G444">
        <v>0</v>
      </c>
      <c r="H444" t="s">
        <v>9226</v>
      </c>
      <c r="I444" t="s">
        <v>9227</v>
      </c>
      <c r="J444" t="s">
        <v>9193</v>
      </c>
      <c r="K444" t="s">
        <v>9227</v>
      </c>
      <c r="L444" t="s">
        <v>8416</v>
      </c>
      <c r="M444" t="s">
        <v>4993</v>
      </c>
      <c r="N444" t="s">
        <v>414</v>
      </c>
    </row>
    <row r="445" spans="1:14" x14ac:dyDescent="0.25">
      <c r="A445">
        <v>220005572</v>
      </c>
      <c r="B445" t="s">
        <v>4966</v>
      </c>
      <c r="C445" t="s">
        <v>4967</v>
      </c>
      <c r="D445">
        <v>22001001</v>
      </c>
      <c r="E445">
        <v>1020200786957</v>
      </c>
      <c r="F445" t="s">
        <v>8214</v>
      </c>
      <c r="G445">
        <v>0</v>
      </c>
      <c r="H445" t="s">
        <v>9228</v>
      </c>
      <c r="I445" t="s">
        <v>9229</v>
      </c>
      <c r="J445" t="s">
        <v>9193</v>
      </c>
      <c r="K445" t="s">
        <v>9229</v>
      </c>
      <c r="L445" t="s">
        <v>8416</v>
      </c>
      <c r="M445" t="s">
        <v>4968</v>
      </c>
      <c r="N445" t="s">
        <v>4849</v>
      </c>
    </row>
    <row r="446" spans="1:14" x14ac:dyDescent="0.25">
      <c r="A446">
        <v>220021800</v>
      </c>
      <c r="B446" t="s">
        <v>6730</v>
      </c>
      <c r="C446" t="s">
        <v>6731</v>
      </c>
      <c r="D446">
        <v>22001001</v>
      </c>
      <c r="E446">
        <v>1060220000565</v>
      </c>
      <c r="F446" t="s">
        <v>8214</v>
      </c>
      <c r="G446">
        <v>0</v>
      </c>
      <c r="H446" t="s">
        <v>9221</v>
      </c>
      <c r="I446" t="s">
        <v>9230</v>
      </c>
      <c r="J446" t="s">
        <v>9231</v>
      </c>
      <c r="K446" t="s">
        <v>8313</v>
      </c>
      <c r="L446" t="s">
        <v>8315</v>
      </c>
      <c r="M446" t="s">
        <v>6732</v>
      </c>
      <c r="N446" t="s">
        <v>430</v>
      </c>
    </row>
    <row r="447" spans="1:14" x14ac:dyDescent="0.25">
      <c r="A447">
        <v>220024769</v>
      </c>
      <c r="B447" t="s">
        <v>6712</v>
      </c>
      <c r="C447" t="s">
        <v>6713</v>
      </c>
      <c r="D447">
        <v>22001001</v>
      </c>
      <c r="E447">
        <v>1140280049645</v>
      </c>
      <c r="F447" t="s">
        <v>8214</v>
      </c>
      <c r="G447">
        <v>0</v>
      </c>
      <c r="H447" t="s">
        <v>9232</v>
      </c>
      <c r="I447" t="s">
        <v>9233</v>
      </c>
      <c r="J447" t="s">
        <v>9234</v>
      </c>
      <c r="K447" t="s">
        <v>8313</v>
      </c>
      <c r="L447" t="s">
        <v>8315</v>
      </c>
      <c r="M447" t="s">
        <v>6714</v>
      </c>
      <c r="N447" t="s">
        <v>414</v>
      </c>
    </row>
    <row r="448" spans="1:14" x14ac:dyDescent="0.25">
      <c r="A448">
        <v>221001771</v>
      </c>
      <c r="B448" t="s">
        <v>1383</v>
      </c>
      <c r="C448" t="s">
        <v>1384</v>
      </c>
      <c r="D448">
        <v>22101001</v>
      </c>
      <c r="E448">
        <v>1020201581927</v>
      </c>
      <c r="F448" t="s">
        <v>8214</v>
      </c>
      <c r="G448">
        <v>0</v>
      </c>
      <c r="H448" t="s">
        <v>9235</v>
      </c>
      <c r="I448" t="s">
        <v>9236</v>
      </c>
      <c r="J448" t="s">
        <v>9237</v>
      </c>
      <c r="K448" t="s">
        <v>8313</v>
      </c>
      <c r="L448" t="s">
        <v>8315</v>
      </c>
      <c r="M448" t="s">
        <v>1385</v>
      </c>
      <c r="N448" t="s">
        <v>325</v>
      </c>
    </row>
    <row r="449" spans="1:14" x14ac:dyDescent="0.25">
      <c r="A449">
        <v>221002373</v>
      </c>
      <c r="B449" t="s">
        <v>1347</v>
      </c>
      <c r="C449" t="s">
        <v>1348</v>
      </c>
      <c r="D449">
        <v>22101001</v>
      </c>
      <c r="E449">
        <v>1020201581905</v>
      </c>
      <c r="F449" t="s">
        <v>8214</v>
      </c>
      <c r="G449">
        <v>1</v>
      </c>
      <c r="H449" t="s">
        <v>9238</v>
      </c>
      <c r="I449" t="s">
        <v>8422</v>
      </c>
      <c r="J449" t="s">
        <v>9239</v>
      </c>
      <c r="K449" t="s">
        <v>8313</v>
      </c>
      <c r="L449" t="s">
        <v>8315</v>
      </c>
      <c r="M449" t="s">
        <v>1349</v>
      </c>
      <c r="N449" t="s">
        <v>321</v>
      </c>
    </row>
    <row r="450" spans="1:14" x14ac:dyDescent="0.25">
      <c r="A450">
        <v>221002380</v>
      </c>
      <c r="B450" t="s">
        <v>1353</v>
      </c>
      <c r="C450" t="s">
        <v>1354</v>
      </c>
      <c r="D450">
        <v>22101001</v>
      </c>
      <c r="E450">
        <v>1020201581894</v>
      </c>
      <c r="F450" t="s">
        <v>8214</v>
      </c>
      <c r="G450">
        <v>0</v>
      </c>
      <c r="H450" t="s">
        <v>9240</v>
      </c>
      <c r="I450" t="s">
        <v>9241</v>
      </c>
      <c r="J450" t="s">
        <v>9239</v>
      </c>
      <c r="K450" t="s">
        <v>8313</v>
      </c>
      <c r="L450" t="s">
        <v>8315</v>
      </c>
      <c r="M450" t="s">
        <v>1355</v>
      </c>
      <c r="N450" t="s">
        <v>321</v>
      </c>
    </row>
    <row r="451" spans="1:14" x14ac:dyDescent="0.25">
      <c r="A451">
        <v>221002398</v>
      </c>
      <c r="B451" t="s">
        <v>1362</v>
      </c>
      <c r="C451" t="s">
        <v>1363</v>
      </c>
      <c r="D451">
        <v>22101001</v>
      </c>
      <c r="E451">
        <v>1020201581950</v>
      </c>
      <c r="F451" t="s">
        <v>8214</v>
      </c>
      <c r="G451">
        <v>0</v>
      </c>
      <c r="H451" t="s">
        <v>9242</v>
      </c>
      <c r="I451" t="s">
        <v>9175</v>
      </c>
      <c r="J451" t="s">
        <v>9239</v>
      </c>
      <c r="K451" t="s">
        <v>8313</v>
      </c>
      <c r="L451" t="s">
        <v>8315</v>
      </c>
      <c r="M451" t="s">
        <v>1364</v>
      </c>
      <c r="N451" t="s">
        <v>321</v>
      </c>
    </row>
    <row r="452" spans="1:14" x14ac:dyDescent="0.25">
      <c r="A452">
        <v>221002408</v>
      </c>
      <c r="B452" t="s">
        <v>1365</v>
      </c>
      <c r="C452" t="s">
        <v>1366</v>
      </c>
      <c r="D452">
        <v>22101001</v>
      </c>
      <c r="E452">
        <v>1020201581960</v>
      </c>
      <c r="F452" t="s">
        <v>8214</v>
      </c>
      <c r="G452">
        <v>1</v>
      </c>
      <c r="H452" t="s">
        <v>9243</v>
      </c>
      <c r="I452" t="s">
        <v>8563</v>
      </c>
      <c r="J452" t="s">
        <v>9239</v>
      </c>
      <c r="K452" t="s">
        <v>8313</v>
      </c>
      <c r="L452" t="s">
        <v>8315</v>
      </c>
      <c r="M452" t="s">
        <v>1367</v>
      </c>
      <c r="N452" t="s">
        <v>566</v>
      </c>
    </row>
    <row r="453" spans="1:14" x14ac:dyDescent="0.25">
      <c r="A453">
        <v>221002415</v>
      </c>
      <c r="B453" t="s">
        <v>1371</v>
      </c>
      <c r="C453" t="s">
        <v>1372</v>
      </c>
      <c r="D453">
        <v>22101001</v>
      </c>
      <c r="E453">
        <v>1020201581938</v>
      </c>
      <c r="F453" t="s">
        <v>8214</v>
      </c>
      <c r="G453">
        <v>0</v>
      </c>
      <c r="H453" t="s">
        <v>9244</v>
      </c>
      <c r="I453" t="s">
        <v>9236</v>
      </c>
      <c r="J453" t="s">
        <v>9239</v>
      </c>
      <c r="K453" t="s">
        <v>8313</v>
      </c>
      <c r="L453" t="s">
        <v>8315</v>
      </c>
      <c r="M453" t="s">
        <v>1373</v>
      </c>
      <c r="N453" t="s">
        <v>321</v>
      </c>
    </row>
    <row r="454" spans="1:14" x14ac:dyDescent="0.25">
      <c r="A454">
        <v>221002422</v>
      </c>
      <c r="B454" t="s">
        <v>1368</v>
      </c>
      <c r="C454" t="s">
        <v>1369</v>
      </c>
      <c r="D454">
        <v>22101001</v>
      </c>
      <c r="E454">
        <v>1020201581883</v>
      </c>
      <c r="F454" t="s">
        <v>8214</v>
      </c>
      <c r="G454">
        <v>1</v>
      </c>
      <c r="H454" t="s">
        <v>9245</v>
      </c>
      <c r="I454" t="s">
        <v>9246</v>
      </c>
      <c r="J454" t="s">
        <v>9239</v>
      </c>
      <c r="K454" t="s">
        <v>9246</v>
      </c>
      <c r="L454" t="s">
        <v>8416</v>
      </c>
      <c r="M454" t="s">
        <v>1370</v>
      </c>
      <c r="N454" t="s">
        <v>321</v>
      </c>
    </row>
    <row r="455" spans="1:14" x14ac:dyDescent="0.25">
      <c r="A455">
        <v>221002430</v>
      </c>
      <c r="B455" t="s">
        <v>1350</v>
      </c>
      <c r="C455" t="s">
        <v>1351</v>
      </c>
      <c r="D455">
        <v>22101001</v>
      </c>
      <c r="E455">
        <v>1020201581916</v>
      </c>
      <c r="F455" t="s">
        <v>8214</v>
      </c>
      <c r="G455">
        <v>0</v>
      </c>
      <c r="H455" t="s">
        <v>9247</v>
      </c>
      <c r="I455" t="s">
        <v>9248</v>
      </c>
      <c r="J455" t="s">
        <v>9239</v>
      </c>
      <c r="K455" t="s">
        <v>8313</v>
      </c>
      <c r="L455" t="s">
        <v>8315</v>
      </c>
      <c r="M455" t="s">
        <v>1352</v>
      </c>
      <c r="N455" t="s">
        <v>321</v>
      </c>
    </row>
    <row r="456" spans="1:14" x14ac:dyDescent="0.25">
      <c r="A456">
        <v>221002479</v>
      </c>
      <c r="B456" t="s">
        <v>1344</v>
      </c>
      <c r="C456" t="s">
        <v>1345</v>
      </c>
      <c r="D456">
        <v>22101001</v>
      </c>
      <c r="E456">
        <v>1020201581861</v>
      </c>
      <c r="F456" t="s">
        <v>8214</v>
      </c>
      <c r="G456">
        <v>0</v>
      </c>
      <c r="H456" t="s">
        <v>9249</v>
      </c>
      <c r="I456" t="s">
        <v>9250</v>
      </c>
      <c r="J456" t="s">
        <v>9239</v>
      </c>
      <c r="K456" t="s">
        <v>8313</v>
      </c>
      <c r="L456" t="s">
        <v>8315</v>
      </c>
      <c r="M456" t="s">
        <v>1346</v>
      </c>
      <c r="N456" t="s">
        <v>566</v>
      </c>
    </row>
    <row r="457" spans="1:14" x14ac:dyDescent="0.25">
      <c r="A457">
        <v>221002567</v>
      </c>
      <c r="B457" t="s">
        <v>1359</v>
      </c>
      <c r="C457" t="s">
        <v>1360</v>
      </c>
      <c r="D457">
        <v>22101001</v>
      </c>
      <c r="E457">
        <v>1020201581850</v>
      </c>
      <c r="F457" t="s">
        <v>8214</v>
      </c>
      <c r="G457">
        <v>0</v>
      </c>
      <c r="H457" t="s">
        <v>9251</v>
      </c>
      <c r="I457" t="s">
        <v>9236</v>
      </c>
      <c r="J457" t="s">
        <v>9239</v>
      </c>
      <c r="K457" t="s">
        <v>8313</v>
      </c>
      <c r="L457" t="s">
        <v>8315</v>
      </c>
      <c r="M457" t="s">
        <v>1361</v>
      </c>
      <c r="N457" t="s">
        <v>566</v>
      </c>
    </row>
    <row r="458" spans="1:14" x14ac:dyDescent="0.25">
      <c r="A458">
        <v>221002616</v>
      </c>
      <c r="B458" t="s">
        <v>1356</v>
      </c>
      <c r="C458" t="s">
        <v>1357</v>
      </c>
      <c r="D458">
        <v>22101001</v>
      </c>
      <c r="E458">
        <v>1020201581949</v>
      </c>
      <c r="F458" t="s">
        <v>8214</v>
      </c>
      <c r="G458">
        <v>0</v>
      </c>
      <c r="H458" t="s">
        <v>9252</v>
      </c>
      <c r="I458" t="s">
        <v>9236</v>
      </c>
      <c r="J458" t="s">
        <v>9253</v>
      </c>
      <c r="K458" t="s">
        <v>8313</v>
      </c>
      <c r="L458" t="s">
        <v>8315</v>
      </c>
      <c r="M458" t="s">
        <v>1358</v>
      </c>
      <c r="N458" t="s">
        <v>566</v>
      </c>
    </row>
    <row r="459" spans="1:14" x14ac:dyDescent="0.25">
      <c r="A459">
        <v>221002623</v>
      </c>
      <c r="B459" t="s">
        <v>1374</v>
      </c>
      <c r="C459" t="s">
        <v>1375</v>
      </c>
      <c r="D459">
        <v>22101001</v>
      </c>
      <c r="E459">
        <v>1020201581542</v>
      </c>
      <c r="F459" t="s">
        <v>8214</v>
      </c>
      <c r="G459">
        <v>7</v>
      </c>
      <c r="H459" t="s">
        <v>9254</v>
      </c>
      <c r="I459" t="s">
        <v>9255</v>
      </c>
      <c r="J459" t="s">
        <v>9253</v>
      </c>
      <c r="K459" t="s">
        <v>8313</v>
      </c>
      <c r="L459" t="s">
        <v>8315</v>
      </c>
      <c r="M459" t="s">
        <v>1376</v>
      </c>
      <c r="N459" t="s">
        <v>414</v>
      </c>
    </row>
    <row r="460" spans="1:14" x14ac:dyDescent="0.25">
      <c r="A460">
        <v>221002729</v>
      </c>
      <c r="B460" t="s">
        <v>1380</v>
      </c>
      <c r="C460" t="s">
        <v>1381</v>
      </c>
      <c r="D460">
        <v>22101001</v>
      </c>
      <c r="E460">
        <v>1020201582928</v>
      </c>
      <c r="F460" t="s">
        <v>8214</v>
      </c>
      <c r="G460">
        <v>0</v>
      </c>
      <c r="H460" t="s">
        <v>9256</v>
      </c>
      <c r="I460" t="s">
        <v>9257</v>
      </c>
      <c r="J460" t="s">
        <v>9035</v>
      </c>
      <c r="K460" t="s">
        <v>8313</v>
      </c>
      <c r="L460" t="s">
        <v>8315</v>
      </c>
      <c r="M460" t="s">
        <v>1382</v>
      </c>
      <c r="N460" t="s">
        <v>321</v>
      </c>
    </row>
    <row r="461" spans="1:14" x14ac:dyDescent="0.25">
      <c r="A461">
        <v>221003585</v>
      </c>
      <c r="B461" t="s">
        <v>1377</v>
      </c>
      <c r="C461" t="s">
        <v>1378</v>
      </c>
      <c r="D461">
        <v>22101001</v>
      </c>
      <c r="E461">
        <v>1060255001267</v>
      </c>
      <c r="F461" t="s">
        <v>8214</v>
      </c>
      <c r="G461">
        <v>0</v>
      </c>
      <c r="H461" t="s">
        <v>9258</v>
      </c>
      <c r="I461" t="s">
        <v>9259</v>
      </c>
      <c r="J461" t="s">
        <v>9260</v>
      </c>
      <c r="K461" t="s">
        <v>8313</v>
      </c>
      <c r="L461" t="s">
        <v>8315</v>
      </c>
      <c r="M461" t="s">
        <v>1379</v>
      </c>
      <c r="N461" t="s">
        <v>430</v>
      </c>
    </row>
    <row r="462" spans="1:14" x14ac:dyDescent="0.25">
      <c r="A462">
        <v>221005470</v>
      </c>
      <c r="B462" t="s">
        <v>1386</v>
      </c>
      <c r="C462" t="s">
        <v>1387</v>
      </c>
      <c r="D462">
        <v>22101001</v>
      </c>
      <c r="E462">
        <v>1110255000162</v>
      </c>
      <c r="F462" t="s">
        <v>8214</v>
      </c>
      <c r="G462">
        <v>0</v>
      </c>
      <c r="H462" t="s">
        <v>9261</v>
      </c>
      <c r="I462" t="s">
        <v>9257</v>
      </c>
      <c r="J462" t="s">
        <v>9262</v>
      </c>
      <c r="K462" t="s">
        <v>8313</v>
      </c>
      <c r="L462" t="s">
        <v>8839</v>
      </c>
      <c r="M462" t="s">
        <v>1388</v>
      </c>
      <c r="N462" t="s">
        <v>321</v>
      </c>
    </row>
    <row r="463" spans="1:14" x14ac:dyDescent="0.25">
      <c r="A463">
        <v>222002513</v>
      </c>
      <c r="B463" t="s">
        <v>7997</v>
      </c>
      <c r="C463" t="s">
        <v>7998</v>
      </c>
      <c r="D463">
        <v>22201001</v>
      </c>
      <c r="E463">
        <v>1020201042707</v>
      </c>
      <c r="F463" t="s">
        <v>8214</v>
      </c>
      <c r="G463">
        <v>0</v>
      </c>
      <c r="H463" t="s">
        <v>9263</v>
      </c>
      <c r="I463" t="s">
        <v>8687</v>
      </c>
      <c r="J463" t="s">
        <v>9264</v>
      </c>
      <c r="K463" t="s">
        <v>8313</v>
      </c>
      <c r="L463" t="s">
        <v>8315</v>
      </c>
      <c r="M463" t="s">
        <v>7999</v>
      </c>
      <c r="N463" t="s">
        <v>325</v>
      </c>
    </row>
    <row r="464" spans="1:14" x14ac:dyDescent="0.25">
      <c r="A464">
        <v>222002520</v>
      </c>
      <c r="B464" t="s">
        <v>5169</v>
      </c>
      <c r="C464" t="s">
        <v>5170</v>
      </c>
      <c r="D464">
        <v>22201001</v>
      </c>
      <c r="E464">
        <v>1020201043015</v>
      </c>
      <c r="F464" t="s">
        <v>8214</v>
      </c>
      <c r="G464">
        <v>0</v>
      </c>
      <c r="H464" t="s">
        <v>9265</v>
      </c>
      <c r="I464" t="s">
        <v>9266</v>
      </c>
      <c r="J464" t="s">
        <v>9267</v>
      </c>
      <c r="K464" t="s">
        <v>8313</v>
      </c>
      <c r="L464" t="s">
        <v>8315</v>
      </c>
      <c r="M464" t="s">
        <v>5171</v>
      </c>
      <c r="N464" t="s">
        <v>430</v>
      </c>
    </row>
    <row r="465" spans="1:14" x14ac:dyDescent="0.25">
      <c r="A465">
        <v>222003309</v>
      </c>
      <c r="B465" t="s">
        <v>6573</v>
      </c>
      <c r="C465" t="s">
        <v>6574</v>
      </c>
      <c r="D465">
        <v>22201001</v>
      </c>
      <c r="E465">
        <v>1120262000176</v>
      </c>
      <c r="F465" t="s">
        <v>8214</v>
      </c>
      <c r="G465">
        <v>0</v>
      </c>
      <c r="H465" t="s">
        <v>9268</v>
      </c>
      <c r="I465" t="s">
        <v>9269</v>
      </c>
      <c r="J465" t="s">
        <v>9270</v>
      </c>
      <c r="K465" t="s">
        <v>9269</v>
      </c>
      <c r="L465" t="s">
        <v>8416</v>
      </c>
      <c r="M465" t="s">
        <v>6575</v>
      </c>
      <c r="N465" t="s">
        <v>325</v>
      </c>
    </row>
    <row r="466" spans="1:14" x14ac:dyDescent="0.25">
      <c r="A466">
        <v>222004077</v>
      </c>
      <c r="B466" t="s">
        <v>6576</v>
      </c>
      <c r="C466" t="s">
        <v>6577</v>
      </c>
      <c r="D466">
        <v>22201001</v>
      </c>
      <c r="E466">
        <v>1020241042073</v>
      </c>
      <c r="F466" t="s">
        <v>8214</v>
      </c>
      <c r="G466">
        <v>4</v>
      </c>
      <c r="H466" t="s">
        <v>9271</v>
      </c>
      <c r="I466" t="s">
        <v>9272</v>
      </c>
      <c r="J466" t="s">
        <v>9273</v>
      </c>
      <c r="K466" t="s">
        <v>8313</v>
      </c>
      <c r="L466" t="s">
        <v>8315</v>
      </c>
      <c r="M466" t="s">
        <v>6578</v>
      </c>
      <c r="N466" t="s">
        <v>321</v>
      </c>
    </row>
    <row r="467" spans="1:14" x14ac:dyDescent="0.25">
      <c r="A467">
        <v>222004084</v>
      </c>
      <c r="B467" t="s">
        <v>6564</v>
      </c>
      <c r="C467" t="s">
        <v>6565</v>
      </c>
      <c r="D467">
        <v>22201001</v>
      </c>
      <c r="E467">
        <v>1020241042139</v>
      </c>
      <c r="F467" t="s">
        <v>8214</v>
      </c>
      <c r="G467">
        <v>2</v>
      </c>
      <c r="H467" t="s">
        <v>9274</v>
      </c>
      <c r="I467" t="s">
        <v>9275</v>
      </c>
      <c r="J467" t="s">
        <v>9273</v>
      </c>
      <c r="K467" t="s">
        <v>8313</v>
      </c>
      <c r="L467" t="s">
        <v>8315</v>
      </c>
      <c r="M467" t="s">
        <v>6566</v>
      </c>
      <c r="N467" t="s">
        <v>321</v>
      </c>
    </row>
    <row r="468" spans="1:14" x14ac:dyDescent="0.25">
      <c r="A468">
        <v>222004091</v>
      </c>
      <c r="B468" t="s">
        <v>5209</v>
      </c>
      <c r="C468" t="s">
        <v>5210</v>
      </c>
      <c r="D468">
        <v>22201001</v>
      </c>
      <c r="E468">
        <v>1020201041706</v>
      </c>
      <c r="F468" t="s">
        <v>8214</v>
      </c>
      <c r="G468">
        <v>2</v>
      </c>
      <c r="H468" t="s">
        <v>9276</v>
      </c>
      <c r="I468" t="s">
        <v>9277</v>
      </c>
      <c r="J468" t="s">
        <v>9273</v>
      </c>
      <c r="K468" t="s">
        <v>8313</v>
      </c>
      <c r="L468" t="s">
        <v>8315</v>
      </c>
      <c r="M468" t="s">
        <v>5211</v>
      </c>
      <c r="N468" t="s">
        <v>321</v>
      </c>
    </row>
    <row r="469" spans="1:14" x14ac:dyDescent="0.25">
      <c r="A469">
        <v>222004101</v>
      </c>
      <c r="B469" t="s">
        <v>5172</v>
      </c>
      <c r="C469" t="s">
        <v>5173</v>
      </c>
      <c r="D469">
        <v>22201001</v>
      </c>
      <c r="E469">
        <v>1020241041864</v>
      </c>
      <c r="F469" t="s">
        <v>8214</v>
      </c>
      <c r="G469">
        <v>3</v>
      </c>
      <c r="H469" t="s">
        <v>9278</v>
      </c>
      <c r="I469" t="s">
        <v>9275</v>
      </c>
      <c r="J469" t="s">
        <v>9273</v>
      </c>
      <c r="K469" t="s">
        <v>8313</v>
      </c>
      <c r="L469" t="s">
        <v>8315</v>
      </c>
      <c r="M469" t="s">
        <v>5174</v>
      </c>
      <c r="N469" t="s">
        <v>321</v>
      </c>
    </row>
    <row r="470" spans="1:14" x14ac:dyDescent="0.25">
      <c r="A470">
        <v>222004119</v>
      </c>
      <c r="B470" t="s">
        <v>5185</v>
      </c>
      <c r="C470" t="s">
        <v>5186</v>
      </c>
      <c r="D470">
        <v>22201001</v>
      </c>
      <c r="E470">
        <v>1020201041695</v>
      </c>
      <c r="F470" t="s">
        <v>8214</v>
      </c>
      <c r="G470">
        <v>5</v>
      </c>
      <c r="H470" t="s">
        <v>9279</v>
      </c>
      <c r="I470" t="s">
        <v>9280</v>
      </c>
      <c r="J470" t="s">
        <v>9273</v>
      </c>
      <c r="K470" t="s">
        <v>8313</v>
      </c>
      <c r="L470" t="s">
        <v>8315</v>
      </c>
      <c r="M470" t="s">
        <v>5187</v>
      </c>
      <c r="N470" t="s">
        <v>321</v>
      </c>
    </row>
    <row r="471" spans="1:14" x14ac:dyDescent="0.25">
      <c r="A471">
        <v>222004126</v>
      </c>
      <c r="B471" t="s">
        <v>5191</v>
      </c>
      <c r="C471" t="s">
        <v>5192</v>
      </c>
      <c r="D471">
        <v>22201001</v>
      </c>
      <c r="E471">
        <v>1020241042084</v>
      </c>
      <c r="F471" t="s">
        <v>8214</v>
      </c>
      <c r="G471">
        <v>2</v>
      </c>
      <c r="H471" t="s">
        <v>9281</v>
      </c>
      <c r="I471" t="s">
        <v>9282</v>
      </c>
      <c r="J471" t="s">
        <v>9273</v>
      </c>
      <c r="K471" t="s">
        <v>8313</v>
      </c>
      <c r="L471" t="s">
        <v>8315</v>
      </c>
      <c r="M471" t="s">
        <v>5193</v>
      </c>
      <c r="N471" t="s">
        <v>321</v>
      </c>
    </row>
    <row r="472" spans="1:14" x14ac:dyDescent="0.25">
      <c r="A472">
        <v>222004133</v>
      </c>
      <c r="B472" t="s">
        <v>5215</v>
      </c>
      <c r="C472" t="s">
        <v>5216</v>
      </c>
      <c r="D472">
        <v>22201001</v>
      </c>
      <c r="E472">
        <v>1020241042128</v>
      </c>
      <c r="F472" t="s">
        <v>8214</v>
      </c>
      <c r="G472">
        <v>3</v>
      </c>
      <c r="H472" t="s">
        <v>9283</v>
      </c>
      <c r="I472" t="s">
        <v>9282</v>
      </c>
      <c r="J472" t="s">
        <v>9273</v>
      </c>
      <c r="K472" t="s">
        <v>8313</v>
      </c>
      <c r="L472" t="s">
        <v>8315</v>
      </c>
      <c r="M472" t="s">
        <v>5217</v>
      </c>
      <c r="N472" t="s">
        <v>321</v>
      </c>
    </row>
    <row r="473" spans="1:14" x14ac:dyDescent="0.25">
      <c r="A473">
        <v>222004140</v>
      </c>
      <c r="B473" t="s">
        <v>5218</v>
      </c>
      <c r="C473" t="s">
        <v>5219</v>
      </c>
      <c r="D473">
        <v>22201001</v>
      </c>
      <c r="E473">
        <v>1020201044269</v>
      </c>
      <c r="F473" t="s">
        <v>8214</v>
      </c>
      <c r="G473">
        <v>1</v>
      </c>
      <c r="H473" t="s">
        <v>9284</v>
      </c>
      <c r="I473" t="s">
        <v>9275</v>
      </c>
      <c r="J473" t="s">
        <v>9273</v>
      </c>
      <c r="K473" t="s">
        <v>8313</v>
      </c>
      <c r="L473" t="s">
        <v>8315</v>
      </c>
      <c r="M473" t="s">
        <v>5220</v>
      </c>
      <c r="N473" t="s">
        <v>321</v>
      </c>
    </row>
    <row r="474" spans="1:14" x14ac:dyDescent="0.25">
      <c r="A474">
        <v>222004180</v>
      </c>
      <c r="B474" t="s">
        <v>5182</v>
      </c>
      <c r="C474" t="s">
        <v>5183</v>
      </c>
      <c r="D474">
        <v>22201001</v>
      </c>
      <c r="E474">
        <v>1020201044291</v>
      </c>
      <c r="F474" t="s">
        <v>8214</v>
      </c>
      <c r="G474">
        <v>3</v>
      </c>
      <c r="H474" t="s">
        <v>9285</v>
      </c>
      <c r="I474" t="s">
        <v>9286</v>
      </c>
      <c r="J474" t="s">
        <v>9273</v>
      </c>
      <c r="K474" t="s">
        <v>8313</v>
      </c>
      <c r="L474" t="s">
        <v>8315</v>
      </c>
      <c r="M474" t="s">
        <v>5184</v>
      </c>
      <c r="N474" t="s">
        <v>321</v>
      </c>
    </row>
    <row r="475" spans="1:14" x14ac:dyDescent="0.25">
      <c r="A475">
        <v>222004207</v>
      </c>
      <c r="B475" t="s">
        <v>5212</v>
      </c>
      <c r="C475" t="s">
        <v>5213</v>
      </c>
      <c r="D475">
        <v>22201001</v>
      </c>
      <c r="E475">
        <v>1020241042161</v>
      </c>
      <c r="F475" t="s">
        <v>8214</v>
      </c>
      <c r="G475">
        <v>2</v>
      </c>
      <c r="H475" t="s">
        <v>9287</v>
      </c>
      <c r="I475" t="s">
        <v>8324</v>
      </c>
      <c r="J475" t="s">
        <v>9273</v>
      </c>
      <c r="K475" t="s">
        <v>8313</v>
      </c>
      <c r="L475" t="s">
        <v>8315</v>
      </c>
      <c r="M475" t="s">
        <v>5214</v>
      </c>
      <c r="N475" t="s">
        <v>321</v>
      </c>
    </row>
    <row r="476" spans="1:14" x14ac:dyDescent="0.25">
      <c r="A476">
        <v>222004221</v>
      </c>
      <c r="B476" t="s">
        <v>5221</v>
      </c>
      <c r="C476" t="s">
        <v>5222</v>
      </c>
      <c r="D476">
        <v>22201001</v>
      </c>
      <c r="E476">
        <v>1020241042183</v>
      </c>
      <c r="F476" t="s">
        <v>8214</v>
      </c>
      <c r="G476">
        <v>0</v>
      </c>
      <c r="H476" t="s">
        <v>9288</v>
      </c>
      <c r="I476" t="s">
        <v>9289</v>
      </c>
      <c r="J476" t="s">
        <v>9273</v>
      </c>
      <c r="K476" t="s">
        <v>8313</v>
      </c>
      <c r="L476" t="s">
        <v>8315</v>
      </c>
      <c r="M476" t="s">
        <v>5223</v>
      </c>
      <c r="N476" t="s">
        <v>5168</v>
      </c>
    </row>
    <row r="477" spans="1:14" x14ac:dyDescent="0.25">
      <c r="A477">
        <v>222004246</v>
      </c>
      <c r="B477" t="s">
        <v>5179</v>
      </c>
      <c r="C477" t="s">
        <v>5180</v>
      </c>
      <c r="D477">
        <v>22201001</v>
      </c>
      <c r="E477">
        <v>1020201044247</v>
      </c>
      <c r="F477" t="s">
        <v>8214</v>
      </c>
      <c r="G477">
        <v>0</v>
      </c>
      <c r="H477" t="s">
        <v>9290</v>
      </c>
      <c r="I477" t="s">
        <v>8425</v>
      </c>
      <c r="J477" t="s">
        <v>9273</v>
      </c>
      <c r="K477" t="s">
        <v>8313</v>
      </c>
      <c r="L477" t="s">
        <v>8315</v>
      </c>
      <c r="M477" t="s">
        <v>5181</v>
      </c>
      <c r="N477" t="s">
        <v>321</v>
      </c>
    </row>
    <row r="478" spans="1:14" x14ac:dyDescent="0.25">
      <c r="A478">
        <v>222004253</v>
      </c>
      <c r="B478" t="s">
        <v>5200</v>
      </c>
      <c r="C478" t="s">
        <v>5201</v>
      </c>
      <c r="D478">
        <v>22201001</v>
      </c>
      <c r="E478">
        <v>1020201044236</v>
      </c>
      <c r="F478" t="s">
        <v>8214</v>
      </c>
      <c r="G478">
        <v>1</v>
      </c>
      <c r="H478" t="s">
        <v>9291</v>
      </c>
      <c r="I478" t="s">
        <v>8425</v>
      </c>
      <c r="J478" t="s">
        <v>9273</v>
      </c>
      <c r="K478" t="s">
        <v>8313</v>
      </c>
      <c r="L478" t="s">
        <v>8315</v>
      </c>
      <c r="M478" t="s">
        <v>5202</v>
      </c>
      <c r="N478" t="s">
        <v>5168</v>
      </c>
    </row>
    <row r="479" spans="1:14" x14ac:dyDescent="0.25">
      <c r="A479">
        <v>222004278</v>
      </c>
      <c r="B479" t="s">
        <v>5203</v>
      </c>
      <c r="C479" t="s">
        <v>5204</v>
      </c>
      <c r="D479">
        <v>22201001</v>
      </c>
      <c r="E479">
        <v>1020241041699</v>
      </c>
      <c r="F479" t="s">
        <v>8214</v>
      </c>
      <c r="G479">
        <v>2</v>
      </c>
      <c r="H479" t="s">
        <v>9292</v>
      </c>
      <c r="I479" t="s">
        <v>9293</v>
      </c>
      <c r="J479" t="s">
        <v>9273</v>
      </c>
      <c r="K479" t="s">
        <v>8313</v>
      </c>
      <c r="L479" t="s">
        <v>8315</v>
      </c>
      <c r="M479" t="s">
        <v>5205</v>
      </c>
      <c r="N479" t="s">
        <v>321</v>
      </c>
    </row>
    <row r="480" spans="1:14" x14ac:dyDescent="0.25">
      <c r="A480">
        <v>222004285</v>
      </c>
      <c r="B480" t="s">
        <v>5194</v>
      </c>
      <c r="C480" t="s">
        <v>5195</v>
      </c>
      <c r="D480">
        <v>22201001</v>
      </c>
      <c r="E480">
        <v>1020241042117</v>
      </c>
      <c r="F480" t="s">
        <v>8214</v>
      </c>
      <c r="G480">
        <v>0</v>
      </c>
      <c r="H480" t="s">
        <v>9294</v>
      </c>
      <c r="I480" t="s">
        <v>9275</v>
      </c>
      <c r="J480" t="s">
        <v>9273</v>
      </c>
      <c r="K480" t="s">
        <v>8313</v>
      </c>
      <c r="L480" t="s">
        <v>8315</v>
      </c>
      <c r="M480" t="s">
        <v>5196</v>
      </c>
      <c r="N480" t="s">
        <v>321</v>
      </c>
    </row>
    <row r="481" spans="1:14" x14ac:dyDescent="0.25">
      <c r="A481">
        <v>222004359</v>
      </c>
      <c r="B481" t="s">
        <v>5197</v>
      </c>
      <c r="C481" t="s">
        <v>5198</v>
      </c>
      <c r="D481">
        <v>22201001</v>
      </c>
      <c r="E481">
        <v>1020201044357</v>
      </c>
      <c r="F481" t="s">
        <v>8214</v>
      </c>
      <c r="G481">
        <v>0</v>
      </c>
      <c r="H481" t="s">
        <v>9295</v>
      </c>
      <c r="I481" t="s">
        <v>9275</v>
      </c>
      <c r="J481" t="s">
        <v>9273</v>
      </c>
      <c r="K481" t="s">
        <v>8313</v>
      </c>
      <c r="L481" t="s">
        <v>8315</v>
      </c>
      <c r="M481" t="s">
        <v>5199</v>
      </c>
      <c r="N481" t="s">
        <v>321</v>
      </c>
    </row>
    <row r="482" spans="1:14" x14ac:dyDescent="0.25">
      <c r="A482">
        <v>222004380</v>
      </c>
      <c r="B482" t="s">
        <v>6570</v>
      </c>
      <c r="C482" t="s">
        <v>6571</v>
      </c>
      <c r="D482">
        <v>22201001</v>
      </c>
      <c r="E482">
        <v>1020241042095</v>
      </c>
      <c r="F482" t="s">
        <v>8214</v>
      </c>
      <c r="G482">
        <v>0</v>
      </c>
      <c r="H482" t="s">
        <v>9296</v>
      </c>
      <c r="I482" t="s">
        <v>9297</v>
      </c>
      <c r="J482" t="s">
        <v>9298</v>
      </c>
      <c r="K482" t="s">
        <v>8313</v>
      </c>
      <c r="L482" t="s">
        <v>8315</v>
      </c>
      <c r="M482" t="s">
        <v>6572</v>
      </c>
      <c r="N482" t="s">
        <v>321</v>
      </c>
    </row>
    <row r="483" spans="1:14" x14ac:dyDescent="0.25">
      <c r="A483">
        <v>222004662</v>
      </c>
      <c r="B483" t="s">
        <v>6558</v>
      </c>
      <c r="C483" t="s">
        <v>6559</v>
      </c>
      <c r="D483">
        <v>22201001</v>
      </c>
      <c r="E483">
        <v>1020201044490</v>
      </c>
      <c r="F483" t="s">
        <v>8214</v>
      </c>
      <c r="G483">
        <v>0</v>
      </c>
      <c r="H483" t="s">
        <v>9299</v>
      </c>
      <c r="I483" t="s">
        <v>9280</v>
      </c>
      <c r="J483" t="s">
        <v>9300</v>
      </c>
      <c r="K483" t="s">
        <v>8313</v>
      </c>
      <c r="L483" t="s">
        <v>8315</v>
      </c>
      <c r="M483" t="s">
        <v>6560</v>
      </c>
      <c r="N483" t="s">
        <v>414</v>
      </c>
    </row>
    <row r="484" spans="1:14" x14ac:dyDescent="0.25">
      <c r="A484">
        <v>222004670</v>
      </c>
      <c r="B484" t="s">
        <v>5224</v>
      </c>
      <c r="C484" t="s">
        <v>5225</v>
      </c>
      <c r="D484">
        <v>22201001</v>
      </c>
      <c r="E484">
        <v>1020201044600</v>
      </c>
      <c r="F484" t="s">
        <v>8214</v>
      </c>
      <c r="G484">
        <v>0</v>
      </c>
      <c r="H484" t="s">
        <v>9301</v>
      </c>
      <c r="I484" t="s">
        <v>9302</v>
      </c>
      <c r="J484" t="s">
        <v>9300</v>
      </c>
      <c r="K484" t="s">
        <v>8313</v>
      </c>
      <c r="L484" t="s">
        <v>8315</v>
      </c>
      <c r="M484" t="s">
        <v>5226</v>
      </c>
      <c r="N484" t="s">
        <v>414</v>
      </c>
    </row>
    <row r="485" spans="1:14" x14ac:dyDescent="0.25">
      <c r="A485">
        <v>222004687</v>
      </c>
      <c r="B485" t="s">
        <v>5206</v>
      </c>
      <c r="C485" t="s">
        <v>5207</v>
      </c>
      <c r="D485">
        <v>22201001</v>
      </c>
      <c r="E485">
        <v>1020201044500</v>
      </c>
      <c r="F485" t="s">
        <v>8214</v>
      </c>
      <c r="G485">
        <v>0</v>
      </c>
      <c r="H485" t="s">
        <v>9303</v>
      </c>
      <c r="I485" t="s">
        <v>9304</v>
      </c>
      <c r="J485" t="s">
        <v>9300</v>
      </c>
      <c r="K485" t="s">
        <v>8313</v>
      </c>
      <c r="L485" t="s">
        <v>8315</v>
      </c>
      <c r="M485" t="s">
        <v>5208</v>
      </c>
      <c r="N485" t="s">
        <v>3142</v>
      </c>
    </row>
    <row r="486" spans="1:14" x14ac:dyDescent="0.25">
      <c r="A486">
        <v>222004736</v>
      </c>
      <c r="B486" t="s">
        <v>6567</v>
      </c>
      <c r="C486" t="s">
        <v>6568</v>
      </c>
      <c r="D486">
        <v>22201001</v>
      </c>
      <c r="E486">
        <v>1020201044115</v>
      </c>
      <c r="F486" t="s">
        <v>8214</v>
      </c>
      <c r="G486">
        <v>0</v>
      </c>
      <c r="H486" t="s">
        <v>9305</v>
      </c>
      <c r="I486" t="s">
        <v>9306</v>
      </c>
      <c r="J486" t="s">
        <v>9300</v>
      </c>
      <c r="K486" t="s">
        <v>8313</v>
      </c>
      <c r="L486" t="s">
        <v>8315</v>
      </c>
      <c r="M486" t="s">
        <v>6569</v>
      </c>
      <c r="N486" t="s">
        <v>414</v>
      </c>
    </row>
    <row r="487" spans="1:14" x14ac:dyDescent="0.25">
      <c r="A487">
        <v>222004856</v>
      </c>
      <c r="B487" t="s">
        <v>5175</v>
      </c>
      <c r="C487" t="s">
        <v>5176</v>
      </c>
      <c r="D487">
        <v>22201001</v>
      </c>
      <c r="E487">
        <v>1020201044104</v>
      </c>
      <c r="F487" t="s">
        <v>8214</v>
      </c>
      <c r="G487">
        <v>0</v>
      </c>
      <c r="H487" t="s">
        <v>9307</v>
      </c>
      <c r="I487" t="s">
        <v>9308</v>
      </c>
      <c r="J487" t="s">
        <v>9300</v>
      </c>
      <c r="K487" t="s">
        <v>8313</v>
      </c>
      <c r="L487" t="s">
        <v>8315</v>
      </c>
      <c r="M487" t="s">
        <v>5177</v>
      </c>
      <c r="N487" t="s">
        <v>5178</v>
      </c>
    </row>
    <row r="488" spans="1:14" x14ac:dyDescent="0.25">
      <c r="A488">
        <v>222004920</v>
      </c>
      <c r="B488" t="s">
        <v>5188</v>
      </c>
      <c r="C488" t="s">
        <v>5189</v>
      </c>
      <c r="D488">
        <v>22201001</v>
      </c>
      <c r="E488">
        <v>1020201044467</v>
      </c>
      <c r="F488" t="s">
        <v>8214</v>
      </c>
      <c r="G488">
        <v>0</v>
      </c>
      <c r="H488" t="s">
        <v>9309</v>
      </c>
      <c r="I488" t="s">
        <v>9310</v>
      </c>
      <c r="J488" t="s">
        <v>9300</v>
      </c>
      <c r="K488" t="s">
        <v>8313</v>
      </c>
      <c r="L488" t="s">
        <v>8315</v>
      </c>
      <c r="M488" t="s">
        <v>5190</v>
      </c>
      <c r="N488" t="s">
        <v>700</v>
      </c>
    </row>
    <row r="489" spans="1:14" x14ac:dyDescent="0.25">
      <c r="A489">
        <v>222004951</v>
      </c>
      <c r="B489" t="s">
        <v>6561</v>
      </c>
      <c r="C489" t="s">
        <v>6562</v>
      </c>
      <c r="D489">
        <v>22201001</v>
      </c>
      <c r="E489">
        <v>1020201044577</v>
      </c>
      <c r="F489" t="s">
        <v>8214</v>
      </c>
      <c r="G489">
        <v>0</v>
      </c>
      <c r="H489" t="s">
        <v>9311</v>
      </c>
      <c r="I489" t="s">
        <v>8384</v>
      </c>
      <c r="J489" t="s">
        <v>9300</v>
      </c>
      <c r="K489" t="s">
        <v>8313</v>
      </c>
      <c r="L489" t="s">
        <v>8315</v>
      </c>
      <c r="M489" t="s">
        <v>6563</v>
      </c>
      <c r="N489" t="s">
        <v>414</v>
      </c>
    </row>
    <row r="490" spans="1:14" x14ac:dyDescent="0.25">
      <c r="A490">
        <v>222004990</v>
      </c>
      <c r="B490" t="s">
        <v>6582</v>
      </c>
      <c r="C490" t="s">
        <v>6583</v>
      </c>
      <c r="D490">
        <v>22201001</v>
      </c>
      <c r="E490">
        <v>1020201044566</v>
      </c>
      <c r="F490" t="s">
        <v>8214</v>
      </c>
      <c r="G490">
        <v>0</v>
      </c>
      <c r="H490" t="s">
        <v>9312</v>
      </c>
      <c r="I490" t="s">
        <v>9313</v>
      </c>
      <c r="J490" t="s">
        <v>9300</v>
      </c>
      <c r="K490" t="s">
        <v>8313</v>
      </c>
      <c r="L490" t="s">
        <v>8315</v>
      </c>
      <c r="M490" t="s">
        <v>8240</v>
      </c>
      <c r="N490" t="s">
        <v>8241</v>
      </c>
    </row>
    <row r="491" spans="1:14" x14ac:dyDescent="0.25">
      <c r="A491">
        <v>222005088</v>
      </c>
      <c r="B491" t="s">
        <v>6579</v>
      </c>
      <c r="C491" t="s">
        <v>6580</v>
      </c>
      <c r="D491">
        <v>22201001</v>
      </c>
      <c r="E491">
        <v>1020241042106</v>
      </c>
      <c r="F491" t="s">
        <v>8214</v>
      </c>
      <c r="G491">
        <v>0</v>
      </c>
      <c r="H491" t="s">
        <v>9314</v>
      </c>
      <c r="I491" t="s">
        <v>9275</v>
      </c>
      <c r="J491" t="s">
        <v>9273</v>
      </c>
      <c r="K491" t="s">
        <v>8313</v>
      </c>
      <c r="L491" t="s">
        <v>8315</v>
      </c>
      <c r="M491" t="s">
        <v>6581</v>
      </c>
      <c r="N491" t="s">
        <v>321</v>
      </c>
    </row>
    <row r="492" spans="1:14" x14ac:dyDescent="0.25">
      <c r="A492">
        <v>222011067</v>
      </c>
      <c r="B492" t="s">
        <v>5165</v>
      </c>
      <c r="C492" t="s">
        <v>5166</v>
      </c>
      <c r="D492">
        <v>22201001</v>
      </c>
      <c r="E492">
        <v>1210200011560</v>
      </c>
      <c r="F492" t="s">
        <v>8214</v>
      </c>
      <c r="G492">
        <v>0</v>
      </c>
      <c r="H492" t="s">
        <v>9315</v>
      </c>
      <c r="I492" t="s">
        <v>9316</v>
      </c>
      <c r="J492" t="s">
        <v>9269</v>
      </c>
      <c r="K492" t="s">
        <v>8313</v>
      </c>
      <c r="L492" t="s">
        <v>8315</v>
      </c>
      <c r="M492" t="s">
        <v>5167</v>
      </c>
      <c r="N492" t="s">
        <v>5168</v>
      </c>
    </row>
    <row r="493" spans="1:14" x14ac:dyDescent="0.25">
      <c r="A493">
        <v>223000727</v>
      </c>
      <c r="B493" t="s">
        <v>7994</v>
      </c>
      <c r="C493" t="s">
        <v>7995</v>
      </c>
      <c r="D493">
        <v>22301001</v>
      </c>
      <c r="E493">
        <v>1020201546903</v>
      </c>
      <c r="F493" t="s">
        <v>8214</v>
      </c>
      <c r="G493">
        <v>0</v>
      </c>
      <c r="H493" t="s">
        <v>9317</v>
      </c>
      <c r="I493" t="s">
        <v>8310</v>
      </c>
      <c r="J493" t="s">
        <v>9318</v>
      </c>
      <c r="K493" t="s">
        <v>8313</v>
      </c>
      <c r="L493" t="s">
        <v>8315</v>
      </c>
      <c r="M493" t="s">
        <v>7996</v>
      </c>
      <c r="N493" t="s">
        <v>325</v>
      </c>
    </row>
    <row r="494" spans="1:14" x14ac:dyDescent="0.25">
      <c r="A494">
        <v>223001008</v>
      </c>
      <c r="B494" t="s">
        <v>5291</v>
      </c>
      <c r="C494" t="s">
        <v>5292</v>
      </c>
      <c r="D494">
        <v>22301001</v>
      </c>
      <c r="E494">
        <v>1020201546914</v>
      </c>
      <c r="F494" t="s">
        <v>8214</v>
      </c>
      <c r="G494">
        <v>0</v>
      </c>
      <c r="H494" t="s">
        <v>9319</v>
      </c>
      <c r="I494" t="s">
        <v>8310</v>
      </c>
      <c r="J494" t="s">
        <v>9320</v>
      </c>
      <c r="K494" t="s">
        <v>8313</v>
      </c>
      <c r="L494" t="s">
        <v>8315</v>
      </c>
      <c r="M494" t="s">
        <v>5293</v>
      </c>
      <c r="N494" t="s">
        <v>321</v>
      </c>
    </row>
    <row r="495" spans="1:14" x14ac:dyDescent="0.25">
      <c r="A495">
        <v>223002611</v>
      </c>
      <c r="B495" t="s">
        <v>5288</v>
      </c>
      <c r="C495" t="s">
        <v>5289</v>
      </c>
      <c r="D495">
        <v>22301001</v>
      </c>
      <c r="E495">
        <v>1020201547420</v>
      </c>
      <c r="F495" t="s">
        <v>8214</v>
      </c>
      <c r="G495">
        <v>0</v>
      </c>
      <c r="H495" t="s">
        <v>9321</v>
      </c>
      <c r="I495" t="s">
        <v>8310</v>
      </c>
      <c r="J495" t="s">
        <v>9322</v>
      </c>
      <c r="K495" t="s">
        <v>8313</v>
      </c>
      <c r="L495" t="s">
        <v>8315</v>
      </c>
      <c r="M495" t="s">
        <v>5290</v>
      </c>
      <c r="N495" t="s">
        <v>321</v>
      </c>
    </row>
    <row r="496" spans="1:14" x14ac:dyDescent="0.25">
      <c r="A496">
        <v>223002629</v>
      </c>
      <c r="B496" t="s">
        <v>5285</v>
      </c>
      <c r="C496" t="s">
        <v>5286</v>
      </c>
      <c r="D496">
        <v>22301001</v>
      </c>
      <c r="E496">
        <v>1020201546925</v>
      </c>
      <c r="F496" t="s">
        <v>8214</v>
      </c>
      <c r="G496">
        <v>0</v>
      </c>
      <c r="H496" t="s">
        <v>9323</v>
      </c>
      <c r="I496" t="s">
        <v>8310</v>
      </c>
      <c r="J496" t="s">
        <v>9322</v>
      </c>
      <c r="K496" t="s">
        <v>8313</v>
      </c>
      <c r="L496" t="s">
        <v>8315</v>
      </c>
      <c r="M496" t="s">
        <v>5287</v>
      </c>
      <c r="N496" t="s">
        <v>321</v>
      </c>
    </row>
    <row r="497" spans="1:14" x14ac:dyDescent="0.25">
      <c r="A497">
        <v>223002668</v>
      </c>
      <c r="B497" t="s">
        <v>5261</v>
      </c>
      <c r="C497" t="s">
        <v>5262</v>
      </c>
      <c r="D497">
        <v>22301001</v>
      </c>
      <c r="E497">
        <v>1020201544000</v>
      </c>
      <c r="F497" t="s">
        <v>8214</v>
      </c>
      <c r="G497">
        <v>1</v>
      </c>
      <c r="H497" t="s">
        <v>9324</v>
      </c>
      <c r="I497" t="s">
        <v>8310</v>
      </c>
      <c r="J497" t="s">
        <v>8836</v>
      </c>
      <c r="K497" t="s">
        <v>8313</v>
      </c>
      <c r="L497" t="s">
        <v>8315</v>
      </c>
      <c r="M497" t="s">
        <v>5263</v>
      </c>
      <c r="N497" t="s">
        <v>321</v>
      </c>
    </row>
    <row r="498" spans="1:14" x14ac:dyDescent="0.25">
      <c r="A498">
        <v>223002675</v>
      </c>
      <c r="B498" t="s">
        <v>5282</v>
      </c>
      <c r="C498" t="s">
        <v>5283</v>
      </c>
      <c r="D498">
        <v>22301001</v>
      </c>
      <c r="E498">
        <v>1020201547310</v>
      </c>
      <c r="F498" t="s">
        <v>8214</v>
      </c>
      <c r="G498">
        <v>0</v>
      </c>
      <c r="H498" t="s">
        <v>9325</v>
      </c>
      <c r="I498" t="s">
        <v>8482</v>
      </c>
      <c r="J498" t="s">
        <v>8836</v>
      </c>
      <c r="K498" t="s">
        <v>8313</v>
      </c>
      <c r="L498" t="s">
        <v>8315</v>
      </c>
      <c r="M498" t="s">
        <v>5284</v>
      </c>
      <c r="N498" t="s">
        <v>321</v>
      </c>
    </row>
    <row r="499" spans="1:14" x14ac:dyDescent="0.25">
      <c r="A499">
        <v>223002700</v>
      </c>
      <c r="B499" t="s">
        <v>5253</v>
      </c>
      <c r="C499" t="s">
        <v>5254</v>
      </c>
      <c r="D499">
        <v>22301001</v>
      </c>
      <c r="E499">
        <v>1020201543834</v>
      </c>
      <c r="F499" t="s">
        <v>8214</v>
      </c>
      <c r="G499">
        <v>9</v>
      </c>
      <c r="H499" t="s">
        <v>9326</v>
      </c>
      <c r="I499" t="s">
        <v>8310</v>
      </c>
      <c r="J499" t="s">
        <v>8836</v>
      </c>
      <c r="K499" t="s">
        <v>8313</v>
      </c>
      <c r="L499" t="s">
        <v>8315</v>
      </c>
      <c r="M499" t="s">
        <v>5255</v>
      </c>
      <c r="N499" t="s">
        <v>321</v>
      </c>
    </row>
    <row r="500" spans="1:14" x14ac:dyDescent="0.25">
      <c r="A500">
        <v>223002756</v>
      </c>
      <c r="B500" t="s">
        <v>5230</v>
      </c>
      <c r="C500" t="s">
        <v>5231</v>
      </c>
      <c r="D500">
        <v>22301001</v>
      </c>
      <c r="E500">
        <v>1020201543966</v>
      </c>
      <c r="F500" t="s">
        <v>8214</v>
      </c>
      <c r="G500">
        <v>0</v>
      </c>
      <c r="H500" t="s">
        <v>9327</v>
      </c>
      <c r="I500" t="s">
        <v>8310</v>
      </c>
      <c r="J500" t="s">
        <v>8836</v>
      </c>
      <c r="K500" t="s">
        <v>8313</v>
      </c>
      <c r="L500" t="s">
        <v>8315</v>
      </c>
      <c r="M500" t="s">
        <v>5232</v>
      </c>
      <c r="N500" t="s">
        <v>321</v>
      </c>
    </row>
    <row r="501" spans="1:14" x14ac:dyDescent="0.25">
      <c r="A501">
        <v>223002876</v>
      </c>
      <c r="B501" t="s">
        <v>5227</v>
      </c>
      <c r="C501" t="s">
        <v>5228</v>
      </c>
      <c r="D501">
        <v>22301001</v>
      </c>
      <c r="E501">
        <v>1020201547365</v>
      </c>
      <c r="F501" t="s">
        <v>8214</v>
      </c>
      <c r="G501">
        <v>0</v>
      </c>
      <c r="H501" t="s">
        <v>9328</v>
      </c>
      <c r="I501" t="s">
        <v>8310</v>
      </c>
      <c r="J501" t="s">
        <v>8836</v>
      </c>
      <c r="K501" t="s">
        <v>8313</v>
      </c>
      <c r="L501" t="s">
        <v>8315</v>
      </c>
      <c r="M501" t="s">
        <v>5229</v>
      </c>
      <c r="N501" t="s">
        <v>321</v>
      </c>
    </row>
    <row r="502" spans="1:14" x14ac:dyDescent="0.25">
      <c r="A502">
        <v>223002883</v>
      </c>
      <c r="B502" t="s">
        <v>5233</v>
      </c>
      <c r="C502" t="s">
        <v>5234</v>
      </c>
      <c r="D502">
        <v>22301001</v>
      </c>
      <c r="E502">
        <v>1020201543812</v>
      </c>
      <c r="F502" t="s">
        <v>8214</v>
      </c>
      <c r="G502">
        <v>0</v>
      </c>
      <c r="H502" t="s">
        <v>9329</v>
      </c>
      <c r="I502" t="s">
        <v>8310</v>
      </c>
      <c r="J502" t="s">
        <v>8836</v>
      </c>
      <c r="K502" t="s">
        <v>8313</v>
      </c>
      <c r="L502" t="s">
        <v>8315</v>
      </c>
      <c r="M502" t="s">
        <v>5235</v>
      </c>
      <c r="N502" t="s">
        <v>321</v>
      </c>
    </row>
    <row r="503" spans="1:14" x14ac:dyDescent="0.25">
      <c r="A503">
        <v>223002918</v>
      </c>
      <c r="B503" t="s">
        <v>5259</v>
      </c>
      <c r="C503" t="s">
        <v>5260</v>
      </c>
      <c r="D503">
        <v>22301001</v>
      </c>
      <c r="E503">
        <v>1020201547442</v>
      </c>
      <c r="F503" t="s">
        <v>8214</v>
      </c>
      <c r="G503">
        <v>2</v>
      </c>
      <c r="H503" t="s">
        <v>9330</v>
      </c>
      <c r="I503" t="s">
        <v>9331</v>
      </c>
      <c r="J503" t="s">
        <v>8836</v>
      </c>
      <c r="K503" t="s">
        <v>8313</v>
      </c>
      <c r="L503" t="s">
        <v>8315</v>
      </c>
      <c r="M503" t="s">
        <v>8242</v>
      </c>
      <c r="N503" t="s">
        <v>640</v>
      </c>
    </row>
    <row r="504" spans="1:14" x14ac:dyDescent="0.25">
      <c r="A504">
        <v>223002940</v>
      </c>
      <c r="B504" t="s">
        <v>5245</v>
      </c>
      <c r="C504" t="s">
        <v>5246</v>
      </c>
      <c r="D504">
        <v>22301001</v>
      </c>
      <c r="E504">
        <v>1020201543944</v>
      </c>
      <c r="F504" t="s">
        <v>8214</v>
      </c>
      <c r="G504">
        <v>3</v>
      </c>
      <c r="H504" t="s">
        <v>9332</v>
      </c>
      <c r="I504" t="s">
        <v>8630</v>
      </c>
      <c r="J504" t="s">
        <v>8836</v>
      </c>
      <c r="K504" t="s">
        <v>8313</v>
      </c>
      <c r="L504" t="s">
        <v>8315</v>
      </c>
      <c r="M504" t="s">
        <v>5247</v>
      </c>
      <c r="N504" t="s">
        <v>325</v>
      </c>
    </row>
    <row r="505" spans="1:14" x14ac:dyDescent="0.25">
      <c r="A505">
        <v>223003090</v>
      </c>
      <c r="B505" t="s">
        <v>5242</v>
      </c>
      <c r="C505" t="s">
        <v>5243</v>
      </c>
      <c r="D505">
        <v>22301001</v>
      </c>
      <c r="E505">
        <v>1020201547123</v>
      </c>
      <c r="F505" t="s">
        <v>8214</v>
      </c>
      <c r="G505">
        <v>0</v>
      </c>
      <c r="H505" t="s">
        <v>9333</v>
      </c>
      <c r="I505" t="s">
        <v>8310</v>
      </c>
      <c r="J505" t="s">
        <v>9334</v>
      </c>
      <c r="K505" t="s">
        <v>8313</v>
      </c>
      <c r="L505" t="s">
        <v>8315</v>
      </c>
      <c r="M505" t="s">
        <v>5244</v>
      </c>
      <c r="N505" t="s">
        <v>321</v>
      </c>
    </row>
    <row r="506" spans="1:14" x14ac:dyDescent="0.25">
      <c r="A506">
        <v>223003157</v>
      </c>
      <c r="B506" t="s">
        <v>5264</v>
      </c>
      <c r="C506" t="s">
        <v>5265</v>
      </c>
      <c r="D506">
        <v>22301001</v>
      </c>
      <c r="E506">
        <v>1020201547266</v>
      </c>
      <c r="F506" t="s">
        <v>8214</v>
      </c>
      <c r="G506">
        <v>0</v>
      </c>
      <c r="H506" t="s">
        <v>9335</v>
      </c>
      <c r="I506" t="s">
        <v>8310</v>
      </c>
      <c r="J506" t="s">
        <v>9336</v>
      </c>
      <c r="K506" t="s">
        <v>8313</v>
      </c>
      <c r="L506" t="s">
        <v>8315</v>
      </c>
      <c r="M506" t="s">
        <v>5266</v>
      </c>
      <c r="N506" t="s">
        <v>414</v>
      </c>
    </row>
    <row r="507" spans="1:14" x14ac:dyDescent="0.25">
      <c r="A507">
        <v>223003196</v>
      </c>
      <c r="B507" t="s">
        <v>5294</v>
      </c>
      <c r="C507" t="s">
        <v>5295</v>
      </c>
      <c r="D507">
        <v>22301001</v>
      </c>
      <c r="E507">
        <v>1020201547453</v>
      </c>
      <c r="F507" t="s">
        <v>8214</v>
      </c>
      <c r="G507">
        <v>0</v>
      </c>
      <c r="H507" t="s">
        <v>9337</v>
      </c>
      <c r="I507" t="s">
        <v>8310</v>
      </c>
      <c r="J507" t="s">
        <v>9336</v>
      </c>
      <c r="K507" t="s">
        <v>8313</v>
      </c>
      <c r="L507" t="s">
        <v>8315</v>
      </c>
      <c r="M507" t="s">
        <v>5296</v>
      </c>
      <c r="N507" t="s">
        <v>414</v>
      </c>
    </row>
    <row r="508" spans="1:14" x14ac:dyDescent="0.25">
      <c r="A508">
        <v>223003220</v>
      </c>
      <c r="B508" t="s">
        <v>5256</v>
      </c>
      <c r="C508" t="s">
        <v>5257</v>
      </c>
      <c r="D508">
        <v>22301001</v>
      </c>
      <c r="E508">
        <v>1020201543900</v>
      </c>
      <c r="F508" t="s">
        <v>8214</v>
      </c>
      <c r="G508">
        <v>0</v>
      </c>
      <c r="H508" t="s">
        <v>9338</v>
      </c>
      <c r="I508" t="s">
        <v>8630</v>
      </c>
      <c r="J508" t="s">
        <v>9336</v>
      </c>
      <c r="K508" t="s">
        <v>8313</v>
      </c>
      <c r="L508" t="s">
        <v>8315</v>
      </c>
      <c r="M508" t="s">
        <v>5258</v>
      </c>
      <c r="N508" t="s">
        <v>4530</v>
      </c>
    </row>
    <row r="509" spans="1:14" x14ac:dyDescent="0.25">
      <c r="A509">
        <v>223003238</v>
      </c>
      <c r="B509" t="s">
        <v>5273</v>
      </c>
      <c r="C509" t="s">
        <v>5274</v>
      </c>
      <c r="D509">
        <v>22301001</v>
      </c>
      <c r="E509">
        <v>1020201547200</v>
      </c>
      <c r="F509" t="s">
        <v>8214</v>
      </c>
      <c r="G509">
        <v>0</v>
      </c>
      <c r="H509" t="s">
        <v>9339</v>
      </c>
      <c r="I509" t="s">
        <v>9340</v>
      </c>
      <c r="J509" t="s">
        <v>9336</v>
      </c>
      <c r="K509" t="s">
        <v>8313</v>
      </c>
      <c r="L509" t="s">
        <v>8315</v>
      </c>
      <c r="M509" t="s">
        <v>5275</v>
      </c>
      <c r="N509" t="s">
        <v>414</v>
      </c>
    </row>
    <row r="510" spans="1:14" x14ac:dyDescent="0.25">
      <c r="A510">
        <v>223003245</v>
      </c>
      <c r="B510" t="s">
        <v>5236</v>
      </c>
      <c r="C510" t="s">
        <v>5237</v>
      </c>
      <c r="D510">
        <v>22301001</v>
      </c>
      <c r="E510">
        <v>1020201547222</v>
      </c>
      <c r="F510" t="s">
        <v>8214</v>
      </c>
      <c r="G510">
        <v>0</v>
      </c>
      <c r="H510" t="s">
        <v>9341</v>
      </c>
      <c r="I510" t="s">
        <v>8310</v>
      </c>
      <c r="J510" t="s">
        <v>9336</v>
      </c>
      <c r="K510" t="s">
        <v>8313</v>
      </c>
      <c r="L510" t="s">
        <v>8315</v>
      </c>
      <c r="M510" t="s">
        <v>5238</v>
      </c>
      <c r="N510" t="s">
        <v>4849</v>
      </c>
    </row>
    <row r="511" spans="1:14" x14ac:dyDescent="0.25">
      <c r="A511">
        <v>223003260</v>
      </c>
      <c r="B511" t="s">
        <v>5270</v>
      </c>
      <c r="C511" t="s">
        <v>5271</v>
      </c>
      <c r="D511">
        <v>22301001</v>
      </c>
      <c r="E511">
        <v>1020201546947</v>
      </c>
      <c r="F511" t="s">
        <v>8214</v>
      </c>
      <c r="G511">
        <v>0</v>
      </c>
      <c r="H511" t="s">
        <v>9342</v>
      </c>
      <c r="I511" t="s">
        <v>8310</v>
      </c>
      <c r="J511" t="s">
        <v>9336</v>
      </c>
      <c r="K511" t="s">
        <v>8313</v>
      </c>
      <c r="L511" t="s">
        <v>8315</v>
      </c>
      <c r="M511" t="s">
        <v>5272</v>
      </c>
      <c r="N511" t="s">
        <v>700</v>
      </c>
    </row>
    <row r="512" spans="1:14" x14ac:dyDescent="0.25">
      <c r="A512">
        <v>223003277</v>
      </c>
      <c r="B512" t="s">
        <v>5250</v>
      </c>
      <c r="C512" t="s">
        <v>5251</v>
      </c>
      <c r="D512">
        <v>22301001</v>
      </c>
      <c r="E512">
        <v>1020201547255</v>
      </c>
      <c r="F512" t="s">
        <v>8214</v>
      </c>
      <c r="G512">
        <v>0</v>
      </c>
      <c r="H512" t="s">
        <v>9343</v>
      </c>
      <c r="I512" t="s">
        <v>8630</v>
      </c>
      <c r="J512" t="s">
        <v>9336</v>
      </c>
      <c r="K512" t="s">
        <v>8313</v>
      </c>
      <c r="L512" t="s">
        <v>8315</v>
      </c>
      <c r="M512" t="s">
        <v>5252</v>
      </c>
      <c r="N512" t="s">
        <v>414</v>
      </c>
    </row>
    <row r="513" spans="1:14" x14ac:dyDescent="0.25">
      <c r="A513">
        <v>223003284</v>
      </c>
      <c r="B513" t="s">
        <v>5248</v>
      </c>
      <c r="C513" t="s">
        <v>5249</v>
      </c>
      <c r="D513">
        <v>22301001</v>
      </c>
      <c r="E513">
        <v>1020201543867</v>
      </c>
      <c r="F513" t="s">
        <v>8214</v>
      </c>
      <c r="G513">
        <v>0</v>
      </c>
      <c r="H513" t="s">
        <v>9344</v>
      </c>
      <c r="I513" t="s">
        <v>8630</v>
      </c>
      <c r="J513" t="s">
        <v>9336</v>
      </c>
      <c r="K513" t="s">
        <v>8313</v>
      </c>
      <c r="L513" t="s">
        <v>8315</v>
      </c>
      <c r="M513" t="s">
        <v>8243</v>
      </c>
      <c r="N513" t="s">
        <v>414</v>
      </c>
    </row>
    <row r="514" spans="1:14" x14ac:dyDescent="0.25">
      <c r="A514">
        <v>223003630</v>
      </c>
      <c r="B514" t="s">
        <v>5279</v>
      </c>
      <c r="C514" t="s">
        <v>5280</v>
      </c>
      <c r="D514">
        <v>22301001</v>
      </c>
      <c r="E514">
        <v>1060254005426</v>
      </c>
      <c r="F514" t="s">
        <v>8214</v>
      </c>
      <c r="G514">
        <v>0</v>
      </c>
      <c r="H514" t="s">
        <v>9345</v>
      </c>
      <c r="I514" t="s">
        <v>8310</v>
      </c>
      <c r="J514" t="s">
        <v>9346</v>
      </c>
      <c r="K514" t="s">
        <v>8313</v>
      </c>
      <c r="L514" t="s">
        <v>8315</v>
      </c>
      <c r="M514" t="s">
        <v>5281</v>
      </c>
      <c r="N514" t="s">
        <v>430</v>
      </c>
    </row>
    <row r="515" spans="1:14" x14ac:dyDescent="0.25">
      <c r="A515">
        <v>223003968</v>
      </c>
      <c r="B515" t="s">
        <v>5276</v>
      </c>
      <c r="C515" t="s">
        <v>5277</v>
      </c>
      <c r="D515">
        <v>22301001</v>
      </c>
      <c r="E515">
        <v>1070254000497</v>
      </c>
      <c r="F515" t="s">
        <v>8214</v>
      </c>
      <c r="G515">
        <v>0</v>
      </c>
      <c r="H515" t="s">
        <v>9347</v>
      </c>
      <c r="I515" t="s">
        <v>8310</v>
      </c>
      <c r="J515" t="s">
        <v>9348</v>
      </c>
      <c r="K515" t="s">
        <v>8313</v>
      </c>
      <c r="L515" t="s">
        <v>8315</v>
      </c>
      <c r="M515" t="s">
        <v>5278</v>
      </c>
      <c r="N515" t="s">
        <v>321</v>
      </c>
    </row>
    <row r="516" spans="1:14" x14ac:dyDescent="0.25">
      <c r="A516">
        <v>223005203</v>
      </c>
      <c r="B516" t="s">
        <v>5267</v>
      </c>
      <c r="C516" t="s">
        <v>5268</v>
      </c>
      <c r="D516">
        <v>22301001</v>
      </c>
      <c r="E516">
        <v>1130280058314</v>
      </c>
      <c r="F516" t="s">
        <v>8214</v>
      </c>
      <c r="G516">
        <v>2</v>
      </c>
      <c r="H516" t="s">
        <v>9349</v>
      </c>
      <c r="I516" t="s">
        <v>8310</v>
      </c>
      <c r="J516" t="s">
        <v>9350</v>
      </c>
      <c r="K516" t="s">
        <v>8313</v>
      </c>
      <c r="L516" t="s">
        <v>8315</v>
      </c>
      <c r="M516" t="s">
        <v>5269</v>
      </c>
      <c r="N516" t="s">
        <v>321</v>
      </c>
    </row>
    <row r="517" spans="1:14" x14ac:dyDescent="0.25">
      <c r="A517">
        <v>223005235</v>
      </c>
      <c r="B517" t="s">
        <v>5239</v>
      </c>
      <c r="C517" t="s">
        <v>5240</v>
      </c>
      <c r="D517">
        <v>22301001</v>
      </c>
      <c r="E517">
        <v>1130280070140</v>
      </c>
      <c r="F517" t="s">
        <v>8214</v>
      </c>
      <c r="G517">
        <v>0</v>
      </c>
      <c r="H517" t="s">
        <v>9351</v>
      </c>
      <c r="I517" t="s">
        <v>8310</v>
      </c>
      <c r="J517" t="s">
        <v>9352</v>
      </c>
      <c r="K517" t="s">
        <v>8313</v>
      </c>
      <c r="L517" t="s">
        <v>8315</v>
      </c>
      <c r="M517" t="s">
        <v>5241</v>
      </c>
      <c r="N517" t="s">
        <v>321</v>
      </c>
    </row>
    <row r="518" spans="1:14" x14ac:dyDescent="0.25">
      <c r="A518">
        <v>224004121</v>
      </c>
      <c r="B518" t="s">
        <v>5364</v>
      </c>
      <c r="C518" t="s">
        <v>5365</v>
      </c>
      <c r="D518">
        <v>22401001</v>
      </c>
      <c r="E518">
        <v>1020200883460</v>
      </c>
      <c r="F518" t="s">
        <v>8214</v>
      </c>
      <c r="G518">
        <v>0</v>
      </c>
      <c r="H518" t="s">
        <v>9353</v>
      </c>
      <c r="I518" t="s">
        <v>9354</v>
      </c>
      <c r="J518" t="s">
        <v>9355</v>
      </c>
      <c r="K518" t="s">
        <v>8313</v>
      </c>
      <c r="L518" t="s">
        <v>8315</v>
      </c>
      <c r="M518" t="s">
        <v>5366</v>
      </c>
      <c r="N518" t="s">
        <v>321</v>
      </c>
    </row>
    <row r="519" spans="1:14" x14ac:dyDescent="0.25">
      <c r="A519">
        <v>224004410</v>
      </c>
      <c r="B519" t="s">
        <v>6537</v>
      </c>
      <c r="C519" t="s">
        <v>6538</v>
      </c>
      <c r="D519">
        <v>22401001</v>
      </c>
      <c r="E519">
        <v>1020200882943</v>
      </c>
      <c r="F519" t="s">
        <v>8214</v>
      </c>
      <c r="G519">
        <v>0</v>
      </c>
      <c r="H519" t="s">
        <v>9356</v>
      </c>
      <c r="I519" t="s">
        <v>9357</v>
      </c>
      <c r="J519" t="s">
        <v>9358</v>
      </c>
      <c r="K519" t="s">
        <v>8313</v>
      </c>
      <c r="L519" t="s">
        <v>8315</v>
      </c>
      <c r="M519" t="s">
        <v>6539</v>
      </c>
      <c r="N519" t="s">
        <v>321</v>
      </c>
    </row>
    <row r="520" spans="1:14" x14ac:dyDescent="0.25">
      <c r="A520">
        <v>224004428</v>
      </c>
      <c r="B520" t="s">
        <v>6540</v>
      </c>
      <c r="C520" t="s">
        <v>6541</v>
      </c>
      <c r="D520">
        <v>22401001</v>
      </c>
      <c r="E520">
        <v>1020200883911</v>
      </c>
      <c r="F520" t="s">
        <v>8214</v>
      </c>
      <c r="G520">
        <v>0</v>
      </c>
      <c r="H520" t="s">
        <v>9359</v>
      </c>
      <c r="I520" t="s">
        <v>9360</v>
      </c>
      <c r="J520" t="s">
        <v>9358</v>
      </c>
      <c r="K520" t="s">
        <v>8313</v>
      </c>
      <c r="L520" t="s">
        <v>8315</v>
      </c>
      <c r="M520" t="s">
        <v>6542</v>
      </c>
      <c r="N520" t="s">
        <v>657</v>
      </c>
    </row>
    <row r="521" spans="1:14" x14ac:dyDescent="0.25">
      <c r="A521">
        <v>224005100</v>
      </c>
      <c r="B521" t="s">
        <v>5370</v>
      </c>
      <c r="C521" t="s">
        <v>5371</v>
      </c>
      <c r="D521">
        <v>22401001</v>
      </c>
      <c r="E521">
        <v>1020200882900</v>
      </c>
      <c r="F521" t="s">
        <v>8214</v>
      </c>
      <c r="G521">
        <v>0</v>
      </c>
      <c r="H521" t="s">
        <v>9361</v>
      </c>
      <c r="I521" t="s">
        <v>9362</v>
      </c>
      <c r="J521" t="s">
        <v>9363</v>
      </c>
      <c r="K521" t="s">
        <v>8313</v>
      </c>
      <c r="L521" t="s">
        <v>8315</v>
      </c>
      <c r="M521" t="s">
        <v>5372</v>
      </c>
      <c r="N521" t="s">
        <v>549</v>
      </c>
    </row>
    <row r="522" spans="1:14" x14ac:dyDescent="0.25">
      <c r="A522">
        <v>224005125</v>
      </c>
      <c r="B522" t="s">
        <v>6546</v>
      </c>
      <c r="C522" t="s">
        <v>6547</v>
      </c>
      <c r="D522">
        <v>22401001</v>
      </c>
      <c r="E522">
        <v>1020200882052</v>
      </c>
      <c r="F522" t="s">
        <v>8214</v>
      </c>
      <c r="G522">
        <v>0</v>
      </c>
      <c r="H522" t="s">
        <v>9364</v>
      </c>
      <c r="I522" t="s">
        <v>9362</v>
      </c>
      <c r="J522" t="s">
        <v>9365</v>
      </c>
      <c r="K522" t="s">
        <v>8313</v>
      </c>
      <c r="L522" t="s">
        <v>8315</v>
      </c>
      <c r="M522" t="s">
        <v>6548</v>
      </c>
      <c r="N522" t="s">
        <v>549</v>
      </c>
    </row>
    <row r="523" spans="1:14" x14ac:dyDescent="0.25">
      <c r="A523">
        <v>224005132</v>
      </c>
      <c r="B523" t="s">
        <v>6507</v>
      </c>
      <c r="C523" t="s">
        <v>6508</v>
      </c>
      <c r="D523">
        <v>22401001</v>
      </c>
      <c r="E523">
        <v>1020200882767</v>
      </c>
      <c r="F523" t="s">
        <v>8214</v>
      </c>
      <c r="G523">
        <v>0</v>
      </c>
      <c r="H523" t="s">
        <v>9366</v>
      </c>
      <c r="I523" t="s">
        <v>9367</v>
      </c>
      <c r="J523" t="s">
        <v>9363</v>
      </c>
      <c r="K523" t="s">
        <v>8313</v>
      </c>
      <c r="L523" t="s">
        <v>8315</v>
      </c>
      <c r="M523" t="s">
        <v>6509</v>
      </c>
      <c r="N523" t="s">
        <v>549</v>
      </c>
    </row>
    <row r="524" spans="1:14" x14ac:dyDescent="0.25">
      <c r="A524">
        <v>224005140</v>
      </c>
      <c r="B524" t="s">
        <v>5397</v>
      </c>
      <c r="C524" t="s">
        <v>5398</v>
      </c>
      <c r="D524">
        <v>22401001</v>
      </c>
      <c r="E524">
        <v>1020200882162</v>
      </c>
      <c r="F524" t="s">
        <v>8214</v>
      </c>
      <c r="G524">
        <v>0</v>
      </c>
      <c r="H524" t="s">
        <v>9368</v>
      </c>
      <c r="I524" t="s">
        <v>9362</v>
      </c>
      <c r="J524" t="s">
        <v>9369</v>
      </c>
      <c r="K524" t="s">
        <v>8313</v>
      </c>
      <c r="L524" t="s">
        <v>8315</v>
      </c>
      <c r="M524" t="s">
        <v>5399</v>
      </c>
      <c r="N524" t="s">
        <v>1825</v>
      </c>
    </row>
    <row r="525" spans="1:14" x14ac:dyDescent="0.25">
      <c r="A525">
        <v>224005189</v>
      </c>
      <c r="B525" t="s">
        <v>5337</v>
      </c>
      <c r="C525" t="s">
        <v>5338</v>
      </c>
      <c r="D525">
        <v>22401001</v>
      </c>
      <c r="E525">
        <v>1020200884065</v>
      </c>
      <c r="F525" t="s">
        <v>8214</v>
      </c>
      <c r="G525">
        <v>0</v>
      </c>
      <c r="H525" t="s">
        <v>9370</v>
      </c>
      <c r="I525" t="s">
        <v>8967</v>
      </c>
      <c r="J525" t="s">
        <v>9363</v>
      </c>
      <c r="K525" t="s">
        <v>8313</v>
      </c>
      <c r="L525" t="s">
        <v>8315</v>
      </c>
      <c r="M525" t="s">
        <v>5339</v>
      </c>
      <c r="N525" t="s">
        <v>549</v>
      </c>
    </row>
    <row r="526" spans="1:14" x14ac:dyDescent="0.25">
      <c r="A526">
        <v>224005213</v>
      </c>
      <c r="B526" t="s">
        <v>5412</v>
      </c>
      <c r="C526" t="s">
        <v>5413</v>
      </c>
      <c r="D526">
        <v>22401001</v>
      </c>
      <c r="E526">
        <v>1020200883889</v>
      </c>
      <c r="F526" t="s">
        <v>8214</v>
      </c>
      <c r="G526">
        <v>1</v>
      </c>
      <c r="H526" t="s">
        <v>9371</v>
      </c>
      <c r="I526" t="s">
        <v>9372</v>
      </c>
      <c r="J526" t="s">
        <v>9373</v>
      </c>
      <c r="K526" t="s">
        <v>8313</v>
      </c>
      <c r="L526" t="s">
        <v>8315</v>
      </c>
      <c r="M526" t="s">
        <v>5414</v>
      </c>
      <c r="N526" t="s">
        <v>321</v>
      </c>
    </row>
    <row r="527" spans="1:14" x14ac:dyDescent="0.25">
      <c r="A527">
        <v>224005220</v>
      </c>
      <c r="B527" t="s">
        <v>5346</v>
      </c>
      <c r="C527" t="s">
        <v>5347</v>
      </c>
      <c r="D527">
        <v>22401001</v>
      </c>
      <c r="E527">
        <v>1020200883647</v>
      </c>
      <c r="F527" t="s">
        <v>8214</v>
      </c>
      <c r="G527">
        <v>0</v>
      </c>
      <c r="H527" t="s">
        <v>9374</v>
      </c>
      <c r="I527" t="s">
        <v>9375</v>
      </c>
      <c r="J527" t="s">
        <v>9376</v>
      </c>
      <c r="K527" t="s">
        <v>9375</v>
      </c>
      <c r="L527" t="s">
        <v>8416</v>
      </c>
      <c r="M527" t="s">
        <v>5348</v>
      </c>
      <c r="N527" t="s">
        <v>414</v>
      </c>
    </row>
    <row r="528" spans="1:14" x14ac:dyDescent="0.25">
      <c r="A528">
        <v>224005238</v>
      </c>
      <c r="B528" t="s">
        <v>5349</v>
      </c>
      <c r="C528" t="s">
        <v>5350</v>
      </c>
      <c r="D528">
        <v>22401001</v>
      </c>
      <c r="E528">
        <v>1020200881139</v>
      </c>
      <c r="F528" t="s">
        <v>8214</v>
      </c>
      <c r="G528">
        <v>0</v>
      </c>
      <c r="H528" t="s">
        <v>9377</v>
      </c>
      <c r="I528" t="s">
        <v>8575</v>
      </c>
      <c r="J528" t="s">
        <v>9378</v>
      </c>
      <c r="K528" t="s">
        <v>8313</v>
      </c>
      <c r="L528" t="s">
        <v>8315</v>
      </c>
      <c r="M528" t="s">
        <v>5351</v>
      </c>
      <c r="N528" t="s">
        <v>321</v>
      </c>
    </row>
    <row r="529" spans="1:14" x14ac:dyDescent="0.25">
      <c r="A529">
        <v>224005260</v>
      </c>
      <c r="B529" t="s">
        <v>5313</v>
      </c>
      <c r="C529" t="s">
        <v>5314</v>
      </c>
      <c r="D529">
        <v>22401001</v>
      </c>
      <c r="E529">
        <v>1020200883779</v>
      </c>
      <c r="F529" t="s">
        <v>8214</v>
      </c>
      <c r="G529">
        <v>0</v>
      </c>
      <c r="H529" t="s">
        <v>9379</v>
      </c>
      <c r="I529" t="s">
        <v>9099</v>
      </c>
      <c r="J529" t="s">
        <v>9380</v>
      </c>
      <c r="K529" t="s">
        <v>8313</v>
      </c>
      <c r="L529" t="s">
        <v>8315</v>
      </c>
      <c r="M529" t="s">
        <v>5315</v>
      </c>
      <c r="N529" t="s">
        <v>321</v>
      </c>
    </row>
    <row r="530" spans="1:14" x14ac:dyDescent="0.25">
      <c r="A530">
        <v>224005291</v>
      </c>
      <c r="B530" t="s">
        <v>5391</v>
      </c>
      <c r="C530" t="s">
        <v>5392</v>
      </c>
      <c r="D530">
        <v>22401001</v>
      </c>
      <c r="E530">
        <v>1020200885033</v>
      </c>
      <c r="F530" t="s">
        <v>8214</v>
      </c>
      <c r="G530">
        <v>0</v>
      </c>
      <c r="H530" t="s">
        <v>9381</v>
      </c>
      <c r="I530" t="s">
        <v>9382</v>
      </c>
      <c r="J530" t="s">
        <v>9383</v>
      </c>
      <c r="K530" t="s">
        <v>8313</v>
      </c>
      <c r="L530" t="s">
        <v>8315</v>
      </c>
      <c r="M530" t="s">
        <v>5393</v>
      </c>
      <c r="N530" t="s">
        <v>321</v>
      </c>
    </row>
    <row r="531" spans="1:14" x14ac:dyDescent="0.25">
      <c r="A531">
        <v>224005333</v>
      </c>
      <c r="B531" t="s">
        <v>5376</v>
      </c>
      <c r="C531" t="s">
        <v>5377</v>
      </c>
      <c r="D531">
        <v>22401001</v>
      </c>
      <c r="E531">
        <v>1020200884109</v>
      </c>
      <c r="F531" t="s">
        <v>8214</v>
      </c>
      <c r="G531">
        <v>0</v>
      </c>
      <c r="H531" t="s">
        <v>9384</v>
      </c>
      <c r="I531" t="s">
        <v>9385</v>
      </c>
      <c r="J531" t="s">
        <v>9386</v>
      </c>
      <c r="K531" t="s">
        <v>8313</v>
      </c>
      <c r="L531" t="s">
        <v>8315</v>
      </c>
      <c r="M531" t="s">
        <v>5378</v>
      </c>
      <c r="N531" t="s">
        <v>414</v>
      </c>
    </row>
    <row r="532" spans="1:14" x14ac:dyDescent="0.25">
      <c r="A532">
        <v>224005358</v>
      </c>
      <c r="B532" t="s">
        <v>6549</v>
      </c>
      <c r="C532" t="s">
        <v>6550</v>
      </c>
      <c r="D532">
        <v>22401001</v>
      </c>
      <c r="E532">
        <v>1020200882063</v>
      </c>
      <c r="F532" t="s">
        <v>8214</v>
      </c>
      <c r="G532">
        <v>1</v>
      </c>
      <c r="H532" t="s">
        <v>9387</v>
      </c>
      <c r="I532" t="s">
        <v>9388</v>
      </c>
      <c r="J532" t="s">
        <v>9383</v>
      </c>
      <c r="K532" t="s">
        <v>8313</v>
      </c>
      <c r="L532" t="s">
        <v>8315</v>
      </c>
      <c r="M532" t="s">
        <v>6551</v>
      </c>
      <c r="N532" t="s">
        <v>321</v>
      </c>
    </row>
    <row r="533" spans="1:14" x14ac:dyDescent="0.25">
      <c r="A533">
        <v>224005372</v>
      </c>
      <c r="B533" t="s">
        <v>5400</v>
      </c>
      <c r="C533" t="s">
        <v>5401</v>
      </c>
      <c r="D533">
        <v>22401001</v>
      </c>
      <c r="E533">
        <v>1020200883042</v>
      </c>
      <c r="F533" t="s">
        <v>8214</v>
      </c>
      <c r="G533">
        <v>0</v>
      </c>
      <c r="H533" t="s">
        <v>9389</v>
      </c>
      <c r="I533" t="s">
        <v>8995</v>
      </c>
      <c r="J533" t="s">
        <v>9390</v>
      </c>
      <c r="K533" t="s">
        <v>8313</v>
      </c>
      <c r="L533" t="s">
        <v>8315</v>
      </c>
      <c r="M533" t="s">
        <v>5402</v>
      </c>
      <c r="N533" t="s">
        <v>321</v>
      </c>
    </row>
    <row r="534" spans="1:14" x14ac:dyDescent="0.25">
      <c r="A534">
        <v>224005397</v>
      </c>
      <c r="B534" t="s">
        <v>5355</v>
      </c>
      <c r="C534" t="s">
        <v>5356</v>
      </c>
      <c r="D534">
        <v>22401001</v>
      </c>
      <c r="E534">
        <v>1020200884351</v>
      </c>
      <c r="F534" t="s">
        <v>8214</v>
      </c>
      <c r="G534">
        <v>0</v>
      </c>
      <c r="H534" t="s">
        <v>9391</v>
      </c>
      <c r="I534" t="s">
        <v>9375</v>
      </c>
      <c r="J534" t="s">
        <v>9392</v>
      </c>
      <c r="K534" t="s">
        <v>9375</v>
      </c>
      <c r="L534" t="s">
        <v>8416</v>
      </c>
      <c r="M534" t="s">
        <v>5357</v>
      </c>
      <c r="N534" t="s">
        <v>321</v>
      </c>
    </row>
    <row r="535" spans="1:14" x14ac:dyDescent="0.25">
      <c r="A535">
        <v>224005407</v>
      </c>
      <c r="B535" t="s">
        <v>6531</v>
      </c>
      <c r="C535" t="s">
        <v>6532</v>
      </c>
      <c r="D535">
        <v>22401001</v>
      </c>
      <c r="E535">
        <v>1020200884142</v>
      </c>
      <c r="F535" t="s">
        <v>8214</v>
      </c>
      <c r="G535">
        <v>1</v>
      </c>
      <c r="H535" t="s">
        <v>9393</v>
      </c>
      <c r="I535" t="s">
        <v>8967</v>
      </c>
      <c r="J535" t="s">
        <v>9390</v>
      </c>
      <c r="K535" t="s">
        <v>8313</v>
      </c>
      <c r="L535" t="s">
        <v>8315</v>
      </c>
      <c r="M535" t="s">
        <v>6533</v>
      </c>
      <c r="N535" t="s">
        <v>473</v>
      </c>
    </row>
    <row r="536" spans="1:14" x14ac:dyDescent="0.25">
      <c r="A536">
        <v>224005446</v>
      </c>
      <c r="B536" t="s">
        <v>5340</v>
      </c>
      <c r="C536" t="s">
        <v>5341</v>
      </c>
      <c r="D536">
        <v>22401001</v>
      </c>
      <c r="E536">
        <v>1020200884868</v>
      </c>
      <c r="F536" t="s">
        <v>8214</v>
      </c>
      <c r="G536">
        <v>0</v>
      </c>
      <c r="H536" t="s">
        <v>9394</v>
      </c>
      <c r="I536" t="s">
        <v>9255</v>
      </c>
      <c r="J536" t="s">
        <v>9395</v>
      </c>
      <c r="K536" t="s">
        <v>8313</v>
      </c>
      <c r="L536" t="s">
        <v>8315</v>
      </c>
      <c r="M536" t="s">
        <v>5342</v>
      </c>
      <c r="N536" t="s">
        <v>414</v>
      </c>
    </row>
    <row r="537" spans="1:14" x14ac:dyDescent="0.25">
      <c r="A537">
        <v>224005453</v>
      </c>
      <c r="B537" t="s">
        <v>6534</v>
      </c>
      <c r="C537" t="s">
        <v>6535</v>
      </c>
      <c r="D537">
        <v>22401001</v>
      </c>
      <c r="E537">
        <v>1020200884692</v>
      </c>
      <c r="F537" t="s">
        <v>8214</v>
      </c>
      <c r="G537">
        <v>0</v>
      </c>
      <c r="H537" t="s">
        <v>9396</v>
      </c>
      <c r="I537" t="s">
        <v>8436</v>
      </c>
      <c r="J537" t="s">
        <v>9392</v>
      </c>
      <c r="K537" t="s">
        <v>8313</v>
      </c>
      <c r="L537" t="s">
        <v>8315</v>
      </c>
      <c r="M537" t="s">
        <v>6536</v>
      </c>
      <c r="N537" t="s">
        <v>414</v>
      </c>
    </row>
    <row r="538" spans="1:14" x14ac:dyDescent="0.25">
      <c r="A538">
        <v>224005485</v>
      </c>
      <c r="B538" t="s">
        <v>5297</v>
      </c>
      <c r="C538" t="s">
        <v>5298</v>
      </c>
      <c r="D538">
        <v>22401001</v>
      </c>
      <c r="E538">
        <v>1020200883273</v>
      </c>
      <c r="F538" t="s">
        <v>8214</v>
      </c>
      <c r="G538">
        <v>0</v>
      </c>
      <c r="H538" t="s">
        <v>9397</v>
      </c>
      <c r="I538" t="s">
        <v>9398</v>
      </c>
      <c r="J538" t="s">
        <v>9392</v>
      </c>
      <c r="K538" t="s">
        <v>8313</v>
      </c>
      <c r="L538" t="s">
        <v>8315</v>
      </c>
      <c r="M538" t="s">
        <v>5299</v>
      </c>
      <c r="N538" t="s">
        <v>549</v>
      </c>
    </row>
    <row r="539" spans="1:14" x14ac:dyDescent="0.25">
      <c r="A539">
        <v>224005492</v>
      </c>
      <c r="B539" t="s">
        <v>5303</v>
      </c>
      <c r="C539" t="s">
        <v>5304</v>
      </c>
      <c r="D539">
        <v>22401001</v>
      </c>
      <c r="E539">
        <v>1020200885143</v>
      </c>
      <c r="F539" t="s">
        <v>8214</v>
      </c>
      <c r="G539">
        <v>0</v>
      </c>
      <c r="H539" t="s">
        <v>9399</v>
      </c>
      <c r="I539" t="s">
        <v>9026</v>
      </c>
      <c r="J539" t="s">
        <v>9400</v>
      </c>
      <c r="K539" t="s">
        <v>8313</v>
      </c>
      <c r="L539" t="s">
        <v>8315</v>
      </c>
      <c r="M539" t="s">
        <v>5305</v>
      </c>
      <c r="N539" t="s">
        <v>5306</v>
      </c>
    </row>
    <row r="540" spans="1:14" x14ac:dyDescent="0.25">
      <c r="A540">
        <v>224005541</v>
      </c>
      <c r="B540" t="s">
        <v>5361</v>
      </c>
      <c r="C540" t="s">
        <v>5362</v>
      </c>
      <c r="D540">
        <v>22401001</v>
      </c>
      <c r="E540">
        <v>1020200883185</v>
      </c>
      <c r="F540" t="s">
        <v>8214</v>
      </c>
      <c r="G540">
        <v>0</v>
      </c>
      <c r="H540" t="s">
        <v>9401</v>
      </c>
      <c r="I540" t="s">
        <v>9375</v>
      </c>
      <c r="J540" t="s">
        <v>9402</v>
      </c>
      <c r="K540" t="s">
        <v>9375</v>
      </c>
      <c r="L540" t="s">
        <v>8416</v>
      </c>
      <c r="M540" t="s">
        <v>5363</v>
      </c>
      <c r="N540" t="s">
        <v>414</v>
      </c>
    </row>
    <row r="541" spans="1:14" x14ac:dyDescent="0.25">
      <c r="A541">
        <v>224005580</v>
      </c>
      <c r="B541" t="s">
        <v>5352</v>
      </c>
      <c r="C541" t="s">
        <v>5353</v>
      </c>
      <c r="D541">
        <v>22401001</v>
      </c>
      <c r="E541">
        <v>1020200884791</v>
      </c>
      <c r="F541" t="s">
        <v>8214</v>
      </c>
      <c r="G541">
        <v>0</v>
      </c>
      <c r="H541" t="s">
        <v>9403</v>
      </c>
      <c r="I541" t="s">
        <v>9404</v>
      </c>
      <c r="J541" t="s">
        <v>9376</v>
      </c>
      <c r="K541" t="s">
        <v>8313</v>
      </c>
      <c r="L541" t="s">
        <v>8315</v>
      </c>
      <c r="M541" t="s">
        <v>5354</v>
      </c>
      <c r="N541" t="s">
        <v>549</v>
      </c>
    </row>
    <row r="542" spans="1:14" x14ac:dyDescent="0.25">
      <c r="A542">
        <v>224005608</v>
      </c>
      <c r="B542" t="s">
        <v>5334</v>
      </c>
      <c r="C542" t="s">
        <v>5335</v>
      </c>
      <c r="D542">
        <v>22401001</v>
      </c>
      <c r="E542">
        <v>1020200883636</v>
      </c>
      <c r="F542" t="s">
        <v>8214</v>
      </c>
      <c r="G542">
        <v>0</v>
      </c>
      <c r="H542" t="s">
        <v>9405</v>
      </c>
      <c r="I542" t="s">
        <v>9248</v>
      </c>
      <c r="J542" t="s">
        <v>8608</v>
      </c>
      <c r="K542" t="s">
        <v>8313</v>
      </c>
      <c r="L542" t="s">
        <v>8315</v>
      </c>
      <c r="M542" t="s">
        <v>5336</v>
      </c>
      <c r="N542" t="s">
        <v>321</v>
      </c>
    </row>
    <row r="543" spans="1:14" x14ac:dyDescent="0.25">
      <c r="A543">
        <v>224005622</v>
      </c>
      <c r="B543" t="s">
        <v>5406</v>
      </c>
      <c r="C543" t="s">
        <v>5407</v>
      </c>
      <c r="D543">
        <v>22401001</v>
      </c>
      <c r="E543">
        <v>1020200884220</v>
      </c>
      <c r="F543" t="s">
        <v>8214</v>
      </c>
      <c r="G543">
        <v>0</v>
      </c>
      <c r="H543" t="s">
        <v>9406</v>
      </c>
      <c r="I543" t="s">
        <v>9407</v>
      </c>
      <c r="J543" t="s">
        <v>8608</v>
      </c>
      <c r="K543" t="s">
        <v>9407</v>
      </c>
      <c r="L543" t="s">
        <v>8416</v>
      </c>
      <c r="M543" t="s">
        <v>5408</v>
      </c>
      <c r="N543" t="s">
        <v>943</v>
      </c>
    </row>
    <row r="544" spans="1:14" x14ac:dyDescent="0.25">
      <c r="A544">
        <v>224005654</v>
      </c>
      <c r="B544" t="s">
        <v>5424</v>
      </c>
      <c r="C544" t="s">
        <v>5425</v>
      </c>
      <c r="D544">
        <v>22401001</v>
      </c>
      <c r="E544">
        <v>1020200884660</v>
      </c>
      <c r="F544" t="s">
        <v>8214</v>
      </c>
      <c r="G544">
        <v>0</v>
      </c>
      <c r="H544" t="s">
        <v>9408</v>
      </c>
      <c r="I544" t="s">
        <v>9362</v>
      </c>
      <c r="J544" t="s">
        <v>9409</v>
      </c>
      <c r="K544" t="s">
        <v>8313</v>
      </c>
      <c r="L544" t="s">
        <v>8315</v>
      </c>
      <c r="M544" t="s">
        <v>5426</v>
      </c>
      <c r="N544" t="s">
        <v>549</v>
      </c>
    </row>
    <row r="545" spans="1:14" x14ac:dyDescent="0.25">
      <c r="A545">
        <v>224005661</v>
      </c>
      <c r="B545" t="s">
        <v>5373</v>
      </c>
      <c r="C545" t="s">
        <v>5374</v>
      </c>
      <c r="D545">
        <v>22401001</v>
      </c>
      <c r="E545">
        <v>1020200881106</v>
      </c>
      <c r="F545" t="s">
        <v>8214</v>
      </c>
      <c r="G545">
        <v>0</v>
      </c>
      <c r="H545" t="s">
        <v>9410</v>
      </c>
      <c r="I545" t="s">
        <v>8436</v>
      </c>
      <c r="J545" t="s">
        <v>9411</v>
      </c>
      <c r="K545" t="s">
        <v>8313</v>
      </c>
      <c r="L545" t="s">
        <v>8315</v>
      </c>
      <c r="M545" t="s">
        <v>5375</v>
      </c>
      <c r="N545" t="s">
        <v>321</v>
      </c>
    </row>
    <row r="546" spans="1:14" x14ac:dyDescent="0.25">
      <c r="A546">
        <v>224005693</v>
      </c>
      <c r="B546" t="s">
        <v>5358</v>
      </c>
      <c r="C546" t="s">
        <v>5359</v>
      </c>
      <c r="D546">
        <v>22401001</v>
      </c>
      <c r="E546">
        <v>1020200883922</v>
      </c>
      <c r="F546" t="s">
        <v>8214</v>
      </c>
      <c r="G546">
        <v>0</v>
      </c>
      <c r="H546" t="s">
        <v>9412</v>
      </c>
      <c r="I546" t="s">
        <v>9413</v>
      </c>
      <c r="J546" t="s">
        <v>9414</v>
      </c>
      <c r="K546" t="s">
        <v>8313</v>
      </c>
      <c r="L546" t="s">
        <v>8315</v>
      </c>
      <c r="M546" t="s">
        <v>5360</v>
      </c>
      <c r="N546" t="s">
        <v>321</v>
      </c>
    </row>
    <row r="547" spans="1:14" x14ac:dyDescent="0.25">
      <c r="A547">
        <v>224005750</v>
      </c>
      <c r="B547" t="s">
        <v>5379</v>
      </c>
      <c r="C547" t="s">
        <v>5380</v>
      </c>
      <c r="D547">
        <v>22401001</v>
      </c>
      <c r="E547">
        <v>1020200884164</v>
      </c>
      <c r="F547" t="s">
        <v>8214</v>
      </c>
      <c r="G547">
        <v>1</v>
      </c>
      <c r="H547" t="s">
        <v>9415</v>
      </c>
      <c r="I547" t="s">
        <v>8967</v>
      </c>
      <c r="J547" t="s">
        <v>9416</v>
      </c>
      <c r="K547" t="s">
        <v>8313</v>
      </c>
      <c r="L547" t="s">
        <v>8315</v>
      </c>
      <c r="M547" t="s">
        <v>5381</v>
      </c>
      <c r="N547" t="s">
        <v>321</v>
      </c>
    </row>
    <row r="548" spans="1:14" x14ac:dyDescent="0.25">
      <c r="A548">
        <v>224005781</v>
      </c>
      <c r="B548" t="s">
        <v>5331</v>
      </c>
      <c r="C548" t="s">
        <v>5332</v>
      </c>
      <c r="D548">
        <v>22401001</v>
      </c>
      <c r="E548">
        <v>1020200883560</v>
      </c>
      <c r="F548" t="s">
        <v>8214</v>
      </c>
      <c r="G548">
        <v>0</v>
      </c>
      <c r="H548" t="s">
        <v>9417</v>
      </c>
      <c r="I548" t="s">
        <v>9375</v>
      </c>
      <c r="J548" t="s">
        <v>8608</v>
      </c>
      <c r="K548" t="s">
        <v>9375</v>
      </c>
      <c r="L548" t="s">
        <v>8416</v>
      </c>
      <c r="M548" t="s">
        <v>5333</v>
      </c>
      <c r="N548" t="s">
        <v>321</v>
      </c>
    </row>
    <row r="549" spans="1:14" x14ac:dyDescent="0.25">
      <c r="A549">
        <v>224006016</v>
      </c>
      <c r="B549" t="s">
        <v>5385</v>
      </c>
      <c r="C549" t="s">
        <v>5386</v>
      </c>
      <c r="D549">
        <v>22401001</v>
      </c>
      <c r="E549">
        <v>1020200882888</v>
      </c>
      <c r="F549" t="s">
        <v>8214</v>
      </c>
      <c r="G549">
        <v>0</v>
      </c>
      <c r="H549" t="s">
        <v>9418</v>
      </c>
      <c r="I549" t="s">
        <v>9419</v>
      </c>
      <c r="J549" t="s">
        <v>9420</v>
      </c>
      <c r="K549" t="s">
        <v>8313</v>
      </c>
      <c r="L549" t="s">
        <v>8315</v>
      </c>
      <c r="M549" t="s">
        <v>5387</v>
      </c>
      <c r="N549" t="s">
        <v>321</v>
      </c>
    </row>
    <row r="550" spans="1:14" x14ac:dyDescent="0.25">
      <c r="A550">
        <v>224006305</v>
      </c>
      <c r="B550" t="s">
        <v>5415</v>
      </c>
      <c r="C550" t="s">
        <v>5416</v>
      </c>
      <c r="D550">
        <v>22401001</v>
      </c>
      <c r="E550">
        <v>1020200884186</v>
      </c>
      <c r="F550" t="s">
        <v>8214</v>
      </c>
      <c r="G550">
        <v>1</v>
      </c>
      <c r="H550" t="s">
        <v>9421</v>
      </c>
      <c r="I550" t="s">
        <v>8521</v>
      </c>
      <c r="J550" t="s">
        <v>9422</v>
      </c>
      <c r="K550" t="s">
        <v>8313</v>
      </c>
      <c r="L550" t="s">
        <v>8315</v>
      </c>
      <c r="M550" t="s">
        <v>5417</v>
      </c>
      <c r="N550" t="s">
        <v>549</v>
      </c>
    </row>
    <row r="551" spans="1:14" x14ac:dyDescent="0.25">
      <c r="A551">
        <v>224006351</v>
      </c>
      <c r="B551" t="s">
        <v>6516</v>
      </c>
      <c r="C551" t="s">
        <v>6517</v>
      </c>
      <c r="D551">
        <v>22401001</v>
      </c>
      <c r="E551">
        <v>1020200884076</v>
      </c>
      <c r="F551" t="s">
        <v>8214</v>
      </c>
      <c r="G551">
        <v>0</v>
      </c>
      <c r="H551" t="s">
        <v>9423</v>
      </c>
      <c r="I551" t="s">
        <v>8436</v>
      </c>
      <c r="J551" t="s">
        <v>9424</v>
      </c>
      <c r="K551" t="s">
        <v>8313</v>
      </c>
      <c r="L551" t="s">
        <v>8315</v>
      </c>
      <c r="M551" t="s">
        <v>6518</v>
      </c>
      <c r="N551" t="s">
        <v>321</v>
      </c>
    </row>
    <row r="552" spans="1:14" x14ac:dyDescent="0.25">
      <c r="A552">
        <v>224006376</v>
      </c>
      <c r="B552" t="s">
        <v>6510</v>
      </c>
      <c r="C552" t="s">
        <v>6511</v>
      </c>
      <c r="D552">
        <v>22401001</v>
      </c>
      <c r="E552">
        <v>1020200883218</v>
      </c>
      <c r="F552" t="s">
        <v>8214</v>
      </c>
      <c r="G552">
        <v>0</v>
      </c>
      <c r="H552" t="s">
        <v>9425</v>
      </c>
      <c r="I552" t="s">
        <v>9367</v>
      </c>
      <c r="J552" t="s">
        <v>9426</v>
      </c>
      <c r="K552" t="s">
        <v>8313</v>
      </c>
      <c r="L552" t="s">
        <v>8315</v>
      </c>
      <c r="M552" t="s">
        <v>6512</v>
      </c>
      <c r="N552" t="s">
        <v>549</v>
      </c>
    </row>
    <row r="553" spans="1:14" x14ac:dyDescent="0.25">
      <c r="A553">
        <v>224006400</v>
      </c>
      <c r="B553" t="s">
        <v>5382</v>
      </c>
      <c r="C553" t="s">
        <v>5383</v>
      </c>
      <c r="D553">
        <v>22401001</v>
      </c>
      <c r="E553">
        <v>1020200884131</v>
      </c>
      <c r="F553" t="s">
        <v>8214</v>
      </c>
      <c r="G553">
        <v>0</v>
      </c>
      <c r="H553" t="s">
        <v>9427</v>
      </c>
      <c r="I553" t="s">
        <v>9428</v>
      </c>
      <c r="J553" t="s">
        <v>9426</v>
      </c>
      <c r="K553" t="s">
        <v>8313</v>
      </c>
      <c r="L553" t="s">
        <v>8315</v>
      </c>
      <c r="M553" t="s">
        <v>5384</v>
      </c>
      <c r="N553" t="s">
        <v>414</v>
      </c>
    </row>
    <row r="554" spans="1:14" x14ac:dyDescent="0.25">
      <c r="A554">
        <v>224006418</v>
      </c>
      <c r="B554" t="s">
        <v>5418</v>
      </c>
      <c r="C554" t="s">
        <v>5419</v>
      </c>
      <c r="D554">
        <v>22401001</v>
      </c>
      <c r="E554">
        <v>1020200883427</v>
      </c>
      <c r="F554" t="s">
        <v>8214</v>
      </c>
      <c r="G554">
        <v>1</v>
      </c>
      <c r="H554" t="s">
        <v>9429</v>
      </c>
      <c r="I554" t="s">
        <v>9430</v>
      </c>
      <c r="J554" t="s">
        <v>9426</v>
      </c>
      <c r="K554" t="s">
        <v>8313</v>
      </c>
      <c r="L554" t="s">
        <v>8315</v>
      </c>
      <c r="M554" t="s">
        <v>5420</v>
      </c>
      <c r="N554" t="s">
        <v>321</v>
      </c>
    </row>
    <row r="555" spans="1:14" x14ac:dyDescent="0.25">
      <c r="A555">
        <v>224006440</v>
      </c>
      <c r="B555" t="s">
        <v>5310</v>
      </c>
      <c r="C555" t="s">
        <v>5311</v>
      </c>
      <c r="D555">
        <v>22401001</v>
      </c>
      <c r="E555">
        <v>1020200883119</v>
      </c>
      <c r="F555" t="s">
        <v>8214</v>
      </c>
      <c r="G555">
        <v>0</v>
      </c>
      <c r="H555" t="s">
        <v>9431</v>
      </c>
      <c r="I555" t="s">
        <v>9432</v>
      </c>
      <c r="J555" t="s">
        <v>9433</v>
      </c>
      <c r="K555" t="s">
        <v>8313</v>
      </c>
      <c r="L555" t="s">
        <v>8315</v>
      </c>
      <c r="M555" t="s">
        <v>5312</v>
      </c>
      <c r="N555" t="s">
        <v>321</v>
      </c>
    </row>
    <row r="556" spans="1:14" x14ac:dyDescent="0.25">
      <c r="A556">
        <v>224006457</v>
      </c>
      <c r="B556" t="s">
        <v>5367</v>
      </c>
      <c r="C556" t="s">
        <v>5368</v>
      </c>
      <c r="D556">
        <v>22401001</v>
      </c>
      <c r="E556">
        <v>1020200884890</v>
      </c>
      <c r="F556" t="s">
        <v>8214</v>
      </c>
      <c r="G556">
        <v>0</v>
      </c>
      <c r="H556" t="s">
        <v>9434</v>
      </c>
      <c r="I556" t="s">
        <v>9435</v>
      </c>
      <c r="J556" t="s">
        <v>9436</v>
      </c>
      <c r="K556" t="s">
        <v>8313</v>
      </c>
      <c r="L556" t="s">
        <v>8315</v>
      </c>
      <c r="M556" t="s">
        <v>5369</v>
      </c>
      <c r="N556" t="s">
        <v>321</v>
      </c>
    </row>
    <row r="557" spans="1:14" x14ac:dyDescent="0.25">
      <c r="A557">
        <v>224006464</v>
      </c>
      <c r="B557" t="s">
        <v>5343</v>
      </c>
      <c r="C557" t="s">
        <v>5344</v>
      </c>
      <c r="D557">
        <v>22401001</v>
      </c>
      <c r="E557">
        <v>1020200882217</v>
      </c>
      <c r="F557" t="s">
        <v>8214</v>
      </c>
      <c r="G557">
        <v>0</v>
      </c>
      <c r="H557" t="s">
        <v>9437</v>
      </c>
      <c r="I557" t="s">
        <v>9438</v>
      </c>
      <c r="J557" t="s">
        <v>9411</v>
      </c>
      <c r="K557" t="s">
        <v>8313</v>
      </c>
      <c r="L557" t="s">
        <v>8315</v>
      </c>
      <c r="M557" t="s">
        <v>5345</v>
      </c>
      <c r="N557" t="s">
        <v>321</v>
      </c>
    </row>
    <row r="558" spans="1:14" x14ac:dyDescent="0.25">
      <c r="A558">
        <v>224006802</v>
      </c>
      <c r="B558" t="s">
        <v>6552</v>
      </c>
      <c r="C558" t="s">
        <v>6553</v>
      </c>
      <c r="D558">
        <v>22401001</v>
      </c>
      <c r="E558">
        <v>1020200880699</v>
      </c>
      <c r="F558" t="s">
        <v>8214</v>
      </c>
      <c r="G558">
        <v>0</v>
      </c>
      <c r="H558" t="s">
        <v>9439</v>
      </c>
      <c r="I558" t="s">
        <v>9440</v>
      </c>
      <c r="J558" t="s">
        <v>9441</v>
      </c>
      <c r="K558" t="s">
        <v>8313</v>
      </c>
      <c r="L558" t="s">
        <v>8315</v>
      </c>
      <c r="M558" t="s">
        <v>6554</v>
      </c>
      <c r="N558" t="s">
        <v>321</v>
      </c>
    </row>
    <row r="559" spans="1:14" x14ac:dyDescent="0.25">
      <c r="A559">
        <v>224006810</v>
      </c>
      <c r="B559" t="s">
        <v>6513</v>
      </c>
      <c r="C559" t="s">
        <v>6514</v>
      </c>
      <c r="D559">
        <v>22401001</v>
      </c>
      <c r="E559">
        <v>1020200882118</v>
      </c>
      <c r="F559" t="s">
        <v>8214</v>
      </c>
      <c r="G559">
        <v>0</v>
      </c>
      <c r="H559" t="s">
        <v>9442</v>
      </c>
      <c r="I559" t="s">
        <v>8858</v>
      </c>
      <c r="J559" t="s">
        <v>9383</v>
      </c>
      <c r="K559" t="s">
        <v>8313</v>
      </c>
      <c r="L559" t="s">
        <v>8315</v>
      </c>
      <c r="M559" t="s">
        <v>6515</v>
      </c>
      <c r="N559" t="s">
        <v>549</v>
      </c>
    </row>
    <row r="560" spans="1:14" x14ac:dyDescent="0.25">
      <c r="A560">
        <v>224007034</v>
      </c>
      <c r="B560" t="s">
        <v>5307</v>
      </c>
      <c r="C560" t="s">
        <v>5308</v>
      </c>
      <c r="D560">
        <v>22401001</v>
      </c>
      <c r="E560">
        <v>1020200884637</v>
      </c>
      <c r="F560" t="s">
        <v>8214</v>
      </c>
      <c r="G560">
        <v>1</v>
      </c>
      <c r="H560" t="s">
        <v>9443</v>
      </c>
      <c r="I560" t="s">
        <v>9444</v>
      </c>
      <c r="J560" t="s">
        <v>9445</v>
      </c>
      <c r="K560" t="s">
        <v>8313</v>
      </c>
      <c r="L560" t="s">
        <v>8315</v>
      </c>
      <c r="M560" t="s">
        <v>5309</v>
      </c>
      <c r="N560" t="s">
        <v>321</v>
      </c>
    </row>
    <row r="561" spans="1:14" x14ac:dyDescent="0.25">
      <c r="A561">
        <v>224007436</v>
      </c>
      <c r="B561" t="s">
        <v>6519</v>
      </c>
      <c r="C561" t="s">
        <v>6520</v>
      </c>
      <c r="D561">
        <v>22401001</v>
      </c>
      <c r="E561">
        <v>1020200884329</v>
      </c>
      <c r="F561" t="s">
        <v>8214</v>
      </c>
      <c r="G561">
        <v>0</v>
      </c>
      <c r="H561" t="s">
        <v>9446</v>
      </c>
      <c r="I561" t="s">
        <v>8442</v>
      </c>
      <c r="J561" t="s">
        <v>9447</v>
      </c>
      <c r="K561" t="s">
        <v>8442</v>
      </c>
      <c r="L561" t="s">
        <v>8416</v>
      </c>
      <c r="M561" t="s">
        <v>6521</v>
      </c>
      <c r="N561" t="s">
        <v>321</v>
      </c>
    </row>
    <row r="562" spans="1:14" x14ac:dyDescent="0.25">
      <c r="A562">
        <v>224007549</v>
      </c>
      <c r="B562" t="s">
        <v>6528</v>
      </c>
      <c r="C562" t="s">
        <v>6529</v>
      </c>
      <c r="D562">
        <v>22401001</v>
      </c>
      <c r="E562">
        <v>1020200884208</v>
      </c>
      <c r="F562" t="s">
        <v>8214</v>
      </c>
      <c r="G562">
        <v>1</v>
      </c>
      <c r="H562" t="s">
        <v>9448</v>
      </c>
      <c r="I562" t="s">
        <v>9449</v>
      </c>
      <c r="J562" t="s">
        <v>9450</v>
      </c>
      <c r="K562" t="s">
        <v>8313</v>
      </c>
      <c r="L562" t="s">
        <v>8315</v>
      </c>
      <c r="M562" t="s">
        <v>6530</v>
      </c>
      <c r="N562" t="s">
        <v>321</v>
      </c>
    </row>
    <row r="563" spans="1:14" x14ac:dyDescent="0.25">
      <c r="A563">
        <v>224007595</v>
      </c>
      <c r="B563" t="s">
        <v>5328</v>
      </c>
      <c r="C563" t="s">
        <v>5329</v>
      </c>
      <c r="D563">
        <v>22401001</v>
      </c>
      <c r="E563">
        <v>1020200884230</v>
      </c>
      <c r="F563" t="s">
        <v>8214</v>
      </c>
      <c r="G563">
        <v>0</v>
      </c>
      <c r="H563" t="s">
        <v>9451</v>
      </c>
      <c r="I563" t="s">
        <v>9452</v>
      </c>
      <c r="J563" t="s">
        <v>9453</v>
      </c>
      <c r="K563" t="s">
        <v>8313</v>
      </c>
      <c r="L563" t="s">
        <v>8315</v>
      </c>
      <c r="M563" t="s">
        <v>5330</v>
      </c>
      <c r="N563" t="s">
        <v>321</v>
      </c>
    </row>
    <row r="564" spans="1:14" x14ac:dyDescent="0.25">
      <c r="A564">
        <v>224008599</v>
      </c>
      <c r="B564" t="s">
        <v>6522</v>
      </c>
      <c r="C564" t="s">
        <v>6523</v>
      </c>
      <c r="D564">
        <v>22401001</v>
      </c>
      <c r="E564">
        <v>1040200760786</v>
      </c>
      <c r="F564" t="s">
        <v>8214</v>
      </c>
      <c r="G564">
        <v>0</v>
      </c>
      <c r="H564" t="s">
        <v>9446</v>
      </c>
      <c r="I564" t="s">
        <v>8442</v>
      </c>
      <c r="J564" t="s">
        <v>9454</v>
      </c>
      <c r="K564" t="s">
        <v>8442</v>
      </c>
      <c r="L564" t="s">
        <v>8416</v>
      </c>
      <c r="M564" t="s">
        <v>6524</v>
      </c>
      <c r="N564" t="s">
        <v>321</v>
      </c>
    </row>
    <row r="565" spans="1:14" x14ac:dyDescent="0.25">
      <c r="A565">
        <v>224009592</v>
      </c>
      <c r="B565" t="s">
        <v>6555</v>
      </c>
      <c r="C565" t="s">
        <v>6556</v>
      </c>
      <c r="D565">
        <v>22401001</v>
      </c>
      <c r="E565">
        <v>1060224011858</v>
      </c>
      <c r="F565" t="s">
        <v>8214</v>
      </c>
      <c r="G565">
        <v>0</v>
      </c>
      <c r="H565" t="s">
        <v>9455</v>
      </c>
      <c r="I565" t="s">
        <v>8967</v>
      </c>
      <c r="J565" t="s">
        <v>9456</v>
      </c>
      <c r="K565" t="s">
        <v>8313</v>
      </c>
      <c r="L565" t="s">
        <v>8315</v>
      </c>
      <c r="M565" t="s">
        <v>6557</v>
      </c>
      <c r="N565" t="s">
        <v>414</v>
      </c>
    </row>
    <row r="566" spans="1:14" x14ac:dyDescent="0.25">
      <c r="A566">
        <v>224010164</v>
      </c>
      <c r="B566" t="s">
        <v>5394</v>
      </c>
      <c r="C566" t="s">
        <v>5395</v>
      </c>
      <c r="D566">
        <v>22401001</v>
      </c>
      <c r="E566">
        <v>1070273002139</v>
      </c>
      <c r="F566" t="s">
        <v>8214</v>
      </c>
      <c r="G566">
        <v>0</v>
      </c>
      <c r="H566" t="s">
        <v>9457</v>
      </c>
      <c r="I566" t="s">
        <v>9458</v>
      </c>
      <c r="J566" t="s">
        <v>9459</v>
      </c>
      <c r="K566" t="s">
        <v>8313</v>
      </c>
      <c r="L566" t="s">
        <v>8315</v>
      </c>
      <c r="M566" t="s">
        <v>5396</v>
      </c>
      <c r="N566" t="s">
        <v>549</v>
      </c>
    </row>
    <row r="567" spans="1:14" x14ac:dyDescent="0.25">
      <c r="A567">
        <v>224010492</v>
      </c>
      <c r="B567" t="s">
        <v>5316</v>
      </c>
      <c r="C567" t="s">
        <v>5317</v>
      </c>
      <c r="D567">
        <v>22401001</v>
      </c>
      <c r="E567">
        <v>1080273003183</v>
      </c>
      <c r="F567" t="s">
        <v>8214</v>
      </c>
      <c r="G567">
        <v>0</v>
      </c>
      <c r="H567" t="s">
        <v>9460</v>
      </c>
      <c r="I567" t="s">
        <v>9461</v>
      </c>
      <c r="J567" t="s">
        <v>9462</v>
      </c>
      <c r="K567" t="s">
        <v>8313</v>
      </c>
      <c r="L567" t="s">
        <v>8315</v>
      </c>
      <c r="M567" t="s">
        <v>5318</v>
      </c>
      <c r="N567" t="s">
        <v>414</v>
      </c>
    </row>
    <row r="568" spans="1:14" x14ac:dyDescent="0.25">
      <c r="A568">
        <v>224010534</v>
      </c>
      <c r="B568" t="s">
        <v>5388</v>
      </c>
      <c r="C568" t="s">
        <v>5389</v>
      </c>
      <c r="D568">
        <v>22401001</v>
      </c>
      <c r="E568">
        <v>1080273003227</v>
      </c>
      <c r="F568" t="s">
        <v>8214</v>
      </c>
      <c r="G568">
        <v>0</v>
      </c>
      <c r="H568" t="s">
        <v>9463</v>
      </c>
      <c r="I568" t="s">
        <v>9464</v>
      </c>
      <c r="J568" t="s">
        <v>9462</v>
      </c>
      <c r="K568" t="s">
        <v>8313</v>
      </c>
      <c r="L568" t="s">
        <v>8315</v>
      </c>
      <c r="M568" t="s">
        <v>5390</v>
      </c>
      <c r="N568" t="s">
        <v>414</v>
      </c>
    </row>
    <row r="569" spans="1:14" x14ac:dyDescent="0.25">
      <c r="A569">
        <v>224010573</v>
      </c>
      <c r="B569" t="s">
        <v>5300</v>
      </c>
      <c r="C569" t="s">
        <v>5301</v>
      </c>
      <c r="D569">
        <v>22401001</v>
      </c>
      <c r="E569">
        <v>1080273003260</v>
      </c>
      <c r="F569" t="s">
        <v>8214</v>
      </c>
      <c r="G569">
        <v>0</v>
      </c>
      <c r="H569" t="s">
        <v>9465</v>
      </c>
      <c r="I569" t="s">
        <v>9248</v>
      </c>
      <c r="J569" t="s">
        <v>9462</v>
      </c>
      <c r="K569" t="s">
        <v>8313</v>
      </c>
      <c r="L569" t="s">
        <v>8315</v>
      </c>
      <c r="M569" t="s">
        <v>5302</v>
      </c>
      <c r="N569" t="s">
        <v>414</v>
      </c>
    </row>
    <row r="570" spans="1:14" x14ac:dyDescent="0.25">
      <c r="A570">
        <v>224010580</v>
      </c>
      <c r="B570" t="s">
        <v>547</v>
      </c>
      <c r="C570" t="s">
        <v>548</v>
      </c>
      <c r="D570">
        <v>22401001</v>
      </c>
      <c r="E570">
        <v>1080273003271</v>
      </c>
      <c r="F570" t="s">
        <v>8214</v>
      </c>
      <c r="G570">
        <v>0</v>
      </c>
      <c r="H570" t="s">
        <v>9466</v>
      </c>
      <c r="I570" t="s">
        <v>9241</v>
      </c>
      <c r="J570" t="s">
        <v>9462</v>
      </c>
      <c r="K570" t="s">
        <v>8313</v>
      </c>
      <c r="L570" t="s">
        <v>8696</v>
      </c>
      <c r="M570" t="s">
        <v>8244</v>
      </c>
      <c r="N570" t="s">
        <v>8245</v>
      </c>
    </row>
    <row r="571" spans="1:14" x14ac:dyDescent="0.25">
      <c r="A571">
        <v>224010598</v>
      </c>
      <c r="B571" t="s">
        <v>5403</v>
      </c>
      <c r="C571" t="s">
        <v>5404</v>
      </c>
      <c r="D571">
        <v>22401001</v>
      </c>
      <c r="E571">
        <v>1080273003360</v>
      </c>
      <c r="F571" t="s">
        <v>8214</v>
      </c>
      <c r="G571">
        <v>0</v>
      </c>
      <c r="H571" t="s">
        <v>9467</v>
      </c>
      <c r="I571" t="s">
        <v>9468</v>
      </c>
      <c r="J571" t="s">
        <v>9469</v>
      </c>
      <c r="K571" t="s">
        <v>8313</v>
      </c>
      <c r="L571" t="s">
        <v>8315</v>
      </c>
      <c r="M571" t="s">
        <v>5405</v>
      </c>
      <c r="N571" t="s">
        <v>414</v>
      </c>
    </row>
    <row r="572" spans="1:14" x14ac:dyDescent="0.25">
      <c r="A572">
        <v>224010608</v>
      </c>
      <c r="B572" t="s">
        <v>5319</v>
      </c>
      <c r="C572" t="s">
        <v>5320</v>
      </c>
      <c r="D572">
        <v>22401001</v>
      </c>
      <c r="E572">
        <v>1080273003370</v>
      </c>
      <c r="F572" t="s">
        <v>8214</v>
      </c>
      <c r="G572">
        <v>0</v>
      </c>
      <c r="H572" t="s">
        <v>9470</v>
      </c>
      <c r="I572" t="s">
        <v>9471</v>
      </c>
      <c r="J572" t="s">
        <v>9469</v>
      </c>
      <c r="K572" t="s">
        <v>8313</v>
      </c>
      <c r="L572" t="s">
        <v>8315</v>
      </c>
      <c r="M572" t="s">
        <v>5321</v>
      </c>
      <c r="N572" t="s">
        <v>414</v>
      </c>
    </row>
    <row r="573" spans="1:14" x14ac:dyDescent="0.25">
      <c r="A573">
        <v>224011560</v>
      </c>
      <c r="B573" t="s">
        <v>5322</v>
      </c>
      <c r="C573" t="s">
        <v>5323</v>
      </c>
      <c r="D573">
        <v>22401001</v>
      </c>
      <c r="E573">
        <v>1100280036229</v>
      </c>
      <c r="F573" t="s">
        <v>8214</v>
      </c>
      <c r="G573">
        <v>0</v>
      </c>
      <c r="H573" t="s">
        <v>9472</v>
      </c>
      <c r="I573" t="s">
        <v>9362</v>
      </c>
      <c r="J573" t="s">
        <v>9473</v>
      </c>
      <c r="K573" t="s">
        <v>8313</v>
      </c>
      <c r="L573" t="s">
        <v>8315</v>
      </c>
      <c r="M573" t="s">
        <v>5324</v>
      </c>
      <c r="N573" t="s">
        <v>549</v>
      </c>
    </row>
    <row r="574" spans="1:14" x14ac:dyDescent="0.25">
      <c r="A574">
        <v>224011859</v>
      </c>
      <c r="B574" t="s">
        <v>5325</v>
      </c>
      <c r="C574" t="s">
        <v>5326</v>
      </c>
      <c r="D574">
        <v>22401001</v>
      </c>
      <c r="E574">
        <v>1110280051980</v>
      </c>
      <c r="F574" t="s">
        <v>8214</v>
      </c>
      <c r="G574">
        <v>1</v>
      </c>
      <c r="H574" t="s">
        <v>9474</v>
      </c>
      <c r="I574" t="s">
        <v>8521</v>
      </c>
      <c r="J574" t="s">
        <v>9475</v>
      </c>
      <c r="K574" t="s">
        <v>8313</v>
      </c>
      <c r="L574" t="s">
        <v>8315</v>
      </c>
      <c r="M574" t="s">
        <v>5327</v>
      </c>
      <c r="N574" t="s">
        <v>414</v>
      </c>
    </row>
    <row r="575" spans="1:14" x14ac:dyDescent="0.25">
      <c r="A575">
        <v>224011866</v>
      </c>
      <c r="B575" t="s">
        <v>5421</v>
      </c>
      <c r="C575" t="s">
        <v>5422</v>
      </c>
      <c r="D575">
        <v>22401001</v>
      </c>
      <c r="E575">
        <v>1110280052035</v>
      </c>
      <c r="F575" t="s">
        <v>8214</v>
      </c>
      <c r="G575">
        <v>0</v>
      </c>
      <c r="H575" t="s">
        <v>9476</v>
      </c>
      <c r="I575" t="s">
        <v>8409</v>
      </c>
      <c r="J575" t="s">
        <v>9475</v>
      </c>
      <c r="K575" t="s">
        <v>8313</v>
      </c>
      <c r="L575" t="s">
        <v>8315</v>
      </c>
      <c r="M575" t="s">
        <v>5423</v>
      </c>
      <c r="N575" t="s">
        <v>414</v>
      </c>
    </row>
    <row r="576" spans="1:14" x14ac:dyDescent="0.25">
      <c r="A576">
        <v>224012838</v>
      </c>
      <c r="B576" t="s">
        <v>5409</v>
      </c>
      <c r="C576" t="s">
        <v>5410</v>
      </c>
      <c r="D576">
        <v>22401001</v>
      </c>
      <c r="E576">
        <v>1130280056422</v>
      </c>
      <c r="F576" t="s">
        <v>8214</v>
      </c>
      <c r="G576">
        <v>0</v>
      </c>
      <c r="H576" t="s">
        <v>9477</v>
      </c>
      <c r="I576" t="s">
        <v>9478</v>
      </c>
      <c r="J576" t="s">
        <v>9479</v>
      </c>
      <c r="K576" t="s">
        <v>8313</v>
      </c>
      <c r="L576" t="s">
        <v>8315</v>
      </c>
      <c r="M576" t="s">
        <v>5411</v>
      </c>
      <c r="N576" t="s">
        <v>414</v>
      </c>
    </row>
    <row r="577" spans="1:14" x14ac:dyDescent="0.25">
      <c r="A577">
        <v>224950288</v>
      </c>
      <c r="B577" t="s">
        <v>6543</v>
      </c>
      <c r="C577" t="s">
        <v>6544</v>
      </c>
      <c r="D577">
        <v>22401001</v>
      </c>
      <c r="E577">
        <v>1150280026929</v>
      </c>
      <c r="F577" t="s">
        <v>8214</v>
      </c>
      <c r="G577">
        <v>0</v>
      </c>
      <c r="H577" t="s">
        <v>9480</v>
      </c>
      <c r="I577" t="s">
        <v>8762</v>
      </c>
      <c r="J577" t="s">
        <v>9481</v>
      </c>
      <c r="K577" t="s">
        <v>8313</v>
      </c>
      <c r="L577" t="s">
        <v>8315</v>
      </c>
      <c r="M577" t="s">
        <v>6545</v>
      </c>
      <c r="N577" t="s">
        <v>430</v>
      </c>
    </row>
    <row r="578" spans="1:14" x14ac:dyDescent="0.25">
      <c r="A578">
        <v>224950697</v>
      </c>
      <c r="B578" t="s">
        <v>6525</v>
      </c>
      <c r="C578" t="s">
        <v>6526</v>
      </c>
      <c r="D578">
        <v>22401001</v>
      </c>
      <c r="E578">
        <v>1150280077133</v>
      </c>
      <c r="F578" t="s">
        <v>8214</v>
      </c>
      <c r="G578">
        <v>0</v>
      </c>
      <c r="H578" t="s">
        <v>9482</v>
      </c>
      <c r="I578" t="s">
        <v>9483</v>
      </c>
      <c r="J578" t="s">
        <v>9484</v>
      </c>
      <c r="K578" t="s">
        <v>8313</v>
      </c>
      <c r="L578" t="s">
        <v>8315</v>
      </c>
      <c r="M578" t="s">
        <v>6527</v>
      </c>
      <c r="N578" t="s">
        <v>414</v>
      </c>
    </row>
    <row r="579" spans="1:14" x14ac:dyDescent="0.25">
      <c r="A579">
        <v>224954067</v>
      </c>
      <c r="B579" t="s">
        <v>5427</v>
      </c>
      <c r="C579" t="s">
        <v>5428</v>
      </c>
      <c r="D579">
        <v>22401001</v>
      </c>
      <c r="E579">
        <v>1190280026485</v>
      </c>
      <c r="F579" t="s">
        <v>8214</v>
      </c>
      <c r="G579">
        <v>0</v>
      </c>
      <c r="H579" t="s">
        <v>9485</v>
      </c>
      <c r="I579" t="s">
        <v>9486</v>
      </c>
      <c r="J579" t="s">
        <v>9487</v>
      </c>
      <c r="K579" t="s">
        <v>8313</v>
      </c>
      <c r="L579" t="s">
        <v>8315</v>
      </c>
      <c r="M579" t="s">
        <v>5429</v>
      </c>
      <c r="N579" t="s">
        <v>321</v>
      </c>
    </row>
    <row r="580" spans="1:14" x14ac:dyDescent="0.25">
      <c r="A580">
        <v>224957766</v>
      </c>
      <c r="B580" t="s">
        <v>8246</v>
      </c>
      <c r="C580" t="s">
        <v>8247</v>
      </c>
      <c r="D580">
        <v>22401001</v>
      </c>
      <c r="E580">
        <v>1220200020479</v>
      </c>
      <c r="F580" t="s">
        <v>8214</v>
      </c>
      <c r="G580">
        <v>0</v>
      </c>
      <c r="H580" t="s">
        <v>9488</v>
      </c>
      <c r="I580" t="s">
        <v>9489</v>
      </c>
      <c r="J580" t="s">
        <v>8442</v>
      </c>
      <c r="K580" t="s">
        <v>8313</v>
      </c>
      <c r="L580" t="s">
        <v>8315</v>
      </c>
      <c r="M580" t="s">
        <v>6521</v>
      </c>
      <c r="N580" t="s">
        <v>321</v>
      </c>
    </row>
    <row r="581" spans="1:14" x14ac:dyDescent="0.25">
      <c r="A581">
        <v>225003480</v>
      </c>
      <c r="B581" t="s">
        <v>7946</v>
      </c>
      <c r="C581" t="s">
        <v>7947</v>
      </c>
      <c r="D581">
        <v>22501001</v>
      </c>
      <c r="E581">
        <v>1020201756794</v>
      </c>
      <c r="F581" t="s">
        <v>8214</v>
      </c>
      <c r="G581">
        <v>2</v>
      </c>
      <c r="H581" t="s">
        <v>9490</v>
      </c>
      <c r="I581" t="s">
        <v>9241</v>
      </c>
      <c r="J581" t="s">
        <v>9491</v>
      </c>
      <c r="K581" t="s">
        <v>8313</v>
      </c>
      <c r="L581" t="s">
        <v>8315</v>
      </c>
      <c r="M581" t="s">
        <v>7948</v>
      </c>
      <c r="N581" t="s">
        <v>321</v>
      </c>
    </row>
    <row r="582" spans="1:14" x14ac:dyDescent="0.25">
      <c r="A582">
        <v>225003603</v>
      </c>
      <c r="B582" t="s">
        <v>1415</v>
      </c>
      <c r="C582" t="s">
        <v>1416</v>
      </c>
      <c r="D582">
        <v>22501001</v>
      </c>
      <c r="E582">
        <v>1020201754100</v>
      </c>
      <c r="F582" t="s">
        <v>8214</v>
      </c>
      <c r="G582">
        <v>0</v>
      </c>
      <c r="H582" t="s">
        <v>9492</v>
      </c>
      <c r="I582" t="s">
        <v>8673</v>
      </c>
      <c r="J582" t="s">
        <v>8777</v>
      </c>
      <c r="K582" t="s">
        <v>8313</v>
      </c>
      <c r="L582" t="s">
        <v>8315</v>
      </c>
      <c r="M582" t="s">
        <v>1417</v>
      </c>
      <c r="N582" t="s">
        <v>321</v>
      </c>
    </row>
    <row r="583" spans="1:14" x14ac:dyDescent="0.25">
      <c r="A583">
        <v>225004068</v>
      </c>
      <c r="B583" t="s">
        <v>6434</v>
      </c>
      <c r="C583" t="s">
        <v>6435</v>
      </c>
      <c r="D583">
        <v>22501001</v>
      </c>
      <c r="E583">
        <v>1020201753747</v>
      </c>
      <c r="F583" t="s">
        <v>8214</v>
      </c>
      <c r="G583">
        <v>0</v>
      </c>
      <c r="H583" t="s">
        <v>9493</v>
      </c>
      <c r="I583" t="s">
        <v>8998</v>
      </c>
      <c r="J583" t="s">
        <v>9494</v>
      </c>
      <c r="K583" t="s">
        <v>8313</v>
      </c>
      <c r="L583" t="s">
        <v>8315</v>
      </c>
      <c r="M583" t="s">
        <v>6436</v>
      </c>
      <c r="N583" t="s">
        <v>321</v>
      </c>
    </row>
    <row r="584" spans="1:14" x14ac:dyDescent="0.25">
      <c r="A584">
        <v>225004082</v>
      </c>
      <c r="B584" t="s">
        <v>1406</v>
      </c>
      <c r="C584" t="s">
        <v>1407</v>
      </c>
      <c r="D584">
        <v>22501001</v>
      </c>
      <c r="E584">
        <v>1020201753714</v>
      </c>
      <c r="F584" t="s">
        <v>8214</v>
      </c>
      <c r="G584">
        <v>0</v>
      </c>
      <c r="H584" t="s">
        <v>9495</v>
      </c>
      <c r="I584" t="s">
        <v>9496</v>
      </c>
      <c r="J584" t="s">
        <v>9497</v>
      </c>
      <c r="K584" t="s">
        <v>8313</v>
      </c>
      <c r="L584" t="s">
        <v>8315</v>
      </c>
      <c r="M584" t="s">
        <v>1408</v>
      </c>
      <c r="N584" t="s">
        <v>321</v>
      </c>
    </row>
    <row r="585" spans="1:14" x14ac:dyDescent="0.25">
      <c r="A585">
        <v>225004100</v>
      </c>
      <c r="B585" t="s">
        <v>1421</v>
      </c>
      <c r="C585" t="s">
        <v>1422</v>
      </c>
      <c r="D585">
        <v>22501001</v>
      </c>
      <c r="E585">
        <v>1030202273419</v>
      </c>
      <c r="F585" t="s">
        <v>8214</v>
      </c>
      <c r="G585">
        <v>0</v>
      </c>
      <c r="H585" t="s">
        <v>9498</v>
      </c>
      <c r="I585" t="s">
        <v>8757</v>
      </c>
      <c r="J585" t="s">
        <v>9494</v>
      </c>
      <c r="K585" t="s">
        <v>8313</v>
      </c>
      <c r="L585" t="s">
        <v>8315</v>
      </c>
      <c r="M585" t="s">
        <v>1423</v>
      </c>
      <c r="N585" t="s">
        <v>321</v>
      </c>
    </row>
    <row r="586" spans="1:14" x14ac:dyDescent="0.25">
      <c r="A586">
        <v>225004163</v>
      </c>
      <c r="B586" t="s">
        <v>1433</v>
      </c>
      <c r="C586" t="s">
        <v>1434</v>
      </c>
      <c r="D586">
        <v>22501001</v>
      </c>
      <c r="E586">
        <v>1020201754022</v>
      </c>
      <c r="F586" t="s">
        <v>8214</v>
      </c>
      <c r="G586">
        <v>0</v>
      </c>
      <c r="H586" t="s">
        <v>9499</v>
      </c>
      <c r="I586" t="s">
        <v>8336</v>
      </c>
      <c r="J586" t="s">
        <v>9500</v>
      </c>
      <c r="K586" t="s">
        <v>8313</v>
      </c>
      <c r="L586" t="s">
        <v>8315</v>
      </c>
      <c r="M586" t="s">
        <v>1435</v>
      </c>
      <c r="N586" t="s">
        <v>321</v>
      </c>
    </row>
    <row r="587" spans="1:14" x14ac:dyDescent="0.25">
      <c r="A587">
        <v>225004170</v>
      </c>
      <c r="B587" t="s">
        <v>1392</v>
      </c>
      <c r="C587" t="s">
        <v>1393</v>
      </c>
      <c r="D587">
        <v>22501001</v>
      </c>
      <c r="E587">
        <v>1020201754209</v>
      </c>
      <c r="F587" t="s">
        <v>8214</v>
      </c>
      <c r="G587">
        <v>1</v>
      </c>
      <c r="H587" t="s">
        <v>9501</v>
      </c>
      <c r="I587" t="s">
        <v>9452</v>
      </c>
      <c r="J587" t="s">
        <v>9494</v>
      </c>
      <c r="K587" t="s">
        <v>8313</v>
      </c>
      <c r="L587" t="s">
        <v>8315</v>
      </c>
      <c r="M587" t="s">
        <v>1394</v>
      </c>
      <c r="N587" t="s">
        <v>321</v>
      </c>
    </row>
    <row r="588" spans="1:14" x14ac:dyDescent="0.25">
      <c r="A588">
        <v>225004195</v>
      </c>
      <c r="B588" t="s">
        <v>6413</v>
      </c>
      <c r="C588" t="s">
        <v>6414</v>
      </c>
      <c r="D588">
        <v>22501001</v>
      </c>
      <c r="E588">
        <v>1020201758026</v>
      </c>
      <c r="F588" t="s">
        <v>8214</v>
      </c>
      <c r="G588">
        <v>0</v>
      </c>
      <c r="H588" t="s">
        <v>9502</v>
      </c>
      <c r="I588" t="s">
        <v>9503</v>
      </c>
      <c r="J588" t="s">
        <v>8641</v>
      </c>
      <c r="K588" t="s">
        <v>8313</v>
      </c>
      <c r="L588" t="s">
        <v>8315</v>
      </c>
      <c r="M588" t="s">
        <v>6415</v>
      </c>
      <c r="N588" t="s">
        <v>321</v>
      </c>
    </row>
    <row r="589" spans="1:14" x14ac:dyDescent="0.25">
      <c r="A589">
        <v>225004205</v>
      </c>
      <c r="B589" t="s">
        <v>1389</v>
      </c>
      <c r="C589" t="s">
        <v>1390</v>
      </c>
      <c r="D589">
        <v>22501001</v>
      </c>
      <c r="E589">
        <v>1020201754792</v>
      </c>
      <c r="F589" t="s">
        <v>8214</v>
      </c>
      <c r="G589">
        <v>0</v>
      </c>
      <c r="H589" t="s">
        <v>9504</v>
      </c>
      <c r="I589" t="s">
        <v>9505</v>
      </c>
      <c r="J589" t="s">
        <v>9135</v>
      </c>
      <c r="K589" t="s">
        <v>8313</v>
      </c>
      <c r="L589" t="s">
        <v>8315</v>
      </c>
      <c r="M589" t="s">
        <v>1391</v>
      </c>
      <c r="N589" t="s">
        <v>321</v>
      </c>
    </row>
    <row r="590" spans="1:14" x14ac:dyDescent="0.25">
      <c r="A590">
        <v>225004212</v>
      </c>
      <c r="B590" t="s">
        <v>1442</v>
      </c>
      <c r="C590" t="s">
        <v>1443</v>
      </c>
      <c r="D590">
        <v>22501001</v>
      </c>
      <c r="E590">
        <v>1020201753054</v>
      </c>
      <c r="F590" t="s">
        <v>8214</v>
      </c>
      <c r="G590">
        <v>0</v>
      </c>
      <c r="H590" t="s">
        <v>9506</v>
      </c>
      <c r="I590" t="s">
        <v>8528</v>
      </c>
      <c r="J590" t="s">
        <v>8682</v>
      </c>
      <c r="K590" t="s">
        <v>8313</v>
      </c>
      <c r="L590" t="s">
        <v>8315</v>
      </c>
      <c r="M590" t="s">
        <v>1444</v>
      </c>
      <c r="N590" t="s">
        <v>566</v>
      </c>
    </row>
    <row r="591" spans="1:14" x14ac:dyDescent="0.25">
      <c r="A591">
        <v>225004318</v>
      </c>
      <c r="B591" t="s">
        <v>1403</v>
      </c>
      <c r="C591" t="s">
        <v>1404</v>
      </c>
      <c r="D591">
        <v>22501001</v>
      </c>
      <c r="E591">
        <v>1020201753780</v>
      </c>
      <c r="F591" t="s">
        <v>8214</v>
      </c>
      <c r="G591">
        <v>1</v>
      </c>
      <c r="H591" t="s">
        <v>9507</v>
      </c>
      <c r="I591" t="s">
        <v>8754</v>
      </c>
      <c r="J591" t="s">
        <v>9508</v>
      </c>
      <c r="K591" t="s">
        <v>8313</v>
      </c>
      <c r="L591" t="s">
        <v>8315</v>
      </c>
      <c r="M591" t="s">
        <v>1405</v>
      </c>
      <c r="N591" t="s">
        <v>566</v>
      </c>
    </row>
    <row r="592" spans="1:14" x14ac:dyDescent="0.25">
      <c r="A592">
        <v>225004340</v>
      </c>
      <c r="B592" t="s">
        <v>6446</v>
      </c>
      <c r="C592" t="s">
        <v>6447</v>
      </c>
      <c r="D592">
        <v>22501001</v>
      </c>
      <c r="E592">
        <v>1020201753208</v>
      </c>
      <c r="F592" t="s">
        <v>8214</v>
      </c>
      <c r="G592">
        <v>0</v>
      </c>
      <c r="H592" t="s">
        <v>9509</v>
      </c>
      <c r="I592" t="s">
        <v>8502</v>
      </c>
      <c r="J592" t="s">
        <v>9510</v>
      </c>
      <c r="K592" t="s">
        <v>8313</v>
      </c>
      <c r="L592" t="s">
        <v>8315</v>
      </c>
      <c r="M592" t="s">
        <v>6448</v>
      </c>
      <c r="N592" t="s">
        <v>414</v>
      </c>
    </row>
    <row r="593" spans="1:14" x14ac:dyDescent="0.25">
      <c r="A593">
        <v>225004519</v>
      </c>
      <c r="B593" t="s">
        <v>1418</v>
      </c>
      <c r="C593" t="s">
        <v>1419</v>
      </c>
      <c r="D593">
        <v>22501001</v>
      </c>
      <c r="E593">
        <v>1020201753923</v>
      </c>
      <c r="F593" t="s">
        <v>8214</v>
      </c>
      <c r="G593">
        <v>1</v>
      </c>
      <c r="H593" t="s">
        <v>9511</v>
      </c>
      <c r="I593" t="s">
        <v>9428</v>
      </c>
      <c r="J593" t="s">
        <v>9512</v>
      </c>
      <c r="K593" t="s">
        <v>8313</v>
      </c>
      <c r="L593" t="s">
        <v>8315</v>
      </c>
      <c r="M593" t="s">
        <v>1420</v>
      </c>
      <c r="N593" t="s">
        <v>321</v>
      </c>
    </row>
    <row r="594" spans="1:14" x14ac:dyDescent="0.25">
      <c r="A594">
        <v>225004607</v>
      </c>
      <c r="B594" t="s">
        <v>1439</v>
      </c>
      <c r="C594" t="s">
        <v>1440</v>
      </c>
      <c r="D594">
        <v>22501001</v>
      </c>
      <c r="E594">
        <v>1020201754088</v>
      </c>
      <c r="F594" t="s">
        <v>8214</v>
      </c>
      <c r="G594">
        <v>0</v>
      </c>
      <c r="H594" t="s">
        <v>9513</v>
      </c>
      <c r="I594" t="s">
        <v>8440</v>
      </c>
      <c r="J594" t="s">
        <v>9514</v>
      </c>
      <c r="K594" t="s">
        <v>8313</v>
      </c>
      <c r="L594" t="s">
        <v>8315</v>
      </c>
      <c r="M594" t="s">
        <v>1441</v>
      </c>
      <c r="N594" t="s">
        <v>321</v>
      </c>
    </row>
    <row r="595" spans="1:14" x14ac:dyDescent="0.25">
      <c r="A595">
        <v>225004646</v>
      </c>
      <c r="B595" t="s">
        <v>1412</v>
      </c>
      <c r="C595" t="s">
        <v>1413</v>
      </c>
      <c r="D595">
        <v>22501001</v>
      </c>
      <c r="E595">
        <v>1020201754000</v>
      </c>
      <c r="F595" t="s">
        <v>8214</v>
      </c>
      <c r="G595">
        <v>1</v>
      </c>
      <c r="H595" t="s">
        <v>9515</v>
      </c>
      <c r="I595" t="s">
        <v>8998</v>
      </c>
      <c r="J595" t="s">
        <v>9516</v>
      </c>
      <c r="K595" t="s">
        <v>8313</v>
      </c>
      <c r="L595" t="s">
        <v>8315</v>
      </c>
      <c r="M595" t="s">
        <v>1414</v>
      </c>
      <c r="N595" t="s">
        <v>321</v>
      </c>
    </row>
    <row r="596" spans="1:14" x14ac:dyDescent="0.25">
      <c r="A596">
        <v>225004685</v>
      </c>
      <c r="B596" t="s">
        <v>1445</v>
      </c>
      <c r="C596" t="s">
        <v>1446</v>
      </c>
      <c r="D596">
        <v>22501001</v>
      </c>
      <c r="E596">
        <v>1020201757509</v>
      </c>
      <c r="F596" t="s">
        <v>8214</v>
      </c>
      <c r="G596">
        <v>0</v>
      </c>
      <c r="H596" t="s">
        <v>9517</v>
      </c>
      <c r="I596" t="s">
        <v>9518</v>
      </c>
      <c r="J596" t="s">
        <v>9193</v>
      </c>
      <c r="K596" t="s">
        <v>8313</v>
      </c>
      <c r="L596" t="s">
        <v>8315</v>
      </c>
      <c r="M596" t="s">
        <v>1447</v>
      </c>
      <c r="N596" t="s">
        <v>566</v>
      </c>
    </row>
    <row r="597" spans="1:14" x14ac:dyDescent="0.25">
      <c r="A597">
        <v>225004727</v>
      </c>
      <c r="B597" t="s">
        <v>6431</v>
      </c>
      <c r="C597" t="s">
        <v>6432</v>
      </c>
      <c r="D597">
        <v>22501001</v>
      </c>
      <c r="E597">
        <v>1020201753220</v>
      </c>
      <c r="F597" t="s">
        <v>8214</v>
      </c>
      <c r="G597">
        <v>0</v>
      </c>
      <c r="H597" t="s">
        <v>9519</v>
      </c>
      <c r="I597" t="s">
        <v>8502</v>
      </c>
      <c r="J597" t="s">
        <v>9516</v>
      </c>
      <c r="K597" t="s">
        <v>8313</v>
      </c>
      <c r="L597" t="s">
        <v>8315</v>
      </c>
      <c r="M597" t="s">
        <v>6433</v>
      </c>
      <c r="N597" t="s">
        <v>414</v>
      </c>
    </row>
    <row r="598" spans="1:14" x14ac:dyDescent="0.25">
      <c r="A598">
        <v>225004759</v>
      </c>
      <c r="B598" t="s">
        <v>6410</v>
      </c>
      <c r="C598" t="s">
        <v>6411</v>
      </c>
      <c r="D598">
        <v>22501001</v>
      </c>
      <c r="E598">
        <v>1020201753736</v>
      </c>
      <c r="F598" t="s">
        <v>8214</v>
      </c>
      <c r="G598">
        <v>0</v>
      </c>
      <c r="H598" t="s">
        <v>9520</v>
      </c>
      <c r="I598" t="s">
        <v>8575</v>
      </c>
      <c r="J598" t="s">
        <v>9193</v>
      </c>
      <c r="K598" t="s">
        <v>8313</v>
      </c>
      <c r="L598" t="s">
        <v>8315</v>
      </c>
      <c r="M598" t="s">
        <v>6412</v>
      </c>
      <c r="N598" t="s">
        <v>414</v>
      </c>
    </row>
    <row r="599" spans="1:14" x14ac:dyDescent="0.25">
      <c r="A599">
        <v>225004879</v>
      </c>
      <c r="B599" t="s">
        <v>6419</v>
      </c>
      <c r="C599" t="s">
        <v>6420</v>
      </c>
      <c r="D599">
        <v>22501001</v>
      </c>
      <c r="E599">
        <v>1020201754440</v>
      </c>
      <c r="F599" t="s">
        <v>8214</v>
      </c>
      <c r="G599">
        <v>0</v>
      </c>
      <c r="H599" t="s">
        <v>9521</v>
      </c>
      <c r="I599" t="s">
        <v>9522</v>
      </c>
      <c r="J599" t="s">
        <v>9510</v>
      </c>
      <c r="K599" t="s">
        <v>8313</v>
      </c>
      <c r="L599" t="s">
        <v>8315</v>
      </c>
      <c r="M599" t="s">
        <v>6421</v>
      </c>
      <c r="N599" t="s">
        <v>1479</v>
      </c>
    </row>
    <row r="600" spans="1:14" x14ac:dyDescent="0.25">
      <c r="A600">
        <v>225005449</v>
      </c>
      <c r="B600" t="s">
        <v>1409</v>
      </c>
      <c r="C600" t="s">
        <v>1410</v>
      </c>
      <c r="D600">
        <v>22501001</v>
      </c>
      <c r="E600">
        <v>1020201753648</v>
      </c>
      <c r="F600" t="s">
        <v>8214</v>
      </c>
      <c r="G600">
        <v>0</v>
      </c>
      <c r="H600" t="s">
        <v>9523</v>
      </c>
      <c r="I600" t="s">
        <v>8746</v>
      </c>
      <c r="J600" t="s">
        <v>9510</v>
      </c>
      <c r="K600" t="s">
        <v>8313</v>
      </c>
      <c r="L600" t="s">
        <v>8315</v>
      </c>
      <c r="M600" t="s">
        <v>1411</v>
      </c>
      <c r="N600" t="s">
        <v>321</v>
      </c>
    </row>
    <row r="601" spans="1:14" x14ac:dyDescent="0.25">
      <c r="A601">
        <v>225005640</v>
      </c>
      <c r="B601" t="s">
        <v>1395</v>
      </c>
      <c r="C601" t="s">
        <v>1396</v>
      </c>
      <c r="D601">
        <v>22501001</v>
      </c>
      <c r="E601">
        <v>1020201753703</v>
      </c>
      <c r="F601" t="s">
        <v>8214</v>
      </c>
      <c r="G601">
        <v>0</v>
      </c>
      <c r="H601" t="s">
        <v>9524</v>
      </c>
      <c r="I601" t="s">
        <v>9525</v>
      </c>
      <c r="J601" t="s">
        <v>9526</v>
      </c>
      <c r="K601" t="s">
        <v>8313</v>
      </c>
      <c r="L601" t="s">
        <v>8315</v>
      </c>
      <c r="M601" t="s">
        <v>1397</v>
      </c>
      <c r="N601" t="s">
        <v>321</v>
      </c>
    </row>
    <row r="602" spans="1:14" x14ac:dyDescent="0.25">
      <c r="A602">
        <v>225005671</v>
      </c>
      <c r="B602" t="s">
        <v>6437</v>
      </c>
      <c r="C602" t="s">
        <v>6438</v>
      </c>
      <c r="D602">
        <v>22501001</v>
      </c>
      <c r="E602">
        <v>1020201754506</v>
      </c>
      <c r="F602" t="s">
        <v>8214</v>
      </c>
      <c r="G602">
        <v>0</v>
      </c>
      <c r="H602" t="s">
        <v>9527</v>
      </c>
      <c r="I602" t="s">
        <v>8336</v>
      </c>
      <c r="J602" t="s">
        <v>9528</v>
      </c>
      <c r="K602" t="s">
        <v>8313</v>
      </c>
      <c r="L602" t="s">
        <v>8315</v>
      </c>
      <c r="M602" t="s">
        <v>6439</v>
      </c>
      <c r="N602" t="s">
        <v>321</v>
      </c>
    </row>
    <row r="603" spans="1:14" x14ac:dyDescent="0.25">
      <c r="A603">
        <v>225005689</v>
      </c>
      <c r="B603" t="s">
        <v>1436</v>
      </c>
      <c r="C603" t="s">
        <v>1437</v>
      </c>
      <c r="D603">
        <v>22501001</v>
      </c>
      <c r="E603">
        <v>1020201754594</v>
      </c>
      <c r="F603" t="s">
        <v>8214</v>
      </c>
      <c r="G603">
        <v>1</v>
      </c>
      <c r="H603" t="s">
        <v>9529</v>
      </c>
      <c r="I603" t="s">
        <v>8716</v>
      </c>
      <c r="J603" t="s">
        <v>9530</v>
      </c>
      <c r="K603" t="s">
        <v>8313</v>
      </c>
      <c r="L603" t="s">
        <v>8315</v>
      </c>
      <c r="M603" t="s">
        <v>1438</v>
      </c>
      <c r="N603" t="s">
        <v>321</v>
      </c>
    </row>
    <row r="604" spans="1:14" x14ac:dyDescent="0.25">
      <c r="A604">
        <v>225005752</v>
      </c>
      <c r="B604" t="s">
        <v>6443</v>
      </c>
      <c r="C604" t="s">
        <v>6444</v>
      </c>
      <c r="D604">
        <v>22501001</v>
      </c>
      <c r="E604">
        <v>1020201753197</v>
      </c>
      <c r="F604" t="s">
        <v>8214</v>
      </c>
      <c r="G604">
        <v>0</v>
      </c>
      <c r="H604" t="s">
        <v>9531</v>
      </c>
      <c r="I604" t="s">
        <v>8698</v>
      </c>
      <c r="J604" t="s">
        <v>9532</v>
      </c>
      <c r="K604" t="s">
        <v>8313</v>
      </c>
      <c r="L604" t="s">
        <v>8315</v>
      </c>
      <c r="M604" t="s">
        <v>6445</v>
      </c>
      <c r="N604" t="s">
        <v>321</v>
      </c>
    </row>
    <row r="605" spans="1:14" x14ac:dyDescent="0.25">
      <c r="A605">
        <v>225005840</v>
      </c>
      <c r="B605" t="s">
        <v>6425</v>
      </c>
      <c r="C605" t="s">
        <v>6426</v>
      </c>
      <c r="D605">
        <v>22501001</v>
      </c>
      <c r="E605">
        <v>1020201754671</v>
      </c>
      <c r="F605" t="s">
        <v>8214</v>
      </c>
      <c r="G605">
        <v>0</v>
      </c>
      <c r="H605" t="s">
        <v>9533</v>
      </c>
      <c r="I605" t="s">
        <v>8687</v>
      </c>
      <c r="J605" t="s">
        <v>9534</v>
      </c>
      <c r="K605" t="s">
        <v>8313</v>
      </c>
      <c r="L605" t="s">
        <v>8315</v>
      </c>
      <c r="M605" t="s">
        <v>6427</v>
      </c>
      <c r="N605" t="s">
        <v>321</v>
      </c>
    </row>
    <row r="606" spans="1:14" x14ac:dyDescent="0.25">
      <c r="A606">
        <v>225005872</v>
      </c>
      <c r="B606" t="s">
        <v>1430</v>
      </c>
      <c r="C606" t="s">
        <v>1431</v>
      </c>
      <c r="D606">
        <v>22501001</v>
      </c>
      <c r="E606">
        <v>1020201753934</v>
      </c>
      <c r="F606" t="s">
        <v>8214</v>
      </c>
      <c r="G606">
        <v>1</v>
      </c>
      <c r="H606" t="s">
        <v>9535</v>
      </c>
      <c r="I606" t="s">
        <v>9536</v>
      </c>
      <c r="J606" t="s">
        <v>9516</v>
      </c>
      <c r="K606" t="s">
        <v>8313</v>
      </c>
      <c r="L606" t="s">
        <v>8315</v>
      </c>
      <c r="M606" t="s">
        <v>1432</v>
      </c>
      <c r="N606" t="s">
        <v>321</v>
      </c>
    </row>
    <row r="607" spans="1:14" x14ac:dyDescent="0.25">
      <c r="A607">
        <v>225006019</v>
      </c>
      <c r="B607" t="s">
        <v>1398</v>
      </c>
      <c r="C607" t="s">
        <v>1399</v>
      </c>
      <c r="D607">
        <v>22501001</v>
      </c>
      <c r="E607">
        <v>1020201758060</v>
      </c>
      <c r="F607" t="s">
        <v>8214</v>
      </c>
      <c r="G607">
        <v>0</v>
      </c>
      <c r="H607" t="s">
        <v>9537</v>
      </c>
      <c r="I607" t="s">
        <v>8508</v>
      </c>
      <c r="J607" t="s">
        <v>9516</v>
      </c>
      <c r="K607" t="s">
        <v>8313</v>
      </c>
      <c r="L607" t="s">
        <v>8315</v>
      </c>
      <c r="M607" t="s">
        <v>1402</v>
      </c>
      <c r="N607" t="s">
        <v>321</v>
      </c>
    </row>
    <row r="608" spans="1:14" x14ac:dyDescent="0.25">
      <c r="A608">
        <v>225006040</v>
      </c>
      <c r="B608" t="s">
        <v>1400</v>
      </c>
      <c r="C608" t="s">
        <v>1401</v>
      </c>
      <c r="D608">
        <v>22501001</v>
      </c>
      <c r="E608">
        <v>1020201754550</v>
      </c>
      <c r="F608" t="s">
        <v>8214</v>
      </c>
      <c r="G608">
        <v>1</v>
      </c>
      <c r="H608" t="s">
        <v>9538</v>
      </c>
      <c r="I608" t="s">
        <v>9539</v>
      </c>
      <c r="J608" t="s">
        <v>9540</v>
      </c>
      <c r="K608" t="s">
        <v>8313</v>
      </c>
      <c r="L608" t="s">
        <v>8315</v>
      </c>
      <c r="M608" t="s">
        <v>1402</v>
      </c>
      <c r="N608" t="s">
        <v>321</v>
      </c>
    </row>
    <row r="609" spans="1:14" x14ac:dyDescent="0.25">
      <c r="A609">
        <v>225006869</v>
      </c>
      <c r="B609" t="s">
        <v>6422</v>
      </c>
      <c r="C609" t="s">
        <v>6423</v>
      </c>
      <c r="D609">
        <v>22501001</v>
      </c>
      <c r="E609">
        <v>1020201754605</v>
      </c>
      <c r="F609" t="s">
        <v>8214</v>
      </c>
      <c r="G609">
        <v>0</v>
      </c>
      <c r="H609" t="s">
        <v>9541</v>
      </c>
      <c r="I609" t="s">
        <v>9503</v>
      </c>
      <c r="J609" t="s">
        <v>8454</v>
      </c>
      <c r="K609" t="s">
        <v>8313</v>
      </c>
      <c r="L609" t="s">
        <v>8315</v>
      </c>
      <c r="M609" t="s">
        <v>6424</v>
      </c>
      <c r="N609" t="s">
        <v>321</v>
      </c>
    </row>
    <row r="610" spans="1:14" x14ac:dyDescent="0.25">
      <c r="A610">
        <v>225007809</v>
      </c>
      <c r="B610" t="s">
        <v>6416</v>
      </c>
      <c r="C610" t="s">
        <v>6417</v>
      </c>
      <c r="D610">
        <v>22501001</v>
      </c>
      <c r="E610">
        <v>1050202275419</v>
      </c>
      <c r="F610" t="s">
        <v>8214</v>
      </c>
      <c r="G610">
        <v>0</v>
      </c>
      <c r="H610" t="s">
        <v>9542</v>
      </c>
      <c r="I610" t="s">
        <v>8776</v>
      </c>
      <c r="J610" t="s">
        <v>9543</v>
      </c>
      <c r="K610" t="s">
        <v>8313</v>
      </c>
      <c r="L610" t="s">
        <v>8315</v>
      </c>
      <c r="M610" t="s">
        <v>6418</v>
      </c>
      <c r="N610" t="s">
        <v>556</v>
      </c>
    </row>
    <row r="611" spans="1:14" x14ac:dyDescent="0.25">
      <c r="A611">
        <v>225007975</v>
      </c>
      <c r="B611" t="s">
        <v>6428</v>
      </c>
      <c r="C611" t="s">
        <v>6429</v>
      </c>
      <c r="D611">
        <v>22501001</v>
      </c>
      <c r="E611">
        <v>1150280041328</v>
      </c>
      <c r="F611" t="s">
        <v>8214</v>
      </c>
      <c r="G611">
        <v>0</v>
      </c>
      <c r="H611" t="s">
        <v>9544</v>
      </c>
      <c r="I611" t="s">
        <v>9545</v>
      </c>
      <c r="J611" t="s">
        <v>9546</v>
      </c>
      <c r="K611" t="s">
        <v>8313</v>
      </c>
      <c r="L611" t="s">
        <v>8315</v>
      </c>
      <c r="M611" t="s">
        <v>6430</v>
      </c>
      <c r="N611" t="s">
        <v>414</v>
      </c>
    </row>
    <row r="612" spans="1:14" x14ac:dyDescent="0.25">
      <c r="A612">
        <v>225008190</v>
      </c>
      <c r="B612" t="s">
        <v>6440</v>
      </c>
      <c r="C612" t="s">
        <v>6441</v>
      </c>
      <c r="D612">
        <v>22501001</v>
      </c>
      <c r="E612">
        <v>1060260000558</v>
      </c>
      <c r="F612" t="s">
        <v>8214</v>
      </c>
      <c r="G612">
        <v>0</v>
      </c>
      <c r="H612" t="s">
        <v>9547</v>
      </c>
      <c r="I612" t="s">
        <v>8646</v>
      </c>
      <c r="J612" t="s">
        <v>9548</v>
      </c>
      <c r="K612" t="s">
        <v>8313</v>
      </c>
      <c r="L612" t="s">
        <v>8315</v>
      </c>
      <c r="M612" t="s">
        <v>6442</v>
      </c>
      <c r="N612" t="s">
        <v>430</v>
      </c>
    </row>
    <row r="613" spans="1:14" x14ac:dyDescent="0.25">
      <c r="A613">
        <v>225010336</v>
      </c>
      <c r="B613" t="s">
        <v>1424</v>
      </c>
      <c r="C613" t="s">
        <v>1425</v>
      </c>
      <c r="D613">
        <v>22501001</v>
      </c>
      <c r="E613">
        <v>1120260000541</v>
      </c>
      <c r="F613" t="s">
        <v>8214</v>
      </c>
      <c r="G613">
        <v>0</v>
      </c>
      <c r="H613" t="s">
        <v>9549</v>
      </c>
      <c r="I613" t="s">
        <v>8749</v>
      </c>
      <c r="J613" t="s">
        <v>9550</v>
      </c>
      <c r="K613" t="s">
        <v>8313</v>
      </c>
      <c r="L613" t="s">
        <v>8315</v>
      </c>
      <c r="M613" t="s">
        <v>1426</v>
      </c>
      <c r="N613" t="s">
        <v>414</v>
      </c>
    </row>
    <row r="614" spans="1:14" x14ac:dyDescent="0.25">
      <c r="A614">
        <v>225010953</v>
      </c>
      <c r="B614" t="s">
        <v>1427</v>
      </c>
      <c r="C614" t="s">
        <v>1428</v>
      </c>
      <c r="D614">
        <v>22501001</v>
      </c>
      <c r="E614">
        <v>1130280028878</v>
      </c>
      <c r="F614" t="s">
        <v>8214</v>
      </c>
      <c r="G614">
        <v>0</v>
      </c>
      <c r="H614" t="s">
        <v>9551</v>
      </c>
      <c r="I614" t="s">
        <v>9503</v>
      </c>
      <c r="J614" t="s">
        <v>9552</v>
      </c>
      <c r="K614" t="s">
        <v>8313</v>
      </c>
      <c r="L614" t="s">
        <v>8315</v>
      </c>
      <c r="M614" t="s">
        <v>1429</v>
      </c>
      <c r="N614" t="s">
        <v>321</v>
      </c>
    </row>
    <row r="615" spans="1:14" x14ac:dyDescent="0.25">
      <c r="A615">
        <v>226002458</v>
      </c>
      <c r="B615" t="s">
        <v>1492</v>
      </c>
      <c r="C615" t="s">
        <v>1493</v>
      </c>
      <c r="D615">
        <v>26101001</v>
      </c>
      <c r="E615">
        <v>1020201774493</v>
      </c>
      <c r="F615" t="s">
        <v>8214</v>
      </c>
      <c r="G615">
        <v>0</v>
      </c>
      <c r="H615" t="s">
        <v>9553</v>
      </c>
      <c r="I615" t="s">
        <v>9554</v>
      </c>
      <c r="J615" t="s">
        <v>9555</v>
      </c>
      <c r="K615" t="s">
        <v>8313</v>
      </c>
      <c r="L615" t="s">
        <v>8315</v>
      </c>
      <c r="M615" t="s">
        <v>1494</v>
      </c>
      <c r="N615" t="s">
        <v>321</v>
      </c>
    </row>
    <row r="616" spans="1:14" x14ac:dyDescent="0.25">
      <c r="A616">
        <v>226004455</v>
      </c>
      <c r="B616" t="s">
        <v>1566</v>
      </c>
      <c r="C616" t="s">
        <v>1567</v>
      </c>
      <c r="D616">
        <v>26101001</v>
      </c>
      <c r="E616">
        <v>1020201774295</v>
      </c>
      <c r="F616" t="s">
        <v>8214</v>
      </c>
      <c r="G616">
        <v>0</v>
      </c>
      <c r="H616" t="s">
        <v>9556</v>
      </c>
      <c r="I616" t="s">
        <v>9557</v>
      </c>
      <c r="J616" t="s">
        <v>9558</v>
      </c>
      <c r="K616" t="s">
        <v>8313</v>
      </c>
      <c r="L616" t="s">
        <v>8315</v>
      </c>
      <c r="M616" t="s">
        <v>1568</v>
      </c>
      <c r="N616" t="s">
        <v>321</v>
      </c>
    </row>
    <row r="617" spans="1:14" x14ac:dyDescent="0.25">
      <c r="A617">
        <v>226004462</v>
      </c>
      <c r="B617" t="s">
        <v>1578</v>
      </c>
      <c r="C617" t="s">
        <v>1579</v>
      </c>
      <c r="D617">
        <v>26101001</v>
      </c>
      <c r="E617">
        <v>1020201772271</v>
      </c>
      <c r="F617" t="s">
        <v>8214</v>
      </c>
      <c r="G617">
        <v>2</v>
      </c>
      <c r="H617" t="s">
        <v>9559</v>
      </c>
      <c r="I617" t="s">
        <v>9560</v>
      </c>
      <c r="J617" t="s">
        <v>9561</v>
      </c>
      <c r="K617" t="s">
        <v>8313</v>
      </c>
      <c r="L617" t="s">
        <v>8315</v>
      </c>
      <c r="M617" t="s">
        <v>1580</v>
      </c>
      <c r="N617" t="s">
        <v>566</v>
      </c>
    </row>
    <row r="618" spans="1:14" x14ac:dyDescent="0.25">
      <c r="A618">
        <v>226004575</v>
      </c>
      <c r="B618" t="s">
        <v>1590</v>
      </c>
      <c r="C618" t="s">
        <v>1591</v>
      </c>
      <c r="D618">
        <v>26101001</v>
      </c>
      <c r="E618">
        <v>1020201773646</v>
      </c>
      <c r="F618" t="s">
        <v>8214</v>
      </c>
      <c r="G618">
        <v>0</v>
      </c>
      <c r="H618" t="s">
        <v>9562</v>
      </c>
      <c r="I618" t="s">
        <v>8521</v>
      </c>
      <c r="J618" t="s">
        <v>9563</v>
      </c>
      <c r="K618" t="s">
        <v>8313</v>
      </c>
      <c r="L618" t="s">
        <v>8315</v>
      </c>
      <c r="M618" t="s">
        <v>1592</v>
      </c>
      <c r="N618" t="s">
        <v>321</v>
      </c>
    </row>
    <row r="619" spans="1:14" x14ac:dyDescent="0.25">
      <c r="A619">
        <v>226004582</v>
      </c>
      <c r="B619" t="s">
        <v>1587</v>
      </c>
      <c r="C619" t="s">
        <v>1588</v>
      </c>
      <c r="D619">
        <v>26101001</v>
      </c>
      <c r="E619">
        <v>1020201775670</v>
      </c>
      <c r="F619" t="s">
        <v>8214</v>
      </c>
      <c r="G619">
        <v>3</v>
      </c>
      <c r="H619" t="s">
        <v>9564</v>
      </c>
      <c r="I619" t="s">
        <v>8676</v>
      </c>
      <c r="J619" t="s">
        <v>9565</v>
      </c>
      <c r="K619" t="s">
        <v>8313</v>
      </c>
      <c r="L619" t="s">
        <v>8315</v>
      </c>
      <c r="M619" t="s">
        <v>1589</v>
      </c>
      <c r="N619" t="s">
        <v>321</v>
      </c>
    </row>
    <row r="620" spans="1:14" x14ac:dyDescent="0.25">
      <c r="A620">
        <v>226004600</v>
      </c>
      <c r="B620" t="s">
        <v>1610</v>
      </c>
      <c r="C620" t="s">
        <v>1611</v>
      </c>
      <c r="D620">
        <v>26101001</v>
      </c>
      <c r="E620">
        <v>1020201773460</v>
      </c>
      <c r="F620" t="s">
        <v>8214</v>
      </c>
      <c r="G620">
        <v>1</v>
      </c>
      <c r="H620" t="s">
        <v>9566</v>
      </c>
      <c r="I620" t="s">
        <v>8559</v>
      </c>
      <c r="J620" t="s">
        <v>9567</v>
      </c>
      <c r="K620" t="s">
        <v>8313</v>
      </c>
      <c r="L620" t="s">
        <v>8315</v>
      </c>
      <c r="M620" t="s">
        <v>8248</v>
      </c>
      <c r="N620" t="s">
        <v>325</v>
      </c>
    </row>
    <row r="621" spans="1:14" x14ac:dyDescent="0.25">
      <c r="A621">
        <v>226004617</v>
      </c>
      <c r="B621" t="s">
        <v>1593</v>
      </c>
      <c r="C621" t="s">
        <v>1594</v>
      </c>
      <c r="D621">
        <v>26101001</v>
      </c>
      <c r="E621">
        <v>1020201771985</v>
      </c>
      <c r="F621" t="s">
        <v>8214</v>
      </c>
      <c r="G621">
        <v>3</v>
      </c>
      <c r="H621" t="s">
        <v>9568</v>
      </c>
      <c r="I621" t="s">
        <v>9569</v>
      </c>
      <c r="J621" t="s">
        <v>9570</v>
      </c>
      <c r="K621" t="s">
        <v>8313</v>
      </c>
      <c r="L621" t="s">
        <v>8315</v>
      </c>
      <c r="M621" t="s">
        <v>1595</v>
      </c>
      <c r="N621" t="s">
        <v>325</v>
      </c>
    </row>
    <row r="622" spans="1:14" x14ac:dyDescent="0.25">
      <c r="A622">
        <v>226004656</v>
      </c>
      <c r="B622" t="s">
        <v>1596</v>
      </c>
      <c r="C622" t="s">
        <v>1597</v>
      </c>
      <c r="D622">
        <v>26101001</v>
      </c>
      <c r="E622">
        <v>1020201776704</v>
      </c>
      <c r="F622" t="s">
        <v>8214</v>
      </c>
      <c r="G622">
        <v>1</v>
      </c>
      <c r="H622" t="s">
        <v>9571</v>
      </c>
      <c r="I622" t="s">
        <v>8650</v>
      </c>
      <c r="J622" t="s">
        <v>8774</v>
      </c>
      <c r="K622" t="s">
        <v>8313</v>
      </c>
      <c r="L622" t="s">
        <v>8315</v>
      </c>
      <c r="M622" t="s">
        <v>1598</v>
      </c>
      <c r="N622" t="s">
        <v>321</v>
      </c>
    </row>
    <row r="623" spans="1:14" x14ac:dyDescent="0.25">
      <c r="A623">
        <v>226004663</v>
      </c>
      <c r="B623" t="s">
        <v>1612</v>
      </c>
      <c r="C623" t="s">
        <v>1613</v>
      </c>
      <c r="D623">
        <v>26101001</v>
      </c>
      <c r="E623">
        <v>1020201775208</v>
      </c>
      <c r="F623" t="s">
        <v>8214</v>
      </c>
      <c r="G623">
        <v>1</v>
      </c>
      <c r="H623" t="s">
        <v>9572</v>
      </c>
      <c r="I623" t="s">
        <v>9407</v>
      </c>
      <c r="J623" t="s">
        <v>9573</v>
      </c>
      <c r="K623" t="s">
        <v>8313</v>
      </c>
      <c r="L623" t="s">
        <v>8315</v>
      </c>
      <c r="M623" t="s">
        <v>1614</v>
      </c>
      <c r="N623" t="s">
        <v>321</v>
      </c>
    </row>
    <row r="624" spans="1:14" x14ac:dyDescent="0.25">
      <c r="A624">
        <v>226004670</v>
      </c>
      <c r="B624" t="s">
        <v>1615</v>
      </c>
      <c r="C624" t="s">
        <v>1616</v>
      </c>
      <c r="D624">
        <v>26101001</v>
      </c>
      <c r="E624">
        <v>1020201774141</v>
      </c>
      <c r="F624" t="s">
        <v>8214</v>
      </c>
      <c r="G624">
        <v>0</v>
      </c>
      <c r="H624" t="s">
        <v>9574</v>
      </c>
      <c r="I624" t="s">
        <v>8412</v>
      </c>
      <c r="J624" t="s">
        <v>9561</v>
      </c>
      <c r="K624" t="s">
        <v>8313</v>
      </c>
      <c r="L624" t="s">
        <v>8315</v>
      </c>
      <c r="M624" t="s">
        <v>1617</v>
      </c>
      <c r="N624" t="s">
        <v>321</v>
      </c>
    </row>
    <row r="625" spans="1:14" x14ac:dyDescent="0.25">
      <c r="A625">
        <v>226004695</v>
      </c>
      <c r="B625" t="s">
        <v>1569</v>
      </c>
      <c r="C625" t="s">
        <v>1570</v>
      </c>
      <c r="D625">
        <v>26101001</v>
      </c>
      <c r="E625">
        <v>1020201775153</v>
      </c>
      <c r="F625" t="s">
        <v>8214</v>
      </c>
      <c r="G625">
        <v>1</v>
      </c>
      <c r="H625" t="s">
        <v>9575</v>
      </c>
      <c r="I625" t="s">
        <v>8915</v>
      </c>
      <c r="J625" t="s">
        <v>9576</v>
      </c>
      <c r="K625" t="s">
        <v>8313</v>
      </c>
      <c r="L625" t="s">
        <v>8315</v>
      </c>
      <c r="M625" t="s">
        <v>1571</v>
      </c>
      <c r="N625" t="s">
        <v>321</v>
      </c>
    </row>
    <row r="626" spans="1:14" x14ac:dyDescent="0.25">
      <c r="A626">
        <v>226004712</v>
      </c>
      <c r="B626" t="s">
        <v>1584</v>
      </c>
      <c r="C626" t="s">
        <v>1585</v>
      </c>
      <c r="D626">
        <v>26101001</v>
      </c>
      <c r="E626">
        <v>1020201773866</v>
      </c>
      <c r="F626" t="s">
        <v>8214</v>
      </c>
      <c r="G626">
        <v>0</v>
      </c>
      <c r="H626" t="s">
        <v>9577</v>
      </c>
      <c r="I626" t="s">
        <v>9578</v>
      </c>
      <c r="J626" t="s">
        <v>9579</v>
      </c>
      <c r="K626" t="s">
        <v>8313</v>
      </c>
      <c r="L626" t="s">
        <v>8315</v>
      </c>
      <c r="M626" t="s">
        <v>1586</v>
      </c>
      <c r="N626" t="s">
        <v>321</v>
      </c>
    </row>
    <row r="627" spans="1:14" x14ac:dyDescent="0.25">
      <c r="A627">
        <v>226004744</v>
      </c>
      <c r="B627" t="s">
        <v>1602</v>
      </c>
      <c r="C627" t="s">
        <v>1603</v>
      </c>
      <c r="D627">
        <v>26101001</v>
      </c>
      <c r="E627">
        <v>1020201778630</v>
      </c>
      <c r="F627" t="s">
        <v>8214</v>
      </c>
      <c r="G627">
        <v>0</v>
      </c>
      <c r="H627" t="s">
        <v>9580</v>
      </c>
      <c r="I627" t="s">
        <v>8983</v>
      </c>
      <c r="J627" t="s">
        <v>9581</v>
      </c>
      <c r="K627" t="s">
        <v>8313</v>
      </c>
      <c r="L627" t="s">
        <v>8315</v>
      </c>
      <c r="M627" t="s">
        <v>8249</v>
      </c>
      <c r="N627" t="s">
        <v>321</v>
      </c>
    </row>
    <row r="628" spans="1:14" x14ac:dyDescent="0.25">
      <c r="A628">
        <v>226004769</v>
      </c>
      <c r="B628" t="s">
        <v>1604</v>
      </c>
      <c r="C628" t="s">
        <v>1605</v>
      </c>
      <c r="D628">
        <v>26101001</v>
      </c>
      <c r="E628">
        <v>1020201773206</v>
      </c>
      <c r="F628" t="s">
        <v>8214</v>
      </c>
      <c r="G628">
        <v>1</v>
      </c>
      <c r="H628" t="s">
        <v>9582</v>
      </c>
      <c r="I628" t="s">
        <v>9275</v>
      </c>
      <c r="J628" t="s">
        <v>9583</v>
      </c>
      <c r="K628" t="s">
        <v>8313</v>
      </c>
      <c r="L628" t="s">
        <v>8315</v>
      </c>
      <c r="M628" t="s">
        <v>1606</v>
      </c>
      <c r="N628" t="s">
        <v>414</v>
      </c>
    </row>
    <row r="629" spans="1:14" x14ac:dyDescent="0.25">
      <c r="A629">
        <v>226004840</v>
      </c>
      <c r="B629" t="s">
        <v>1599</v>
      </c>
      <c r="C629" t="s">
        <v>1600</v>
      </c>
      <c r="D629">
        <v>26101001</v>
      </c>
      <c r="E629">
        <v>1020201773019</v>
      </c>
      <c r="F629" t="s">
        <v>8214</v>
      </c>
      <c r="G629">
        <v>2</v>
      </c>
      <c r="H629" t="s">
        <v>9584</v>
      </c>
      <c r="I629" t="s">
        <v>8679</v>
      </c>
      <c r="J629" t="s">
        <v>9585</v>
      </c>
      <c r="K629" t="s">
        <v>8313</v>
      </c>
      <c r="L629" t="s">
        <v>8315</v>
      </c>
      <c r="M629" t="s">
        <v>1601</v>
      </c>
      <c r="N629" t="s">
        <v>321</v>
      </c>
    </row>
    <row r="630" spans="1:14" x14ac:dyDescent="0.25">
      <c r="A630">
        <v>226004857</v>
      </c>
      <c r="B630" t="s">
        <v>1575</v>
      </c>
      <c r="C630" t="s">
        <v>1576</v>
      </c>
      <c r="D630">
        <v>26101001</v>
      </c>
      <c r="E630">
        <v>1020201773580</v>
      </c>
      <c r="F630" t="s">
        <v>8214</v>
      </c>
      <c r="G630">
        <v>1</v>
      </c>
      <c r="H630" t="s">
        <v>9586</v>
      </c>
      <c r="I630" t="s">
        <v>9587</v>
      </c>
      <c r="J630" t="s">
        <v>9588</v>
      </c>
      <c r="K630" t="s">
        <v>8313</v>
      </c>
      <c r="L630" t="s">
        <v>8315</v>
      </c>
      <c r="M630" t="s">
        <v>1577</v>
      </c>
      <c r="N630" t="s">
        <v>321</v>
      </c>
    </row>
    <row r="631" spans="1:14" x14ac:dyDescent="0.25">
      <c r="A631">
        <v>226004871</v>
      </c>
      <c r="B631" t="s">
        <v>1563</v>
      </c>
      <c r="C631" t="s">
        <v>1564</v>
      </c>
      <c r="D631">
        <v>26101001</v>
      </c>
      <c r="E631">
        <v>1020201776748</v>
      </c>
      <c r="F631" t="s">
        <v>8214</v>
      </c>
      <c r="G631">
        <v>1</v>
      </c>
      <c r="H631" t="s">
        <v>9589</v>
      </c>
      <c r="I631" t="s">
        <v>9590</v>
      </c>
      <c r="J631" t="s">
        <v>9591</v>
      </c>
      <c r="K631" t="s">
        <v>8313</v>
      </c>
      <c r="L631" t="s">
        <v>8315</v>
      </c>
      <c r="M631" t="s">
        <v>1565</v>
      </c>
      <c r="N631" t="s">
        <v>321</v>
      </c>
    </row>
    <row r="632" spans="1:14" x14ac:dyDescent="0.25">
      <c r="A632">
        <v>226004906</v>
      </c>
      <c r="B632" t="s">
        <v>1572</v>
      </c>
      <c r="C632" t="s">
        <v>1573</v>
      </c>
      <c r="D632">
        <v>26101001</v>
      </c>
      <c r="E632">
        <v>1020201774196</v>
      </c>
      <c r="F632" t="s">
        <v>8214</v>
      </c>
      <c r="G632">
        <v>0</v>
      </c>
      <c r="H632" t="s">
        <v>9592</v>
      </c>
      <c r="I632" t="s">
        <v>9250</v>
      </c>
      <c r="J632" t="s">
        <v>9593</v>
      </c>
      <c r="K632" t="s">
        <v>8313</v>
      </c>
      <c r="L632" t="s">
        <v>8315</v>
      </c>
      <c r="M632" t="s">
        <v>1574</v>
      </c>
      <c r="N632" t="s">
        <v>325</v>
      </c>
    </row>
    <row r="633" spans="1:14" x14ac:dyDescent="0.25">
      <c r="A633">
        <v>226004945</v>
      </c>
      <c r="B633" t="s">
        <v>1581</v>
      </c>
      <c r="C633" t="s">
        <v>1582</v>
      </c>
      <c r="D633">
        <v>26101001</v>
      </c>
      <c r="E633">
        <v>1020201774780</v>
      </c>
      <c r="F633" t="s">
        <v>8214</v>
      </c>
      <c r="G633">
        <v>0</v>
      </c>
      <c r="H633" t="s">
        <v>9594</v>
      </c>
      <c r="I633" t="s">
        <v>8664</v>
      </c>
      <c r="J633" t="s">
        <v>9595</v>
      </c>
      <c r="K633" t="s">
        <v>8313</v>
      </c>
      <c r="L633" t="s">
        <v>8315</v>
      </c>
      <c r="M633" t="s">
        <v>1583</v>
      </c>
      <c r="N633" t="s">
        <v>321</v>
      </c>
    </row>
    <row r="634" spans="1:14" x14ac:dyDescent="0.25">
      <c r="A634">
        <v>226005441</v>
      </c>
      <c r="B634" t="s">
        <v>1522</v>
      </c>
      <c r="C634" t="s">
        <v>1523</v>
      </c>
      <c r="D634">
        <v>26101001</v>
      </c>
      <c r="E634">
        <v>1020201775461</v>
      </c>
      <c r="F634" t="s">
        <v>8214</v>
      </c>
      <c r="G634">
        <v>0</v>
      </c>
      <c r="H634" t="s">
        <v>9596</v>
      </c>
      <c r="I634" t="s">
        <v>8412</v>
      </c>
      <c r="J634" t="s">
        <v>9597</v>
      </c>
      <c r="K634" t="s">
        <v>8313</v>
      </c>
      <c r="L634" t="s">
        <v>8315</v>
      </c>
      <c r="M634" t="s">
        <v>1524</v>
      </c>
      <c r="N634" t="s">
        <v>321</v>
      </c>
    </row>
    <row r="635" spans="1:14" x14ac:dyDescent="0.25">
      <c r="A635">
        <v>227000260</v>
      </c>
      <c r="B635" t="s">
        <v>6596</v>
      </c>
      <c r="C635" t="s">
        <v>6597</v>
      </c>
      <c r="D635">
        <v>22701001</v>
      </c>
      <c r="E635">
        <v>1020201012468</v>
      </c>
      <c r="F635" t="s">
        <v>8214</v>
      </c>
      <c r="G635">
        <v>0</v>
      </c>
      <c r="H635" t="s">
        <v>9598</v>
      </c>
      <c r="I635" t="s">
        <v>8664</v>
      </c>
      <c r="J635" t="s">
        <v>9599</v>
      </c>
      <c r="K635" t="s">
        <v>8313</v>
      </c>
      <c r="L635" t="s">
        <v>8315</v>
      </c>
      <c r="M635" t="s">
        <v>6598</v>
      </c>
      <c r="N635" t="s">
        <v>321</v>
      </c>
    </row>
    <row r="636" spans="1:14" x14ac:dyDescent="0.25">
      <c r="A636">
        <v>227000478</v>
      </c>
      <c r="B636" t="s">
        <v>6587</v>
      </c>
      <c r="C636" t="s">
        <v>6588</v>
      </c>
      <c r="D636">
        <v>22701001</v>
      </c>
      <c r="E636">
        <v>1020201010829</v>
      </c>
      <c r="F636" t="s">
        <v>8214</v>
      </c>
      <c r="G636">
        <v>0</v>
      </c>
      <c r="H636" t="s">
        <v>9600</v>
      </c>
      <c r="I636" t="s">
        <v>9157</v>
      </c>
      <c r="J636" t="s">
        <v>9601</v>
      </c>
      <c r="K636" t="s">
        <v>8313</v>
      </c>
      <c r="L636" t="s">
        <v>8315</v>
      </c>
      <c r="M636" t="s">
        <v>6589</v>
      </c>
      <c r="N636" t="s">
        <v>430</v>
      </c>
    </row>
    <row r="637" spans="1:14" x14ac:dyDescent="0.25">
      <c r="A637">
        <v>227001753</v>
      </c>
      <c r="B637" t="s">
        <v>1630</v>
      </c>
      <c r="C637" t="s">
        <v>1631</v>
      </c>
      <c r="D637">
        <v>22701001</v>
      </c>
      <c r="E637">
        <v>1020201012413</v>
      </c>
      <c r="F637" t="s">
        <v>8214</v>
      </c>
      <c r="G637">
        <v>0</v>
      </c>
      <c r="H637" t="s">
        <v>9602</v>
      </c>
      <c r="I637" t="s">
        <v>9208</v>
      </c>
      <c r="J637" t="s">
        <v>9603</v>
      </c>
      <c r="K637" t="s">
        <v>8313</v>
      </c>
      <c r="L637" t="s">
        <v>8315</v>
      </c>
      <c r="M637" t="s">
        <v>1632</v>
      </c>
      <c r="N637" t="s">
        <v>325</v>
      </c>
    </row>
    <row r="638" spans="1:14" x14ac:dyDescent="0.25">
      <c r="A638">
        <v>227002210</v>
      </c>
      <c r="B638" t="s">
        <v>1633</v>
      </c>
      <c r="C638" t="s">
        <v>1634</v>
      </c>
      <c r="D638">
        <v>22701001</v>
      </c>
      <c r="E638">
        <v>1020201011412</v>
      </c>
      <c r="F638" t="s">
        <v>8214</v>
      </c>
      <c r="G638">
        <v>0</v>
      </c>
      <c r="H638" t="s">
        <v>9604</v>
      </c>
      <c r="I638" t="s">
        <v>9605</v>
      </c>
      <c r="J638" t="s">
        <v>9606</v>
      </c>
      <c r="K638" t="s">
        <v>8313</v>
      </c>
      <c r="L638" t="s">
        <v>8315</v>
      </c>
      <c r="M638" t="s">
        <v>1635</v>
      </c>
      <c r="N638" t="s">
        <v>321</v>
      </c>
    </row>
    <row r="639" spans="1:14" x14ac:dyDescent="0.25">
      <c r="A639">
        <v>227002228</v>
      </c>
      <c r="B639" t="s">
        <v>6584</v>
      </c>
      <c r="C639" t="s">
        <v>6585</v>
      </c>
      <c r="D639">
        <v>22701001</v>
      </c>
      <c r="E639">
        <v>1020201011423</v>
      </c>
      <c r="F639" t="s">
        <v>8214</v>
      </c>
      <c r="G639">
        <v>1</v>
      </c>
      <c r="H639" t="s">
        <v>9607</v>
      </c>
      <c r="I639" t="s">
        <v>8701</v>
      </c>
      <c r="J639" t="s">
        <v>9608</v>
      </c>
      <c r="K639" t="s">
        <v>8313</v>
      </c>
      <c r="L639" t="s">
        <v>8315</v>
      </c>
      <c r="M639" t="s">
        <v>6586</v>
      </c>
      <c r="N639" t="s">
        <v>321</v>
      </c>
    </row>
    <row r="640" spans="1:14" x14ac:dyDescent="0.25">
      <c r="A640">
        <v>227002267</v>
      </c>
      <c r="B640" t="s">
        <v>1669</v>
      </c>
      <c r="C640" t="s">
        <v>1670</v>
      </c>
      <c r="D640">
        <v>22701001</v>
      </c>
      <c r="E640">
        <v>1020201011401</v>
      </c>
      <c r="F640" t="s">
        <v>8214</v>
      </c>
      <c r="G640">
        <v>0</v>
      </c>
      <c r="H640" t="s">
        <v>9609</v>
      </c>
      <c r="I640" t="s">
        <v>8749</v>
      </c>
      <c r="J640" t="s">
        <v>9441</v>
      </c>
      <c r="K640" t="s">
        <v>8313</v>
      </c>
      <c r="L640" t="s">
        <v>8315</v>
      </c>
      <c r="M640" t="s">
        <v>1671</v>
      </c>
      <c r="N640" t="s">
        <v>325</v>
      </c>
    </row>
    <row r="641" spans="1:14" x14ac:dyDescent="0.25">
      <c r="A641">
        <v>227002316</v>
      </c>
      <c r="B641" t="s">
        <v>1663</v>
      </c>
      <c r="C641" t="s">
        <v>1664</v>
      </c>
      <c r="D641">
        <v>22701001</v>
      </c>
      <c r="E641">
        <v>1020201011478</v>
      </c>
      <c r="F641" t="s">
        <v>8214</v>
      </c>
      <c r="G641">
        <v>0</v>
      </c>
      <c r="H641" t="s">
        <v>9610</v>
      </c>
      <c r="I641" t="s">
        <v>9611</v>
      </c>
      <c r="J641" t="s">
        <v>9612</v>
      </c>
      <c r="K641" t="s">
        <v>8313</v>
      </c>
      <c r="L641" t="s">
        <v>8315</v>
      </c>
      <c r="M641" t="s">
        <v>1665</v>
      </c>
      <c r="N641" t="s">
        <v>321</v>
      </c>
    </row>
    <row r="642" spans="1:14" x14ac:dyDescent="0.25">
      <c r="A642">
        <v>227002348</v>
      </c>
      <c r="B642" t="s">
        <v>1627</v>
      </c>
      <c r="C642" t="s">
        <v>1628</v>
      </c>
      <c r="D642">
        <v>22701001</v>
      </c>
      <c r="E642">
        <v>1020201013326</v>
      </c>
      <c r="F642" t="s">
        <v>8214</v>
      </c>
      <c r="G642">
        <v>1</v>
      </c>
      <c r="H642" t="s">
        <v>9613</v>
      </c>
      <c r="I642" t="s">
        <v>8555</v>
      </c>
      <c r="J642" t="s">
        <v>9614</v>
      </c>
      <c r="K642" t="s">
        <v>8313</v>
      </c>
      <c r="L642" t="s">
        <v>8315</v>
      </c>
      <c r="M642" t="s">
        <v>1629</v>
      </c>
      <c r="N642" t="s">
        <v>321</v>
      </c>
    </row>
    <row r="643" spans="1:14" x14ac:dyDescent="0.25">
      <c r="A643">
        <v>227002404</v>
      </c>
      <c r="B643" t="s">
        <v>1666</v>
      </c>
      <c r="C643" t="s">
        <v>1667</v>
      </c>
      <c r="D643">
        <v>22701001</v>
      </c>
      <c r="E643">
        <v>1020201011379</v>
      </c>
      <c r="F643" t="s">
        <v>8214</v>
      </c>
      <c r="G643">
        <v>0</v>
      </c>
      <c r="H643" t="s">
        <v>9615</v>
      </c>
      <c r="I643" t="s">
        <v>9616</v>
      </c>
      <c r="J643" t="s">
        <v>9603</v>
      </c>
      <c r="K643" t="s">
        <v>8313</v>
      </c>
      <c r="L643" t="s">
        <v>8315</v>
      </c>
      <c r="M643" t="s">
        <v>1668</v>
      </c>
      <c r="N643" t="s">
        <v>321</v>
      </c>
    </row>
    <row r="644" spans="1:14" x14ac:dyDescent="0.25">
      <c r="A644">
        <v>227002443</v>
      </c>
      <c r="B644" t="s">
        <v>1645</v>
      </c>
      <c r="C644" t="s">
        <v>1646</v>
      </c>
      <c r="D644">
        <v>22701001</v>
      </c>
      <c r="E644">
        <v>1020201011380</v>
      </c>
      <c r="F644" t="s">
        <v>8214</v>
      </c>
      <c r="G644">
        <v>1</v>
      </c>
      <c r="H644" t="s">
        <v>9617</v>
      </c>
      <c r="I644" t="s">
        <v>9618</v>
      </c>
      <c r="J644" t="s">
        <v>9619</v>
      </c>
      <c r="K644" t="s">
        <v>8313</v>
      </c>
      <c r="L644" t="s">
        <v>8315</v>
      </c>
      <c r="M644" t="s">
        <v>1647</v>
      </c>
      <c r="N644" t="s">
        <v>321</v>
      </c>
    </row>
    <row r="645" spans="1:14" x14ac:dyDescent="0.25">
      <c r="A645">
        <v>227002450</v>
      </c>
      <c r="B645" t="s">
        <v>1640</v>
      </c>
      <c r="C645" t="s">
        <v>1641</v>
      </c>
      <c r="D645">
        <v>22701001</v>
      </c>
      <c r="E645">
        <v>1020201012545</v>
      </c>
      <c r="F645" t="s">
        <v>8214</v>
      </c>
      <c r="G645">
        <v>1</v>
      </c>
      <c r="H645" t="s">
        <v>9620</v>
      </c>
      <c r="I645" t="s">
        <v>8491</v>
      </c>
      <c r="J645" t="s">
        <v>9621</v>
      </c>
      <c r="K645" t="s">
        <v>8313</v>
      </c>
      <c r="L645" t="s">
        <v>8315</v>
      </c>
      <c r="M645" t="s">
        <v>8250</v>
      </c>
      <c r="N645" t="s">
        <v>321</v>
      </c>
    </row>
    <row r="646" spans="1:14" x14ac:dyDescent="0.25">
      <c r="A646">
        <v>227002468</v>
      </c>
      <c r="B646" t="s">
        <v>1651</v>
      </c>
      <c r="C646" t="s">
        <v>1652</v>
      </c>
      <c r="D646">
        <v>22701001</v>
      </c>
      <c r="E646">
        <v>1020201011490</v>
      </c>
      <c r="F646" t="s">
        <v>8214</v>
      </c>
      <c r="G646">
        <v>2</v>
      </c>
      <c r="H646" t="s">
        <v>9622</v>
      </c>
      <c r="I646" t="s">
        <v>9331</v>
      </c>
      <c r="J646" t="s">
        <v>9623</v>
      </c>
      <c r="K646" t="s">
        <v>8313</v>
      </c>
      <c r="L646" t="s">
        <v>8315</v>
      </c>
      <c r="M646" t="s">
        <v>1653</v>
      </c>
      <c r="N646" t="s">
        <v>414</v>
      </c>
    </row>
    <row r="647" spans="1:14" x14ac:dyDescent="0.25">
      <c r="A647">
        <v>227002475</v>
      </c>
      <c r="B647" t="s">
        <v>1657</v>
      </c>
      <c r="C647" t="s">
        <v>1658</v>
      </c>
      <c r="D647">
        <v>22701001</v>
      </c>
      <c r="E647">
        <v>1020201011489</v>
      </c>
      <c r="F647" t="s">
        <v>8214</v>
      </c>
      <c r="G647">
        <v>2</v>
      </c>
      <c r="H647" t="s">
        <v>9624</v>
      </c>
      <c r="I647" t="s">
        <v>8915</v>
      </c>
      <c r="J647" t="s">
        <v>9623</v>
      </c>
      <c r="K647" t="s">
        <v>8313</v>
      </c>
      <c r="L647" t="s">
        <v>8315</v>
      </c>
      <c r="M647" t="s">
        <v>1659</v>
      </c>
      <c r="N647" t="s">
        <v>414</v>
      </c>
    </row>
    <row r="648" spans="1:14" x14ac:dyDescent="0.25">
      <c r="A648">
        <v>227002482</v>
      </c>
      <c r="B648" t="s">
        <v>1654</v>
      </c>
      <c r="C648" t="s">
        <v>1655</v>
      </c>
      <c r="D648">
        <v>22701001</v>
      </c>
      <c r="E648">
        <v>1020201011467</v>
      </c>
      <c r="F648" t="s">
        <v>8214</v>
      </c>
      <c r="G648">
        <v>1</v>
      </c>
      <c r="H648" t="s">
        <v>9625</v>
      </c>
      <c r="I648" t="s">
        <v>9626</v>
      </c>
      <c r="J648" t="s">
        <v>9623</v>
      </c>
      <c r="K648" t="s">
        <v>8313</v>
      </c>
      <c r="L648" t="s">
        <v>8315</v>
      </c>
      <c r="M648" t="s">
        <v>1656</v>
      </c>
      <c r="N648" t="s">
        <v>549</v>
      </c>
    </row>
    <row r="649" spans="1:14" x14ac:dyDescent="0.25">
      <c r="A649">
        <v>227002490</v>
      </c>
      <c r="B649" t="s">
        <v>1672</v>
      </c>
      <c r="C649" t="s">
        <v>1673</v>
      </c>
      <c r="D649">
        <v>22701001</v>
      </c>
      <c r="E649">
        <v>1020201011346</v>
      </c>
      <c r="F649" t="s">
        <v>8214</v>
      </c>
      <c r="G649">
        <v>2</v>
      </c>
      <c r="H649" t="s">
        <v>9627</v>
      </c>
      <c r="I649" t="s">
        <v>9628</v>
      </c>
      <c r="J649" t="s">
        <v>9629</v>
      </c>
      <c r="K649" t="s">
        <v>8313</v>
      </c>
      <c r="L649" t="s">
        <v>8315</v>
      </c>
      <c r="M649" t="s">
        <v>1674</v>
      </c>
      <c r="N649" t="s">
        <v>414</v>
      </c>
    </row>
    <row r="650" spans="1:14" x14ac:dyDescent="0.25">
      <c r="A650">
        <v>227002588</v>
      </c>
      <c r="B650" t="s">
        <v>1675</v>
      </c>
      <c r="C650" t="s">
        <v>1676</v>
      </c>
      <c r="D650">
        <v>22701001</v>
      </c>
      <c r="E650">
        <v>1020201012446</v>
      </c>
      <c r="F650" t="s">
        <v>8214</v>
      </c>
      <c r="G650">
        <v>0</v>
      </c>
      <c r="H650" t="s">
        <v>9630</v>
      </c>
      <c r="I650" t="s">
        <v>9631</v>
      </c>
      <c r="J650" t="s">
        <v>9073</v>
      </c>
      <c r="K650" t="s">
        <v>8313</v>
      </c>
      <c r="L650" t="s">
        <v>8315</v>
      </c>
      <c r="M650" t="s">
        <v>1677</v>
      </c>
      <c r="N650" t="s">
        <v>321</v>
      </c>
    </row>
    <row r="651" spans="1:14" x14ac:dyDescent="0.25">
      <c r="A651">
        <v>227002669</v>
      </c>
      <c r="B651" t="s">
        <v>1636</v>
      </c>
      <c r="C651" t="s">
        <v>1637</v>
      </c>
      <c r="D651">
        <v>22701001</v>
      </c>
      <c r="E651">
        <v>1020201011544</v>
      </c>
      <c r="F651" t="s">
        <v>8214</v>
      </c>
      <c r="G651">
        <v>0</v>
      </c>
      <c r="H651" t="s">
        <v>9632</v>
      </c>
      <c r="I651" t="s">
        <v>9633</v>
      </c>
      <c r="J651" t="s">
        <v>9634</v>
      </c>
      <c r="K651" t="s">
        <v>9633</v>
      </c>
      <c r="L651" t="s">
        <v>8416</v>
      </c>
      <c r="M651" t="s">
        <v>1638</v>
      </c>
      <c r="N651" t="s">
        <v>1639</v>
      </c>
    </row>
    <row r="652" spans="1:14" x14ac:dyDescent="0.25">
      <c r="A652">
        <v>227002796</v>
      </c>
      <c r="B652" t="s">
        <v>6608</v>
      </c>
      <c r="C652" t="s">
        <v>6609</v>
      </c>
      <c r="D652">
        <v>22701001</v>
      </c>
      <c r="E652">
        <v>1020201011445</v>
      </c>
      <c r="F652" t="s">
        <v>8214</v>
      </c>
      <c r="G652">
        <v>2</v>
      </c>
      <c r="H652" t="s">
        <v>9635</v>
      </c>
      <c r="I652" t="s">
        <v>9636</v>
      </c>
      <c r="J652" t="s">
        <v>9637</v>
      </c>
      <c r="K652" t="s">
        <v>8313</v>
      </c>
      <c r="L652" t="s">
        <v>8315</v>
      </c>
      <c r="M652" t="s">
        <v>6610</v>
      </c>
      <c r="N652" t="s">
        <v>414</v>
      </c>
    </row>
    <row r="653" spans="1:14" x14ac:dyDescent="0.25">
      <c r="A653">
        <v>227002845</v>
      </c>
      <c r="B653" t="s">
        <v>1624</v>
      </c>
      <c r="C653" t="s">
        <v>1625</v>
      </c>
      <c r="D653">
        <v>22701001</v>
      </c>
      <c r="E653">
        <v>1020201011533</v>
      </c>
      <c r="F653" t="s">
        <v>8214</v>
      </c>
      <c r="G653">
        <v>2</v>
      </c>
      <c r="H653" t="s">
        <v>9638</v>
      </c>
      <c r="I653" t="s">
        <v>9639</v>
      </c>
      <c r="J653" t="s">
        <v>9640</v>
      </c>
      <c r="K653" t="s">
        <v>8313</v>
      </c>
      <c r="L653" t="s">
        <v>8315</v>
      </c>
      <c r="M653" t="s">
        <v>1626</v>
      </c>
      <c r="N653" t="s">
        <v>321</v>
      </c>
    </row>
    <row r="654" spans="1:14" x14ac:dyDescent="0.25">
      <c r="A654">
        <v>227002860</v>
      </c>
      <c r="B654" t="s">
        <v>1621</v>
      </c>
      <c r="C654" t="s">
        <v>1622</v>
      </c>
      <c r="D654">
        <v>22701001</v>
      </c>
      <c r="E654">
        <v>1020201013821</v>
      </c>
      <c r="F654" t="s">
        <v>8214</v>
      </c>
      <c r="G654">
        <v>0</v>
      </c>
      <c r="H654" t="s">
        <v>9641</v>
      </c>
      <c r="I654" t="s">
        <v>9642</v>
      </c>
      <c r="J654" t="s">
        <v>9643</v>
      </c>
      <c r="K654" t="s">
        <v>8313</v>
      </c>
      <c r="L654" t="s">
        <v>8315</v>
      </c>
      <c r="M654" t="s">
        <v>1623</v>
      </c>
      <c r="N654" t="s">
        <v>321</v>
      </c>
    </row>
    <row r="655" spans="1:14" x14ac:dyDescent="0.25">
      <c r="A655">
        <v>227002877</v>
      </c>
      <c r="B655" t="s">
        <v>6599</v>
      </c>
      <c r="C655" t="s">
        <v>6600</v>
      </c>
      <c r="D655">
        <v>22701001</v>
      </c>
      <c r="E655">
        <v>1020201011522</v>
      </c>
      <c r="F655" t="s">
        <v>8214</v>
      </c>
      <c r="G655">
        <v>0</v>
      </c>
      <c r="H655" t="s">
        <v>9644</v>
      </c>
      <c r="I655" t="s">
        <v>8387</v>
      </c>
      <c r="J655" t="s">
        <v>8586</v>
      </c>
      <c r="K655" t="s">
        <v>8387</v>
      </c>
      <c r="L655" t="s">
        <v>8416</v>
      </c>
      <c r="M655" t="s">
        <v>6601</v>
      </c>
      <c r="N655" t="s">
        <v>1639</v>
      </c>
    </row>
    <row r="656" spans="1:14" x14ac:dyDescent="0.25">
      <c r="A656">
        <v>227002997</v>
      </c>
      <c r="B656" t="s">
        <v>6602</v>
      </c>
      <c r="C656" t="s">
        <v>6603</v>
      </c>
      <c r="D656">
        <v>22701001</v>
      </c>
      <c r="E656">
        <v>1020201012864</v>
      </c>
      <c r="F656" t="s">
        <v>8214</v>
      </c>
      <c r="G656">
        <v>0</v>
      </c>
      <c r="H656" t="s">
        <v>9645</v>
      </c>
      <c r="I656" t="s">
        <v>9646</v>
      </c>
      <c r="J656" t="s">
        <v>9647</v>
      </c>
      <c r="K656" t="s">
        <v>8313</v>
      </c>
      <c r="L656" t="s">
        <v>8315</v>
      </c>
      <c r="M656" t="s">
        <v>6604</v>
      </c>
      <c r="N656" t="s">
        <v>321</v>
      </c>
    </row>
    <row r="657" spans="1:14" x14ac:dyDescent="0.25">
      <c r="A657">
        <v>227003084</v>
      </c>
      <c r="B657" t="s">
        <v>1642</v>
      </c>
      <c r="C657" t="s">
        <v>1643</v>
      </c>
      <c r="D657">
        <v>22701001</v>
      </c>
      <c r="E657">
        <v>1020201012743</v>
      </c>
      <c r="F657" t="s">
        <v>8214</v>
      </c>
      <c r="G657">
        <v>0</v>
      </c>
      <c r="H657" t="s">
        <v>9648</v>
      </c>
      <c r="I657" t="s">
        <v>9649</v>
      </c>
      <c r="J657" t="s">
        <v>9650</v>
      </c>
      <c r="K657" t="s">
        <v>8313</v>
      </c>
      <c r="L657" t="s">
        <v>8315</v>
      </c>
      <c r="M657" t="s">
        <v>1644</v>
      </c>
      <c r="N657" t="s">
        <v>321</v>
      </c>
    </row>
    <row r="658" spans="1:14" x14ac:dyDescent="0.25">
      <c r="A658">
        <v>227003310</v>
      </c>
      <c r="B658" t="s">
        <v>6605</v>
      </c>
      <c r="C658" t="s">
        <v>6606</v>
      </c>
      <c r="D658">
        <v>22701001</v>
      </c>
      <c r="E658">
        <v>1030200500087</v>
      </c>
      <c r="F658" t="s">
        <v>8214</v>
      </c>
      <c r="G658">
        <v>0</v>
      </c>
      <c r="H658" t="s">
        <v>9651</v>
      </c>
      <c r="I658" t="s">
        <v>9340</v>
      </c>
      <c r="J658" t="s">
        <v>9652</v>
      </c>
      <c r="K658" t="s">
        <v>8313</v>
      </c>
      <c r="L658" t="s">
        <v>8315</v>
      </c>
      <c r="M658" t="s">
        <v>6607</v>
      </c>
      <c r="N658" t="s">
        <v>657</v>
      </c>
    </row>
    <row r="659" spans="1:14" x14ac:dyDescent="0.25">
      <c r="A659">
        <v>227003447</v>
      </c>
      <c r="B659" t="s">
        <v>1660</v>
      </c>
      <c r="C659" t="s">
        <v>1661</v>
      </c>
      <c r="D659">
        <v>22701001</v>
      </c>
      <c r="E659">
        <v>1040200501550</v>
      </c>
      <c r="F659" t="s">
        <v>8214</v>
      </c>
      <c r="G659">
        <v>0</v>
      </c>
      <c r="H659" t="s">
        <v>9653</v>
      </c>
      <c r="I659" t="s">
        <v>9654</v>
      </c>
      <c r="J659" t="s">
        <v>9655</v>
      </c>
      <c r="K659" t="s">
        <v>9654</v>
      </c>
      <c r="L659" t="s">
        <v>8416</v>
      </c>
      <c r="M659" t="s">
        <v>1662</v>
      </c>
      <c r="N659" t="s">
        <v>321</v>
      </c>
    </row>
    <row r="660" spans="1:14" x14ac:dyDescent="0.25">
      <c r="A660">
        <v>227003486</v>
      </c>
      <c r="B660" t="s">
        <v>6590</v>
      </c>
      <c r="C660" t="s">
        <v>6591</v>
      </c>
      <c r="D660">
        <v>22701001</v>
      </c>
      <c r="E660">
        <v>1050200500360</v>
      </c>
      <c r="F660" t="s">
        <v>8214</v>
      </c>
      <c r="G660">
        <v>0</v>
      </c>
      <c r="H660" t="s">
        <v>9600</v>
      </c>
      <c r="I660" t="s">
        <v>9257</v>
      </c>
      <c r="J660" t="s">
        <v>9656</v>
      </c>
      <c r="K660" t="s">
        <v>8313</v>
      </c>
      <c r="L660" t="s">
        <v>8315</v>
      </c>
      <c r="M660" t="s">
        <v>6592</v>
      </c>
      <c r="N660" t="s">
        <v>321</v>
      </c>
    </row>
    <row r="661" spans="1:14" x14ac:dyDescent="0.25">
      <c r="A661">
        <v>227007106</v>
      </c>
      <c r="B661" t="s">
        <v>1648</v>
      </c>
      <c r="C661" t="s">
        <v>1649</v>
      </c>
      <c r="D661">
        <v>22701001</v>
      </c>
      <c r="E661">
        <v>1170280064525</v>
      </c>
      <c r="F661" t="s">
        <v>8214</v>
      </c>
      <c r="G661">
        <v>0</v>
      </c>
      <c r="H661" t="s">
        <v>9657</v>
      </c>
      <c r="I661" t="s">
        <v>9313</v>
      </c>
      <c r="J661" t="s">
        <v>9658</v>
      </c>
      <c r="K661" t="s">
        <v>8313</v>
      </c>
      <c r="L661" t="s">
        <v>8315</v>
      </c>
      <c r="M661" t="s">
        <v>1650</v>
      </c>
      <c r="N661" t="s">
        <v>414</v>
      </c>
    </row>
    <row r="662" spans="1:14" x14ac:dyDescent="0.25">
      <c r="A662">
        <v>227038111</v>
      </c>
      <c r="B662" t="s">
        <v>6593</v>
      </c>
      <c r="C662" t="s">
        <v>6594</v>
      </c>
      <c r="D662">
        <v>22701001</v>
      </c>
      <c r="E662">
        <v>1140280062152</v>
      </c>
      <c r="F662" t="s">
        <v>8214</v>
      </c>
      <c r="G662">
        <v>1</v>
      </c>
      <c r="H662" t="s">
        <v>9659</v>
      </c>
      <c r="I662" t="s">
        <v>9636</v>
      </c>
      <c r="J662" t="s">
        <v>9660</v>
      </c>
      <c r="K662" t="s">
        <v>8313</v>
      </c>
      <c r="L662" t="s">
        <v>8315</v>
      </c>
      <c r="M662" t="s">
        <v>6595</v>
      </c>
      <c r="N662" t="s">
        <v>414</v>
      </c>
    </row>
    <row r="663" spans="1:14" x14ac:dyDescent="0.25">
      <c r="A663">
        <v>228001403</v>
      </c>
      <c r="B663" t="s">
        <v>1678</v>
      </c>
      <c r="C663" t="s">
        <v>1679</v>
      </c>
      <c r="D663">
        <v>22801001</v>
      </c>
      <c r="E663">
        <v>1020200939901</v>
      </c>
      <c r="F663" t="s">
        <v>8214</v>
      </c>
      <c r="G663">
        <v>0</v>
      </c>
      <c r="H663" t="s">
        <v>9661</v>
      </c>
      <c r="I663" t="s">
        <v>9008</v>
      </c>
      <c r="J663" t="s">
        <v>9662</v>
      </c>
      <c r="K663" t="s">
        <v>8313</v>
      </c>
      <c r="L663" t="s">
        <v>8315</v>
      </c>
      <c r="M663" t="s">
        <v>8251</v>
      </c>
      <c r="N663" t="s">
        <v>2676</v>
      </c>
    </row>
    <row r="664" spans="1:14" x14ac:dyDescent="0.25">
      <c r="A664">
        <v>228002291</v>
      </c>
      <c r="B664" t="s">
        <v>1730</v>
      </c>
      <c r="C664" t="s">
        <v>1731</v>
      </c>
      <c r="D664">
        <v>22801001</v>
      </c>
      <c r="E664">
        <v>1020200941023</v>
      </c>
      <c r="F664" t="s">
        <v>8214</v>
      </c>
      <c r="G664">
        <v>0</v>
      </c>
      <c r="H664" t="s">
        <v>9663</v>
      </c>
      <c r="I664" t="s">
        <v>9664</v>
      </c>
      <c r="J664" t="s">
        <v>9665</v>
      </c>
      <c r="K664" t="s">
        <v>8313</v>
      </c>
      <c r="L664" t="s">
        <v>8315</v>
      </c>
      <c r="M664" t="s">
        <v>1732</v>
      </c>
      <c r="N664" t="s">
        <v>321</v>
      </c>
    </row>
    <row r="665" spans="1:14" x14ac:dyDescent="0.25">
      <c r="A665">
        <v>228002340</v>
      </c>
      <c r="B665" t="s">
        <v>1742</v>
      </c>
      <c r="C665" t="s">
        <v>1743</v>
      </c>
      <c r="D665">
        <v>22801001</v>
      </c>
      <c r="E665">
        <v>1020200941397</v>
      </c>
      <c r="F665" t="s">
        <v>8214</v>
      </c>
      <c r="G665">
        <v>2</v>
      </c>
      <c r="H665" t="s">
        <v>9666</v>
      </c>
      <c r="I665" t="s">
        <v>9667</v>
      </c>
      <c r="J665" t="s">
        <v>9668</v>
      </c>
      <c r="K665" t="s">
        <v>8313</v>
      </c>
      <c r="L665" t="s">
        <v>8315</v>
      </c>
      <c r="M665" t="s">
        <v>1744</v>
      </c>
      <c r="N665" t="s">
        <v>321</v>
      </c>
    </row>
    <row r="666" spans="1:14" x14ac:dyDescent="0.25">
      <c r="A666">
        <v>228002894</v>
      </c>
      <c r="B666" t="s">
        <v>1688</v>
      </c>
      <c r="C666" t="s">
        <v>1689</v>
      </c>
      <c r="D666">
        <v>22801001</v>
      </c>
      <c r="E666">
        <v>1020200943883</v>
      </c>
      <c r="F666" t="s">
        <v>8214</v>
      </c>
      <c r="G666">
        <v>0</v>
      </c>
      <c r="H666" t="s">
        <v>9669</v>
      </c>
      <c r="I666" t="s">
        <v>8640</v>
      </c>
      <c r="J666" t="s">
        <v>9665</v>
      </c>
      <c r="K666" t="s">
        <v>8313</v>
      </c>
      <c r="L666" t="s">
        <v>8315</v>
      </c>
      <c r="M666" t="s">
        <v>1690</v>
      </c>
      <c r="N666" t="s">
        <v>321</v>
      </c>
    </row>
    <row r="667" spans="1:14" x14ac:dyDescent="0.25">
      <c r="A667">
        <v>228002936</v>
      </c>
      <c r="B667" t="s">
        <v>1691</v>
      </c>
      <c r="C667" t="s">
        <v>1692</v>
      </c>
      <c r="D667">
        <v>22801001</v>
      </c>
      <c r="E667">
        <v>1020200943179</v>
      </c>
      <c r="F667" t="s">
        <v>8214</v>
      </c>
      <c r="G667">
        <v>0</v>
      </c>
      <c r="H667" t="s">
        <v>9670</v>
      </c>
      <c r="I667" t="s">
        <v>9671</v>
      </c>
      <c r="J667" t="s">
        <v>9665</v>
      </c>
      <c r="K667" t="s">
        <v>8313</v>
      </c>
      <c r="L667" t="s">
        <v>8315</v>
      </c>
      <c r="M667" t="s">
        <v>1693</v>
      </c>
      <c r="N667" t="s">
        <v>321</v>
      </c>
    </row>
    <row r="668" spans="1:14" x14ac:dyDescent="0.25">
      <c r="A668">
        <v>228003009</v>
      </c>
      <c r="B668" t="s">
        <v>1709</v>
      </c>
      <c r="C668" t="s">
        <v>1710</v>
      </c>
      <c r="D668">
        <v>22801001</v>
      </c>
      <c r="E668">
        <v>1020200941100</v>
      </c>
      <c r="F668" t="s">
        <v>8214</v>
      </c>
      <c r="G668">
        <v>3</v>
      </c>
      <c r="H668" t="s">
        <v>9672</v>
      </c>
      <c r="I668" t="s">
        <v>8418</v>
      </c>
      <c r="J668" t="s">
        <v>9673</v>
      </c>
      <c r="K668" t="s">
        <v>8313</v>
      </c>
      <c r="L668" t="s">
        <v>8315</v>
      </c>
      <c r="M668" t="s">
        <v>1711</v>
      </c>
      <c r="N668" t="s">
        <v>321</v>
      </c>
    </row>
    <row r="669" spans="1:14" x14ac:dyDescent="0.25">
      <c r="A669">
        <v>228003048</v>
      </c>
      <c r="B669" t="s">
        <v>1718</v>
      </c>
      <c r="C669" t="s">
        <v>1719</v>
      </c>
      <c r="D669">
        <v>22801001</v>
      </c>
      <c r="E669">
        <v>1020200941166</v>
      </c>
      <c r="F669" t="s">
        <v>8214</v>
      </c>
      <c r="G669">
        <v>0</v>
      </c>
      <c r="H669" t="s">
        <v>9674</v>
      </c>
      <c r="I669" t="s">
        <v>8615</v>
      </c>
      <c r="J669" t="s">
        <v>9665</v>
      </c>
      <c r="K669" t="s">
        <v>8313</v>
      </c>
      <c r="L669" t="s">
        <v>8315</v>
      </c>
      <c r="M669" t="s">
        <v>1720</v>
      </c>
      <c r="N669" t="s">
        <v>321</v>
      </c>
    </row>
    <row r="670" spans="1:14" x14ac:dyDescent="0.25">
      <c r="A670">
        <v>228003055</v>
      </c>
      <c r="B670" t="s">
        <v>1721</v>
      </c>
      <c r="C670" t="s">
        <v>1722</v>
      </c>
      <c r="D670">
        <v>22801001</v>
      </c>
      <c r="E670">
        <v>1020200941155</v>
      </c>
      <c r="F670" t="s">
        <v>8214</v>
      </c>
      <c r="G670">
        <v>0</v>
      </c>
      <c r="H670" t="s">
        <v>9675</v>
      </c>
      <c r="I670" t="s">
        <v>9096</v>
      </c>
      <c r="J670" t="s">
        <v>9665</v>
      </c>
      <c r="K670" t="s">
        <v>8313</v>
      </c>
      <c r="L670" t="s">
        <v>8315</v>
      </c>
      <c r="M670" t="s">
        <v>1723</v>
      </c>
      <c r="N670" t="s">
        <v>321</v>
      </c>
    </row>
    <row r="671" spans="1:14" x14ac:dyDescent="0.25">
      <c r="A671">
        <v>228003087</v>
      </c>
      <c r="B671" t="s">
        <v>1745</v>
      </c>
      <c r="C671" t="s">
        <v>1746</v>
      </c>
      <c r="D671">
        <v>22801001</v>
      </c>
      <c r="E671">
        <v>1020200941210</v>
      </c>
      <c r="F671" t="s">
        <v>8214</v>
      </c>
      <c r="G671">
        <v>2</v>
      </c>
      <c r="H671" t="s">
        <v>9676</v>
      </c>
      <c r="I671" t="s">
        <v>9310</v>
      </c>
      <c r="J671" t="s">
        <v>9665</v>
      </c>
      <c r="K671" t="s">
        <v>8313</v>
      </c>
      <c r="L671" t="s">
        <v>8315</v>
      </c>
      <c r="M671" t="s">
        <v>1747</v>
      </c>
      <c r="N671" t="s">
        <v>321</v>
      </c>
    </row>
    <row r="672" spans="1:14" x14ac:dyDescent="0.25">
      <c r="A672">
        <v>228003094</v>
      </c>
      <c r="B672" t="s">
        <v>1759</v>
      </c>
      <c r="C672" t="s">
        <v>1760</v>
      </c>
      <c r="D672">
        <v>22801001</v>
      </c>
      <c r="E672">
        <v>1020200941188</v>
      </c>
      <c r="F672" t="s">
        <v>8214</v>
      </c>
      <c r="G672">
        <v>0</v>
      </c>
      <c r="H672" t="s">
        <v>9677</v>
      </c>
      <c r="I672" t="s">
        <v>8389</v>
      </c>
      <c r="J672" t="s">
        <v>9665</v>
      </c>
      <c r="K672" t="s">
        <v>8313</v>
      </c>
      <c r="L672" t="s">
        <v>8315</v>
      </c>
      <c r="M672" t="s">
        <v>1761</v>
      </c>
      <c r="N672" t="s">
        <v>321</v>
      </c>
    </row>
    <row r="673" spans="1:14" x14ac:dyDescent="0.25">
      <c r="A673">
        <v>228003104</v>
      </c>
      <c r="B673" t="s">
        <v>1733</v>
      </c>
      <c r="C673" t="s">
        <v>1734</v>
      </c>
      <c r="D673">
        <v>22801001</v>
      </c>
      <c r="E673">
        <v>1020200942871</v>
      </c>
      <c r="F673" t="s">
        <v>8214</v>
      </c>
      <c r="G673">
        <v>1</v>
      </c>
      <c r="H673" t="s">
        <v>9678</v>
      </c>
      <c r="I673" t="s">
        <v>9183</v>
      </c>
      <c r="J673" t="s">
        <v>9665</v>
      </c>
      <c r="K673" t="s">
        <v>8313</v>
      </c>
      <c r="L673" t="s">
        <v>8315</v>
      </c>
      <c r="M673" t="s">
        <v>1735</v>
      </c>
      <c r="N673" t="s">
        <v>321</v>
      </c>
    </row>
    <row r="674" spans="1:14" x14ac:dyDescent="0.25">
      <c r="A674">
        <v>228003136</v>
      </c>
      <c r="B674" t="s">
        <v>1680</v>
      </c>
      <c r="C674" t="s">
        <v>1681</v>
      </c>
      <c r="D674">
        <v>22801001</v>
      </c>
      <c r="E674">
        <v>1020200942123</v>
      </c>
      <c r="F674" t="s">
        <v>8214</v>
      </c>
      <c r="G674">
        <v>1</v>
      </c>
      <c r="H674" t="s">
        <v>9679</v>
      </c>
      <c r="I674" t="s">
        <v>8525</v>
      </c>
      <c r="J674" t="s">
        <v>9665</v>
      </c>
      <c r="K674" t="s">
        <v>8313</v>
      </c>
      <c r="L674" t="s">
        <v>8315</v>
      </c>
      <c r="M674" t="s">
        <v>1682</v>
      </c>
      <c r="N674" t="s">
        <v>321</v>
      </c>
    </row>
    <row r="675" spans="1:14" x14ac:dyDescent="0.25">
      <c r="A675">
        <v>228003143</v>
      </c>
      <c r="B675" t="s">
        <v>1736</v>
      </c>
      <c r="C675" t="s">
        <v>1737</v>
      </c>
      <c r="D675">
        <v>22801001</v>
      </c>
      <c r="E675">
        <v>1020200941254</v>
      </c>
      <c r="F675" t="s">
        <v>8214</v>
      </c>
      <c r="G675">
        <v>1</v>
      </c>
      <c r="H675" t="s">
        <v>9680</v>
      </c>
      <c r="I675" t="s">
        <v>9681</v>
      </c>
      <c r="J675" t="s">
        <v>9665</v>
      </c>
      <c r="K675" t="s">
        <v>8313</v>
      </c>
      <c r="L675" t="s">
        <v>8315</v>
      </c>
      <c r="M675" t="s">
        <v>1738</v>
      </c>
      <c r="N675" t="s">
        <v>321</v>
      </c>
    </row>
    <row r="676" spans="1:14" x14ac:dyDescent="0.25">
      <c r="A676">
        <v>228003168</v>
      </c>
      <c r="B676" t="s">
        <v>1739</v>
      </c>
      <c r="C676" t="s">
        <v>1740</v>
      </c>
      <c r="D676">
        <v>22801001</v>
      </c>
      <c r="E676">
        <v>1020200941199</v>
      </c>
      <c r="F676" t="s">
        <v>8214</v>
      </c>
      <c r="G676">
        <v>1</v>
      </c>
      <c r="H676" t="s">
        <v>9682</v>
      </c>
      <c r="I676" t="s">
        <v>9282</v>
      </c>
      <c r="J676" t="s">
        <v>9665</v>
      </c>
      <c r="K676" t="s">
        <v>8313</v>
      </c>
      <c r="L676" t="s">
        <v>8315</v>
      </c>
      <c r="M676" t="s">
        <v>1741</v>
      </c>
      <c r="N676" t="s">
        <v>321</v>
      </c>
    </row>
    <row r="677" spans="1:14" x14ac:dyDescent="0.25">
      <c r="A677">
        <v>228003175</v>
      </c>
      <c r="B677" t="s">
        <v>1683</v>
      </c>
      <c r="C677" t="s">
        <v>1684</v>
      </c>
      <c r="D677">
        <v>22801001</v>
      </c>
      <c r="E677">
        <v>1020200940946</v>
      </c>
      <c r="F677" t="s">
        <v>8214</v>
      </c>
      <c r="G677">
        <v>2</v>
      </c>
      <c r="H677" t="s">
        <v>9683</v>
      </c>
      <c r="I677" t="s">
        <v>8535</v>
      </c>
      <c r="J677" t="s">
        <v>9665</v>
      </c>
      <c r="K677" t="s">
        <v>8313</v>
      </c>
      <c r="L677" t="s">
        <v>8315</v>
      </c>
      <c r="M677" t="s">
        <v>1685</v>
      </c>
      <c r="N677" t="s">
        <v>321</v>
      </c>
    </row>
    <row r="678" spans="1:14" x14ac:dyDescent="0.25">
      <c r="A678">
        <v>228003182</v>
      </c>
      <c r="B678" t="s">
        <v>1686</v>
      </c>
      <c r="C678" t="s">
        <v>1687</v>
      </c>
      <c r="D678">
        <v>22801001</v>
      </c>
      <c r="E678">
        <v>1020200941034</v>
      </c>
      <c r="F678" t="s">
        <v>8214</v>
      </c>
      <c r="G678">
        <v>1</v>
      </c>
      <c r="H678" t="s">
        <v>9684</v>
      </c>
      <c r="I678" t="s">
        <v>9685</v>
      </c>
      <c r="J678" t="s">
        <v>9665</v>
      </c>
      <c r="K678" t="s">
        <v>8313</v>
      </c>
      <c r="L678" t="s">
        <v>8315</v>
      </c>
      <c r="M678" t="s">
        <v>8252</v>
      </c>
      <c r="N678" t="s">
        <v>321</v>
      </c>
    </row>
    <row r="679" spans="1:14" x14ac:dyDescent="0.25">
      <c r="A679">
        <v>228003200</v>
      </c>
      <c r="B679" t="s">
        <v>1703</v>
      </c>
      <c r="C679" t="s">
        <v>1704</v>
      </c>
      <c r="D679">
        <v>22801001</v>
      </c>
      <c r="E679">
        <v>1020200941122</v>
      </c>
      <c r="F679" t="s">
        <v>8214</v>
      </c>
      <c r="G679">
        <v>0</v>
      </c>
      <c r="H679" t="s">
        <v>9686</v>
      </c>
      <c r="I679" t="s">
        <v>8640</v>
      </c>
      <c r="J679" t="s">
        <v>9665</v>
      </c>
      <c r="K679" t="s">
        <v>8313</v>
      </c>
      <c r="L679" t="s">
        <v>8315</v>
      </c>
      <c r="M679" t="s">
        <v>1705</v>
      </c>
      <c r="N679" t="s">
        <v>321</v>
      </c>
    </row>
    <row r="680" spans="1:14" x14ac:dyDescent="0.25">
      <c r="A680">
        <v>228003217</v>
      </c>
      <c r="B680" t="s">
        <v>1700</v>
      </c>
      <c r="C680" t="s">
        <v>1701</v>
      </c>
      <c r="D680">
        <v>22801001</v>
      </c>
      <c r="E680">
        <v>1020200941133</v>
      </c>
      <c r="F680" t="s">
        <v>8214</v>
      </c>
      <c r="G680">
        <v>3</v>
      </c>
      <c r="H680" t="s">
        <v>9687</v>
      </c>
      <c r="I680" t="s">
        <v>9688</v>
      </c>
      <c r="J680" t="s">
        <v>9665</v>
      </c>
      <c r="K680" t="s">
        <v>8313</v>
      </c>
      <c r="L680" t="s">
        <v>8315</v>
      </c>
      <c r="M680" t="s">
        <v>1702</v>
      </c>
      <c r="N680" t="s">
        <v>321</v>
      </c>
    </row>
    <row r="681" spans="1:14" x14ac:dyDescent="0.25">
      <c r="A681">
        <v>228003224</v>
      </c>
      <c r="B681" t="s">
        <v>1697</v>
      </c>
      <c r="C681" t="s">
        <v>1698</v>
      </c>
      <c r="D681">
        <v>22801001</v>
      </c>
      <c r="E681">
        <v>1020200941177</v>
      </c>
      <c r="F681" t="s">
        <v>8214</v>
      </c>
      <c r="G681">
        <v>0</v>
      </c>
      <c r="H681" t="s">
        <v>9689</v>
      </c>
      <c r="I681" t="s">
        <v>8425</v>
      </c>
      <c r="J681" t="s">
        <v>9665</v>
      </c>
      <c r="K681" t="s">
        <v>8313</v>
      </c>
      <c r="L681" t="s">
        <v>8315</v>
      </c>
      <c r="M681" t="s">
        <v>1699</v>
      </c>
      <c r="N681" t="s">
        <v>321</v>
      </c>
    </row>
    <row r="682" spans="1:14" x14ac:dyDescent="0.25">
      <c r="A682">
        <v>228003231</v>
      </c>
      <c r="B682" t="s">
        <v>1694</v>
      </c>
      <c r="C682" t="s">
        <v>1695</v>
      </c>
      <c r="D682">
        <v>22801001</v>
      </c>
      <c r="E682">
        <v>1020200942850</v>
      </c>
      <c r="F682" t="s">
        <v>8214</v>
      </c>
      <c r="G682">
        <v>1</v>
      </c>
      <c r="H682" t="s">
        <v>9690</v>
      </c>
      <c r="I682" t="s">
        <v>9691</v>
      </c>
      <c r="J682" t="s">
        <v>9665</v>
      </c>
      <c r="K682" t="s">
        <v>8313</v>
      </c>
      <c r="L682" t="s">
        <v>8315</v>
      </c>
      <c r="M682" t="s">
        <v>1696</v>
      </c>
      <c r="N682" t="s">
        <v>321</v>
      </c>
    </row>
    <row r="683" spans="1:14" x14ac:dyDescent="0.25">
      <c r="A683">
        <v>228003295</v>
      </c>
      <c r="B683" t="s">
        <v>1724</v>
      </c>
      <c r="C683" t="s">
        <v>1725</v>
      </c>
      <c r="D683">
        <v>22801001</v>
      </c>
      <c r="E683">
        <v>1020200940781</v>
      </c>
      <c r="F683" t="s">
        <v>8214</v>
      </c>
      <c r="G683">
        <v>2</v>
      </c>
      <c r="H683" t="s">
        <v>9692</v>
      </c>
      <c r="I683" t="s">
        <v>9693</v>
      </c>
      <c r="J683" t="s">
        <v>9694</v>
      </c>
      <c r="K683" t="s">
        <v>8313</v>
      </c>
      <c r="L683" t="s">
        <v>8315</v>
      </c>
      <c r="M683" t="s">
        <v>1726</v>
      </c>
      <c r="N683" t="s">
        <v>414</v>
      </c>
    </row>
    <row r="684" spans="1:14" x14ac:dyDescent="0.25">
      <c r="A684">
        <v>228003351</v>
      </c>
      <c r="B684" t="s">
        <v>1762</v>
      </c>
      <c r="C684" t="s">
        <v>1763</v>
      </c>
      <c r="D684">
        <v>22801001</v>
      </c>
      <c r="E684">
        <v>1020200940814</v>
      </c>
      <c r="F684" t="s">
        <v>8214</v>
      </c>
      <c r="G684">
        <v>1</v>
      </c>
      <c r="H684" t="s">
        <v>9695</v>
      </c>
      <c r="I684" t="s">
        <v>9696</v>
      </c>
      <c r="J684" t="s">
        <v>9694</v>
      </c>
      <c r="K684" t="s">
        <v>8313</v>
      </c>
      <c r="L684" t="s">
        <v>8315</v>
      </c>
      <c r="M684" t="s">
        <v>1764</v>
      </c>
      <c r="N684" t="s">
        <v>414</v>
      </c>
    </row>
    <row r="685" spans="1:14" x14ac:dyDescent="0.25">
      <c r="A685">
        <v>228003496</v>
      </c>
      <c r="B685" t="s">
        <v>1715</v>
      </c>
      <c r="C685" t="s">
        <v>1716</v>
      </c>
      <c r="D685">
        <v>22801001</v>
      </c>
      <c r="E685">
        <v>1020200940924</v>
      </c>
      <c r="F685" t="s">
        <v>8214</v>
      </c>
      <c r="G685">
        <v>1</v>
      </c>
      <c r="H685" t="s">
        <v>9697</v>
      </c>
      <c r="I685" t="s">
        <v>9698</v>
      </c>
      <c r="J685" t="s">
        <v>9694</v>
      </c>
      <c r="K685" t="s">
        <v>8313</v>
      </c>
      <c r="L685" t="s">
        <v>8315</v>
      </c>
      <c r="M685" t="s">
        <v>1717</v>
      </c>
      <c r="N685" t="s">
        <v>414</v>
      </c>
    </row>
    <row r="686" spans="1:14" x14ac:dyDescent="0.25">
      <c r="A686">
        <v>228003506</v>
      </c>
      <c r="B686" t="s">
        <v>1750</v>
      </c>
      <c r="C686" t="s">
        <v>1751</v>
      </c>
      <c r="D686">
        <v>22801001</v>
      </c>
      <c r="E686">
        <v>1020200943157</v>
      </c>
      <c r="F686" t="s">
        <v>8214</v>
      </c>
      <c r="G686">
        <v>0</v>
      </c>
      <c r="H686" t="s">
        <v>9699</v>
      </c>
      <c r="I686" t="s">
        <v>9664</v>
      </c>
      <c r="J686" t="s">
        <v>9694</v>
      </c>
      <c r="K686" t="s">
        <v>8313</v>
      </c>
      <c r="L686" t="s">
        <v>8315</v>
      </c>
      <c r="M686" t="s">
        <v>1752</v>
      </c>
      <c r="N686" t="s">
        <v>414</v>
      </c>
    </row>
    <row r="687" spans="1:14" x14ac:dyDescent="0.25">
      <c r="A687">
        <v>228003513</v>
      </c>
      <c r="B687" t="s">
        <v>8253</v>
      </c>
      <c r="C687" t="s">
        <v>1748</v>
      </c>
      <c r="D687">
        <v>22801001</v>
      </c>
      <c r="E687">
        <v>1020200942145</v>
      </c>
      <c r="F687" t="s">
        <v>8214</v>
      </c>
      <c r="G687">
        <v>1</v>
      </c>
      <c r="H687" t="s">
        <v>9700</v>
      </c>
      <c r="I687" t="s">
        <v>8482</v>
      </c>
      <c r="J687" t="s">
        <v>9694</v>
      </c>
      <c r="K687" t="s">
        <v>8313</v>
      </c>
      <c r="L687" t="s">
        <v>8315</v>
      </c>
      <c r="M687" t="s">
        <v>1749</v>
      </c>
      <c r="N687" t="s">
        <v>414</v>
      </c>
    </row>
    <row r="688" spans="1:14" x14ac:dyDescent="0.25">
      <c r="A688">
        <v>228003545</v>
      </c>
      <c r="B688" t="s">
        <v>1727</v>
      </c>
      <c r="C688" t="s">
        <v>1728</v>
      </c>
      <c r="D688">
        <v>22801001</v>
      </c>
      <c r="E688">
        <v>1020200942156</v>
      </c>
      <c r="F688" t="s">
        <v>8214</v>
      </c>
      <c r="G688">
        <v>2</v>
      </c>
      <c r="H688" t="s">
        <v>9701</v>
      </c>
      <c r="I688" t="s">
        <v>9702</v>
      </c>
      <c r="J688" t="s">
        <v>9694</v>
      </c>
      <c r="K688" t="s">
        <v>8313</v>
      </c>
      <c r="L688" t="s">
        <v>8315</v>
      </c>
      <c r="M688" t="s">
        <v>1729</v>
      </c>
      <c r="N688" t="s">
        <v>414</v>
      </c>
    </row>
    <row r="689" spans="1:14" x14ac:dyDescent="0.25">
      <c r="A689">
        <v>228003714</v>
      </c>
      <c r="B689" t="s">
        <v>1753</v>
      </c>
      <c r="C689" t="s">
        <v>1754</v>
      </c>
      <c r="D689">
        <v>22801001</v>
      </c>
      <c r="E689">
        <v>1020200940605</v>
      </c>
      <c r="F689" t="s">
        <v>8214</v>
      </c>
      <c r="G689">
        <v>0</v>
      </c>
      <c r="H689" t="s">
        <v>9703</v>
      </c>
      <c r="I689" t="s">
        <v>9704</v>
      </c>
      <c r="J689" t="s">
        <v>9061</v>
      </c>
      <c r="K689" t="s">
        <v>8313</v>
      </c>
      <c r="L689" t="s">
        <v>8315</v>
      </c>
      <c r="M689" t="s">
        <v>1755</v>
      </c>
      <c r="N689" t="s">
        <v>321</v>
      </c>
    </row>
    <row r="690" spans="1:14" x14ac:dyDescent="0.25">
      <c r="A690">
        <v>228005013</v>
      </c>
      <c r="B690" t="s">
        <v>1756</v>
      </c>
      <c r="C690" t="s">
        <v>1757</v>
      </c>
      <c r="D690">
        <v>22801001</v>
      </c>
      <c r="E690">
        <v>1060228009005</v>
      </c>
      <c r="F690" t="s">
        <v>8214</v>
      </c>
      <c r="G690">
        <v>0</v>
      </c>
      <c r="H690" t="s">
        <v>9705</v>
      </c>
      <c r="I690" t="s">
        <v>9706</v>
      </c>
      <c r="J690" t="s">
        <v>9346</v>
      </c>
      <c r="K690" t="s">
        <v>8313</v>
      </c>
      <c r="L690" t="s">
        <v>8315</v>
      </c>
      <c r="M690" t="s">
        <v>1758</v>
      </c>
      <c r="N690" t="s">
        <v>321</v>
      </c>
    </row>
    <row r="691" spans="1:14" x14ac:dyDescent="0.25">
      <c r="A691">
        <v>228995314</v>
      </c>
      <c r="B691" t="s">
        <v>1706</v>
      </c>
      <c r="C691" t="s">
        <v>1707</v>
      </c>
      <c r="D691">
        <v>22801001</v>
      </c>
      <c r="E691">
        <v>1180280030402</v>
      </c>
      <c r="F691" t="s">
        <v>8214</v>
      </c>
      <c r="G691">
        <v>0</v>
      </c>
      <c r="H691" t="s">
        <v>9707</v>
      </c>
      <c r="I691" t="s">
        <v>8762</v>
      </c>
      <c r="J691" t="s">
        <v>9708</v>
      </c>
      <c r="K691" t="s">
        <v>8313</v>
      </c>
      <c r="L691" t="s">
        <v>8315</v>
      </c>
      <c r="M691" t="s">
        <v>1708</v>
      </c>
      <c r="N691" t="s">
        <v>321</v>
      </c>
    </row>
    <row r="692" spans="1:14" x14ac:dyDescent="0.25">
      <c r="A692">
        <v>229006884</v>
      </c>
      <c r="B692" t="s">
        <v>5481</v>
      </c>
      <c r="C692" t="s">
        <v>5482</v>
      </c>
      <c r="D692">
        <v>22901001</v>
      </c>
      <c r="E692">
        <v>1020200976069</v>
      </c>
      <c r="F692" t="s">
        <v>8214</v>
      </c>
      <c r="G692">
        <v>0</v>
      </c>
      <c r="H692" t="s">
        <v>9709</v>
      </c>
      <c r="I692" t="s">
        <v>9259</v>
      </c>
      <c r="J692" t="s">
        <v>9710</v>
      </c>
      <c r="K692" t="s">
        <v>8313</v>
      </c>
      <c r="L692" t="s">
        <v>8315</v>
      </c>
      <c r="M692" t="s">
        <v>5483</v>
      </c>
      <c r="N692" t="s">
        <v>566</v>
      </c>
    </row>
    <row r="693" spans="1:14" x14ac:dyDescent="0.25">
      <c r="A693">
        <v>229006891</v>
      </c>
      <c r="B693" t="s">
        <v>5490</v>
      </c>
      <c r="C693" t="s">
        <v>5491</v>
      </c>
      <c r="D693">
        <v>22901001</v>
      </c>
      <c r="E693">
        <v>1020200976905</v>
      </c>
      <c r="F693" t="s">
        <v>8214</v>
      </c>
      <c r="G693">
        <v>0</v>
      </c>
      <c r="H693" t="s">
        <v>9711</v>
      </c>
      <c r="I693" t="s">
        <v>9250</v>
      </c>
      <c r="J693" t="s">
        <v>9712</v>
      </c>
      <c r="K693" t="s">
        <v>8313</v>
      </c>
      <c r="L693" t="s">
        <v>8315</v>
      </c>
      <c r="M693" t="s">
        <v>5492</v>
      </c>
      <c r="N693" t="s">
        <v>321</v>
      </c>
    </row>
    <row r="694" spans="1:14" x14ac:dyDescent="0.25">
      <c r="A694">
        <v>229006926</v>
      </c>
      <c r="B694" t="s">
        <v>5499</v>
      </c>
      <c r="C694" t="s">
        <v>5500</v>
      </c>
      <c r="D694">
        <v>22901001</v>
      </c>
      <c r="E694">
        <v>1020200976894</v>
      </c>
      <c r="F694" t="s">
        <v>8214</v>
      </c>
      <c r="G694">
        <v>3</v>
      </c>
      <c r="H694" t="s">
        <v>9713</v>
      </c>
      <c r="I694" t="s">
        <v>9042</v>
      </c>
      <c r="J694" t="s">
        <v>9714</v>
      </c>
      <c r="K694" t="s">
        <v>8313</v>
      </c>
      <c r="L694" t="s">
        <v>8315</v>
      </c>
      <c r="M694" t="s">
        <v>5501</v>
      </c>
      <c r="N694" t="s">
        <v>321</v>
      </c>
    </row>
    <row r="695" spans="1:14" x14ac:dyDescent="0.25">
      <c r="A695">
        <v>229006958</v>
      </c>
      <c r="B695" t="s">
        <v>5430</v>
      </c>
      <c r="C695" t="s">
        <v>5431</v>
      </c>
      <c r="D695">
        <v>22901001</v>
      </c>
      <c r="E695">
        <v>1020200976366</v>
      </c>
      <c r="F695" t="s">
        <v>8214</v>
      </c>
      <c r="G695">
        <v>1</v>
      </c>
      <c r="H695" t="s">
        <v>9715</v>
      </c>
      <c r="I695" t="s">
        <v>8389</v>
      </c>
      <c r="J695" t="s">
        <v>9714</v>
      </c>
      <c r="K695" t="s">
        <v>8313</v>
      </c>
      <c r="L695" t="s">
        <v>8315</v>
      </c>
      <c r="M695" t="s">
        <v>5432</v>
      </c>
      <c r="N695" t="s">
        <v>321</v>
      </c>
    </row>
    <row r="696" spans="1:14" x14ac:dyDescent="0.25">
      <c r="A696">
        <v>229006965</v>
      </c>
      <c r="B696" t="s">
        <v>6636</v>
      </c>
      <c r="C696" t="s">
        <v>6637</v>
      </c>
      <c r="D696">
        <v>22901001</v>
      </c>
      <c r="E696">
        <v>1020200975728</v>
      </c>
      <c r="F696" t="s">
        <v>8214</v>
      </c>
      <c r="G696">
        <v>1</v>
      </c>
      <c r="H696" t="s">
        <v>9716</v>
      </c>
      <c r="I696" t="s">
        <v>9717</v>
      </c>
      <c r="J696" t="s">
        <v>9718</v>
      </c>
      <c r="K696" t="s">
        <v>8313</v>
      </c>
      <c r="L696" t="s">
        <v>8315</v>
      </c>
      <c r="M696" t="s">
        <v>6638</v>
      </c>
      <c r="N696" t="s">
        <v>657</v>
      </c>
    </row>
    <row r="697" spans="1:14" x14ac:dyDescent="0.25">
      <c r="A697">
        <v>229006972</v>
      </c>
      <c r="B697" t="s">
        <v>5451</v>
      </c>
      <c r="C697" t="s">
        <v>5452</v>
      </c>
      <c r="D697">
        <v>22901001</v>
      </c>
      <c r="E697">
        <v>1020200976102</v>
      </c>
      <c r="F697" t="s">
        <v>8214</v>
      </c>
      <c r="G697">
        <v>3</v>
      </c>
      <c r="H697" t="s">
        <v>9719</v>
      </c>
      <c r="I697" t="s">
        <v>8521</v>
      </c>
      <c r="J697" t="s">
        <v>9131</v>
      </c>
      <c r="K697" t="s">
        <v>8313</v>
      </c>
      <c r="L697" t="s">
        <v>8315</v>
      </c>
      <c r="M697" t="s">
        <v>5453</v>
      </c>
      <c r="N697" t="s">
        <v>321</v>
      </c>
    </row>
    <row r="698" spans="1:14" x14ac:dyDescent="0.25">
      <c r="A698">
        <v>229007006</v>
      </c>
      <c r="B698" t="s">
        <v>5436</v>
      </c>
      <c r="C698" t="s">
        <v>5437</v>
      </c>
      <c r="D698">
        <v>22901001</v>
      </c>
      <c r="E698">
        <v>1020200976047</v>
      </c>
      <c r="F698" t="s">
        <v>8214</v>
      </c>
      <c r="G698">
        <v>1</v>
      </c>
      <c r="H698" t="s">
        <v>9720</v>
      </c>
      <c r="I698" t="s">
        <v>8910</v>
      </c>
      <c r="J698" t="s">
        <v>9721</v>
      </c>
      <c r="K698" t="s">
        <v>8313</v>
      </c>
      <c r="L698" t="s">
        <v>8315</v>
      </c>
      <c r="M698" t="s">
        <v>5438</v>
      </c>
      <c r="N698" t="s">
        <v>321</v>
      </c>
    </row>
    <row r="699" spans="1:14" x14ac:dyDescent="0.25">
      <c r="A699">
        <v>229007013</v>
      </c>
      <c r="B699" t="s">
        <v>5472</v>
      </c>
      <c r="C699" t="s">
        <v>5473</v>
      </c>
      <c r="D699">
        <v>22901001</v>
      </c>
      <c r="E699">
        <v>1020200976377</v>
      </c>
      <c r="F699" t="s">
        <v>8214</v>
      </c>
      <c r="G699">
        <v>0</v>
      </c>
      <c r="H699" t="s">
        <v>9722</v>
      </c>
      <c r="I699" t="s">
        <v>9723</v>
      </c>
      <c r="J699" t="s">
        <v>9724</v>
      </c>
      <c r="K699" t="s">
        <v>8313</v>
      </c>
      <c r="L699" t="s">
        <v>8315</v>
      </c>
      <c r="M699" t="s">
        <v>5474</v>
      </c>
      <c r="N699" t="s">
        <v>321</v>
      </c>
    </row>
    <row r="700" spans="1:14" x14ac:dyDescent="0.25">
      <c r="A700">
        <v>229007020</v>
      </c>
      <c r="B700" t="s">
        <v>5460</v>
      </c>
      <c r="C700" t="s">
        <v>5461</v>
      </c>
      <c r="D700">
        <v>22901001</v>
      </c>
      <c r="E700">
        <v>1020200975717</v>
      </c>
      <c r="F700" t="s">
        <v>8214</v>
      </c>
      <c r="G700">
        <v>0</v>
      </c>
      <c r="H700" t="s">
        <v>9725</v>
      </c>
      <c r="I700" t="s">
        <v>9726</v>
      </c>
      <c r="J700" t="s">
        <v>9583</v>
      </c>
      <c r="K700" t="s">
        <v>8313</v>
      </c>
      <c r="L700" t="s">
        <v>8315</v>
      </c>
      <c r="M700" t="s">
        <v>5462</v>
      </c>
      <c r="N700" t="s">
        <v>321</v>
      </c>
    </row>
    <row r="701" spans="1:14" x14ac:dyDescent="0.25">
      <c r="A701">
        <v>229007045</v>
      </c>
      <c r="B701" t="s">
        <v>5448</v>
      </c>
      <c r="C701" t="s">
        <v>5449</v>
      </c>
      <c r="D701">
        <v>22901001</v>
      </c>
      <c r="E701">
        <v>1020200976960</v>
      </c>
      <c r="F701" t="s">
        <v>8214</v>
      </c>
      <c r="G701">
        <v>0</v>
      </c>
      <c r="H701" t="s">
        <v>9727</v>
      </c>
      <c r="I701" t="s">
        <v>8646</v>
      </c>
      <c r="J701" t="s">
        <v>8798</v>
      </c>
      <c r="K701" t="s">
        <v>8313</v>
      </c>
      <c r="L701" t="s">
        <v>8315</v>
      </c>
      <c r="M701" t="s">
        <v>5450</v>
      </c>
      <c r="N701" t="s">
        <v>321</v>
      </c>
    </row>
    <row r="702" spans="1:14" x14ac:dyDescent="0.25">
      <c r="A702">
        <v>229007052</v>
      </c>
      <c r="B702" t="s">
        <v>5478</v>
      </c>
      <c r="C702" t="s">
        <v>5479</v>
      </c>
      <c r="D702">
        <v>22901001</v>
      </c>
      <c r="E702">
        <v>1020200975960</v>
      </c>
      <c r="F702" t="s">
        <v>8214</v>
      </c>
      <c r="G702">
        <v>0</v>
      </c>
      <c r="H702" t="s">
        <v>9728</v>
      </c>
      <c r="I702" t="s">
        <v>9729</v>
      </c>
      <c r="J702" t="s">
        <v>9730</v>
      </c>
      <c r="K702" t="s">
        <v>8313</v>
      </c>
      <c r="L702" t="s">
        <v>8315</v>
      </c>
      <c r="M702" t="s">
        <v>5480</v>
      </c>
      <c r="N702" t="s">
        <v>321</v>
      </c>
    </row>
    <row r="703" spans="1:14" x14ac:dyDescent="0.25">
      <c r="A703">
        <v>229007077</v>
      </c>
      <c r="B703" t="s">
        <v>5487</v>
      </c>
      <c r="C703" t="s">
        <v>5488</v>
      </c>
      <c r="D703">
        <v>22901001</v>
      </c>
      <c r="E703">
        <v>1020200976058</v>
      </c>
      <c r="F703" t="s">
        <v>8214</v>
      </c>
      <c r="G703">
        <v>0</v>
      </c>
      <c r="H703" t="s">
        <v>9731</v>
      </c>
      <c r="I703" t="s">
        <v>9340</v>
      </c>
      <c r="J703" t="s">
        <v>9732</v>
      </c>
      <c r="K703" t="s">
        <v>8313</v>
      </c>
      <c r="L703" t="s">
        <v>8315</v>
      </c>
      <c r="M703" t="s">
        <v>5489</v>
      </c>
      <c r="N703" t="s">
        <v>321</v>
      </c>
    </row>
    <row r="704" spans="1:14" x14ac:dyDescent="0.25">
      <c r="A704">
        <v>229007091</v>
      </c>
      <c r="B704" t="s">
        <v>5484</v>
      </c>
      <c r="C704" t="s">
        <v>5485</v>
      </c>
      <c r="D704">
        <v>22901001</v>
      </c>
      <c r="E704">
        <v>1020200975508</v>
      </c>
      <c r="F704" t="s">
        <v>8214</v>
      </c>
      <c r="G704">
        <v>2</v>
      </c>
      <c r="H704" t="s">
        <v>9733</v>
      </c>
      <c r="I704" t="s">
        <v>9266</v>
      </c>
      <c r="J704" t="s">
        <v>9734</v>
      </c>
      <c r="K704" t="s">
        <v>8313</v>
      </c>
      <c r="L704" t="s">
        <v>8315</v>
      </c>
      <c r="M704" t="s">
        <v>5486</v>
      </c>
      <c r="N704" t="s">
        <v>657</v>
      </c>
    </row>
    <row r="705" spans="1:14" x14ac:dyDescent="0.25">
      <c r="A705">
        <v>229007119</v>
      </c>
      <c r="B705" t="s">
        <v>5475</v>
      </c>
      <c r="C705" t="s">
        <v>5476</v>
      </c>
      <c r="D705">
        <v>22901001</v>
      </c>
      <c r="E705">
        <v>1020200975959</v>
      </c>
      <c r="F705" t="s">
        <v>8214</v>
      </c>
      <c r="G705">
        <v>2</v>
      </c>
      <c r="H705" t="s">
        <v>9735</v>
      </c>
      <c r="I705" t="s">
        <v>9736</v>
      </c>
      <c r="J705" t="s">
        <v>9737</v>
      </c>
      <c r="K705" t="s">
        <v>8313</v>
      </c>
      <c r="L705" t="s">
        <v>8315</v>
      </c>
      <c r="M705" t="s">
        <v>5477</v>
      </c>
      <c r="N705" t="s">
        <v>321</v>
      </c>
    </row>
    <row r="706" spans="1:14" x14ac:dyDescent="0.25">
      <c r="A706">
        <v>229007133</v>
      </c>
      <c r="B706" t="s">
        <v>5442</v>
      </c>
      <c r="C706" t="s">
        <v>5443</v>
      </c>
      <c r="D706">
        <v>22901001</v>
      </c>
      <c r="E706">
        <v>1020200976223</v>
      </c>
      <c r="F706" t="s">
        <v>8214</v>
      </c>
      <c r="G706">
        <v>0</v>
      </c>
      <c r="H706" t="s">
        <v>9738</v>
      </c>
      <c r="I706" t="s">
        <v>9739</v>
      </c>
      <c r="J706" t="s">
        <v>9322</v>
      </c>
      <c r="K706" t="s">
        <v>8313</v>
      </c>
      <c r="L706" t="s">
        <v>8315</v>
      </c>
      <c r="M706" t="s">
        <v>5444</v>
      </c>
      <c r="N706" t="s">
        <v>321</v>
      </c>
    </row>
    <row r="707" spans="1:14" x14ac:dyDescent="0.25">
      <c r="A707">
        <v>229007165</v>
      </c>
      <c r="B707" t="s">
        <v>5505</v>
      </c>
      <c r="C707" t="s">
        <v>5506</v>
      </c>
      <c r="D707">
        <v>22901001</v>
      </c>
      <c r="E707">
        <v>1020200976696</v>
      </c>
      <c r="F707" t="s">
        <v>8214</v>
      </c>
      <c r="G707">
        <v>0</v>
      </c>
      <c r="H707" t="s">
        <v>9740</v>
      </c>
      <c r="I707" t="s">
        <v>9741</v>
      </c>
      <c r="J707" t="s">
        <v>9742</v>
      </c>
      <c r="K707" t="s">
        <v>8313</v>
      </c>
      <c r="L707" t="s">
        <v>8315</v>
      </c>
      <c r="M707" t="s">
        <v>5507</v>
      </c>
      <c r="N707" t="s">
        <v>321</v>
      </c>
    </row>
    <row r="708" spans="1:14" x14ac:dyDescent="0.25">
      <c r="A708">
        <v>229007172</v>
      </c>
      <c r="B708" t="s">
        <v>5445</v>
      </c>
      <c r="C708" t="s">
        <v>5446</v>
      </c>
      <c r="D708">
        <v>22901001</v>
      </c>
      <c r="E708">
        <v>1020200976619</v>
      </c>
      <c r="F708" t="s">
        <v>8214</v>
      </c>
      <c r="G708">
        <v>0</v>
      </c>
      <c r="H708" t="s">
        <v>9743</v>
      </c>
      <c r="I708" t="s">
        <v>8579</v>
      </c>
      <c r="J708" t="s">
        <v>9744</v>
      </c>
      <c r="K708" t="s">
        <v>8313</v>
      </c>
      <c r="L708" t="s">
        <v>8315</v>
      </c>
      <c r="M708" t="s">
        <v>5447</v>
      </c>
      <c r="N708" t="s">
        <v>566</v>
      </c>
    </row>
    <row r="709" spans="1:14" x14ac:dyDescent="0.25">
      <c r="A709">
        <v>229007180</v>
      </c>
      <c r="B709" t="s">
        <v>5463</v>
      </c>
      <c r="C709" t="s">
        <v>5464</v>
      </c>
      <c r="D709">
        <v>22901001</v>
      </c>
      <c r="E709">
        <v>1020200976003</v>
      </c>
      <c r="F709" t="s">
        <v>8214</v>
      </c>
      <c r="G709">
        <v>1</v>
      </c>
      <c r="H709" t="s">
        <v>9745</v>
      </c>
      <c r="I709" t="s">
        <v>8855</v>
      </c>
      <c r="J709" t="s">
        <v>9119</v>
      </c>
      <c r="K709" t="s">
        <v>8313</v>
      </c>
      <c r="L709" t="s">
        <v>8315</v>
      </c>
      <c r="M709" t="s">
        <v>5465</v>
      </c>
      <c r="N709" t="s">
        <v>566</v>
      </c>
    </row>
    <row r="710" spans="1:14" x14ac:dyDescent="0.25">
      <c r="A710">
        <v>229007197</v>
      </c>
      <c r="B710" t="s">
        <v>6630</v>
      </c>
      <c r="C710" t="s">
        <v>6631</v>
      </c>
      <c r="D710">
        <v>22901001</v>
      </c>
      <c r="E710">
        <v>1020200976344</v>
      </c>
      <c r="F710" t="s">
        <v>8214</v>
      </c>
      <c r="G710">
        <v>2</v>
      </c>
      <c r="H710" t="s">
        <v>9746</v>
      </c>
      <c r="I710" t="s">
        <v>9729</v>
      </c>
      <c r="J710" t="s">
        <v>8319</v>
      </c>
      <c r="K710" t="s">
        <v>8313</v>
      </c>
      <c r="L710" t="s">
        <v>8315</v>
      </c>
      <c r="M710" t="s">
        <v>6632</v>
      </c>
      <c r="N710" t="s">
        <v>321</v>
      </c>
    </row>
    <row r="711" spans="1:14" x14ac:dyDescent="0.25">
      <c r="A711">
        <v>229007214</v>
      </c>
      <c r="B711" t="s">
        <v>6620</v>
      </c>
      <c r="C711" t="s">
        <v>6621</v>
      </c>
      <c r="D711">
        <v>22901001</v>
      </c>
      <c r="E711">
        <v>1020200977609</v>
      </c>
      <c r="F711" t="s">
        <v>8214</v>
      </c>
      <c r="G711">
        <v>0</v>
      </c>
      <c r="H711" t="s">
        <v>9747</v>
      </c>
      <c r="I711" t="s">
        <v>9748</v>
      </c>
      <c r="J711" t="s">
        <v>9749</v>
      </c>
      <c r="K711" t="s">
        <v>8313</v>
      </c>
      <c r="L711" t="s">
        <v>8315</v>
      </c>
      <c r="M711" t="s">
        <v>6622</v>
      </c>
      <c r="N711" t="s">
        <v>321</v>
      </c>
    </row>
    <row r="712" spans="1:14" x14ac:dyDescent="0.25">
      <c r="A712">
        <v>229007616</v>
      </c>
      <c r="B712" t="s">
        <v>5454</v>
      </c>
      <c r="C712" t="s">
        <v>5455</v>
      </c>
      <c r="D712">
        <v>22901001</v>
      </c>
      <c r="E712">
        <v>1020200976289</v>
      </c>
      <c r="F712" t="s">
        <v>8214</v>
      </c>
      <c r="G712">
        <v>1</v>
      </c>
      <c r="H712" t="s">
        <v>9750</v>
      </c>
      <c r="I712" t="s">
        <v>8855</v>
      </c>
      <c r="J712" t="s">
        <v>9751</v>
      </c>
      <c r="K712" t="s">
        <v>8313</v>
      </c>
      <c r="L712" t="s">
        <v>8315</v>
      </c>
      <c r="M712" t="s">
        <v>5456</v>
      </c>
      <c r="N712" t="s">
        <v>549</v>
      </c>
    </row>
    <row r="713" spans="1:14" x14ac:dyDescent="0.25">
      <c r="A713">
        <v>229007630</v>
      </c>
      <c r="B713" t="s">
        <v>5496</v>
      </c>
      <c r="C713" t="s">
        <v>5497</v>
      </c>
      <c r="D713">
        <v>22901001</v>
      </c>
      <c r="E713">
        <v>1020200976839</v>
      </c>
      <c r="F713" t="s">
        <v>8214</v>
      </c>
      <c r="G713">
        <v>0</v>
      </c>
      <c r="H713" t="s">
        <v>9752</v>
      </c>
      <c r="I713" t="s">
        <v>8384</v>
      </c>
      <c r="J713" t="s">
        <v>9753</v>
      </c>
      <c r="K713" t="s">
        <v>8313</v>
      </c>
      <c r="L713" t="s">
        <v>8315</v>
      </c>
      <c r="M713" t="s">
        <v>5498</v>
      </c>
      <c r="N713" t="s">
        <v>414</v>
      </c>
    </row>
    <row r="714" spans="1:14" x14ac:dyDescent="0.25">
      <c r="A714">
        <v>229007849</v>
      </c>
      <c r="B714" t="s">
        <v>6633</v>
      </c>
      <c r="C714" t="s">
        <v>6634</v>
      </c>
      <c r="D714">
        <v>22901001</v>
      </c>
      <c r="E714">
        <v>1020200976180</v>
      </c>
      <c r="F714" t="s">
        <v>8214</v>
      </c>
      <c r="G714">
        <v>0</v>
      </c>
      <c r="H714" t="s">
        <v>9754</v>
      </c>
      <c r="I714" t="s">
        <v>9755</v>
      </c>
      <c r="J714" t="s">
        <v>8777</v>
      </c>
      <c r="K714" t="s">
        <v>8313</v>
      </c>
      <c r="L714" t="s">
        <v>8315</v>
      </c>
      <c r="M714" t="s">
        <v>6635</v>
      </c>
      <c r="N714" t="s">
        <v>321</v>
      </c>
    </row>
    <row r="715" spans="1:14" x14ac:dyDescent="0.25">
      <c r="A715">
        <v>229007895</v>
      </c>
      <c r="B715" t="s">
        <v>6617</v>
      </c>
      <c r="C715" t="s">
        <v>6618</v>
      </c>
      <c r="D715">
        <v>22901001</v>
      </c>
      <c r="E715">
        <v>1020200976465</v>
      </c>
      <c r="F715" t="s">
        <v>8214</v>
      </c>
      <c r="G715">
        <v>1</v>
      </c>
      <c r="H715" t="s">
        <v>9756</v>
      </c>
      <c r="I715" t="s">
        <v>8719</v>
      </c>
      <c r="J715" t="s">
        <v>8830</v>
      </c>
      <c r="K715" t="s">
        <v>8313</v>
      </c>
      <c r="L715" t="s">
        <v>8315</v>
      </c>
      <c r="M715" t="s">
        <v>6619</v>
      </c>
      <c r="N715" t="s">
        <v>321</v>
      </c>
    </row>
    <row r="716" spans="1:14" x14ac:dyDescent="0.25">
      <c r="A716">
        <v>229008271</v>
      </c>
      <c r="B716" t="s">
        <v>5439</v>
      </c>
      <c r="C716" t="s">
        <v>5440</v>
      </c>
      <c r="D716">
        <v>22901001</v>
      </c>
      <c r="E716">
        <v>1020200976432</v>
      </c>
      <c r="F716" t="s">
        <v>8214</v>
      </c>
      <c r="G716">
        <v>2</v>
      </c>
      <c r="H716" t="s">
        <v>9757</v>
      </c>
      <c r="I716" t="s">
        <v>9664</v>
      </c>
      <c r="J716" t="s">
        <v>9758</v>
      </c>
      <c r="K716" t="s">
        <v>8313</v>
      </c>
      <c r="L716" t="s">
        <v>8315</v>
      </c>
      <c r="M716" t="s">
        <v>5441</v>
      </c>
      <c r="N716" t="s">
        <v>1479</v>
      </c>
    </row>
    <row r="717" spans="1:14" x14ac:dyDescent="0.25">
      <c r="A717">
        <v>229008306</v>
      </c>
      <c r="B717" t="s">
        <v>5502</v>
      </c>
      <c r="C717" t="s">
        <v>5503</v>
      </c>
      <c r="D717">
        <v>22901001</v>
      </c>
      <c r="E717">
        <v>1020200975520</v>
      </c>
      <c r="F717" t="s">
        <v>8214</v>
      </c>
      <c r="G717">
        <v>0</v>
      </c>
      <c r="H717" t="s">
        <v>9759</v>
      </c>
      <c r="I717" t="s">
        <v>9760</v>
      </c>
      <c r="J717" t="s">
        <v>9761</v>
      </c>
      <c r="K717" t="s">
        <v>8313</v>
      </c>
      <c r="L717" t="s">
        <v>8315</v>
      </c>
      <c r="M717" t="s">
        <v>5504</v>
      </c>
      <c r="N717" t="s">
        <v>414</v>
      </c>
    </row>
    <row r="718" spans="1:14" x14ac:dyDescent="0.25">
      <c r="A718">
        <v>229008338</v>
      </c>
      <c r="B718" t="s">
        <v>5457</v>
      </c>
      <c r="C718" t="s">
        <v>5458</v>
      </c>
      <c r="D718">
        <v>22901001</v>
      </c>
      <c r="E718">
        <v>1020200976201</v>
      </c>
      <c r="F718" t="s">
        <v>8214</v>
      </c>
      <c r="G718">
        <v>0</v>
      </c>
      <c r="H718" t="s">
        <v>9762</v>
      </c>
      <c r="I718" t="s">
        <v>8440</v>
      </c>
      <c r="J718" t="s">
        <v>9761</v>
      </c>
      <c r="K718" t="s">
        <v>8440</v>
      </c>
      <c r="L718" t="s">
        <v>8416</v>
      </c>
      <c r="M718" t="s">
        <v>5459</v>
      </c>
      <c r="N718" t="s">
        <v>414</v>
      </c>
    </row>
    <row r="719" spans="1:14" x14ac:dyDescent="0.25">
      <c r="A719">
        <v>229008345</v>
      </c>
      <c r="B719" t="s">
        <v>5469</v>
      </c>
      <c r="C719" t="s">
        <v>5470</v>
      </c>
      <c r="D719">
        <v>22901001</v>
      </c>
      <c r="E719">
        <v>1020200975816</v>
      </c>
      <c r="F719" t="s">
        <v>8214</v>
      </c>
      <c r="G719">
        <v>1</v>
      </c>
      <c r="H719" t="s">
        <v>9763</v>
      </c>
      <c r="I719" t="s">
        <v>9764</v>
      </c>
      <c r="J719" t="s">
        <v>9761</v>
      </c>
      <c r="K719" t="s">
        <v>8313</v>
      </c>
      <c r="L719" t="s">
        <v>8315</v>
      </c>
      <c r="M719" t="s">
        <v>5471</v>
      </c>
      <c r="N719" t="s">
        <v>414</v>
      </c>
    </row>
    <row r="720" spans="1:14" x14ac:dyDescent="0.25">
      <c r="A720">
        <v>229008352</v>
      </c>
      <c r="B720" t="s">
        <v>5466</v>
      </c>
      <c r="C720" t="s">
        <v>5467</v>
      </c>
      <c r="D720">
        <v>22901001</v>
      </c>
      <c r="E720">
        <v>1020200975772</v>
      </c>
      <c r="F720" t="s">
        <v>8214</v>
      </c>
      <c r="G720">
        <v>1</v>
      </c>
      <c r="H720" t="s">
        <v>9765</v>
      </c>
      <c r="I720" t="s">
        <v>8502</v>
      </c>
      <c r="J720" t="s">
        <v>9761</v>
      </c>
      <c r="K720" t="s">
        <v>8502</v>
      </c>
      <c r="L720" t="s">
        <v>8416</v>
      </c>
      <c r="M720" t="s">
        <v>5468</v>
      </c>
      <c r="N720" t="s">
        <v>3142</v>
      </c>
    </row>
    <row r="721" spans="1:14" x14ac:dyDescent="0.25">
      <c r="A721">
        <v>229008539</v>
      </c>
      <c r="B721" t="s">
        <v>6611</v>
      </c>
      <c r="C721" t="s">
        <v>6612</v>
      </c>
      <c r="D721">
        <v>22901001</v>
      </c>
      <c r="E721">
        <v>1020200977356</v>
      </c>
      <c r="F721" t="s">
        <v>8214</v>
      </c>
      <c r="G721">
        <v>3</v>
      </c>
      <c r="H721" t="s">
        <v>9766</v>
      </c>
      <c r="I721" t="s">
        <v>8440</v>
      </c>
      <c r="J721" t="s">
        <v>8814</v>
      </c>
      <c r="K721" t="s">
        <v>8313</v>
      </c>
      <c r="L721" t="s">
        <v>8315</v>
      </c>
      <c r="M721" t="s">
        <v>6613</v>
      </c>
      <c r="N721" t="s">
        <v>414</v>
      </c>
    </row>
    <row r="722" spans="1:14" x14ac:dyDescent="0.25">
      <c r="A722">
        <v>229008715</v>
      </c>
      <c r="B722" t="s">
        <v>5433</v>
      </c>
      <c r="C722" t="s">
        <v>5434</v>
      </c>
      <c r="D722">
        <v>22901001</v>
      </c>
      <c r="E722">
        <v>1020200976179</v>
      </c>
      <c r="F722" t="s">
        <v>8214</v>
      </c>
      <c r="G722">
        <v>1</v>
      </c>
      <c r="H722" t="s">
        <v>9767</v>
      </c>
      <c r="I722" t="s">
        <v>8433</v>
      </c>
      <c r="J722" t="s">
        <v>9730</v>
      </c>
      <c r="K722" t="s">
        <v>8313</v>
      </c>
      <c r="L722" t="s">
        <v>8315</v>
      </c>
      <c r="M722" t="s">
        <v>5435</v>
      </c>
      <c r="N722" t="s">
        <v>414</v>
      </c>
    </row>
    <row r="723" spans="1:14" x14ac:dyDescent="0.25">
      <c r="A723">
        <v>229009050</v>
      </c>
      <c r="B723" t="s">
        <v>6627</v>
      </c>
      <c r="C723" t="s">
        <v>6628</v>
      </c>
      <c r="D723">
        <v>22901001</v>
      </c>
      <c r="E723">
        <v>1020200977477</v>
      </c>
      <c r="F723" t="s">
        <v>8214</v>
      </c>
      <c r="G723">
        <v>0</v>
      </c>
      <c r="H723" t="s">
        <v>9768</v>
      </c>
      <c r="I723" t="s">
        <v>9769</v>
      </c>
      <c r="J723" t="s">
        <v>9770</v>
      </c>
      <c r="K723" t="s">
        <v>8313</v>
      </c>
      <c r="L723" t="s">
        <v>8315</v>
      </c>
      <c r="M723" t="s">
        <v>6629</v>
      </c>
      <c r="N723" t="s">
        <v>321</v>
      </c>
    </row>
    <row r="724" spans="1:14" x14ac:dyDescent="0.25">
      <c r="A724">
        <v>229010538</v>
      </c>
      <c r="B724" t="s">
        <v>6623</v>
      </c>
      <c r="C724" t="s">
        <v>6624</v>
      </c>
      <c r="D724">
        <v>22901001</v>
      </c>
      <c r="E724">
        <v>1060229004505</v>
      </c>
      <c r="F724" t="s">
        <v>8214</v>
      </c>
      <c r="G724">
        <v>0</v>
      </c>
      <c r="H724" t="s">
        <v>9747</v>
      </c>
      <c r="I724" t="s">
        <v>9771</v>
      </c>
      <c r="J724" t="s">
        <v>9772</v>
      </c>
      <c r="K724" t="s">
        <v>8313</v>
      </c>
      <c r="L724" t="s">
        <v>8315</v>
      </c>
      <c r="M724" t="s">
        <v>6625</v>
      </c>
      <c r="N724" t="s">
        <v>6626</v>
      </c>
    </row>
    <row r="725" spans="1:14" x14ac:dyDescent="0.25">
      <c r="A725">
        <v>229010792</v>
      </c>
      <c r="B725" t="s">
        <v>5493</v>
      </c>
      <c r="C725" t="s">
        <v>5494</v>
      </c>
      <c r="D725">
        <v>22901001</v>
      </c>
      <c r="E725">
        <v>1060229005044</v>
      </c>
      <c r="F725" t="s">
        <v>8214</v>
      </c>
      <c r="G725">
        <v>0</v>
      </c>
      <c r="H725" t="s">
        <v>9773</v>
      </c>
      <c r="I725" t="s">
        <v>8706</v>
      </c>
      <c r="J725" t="s">
        <v>9774</v>
      </c>
      <c r="K725" t="s">
        <v>8313</v>
      </c>
      <c r="L725" t="s">
        <v>8315</v>
      </c>
      <c r="M725" t="s">
        <v>5495</v>
      </c>
      <c r="N725" t="s">
        <v>321</v>
      </c>
    </row>
    <row r="726" spans="1:14" x14ac:dyDescent="0.25">
      <c r="A726">
        <v>229012172</v>
      </c>
      <c r="B726" t="s">
        <v>6614</v>
      </c>
      <c r="C726" t="s">
        <v>6615</v>
      </c>
      <c r="D726">
        <v>22901001</v>
      </c>
      <c r="E726">
        <v>1080272003822</v>
      </c>
      <c r="F726" t="s">
        <v>8214</v>
      </c>
      <c r="G726">
        <v>2</v>
      </c>
      <c r="H726" t="s">
        <v>9775</v>
      </c>
      <c r="I726" t="s">
        <v>9154</v>
      </c>
      <c r="J726" t="s">
        <v>9776</v>
      </c>
      <c r="K726" t="s">
        <v>8313</v>
      </c>
      <c r="L726" t="s">
        <v>8315</v>
      </c>
      <c r="M726" t="s">
        <v>6616</v>
      </c>
      <c r="N726" t="s">
        <v>414</v>
      </c>
    </row>
    <row r="727" spans="1:14" x14ac:dyDescent="0.25">
      <c r="A727">
        <v>230002034</v>
      </c>
      <c r="B727" t="s">
        <v>1783</v>
      </c>
      <c r="C727" t="s">
        <v>1784</v>
      </c>
      <c r="D727">
        <v>23001001</v>
      </c>
      <c r="E727">
        <v>1020201203934</v>
      </c>
      <c r="F727" t="s">
        <v>8214</v>
      </c>
      <c r="G727">
        <v>1</v>
      </c>
      <c r="H727" t="s">
        <v>9777</v>
      </c>
      <c r="I727" t="s">
        <v>8744</v>
      </c>
      <c r="J727" t="s">
        <v>8677</v>
      </c>
      <c r="K727" t="s">
        <v>8313</v>
      </c>
      <c r="L727" t="s">
        <v>8315</v>
      </c>
      <c r="M727" t="s">
        <v>1785</v>
      </c>
      <c r="N727" t="s">
        <v>321</v>
      </c>
    </row>
    <row r="728" spans="1:14" x14ac:dyDescent="0.25">
      <c r="A728">
        <v>230002041</v>
      </c>
      <c r="B728" t="s">
        <v>5516</v>
      </c>
      <c r="C728" t="s">
        <v>5517</v>
      </c>
      <c r="D728">
        <v>23001001</v>
      </c>
      <c r="E728">
        <v>1020201203637</v>
      </c>
      <c r="F728" t="s">
        <v>8214</v>
      </c>
      <c r="G728">
        <v>0</v>
      </c>
      <c r="H728" t="s">
        <v>9778</v>
      </c>
      <c r="I728" t="s">
        <v>9018</v>
      </c>
      <c r="J728" t="s">
        <v>9779</v>
      </c>
      <c r="K728" t="s">
        <v>8313</v>
      </c>
      <c r="L728" t="s">
        <v>8315</v>
      </c>
      <c r="M728" t="s">
        <v>5518</v>
      </c>
      <c r="N728" t="s">
        <v>321</v>
      </c>
    </row>
    <row r="729" spans="1:14" x14ac:dyDescent="0.25">
      <c r="A729">
        <v>230002073</v>
      </c>
      <c r="B729" t="s">
        <v>1789</v>
      </c>
      <c r="C729" t="s">
        <v>1790</v>
      </c>
      <c r="D729">
        <v>23001001</v>
      </c>
      <c r="E729">
        <v>1020201203065</v>
      </c>
      <c r="F729" t="s">
        <v>8214</v>
      </c>
      <c r="G729">
        <v>0</v>
      </c>
      <c r="H729" t="s">
        <v>9780</v>
      </c>
      <c r="I729" t="s">
        <v>9781</v>
      </c>
      <c r="J729" t="s">
        <v>9782</v>
      </c>
      <c r="K729" t="s">
        <v>8313</v>
      </c>
      <c r="L729" t="s">
        <v>8315</v>
      </c>
      <c r="M729" t="s">
        <v>1791</v>
      </c>
      <c r="N729" t="s">
        <v>566</v>
      </c>
    </row>
    <row r="730" spans="1:14" x14ac:dyDescent="0.25">
      <c r="A730">
        <v>230002122</v>
      </c>
      <c r="B730" t="s">
        <v>1765</v>
      </c>
      <c r="C730" t="s">
        <v>1766</v>
      </c>
      <c r="D730">
        <v>23001001</v>
      </c>
      <c r="E730">
        <v>1020201203945</v>
      </c>
      <c r="F730" t="s">
        <v>8214</v>
      </c>
      <c r="G730">
        <v>0</v>
      </c>
      <c r="H730" t="s">
        <v>9783</v>
      </c>
      <c r="I730" t="s">
        <v>8744</v>
      </c>
      <c r="J730" t="s">
        <v>9094</v>
      </c>
      <c r="K730" t="s">
        <v>8313</v>
      </c>
      <c r="L730" t="s">
        <v>8315</v>
      </c>
      <c r="M730" t="s">
        <v>1767</v>
      </c>
      <c r="N730" t="s">
        <v>321</v>
      </c>
    </row>
    <row r="731" spans="1:14" x14ac:dyDescent="0.25">
      <c r="A731">
        <v>230002179</v>
      </c>
      <c r="B731" t="s">
        <v>1777</v>
      </c>
      <c r="C731" t="s">
        <v>1778</v>
      </c>
      <c r="D731">
        <v>23001001</v>
      </c>
      <c r="E731">
        <v>1020201203770</v>
      </c>
      <c r="F731" t="s">
        <v>8214</v>
      </c>
      <c r="G731">
        <v>5</v>
      </c>
      <c r="H731" t="s">
        <v>9784</v>
      </c>
      <c r="I731" t="s">
        <v>8744</v>
      </c>
      <c r="J731" t="s">
        <v>9785</v>
      </c>
      <c r="K731" t="s">
        <v>8313</v>
      </c>
      <c r="L731" t="s">
        <v>8315</v>
      </c>
      <c r="M731" t="s">
        <v>1779</v>
      </c>
      <c r="N731" t="s">
        <v>321</v>
      </c>
    </row>
    <row r="732" spans="1:14" x14ac:dyDescent="0.25">
      <c r="A732">
        <v>230002193</v>
      </c>
      <c r="B732" t="s">
        <v>1768</v>
      </c>
      <c r="C732" t="s">
        <v>1769</v>
      </c>
      <c r="D732">
        <v>23001001</v>
      </c>
      <c r="E732">
        <v>1020201203439</v>
      </c>
      <c r="F732" t="s">
        <v>8214</v>
      </c>
      <c r="G732">
        <v>0</v>
      </c>
      <c r="H732" t="s">
        <v>9786</v>
      </c>
      <c r="I732" t="s">
        <v>8760</v>
      </c>
      <c r="J732" t="s">
        <v>9094</v>
      </c>
      <c r="K732" t="s">
        <v>8313</v>
      </c>
      <c r="L732" t="s">
        <v>8315</v>
      </c>
      <c r="M732" t="s">
        <v>1770</v>
      </c>
      <c r="N732" t="s">
        <v>321</v>
      </c>
    </row>
    <row r="733" spans="1:14" x14ac:dyDescent="0.25">
      <c r="A733">
        <v>230002203</v>
      </c>
      <c r="B733" t="s">
        <v>1771</v>
      </c>
      <c r="C733" t="s">
        <v>1772</v>
      </c>
      <c r="D733">
        <v>23001001</v>
      </c>
      <c r="E733">
        <v>1020201203660</v>
      </c>
      <c r="F733" t="s">
        <v>8214</v>
      </c>
      <c r="G733">
        <v>1</v>
      </c>
      <c r="H733" t="s">
        <v>9787</v>
      </c>
      <c r="I733" t="s">
        <v>8744</v>
      </c>
      <c r="J733" t="s">
        <v>9785</v>
      </c>
      <c r="K733" t="s">
        <v>8313</v>
      </c>
      <c r="L733" t="s">
        <v>8315</v>
      </c>
      <c r="M733" t="s">
        <v>1773</v>
      </c>
      <c r="N733" t="s">
        <v>321</v>
      </c>
    </row>
    <row r="734" spans="1:14" x14ac:dyDescent="0.25">
      <c r="A734">
        <v>230002235</v>
      </c>
      <c r="B734" t="s">
        <v>1786</v>
      </c>
      <c r="C734" t="s">
        <v>1787</v>
      </c>
      <c r="D734">
        <v>23001001</v>
      </c>
      <c r="E734">
        <v>1020201203714</v>
      </c>
      <c r="F734" t="s">
        <v>8214</v>
      </c>
      <c r="G734">
        <v>0</v>
      </c>
      <c r="H734" t="s">
        <v>9788</v>
      </c>
      <c r="I734" t="s">
        <v>9781</v>
      </c>
      <c r="J734" t="s">
        <v>9789</v>
      </c>
      <c r="K734" t="s">
        <v>8313</v>
      </c>
      <c r="L734" t="s">
        <v>8315</v>
      </c>
      <c r="M734" t="s">
        <v>1788</v>
      </c>
      <c r="N734" t="s">
        <v>321</v>
      </c>
    </row>
    <row r="735" spans="1:14" x14ac:dyDescent="0.25">
      <c r="A735">
        <v>230002250</v>
      </c>
      <c r="B735" t="s">
        <v>1774</v>
      </c>
      <c r="C735" t="s">
        <v>1775</v>
      </c>
      <c r="D735">
        <v>23001001</v>
      </c>
      <c r="E735">
        <v>1020201203802</v>
      </c>
      <c r="F735" t="s">
        <v>8214</v>
      </c>
      <c r="G735">
        <v>1</v>
      </c>
      <c r="H735" t="s">
        <v>9790</v>
      </c>
      <c r="I735" t="s">
        <v>9636</v>
      </c>
      <c r="J735" t="s">
        <v>9791</v>
      </c>
      <c r="K735" t="s">
        <v>8313</v>
      </c>
      <c r="L735" t="s">
        <v>8315</v>
      </c>
      <c r="M735" t="s">
        <v>1776</v>
      </c>
      <c r="N735" t="s">
        <v>321</v>
      </c>
    </row>
    <row r="736" spans="1:14" x14ac:dyDescent="0.25">
      <c r="A736">
        <v>230002309</v>
      </c>
      <c r="B736" t="s">
        <v>5513</v>
      </c>
      <c r="C736" t="s">
        <v>5514</v>
      </c>
      <c r="D736">
        <v>23001001</v>
      </c>
      <c r="E736">
        <v>1020201203780</v>
      </c>
      <c r="F736" t="s">
        <v>8214</v>
      </c>
      <c r="G736">
        <v>1</v>
      </c>
      <c r="H736" t="s">
        <v>9792</v>
      </c>
      <c r="I736" t="s">
        <v>8744</v>
      </c>
      <c r="J736" t="s">
        <v>9793</v>
      </c>
      <c r="K736" t="s">
        <v>8313</v>
      </c>
      <c r="L736" t="s">
        <v>8315</v>
      </c>
      <c r="M736" t="s">
        <v>5515</v>
      </c>
      <c r="N736" t="s">
        <v>321</v>
      </c>
    </row>
    <row r="737" spans="1:14" x14ac:dyDescent="0.25">
      <c r="A737">
        <v>230002362</v>
      </c>
      <c r="B737" t="s">
        <v>1795</v>
      </c>
      <c r="C737" t="s">
        <v>1796</v>
      </c>
      <c r="D737">
        <v>23001001</v>
      </c>
      <c r="E737">
        <v>1020201203967</v>
      </c>
      <c r="F737" t="s">
        <v>8214</v>
      </c>
      <c r="G737">
        <v>2</v>
      </c>
      <c r="H737" t="s">
        <v>9794</v>
      </c>
      <c r="I737" t="s">
        <v>8744</v>
      </c>
      <c r="J737" t="s">
        <v>9795</v>
      </c>
      <c r="K737" t="s">
        <v>8313</v>
      </c>
      <c r="L737" t="s">
        <v>8315</v>
      </c>
      <c r="M737" t="s">
        <v>1797</v>
      </c>
      <c r="N737" t="s">
        <v>321</v>
      </c>
    </row>
    <row r="738" spans="1:14" x14ac:dyDescent="0.25">
      <c r="A738">
        <v>230002411</v>
      </c>
      <c r="B738" t="s">
        <v>5508</v>
      </c>
      <c r="C738" t="s">
        <v>5509</v>
      </c>
      <c r="D738">
        <v>23001001</v>
      </c>
      <c r="E738">
        <v>1020201203087</v>
      </c>
      <c r="F738" t="s">
        <v>8214</v>
      </c>
      <c r="G738">
        <v>0</v>
      </c>
      <c r="H738" t="s">
        <v>9796</v>
      </c>
      <c r="I738" t="s">
        <v>8324</v>
      </c>
      <c r="J738" t="s">
        <v>9797</v>
      </c>
      <c r="K738" t="s">
        <v>8313</v>
      </c>
      <c r="L738" t="s">
        <v>8315</v>
      </c>
      <c r="M738" t="s">
        <v>8254</v>
      </c>
      <c r="N738" t="s">
        <v>325</v>
      </c>
    </row>
    <row r="739" spans="1:14" x14ac:dyDescent="0.25">
      <c r="A739">
        <v>230002644</v>
      </c>
      <c r="B739" t="s">
        <v>6455</v>
      </c>
      <c r="C739" t="s">
        <v>6456</v>
      </c>
      <c r="D739">
        <v>23001001</v>
      </c>
      <c r="E739">
        <v>1020201203384</v>
      </c>
      <c r="F739" t="s">
        <v>8214</v>
      </c>
      <c r="G739">
        <v>0</v>
      </c>
      <c r="H739" t="s">
        <v>9798</v>
      </c>
      <c r="I739" t="s">
        <v>9702</v>
      </c>
      <c r="J739" t="s">
        <v>9426</v>
      </c>
      <c r="K739" t="s">
        <v>8313</v>
      </c>
      <c r="L739" t="s">
        <v>8315</v>
      </c>
      <c r="M739" t="s">
        <v>6457</v>
      </c>
      <c r="N739" t="s">
        <v>414</v>
      </c>
    </row>
    <row r="740" spans="1:14" x14ac:dyDescent="0.25">
      <c r="A740">
        <v>230002683</v>
      </c>
      <c r="B740" t="s">
        <v>1780</v>
      </c>
      <c r="C740" t="s">
        <v>1781</v>
      </c>
      <c r="D740">
        <v>23001001</v>
      </c>
      <c r="E740">
        <v>1020201203440</v>
      </c>
      <c r="F740" t="s">
        <v>8214</v>
      </c>
      <c r="G740">
        <v>0</v>
      </c>
      <c r="H740" t="s">
        <v>9799</v>
      </c>
      <c r="I740" t="s">
        <v>9800</v>
      </c>
      <c r="J740" t="s">
        <v>9801</v>
      </c>
      <c r="K740" t="s">
        <v>8313</v>
      </c>
      <c r="L740" t="s">
        <v>8315</v>
      </c>
      <c r="M740" t="s">
        <v>1782</v>
      </c>
      <c r="N740" t="s">
        <v>414</v>
      </c>
    </row>
    <row r="741" spans="1:14" x14ac:dyDescent="0.25">
      <c r="A741">
        <v>230002764</v>
      </c>
      <c r="B741" t="s">
        <v>1792</v>
      </c>
      <c r="C741" t="s">
        <v>1793</v>
      </c>
      <c r="D741">
        <v>23001001</v>
      </c>
      <c r="E741">
        <v>1020201203956</v>
      </c>
      <c r="F741" t="s">
        <v>8214</v>
      </c>
      <c r="G741">
        <v>0</v>
      </c>
      <c r="H741" t="s">
        <v>9802</v>
      </c>
      <c r="I741" t="s">
        <v>9803</v>
      </c>
      <c r="J741" t="s">
        <v>9426</v>
      </c>
      <c r="K741" t="s">
        <v>8313</v>
      </c>
      <c r="L741" t="s">
        <v>8315</v>
      </c>
      <c r="M741" t="s">
        <v>1794</v>
      </c>
      <c r="N741" t="s">
        <v>414</v>
      </c>
    </row>
    <row r="742" spans="1:14" x14ac:dyDescent="0.25">
      <c r="A742">
        <v>230002845</v>
      </c>
      <c r="B742" t="s">
        <v>6452</v>
      </c>
      <c r="C742" t="s">
        <v>6453</v>
      </c>
      <c r="D742">
        <v>23001001</v>
      </c>
      <c r="E742">
        <v>1020201204473</v>
      </c>
      <c r="F742" t="s">
        <v>8214</v>
      </c>
      <c r="G742">
        <v>0</v>
      </c>
      <c r="H742" t="s">
        <v>9804</v>
      </c>
      <c r="I742" t="s">
        <v>9702</v>
      </c>
      <c r="J742" t="s">
        <v>9426</v>
      </c>
      <c r="K742" t="s">
        <v>8313</v>
      </c>
      <c r="L742" t="s">
        <v>8315</v>
      </c>
      <c r="M742" t="s">
        <v>6454</v>
      </c>
      <c r="N742" t="s">
        <v>549</v>
      </c>
    </row>
    <row r="743" spans="1:14" x14ac:dyDescent="0.25">
      <c r="A743">
        <v>230003091</v>
      </c>
      <c r="B743" t="s">
        <v>6458</v>
      </c>
      <c r="C743" t="s">
        <v>6459</v>
      </c>
      <c r="D743">
        <v>23001001</v>
      </c>
      <c r="E743">
        <v>1020201203483</v>
      </c>
      <c r="F743" t="s">
        <v>8214</v>
      </c>
      <c r="G743">
        <v>3</v>
      </c>
      <c r="H743" t="s">
        <v>9805</v>
      </c>
      <c r="I743" t="s">
        <v>8744</v>
      </c>
      <c r="J743" t="s">
        <v>9806</v>
      </c>
      <c r="K743" t="s">
        <v>8313</v>
      </c>
      <c r="L743" t="s">
        <v>8315</v>
      </c>
      <c r="M743" t="s">
        <v>6460</v>
      </c>
      <c r="N743" t="s">
        <v>321</v>
      </c>
    </row>
    <row r="744" spans="1:14" x14ac:dyDescent="0.25">
      <c r="A744">
        <v>230003768</v>
      </c>
      <c r="B744" t="s">
        <v>5510</v>
      </c>
      <c r="C744" t="s">
        <v>5511</v>
      </c>
      <c r="D744">
        <v>23001001</v>
      </c>
      <c r="E744">
        <v>1060240000039</v>
      </c>
      <c r="F744" t="s">
        <v>8214</v>
      </c>
      <c r="G744">
        <v>0</v>
      </c>
      <c r="H744" t="s">
        <v>9807</v>
      </c>
      <c r="I744" t="s">
        <v>9154</v>
      </c>
      <c r="J744" t="s">
        <v>8596</v>
      </c>
      <c r="K744" t="s">
        <v>8313</v>
      </c>
      <c r="L744" t="s">
        <v>8315</v>
      </c>
      <c r="M744" t="s">
        <v>5512</v>
      </c>
      <c r="N744" t="s">
        <v>430</v>
      </c>
    </row>
    <row r="745" spans="1:14" x14ac:dyDescent="0.25">
      <c r="A745">
        <v>230005490</v>
      </c>
      <c r="B745" t="s">
        <v>6449</v>
      </c>
      <c r="C745" t="s">
        <v>6450</v>
      </c>
      <c r="D745">
        <v>23001001</v>
      </c>
      <c r="E745">
        <v>1130280051032</v>
      </c>
      <c r="F745" t="s">
        <v>8214</v>
      </c>
      <c r="G745">
        <v>0</v>
      </c>
      <c r="H745" t="s">
        <v>9808</v>
      </c>
      <c r="I745" t="s">
        <v>9636</v>
      </c>
      <c r="J745" t="s">
        <v>9809</v>
      </c>
      <c r="K745" t="s">
        <v>8313</v>
      </c>
      <c r="L745" t="s">
        <v>8315</v>
      </c>
      <c r="M745" t="s">
        <v>6451</v>
      </c>
      <c r="N745" t="s">
        <v>414</v>
      </c>
    </row>
    <row r="746" spans="1:14" x14ac:dyDescent="0.25">
      <c r="A746">
        <v>231004355</v>
      </c>
      <c r="B746" t="s">
        <v>1819</v>
      </c>
      <c r="C746" t="s">
        <v>1820</v>
      </c>
      <c r="D746">
        <v>23101001</v>
      </c>
      <c r="E746">
        <v>1020201012116</v>
      </c>
      <c r="F746" t="s">
        <v>8214</v>
      </c>
      <c r="G746">
        <v>1</v>
      </c>
      <c r="H746" t="s">
        <v>9810</v>
      </c>
      <c r="I746" t="s">
        <v>8998</v>
      </c>
      <c r="J746" t="s">
        <v>9732</v>
      </c>
      <c r="K746" t="s">
        <v>8313</v>
      </c>
      <c r="L746" t="s">
        <v>8315</v>
      </c>
      <c r="M746" t="s">
        <v>1821</v>
      </c>
      <c r="N746" t="s">
        <v>321</v>
      </c>
    </row>
    <row r="747" spans="1:14" x14ac:dyDescent="0.25">
      <c r="A747">
        <v>231004362</v>
      </c>
      <c r="B747" t="s">
        <v>1853</v>
      </c>
      <c r="C747" t="s">
        <v>1854</v>
      </c>
      <c r="D747">
        <v>23101001</v>
      </c>
      <c r="E747">
        <v>1020201012336</v>
      </c>
      <c r="F747" t="s">
        <v>8214</v>
      </c>
      <c r="G747">
        <v>0</v>
      </c>
      <c r="H747" t="s">
        <v>9811</v>
      </c>
      <c r="I747" t="s">
        <v>8998</v>
      </c>
      <c r="J747" t="s">
        <v>9732</v>
      </c>
      <c r="K747" t="s">
        <v>8313</v>
      </c>
      <c r="L747" t="s">
        <v>8315</v>
      </c>
      <c r="M747" t="s">
        <v>1855</v>
      </c>
      <c r="N747" t="s">
        <v>321</v>
      </c>
    </row>
    <row r="748" spans="1:14" x14ac:dyDescent="0.25">
      <c r="A748">
        <v>231004370</v>
      </c>
      <c r="B748" t="s">
        <v>1804</v>
      </c>
      <c r="C748" t="s">
        <v>1805</v>
      </c>
      <c r="D748">
        <v>23101001</v>
      </c>
      <c r="E748">
        <v>1020201011764</v>
      </c>
      <c r="F748" t="s">
        <v>8214</v>
      </c>
      <c r="G748">
        <v>0</v>
      </c>
      <c r="H748" t="s">
        <v>9812</v>
      </c>
      <c r="I748" t="s">
        <v>8941</v>
      </c>
      <c r="J748" t="s">
        <v>9732</v>
      </c>
      <c r="K748" t="s">
        <v>8313</v>
      </c>
      <c r="L748" t="s">
        <v>8315</v>
      </c>
      <c r="M748" t="s">
        <v>1806</v>
      </c>
      <c r="N748" t="s">
        <v>321</v>
      </c>
    </row>
    <row r="749" spans="1:14" x14ac:dyDescent="0.25">
      <c r="A749">
        <v>231004387</v>
      </c>
      <c r="B749" t="s">
        <v>1807</v>
      </c>
      <c r="C749" t="s">
        <v>1808</v>
      </c>
      <c r="D749">
        <v>23101001</v>
      </c>
      <c r="E749">
        <v>1020201011710</v>
      </c>
      <c r="F749" t="s">
        <v>8214</v>
      </c>
      <c r="G749">
        <v>1</v>
      </c>
      <c r="H749" t="s">
        <v>9813</v>
      </c>
      <c r="I749" t="s">
        <v>8998</v>
      </c>
      <c r="J749" t="s">
        <v>9732</v>
      </c>
      <c r="K749" t="s">
        <v>8313</v>
      </c>
      <c r="L749" t="s">
        <v>8315</v>
      </c>
      <c r="M749" t="s">
        <v>1809</v>
      </c>
      <c r="N749" t="s">
        <v>321</v>
      </c>
    </row>
    <row r="750" spans="1:14" x14ac:dyDescent="0.25">
      <c r="A750">
        <v>231004394</v>
      </c>
      <c r="B750" t="s">
        <v>1850</v>
      </c>
      <c r="C750" t="s">
        <v>1851</v>
      </c>
      <c r="D750">
        <v>23101001</v>
      </c>
      <c r="E750">
        <v>1020201012380</v>
      </c>
      <c r="F750" t="s">
        <v>8214</v>
      </c>
      <c r="G750">
        <v>0</v>
      </c>
      <c r="H750" t="s">
        <v>9814</v>
      </c>
      <c r="I750" t="s">
        <v>8510</v>
      </c>
      <c r="J750" t="s">
        <v>9732</v>
      </c>
      <c r="K750" t="s">
        <v>8313</v>
      </c>
      <c r="L750" t="s">
        <v>8315</v>
      </c>
      <c r="M750" t="s">
        <v>1852</v>
      </c>
      <c r="N750" t="s">
        <v>321</v>
      </c>
    </row>
    <row r="751" spans="1:14" x14ac:dyDescent="0.25">
      <c r="A751">
        <v>231004411</v>
      </c>
      <c r="B751" t="s">
        <v>1813</v>
      </c>
      <c r="C751" t="s">
        <v>1814</v>
      </c>
      <c r="D751">
        <v>23101001</v>
      </c>
      <c r="E751">
        <v>1020201012248</v>
      </c>
      <c r="F751" t="s">
        <v>8214</v>
      </c>
      <c r="G751">
        <v>0</v>
      </c>
      <c r="H751" t="s">
        <v>9815</v>
      </c>
      <c r="I751" t="s">
        <v>9816</v>
      </c>
      <c r="J751" t="s">
        <v>9732</v>
      </c>
      <c r="K751" t="s">
        <v>8313</v>
      </c>
      <c r="L751" t="s">
        <v>8315</v>
      </c>
      <c r="M751" t="s">
        <v>1815</v>
      </c>
      <c r="N751" t="s">
        <v>321</v>
      </c>
    </row>
    <row r="752" spans="1:14" x14ac:dyDescent="0.25">
      <c r="A752">
        <v>231004429</v>
      </c>
      <c r="B752" t="s">
        <v>1844</v>
      </c>
      <c r="C752" t="s">
        <v>1845</v>
      </c>
      <c r="D752">
        <v>23101001</v>
      </c>
      <c r="E752">
        <v>1020201012677</v>
      </c>
      <c r="F752" t="s">
        <v>8214</v>
      </c>
      <c r="G752">
        <v>0</v>
      </c>
      <c r="H752" t="s">
        <v>9817</v>
      </c>
      <c r="I752" t="s">
        <v>8941</v>
      </c>
      <c r="J752" t="s">
        <v>9732</v>
      </c>
      <c r="K752" t="s">
        <v>8313</v>
      </c>
      <c r="L752" t="s">
        <v>8315</v>
      </c>
      <c r="M752" t="s">
        <v>1846</v>
      </c>
      <c r="N752" t="s">
        <v>321</v>
      </c>
    </row>
    <row r="753" spans="1:14" x14ac:dyDescent="0.25">
      <c r="A753">
        <v>231004468</v>
      </c>
      <c r="B753" t="s">
        <v>6775</v>
      </c>
      <c r="C753" t="s">
        <v>6776</v>
      </c>
      <c r="D753">
        <v>23101001</v>
      </c>
      <c r="E753">
        <v>1020201012072</v>
      </c>
      <c r="F753" t="s">
        <v>8214</v>
      </c>
      <c r="G753">
        <v>0</v>
      </c>
      <c r="H753" t="s">
        <v>9818</v>
      </c>
      <c r="I753" t="s">
        <v>9819</v>
      </c>
      <c r="J753" t="s">
        <v>9732</v>
      </c>
      <c r="K753" t="s">
        <v>8313</v>
      </c>
      <c r="L753" t="s">
        <v>8315</v>
      </c>
      <c r="M753" t="s">
        <v>6777</v>
      </c>
      <c r="N753" t="s">
        <v>566</v>
      </c>
    </row>
    <row r="754" spans="1:14" x14ac:dyDescent="0.25">
      <c r="A754">
        <v>231004475</v>
      </c>
      <c r="B754" t="s">
        <v>1829</v>
      </c>
      <c r="C754" t="s">
        <v>1830</v>
      </c>
      <c r="D754">
        <v>23101001</v>
      </c>
      <c r="E754">
        <v>1020201012314</v>
      </c>
      <c r="F754" t="s">
        <v>8214</v>
      </c>
      <c r="G754">
        <v>2</v>
      </c>
      <c r="H754" t="s">
        <v>9820</v>
      </c>
      <c r="I754" t="s">
        <v>8998</v>
      </c>
      <c r="J754" t="s">
        <v>9673</v>
      </c>
      <c r="K754" t="s">
        <v>8313</v>
      </c>
      <c r="L754" t="s">
        <v>8315</v>
      </c>
      <c r="M754" t="s">
        <v>1831</v>
      </c>
      <c r="N754" t="s">
        <v>321</v>
      </c>
    </row>
    <row r="755" spans="1:14" x14ac:dyDescent="0.25">
      <c r="A755">
        <v>231004517</v>
      </c>
      <c r="B755" t="s">
        <v>1841</v>
      </c>
      <c r="C755" t="s">
        <v>1842</v>
      </c>
      <c r="D755">
        <v>23101001</v>
      </c>
      <c r="E755">
        <v>1020201012688</v>
      </c>
      <c r="F755" t="s">
        <v>8214</v>
      </c>
      <c r="G755">
        <v>1</v>
      </c>
      <c r="H755" t="s">
        <v>9821</v>
      </c>
      <c r="I755" t="s">
        <v>9822</v>
      </c>
      <c r="J755" t="s">
        <v>9823</v>
      </c>
      <c r="K755" t="s">
        <v>8313</v>
      </c>
      <c r="L755" t="s">
        <v>8315</v>
      </c>
      <c r="M755" t="s">
        <v>1843</v>
      </c>
      <c r="N755" t="s">
        <v>321</v>
      </c>
    </row>
    <row r="756" spans="1:14" x14ac:dyDescent="0.25">
      <c r="A756">
        <v>231004570</v>
      </c>
      <c r="B756" t="s">
        <v>6787</v>
      </c>
      <c r="C756" t="s">
        <v>6788</v>
      </c>
      <c r="D756">
        <v>23101001</v>
      </c>
      <c r="E756">
        <v>1020201012039</v>
      </c>
      <c r="F756" t="s">
        <v>8214</v>
      </c>
      <c r="G756">
        <v>0</v>
      </c>
      <c r="H756" t="s">
        <v>9824</v>
      </c>
      <c r="I756" t="s">
        <v>9825</v>
      </c>
      <c r="J756" t="s">
        <v>9826</v>
      </c>
      <c r="K756" t="s">
        <v>8313</v>
      </c>
      <c r="L756" t="s">
        <v>8315</v>
      </c>
      <c r="M756" t="s">
        <v>8255</v>
      </c>
      <c r="N756" t="s">
        <v>321</v>
      </c>
    </row>
    <row r="757" spans="1:14" x14ac:dyDescent="0.25">
      <c r="A757">
        <v>231004595</v>
      </c>
      <c r="B757" t="s">
        <v>6781</v>
      </c>
      <c r="C757" t="s">
        <v>6782</v>
      </c>
      <c r="D757">
        <v>23101001</v>
      </c>
      <c r="E757">
        <v>1020201013062</v>
      </c>
      <c r="F757" t="s">
        <v>8214</v>
      </c>
      <c r="G757">
        <v>0</v>
      </c>
      <c r="H757" t="s">
        <v>9827</v>
      </c>
      <c r="I757" t="s">
        <v>9042</v>
      </c>
      <c r="J757" t="s">
        <v>9828</v>
      </c>
      <c r="K757" t="s">
        <v>8313</v>
      </c>
      <c r="L757" t="s">
        <v>8315</v>
      </c>
      <c r="M757" t="s">
        <v>6783</v>
      </c>
      <c r="N757" t="s">
        <v>321</v>
      </c>
    </row>
    <row r="758" spans="1:14" x14ac:dyDescent="0.25">
      <c r="A758">
        <v>231004605</v>
      </c>
      <c r="B758" t="s">
        <v>1835</v>
      </c>
      <c r="C758" t="s">
        <v>1836</v>
      </c>
      <c r="D758">
        <v>23101001</v>
      </c>
      <c r="E758">
        <v>1020201012325</v>
      </c>
      <c r="F758" t="s">
        <v>8214</v>
      </c>
      <c r="G758">
        <v>0</v>
      </c>
      <c r="H758" t="s">
        <v>9829</v>
      </c>
      <c r="I758" t="s">
        <v>9503</v>
      </c>
      <c r="J758" t="s">
        <v>9826</v>
      </c>
      <c r="K758" t="s">
        <v>8313</v>
      </c>
      <c r="L758" t="s">
        <v>8315</v>
      </c>
      <c r="M758" t="s">
        <v>1837</v>
      </c>
      <c r="N758" t="s">
        <v>321</v>
      </c>
    </row>
    <row r="759" spans="1:14" x14ac:dyDescent="0.25">
      <c r="A759">
        <v>231004637</v>
      </c>
      <c r="B759" t="s">
        <v>1826</v>
      </c>
      <c r="C759" t="s">
        <v>1827</v>
      </c>
      <c r="D759">
        <v>23101001</v>
      </c>
      <c r="E759">
        <v>1020201013470</v>
      </c>
      <c r="F759" t="s">
        <v>8214</v>
      </c>
      <c r="G759">
        <v>0</v>
      </c>
      <c r="H759" t="s">
        <v>9830</v>
      </c>
      <c r="I759" t="s">
        <v>9536</v>
      </c>
      <c r="J759" t="s">
        <v>8818</v>
      </c>
      <c r="K759" t="s">
        <v>8313</v>
      </c>
      <c r="L759" t="s">
        <v>8315</v>
      </c>
      <c r="M759" t="s">
        <v>1828</v>
      </c>
      <c r="N759" t="s">
        <v>321</v>
      </c>
    </row>
    <row r="760" spans="1:14" x14ac:dyDescent="0.25">
      <c r="A760">
        <v>231004644</v>
      </c>
      <c r="B760" t="s">
        <v>1832</v>
      </c>
      <c r="C760" t="s">
        <v>1833</v>
      </c>
      <c r="D760">
        <v>23101001</v>
      </c>
      <c r="E760">
        <v>1020201012787</v>
      </c>
      <c r="F760" t="s">
        <v>8214</v>
      </c>
      <c r="G760">
        <v>0</v>
      </c>
      <c r="H760" t="s">
        <v>9831</v>
      </c>
      <c r="I760" t="s">
        <v>9832</v>
      </c>
      <c r="J760" t="s">
        <v>9826</v>
      </c>
      <c r="K760" t="s">
        <v>8313</v>
      </c>
      <c r="L760" t="s">
        <v>8315</v>
      </c>
      <c r="M760" t="s">
        <v>1834</v>
      </c>
      <c r="N760" t="s">
        <v>321</v>
      </c>
    </row>
    <row r="761" spans="1:14" x14ac:dyDescent="0.25">
      <c r="A761">
        <v>231004651</v>
      </c>
      <c r="B761" t="s">
        <v>1838</v>
      </c>
      <c r="C761" t="s">
        <v>1839</v>
      </c>
      <c r="D761">
        <v>23101001</v>
      </c>
      <c r="E761">
        <v>1020201013580</v>
      </c>
      <c r="F761" t="s">
        <v>8214</v>
      </c>
      <c r="G761">
        <v>0</v>
      </c>
      <c r="H761" t="s">
        <v>9833</v>
      </c>
      <c r="I761" t="s">
        <v>8673</v>
      </c>
      <c r="J761" t="s">
        <v>9721</v>
      </c>
      <c r="K761" t="s">
        <v>8313</v>
      </c>
      <c r="L761" t="s">
        <v>8315</v>
      </c>
      <c r="M761" t="s">
        <v>1840</v>
      </c>
      <c r="N761" t="s">
        <v>321</v>
      </c>
    </row>
    <row r="762" spans="1:14" x14ac:dyDescent="0.25">
      <c r="A762">
        <v>231004725</v>
      </c>
      <c r="B762" t="s">
        <v>1847</v>
      </c>
      <c r="C762" t="s">
        <v>1848</v>
      </c>
      <c r="D762">
        <v>23101001</v>
      </c>
      <c r="E762">
        <v>1020201013700</v>
      </c>
      <c r="F762" t="s">
        <v>8214</v>
      </c>
      <c r="G762">
        <v>0</v>
      </c>
      <c r="H762" t="s">
        <v>9834</v>
      </c>
      <c r="I762" t="s">
        <v>9013</v>
      </c>
      <c r="J762" t="s">
        <v>9835</v>
      </c>
      <c r="K762" t="s">
        <v>8313</v>
      </c>
      <c r="L762" t="s">
        <v>8315</v>
      </c>
      <c r="M762" t="s">
        <v>1849</v>
      </c>
      <c r="N762" t="s">
        <v>321</v>
      </c>
    </row>
    <row r="763" spans="1:14" x14ac:dyDescent="0.25">
      <c r="A763">
        <v>231004740</v>
      </c>
      <c r="B763" t="s">
        <v>1798</v>
      </c>
      <c r="C763" t="s">
        <v>1799</v>
      </c>
      <c r="D763">
        <v>23101001</v>
      </c>
      <c r="E763">
        <v>1020201013480</v>
      </c>
      <c r="F763" t="s">
        <v>8214</v>
      </c>
      <c r="G763">
        <v>0</v>
      </c>
      <c r="H763" t="s">
        <v>9836</v>
      </c>
      <c r="I763" t="s">
        <v>8679</v>
      </c>
      <c r="J763" t="s">
        <v>9835</v>
      </c>
      <c r="K763" t="s">
        <v>8313</v>
      </c>
      <c r="L763" t="s">
        <v>8315</v>
      </c>
      <c r="M763" t="s">
        <v>1800</v>
      </c>
      <c r="N763" t="s">
        <v>414</v>
      </c>
    </row>
    <row r="764" spans="1:14" x14ac:dyDescent="0.25">
      <c r="A764">
        <v>231004796</v>
      </c>
      <c r="B764" t="s">
        <v>1801</v>
      </c>
      <c r="C764" t="s">
        <v>1802</v>
      </c>
      <c r="D764">
        <v>23101001</v>
      </c>
      <c r="E764">
        <v>1020201012655</v>
      </c>
      <c r="F764" t="s">
        <v>8214</v>
      </c>
      <c r="G764">
        <v>0</v>
      </c>
      <c r="H764" t="s">
        <v>9837</v>
      </c>
      <c r="I764" t="s">
        <v>9832</v>
      </c>
      <c r="J764" t="s">
        <v>9835</v>
      </c>
      <c r="K764" t="s">
        <v>8313</v>
      </c>
      <c r="L764" t="s">
        <v>8315</v>
      </c>
      <c r="M764" t="s">
        <v>1803</v>
      </c>
      <c r="N764" t="s">
        <v>414</v>
      </c>
    </row>
    <row r="765" spans="1:14" x14ac:dyDescent="0.25">
      <c r="A765">
        <v>231004852</v>
      </c>
      <c r="B765" t="s">
        <v>1816</v>
      </c>
      <c r="C765" t="s">
        <v>1817</v>
      </c>
      <c r="D765">
        <v>23101001</v>
      </c>
      <c r="E765">
        <v>1020201012391</v>
      </c>
      <c r="F765" t="s">
        <v>8214</v>
      </c>
      <c r="G765">
        <v>1</v>
      </c>
      <c r="H765" t="s">
        <v>9838</v>
      </c>
      <c r="I765" t="s">
        <v>9839</v>
      </c>
      <c r="J765" t="s">
        <v>9840</v>
      </c>
      <c r="K765" t="s">
        <v>8313</v>
      </c>
      <c r="L765" t="s">
        <v>8315</v>
      </c>
      <c r="M765" t="s">
        <v>1818</v>
      </c>
      <c r="N765" t="s">
        <v>414</v>
      </c>
    </row>
    <row r="766" spans="1:14" x14ac:dyDescent="0.25">
      <c r="A766">
        <v>231004877</v>
      </c>
      <c r="B766" t="s">
        <v>1810</v>
      </c>
      <c r="C766" t="s">
        <v>1811</v>
      </c>
      <c r="D766">
        <v>23101001</v>
      </c>
      <c r="E766">
        <v>1020201012105</v>
      </c>
      <c r="F766" t="s">
        <v>8214</v>
      </c>
      <c r="G766">
        <v>0</v>
      </c>
      <c r="H766" t="s">
        <v>9841</v>
      </c>
      <c r="I766" t="s">
        <v>9398</v>
      </c>
      <c r="J766" t="s">
        <v>9447</v>
      </c>
      <c r="K766" t="s">
        <v>9398</v>
      </c>
      <c r="L766" t="s">
        <v>8416</v>
      </c>
      <c r="M766" t="s">
        <v>1812</v>
      </c>
      <c r="N766" t="s">
        <v>1639</v>
      </c>
    </row>
    <row r="767" spans="1:14" x14ac:dyDescent="0.25">
      <c r="A767">
        <v>231005158</v>
      </c>
      <c r="B767" t="s">
        <v>6784</v>
      </c>
      <c r="C767" t="s">
        <v>6785</v>
      </c>
      <c r="D767">
        <v>23101001</v>
      </c>
      <c r="E767">
        <v>1020201014162</v>
      </c>
      <c r="F767" t="s">
        <v>8214</v>
      </c>
      <c r="G767">
        <v>0</v>
      </c>
      <c r="H767" t="s">
        <v>9842</v>
      </c>
      <c r="I767" t="s">
        <v>9045</v>
      </c>
      <c r="J767" t="s">
        <v>9843</v>
      </c>
      <c r="K767" t="s">
        <v>8313</v>
      </c>
      <c r="L767" t="s">
        <v>8315</v>
      </c>
      <c r="M767" t="s">
        <v>6786</v>
      </c>
      <c r="N767" t="s">
        <v>921</v>
      </c>
    </row>
    <row r="768" spans="1:14" x14ac:dyDescent="0.25">
      <c r="A768">
        <v>231005165</v>
      </c>
      <c r="B768" t="s">
        <v>6773</v>
      </c>
      <c r="C768" t="s">
        <v>6774</v>
      </c>
      <c r="D768">
        <v>23101001</v>
      </c>
      <c r="E768">
        <v>1020201014173</v>
      </c>
      <c r="F768" t="s">
        <v>8214</v>
      </c>
      <c r="G768">
        <v>0</v>
      </c>
      <c r="H768" t="s">
        <v>9844</v>
      </c>
      <c r="I768" t="s">
        <v>9845</v>
      </c>
      <c r="J768" t="s">
        <v>9843</v>
      </c>
      <c r="K768" t="s">
        <v>8313</v>
      </c>
      <c r="L768" t="s">
        <v>8315</v>
      </c>
      <c r="M768" t="s">
        <v>8256</v>
      </c>
      <c r="N768" t="s">
        <v>921</v>
      </c>
    </row>
    <row r="769" spans="1:14" x14ac:dyDescent="0.25">
      <c r="A769">
        <v>231005214</v>
      </c>
      <c r="B769" t="s">
        <v>1822</v>
      </c>
      <c r="C769" t="s">
        <v>1823</v>
      </c>
      <c r="D769">
        <v>23101001</v>
      </c>
      <c r="E769">
        <v>1030200500076</v>
      </c>
      <c r="F769" t="s">
        <v>8214</v>
      </c>
      <c r="G769">
        <v>0</v>
      </c>
      <c r="H769" t="s">
        <v>9846</v>
      </c>
      <c r="I769" t="s">
        <v>9229</v>
      </c>
      <c r="J769" t="s">
        <v>9847</v>
      </c>
      <c r="K769" t="s">
        <v>8313</v>
      </c>
      <c r="L769" t="s">
        <v>8315</v>
      </c>
      <c r="M769" t="s">
        <v>1824</v>
      </c>
      <c r="N769" t="s">
        <v>1825</v>
      </c>
    </row>
    <row r="770" spans="1:14" x14ac:dyDescent="0.25">
      <c r="A770">
        <v>231006360</v>
      </c>
      <c r="B770" t="s">
        <v>6789</v>
      </c>
      <c r="C770" t="s">
        <v>6790</v>
      </c>
      <c r="D770">
        <v>23101001</v>
      </c>
      <c r="E770">
        <v>1060231000268</v>
      </c>
      <c r="F770" t="s">
        <v>8214</v>
      </c>
      <c r="G770">
        <v>0</v>
      </c>
      <c r="H770" t="s">
        <v>9848</v>
      </c>
      <c r="I770" t="s">
        <v>9849</v>
      </c>
      <c r="J770" t="s">
        <v>9850</v>
      </c>
      <c r="K770" t="s">
        <v>8313</v>
      </c>
      <c r="L770" t="s">
        <v>8315</v>
      </c>
      <c r="M770" t="s">
        <v>6791</v>
      </c>
      <c r="N770" t="s">
        <v>6792</v>
      </c>
    </row>
    <row r="771" spans="1:14" x14ac:dyDescent="0.25">
      <c r="A771">
        <v>231009353</v>
      </c>
      <c r="B771" t="s">
        <v>6778</v>
      </c>
      <c r="C771" t="s">
        <v>6779</v>
      </c>
      <c r="D771">
        <v>23101001</v>
      </c>
      <c r="E771">
        <v>1130280001917</v>
      </c>
      <c r="F771" t="s">
        <v>8214</v>
      </c>
      <c r="G771">
        <v>0</v>
      </c>
      <c r="H771" t="s">
        <v>9851</v>
      </c>
      <c r="I771" t="s">
        <v>9852</v>
      </c>
      <c r="J771" t="s">
        <v>9853</v>
      </c>
      <c r="K771" t="s">
        <v>8313</v>
      </c>
      <c r="L771" t="s">
        <v>8315</v>
      </c>
      <c r="M771" t="s">
        <v>6780</v>
      </c>
      <c r="N771" t="s">
        <v>414</v>
      </c>
    </row>
    <row r="772" spans="1:14" x14ac:dyDescent="0.25">
      <c r="A772">
        <v>232001910</v>
      </c>
      <c r="B772" t="s">
        <v>6751</v>
      </c>
      <c r="C772" t="s">
        <v>4940</v>
      </c>
      <c r="D772">
        <v>23201001</v>
      </c>
      <c r="E772">
        <v>1020201042421</v>
      </c>
      <c r="F772" t="s">
        <v>8214</v>
      </c>
      <c r="G772">
        <v>0</v>
      </c>
      <c r="H772" t="s">
        <v>9854</v>
      </c>
      <c r="I772" t="s">
        <v>9855</v>
      </c>
      <c r="J772" t="s">
        <v>9856</v>
      </c>
      <c r="K772" t="s">
        <v>8313</v>
      </c>
      <c r="L772" t="s">
        <v>8315</v>
      </c>
      <c r="M772" t="s">
        <v>6752</v>
      </c>
      <c r="N772" t="s">
        <v>430</v>
      </c>
    </row>
    <row r="773" spans="1:14" x14ac:dyDescent="0.25">
      <c r="A773">
        <v>232002600</v>
      </c>
      <c r="B773" t="s">
        <v>1920</v>
      </c>
      <c r="C773" t="s">
        <v>1921</v>
      </c>
      <c r="D773">
        <v>23201001</v>
      </c>
      <c r="E773">
        <v>1020201042840</v>
      </c>
      <c r="F773" t="s">
        <v>8214</v>
      </c>
      <c r="G773">
        <v>2</v>
      </c>
      <c r="H773" t="s">
        <v>9857</v>
      </c>
      <c r="I773" t="s">
        <v>9858</v>
      </c>
      <c r="J773" t="s">
        <v>9859</v>
      </c>
      <c r="K773" t="s">
        <v>8313</v>
      </c>
      <c r="L773" t="s">
        <v>8315</v>
      </c>
      <c r="M773" t="s">
        <v>1922</v>
      </c>
      <c r="N773" t="s">
        <v>321</v>
      </c>
    </row>
    <row r="774" spans="1:14" x14ac:dyDescent="0.25">
      <c r="A774">
        <v>232003080</v>
      </c>
      <c r="B774" t="s">
        <v>1891</v>
      </c>
      <c r="C774" t="s">
        <v>1892</v>
      </c>
      <c r="D774">
        <v>23201001</v>
      </c>
      <c r="E774">
        <v>1020201041871</v>
      </c>
      <c r="F774" t="s">
        <v>8214</v>
      </c>
      <c r="G774">
        <v>0</v>
      </c>
      <c r="H774" t="s">
        <v>9860</v>
      </c>
      <c r="I774" t="s">
        <v>9861</v>
      </c>
      <c r="J774" t="s">
        <v>9862</v>
      </c>
      <c r="K774" t="s">
        <v>8313</v>
      </c>
      <c r="L774" t="s">
        <v>8315</v>
      </c>
      <c r="M774" t="s">
        <v>1893</v>
      </c>
      <c r="N774" t="s">
        <v>321</v>
      </c>
    </row>
    <row r="775" spans="1:14" x14ac:dyDescent="0.25">
      <c r="A775">
        <v>232003442</v>
      </c>
      <c r="B775" t="s">
        <v>1865</v>
      </c>
      <c r="C775" t="s">
        <v>1866</v>
      </c>
      <c r="D775">
        <v>23201001</v>
      </c>
      <c r="E775">
        <v>1020201042036</v>
      </c>
      <c r="F775" t="s">
        <v>8214</v>
      </c>
      <c r="G775">
        <v>0</v>
      </c>
      <c r="H775" t="s">
        <v>9863</v>
      </c>
      <c r="I775" t="s">
        <v>9864</v>
      </c>
      <c r="J775" t="s">
        <v>9865</v>
      </c>
      <c r="K775" t="s">
        <v>8313</v>
      </c>
      <c r="L775" t="s">
        <v>8315</v>
      </c>
      <c r="M775" t="s">
        <v>1867</v>
      </c>
      <c r="N775" t="s">
        <v>321</v>
      </c>
    </row>
    <row r="776" spans="1:14" x14ac:dyDescent="0.25">
      <c r="A776">
        <v>232003450</v>
      </c>
      <c r="B776" t="s">
        <v>1877</v>
      </c>
      <c r="C776" t="s">
        <v>1878</v>
      </c>
      <c r="D776">
        <v>23201001</v>
      </c>
      <c r="E776">
        <v>1020201042157</v>
      </c>
      <c r="F776" t="s">
        <v>8214</v>
      </c>
      <c r="G776">
        <v>1</v>
      </c>
      <c r="H776" t="s">
        <v>9866</v>
      </c>
      <c r="I776" t="s">
        <v>8698</v>
      </c>
      <c r="J776" t="s">
        <v>9862</v>
      </c>
      <c r="K776" t="s">
        <v>8313</v>
      </c>
      <c r="L776" t="s">
        <v>8315</v>
      </c>
      <c r="M776" t="s">
        <v>1879</v>
      </c>
      <c r="N776" t="s">
        <v>566</v>
      </c>
    </row>
    <row r="777" spans="1:14" x14ac:dyDescent="0.25">
      <c r="A777">
        <v>232003467</v>
      </c>
      <c r="B777" t="s">
        <v>6742</v>
      </c>
      <c r="C777" t="s">
        <v>6743</v>
      </c>
      <c r="D777">
        <v>23201001</v>
      </c>
      <c r="E777">
        <v>1020201042234</v>
      </c>
      <c r="F777" t="s">
        <v>8214</v>
      </c>
      <c r="G777">
        <v>3</v>
      </c>
      <c r="H777" t="s">
        <v>9867</v>
      </c>
      <c r="I777" t="s">
        <v>9167</v>
      </c>
      <c r="J777" t="s">
        <v>9868</v>
      </c>
      <c r="K777" t="s">
        <v>8313</v>
      </c>
      <c r="L777" t="s">
        <v>8315</v>
      </c>
      <c r="M777" t="s">
        <v>6744</v>
      </c>
      <c r="N777" t="s">
        <v>321</v>
      </c>
    </row>
    <row r="778" spans="1:14" x14ac:dyDescent="0.25">
      <c r="A778">
        <v>232003474</v>
      </c>
      <c r="B778" t="s">
        <v>1882</v>
      </c>
      <c r="C778" t="s">
        <v>1883</v>
      </c>
      <c r="D778">
        <v>23201001</v>
      </c>
      <c r="E778">
        <v>1020201042135</v>
      </c>
      <c r="F778" t="s">
        <v>8214</v>
      </c>
      <c r="G778">
        <v>1</v>
      </c>
      <c r="H778" t="s">
        <v>9869</v>
      </c>
      <c r="I778" t="s">
        <v>9560</v>
      </c>
      <c r="J778" t="s">
        <v>9868</v>
      </c>
      <c r="K778" t="s">
        <v>8313</v>
      </c>
      <c r="L778" t="s">
        <v>8315</v>
      </c>
      <c r="M778" t="s">
        <v>1884</v>
      </c>
      <c r="N778" t="s">
        <v>321</v>
      </c>
    </row>
    <row r="779" spans="1:14" x14ac:dyDescent="0.25">
      <c r="A779">
        <v>232003481</v>
      </c>
      <c r="B779" t="s">
        <v>1917</v>
      </c>
      <c r="C779" t="s">
        <v>1918</v>
      </c>
      <c r="D779">
        <v>23201001</v>
      </c>
      <c r="E779">
        <v>1020201041904</v>
      </c>
      <c r="F779" t="s">
        <v>8214</v>
      </c>
      <c r="G779">
        <v>0</v>
      </c>
      <c r="H779" t="s">
        <v>9870</v>
      </c>
      <c r="I779" t="s">
        <v>8405</v>
      </c>
      <c r="J779" t="s">
        <v>9862</v>
      </c>
      <c r="K779" t="s">
        <v>8313</v>
      </c>
      <c r="L779" t="s">
        <v>8315</v>
      </c>
      <c r="M779" t="s">
        <v>1919</v>
      </c>
      <c r="N779" t="s">
        <v>321</v>
      </c>
    </row>
    <row r="780" spans="1:14" x14ac:dyDescent="0.25">
      <c r="A780">
        <v>232003499</v>
      </c>
      <c r="B780" t="s">
        <v>6756</v>
      </c>
      <c r="C780" t="s">
        <v>6757</v>
      </c>
      <c r="D780">
        <v>23201001</v>
      </c>
      <c r="E780">
        <v>1020201041860</v>
      </c>
      <c r="F780" t="s">
        <v>8214</v>
      </c>
      <c r="G780">
        <v>3</v>
      </c>
      <c r="H780" t="s">
        <v>9871</v>
      </c>
      <c r="I780" t="s">
        <v>9282</v>
      </c>
      <c r="J780" t="s">
        <v>9872</v>
      </c>
      <c r="K780" t="s">
        <v>8313</v>
      </c>
      <c r="L780" t="s">
        <v>8315</v>
      </c>
      <c r="M780" t="s">
        <v>6758</v>
      </c>
      <c r="N780" t="s">
        <v>321</v>
      </c>
    </row>
    <row r="781" spans="1:14" x14ac:dyDescent="0.25">
      <c r="A781">
        <v>232003629</v>
      </c>
      <c r="B781" t="s">
        <v>1856</v>
      </c>
      <c r="C781" t="s">
        <v>1857</v>
      </c>
      <c r="D781">
        <v>23201001</v>
      </c>
      <c r="E781">
        <v>1020201041816</v>
      </c>
      <c r="F781" t="s">
        <v>8214</v>
      </c>
      <c r="G781">
        <v>0</v>
      </c>
      <c r="H781" t="s">
        <v>9873</v>
      </c>
      <c r="I781" t="s">
        <v>9874</v>
      </c>
      <c r="J781" t="s">
        <v>9868</v>
      </c>
      <c r="K781" t="s">
        <v>8313</v>
      </c>
      <c r="L781" t="s">
        <v>8315</v>
      </c>
      <c r="M781" t="s">
        <v>1858</v>
      </c>
      <c r="N781" t="s">
        <v>321</v>
      </c>
    </row>
    <row r="782" spans="1:14" x14ac:dyDescent="0.25">
      <c r="A782">
        <v>232003650</v>
      </c>
      <c r="B782" t="s">
        <v>1894</v>
      </c>
      <c r="C782" t="s">
        <v>1895</v>
      </c>
      <c r="D782">
        <v>23201001</v>
      </c>
      <c r="E782">
        <v>1020201041992</v>
      </c>
      <c r="F782" t="s">
        <v>8214</v>
      </c>
      <c r="G782">
        <v>4</v>
      </c>
      <c r="H782" t="s">
        <v>9875</v>
      </c>
      <c r="I782" t="s">
        <v>8698</v>
      </c>
      <c r="J782" t="s">
        <v>9876</v>
      </c>
      <c r="K782" t="s">
        <v>8313</v>
      </c>
      <c r="L782" t="s">
        <v>8315</v>
      </c>
      <c r="M782" t="s">
        <v>1896</v>
      </c>
      <c r="N782" t="s">
        <v>653</v>
      </c>
    </row>
    <row r="783" spans="1:14" x14ac:dyDescent="0.25">
      <c r="A783">
        <v>232003668</v>
      </c>
      <c r="B783" t="s">
        <v>1903</v>
      </c>
      <c r="C783" t="s">
        <v>1904</v>
      </c>
      <c r="D783">
        <v>23201001</v>
      </c>
      <c r="E783">
        <v>1020201041959</v>
      </c>
      <c r="F783" t="s">
        <v>8214</v>
      </c>
      <c r="G783">
        <v>1</v>
      </c>
      <c r="H783" t="s">
        <v>9877</v>
      </c>
      <c r="I783" t="s">
        <v>9688</v>
      </c>
      <c r="J783" t="s">
        <v>9876</v>
      </c>
      <c r="K783" t="s">
        <v>8313</v>
      </c>
      <c r="L783" t="s">
        <v>8315</v>
      </c>
      <c r="M783" t="s">
        <v>1905</v>
      </c>
      <c r="N783" t="s">
        <v>321</v>
      </c>
    </row>
    <row r="784" spans="1:14" x14ac:dyDescent="0.25">
      <c r="A784">
        <v>232003682</v>
      </c>
      <c r="B784" t="s">
        <v>1923</v>
      </c>
      <c r="C784" t="s">
        <v>1924</v>
      </c>
      <c r="D784">
        <v>23201001</v>
      </c>
      <c r="E784">
        <v>1020201041960</v>
      </c>
      <c r="F784" t="s">
        <v>8214</v>
      </c>
      <c r="G784">
        <v>0</v>
      </c>
      <c r="H784" t="s">
        <v>9878</v>
      </c>
      <c r="I784" t="s">
        <v>8698</v>
      </c>
      <c r="J784" t="s">
        <v>9879</v>
      </c>
      <c r="K784" t="s">
        <v>8313</v>
      </c>
      <c r="L784" t="s">
        <v>8315</v>
      </c>
      <c r="M784" t="s">
        <v>1925</v>
      </c>
      <c r="N784" t="s">
        <v>556</v>
      </c>
    </row>
    <row r="785" spans="1:14" x14ac:dyDescent="0.25">
      <c r="A785">
        <v>232003795</v>
      </c>
      <c r="B785" t="s">
        <v>1874</v>
      </c>
      <c r="C785" t="s">
        <v>1875</v>
      </c>
      <c r="D785">
        <v>23201001</v>
      </c>
      <c r="E785">
        <v>1020201041850</v>
      </c>
      <c r="F785" t="s">
        <v>8214</v>
      </c>
      <c r="G785">
        <v>0</v>
      </c>
      <c r="H785" t="s">
        <v>9880</v>
      </c>
      <c r="I785" t="s">
        <v>9160</v>
      </c>
      <c r="J785" t="s">
        <v>9876</v>
      </c>
      <c r="K785" t="s">
        <v>8313</v>
      </c>
      <c r="L785" t="s">
        <v>8315</v>
      </c>
      <c r="M785" t="s">
        <v>1876</v>
      </c>
      <c r="N785" t="s">
        <v>321</v>
      </c>
    </row>
    <row r="786" spans="1:14" x14ac:dyDescent="0.25">
      <c r="A786">
        <v>232003805</v>
      </c>
      <c r="B786" t="s">
        <v>1885</v>
      </c>
      <c r="C786" t="s">
        <v>1886</v>
      </c>
      <c r="D786">
        <v>23201001</v>
      </c>
      <c r="E786">
        <v>1020201041970</v>
      </c>
      <c r="F786" t="s">
        <v>8214</v>
      </c>
      <c r="G786">
        <v>0</v>
      </c>
      <c r="H786" t="s">
        <v>9881</v>
      </c>
      <c r="I786" t="s">
        <v>8521</v>
      </c>
      <c r="J786" t="s">
        <v>9865</v>
      </c>
      <c r="K786" t="s">
        <v>8313</v>
      </c>
      <c r="L786" t="s">
        <v>8315</v>
      </c>
      <c r="M786" t="s">
        <v>1887</v>
      </c>
      <c r="N786" t="s">
        <v>321</v>
      </c>
    </row>
    <row r="787" spans="1:14" x14ac:dyDescent="0.25">
      <c r="A787">
        <v>232003812</v>
      </c>
      <c r="B787" t="s">
        <v>1862</v>
      </c>
      <c r="C787" t="s">
        <v>1863</v>
      </c>
      <c r="D787">
        <v>23201001</v>
      </c>
      <c r="E787">
        <v>1020201041948</v>
      </c>
      <c r="F787" t="s">
        <v>8214</v>
      </c>
      <c r="G787">
        <v>1</v>
      </c>
      <c r="H787" t="s">
        <v>9882</v>
      </c>
      <c r="I787" t="s">
        <v>8521</v>
      </c>
      <c r="J787" t="s">
        <v>9876</v>
      </c>
      <c r="K787" t="s">
        <v>8313</v>
      </c>
      <c r="L787" t="s">
        <v>8315</v>
      </c>
      <c r="M787" t="s">
        <v>1864</v>
      </c>
      <c r="N787" t="s">
        <v>566</v>
      </c>
    </row>
    <row r="788" spans="1:14" x14ac:dyDescent="0.25">
      <c r="A788">
        <v>232003876</v>
      </c>
      <c r="B788" t="s">
        <v>6745</v>
      </c>
      <c r="C788" t="s">
        <v>6746</v>
      </c>
      <c r="D788">
        <v>23201001</v>
      </c>
      <c r="E788">
        <v>1020201042201</v>
      </c>
      <c r="F788" t="s">
        <v>8214</v>
      </c>
      <c r="G788">
        <v>0</v>
      </c>
      <c r="H788" t="s">
        <v>9883</v>
      </c>
      <c r="I788" t="s">
        <v>9884</v>
      </c>
      <c r="J788" t="s">
        <v>9885</v>
      </c>
      <c r="K788" t="s">
        <v>8313</v>
      </c>
      <c r="L788" t="s">
        <v>8315</v>
      </c>
      <c r="M788" t="s">
        <v>6747</v>
      </c>
      <c r="N788" t="s">
        <v>321</v>
      </c>
    </row>
    <row r="789" spans="1:14" x14ac:dyDescent="0.25">
      <c r="A789">
        <v>232003890</v>
      </c>
      <c r="B789" t="s">
        <v>6753</v>
      </c>
      <c r="C789" t="s">
        <v>6754</v>
      </c>
      <c r="D789">
        <v>23201001</v>
      </c>
      <c r="E789">
        <v>1020201042212</v>
      </c>
      <c r="F789" t="s">
        <v>8214</v>
      </c>
      <c r="G789">
        <v>0</v>
      </c>
      <c r="H789" t="s">
        <v>9886</v>
      </c>
      <c r="I789" t="s">
        <v>9143</v>
      </c>
      <c r="J789" t="s">
        <v>9879</v>
      </c>
      <c r="K789" t="s">
        <v>8313</v>
      </c>
      <c r="L789" t="s">
        <v>8315</v>
      </c>
      <c r="M789" t="s">
        <v>6755</v>
      </c>
      <c r="N789" t="s">
        <v>321</v>
      </c>
    </row>
    <row r="790" spans="1:14" x14ac:dyDescent="0.25">
      <c r="A790">
        <v>232004012</v>
      </c>
      <c r="B790" t="s">
        <v>1871</v>
      </c>
      <c r="C790" t="s">
        <v>1872</v>
      </c>
      <c r="D790">
        <v>23201001</v>
      </c>
      <c r="E790">
        <v>1070232000486</v>
      </c>
      <c r="F790" t="s">
        <v>8214</v>
      </c>
      <c r="G790">
        <v>0</v>
      </c>
      <c r="H790" t="s">
        <v>9887</v>
      </c>
      <c r="I790" t="s">
        <v>9167</v>
      </c>
      <c r="J790" t="s">
        <v>9888</v>
      </c>
      <c r="K790" t="s">
        <v>8313</v>
      </c>
      <c r="L790" t="s">
        <v>8315</v>
      </c>
      <c r="M790" t="s">
        <v>1873</v>
      </c>
      <c r="N790" t="s">
        <v>414</v>
      </c>
    </row>
    <row r="791" spans="1:14" x14ac:dyDescent="0.25">
      <c r="A791">
        <v>232004044</v>
      </c>
      <c r="B791" t="s">
        <v>1880</v>
      </c>
      <c r="C791" t="s">
        <v>1881</v>
      </c>
      <c r="D791">
        <v>23201001</v>
      </c>
      <c r="E791">
        <v>1070232000475</v>
      </c>
      <c r="F791" t="s">
        <v>8214</v>
      </c>
      <c r="G791">
        <v>0</v>
      </c>
      <c r="H791" t="s">
        <v>9889</v>
      </c>
      <c r="I791" t="s">
        <v>9890</v>
      </c>
      <c r="J791" t="s">
        <v>9888</v>
      </c>
      <c r="K791" t="s">
        <v>8313</v>
      </c>
      <c r="L791" t="s">
        <v>8315</v>
      </c>
      <c r="M791" t="s">
        <v>8257</v>
      </c>
      <c r="N791" t="s">
        <v>414</v>
      </c>
    </row>
    <row r="792" spans="1:14" x14ac:dyDescent="0.25">
      <c r="A792">
        <v>232004220</v>
      </c>
      <c r="B792" t="s">
        <v>1900</v>
      </c>
      <c r="C792" t="s">
        <v>1901</v>
      </c>
      <c r="D792">
        <v>23201001</v>
      </c>
      <c r="E792">
        <v>1070232000453</v>
      </c>
      <c r="F792" t="s">
        <v>8214</v>
      </c>
      <c r="G792">
        <v>0</v>
      </c>
      <c r="H792" t="s">
        <v>9891</v>
      </c>
      <c r="I792" t="s">
        <v>9892</v>
      </c>
      <c r="J792" t="s">
        <v>9888</v>
      </c>
      <c r="K792" t="s">
        <v>8313</v>
      </c>
      <c r="L792" t="s">
        <v>8315</v>
      </c>
      <c r="M792" t="s">
        <v>1902</v>
      </c>
      <c r="N792" t="s">
        <v>414</v>
      </c>
    </row>
    <row r="793" spans="1:14" x14ac:dyDescent="0.25">
      <c r="A793">
        <v>232004245</v>
      </c>
      <c r="B793" t="s">
        <v>1897</v>
      </c>
      <c r="C793" t="s">
        <v>1898</v>
      </c>
      <c r="D793">
        <v>23201001</v>
      </c>
      <c r="E793">
        <v>1070232000431</v>
      </c>
      <c r="F793" t="s">
        <v>8214</v>
      </c>
      <c r="G793">
        <v>0</v>
      </c>
      <c r="H793" t="s">
        <v>9893</v>
      </c>
      <c r="I793" t="s">
        <v>8595</v>
      </c>
      <c r="J793" t="s">
        <v>9888</v>
      </c>
      <c r="K793" t="s">
        <v>8313</v>
      </c>
      <c r="L793" t="s">
        <v>8315</v>
      </c>
      <c r="M793" t="s">
        <v>1899</v>
      </c>
      <c r="N793" t="s">
        <v>414</v>
      </c>
    </row>
    <row r="794" spans="1:14" x14ac:dyDescent="0.25">
      <c r="A794">
        <v>232004340</v>
      </c>
      <c r="B794" t="s">
        <v>1911</v>
      </c>
      <c r="C794" t="s">
        <v>1912</v>
      </c>
      <c r="D794">
        <v>23201001</v>
      </c>
      <c r="E794">
        <v>1070232000520</v>
      </c>
      <c r="F794" t="s">
        <v>8214</v>
      </c>
      <c r="G794">
        <v>0</v>
      </c>
      <c r="H794" t="s">
        <v>9894</v>
      </c>
      <c r="I794" t="s">
        <v>9895</v>
      </c>
      <c r="J794" t="s">
        <v>9896</v>
      </c>
      <c r="K794" t="s">
        <v>8313</v>
      </c>
      <c r="L794" t="s">
        <v>8315</v>
      </c>
      <c r="M794" t="s">
        <v>1913</v>
      </c>
      <c r="N794" t="s">
        <v>1121</v>
      </c>
    </row>
    <row r="795" spans="1:14" x14ac:dyDescent="0.25">
      <c r="A795">
        <v>232004397</v>
      </c>
      <c r="B795" t="s">
        <v>1859</v>
      </c>
      <c r="C795" t="s">
        <v>1860</v>
      </c>
      <c r="D795">
        <v>23201001</v>
      </c>
      <c r="E795">
        <v>1070232000519</v>
      </c>
      <c r="F795" t="s">
        <v>8214</v>
      </c>
      <c r="G795">
        <v>0</v>
      </c>
      <c r="H795" t="s">
        <v>9897</v>
      </c>
      <c r="I795" t="s">
        <v>9151</v>
      </c>
      <c r="J795" t="s">
        <v>9896</v>
      </c>
      <c r="K795" t="s">
        <v>8313</v>
      </c>
      <c r="L795" t="s">
        <v>8315</v>
      </c>
      <c r="M795" t="s">
        <v>1861</v>
      </c>
      <c r="N795" t="s">
        <v>414</v>
      </c>
    </row>
    <row r="796" spans="1:14" x14ac:dyDescent="0.25">
      <c r="A796">
        <v>232004439</v>
      </c>
      <c r="B796" t="s">
        <v>6761</v>
      </c>
      <c r="C796" t="s">
        <v>6762</v>
      </c>
      <c r="D796">
        <v>23201001</v>
      </c>
      <c r="E796">
        <v>1020201041794</v>
      </c>
      <c r="F796" t="s">
        <v>8214</v>
      </c>
      <c r="G796">
        <v>0</v>
      </c>
      <c r="H796" t="s">
        <v>9898</v>
      </c>
      <c r="I796" t="s">
        <v>9899</v>
      </c>
      <c r="J796" t="s">
        <v>9876</v>
      </c>
      <c r="K796" t="s">
        <v>8313</v>
      </c>
      <c r="L796" t="s">
        <v>8315</v>
      </c>
      <c r="M796" t="s">
        <v>6763</v>
      </c>
      <c r="N796" t="s">
        <v>321</v>
      </c>
    </row>
    <row r="797" spans="1:14" x14ac:dyDescent="0.25">
      <c r="A797">
        <v>232004460</v>
      </c>
      <c r="B797" t="s">
        <v>1906</v>
      </c>
      <c r="C797" t="s">
        <v>1907</v>
      </c>
      <c r="D797">
        <v>23201001</v>
      </c>
      <c r="E797">
        <v>1070232000508</v>
      </c>
      <c r="F797" t="s">
        <v>8214</v>
      </c>
      <c r="G797">
        <v>0</v>
      </c>
      <c r="H797" t="s">
        <v>9900</v>
      </c>
      <c r="I797" t="s">
        <v>9569</v>
      </c>
      <c r="J797" t="s">
        <v>9896</v>
      </c>
      <c r="K797" t="s">
        <v>8313</v>
      </c>
      <c r="L797" t="s">
        <v>8315</v>
      </c>
      <c r="M797" t="s">
        <v>8258</v>
      </c>
      <c r="N797" t="s">
        <v>414</v>
      </c>
    </row>
    <row r="798" spans="1:14" x14ac:dyDescent="0.25">
      <c r="A798">
        <v>232004615</v>
      </c>
      <c r="B798" t="s">
        <v>1914</v>
      </c>
      <c r="C798" t="s">
        <v>1915</v>
      </c>
      <c r="D798">
        <v>23201001</v>
      </c>
      <c r="E798">
        <v>1020201042168</v>
      </c>
      <c r="F798" t="s">
        <v>8214</v>
      </c>
      <c r="G798">
        <v>0</v>
      </c>
      <c r="H798" t="s">
        <v>9901</v>
      </c>
      <c r="I798" t="s">
        <v>9902</v>
      </c>
      <c r="J798" t="s">
        <v>9903</v>
      </c>
      <c r="K798" t="s">
        <v>8313</v>
      </c>
      <c r="L798" t="s">
        <v>8315</v>
      </c>
      <c r="M798" t="s">
        <v>1916</v>
      </c>
      <c r="N798" t="s">
        <v>1479</v>
      </c>
    </row>
    <row r="799" spans="1:14" x14ac:dyDescent="0.25">
      <c r="A799">
        <v>232004622</v>
      </c>
      <c r="B799" t="s">
        <v>1868</v>
      </c>
      <c r="C799" t="s">
        <v>1869</v>
      </c>
      <c r="D799">
        <v>23201001</v>
      </c>
      <c r="E799">
        <v>1020201042806</v>
      </c>
      <c r="F799" t="s">
        <v>8214</v>
      </c>
      <c r="G799">
        <v>1</v>
      </c>
      <c r="H799" t="s">
        <v>9904</v>
      </c>
      <c r="I799" t="s">
        <v>9905</v>
      </c>
      <c r="J799" t="s">
        <v>9906</v>
      </c>
      <c r="K799" t="s">
        <v>8313</v>
      </c>
      <c r="L799" t="s">
        <v>8315</v>
      </c>
      <c r="M799" t="s">
        <v>1870</v>
      </c>
      <c r="N799" t="s">
        <v>414</v>
      </c>
    </row>
    <row r="800" spans="1:14" x14ac:dyDescent="0.25">
      <c r="A800">
        <v>232004848</v>
      </c>
      <c r="B800" t="s">
        <v>1888</v>
      </c>
      <c r="C800" t="s">
        <v>1889</v>
      </c>
      <c r="D800">
        <v>23201001</v>
      </c>
      <c r="E800">
        <v>1020201042762</v>
      </c>
      <c r="F800" t="s">
        <v>8214</v>
      </c>
      <c r="G800">
        <v>0</v>
      </c>
      <c r="H800" t="s">
        <v>9907</v>
      </c>
      <c r="I800" t="s">
        <v>8967</v>
      </c>
      <c r="J800" t="s">
        <v>9400</v>
      </c>
      <c r="K800" t="s">
        <v>8313</v>
      </c>
      <c r="L800" t="s">
        <v>8315</v>
      </c>
      <c r="M800" t="s">
        <v>1890</v>
      </c>
      <c r="N800" t="s">
        <v>414</v>
      </c>
    </row>
    <row r="801" spans="1:14" x14ac:dyDescent="0.25">
      <c r="A801">
        <v>232007479</v>
      </c>
      <c r="B801" t="s">
        <v>6748</v>
      </c>
      <c r="C801" t="s">
        <v>6749</v>
      </c>
      <c r="D801">
        <v>23201001</v>
      </c>
      <c r="E801">
        <v>1090262001213</v>
      </c>
      <c r="F801" t="s">
        <v>8214</v>
      </c>
      <c r="G801">
        <v>0</v>
      </c>
      <c r="H801" t="s">
        <v>9908</v>
      </c>
      <c r="I801" t="s">
        <v>8384</v>
      </c>
      <c r="J801" t="s">
        <v>8363</v>
      </c>
      <c r="K801" t="s">
        <v>8313</v>
      </c>
      <c r="L801" t="s">
        <v>8315</v>
      </c>
      <c r="M801" t="s">
        <v>6750</v>
      </c>
      <c r="N801" t="s">
        <v>414</v>
      </c>
    </row>
    <row r="802" spans="1:14" x14ac:dyDescent="0.25">
      <c r="A802">
        <v>232007486</v>
      </c>
      <c r="B802" t="s">
        <v>6759</v>
      </c>
      <c r="C802" t="s">
        <v>6307</v>
      </c>
      <c r="D802">
        <v>23201001</v>
      </c>
      <c r="E802">
        <v>1090262001202</v>
      </c>
      <c r="F802" t="s">
        <v>8214</v>
      </c>
      <c r="G802">
        <v>0</v>
      </c>
      <c r="H802" t="s">
        <v>9909</v>
      </c>
      <c r="I802" t="s">
        <v>8605</v>
      </c>
      <c r="J802" t="s">
        <v>8363</v>
      </c>
      <c r="K802" t="s">
        <v>8313</v>
      </c>
      <c r="L802" t="s">
        <v>8315</v>
      </c>
      <c r="M802" t="s">
        <v>6760</v>
      </c>
      <c r="N802" t="s">
        <v>321</v>
      </c>
    </row>
    <row r="803" spans="1:14" x14ac:dyDescent="0.25">
      <c r="A803">
        <v>232007493</v>
      </c>
      <c r="B803" t="s">
        <v>6764</v>
      </c>
      <c r="C803" t="s">
        <v>6765</v>
      </c>
      <c r="D803">
        <v>23201001</v>
      </c>
      <c r="E803">
        <v>1090262001191</v>
      </c>
      <c r="F803" t="s">
        <v>8214</v>
      </c>
      <c r="G803">
        <v>0</v>
      </c>
      <c r="H803" t="s">
        <v>9910</v>
      </c>
      <c r="I803" t="s">
        <v>8384</v>
      </c>
      <c r="J803" t="s">
        <v>8363</v>
      </c>
      <c r="K803" t="s">
        <v>8313</v>
      </c>
      <c r="L803" t="s">
        <v>8315</v>
      </c>
      <c r="M803" t="s">
        <v>6766</v>
      </c>
      <c r="N803" t="s">
        <v>414</v>
      </c>
    </row>
    <row r="804" spans="1:14" x14ac:dyDescent="0.25">
      <c r="A804">
        <v>232007920</v>
      </c>
      <c r="B804" t="s">
        <v>6770</v>
      </c>
      <c r="C804" t="s">
        <v>6771</v>
      </c>
      <c r="D804">
        <v>23201001</v>
      </c>
      <c r="E804">
        <v>1130280000575</v>
      </c>
      <c r="F804" t="s">
        <v>8214</v>
      </c>
      <c r="G804">
        <v>0</v>
      </c>
      <c r="H804" t="s">
        <v>9911</v>
      </c>
      <c r="I804" t="s">
        <v>8602</v>
      </c>
      <c r="J804" t="s">
        <v>9912</v>
      </c>
      <c r="K804" t="s">
        <v>8313</v>
      </c>
      <c r="L804" t="s">
        <v>8315</v>
      </c>
      <c r="M804" t="s">
        <v>6772</v>
      </c>
      <c r="N804" t="s">
        <v>414</v>
      </c>
    </row>
    <row r="805" spans="1:14" x14ac:dyDescent="0.25">
      <c r="A805">
        <v>232008017</v>
      </c>
      <c r="B805" t="s">
        <v>1908</v>
      </c>
      <c r="C805" t="s">
        <v>1909</v>
      </c>
      <c r="D805">
        <v>23201001</v>
      </c>
      <c r="E805">
        <v>1130280072097</v>
      </c>
      <c r="F805" t="s">
        <v>8214</v>
      </c>
      <c r="G805">
        <v>0</v>
      </c>
      <c r="H805" t="s">
        <v>9913</v>
      </c>
      <c r="I805" t="s">
        <v>9914</v>
      </c>
      <c r="J805" t="s">
        <v>9915</v>
      </c>
      <c r="K805" t="s">
        <v>8313</v>
      </c>
      <c r="L805" t="s">
        <v>8315</v>
      </c>
      <c r="M805" t="s">
        <v>1910</v>
      </c>
      <c r="N805" t="s">
        <v>921</v>
      </c>
    </row>
    <row r="806" spans="1:14" x14ac:dyDescent="0.25">
      <c r="A806">
        <v>232008962</v>
      </c>
      <c r="B806" t="s">
        <v>6767</v>
      </c>
      <c r="C806" t="s">
        <v>6768</v>
      </c>
      <c r="D806">
        <v>23201001</v>
      </c>
      <c r="E806">
        <v>1150280049523</v>
      </c>
      <c r="F806" t="s">
        <v>8214</v>
      </c>
      <c r="G806">
        <v>0</v>
      </c>
      <c r="H806" t="s">
        <v>9916</v>
      </c>
      <c r="I806" t="s">
        <v>8735</v>
      </c>
      <c r="J806" t="s">
        <v>9917</v>
      </c>
      <c r="K806" t="s">
        <v>8313</v>
      </c>
      <c r="L806" t="s">
        <v>8315</v>
      </c>
      <c r="M806" t="s">
        <v>6769</v>
      </c>
      <c r="N806" t="s">
        <v>921</v>
      </c>
    </row>
    <row r="807" spans="1:14" x14ac:dyDescent="0.25">
      <c r="A807">
        <v>233000268</v>
      </c>
      <c r="B807" t="s">
        <v>6482</v>
      </c>
      <c r="C807" t="s">
        <v>6483</v>
      </c>
      <c r="D807">
        <v>23301001</v>
      </c>
      <c r="E807">
        <v>1020201812730</v>
      </c>
      <c r="F807" t="s">
        <v>8214</v>
      </c>
      <c r="G807">
        <v>0</v>
      </c>
      <c r="H807" t="s">
        <v>9918</v>
      </c>
      <c r="I807" t="s">
        <v>8719</v>
      </c>
      <c r="J807" t="s">
        <v>9919</v>
      </c>
      <c r="K807" t="s">
        <v>8313</v>
      </c>
      <c r="L807" t="s">
        <v>8315</v>
      </c>
      <c r="M807" t="s">
        <v>6484</v>
      </c>
      <c r="N807" t="s">
        <v>6219</v>
      </c>
    </row>
    <row r="808" spans="1:14" x14ac:dyDescent="0.25">
      <c r="A808">
        <v>233002280</v>
      </c>
      <c r="B808" t="s">
        <v>6487</v>
      </c>
      <c r="C808" t="s">
        <v>6488</v>
      </c>
      <c r="D808">
        <v>23301001</v>
      </c>
      <c r="E808">
        <v>1150280065187</v>
      </c>
      <c r="F808" t="s">
        <v>8214</v>
      </c>
      <c r="G808">
        <v>0</v>
      </c>
      <c r="H808" t="s">
        <v>9920</v>
      </c>
      <c r="I808" t="s">
        <v>9921</v>
      </c>
      <c r="J808" t="s">
        <v>9922</v>
      </c>
      <c r="K808" t="s">
        <v>8313</v>
      </c>
      <c r="L808" t="s">
        <v>8315</v>
      </c>
      <c r="M808" t="s">
        <v>6489</v>
      </c>
      <c r="N808" t="s">
        <v>414</v>
      </c>
    </row>
    <row r="809" spans="1:14" x14ac:dyDescent="0.25">
      <c r="A809">
        <v>233003580</v>
      </c>
      <c r="B809" t="s">
        <v>6493</v>
      </c>
      <c r="C809" t="s">
        <v>6494</v>
      </c>
      <c r="D809">
        <v>23301001</v>
      </c>
      <c r="E809">
        <v>1020201814511</v>
      </c>
      <c r="F809" t="s">
        <v>8214</v>
      </c>
      <c r="G809">
        <v>0</v>
      </c>
      <c r="H809" t="s">
        <v>9923</v>
      </c>
      <c r="I809" t="s">
        <v>8403</v>
      </c>
      <c r="J809" t="s">
        <v>9239</v>
      </c>
      <c r="K809" t="s">
        <v>8313</v>
      </c>
      <c r="L809" t="s">
        <v>8315</v>
      </c>
      <c r="M809" t="s">
        <v>8259</v>
      </c>
      <c r="N809" t="s">
        <v>321</v>
      </c>
    </row>
    <row r="810" spans="1:14" x14ac:dyDescent="0.25">
      <c r="A810">
        <v>233003607</v>
      </c>
      <c r="B810" t="s">
        <v>5644</v>
      </c>
      <c r="C810" t="s">
        <v>5645</v>
      </c>
      <c r="D810">
        <v>23301001</v>
      </c>
      <c r="E810">
        <v>1020201814610</v>
      </c>
      <c r="F810" t="s">
        <v>8214</v>
      </c>
      <c r="G810">
        <v>5</v>
      </c>
      <c r="H810" t="s">
        <v>9924</v>
      </c>
      <c r="I810" t="s">
        <v>8664</v>
      </c>
      <c r="J810" t="s">
        <v>9925</v>
      </c>
      <c r="K810" t="s">
        <v>8313</v>
      </c>
      <c r="L810" t="s">
        <v>8315</v>
      </c>
      <c r="M810" t="s">
        <v>5646</v>
      </c>
      <c r="N810" t="s">
        <v>321</v>
      </c>
    </row>
    <row r="811" spans="1:14" x14ac:dyDescent="0.25">
      <c r="A811">
        <v>233003614</v>
      </c>
      <c r="B811" t="s">
        <v>5623</v>
      </c>
      <c r="C811" t="s">
        <v>5624</v>
      </c>
      <c r="D811">
        <v>23301001</v>
      </c>
      <c r="E811">
        <v>1020201814918</v>
      </c>
      <c r="F811" t="s">
        <v>8214</v>
      </c>
      <c r="G811">
        <v>1</v>
      </c>
      <c r="H811" t="s">
        <v>9926</v>
      </c>
      <c r="I811" t="s">
        <v>8407</v>
      </c>
      <c r="J811" t="s">
        <v>9239</v>
      </c>
      <c r="K811" t="s">
        <v>8313</v>
      </c>
      <c r="L811" t="s">
        <v>8315</v>
      </c>
      <c r="M811" t="s">
        <v>5625</v>
      </c>
      <c r="N811" t="s">
        <v>321</v>
      </c>
    </row>
    <row r="812" spans="1:14" x14ac:dyDescent="0.25">
      <c r="A812">
        <v>233003621</v>
      </c>
      <c r="B812" t="s">
        <v>6501</v>
      </c>
      <c r="C812" t="s">
        <v>6502</v>
      </c>
      <c r="D812">
        <v>23301001</v>
      </c>
      <c r="E812">
        <v>1020201815820</v>
      </c>
      <c r="F812" t="s">
        <v>8214</v>
      </c>
      <c r="G812">
        <v>1</v>
      </c>
      <c r="H812" t="s">
        <v>9927</v>
      </c>
      <c r="I812" t="s">
        <v>9928</v>
      </c>
      <c r="J812" t="s">
        <v>9239</v>
      </c>
      <c r="K812" t="s">
        <v>8313</v>
      </c>
      <c r="L812" t="s">
        <v>8315</v>
      </c>
      <c r="M812" t="s">
        <v>6503</v>
      </c>
      <c r="N812" t="s">
        <v>321</v>
      </c>
    </row>
    <row r="813" spans="1:14" x14ac:dyDescent="0.25">
      <c r="A813">
        <v>233003639</v>
      </c>
      <c r="B813" t="s">
        <v>5653</v>
      </c>
      <c r="C813" t="s">
        <v>5654</v>
      </c>
      <c r="D813">
        <v>23301001</v>
      </c>
      <c r="E813">
        <v>1020201813610</v>
      </c>
      <c r="F813" t="s">
        <v>8214</v>
      </c>
      <c r="G813">
        <v>2</v>
      </c>
      <c r="H813" t="s">
        <v>9929</v>
      </c>
      <c r="I813" t="s">
        <v>8855</v>
      </c>
      <c r="J813" t="s">
        <v>9930</v>
      </c>
      <c r="K813" t="s">
        <v>8313</v>
      </c>
      <c r="L813" t="s">
        <v>8315</v>
      </c>
      <c r="M813" t="s">
        <v>5655</v>
      </c>
      <c r="N813" t="s">
        <v>321</v>
      </c>
    </row>
    <row r="814" spans="1:14" x14ac:dyDescent="0.25">
      <c r="A814">
        <v>233003646</v>
      </c>
      <c r="B814" t="s">
        <v>5615</v>
      </c>
      <c r="C814" t="s">
        <v>5616</v>
      </c>
      <c r="D814">
        <v>23301001</v>
      </c>
      <c r="E814">
        <v>1020201815864</v>
      </c>
      <c r="F814" t="s">
        <v>8214</v>
      </c>
      <c r="G814">
        <v>3</v>
      </c>
      <c r="H814" t="s">
        <v>9931</v>
      </c>
      <c r="I814" t="s">
        <v>9013</v>
      </c>
      <c r="J814" t="s">
        <v>9239</v>
      </c>
      <c r="K814" t="s">
        <v>8313</v>
      </c>
      <c r="L814" t="s">
        <v>8315</v>
      </c>
      <c r="M814" t="s">
        <v>5617</v>
      </c>
      <c r="N814" t="s">
        <v>325</v>
      </c>
    </row>
    <row r="815" spans="1:14" x14ac:dyDescent="0.25">
      <c r="A815">
        <v>233003678</v>
      </c>
      <c r="B815" t="s">
        <v>5612</v>
      </c>
      <c r="C815" t="s">
        <v>5613</v>
      </c>
      <c r="D815">
        <v>23301001</v>
      </c>
      <c r="E815">
        <v>1020201813389</v>
      </c>
      <c r="F815" t="s">
        <v>8214</v>
      </c>
      <c r="G815">
        <v>3</v>
      </c>
      <c r="H815" t="s">
        <v>9932</v>
      </c>
      <c r="I815" t="s">
        <v>8855</v>
      </c>
      <c r="J815" t="s">
        <v>9933</v>
      </c>
      <c r="K815" t="s">
        <v>8313</v>
      </c>
      <c r="L815" t="s">
        <v>8315</v>
      </c>
      <c r="M815" t="s">
        <v>5614</v>
      </c>
      <c r="N815" t="s">
        <v>321</v>
      </c>
    </row>
    <row r="816" spans="1:14" x14ac:dyDescent="0.25">
      <c r="A816">
        <v>233003702</v>
      </c>
      <c r="B816" t="s">
        <v>5647</v>
      </c>
      <c r="C816" t="s">
        <v>5648</v>
      </c>
      <c r="D816">
        <v>23301001</v>
      </c>
      <c r="E816">
        <v>1020201814401</v>
      </c>
      <c r="F816" t="s">
        <v>8214</v>
      </c>
      <c r="G816">
        <v>2</v>
      </c>
      <c r="H816" t="s">
        <v>9934</v>
      </c>
      <c r="I816" t="s">
        <v>8664</v>
      </c>
      <c r="J816" t="s">
        <v>9573</v>
      </c>
      <c r="K816" t="s">
        <v>8313</v>
      </c>
      <c r="L816" t="s">
        <v>8839</v>
      </c>
      <c r="M816" t="s">
        <v>5649</v>
      </c>
      <c r="N816" t="s">
        <v>325</v>
      </c>
    </row>
    <row r="817" spans="1:14" x14ac:dyDescent="0.25">
      <c r="A817">
        <v>233003710</v>
      </c>
      <c r="B817" t="s">
        <v>5629</v>
      </c>
      <c r="C817" t="s">
        <v>5630</v>
      </c>
      <c r="D817">
        <v>23301001</v>
      </c>
      <c r="E817">
        <v>1020201815776</v>
      </c>
      <c r="F817" t="s">
        <v>8214</v>
      </c>
      <c r="G817">
        <v>2</v>
      </c>
      <c r="H817" t="s">
        <v>9935</v>
      </c>
      <c r="I817" t="s">
        <v>9008</v>
      </c>
      <c r="J817" t="s">
        <v>9239</v>
      </c>
      <c r="K817" t="s">
        <v>8313</v>
      </c>
      <c r="L817" t="s">
        <v>8315</v>
      </c>
      <c r="M817" t="s">
        <v>5631</v>
      </c>
      <c r="N817" t="s">
        <v>321</v>
      </c>
    </row>
    <row r="818" spans="1:14" x14ac:dyDescent="0.25">
      <c r="A818">
        <v>233003727</v>
      </c>
      <c r="B818" t="s">
        <v>6498</v>
      </c>
      <c r="C818" t="s">
        <v>6499</v>
      </c>
      <c r="D818">
        <v>23301001</v>
      </c>
      <c r="E818">
        <v>1020201815523</v>
      </c>
      <c r="F818" t="s">
        <v>8214</v>
      </c>
      <c r="G818">
        <v>0</v>
      </c>
      <c r="H818" t="s">
        <v>9936</v>
      </c>
      <c r="I818" t="s">
        <v>9937</v>
      </c>
      <c r="J818" t="s">
        <v>9938</v>
      </c>
      <c r="K818" t="s">
        <v>8313</v>
      </c>
      <c r="L818" t="s">
        <v>8315</v>
      </c>
      <c r="M818" t="s">
        <v>6500</v>
      </c>
      <c r="N818" t="s">
        <v>325</v>
      </c>
    </row>
    <row r="819" spans="1:14" x14ac:dyDescent="0.25">
      <c r="A819">
        <v>233003734</v>
      </c>
      <c r="B819" t="s">
        <v>5626</v>
      </c>
      <c r="C819" t="s">
        <v>5627</v>
      </c>
      <c r="D819">
        <v>23301001</v>
      </c>
      <c r="E819">
        <v>1020201814500</v>
      </c>
      <c r="F819" t="s">
        <v>8214</v>
      </c>
      <c r="G819">
        <v>1</v>
      </c>
      <c r="H819" t="s">
        <v>9939</v>
      </c>
      <c r="I819" t="s">
        <v>8706</v>
      </c>
      <c r="J819" t="s">
        <v>9239</v>
      </c>
      <c r="K819" t="s">
        <v>8313</v>
      </c>
      <c r="L819" t="s">
        <v>8315</v>
      </c>
      <c r="M819" t="s">
        <v>5628</v>
      </c>
      <c r="N819" t="s">
        <v>321</v>
      </c>
    </row>
    <row r="820" spans="1:14" x14ac:dyDescent="0.25">
      <c r="A820">
        <v>233003798</v>
      </c>
      <c r="B820" t="s">
        <v>5638</v>
      </c>
      <c r="C820" t="s">
        <v>5639</v>
      </c>
      <c r="D820">
        <v>23301001</v>
      </c>
      <c r="E820">
        <v>1020201815920</v>
      </c>
      <c r="F820" t="s">
        <v>8214</v>
      </c>
      <c r="G820">
        <v>5</v>
      </c>
      <c r="H820" t="s">
        <v>9940</v>
      </c>
      <c r="I820" t="s">
        <v>9280</v>
      </c>
      <c r="J820" t="s">
        <v>9239</v>
      </c>
      <c r="K820" t="s">
        <v>8313</v>
      </c>
      <c r="L820" t="s">
        <v>8315</v>
      </c>
      <c r="M820" t="s">
        <v>5640</v>
      </c>
      <c r="N820" t="s">
        <v>321</v>
      </c>
    </row>
    <row r="821" spans="1:14" x14ac:dyDescent="0.25">
      <c r="A821">
        <v>233003847</v>
      </c>
      <c r="B821" t="s">
        <v>5641</v>
      </c>
      <c r="C821" t="s">
        <v>5642</v>
      </c>
      <c r="D821">
        <v>23301001</v>
      </c>
      <c r="E821">
        <v>1020201812553</v>
      </c>
      <c r="F821" t="s">
        <v>8214</v>
      </c>
      <c r="G821">
        <v>2</v>
      </c>
      <c r="H821" t="s">
        <v>9941</v>
      </c>
      <c r="I821" t="s">
        <v>9160</v>
      </c>
      <c r="J821" t="s">
        <v>9239</v>
      </c>
      <c r="K821" t="s">
        <v>8313</v>
      </c>
      <c r="L821" t="s">
        <v>8315</v>
      </c>
      <c r="M821" t="s">
        <v>5643</v>
      </c>
      <c r="N821" t="s">
        <v>414</v>
      </c>
    </row>
    <row r="822" spans="1:14" x14ac:dyDescent="0.25">
      <c r="A822">
        <v>233003861</v>
      </c>
      <c r="B822" t="s">
        <v>6495</v>
      </c>
      <c r="C822" t="s">
        <v>6496</v>
      </c>
      <c r="D822">
        <v>23301001</v>
      </c>
      <c r="E822">
        <v>1020201815700</v>
      </c>
      <c r="F822" t="s">
        <v>8214</v>
      </c>
      <c r="G822">
        <v>0</v>
      </c>
      <c r="H822" t="s">
        <v>9942</v>
      </c>
      <c r="I822" t="s">
        <v>8652</v>
      </c>
      <c r="J822" t="s">
        <v>9239</v>
      </c>
      <c r="K822" t="s">
        <v>8313</v>
      </c>
      <c r="L822" t="s">
        <v>8315</v>
      </c>
      <c r="M822" t="s">
        <v>6497</v>
      </c>
      <c r="N822" t="s">
        <v>414</v>
      </c>
    </row>
    <row r="823" spans="1:14" x14ac:dyDescent="0.25">
      <c r="A823">
        <v>233003903</v>
      </c>
      <c r="B823" t="s">
        <v>6490</v>
      </c>
      <c r="C823" t="s">
        <v>6491</v>
      </c>
      <c r="D823">
        <v>23301001</v>
      </c>
      <c r="E823">
        <v>1020201814940</v>
      </c>
      <c r="F823" t="s">
        <v>8214</v>
      </c>
      <c r="G823">
        <v>0</v>
      </c>
      <c r="H823" t="s">
        <v>9943</v>
      </c>
      <c r="I823" t="s">
        <v>8384</v>
      </c>
      <c r="J823" t="s">
        <v>9944</v>
      </c>
      <c r="K823" t="s">
        <v>8313</v>
      </c>
      <c r="L823" t="s">
        <v>8315</v>
      </c>
      <c r="M823" t="s">
        <v>6492</v>
      </c>
      <c r="N823" t="s">
        <v>414</v>
      </c>
    </row>
    <row r="824" spans="1:14" x14ac:dyDescent="0.25">
      <c r="A824">
        <v>233003928</v>
      </c>
      <c r="B824" t="s">
        <v>5618</v>
      </c>
      <c r="C824" t="s">
        <v>5619</v>
      </c>
      <c r="D824">
        <v>23301001</v>
      </c>
      <c r="E824">
        <v>1020201814995</v>
      </c>
      <c r="F824" t="s">
        <v>8214</v>
      </c>
      <c r="G824">
        <v>0</v>
      </c>
      <c r="H824" t="s">
        <v>9945</v>
      </c>
      <c r="I824" t="s">
        <v>8559</v>
      </c>
      <c r="J824" t="s">
        <v>9239</v>
      </c>
      <c r="K824" t="s">
        <v>8313</v>
      </c>
      <c r="L824" t="s">
        <v>8839</v>
      </c>
      <c r="M824" t="s">
        <v>5620</v>
      </c>
      <c r="N824" t="s">
        <v>414</v>
      </c>
    </row>
    <row r="825" spans="1:14" x14ac:dyDescent="0.25">
      <c r="A825">
        <v>233003981</v>
      </c>
      <c r="B825" t="s">
        <v>5632</v>
      </c>
      <c r="C825" t="s">
        <v>5633</v>
      </c>
      <c r="D825">
        <v>23301001</v>
      </c>
      <c r="E825">
        <v>1020201813169</v>
      </c>
      <c r="F825" t="s">
        <v>8214</v>
      </c>
      <c r="G825">
        <v>3</v>
      </c>
      <c r="H825" t="s">
        <v>9946</v>
      </c>
      <c r="I825" t="s">
        <v>8719</v>
      </c>
      <c r="J825" t="s">
        <v>9930</v>
      </c>
      <c r="K825" t="s">
        <v>8313</v>
      </c>
      <c r="L825" t="s">
        <v>8315</v>
      </c>
      <c r="M825" t="s">
        <v>5634</v>
      </c>
      <c r="N825" t="s">
        <v>325</v>
      </c>
    </row>
    <row r="826" spans="1:14" x14ac:dyDescent="0.25">
      <c r="A826">
        <v>233004022</v>
      </c>
      <c r="B826" t="s">
        <v>5609</v>
      </c>
      <c r="C826" t="s">
        <v>5610</v>
      </c>
      <c r="D826">
        <v>23301001</v>
      </c>
      <c r="E826">
        <v>1020201816216</v>
      </c>
      <c r="F826" t="s">
        <v>8214</v>
      </c>
      <c r="G826">
        <v>0</v>
      </c>
      <c r="H826" t="s">
        <v>9947</v>
      </c>
      <c r="I826" t="s">
        <v>9948</v>
      </c>
      <c r="J826" t="s">
        <v>9239</v>
      </c>
      <c r="K826" t="s">
        <v>8313</v>
      </c>
      <c r="L826" t="s">
        <v>8315</v>
      </c>
      <c r="M826" t="s">
        <v>5611</v>
      </c>
      <c r="N826" t="s">
        <v>414</v>
      </c>
    </row>
    <row r="827" spans="1:14" x14ac:dyDescent="0.25">
      <c r="A827">
        <v>233004030</v>
      </c>
      <c r="B827" t="s">
        <v>5635</v>
      </c>
      <c r="C827" t="s">
        <v>5636</v>
      </c>
      <c r="D827">
        <v>23301001</v>
      </c>
      <c r="E827">
        <v>1020201813543</v>
      </c>
      <c r="F827" t="s">
        <v>8214</v>
      </c>
      <c r="G827">
        <v>0</v>
      </c>
      <c r="H827" t="s">
        <v>9949</v>
      </c>
      <c r="I827" t="s">
        <v>9950</v>
      </c>
      <c r="J827" t="s">
        <v>9239</v>
      </c>
      <c r="K827" t="s">
        <v>8313</v>
      </c>
      <c r="L827" t="s">
        <v>8315</v>
      </c>
      <c r="M827" t="s">
        <v>5637</v>
      </c>
      <c r="N827" t="s">
        <v>414</v>
      </c>
    </row>
    <row r="828" spans="1:14" x14ac:dyDescent="0.25">
      <c r="A828">
        <v>233004110</v>
      </c>
      <c r="B828" t="s">
        <v>5650</v>
      </c>
      <c r="C828" t="s">
        <v>5651</v>
      </c>
      <c r="D828">
        <v>23301001</v>
      </c>
      <c r="E828">
        <v>1020201814973</v>
      </c>
      <c r="F828" t="s">
        <v>8214</v>
      </c>
      <c r="G828">
        <v>2</v>
      </c>
      <c r="H828" t="s">
        <v>9951</v>
      </c>
      <c r="I828" t="s">
        <v>8517</v>
      </c>
      <c r="J828" t="s">
        <v>9239</v>
      </c>
      <c r="K828" t="s">
        <v>8313</v>
      </c>
      <c r="L828" t="s">
        <v>8315</v>
      </c>
      <c r="M828" t="s">
        <v>5652</v>
      </c>
      <c r="N828" t="s">
        <v>321</v>
      </c>
    </row>
    <row r="829" spans="1:14" x14ac:dyDescent="0.25">
      <c r="A829">
        <v>233004128</v>
      </c>
      <c r="B829" t="s">
        <v>6485</v>
      </c>
      <c r="C829" t="s">
        <v>2668</v>
      </c>
      <c r="D829">
        <v>23301001</v>
      </c>
      <c r="E829">
        <v>1020201814038</v>
      </c>
      <c r="F829" t="s">
        <v>8214</v>
      </c>
      <c r="G829">
        <v>0</v>
      </c>
      <c r="H829" t="s">
        <v>9952</v>
      </c>
      <c r="I829" t="s">
        <v>9953</v>
      </c>
      <c r="J829" t="s">
        <v>9954</v>
      </c>
      <c r="K829" t="s">
        <v>8313</v>
      </c>
      <c r="L829" t="s">
        <v>8315</v>
      </c>
      <c r="M829" t="s">
        <v>6486</v>
      </c>
      <c r="N829" t="s">
        <v>321</v>
      </c>
    </row>
    <row r="830" spans="1:14" x14ac:dyDescent="0.25">
      <c r="A830">
        <v>233004150</v>
      </c>
      <c r="B830" t="s">
        <v>5606</v>
      </c>
      <c r="C830" t="s">
        <v>5607</v>
      </c>
      <c r="D830">
        <v>23301001</v>
      </c>
      <c r="E830">
        <v>1020201814357</v>
      </c>
      <c r="F830" t="s">
        <v>8214</v>
      </c>
      <c r="G830">
        <v>5</v>
      </c>
      <c r="H830" t="s">
        <v>9955</v>
      </c>
      <c r="I830" t="s">
        <v>8855</v>
      </c>
      <c r="J830" t="s">
        <v>9239</v>
      </c>
      <c r="K830" t="s">
        <v>8313</v>
      </c>
      <c r="L830" t="s">
        <v>8315</v>
      </c>
      <c r="M830" t="s">
        <v>5608</v>
      </c>
      <c r="N830" t="s">
        <v>321</v>
      </c>
    </row>
    <row r="831" spans="1:14" x14ac:dyDescent="0.25">
      <c r="A831">
        <v>233004174</v>
      </c>
      <c r="B831" t="s">
        <v>5656</v>
      </c>
      <c r="C831" t="s">
        <v>5657</v>
      </c>
      <c r="D831">
        <v>23301001</v>
      </c>
      <c r="E831">
        <v>1020201812894</v>
      </c>
      <c r="F831" t="s">
        <v>8214</v>
      </c>
      <c r="G831">
        <v>2</v>
      </c>
      <c r="H831" t="s">
        <v>9956</v>
      </c>
      <c r="I831" t="s">
        <v>9496</v>
      </c>
      <c r="J831" t="s">
        <v>9239</v>
      </c>
      <c r="K831" t="s">
        <v>8313</v>
      </c>
      <c r="L831" t="s">
        <v>8315</v>
      </c>
      <c r="M831" t="s">
        <v>5658</v>
      </c>
      <c r="N831" t="s">
        <v>321</v>
      </c>
    </row>
    <row r="832" spans="1:14" x14ac:dyDescent="0.25">
      <c r="A832">
        <v>233004199</v>
      </c>
      <c r="B832" t="s">
        <v>6504</v>
      </c>
      <c r="C832" t="s">
        <v>6505</v>
      </c>
      <c r="D832">
        <v>23301001</v>
      </c>
      <c r="E832">
        <v>1020201815446</v>
      </c>
      <c r="F832" t="s">
        <v>8214</v>
      </c>
      <c r="G832">
        <v>0</v>
      </c>
      <c r="H832" t="s">
        <v>9957</v>
      </c>
      <c r="I832" t="s">
        <v>9192</v>
      </c>
      <c r="J832" t="s">
        <v>9958</v>
      </c>
      <c r="K832" t="s">
        <v>8313</v>
      </c>
      <c r="L832" t="s">
        <v>8315</v>
      </c>
      <c r="M832" t="s">
        <v>6506</v>
      </c>
      <c r="N832" t="s">
        <v>566</v>
      </c>
    </row>
    <row r="833" spans="1:14" x14ac:dyDescent="0.25">
      <c r="A833">
        <v>233004230</v>
      </c>
      <c r="B833" t="s">
        <v>5621</v>
      </c>
      <c r="C833" t="s">
        <v>5622</v>
      </c>
      <c r="D833">
        <v>23301001</v>
      </c>
      <c r="E833">
        <v>1020201813983</v>
      </c>
      <c r="F833" t="s">
        <v>8214</v>
      </c>
      <c r="G833">
        <v>3</v>
      </c>
      <c r="H833" t="s">
        <v>9959</v>
      </c>
      <c r="I833" t="s">
        <v>9960</v>
      </c>
      <c r="J833" t="s">
        <v>9239</v>
      </c>
      <c r="K833" t="s">
        <v>8313</v>
      </c>
      <c r="L833" t="s">
        <v>8315</v>
      </c>
      <c r="M833" t="s">
        <v>8260</v>
      </c>
      <c r="N833" t="s">
        <v>640</v>
      </c>
    </row>
    <row r="834" spans="1:14" x14ac:dyDescent="0.25">
      <c r="A834">
        <v>233005266</v>
      </c>
      <c r="B834" t="s">
        <v>5603</v>
      </c>
      <c r="C834" t="s">
        <v>5604</v>
      </c>
      <c r="D834">
        <v>23301001</v>
      </c>
      <c r="E834">
        <v>1050201652566</v>
      </c>
      <c r="F834" t="s">
        <v>8214</v>
      </c>
      <c r="G834">
        <v>1</v>
      </c>
      <c r="H834" t="s">
        <v>9961</v>
      </c>
      <c r="I834" t="s">
        <v>8310</v>
      </c>
      <c r="J834" t="s">
        <v>9962</v>
      </c>
      <c r="K834" t="s">
        <v>8313</v>
      </c>
      <c r="L834" t="s">
        <v>8315</v>
      </c>
      <c r="M834" t="s">
        <v>5605</v>
      </c>
      <c r="N834" t="s">
        <v>321</v>
      </c>
    </row>
    <row r="835" spans="1:14" x14ac:dyDescent="0.25">
      <c r="A835">
        <v>234001105</v>
      </c>
      <c r="B835" t="s">
        <v>8015</v>
      </c>
      <c r="C835" t="s">
        <v>8016</v>
      </c>
      <c r="D835">
        <v>23401001</v>
      </c>
      <c r="E835">
        <v>1020201382365</v>
      </c>
      <c r="F835" t="s">
        <v>8214</v>
      </c>
      <c r="G835">
        <v>0</v>
      </c>
      <c r="H835" t="s">
        <v>9963</v>
      </c>
      <c r="I835" t="s">
        <v>9208</v>
      </c>
      <c r="J835" t="s">
        <v>9964</v>
      </c>
      <c r="K835" t="s">
        <v>8313</v>
      </c>
      <c r="L835" t="s">
        <v>8315</v>
      </c>
      <c r="M835" t="s">
        <v>8017</v>
      </c>
      <c r="N835" t="s">
        <v>325</v>
      </c>
    </row>
    <row r="836" spans="1:14" x14ac:dyDescent="0.25">
      <c r="A836">
        <v>234001754</v>
      </c>
      <c r="B836" t="s">
        <v>8012</v>
      </c>
      <c r="C836" t="s">
        <v>8013</v>
      </c>
      <c r="D836">
        <v>23401001</v>
      </c>
      <c r="E836">
        <v>1020201382376</v>
      </c>
      <c r="F836" t="s">
        <v>8214</v>
      </c>
      <c r="G836">
        <v>0</v>
      </c>
      <c r="H836" t="s">
        <v>9965</v>
      </c>
      <c r="I836" t="s">
        <v>9966</v>
      </c>
      <c r="J836" t="s">
        <v>9967</v>
      </c>
      <c r="K836" t="s">
        <v>8313</v>
      </c>
      <c r="L836" t="s">
        <v>8315</v>
      </c>
      <c r="M836" t="s">
        <v>8014</v>
      </c>
      <c r="N836" t="s">
        <v>321</v>
      </c>
    </row>
    <row r="837" spans="1:14" x14ac:dyDescent="0.25">
      <c r="A837">
        <v>234002300</v>
      </c>
      <c r="B837" t="s">
        <v>5519</v>
      </c>
      <c r="C837" t="s">
        <v>5520</v>
      </c>
      <c r="D837">
        <v>23401001</v>
      </c>
      <c r="E837">
        <v>1020201383245</v>
      </c>
      <c r="F837" t="s">
        <v>8214</v>
      </c>
      <c r="G837">
        <v>0</v>
      </c>
      <c r="H837" t="s">
        <v>9968</v>
      </c>
      <c r="I837" t="s">
        <v>9969</v>
      </c>
      <c r="J837" t="s">
        <v>9970</v>
      </c>
      <c r="K837" t="s">
        <v>8313</v>
      </c>
      <c r="L837" t="s">
        <v>8315</v>
      </c>
      <c r="M837" t="s">
        <v>5521</v>
      </c>
      <c r="N837" t="s">
        <v>321</v>
      </c>
    </row>
    <row r="838" spans="1:14" x14ac:dyDescent="0.25">
      <c r="A838">
        <v>234003007</v>
      </c>
      <c r="B838" t="s">
        <v>5525</v>
      </c>
      <c r="C838" t="s">
        <v>5526</v>
      </c>
      <c r="D838">
        <v>23401001</v>
      </c>
      <c r="E838">
        <v>1020201384466</v>
      </c>
      <c r="F838" t="s">
        <v>8214</v>
      </c>
      <c r="G838">
        <v>1</v>
      </c>
      <c r="H838" t="s">
        <v>9971</v>
      </c>
      <c r="I838" t="s">
        <v>9972</v>
      </c>
      <c r="J838" t="s">
        <v>8786</v>
      </c>
      <c r="K838" t="s">
        <v>8313</v>
      </c>
      <c r="L838" t="s">
        <v>8315</v>
      </c>
      <c r="M838" t="s">
        <v>5527</v>
      </c>
      <c r="N838" t="s">
        <v>325</v>
      </c>
    </row>
    <row r="839" spans="1:14" x14ac:dyDescent="0.25">
      <c r="A839">
        <v>234003053</v>
      </c>
      <c r="B839" t="s">
        <v>5600</v>
      </c>
      <c r="C839" t="s">
        <v>5601</v>
      </c>
      <c r="D839">
        <v>23401001</v>
      </c>
      <c r="E839">
        <v>1020201384455</v>
      </c>
      <c r="F839" t="s">
        <v>8214</v>
      </c>
      <c r="G839">
        <v>1</v>
      </c>
      <c r="H839" t="s">
        <v>9973</v>
      </c>
      <c r="I839" t="s">
        <v>9974</v>
      </c>
      <c r="J839" t="s">
        <v>9975</v>
      </c>
      <c r="K839" t="s">
        <v>8313</v>
      </c>
      <c r="L839" t="s">
        <v>8315</v>
      </c>
      <c r="M839" t="s">
        <v>5602</v>
      </c>
      <c r="N839" t="s">
        <v>321</v>
      </c>
    </row>
    <row r="840" spans="1:14" x14ac:dyDescent="0.25">
      <c r="A840">
        <v>234003127</v>
      </c>
      <c r="B840" t="s">
        <v>5577</v>
      </c>
      <c r="C840" t="s">
        <v>5578</v>
      </c>
      <c r="D840">
        <v>23401001</v>
      </c>
      <c r="E840">
        <v>1020201384378</v>
      </c>
      <c r="F840" t="s">
        <v>8214</v>
      </c>
      <c r="G840">
        <v>5</v>
      </c>
      <c r="H840" t="s">
        <v>9976</v>
      </c>
      <c r="I840" t="s">
        <v>8673</v>
      </c>
      <c r="J840" t="s">
        <v>9975</v>
      </c>
      <c r="K840" t="s">
        <v>8313</v>
      </c>
      <c r="L840" t="s">
        <v>8315</v>
      </c>
      <c r="M840" t="s">
        <v>5579</v>
      </c>
      <c r="N840" t="s">
        <v>321</v>
      </c>
    </row>
    <row r="841" spans="1:14" x14ac:dyDescent="0.25">
      <c r="A841">
        <v>234004748</v>
      </c>
      <c r="B841" t="s">
        <v>5547</v>
      </c>
      <c r="C841" t="s">
        <v>5548</v>
      </c>
      <c r="D841">
        <v>23401001</v>
      </c>
      <c r="E841">
        <v>1050200558539</v>
      </c>
      <c r="F841" t="s">
        <v>8214</v>
      </c>
      <c r="G841">
        <v>0</v>
      </c>
      <c r="H841" t="s">
        <v>9977</v>
      </c>
      <c r="I841" t="s">
        <v>9978</v>
      </c>
      <c r="J841" t="s">
        <v>9979</v>
      </c>
      <c r="K841" t="s">
        <v>8313</v>
      </c>
      <c r="L841" t="s">
        <v>8315</v>
      </c>
      <c r="M841" t="s">
        <v>5549</v>
      </c>
      <c r="N841" t="s">
        <v>321</v>
      </c>
    </row>
    <row r="842" spans="1:14" x14ac:dyDescent="0.25">
      <c r="A842">
        <v>234004755</v>
      </c>
      <c r="B842" t="s">
        <v>5553</v>
      </c>
      <c r="C842" t="s">
        <v>5554</v>
      </c>
      <c r="D842">
        <v>23401001</v>
      </c>
      <c r="E842">
        <v>1050200558540</v>
      </c>
      <c r="F842" t="s">
        <v>8214</v>
      </c>
      <c r="G842">
        <v>1</v>
      </c>
      <c r="H842" t="s">
        <v>9980</v>
      </c>
      <c r="I842" t="s">
        <v>8557</v>
      </c>
      <c r="J842" t="s">
        <v>9979</v>
      </c>
      <c r="K842" t="s">
        <v>8313</v>
      </c>
      <c r="L842" t="s">
        <v>8315</v>
      </c>
      <c r="M842" t="s">
        <v>5555</v>
      </c>
      <c r="N842" t="s">
        <v>321</v>
      </c>
    </row>
    <row r="843" spans="1:14" x14ac:dyDescent="0.25">
      <c r="A843">
        <v>234004787</v>
      </c>
      <c r="B843" t="s">
        <v>5591</v>
      </c>
      <c r="C843" t="s">
        <v>5592</v>
      </c>
      <c r="D843">
        <v>23401001</v>
      </c>
      <c r="E843">
        <v>1050200558572</v>
      </c>
      <c r="F843" t="s">
        <v>8214</v>
      </c>
      <c r="G843">
        <v>1</v>
      </c>
      <c r="H843" t="s">
        <v>9981</v>
      </c>
      <c r="I843" t="s">
        <v>9639</v>
      </c>
      <c r="J843" t="s">
        <v>9979</v>
      </c>
      <c r="K843" t="s">
        <v>8313</v>
      </c>
      <c r="L843" t="s">
        <v>8315</v>
      </c>
      <c r="M843" t="s">
        <v>5593</v>
      </c>
      <c r="N843" t="s">
        <v>414</v>
      </c>
    </row>
    <row r="844" spans="1:14" x14ac:dyDescent="0.25">
      <c r="A844">
        <v>234004811</v>
      </c>
      <c r="B844" t="s">
        <v>5571</v>
      </c>
      <c r="C844" t="s">
        <v>5572</v>
      </c>
      <c r="D844">
        <v>23401001</v>
      </c>
      <c r="E844">
        <v>1050200558650</v>
      </c>
      <c r="F844" t="s">
        <v>8214</v>
      </c>
      <c r="G844">
        <v>4</v>
      </c>
      <c r="H844" t="s">
        <v>9982</v>
      </c>
      <c r="I844" t="s">
        <v>9983</v>
      </c>
      <c r="J844" t="s">
        <v>9984</v>
      </c>
      <c r="K844" t="s">
        <v>8313</v>
      </c>
      <c r="L844" t="s">
        <v>8315</v>
      </c>
      <c r="M844" t="s">
        <v>5573</v>
      </c>
      <c r="N844" t="s">
        <v>321</v>
      </c>
    </row>
    <row r="845" spans="1:14" x14ac:dyDescent="0.25">
      <c r="A845">
        <v>234004868</v>
      </c>
      <c r="B845" t="s">
        <v>5597</v>
      </c>
      <c r="C845" t="s">
        <v>5598</v>
      </c>
      <c r="D845">
        <v>23401001</v>
      </c>
      <c r="E845">
        <v>1050200559100</v>
      </c>
      <c r="F845" t="s">
        <v>8214</v>
      </c>
      <c r="G845">
        <v>1</v>
      </c>
      <c r="H845" t="s">
        <v>9985</v>
      </c>
      <c r="I845" t="s">
        <v>8701</v>
      </c>
      <c r="J845" t="s">
        <v>9986</v>
      </c>
      <c r="K845" t="s">
        <v>8313</v>
      </c>
      <c r="L845" t="s">
        <v>8315</v>
      </c>
      <c r="M845" t="s">
        <v>5599</v>
      </c>
      <c r="N845" t="s">
        <v>321</v>
      </c>
    </row>
    <row r="846" spans="1:14" x14ac:dyDescent="0.25">
      <c r="A846">
        <v>234004875</v>
      </c>
      <c r="B846" t="s">
        <v>5559</v>
      </c>
      <c r="C846" t="s">
        <v>5560</v>
      </c>
      <c r="D846">
        <v>23401001</v>
      </c>
      <c r="E846">
        <v>1050200559199</v>
      </c>
      <c r="F846" t="s">
        <v>8214</v>
      </c>
      <c r="G846">
        <v>2</v>
      </c>
      <c r="H846" t="s">
        <v>9987</v>
      </c>
      <c r="I846" t="s">
        <v>9626</v>
      </c>
      <c r="J846" t="s">
        <v>9988</v>
      </c>
      <c r="K846" t="s">
        <v>8313</v>
      </c>
      <c r="L846" t="s">
        <v>8315</v>
      </c>
      <c r="M846" t="s">
        <v>5561</v>
      </c>
      <c r="N846" t="s">
        <v>321</v>
      </c>
    </row>
    <row r="847" spans="1:14" x14ac:dyDescent="0.25">
      <c r="A847">
        <v>234004890</v>
      </c>
      <c r="B847" t="s">
        <v>5534</v>
      </c>
      <c r="C847" t="s">
        <v>5535</v>
      </c>
      <c r="D847">
        <v>23401001</v>
      </c>
      <c r="E847">
        <v>1050200559210</v>
      </c>
      <c r="F847" t="s">
        <v>8214</v>
      </c>
      <c r="G847">
        <v>1</v>
      </c>
      <c r="H847" t="s">
        <v>9989</v>
      </c>
      <c r="I847" t="s">
        <v>8719</v>
      </c>
      <c r="J847" t="s">
        <v>9988</v>
      </c>
      <c r="K847" t="s">
        <v>8313</v>
      </c>
      <c r="L847" t="s">
        <v>8315</v>
      </c>
      <c r="M847" t="s">
        <v>5536</v>
      </c>
      <c r="N847" t="s">
        <v>321</v>
      </c>
    </row>
    <row r="848" spans="1:14" x14ac:dyDescent="0.25">
      <c r="A848">
        <v>234004949</v>
      </c>
      <c r="B848" t="s">
        <v>5580</v>
      </c>
      <c r="C848" t="s">
        <v>5581</v>
      </c>
      <c r="D848">
        <v>23401001</v>
      </c>
      <c r="E848">
        <v>1050200559364</v>
      </c>
      <c r="F848" t="s">
        <v>8214</v>
      </c>
      <c r="G848">
        <v>0</v>
      </c>
      <c r="H848" t="s">
        <v>9990</v>
      </c>
      <c r="I848" t="s">
        <v>9991</v>
      </c>
      <c r="J848" t="s">
        <v>9988</v>
      </c>
      <c r="K848" t="s">
        <v>8313</v>
      </c>
      <c r="L848" t="s">
        <v>8315</v>
      </c>
      <c r="M848" t="s">
        <v>5582</v>
      </c>
      <c r="N848" t="s">
        <v>921</v>
      </c>
    </row>
    <row r="849" spans="1:14" x14ac:dyDescent="0.25">
      <c r="A849">
        <v>234004956</v>
      </c>
      <c r="B849" t="s">
        <v>5537</v>
      </c>
      <c r="C849" t="s">
        <v>5538</v>
      </c>
      <c r="D849">
        <v>23401001</v>
      </c>
      <c r="E849">
        <v>1050200559397</v>
      </c>
      <c r="F849" t="s">
        <v>8214</v>
      </c>
      <c r="G849">
        <v>0</v>
      </c>
      <c r="H849" t="s">
        <v>9992</v>
      </c>
      <c r="I849" t="s">
        <v>9993</v>
      </c>
      <c r="J849" t="s">
        <v>9988</v>
      </c>
      <c r="K849" t="s">
        <v>8313</v>
      </c>
      <c r="L849" t="s">
        <v>8315</v>
      </c>
      <c r="M849" t="s">
        <v>5539</v>
      </c>
      <c r="N849" t="s">
        <v>5540</v>
      </c>
    </row>
    <row r="850" spans="1:14" x14ac:dyDescent="0.25">
      <c r="A850">
        <v>234004988</v>
      </c>
      <c r="B850" t="s">
        <v>5562</v>
      </c>
      <c r="C850" t="s">
        <v>5563</v>
      </c>
      <c r="D850">
        <v>23401001</v>
      </c>
      <c r="E850">
        <v>1050200559518</v>
      </c>
      <c r="F850" t="s">
        <v>8214</v>
      </c>
      <c r="G850">
        <v>2</v>
      </c>
      <c r="H850" t="s">
        <v>9994</v>
      </c>
      <c r="I850" t="s">
        <v>9995</v>
      </c>
      <c r="J850" t="s">
        <v>9996</v>
      </c>
      <c r="K850" t="s">
        <v>8313</v>
      </c>
      <c r="L850" t="s">
        <v>8315</v>
      </c>
      <c r="M850" t="s">
        <v>5564</v>
      </c>
      <c r="N850" t="s">
        <v>414</v>
      </c>
    </row>
    <row r="851" spans="1:14" x14ac:dyDescent="0.25">
      <c r="A851">
        <v>234004995</v>
      </c>
      <c r="B851" t="s">
        <v>5574</v>
      </c>
      <c r="C851" t="s">
        <v>5575</v>
      </c>
      <c r="D851">
        <v>23401001</v>
      </c>
      <c r="E851">
        <v>1050200559529</v>
      </c>
      <c r="F851" t="s">
        <v>8214</v>
      </c>
      <c r="G851">
        <v>1</v>
      </c>
      <c r="H851" t="s">
        <v>9997</v>
      </c>
      <c r="I851" t="s">
        <v>9998</v>
      </c>
      <c r="J851" t="s">
        <v>9996</v>
      </c>
      <c r="K851" t="s">
        <v>9998</v>
      </c>
      <c r="L851" t="s">
        <v>8416</v>
      </c>
      <c r="M851" t="s">
        <v>5576</v>
      </c>
      <c r="N851" t="s">
        <v>921</v>
      </c>
    </row>
    <row r="852" spans="1:14" x14ac:dyDescent="0.25">
      <c r="A852">
        <v>234005004</v>
      </c>
      <c r="B852" t="s">
        <v>5541</v>
      </c>
      <c r="C852" t="s">
        <v>5542</v>
      </c>
      <c r="D852">
        <v>23401001</v>
      </c>
      <c r="E852">
        <v>1050200559530</v>
      </c>
      <c r="F852" t="s">
        <v>8214</v>
      </c>
      <c r="G852">
        <v>1</v>
      </c>
      <c r="H852" t="s">
        <v>9999</v>
      </c>
      <c r="I852" t="s">
        <v>8555</v>
      </c>
      <c r="J852" t="s">
        <v>9996</v>
      </c>
      <c r="K852" t="s">
        <v>8313</v>
      </c>
      <c r="L852" t="s">
        <v>8315</v>
      </c>
      <c r="M852" t="s">
        <v>5543</v>
      </c>
      <c r="N852" t="s">
        <v>321</v>
      </c>
    </row>
    <row r="853" spans="1:14" x14ac:dyDescent="0.25">
      <c r="A853">
        <v>234005011</v>
      </c>
      <c r="B853" t="s">
        <v>5528</v>
      </c>
      <c r="C853" t="s">
        <v>5529</v>
      </c>
      <c r="D853">
        <v>23401001</v>
      </c>
      <c r="E853">
        <v>1050200559540</v>
      </c>
      <c r="F853" t="s">
        <v>8214</v>
      </c>
      <c r="G853">
        <v>0</v>
      </c>
      <c r="H853" t="s">
        <v>10000</v>
      </c>
      <c r="I853" t="s">
        <v>10001</v>
      </c>
      <c r="J853" t="s">
        <v>9996</v>
      </c>
      <c r="K853" t="s">
        <v>8313</v>
      </c>
      <c r="L853" t="s">
        <v>8315</v>
      </c>
      <c r="M853" t="s">
        <v>5530</v>
      </c>
      <c r="N853" t="s">
        <v>414</v>
      </c>
    </row>
    <row r="854" spans="1:14" x14ac:dyDescent="0.25">
      <c r="A854">
        <v>234005029</v>
      </c>
      <c r="B854" t="s">
        <v>5565</v>
      </c>
      <c r="C854" t="s">
        <v>5566</v>
      </c>
      <c r="D854">
        <v>23401001</v>
      </c>
      <c r="E854">
        <v>1050200559551</v>
      </c>
      <c r="F854" t="s">
        <v>8214</v>
      </c>
      <c r="G854">
        <v>1</v>
      </c>
      <c r="H854" t="s">
        <v>10002</v>
      </c>
      <c r="I854" t="s">
        <v>9030</v>
      </c>
      <c r="J854" t="s">
        <v>9996</v>
      </c>
      <c r="K854" t="s">
        <v>8313</v>
      </c>
      <c r="L854" t="s">
        <v>8315</v>
      </c>
      <c r="M854" t="s">
        <v>5567</v>
      </c>
      <c r="N854" t="s">
        <v>414</v>
      </c>
    </row>
    <row r="855" spans="1:14" x14ac:dyDescent="0.25">
      <c r="A855">
        <v>234005050</v>
      </c>
      <c r="B855" t="s">
        <v>5568</v>
      </c>
      <c r="C855" t="s">
        <v>5569</v>
      </c>
      <c r="D855">
        <v>23401001</v>
      </c>
      <c r="E855">
        <v>1050200559705</v>
      </c>
      <c r="F855" t="s">
        <v>8214</v>
      </c>
      <c r="G855">
        <v>3</v>
      </c>
      <c r="H855" t="s">
        <v>10003</v>
      </c>
      <c r="I855" t="s">
        <v>8528</v>
      </c>
      <c r="J855" t="s">
        <v>10004</v>
      </c>
      <c r="K855" t="s">
        <v>8313</v>
      </c>
      <c r="L855" t="s">
        <v>8315</v>
      </c>
      <c r="M855" t="s">
        <v>5570</v>
      </c>
      <c r="N855" t="s">
        <v>321</v>
      </c>
    </row>
    <row r="856" spans="1:14" x14ac:dyDescent="0.25">
      <c r="A856">
        <v>234005068</v>
      </c>
      <c r="B856" t="s">
        <v>5531</v>
      </c>
      <c r="C856" t="s">
        <v>5532</v>
      </c>
      <c r="D856">
        <v>23401001</v>
      </c>
      <c r="E856">
        <v>1050200559914</v>
      </c>
      <c r="F856" t="s">
        <v>8214</v>
      </c>
      <c r="G856">
        <v>1</v>
      </c>
      <c r="H856" t="s">
        <v>10005</v>
      </c>
      <c r="I856" t="s">
        <v>9960</v>
      </c>
      <c r="J856" t="s">
        <v>10006</v>
      </c>
      <c r="K856" t="s">
        <v>9960</v>
      </c>
      <c r="L856" t="s">
        <v>8416</v>
      </c>
      <c r="M856" t="s">
        <v>5533</v>
      </c>
      <c r="N856" t="s">
        <v>921</v>
      </c>
    </row>
    <row r="857" spans="1:14" x14ac:dyDescent="0.25">
      <c r="A857">
        <v>234005117</v>
      </c>
      <c r="B857" t="s">
        <v>5556</v>
      </c>
      <c r="C857" t="s">
        <v>5557</v>
      </c>
      <c r="D857">
        <v>23401001</v>
      </c>
      <c r="E857">
        <v>1050200559903</v>
      </c>
      <c r="F857" t="s">
        <v>8214</v>
      </c>
      <c r="G857">
        <v>0</v>
      </c>
      <c r="H857" t="s">
        <v>10007</v>
      </c>
      <c r="I857" t="s">
        <v>8485</v>
      </c>
      <c r="J857" t="s">
        <v>10006</v>
      </c>
      <c r="K857" t="s">
        <v>8313</v>
      </c>
      <c r="L857" t="s">
        <v>8315</v>
      </c>
      <c r="M857" t="s">
        <v>5558</v>
      </c>
      <c r="N857" t="s">
        <v>921</v>
      </c>
    </row>
    <row r="858" spans="1:14" x14ac:dyDescent="0.25">
      <c r="A858">
        <v>234005149</v>
      </c>
      <c r="B858" t="s">
        <v>5550</v>
      </c>
      <c r="C858" t="s">
        <v>5551</v>
      </c>
      <c r="D858">
        <v>23401001</v>
      </c>
      <c r="E858">
        <v>1050200560156</v>
      </c>
      <c r="F858" t="s">
        <v>8214</v>
      </c>
      <c r="G858">
        <v>1</v>
      </c>
      <c r="H858" t="s">
        <v>10008</v>
      </c>
      <c r="I858" t="s">
        <v>10009</v>
      </c>
      <c r="J858" t="s">
        <v>10010</v>
      </c>
      <c r="K858" t="s">
        <v>8313</v>
      </c>
      <c r="L858" t="s">
        <v>8315</v>
      </c>
      <c r="M858" t="s">
        <v>5552</v>
      </c>
      <c r="N858" t="s">
        <v>414</v>
      </c>
    </row>
    <row r="859" spans="1:14" x14ac:dyDescent="0.25">
      <c r="A859">
        <v>234005156</v>
      </c>
      <c r="B859" t="s">
        <v>5522</v>
      </c>
      <c r="C859" t="s">
        <v>5523</v>
      </c>
      <c r="D859">
        <v>23401001</v>
      </c>
      <c r="E859">
        <v>1050200560145</v>
      </c>
      <c r="F859" t="s">
        <v>8214</v>
      </c>
      <c r="G859">
        <v>0</v>
      </c>
      <c r="H859" t="s">
        <v>10011</v>
      </c>
      <c r="I859" t="s">
        <v>10012</v>
      </c>
      <c r="J859" t="s">
        <v>10010</v>
      </c>
      <c r="K859" t="s">
        <v>8313</v>
      </c>
      <c r="L859" t="s">
        <v>8315</v>
      </c>
      <c r="M859" t="s">
        <v>5524</v>
      </c>
      <c r="N859" t="s">
        <v>414</v>
      </c>
    </row>
    <row r="860" spans="1:14" x14ac:dyDescent="0.25">
      <c r="A860">
        <v>234005188</v>
      </c>
      <c r="B860" t="s">
        <v>5544</v>
      </c>
      <c r="C860" t="s">
        <v>5545</v>
      </c>
      <c r="D860">
        <v>23401001</v>
      </c>
      <c r="E860">
        <v>1050200560541</v>
      </c>
      <c r="F860" t="s">
        <v>8214</v>
      </c>
      <c r="G860">
        <v>0</v>
      </c>
      <c r="H860" t="s">
        <v>10013</v>
      </c>
      <c r="I860" t="s">
        <v>9998</v>
      </c>
      <c r="J860" t="s">
        <v>10014</v>
      </c>
      <c r="K860" t="s">
        <v>9998</v>
      </c>
      <c r="L860" t="s">
        <v>8416</v>
      </c>
      <c r="M860" t="s">
        <v>5546</v>
      </c>
      <c r="N860" t="s">
        <v>921</v>
      </c>
    </row>
    <row r="861" spans="1:14" x14ac:dyDescent="0.25">
      <c r="A861">
        <v>234005646</v>
      </c>
      <c r="B861" t="s">
        <v>5594</v>
      </c>
      <c r="C861" t="s">
        <v>5595</v>
      </c>
      <c r="D861">
        <v>23401001</v>
      </c>
      <c r="E861">
        <v>1060249004331</v>
      </c>
      <c r="F861" t="s">
        <v>8214</v>
      </c>
      <c r="G861">
        <v>0</v>
      </c>
      <c r="H861" t="s">
        <v>10015</v>
      </c>
      <c r="I861" t="s">
        <v>9375</v>
      </c>
      <c r="J861" t="s">
        <v>9772</v>
      </c>
      <c r="K861" t="s">
        <v>8313</v>
      </c>
      <c r="L861" t="s">
        <v>8315</v>
      </c>
      <c r="M861" t="s">
        <v>5596</v>
      </c>
      <c r="N861" t="s">
        <v>430</v>
      </c>
    </row>
    <row r="862" spans="1:14" x14ac:dyDescent="0.25">
      <c r="A862">
        <v>234006304</v>
      </c>
      <c r="B862" t="s">
        <v>5583</v>
      </c>
      <c r="C862" t="s">
        <v>5584</v>
      </c>
      <c r="D862">
        <v>23401001</v>
      </c>
      <c r="E862">
        <v>1080260000424</v>
      </c>
      <c r="F862" t="s">
        <v>8214</v>
      </c>
      <c r="G862">
        <v>0</v>
      </c>
      <c r="H862" t="s">
        <v>10016</v>
      </c>
      <c r="I862" t="s">
        <v>9313</v>
      </c>
      <c r="J862" t="s">
        <v>10017</v>
      </c>
      <c r="K862" t="s">
        <v>8313</v>
      </c>
      <c r="L862" t="s">
        <v>8315</v>
      </c>
      <c r="M862" t="s">
        <v>8261</v>
      </c>
      <c r="N862" t="s">
        <v>325</v>
      </c>
    </row>
    <row r="863" spans="1:14" x14ac:dyDescent="0.25">
      <c r="A863">
        <v>234007241</v>
      </c>
      <c r="B863" t="s">
        <v>5585</v>
      </c>
      <c r="C863" t="s">
        <v>5586</v>
      </c>
      <c r="D863">
        <v>23401001</v>
      </c>
      <c r="E863">
        <v>1110260000916</v>
      </c>
      <c r="F863" t="s">
        <v>8214</v>
      </c>
      <c r="G863">
        <v>0</v>
      </c>
      <c r="H863" t="s">
        <v>10018</v>
      </c>
      <c r="I863" t="s">
        <v>8605</v>
      </c>
      <c r="J863" t="s">
        <v>10019</v>
      </c>
      <c r="K863" t="s">
        <v>8313</v>
      </c>
      <c r="L863" t="s">
        <v>8315</v>
      </c>
      <c r="M863" t="s">
        <v>5587</v>
      </c>
      <c r="N863" t="s">
        <v>414</v>
      </c>
    </row>
    <row r="864" spans="1:14" x14ac:dyDescent="0.25">
      <c r="A864">
        <v>234008380</v>
      </c>
      <c r="B864" t="s">
        <v>5588</v>
      </c>
      <c r="C864" t="s">
        <v>5589</v>
      </c>
      <c r="D864">
        <v>23401001</v>
      </c>
      <c r="E864">
        <v>1140280035829</v>
      </c>
      <c r="F864" t="s">
        <v>8214</v>
      </c>
      <c r="G864">
        <v>0</v>
      </c>
      <c r="H864" t="s">
        <v>10020</v>
      </c>
      <c r="I864" t="s">
        <v>10021</v>
      </c>
      <c r="J864" t="s">
        <v>10022</v>
      </c>
      <c r="K864" t="s">
        <v>8313</v>
      </c>
      <c r="L864" t="s">
        <v>8315</v>
      </c>
      <c r="M864" t="s">
        <v>5590</v>
      </c>
      <c r="N864" t="s">
        <v>414</v>
      </c>
    </row>
    <row r="865" spans="1:14" x14ac:dyDescent="0.25">
      <c r="A865">
        <v>235004780</v>
      </c>
      <c r="B865" t="s">
        <v>5686</v>
      </c>
      <c r="C865" t="s">
        <v>5687</v>
      </c>
      <c r="D865">
        <v>26301001</v>
      </c>
      <c r="E865">
        <v>1020201847027</v>
      </c>
      <c r="F865" t="s">
        <v>8214</v>
      </c>
      <c r="G865">
        <v>1</v>
      </c>
      <c r="H865" t="s">
        <v>10023</v>
      </c>
      <c r="I865" t="s">
        <v>10024</v>
      </c>
      <c r="J865" t="s">
        <v>10025</v>
      </c>
      <c r="K865" t="s">
        <v>8313</v>
      </c>
      <c r="L865" t="s">
        <v>8315</v>
      </c>
      <c r="M865" t="s">
        <v>5688</v>
      </c>
      <c r="N865" t="s">
        <v>321</v>
      </c>
    </row>
    <row r="866" spans="1:14" x14ac:dyDescent="0.25">
      <c r="A866">
        <v>235004797</v>
      </c>
      <c r="B866" t="s">
        <v>5692</v>
      </c>
      <c r="C866" t="s">
        <v>5693</v>
      </c>
      <c r="D866">
        <v>26301001</v>
      </c>
      <c r="E866">
        <v>1020201847687</v>
      </c>
      <c r="F866" t="s">
        <v>8214</v>
      </c>
      <c r="G866">
        <v>0</v>
      </c>
      <c r="H866" t="s">
        <v>10026</v>
      </c>
      <c r="I866" t="s">
        <v>8910</v>
      </c>
      <c r="J866" t="s">
        <v>10025</v>
      </c>
      <c r="K866" t="s">
        <v>8313</v>
      </c>
      <c r="L866" t="s">
        <v>8315</v>
      </c>
      <c r="M866" t="s">
        <v>5694</v>
      </c>
      <c r="N866" t="s">
        <v>321</v>
      </c>
    </row>
    <row r="867" spans="1:14" x14ac:dyDescent="0.25">
      <c r="A867">
        <v>235004839</v>
      </c>
      <c r="B867" t="s">
        <v>5710</v>
      </c>
      <c r="C867" t="s">
        <v>5711</v>
      </c>
      <c r="D867">
        <v>26301001</v>
      </c>
      <c r="E867">
        <v>1020201848358</v>
      </c>
      <c r="F867" t="s">
        <v>8214</v>
      </c>
      <c r="G867">
        <v>3</v>
      </c>
      <c r="H867" t="s">
        <v>10027</v>
      </c>
      <c r="I867" t="s">
        <v>10028</v>
      </c>
      <c r="J867" t="s">
        <v>10025</v>
      </c>
      <c r="K867" t="s">
        <v>8313</v>
      </c>
      <c r="L867" t="s">
        <v>8315</v>
      </c>
      <c r="M867" t="s">
        <v>5712</v>
      </c>
      <c r="N867" t="s">
        <v>321</v>
      </c>
    </row>
    <row r="868" spans="1:14" x14ac:dyDescent="0.25">
      <c r="A868">
        <v>235004860</v>
      </c>
      <c r="B868" t="s">
        <v>5665</v>
      </c>
      <c r="C868" t="s">
        <v>5666</v>
      </c>
      <c r="D868">
        <v>26301001</v>
      </c>
      <c r="E868">
        <v>1020201847863</v>
      </c>
      <c r="F868" t="s">
        <v>8214</v>
      </c>
      <c r="G868">
        <v>1</v>
      </c>
      <c r="H868" t="s">
        <v>10029</v>
      </c>
      <c r="I868" t="s">
        <v>9236</v>
      </c>
      <c r="J868" t="s">
        <v>10025</v>
      </c>
      <c r="K868" t="s">
        <v>8313</v>
      </c>
      <c r="L868" t="s">
        <v>8315</v>
      </c>
      <c r="M868" t="s">
        <v>5667</v>
      </c>
      <c r="N868" t="s">
        <v>321</v>
      </c>
    </row>
    <row r="869" spans="1:14" x14ac:dyDescent="0.25">
      <c r="A869">
        <v>235004878</v>
      </c>
      <c r="B869" t="s">
        <v>5720</v>
      </c>
      <c r="C869" t="s">
        <v>5721</v>
      </c>
      <c r="D869">
        <v>26301001</v>
      </c>
      <c r="E869">
        <v>1020201847588</v>
      </c>
      <c r="F869" t="s">
        <v>8214</v>
      </c>
      <c r="G869">
        <v>2</v>
      </c>
      <c r="H869" t="s">
        <v>10030</v>
      </c>
      <c r="I869" t="s">
        <v>9236</v>
      </c>
      <c r="J869" t="s">
        <v>10025</v>
      </c>
      <c r="K869" t="s">
        <v>8313</v>
      </c>
      <c r="L869" t="s">
        <v>8315</v>
      </c>
      <c r="M869" t="s">
        <v>5722</v>
      </c>
      <c r="N869" t="s">
        <v>321</v>
      </c>
    </row>
    <row r="870" spans="1:14" x14ac:dyDescent="0.25">
      <c r="A870">
        <v>235004885</v>
      </c>
      <c r="B870" t="s">
        <v>5713</v>
      </c>
      <c r="C870" t="s">
        <v>5714</v>
      </c>
      <c r="D870">
        <v>26301001</v>
      </c>
      <c r="E870">
        <v>1020201847930</v>
      </c>
      <c r="F870" t="s">
        <v>8214</v>
      </c>
      <c r="G870">
        <v>0</v>
      </c>
      <c r="H870" t="s">
        <v>10031</v>
      </c>
      <c r="I870" t="s">
        <v>8615</v>
      </c>
      <c r="J870" t="s">
        <v>10025</v>
      </c>
      <c r="K870" t="s">
        <v>8313</v>
      </c>
      <c r="L870" t="s">
        <v>8315</v>
      </c>
      <c r="M870" t="s">
        <v>5715</v>
      </c>
      <c r="N870" t="s">
        <v>321</v>
      </c>
    </row>
    <row r="871" spans="1:14" x14ac:dyDescent="0.25">
      <c r="A871">
        <v>235004910</v>
      </c>
      <c r="B871" t="s">
        <v>5674</v>
      </c>
      <c r="C871" t="s">
        <v>5675</v>
      </c>
      <c r="D871">
        <v>26301001</v>
      </c>
      <c r="E871">
        <v>1020201847390</v>
      </c>
      <c r="F871" t="s">
        <v>8214</v>
      </c>
      <c r="G871">
        <v>2</v>
      </c>
      <c r="H871" t="s">
        <v>10032</v>
      </c>
      <c r="I871" t="s">
        <v>9236</v>
      </c>
      <c r="J871" t="s">
        <v>10025</v>
      </c>
      <c r="K871" t="s">
        <v>8313</v>
      </c>
      <c r="L871" t="s">
        <v>8315</v>
      </c>
      <c r="M871" t="s">
        <v>5676</v>
      </c>
      <c r="N871" t="s">
        <v>321</v>
      </c>
    </row>
    <row r="872" spans="1:14" x14ac:dyDescent="0.25">
      <c r="A872">
        <v>235004927</v>
      </c>
      <c r="B872" t="s">
        <v>5698</v>
      </c>
      <c r="C872" t="s">
        <v>5699</v>
      </c>
      <c r="D872">
        <v>26301001</v>
      </c>
      <c r="E872">
        <v>1020201847357</v>
      </c>
      <c r="F872" t="s">
        <v>8214</v>
      </c>
      <c r="G872">
        <v>4</v>
      </c>
      <c r="H872" t="s">
        <v>10033</v>
      </c>
      <c r="I872" t="s">
        <v>10024</v>
      </c>
      <c r="J872" t="s">
        <v>10025</v>
      </c>
      <c r="K872" t="s">
        <v>8313</v>
      </c>
      <c r="L872" t="s">
        <v>8315</v>
      </c>
      <c r="M872" t="s">
        <v>5700</v>
      </c>
      <c r="N872" t="s">
        <v>321</v>
      </c>
    </row>
    <row r="873" spans="1:14" x14ac:dyDescent="0.25">
      <c r="A873">
        <v>235004934</v>
      </c>
      <c r="B873" t="s">
        <v>5680</v>
      </c>
      <c r="C873" t="s">
        <v>5681</v>
      </c>
      <c r="D873">
        <v>26301001</v>
      </c>
      <c r="E873">
        <v>1020201847610</v>
      </c>
      <c r="F873" t="s">
        <v>8214</v>
      </c>
      <c r="G873">
        <v>6</v>
      </c>
      <c r="H873" t="s">
        <v>10034</v>
      </c>
      <c r="I873" t="s">
        <v>9236</v>
      </c>
      <c r="J873" t="s">
        <v>10025</v>
      </c>
      <c r="K873" t="s">
        <v>8313</v>
      </c>
      <c r="L873" t="s">
        <v>8315</v>
      </c>
      <c r="M873" t="s">
        <v>5682</v>
      </c>
      <c r="N873" t="s">
        <v>321</v>
      </c>
    </row>
    <row r="874" spans="1:14" x14ac:dyDescent="0.25">
      <c r="A874">
        <v>235005014</v>
      </c>
      <c r="B874" t="s">
        <v>5695</v>
      </c>
      <c r="C874" t="s">
        <v>5696</v>
      </c>
      <c r="D874">
        <v>26301001</v>
      </c>
      <c r="E874">
        <v>1020201846180</v>
      </c>
      <c r="F874" t="s">
        <v>8214</v>
      </c>
      <c r="G874">
        <v>0</v>
      </c>
      <c r="H874" t="s">
        <v>10035</v>
      </c>
      <c r="I874" t="s">
        <v>9764</v>
      </c>
      <c r="J874" t="s">
        <v>10036</v>
      </c>
      <c r="K874" t="s">
        <v>8313</v>
      </c>
      <c r="L874" t="s">
        <v>8315</v>
      </c>
      <c r="M874" t="s">
        <v>5697</v>
      </c>
      <c r="N874" t="s">
        <v>321</v>
      </c>
    </row>
    <row r="875" spans="1:14" x14ac:dyDescent="0.25">
      <c r="A875">
        <v>235005039</v>
      </c>
      <c r="B875" t="s">
        <v>5707</v>
      </c>
      <c r="C875" t="s">
        <v>5708</v>
      </c>
      <c r="D875">
        <v>26301001</v>
      </c>
      <c r="E875">
        <v>1020201846202</v>
      </c>
      <c r="F875" t="s">
        <v>8214</v>
      </c>
      <c r="G875">
        <v>0</v>
      </c>
      <c r="H875" t="s">
        <v>10037</v>
      </c>
      <c r="I875" t="s">
        <v>10038</v>
      </c>
      <c r="J875" t="s">
        <v>10039</v>
      </c>
      <c r="K875" t="s">
        <v>8313</v>
      </c>
      <c r="L875" t="s">
        <v>8315</v>
      </c>
      <c r="M875" t="s">
        <v>5709</v>
      </c>
      <c r="N875" t="s">
        <v>566</v>
      </c>
    </row>
    <row r="876" spans="1:14" x14ac:dyDescent="0.25">
      <c r="A876">
        <v>235005046</v>
      </c>
      <c r="B876" t="s">
        <v>5683</v>
      </c>
      <c r="C876" t="s">
        <v>5684</v>
      </c>
      <c r="D876">
        <v>26301001</v>
      </c>
      <c r="E876">
        <v>1020201847148</v>
      </c>
      <c r="F876" t="s">
        <v>8214</v>
      </c>
      <c r="G876">
        <v>5</v>
      </c>
      <c r="H876" t="s">
        <v>10040</v>
      </c>
      <c r="I876" t="s">
        <v>9890</v>
      </c>
      <c r="J876" t="s">
        <v>10025</v>
      </c>
      <c r="K876" t="s">
        <v>8313</v>
      </c>
      <c r="L876" t="s">
        <v>8315</v>
      </c>
      <c r="M876" t="s">
        <v>5685</v>
      </c>
      <c r="N876" t="s">
        <v>566</v>
      </c>
    </row>
    <row r="877" spans="1:14" x14ac:dyDescent="0.25">
      <c r="A877">
        <v>235005053</v>
      </c>
      <c r="B877" t="s">
        <v>5662</v>
      </c>
      <c r="C877" t="s">
        <v>5663</v>
      </c>
      <c r="D877">
        <v>26301001</v>
      </c>
      <c r="E877">
        <v>1020201846752</v>
      </c>
      <c r="F877" t="s">
        <v>8214</v>
      </c>
      <c r="G877">
        <v>2</v>
      </c>
      <c r="H877" t="s">
        <v>10041</v>
      </c>
      <c r="I877" t="s">
        <v>9890</v>
      </c>
      <c r="J877" t="s">
        <v>10025</v>
      </c>
      <c r="K877" t="s">
        <v>8313</v>
      </c>
      <c r="L877" t="s">
        <v>8315</v>
      </c>
      <c r="M877" t="s">
        <v>5664</v>
      </c>
      <c r="N877" t="s">
        <v>566</v>
      </c>
    </row>
    <row r="878" spans="1:14" x14ac:dyDescent="0.25">
      <c r="A878">
        <v>236002619</v>
      </c>
      <c r="B878" t="s">
        <v>6392</v>
      </c>
      <c r="C878" t="s">
        <v>6393</v>
      </c>
      <c r="D878">
        <v>23601001</v>
      </c>
      <c r="E878">
        <v>1020200787727</v>
      </c>
      <c r="F878" t="s">
        <v>8214</v>
      </c>
      <c r="G878">
        <v>0</v>
      </c>
      <c r="H878" t="s">
        <v>10042</v>
      </c>
      <c r="I878" t="s">
        <v>9928</v>
      </c>
      <c r="J878" t="s">
        <v>10043</v>
      </c>
      <c r="K878" t="s">
        <v>8313</v>
      </c>
      <c r="L878" t="s">
        <v>8315</v>
      </c>
      <c r="M878" t="s">
        <v>6394</v>
      </c>
      <c r="N878" t="s">
        <v>321</v>
      </c>
    </row>
    <row r="879" spans="1:14" x14ac:dyDescent="0.25">
      <c r="A879">
        <v>236002810</v>
      </c>
      <c r="B879" t="s">
        <v>6407</v>
      </c>
      <c r="C879" t="s">
        <v>6408</v>
      </c>
      <c r="D879">
        <v>23601001</v>
      </c>
      <c r="E879">
        <v>1020200785659</v>
      </c>
      <c r="F879" t="s">
        <v>8214</v>
      </c>
      <c r="G879">
        <v>12</v>
      </c>
      <c r="H879" t="s">
        <v>10044</v>
      </c>
      <c r="I879" t="s">
        <v>8664</v>
      </c>
      <c r="J879" t="s">
        <v>10045</v>
      </c>
      <c r="K879" t="s">
        <v>8313</v>
      </c>
      <c r="L879" t="s">
        <v>8315</v>
      </c>
      <c r="M879" t="s">
        <v>6409</v>
      </c>
      <c r="N879" t="s">
        <v>321</v>
      </c>
    </row>
    <row r="880" spans="1:14" x14ac:dyDescent="0.25">
      <c r="A880">
        <v>236002866</v>
      </c>
      <c r="B880" t="s">
        <v>5732</v>
      </c>
      <c r="C880" t="s">
        <v>5733</v>
      </c>
      <c r="D880">
        <v>23601001</v>
      </c>
      <c r="E880">
        <v>1020200785670</v>
      </c>
      <c r="F880" t="s">
        <v>8214</v>
      </c>
      <c r="G880">
        <v>0</v>
      </c>
      <c r="H880" t="s">
        <v>10046</v>
      </c>
      <c r="I880" t="s">
        <v>8405</v>
      </c>
      <c r="J880" t="s">
        <v>10045</v>
      </c>
      <c r="K880" t="s">
        <v>8313</v>
      </c>
      <c r="L880" t="s">
        <v>8315</v>
      </c>
      <c r="M880" t="s">
        <v>5734</v>
      </c>
      <c r="N880" t="s">
        <v>321</v>
      </c>
    </row>
    <row r="881" spans="1:14" x14ac:dyDescent="0.25">
      <c r="A881">
        <v>236002908</v>
      </c>
      <c r="B881" t="s">
        <v>5738</v>
      </c>
      <c r="C881" t="s">
        <v>5739</v>
      </c>
      <c r="D881">
        <v>23601001</v>
      </c>
      <c r="E881">
        <v>1020200785758</v>
      </c>
      <c r="F881" t="s">
        <v>8214</v>
      </c>
      <c r="G881">
        <v>0</v>
      </c>
      <c r="H881" t="s">
        <v>10047</v>
      </c>
      <c r="I881" t="s">
        <v>8405</v>
      </c>
      <c r="J881" t="s">
        <v>10045</v>
      </c>
      <c r="K881" t="s">
        <v>8313</v>
      </c>
      <c r="L881" t="s">
        <v>8315</v>
      </c>
      <c r="M881" t="s">
        <v>5740</v>
      </c>
      <c r="N881" t="s">
        <v>325</v>
      </c>
    </row>
    <row r="882" spans="1:14" x14ac:dyDescent="0.25">
      <c r="A882">
        <v>236002930</v>
      </c>
      <c r="B882" t="s">
        <v>5735</v>
      </c>
      <c r="C882" t="s">
        <v>5736</v>
      </c>
      <c r="D882">
        <v>23601001</v>
      </c>
      <c r="E882">
        <v>1020200785703</v>
      </c>
      <c r="F882" t="s">
        <v>8214</v>
      </c>
      <c r="G882">
        <v>0</v>
      </c>
      <c r="H882" t="s">
        <v>10048</v>
      </c>
      <c r="I882" t="s">
        <v>10049</v>
      </c>
      <c r="J882" t="s">
        <v>10045</v>
      </c>
      <c r="K882" t="s">
        <v>8313</v>
      </c>
      <c r="L882" t="s">
        <v>8315</v>
      </c>
      <c r="M882" t="s">
        <v>5737</v>
      </c>
      <c r="N882" t="s">
        <v>321</v>
      </c>
    </row>
    <row r="883" spans="1:14" x14ac:dyDescent="0.25">
      <c r="A883">
        <v>236002954</v>
      </c>
      <c r="B883" t="s">
        <v>5729</v>
      </c>
      <c r="C883" t="s">
        <v>5730</v>
      </c>
      <c r="D883">
        <v>23601001</v>
      </c>
      <c r="E883">
        <v>1020200785615</v>
      </c>
      <c r="F883" t="s">
        <v>8214</v>
      </c>
      <c r="G883">
        <v>0</v>
      </c>
      <c r="H883" t="s">
        <v>10050</v>
      </c>
      <c r="I883" t="s">
        <v>9845</v>
      </c>
      <c r="J883" t="s">
        <v>10045</v>
      </c>
      <c r="K883" t="s">
        <v>8313</v>
      </c>
      <c r="L883" t="s">
        <v>8315</v>
      </c>
      <c r="M883" t="s">
        <v>5731</v>
      </c>
      <c r="N883" t="s">
        <v>321</v>
      </c>
    </row>
    <row r="884" spans="1:14" x14ac:dyDescent="0.25">
      <c r="A884">
        <v>236003027</v>
      </c>
      <c r="B884" t="s">
        <v>6398</v>
      </c>
      <c r="C884" t="s">
        <v>6399</v>
      </c>
      <c r="D884">
        <v>23601001</v>
      </c>
      <c r="E884">
        <v>1020200785879</v>
      </c>
      <c r="F884" t="s">
        <v>8214</v>
      </c>
      <c r="G884">
        <v>8</v>
      </c>
      <c r="H884" t="s">
        <v>10051</v>
      </c>
      <c r="I884" t="s">
        <v>9040</v>
      </c>
      <c r="J884" t="s">
        <v>10045</v>
      </c>
      <c r="K884" t="s">
        <v>8313</v>
      </c>
      <c r="L884" t="s">
        <v>8315</v>
      </c>
      <c r="M884" t="s">
        <v>6400</v>
      </c>
      <c r="N884" t="s">
        <v>321</v>
      </c>
    </row>
    <row r="885" spans="1:14" x14ac:dyDescent="0.25">
      <c r="A885">
        <v>236003429</v>
      </c>
      <c r="B885" t="s">
        <v>5726</v>
      </c>
      <c r="C885" t="s">
        <v>5727</v>
      </c>
      <c r="D885">
        <v>23601001</v>
      </c>
      <c r="E885">
        <v>1020200785660</v>
      </c>
      <c r="F885" t="s">
        <v>8214</v>
      </c>
      <c r="G885">
        <v>0</v>
      </c>
      <c r="H885" t="s">
        <v>10052</v>
      </c>
      <c r="I885" t="s">
        <v>8521</v>
      </c>
      <c r="J885" t="s">
        <v>10053</v>
      </c>
      <c r="K885" t="s">
        <v>8313</v>
      </c>
      <c r="L885" t="s">
        <v>8315</v>
      </c>
      <c r="M885" t="s">
        <v>5728</v>
      </c>
      <c r="N885" t="s">
        <v>321</v>
      </c>
    </row>
    <row r="886" spans="1:14" x14ac:dyDescent="0.25">
      <c r="A886">
        <v>236003845</v>
      </c>
      <c r="B886" t="s">
        <v>6404</v>
      </c>
      <c r="C886" t="s">
        <v>6405</v>
      </c>
      <c r="D886">
        <v>23601001</v>
      </c>
      <c r="E886">
        <v>1050200872150</v>
      </c>
      <c r="F886" t="s">
        <v>8214</v>
      </c>
      <c r="G886">
        <v>4</v>
      </c>
      <c r="H886" t="s">
        <v>10054</v>
      </c>
      <c r="I886" t="s">
        <v>8630</v>
      </c>
      <c r="J886" t="s">
        <v>10055</v>
      </c>
      <c r="K886" t="s">
        <v>8313</v>
      </c>
      <c r="L886" t="s">
        <v>8315</v>
      </c>
      <c r="M886" t="s">
        <v>6406</v>
      </c>
      <c r="N886" t="s">
        <v>414</v>
      </c>
    </row>
    <row r="887" spans="1:14" x14ac:dyDescent="0.25">
      <c r="A887">
        <v>236004101</v>
      </c>
      <c r="B887" t="s">
        <v>5723</v>
      </c>
      <c r="C887" t="s">
        <v>5724</v>
      </c>
      <c r="D887">
        <v>23601001</v>
      </c>
      <c r="E887">
        <v>1050200875636</v>
      </c>
      <c r="F887" t="s">
        <v>8214</v>
      </c>
      <c r="G887">
        <v>4</v>
      </c>
      <c r="H887" t="s">
        <v>10056</v>
      </c>
      <c r="I887" t="s">
        <v>9040</v>
      </c>
      <c r="J887" t="s">
        <v>8875</v>
      </c>
      <c r="K887" t="s">
        <v>8313</v>
      </c>
      <c r="L887" t="s">
        <v>8315</v>
      </c>
      <c r="M887" t="s">
        <v>5725</v>
      </c>
      <c r="N887" t="s">
        <v>414</v>
      </c>
    </row>
    <row r="888" spans="1:14" x14ac:dyDescent="0.25">
      <c r="A888">
        <v>236004140</v>
      </c>
      <c r="B888" t="s">
        <v>6401</v>
      </c>
      <c r="C888" t="s">
        <v>6402</v>
      </c>
      <c r="D888">
        <v>23601001</v>
      </c>
      <c r="E888">
        <v>1050200875592</v>
      </c>
      <c r="F888" t="s">
        <v>8214</v>
      </c>
      <c r="G888">
        <v>4</v>
      </c>
      <c r="H888" t="s">
        <v>10057</v>
      </c>
      <c r="I888" t="s">
        <v>9702</v>
      </c>
      <c r="J888" t="s">
        <v>8873</v>
      </c>
      <c r="K888" t="s">
        <v>8313</v>
      </c>
      <c r="L888" t="s">
        <v>8315</v>
      </c>
      <c r="M888" t="s">
        <v>6403</v>
      </c>
      <c r="N888" t="s">
        <v>1479</v>
      </c>
    </row>
    <row r="889" spans="1:14" x14ac:dyDescent="0.25">
      <c r="A889">
        <v>236004158</v>
      </c>
      <c r="B889" t="s">
        <v>6386</v>
      </c>
      <c r="C889" t="s">
        <v>6387</v>
      </c>
      <c r="D889">
        <v>23601001</v>
      </c>
      <c r="E889">
        <v>1050200875955</v>
      </c>
      <c r="F889" t="s">
        <v>8214</v>
      </c>
      <c r="G889">
        <v>4</v>
      </c>
      <c r="H889" t="s">
        <v>10058</v>
      </c>
      <c r="I889" t="s">
        <v>8882</v>
      </c>
      <c r="J889" t="s">
        <v>10059</v>
      </c>
      <c r="K889" t="s">
        <v>8313</v>
      </c>
      <c r="L889" t="s">
        <v>8315</v>
      </c>
      <c r="M889" t="s">
        <v>6388</v>
      </c>
      <c r="N889" t="s">
        <v>414</v>
      </c>
    </row>
    <row r="890" spans="1:14" x14ac:dyDescent="0.25">
      <c r="A890">
        <v>236004172</v>
      </c>
      <c r="B890" t="s">
        <v>6389</v>
      </c>
      <c r="C890" t="s">
        <v>6390</v>
      </c>
      <c r="D890">
        <v>23601001</v>
      </c>
      <c r="E890">
        <v>1050200875944</v>
      </c>
      <c r="F890" t="s">
        <v>8214</v>
      </c>
      <c r="G890">
        <v>4</v>
      </c>
      <c r="H890" t="s">
        <v>10060</v>
      </c>
      <c r="I890" t="s">
        <v>9028</v>
      </c>
      <c r="J890" t="s">
        <v>10059</v>
      </c>
      <c r="K890" t="s">
        <v>8313</v>
      </c>
      <c r="L890" t="s">
        <v>8315</v>
      </c>
      <c r="M890" t="s">
        <v>6391</v>
      </c>
      <c r="N890" t="s">
        <v>414</v>
      </c>
    </row>
    <row r="891" spans="1:14" x14ac:dyDescent="0.25">
      <c r="A891">
        <v>236004493</v>
      </c>
      <c r="B891" t="s">
        <v>6395</v>
      </c>
      <c r="C891" t="s">
        <v>6396</v>
      </c>
      <c r="D891">
        <v>23601001</v>
      </c>
      <c r="E891">
        <v>1060220000598</v>
      </c>
      <c r="F891" t="s">
        <v>8214</v>
      </c>
      <c r="G891">
        <v>1</v>
      </c>
      <c r="H891" t="s">
        <v>10061</v>
      </c>
      <c r="I891" t="s">
        <v>10062</v>
      </c>
      <c r="J891" t="s">
        <v>9260</v>
      </c>
      <c r="K891" t="s">
        <v>8313</v>
      </c>
      <c r="L891" t="s">
        <v>8315</v>
      </c>
      <c r="M891" t="s">
        <v>6397</v>
      </c>
      <c r="N891" t="s">
        <v>430</v>
      </c>
    </row>
    <row r="892" spans="1:14" x14ac:dyDescent="0.25">
      <c r="A892">
        <v>237000685</v>
      </c>
      <c r="B892" t="s">
        <v>8027</v>
      </c>
      <c r="C892" t="s">
        <v>8028</v>
      </c>
      <c r="D892">
        <v>23701001</v>
      </c>
      <c r="E892">
        <v>1020201684667</v>
      </c>
      <c r="F892" t="s">
        <v>8214</v>
      </c>
      <c r="G892">
        <v>0</v>
      </c>
      <c r="H892" t="s">
        <v>10063</v>
      </c>
      <c r="I892" t="s">
        <v>8517</v>
      </c>
      <c r="J892" t="s">
        <v>9220</v>
      </c>
      <c r="K892" t="s">
        <v>8313</v>
      </c>
      <c r="L892" t="s">
        <v>8315</v>
      </c>
      <c r="M892" t="s">
        <v>8029</v>
      </c>
      <c r="N892" t="s">
        <v>321</v>
      </c>
    </row>
    <row r="893" spans="1:14" x14ac:dyDescent="0.25">
      <c r="A893">
        <v>237001880</v>
      </c>
      <c r="B893" t="s">
        <v>5783</v>
      </c>
      <c r="C893" t="s">
        <v>5784</v>
      </c>
      <c r="D893">
        <v>23701001</v>
      </c>
      <c r="E893">
        <v>1020201684942</v>
      </c>
      <c r="F893" t="s">
        <v>8214</v>
      </c>
      <c r="G893">
        <v>0</v>
      </c>
      <c r="H893" t="s">
        <v>10064</v>
      </c>
      <c r="I893" t="s">
        <v>8510</v>
      </c>
      <c r="J893" t="s">
        <v>10065</v>
      </c>
      <c r="K893" t="s">
        <v>8313</v>
      </c>
      <c r="L893" t="s">
        <v>8315</v>
      </c>
      <c r="M893" t="s">
        <v>5785</v>
      </c>
      <c r="N893" t="s">
        <v>321</v>
      </c>
    </row>
    <row r="894" spans="1:14" x14ac:dyDescent="0.25">
      <c r="A894">
        <v>237002033</v>
      </c>
      <c r="B894" t="s">
        <v>5762</v>
      </c>
      <c r="C894" t="s">
        <v>5763</v>
      </c>
      <c r="D894">
        <v>23701001</v>
      </c>
      <c r="E894">
        <v>1020201685350</v>
      </c>
      <c r="F894" t="s">
        <v>8214</v>
      </c>
      <c r="G894">
        <v>1</v>
      </c>
      <c r="H894" t="s">
        <v>10066</v>
      </c>
      <c r="I894" t="s">
        <v>9781</v>
      </c>
      <c r="J894" t="s">
        <v>10067</v>
      </c>
      <c r="K894" t="s">
        <v>8313</v>
      </c>
      <c r="L894" t="s">
        <v>8315</v>
      </c>
      <c r="M894" t="s">
        <v>5764</v>
      </c>
      <c r="N894" t="s">
        <v>321</v>
      </c>
    </row>
    <row r="895" spans="1:14" x14ac:dyDescent="0.25">
      <c r="A895">
        <v>237002065</v>
      </c>
      <c r="B895" t="s">
        <v>5756</v>
      </c>
      <c r="C895" t="s">
        <v>5757</v>
      </c>
      <c r="D895">
        <v>23701001</v>
      </c>
      <c r="E895">
        <v>1020201684909</v>
      </c>
      <c r="F895" t="s">
        <v>8214</v>
      </c>
      <c r="G895">
        <v>0</v>
      </c>
      <c r="H895" t="s">
        <v>10068</v>
      </c>
      <c r="I895" t="s">
        <v>10001</v>
      </c>
      <c r="J895" t="s">
        <v>10067</v>
      </c>
      <c r="K895" t="s">
        <v>8313</v>
      </c>
      <c r="L895" t="s">
        <v>8315</v>
      </c>
      <c r="M895" t="s">
        <v>5758</v>
      </c>
      <c r="N895" t="s">
        <v>321</v>
      </c>
    </row>
    <row r="896" spans="1:14" x14ac:dyDescent="0.25">
      <c r="A896">
        <v>237002072</v>
      </c>
      <c r="B896" t="s">
        <v>5741</v>
      </c>
      <c r="C896" t="s">
        <v>5742</v>
      </c>
      <c r="D896">
        <v>23701001</v>
      </c>
      <c r="E896">
        <v>1020201685734</v>
      </c>
      <c r="F896" t="s">
        <v>8214</v>
      </c>
      <c r="G896">
        <v>0</v>
      </c>
      <c r="H896" t="s">
        <v>10069</v>
      </c>
      <c r="I896" t="s">
        <v>8510</v>
      </c>
      <c r="J896" t="s">
        <v>10070</v>
      </c>
      <c r="K896" t="s">
        <v>8313</v>
      </c>
      <c r="L896" t="s">
        <v>8315</v>
      </c>
      <c r="M896" t="s">
        <v>5743</v>
      </c>
      <c r="N896" t="s">
        <v>321</v>
      </c>
    </row>
    <row r="897" spans="1:14" x14ac:dyDescent="0.25">
      <c r="A897">
        <v>237002080</v>
      </c>
      <c r="B897" t="s">
        <v>5765</v>
      </c>
      <c r="C897" t="s">
        <v>5766</v>
      </c>
      <c r="D897">
        <v>23701001</v>
      </c>
      <c r="E897">
        <v>1020201685118</v>
      </c>
      <c r="F897" t="s">
        <v>8214</v>
      </c>
      <c r="G897">
        <v>3</v>
      </c>
      <c r="H897" t="s">
        <v>10071</v>
      </c>
      <c r="I897" t="s">
        <v>8510</v>
      </c>
      <c r="J897" t="s">
        <v>10072</v>
      </c>
      <c r="K897" t="s">
        <v>8313</v>
      </c>
      <c r="L897" t="s">
        <v>8315</v>
      </c>
      <c r="M897" t="s">
        <v>5767</v>
      </c>
      <c r="N897" t="s">
        <v>321</v>
      </c>
    </row>
    <row r="898" spans="1:14" x14ac:dyDescent="0.25">
      <c r="A898">
        <v>237002097</v>
      </c>
      <c r="B898" t="s">
        <v>5744</v>
      </c>
      <c r="C898" t="s">
        <v>5745</v>
      </c>
      <c r="D898">
        <v>23701001</v>
      </c>
      <c r="E898">
        <v>1020201685570</v>
      </c>
      <c r="F898" t="s">
        <v>8214</v>
      </c>
      <c r="G898">
        <v>2</v>
      </c>
      <c r="H898" t="s">
        <v>10073</v>
      </c>
      <c r="I898" t="s">
        <v>8510</v>
      </c>
      <c r="J898" t="s">
        <v>10074</v>
      </c>
      <c r="K898" t="s">
        <v>8313</v>
      </c>
      <c r="L898" t="s">
        <v>8315</v>
      </c>
      <c r="M898" t="s">
        <v>5746</v>
      </c>
      <c r="N898" t="s">
        <v>321</v>
      </c>
    </row>
    <row r="899" spans="1:14" x14ac:dyDescent="0.25">
      <c r="A899">
        <v>237002114</v>
      </c>
      <c r="B899" t="s">
        <v>5759</v>
      </c>
      <c r="C899" t="s">
        <v>5760</v>
      </c>
      <c r="D899">
        <v>23701001</v>
      </c>
      <c r="E899">
        <v>1020201685096</v>
      </c>
      <c r="F899" t="s">
        <v>8214</v>
      </c>
      <c r="G899">
        <v>1</v>
      </c>
      <c r="H899" t="s">
        <v>10075</v>
      </c>
      <c r="I899" t="s">
        <v>9372</v>
      </c>
      <c r="J899" t="s">
        <v>10076</v>
      </c>
      <c r="K899" t="s">
        <v>8313</v>
      </c>
      <c r="L899" t="s">
        <v>8315</v>
      </c>
      <c r="M899" t="s">
        <v>5761</v>
      </c>
      <c r="N899" t="s">
        <v>321</v>
      </c>
    </row>
    <row r="900" spans="1:14" x14ac:dyDescent="0.25">
      <c r="A900">
        <v>237002121</v>
      </c>
      <c r="B900" t="s">
        <v>5747</v>
      </c>
      <c r="C900" t="s">
        <v>5748</v>
      </c>
      <c r="D900">
        <v>23701001</v>
      </c>
      <c r="E900">
        <v>1020201685943</v>
      </c>
      <c r="F900" t="s">
        <v>8214</v>
      </c>
      <c r="G900">
        <v>2</v>
      </c>
      <c r="H900" t="s">
        <v>10077</v>
      </c>
      <c r="I900" t="s">
        <v>8510</v>
      </c>
      <c r="J900" t="s">
        <v>9528</v>
      </c>
      <c r="K900" t="s">
        <v>8313</v>
      </c>
      <c r="L900" t="s">
        <v>8315</v>
      </c>
      <c r="M900" t="s">
        <v>5749</v>
      </c>
      <c r="N900" t="s">
        <v>321</v>
      </c>
    </row>
    <row r="901" spans="1:14" x14ac:dyDescent="0.25">
      <c r="A901">
        <v>237002153</v>
      </c>
      <c r="B901" t="s">
        <v>5750</v>
      </c>
      <c r="C901" t="s">
        <v>5751</v>
      </c>
      <c r="D901">
        <v>23701001</v>
      </c>
      <c r="E901">
        <v>1020201684910</v>
      </c>
      <c r="F901" t="s">
        <v>8214</v>
      </c>
      <c r="G901">
        <v>1</v>
      </c>
      <c r="H901" t="s">
        <v>10078</v>
      </c>
      <c r="I901" t="s">
        <v>9042</v>
      </c>
      <c r="J901" t="s">
        <v>8908</v>
      </c>
      <c r="K901" t="s">
        <v>8313</v>
      </c>
      <c r="L901" t="s">
        <v>8315</v>
      </c>
      <c r="M901" t="s">
        <v>5752</v>
      </c>
      <c r="N901" t="s">
        <v>321</v>
      </c>
    </row>
    <row r="902" spans="1:14" x14ac:dyDescent="0.25">
      <c r="A902">
        <v>237002178</v>
      </c>
      <c r="B902" t="s">
        <v>5753</v>
      </c>
      <c r="C902" t="s">
        <v>5754</v>
      </c>
      <c r="D902">
        <v>23701001</v>
      </c>
      <c r="E902">
        <v>1020201685855</v>
      </c>
      <c r="F902" t="s">
        <v>8214</v>
      </c>
      <c r="G902">
        <v>3</v>
      </c>
      <c r="H902" t="s">
        <v>10079</v>
      </c>
      <c r="I902" t="s">
        <v>8510</v>
      </c>
      <c r="J902" t="s">
        <v>10080</v>
      </c>
      <c r="K902" t="s">
        <v>8313</v>
      </c>
      <c r="L902" t="s">
        <v>8315</v>
      </c>
      <c r="M902" t="s">
        <v>5755</v>
      </c>
      <c r="N902" t="s">
        <v>321</v>
      </c>
    </row>
    <row r="903" spans="1:14" x14ac:dyDescent="0.25">
      <c r="A903">
        <v>237002259</v>
      </c>
      <c r="B903" t="s">
        <v>5771</v>
      </c>
      <c r="C903" t="s">
        <v>5772</v>
      </c>
      <c r="D903">
        <v>23701001</v>
      </c>
      <c r="E903">
        <v>1020201684964</v>
      </c>
      <c r="F903" t="s">
        <v>8214</v>
      </c>
      <c r="G903">
        <v>0</v>
      </c>
      <c r="H903" t="s">
        <v>10081</v>
      </c>
      <c r="I903" t="s">
        <v>9208</v>
      </c>
      <c r="J903" t="s">
        <v>8449</v>
      </c>
      <c r="K903" t="s">
        <v>8313</v>
      </c>
      <c r="L903" t="s">
        <v>8315</v>
      </c>
      <c r="M903" t="s">
        <v>5773</v>
      </c>
      <c r="N903" t="s">
        <v>321</v>
      </c>
    </row>
    <row r="904" spans="1:14" x14ac:dyDescent="0.25">
      <c r="A904">
        <v>237002330</v>
      </c>
      <c r="B904" t="s">
        <v>5777</v>
      </c>
      <c r="C904" t="s">
        <v>5778</v>
      </c>
      <c r="D904">
        <v>23701001</v>
      </c>
      <c r="E904">
        <v>1020201685591</v>
      </c>
      <c r="F904" t="s">
        <v>8214</v>
      </c>
      <c r="G904">
        <v>4</v>
      </c>
      <c r="H904" t="s">
        <v>10082</v>
      </c>
      <c r="I904" t="s">
        <v>8934</v>
      </c>
      <c r="J904" t="s">
        <v>10083</v>
      </c>
      <c r="K904" t="s">
        <v>8313</v>
      </c>
      <c r="L904" t="s">
        <v>8315</v>
      </c>
      <c r="M904" t="s">
        <v>5779</v>
      </c>
      <c r="N904" t="s">
        <v>321</v>
      </c>
    </row>
    <row r="905" spans="1:14" x14ac:dyDescent="0.25">
      <c r="A905">
        <v>237002354</v>
      </c>
      <c r="B905" t="s">
        <v>5768</v>
      </c>
      <c r="C905" t="s">
        <v>5769</v>
      </c>
      <c r="D905">
        <v>23701001</v>
      </c>
      <c r="E905">
        <v>1020201685954</v>
      </c>
      <c r="F905" t="s">
        <v>8214</v>
      </c>
      <c r="G905">
        <v>0</v>
      </c>
      <c r="H905" t="s">
        <v>10084</v>
      </c>
      <c r="I905" t="s">
        <v>8510</v>
      </c>
      <c r="J905" t="s">
        <v>9801</v>
      </c>
      <c r="K905" t="s">
        <v>8313</v>
      </c>
      <c r="L905" t="s">
        <v>8315</v>
      </c>
      <c r="M905" t="s">
        <v>5770</v>
      </c>
      <c r="N905" t="s">
        <v>414</v>
      </c>
    </row>
    <row r="906" spans="1:14" x14ac:dyDescent="0.25">
      <c r="A906">
        <v>237002379</v>
      </c>
      <c r="B906" t="s">
        <v>5780</v>
      </c>
      <c r="C906" t="s">
        <v>5781</v>
      </c>
      <c r="D906">
        <v>23701001</v>
      </c>
      <c r="E906">
        <v>1020201685569</v>
      </c>
      <c r="F906" t="s">
        <v>8214</v>
      </c>
      <c r="G906">
        <v>1</v>
      </c>
      <c r="H906" t="s">
        <v>10085</v>
      </c>
      <c r="I906" t="s">
        <v>8510</v>
      </c>
      <c r="J906" t="s">
        <v>10086</v>
      </c>
      <c r="K906" t="s">
        <v>8313</v>
      </c>
      <c r="L906" t="s">
        <v>8315</v>
      </c>
      <c r="M906" t="s">
        <v>5782</v>
      </c>
      <c r="N906" t="s">
        <v>414</v>
      </c>
    </row>
    <row r="907" spans="1:14" x14ac:dyDescent="0.25">
      <c r="A907">
        <v>237002386</v>
      </c>
      <c r="B907" t="s">
        <v>5786</v>
      </c>
      <c r="C907" t="s">
        <v>5787</v>
      </c>
      <c r="D907">
        <v>23701001</v>
      </c>
      <c r="E907">
        <v>1020201685635</v>
      </c>
      <c r="F907" t="s">
        <v>8214</v>
      </c>
      <c r="G907">
        <v>1</v>
      </c>
      <c r="H907" t="s">
        <v>10087</v>
      </c>
      <c r="I907" t="s">
        <v>8510</v>
      </c>
      <c r="J907" t="s">
        <v>9801</v>
      </c>
      <c r="K907" t="s">
        <v>8313</v>
      </c>
      <c r="L907" t="s">
        <v>8315</v>
      </c>
      <c r="M907" t="s">
        <v>5788</v>
      </c>
      <c r="N907" t="s">
        <v>414</v>
      </c>
    </row>
    <row r="908" spans="1:14" x14ac:dyDescent="0.25">
      <c r="A908">
        <v>237002393</v>
      </c>
      <c r="B908" t="s">
        <v>5789</v>
      </c>
      <c r="C908" t="s">
        <v>5790</v>
      </c>
      <c r="D908">
        <v>23701001</v>
      </c>
      <c r="E908">
        <v>1020201687131</v>
      </c>
      <c r="F908" t="s">
        <v>8214</v>
      </c>
      <c r="G908">
        <v>0</v>
      </c>
      <c r="H908" t="s">
        <v>10088</v>
      </c>
      <c r="I908" t="s">
        <v>8510</v>
      </c>
      <c r="J908" t="s">
        <v>10086</v>
      </c>
      <c r="K908" t="s">
        <v>8313</v>
      </c>
      <c r="L908" t="s">
        <v>8315</v>
      </c>
      <c r="M908" t="s">
        <v>5791</v>
      </c>
      <c r="N908" t="s">
        <v>414</v>
      </c>
    </row>
    <row r="909" spans="1:14" x14ac:dyDescent="0.25">
      <c r="A909">
        <v>237003485</v>
      </c>
      <c r="B909" t="s">
        <v>5774</v>
      </c>
      <c r="C909" t="s">
        <v>5775</v>
      </c>
      <c r="D909">
        <v>23701001</v>
      </c>
      <c r="E909">
        <v>1060257000044</v>
      </c>
      <c r="F909" t="s">
        <v>8214</v>
      </c>
      <c r="G909">
        <v>0</v>
      </c>
      <c r="H909" t="s">
        <v>10089</v>
      </c>
      <c r="I909" t="s">
        <v>10090</v>
      </c>
      <c r="J909" t="s">
        <v>10091</v>
      </c>
      <c r="K909" t="s">
        <v>8313</v>
      </c>
      <c r="L909" t="s">
        <v>8315</v>
      </c>
      <c r="M909" t="s">
        <v>5776</v>
      </c>
      <c r="N909" t="s">
        <v>430</v>
      </c>
    </row>
    <row r="910" spans="1:14" x14ac:dyDescent="0.25">
      <c r="A910">
        <v>238003840</v>
      </c>
      <c r="B910" t="s">
        <v>5798</v>
      </c>
      <c r="C910" t="s">
        <v>5799</v>
      </c>
      <c r="D910">
        <v>23801001</v>
      </c>
      <c r="E910">
        <v>1050201497433</v>
      </c>
      <c r="F910" t="s">
        <v>8214</v>
      </c>
      <c r="G910">
        <v>2</v>
      </c>
      <c r="H910" t="s">
        <v>10092</v>
      </c>
      <c r="I910" t="s">
        <v>10093</v>
      </c>
      <c r="J910" t="s">
        <v>10094</v>
      </c>
      <c r="K910" t="s">
        <v>8313</v>
      </c>
      <c r="L910" t="s">
        <v>8315</v>
      </c>
      <c r="M910" t="s">
        <v>5800</v>
      </c>
      <c r="N910" t="s">
        <v>321</v>
      </c>
    </row>
    <row r="911" spans="1:14" x14ac:dyDescent="0.25">
      <c r="A911">
        <v>238003865</v>
      </c>
      <c r="B911" t="s">
        <v>5848</v>
      </c>
      <c r="C911" t="s">
        <v>5849</v>
      </c>
      <c r="D911">
        <v>23801001</v>
      </c>
      <c r="E911">
        <v>1050201497378</v>
      </c>
      <c r="F911" t="s">
        <v>8214</v>
      </c>
      <c r="G911">
        <v>0</v>
      </c>
      <c r="H911" t="s">
        <v>10095</v>
      </c>
      <c r="I911" t="s">
        <v>8573</v>
      </c>
      <c r="J911" t="s">
        <v>10096</v>
      </c>
      <c r="K911" t="s">
        <v>8313</v>
      </c>
      <c r="L911" t="s">
        <v>8315</v>
      </c>
      <c r="M911" t="s">
        <v>5850</v>
      </c>
      <c r="N911" t="s">
        <v>5851</v>
      </c>
    </row>
    <row r="912" spans="1:14" x14ac:dyDescent="0.25">
      <c r="A912">
        <v>238003872</v>
      </c>
      <c r="B912" t="s">
        <v>5804</v>
      </c>
      <c r="C912" t="s">
        <v>5805</v>
      </c>
      <c r="D912">
        <v>23801001</v>
      </c>
      <c r="E912">
        <v>1050201497356</v>
      </c>
      <c r="F912" t="s">
        <v>8214</v>
      </c>
      <c r="G912">
        <v>0</v>
      </c>
      <c r="H912" t="s">
        <v>10097</v>
      </c>
      <c r="I912" t="s">
        <v>9633</v>
      </c>
      <c r="J912" t="s">
        <v>10096</v>
      </c>
      <c r="K912" t="s">
        <v>8313</v>
      </c>
      <c r="L912" t="s">
        <v>8315</v>
      </c>
      <c r="M912" t="s">
        <v>5806</v>
      </c>
      <c r="N912" t="s">
        <v>321</v>
      </c>
    </row>
    <row r="913" spans="1:14" x14ac:dyDescent="0.25">
      <c r="A913">
        <v>238003921</v>
      </c>
      <c r="B913" t="s">
        <v>5839</v>
      </c>
      <c r="C913" t="s">
        <v>5840</v>
      </c>
      <c r="D913">
        <v>23801001</v>
      </c>
      <c r="E913">
        <v>1050201497532</v>
      </c>
      <c r="F913" t="s">
        <v>8214</v>
      </c>
      <c r="G913">
        <v>2</v>
      </c>
      <c r="H913" t="s">
        <v>10098</v>
      </c>
      <c r="I913" t="s">
        <v>10099</v>
      </c>
      <c r="J913" t="s">
        <v>10100</v>
      </c>
      <c r="K913" t="s">
        <v>8313</v>
      </c>
      <c r="L913" t="s">
        <v>8315</v>
      </c>
      <c r="M913" t="s">
        <v>5841</v>
      </c>
      <c r="N913" t="s">
        <v>321</v>
      </c>
    </row>
    <row r="914" spans="1:14" x14ac:dyDescent="0.25">
      <c r="A914">
        <v>238003946</v>
      </c>
      <c r="B914" t="s">
        <v>5827</v>
      </c>
      <c r="C914" t="s">
        <v>5828</v>
      </c>
      <c r="D914">
        <v>23801001</v>
      </c>
      <c r="E914">
        <v>1050201497521</v>
      </c>
      <c r="F914" t="s">
        <v>8214</v>
      </c>
      <c r="G914">
        <v>0</v>
      </c>
      <c r="H914" t="s">
        <v>10101</v>
      </c>
      <c r="I914" t="s">
        <v>10102</v>
      </c>
      <c r="J914" t="s">
        <v>10100</v>
      </c>
      <c r="K914" t="s">
        <v>8313</v>
      </c>
      <c r="L914" t="s">
        <v>8315</v>
      </c>
      <c r="M914" t="s">
        <v>5829</v>
      </c>
      <c r="N914" t="s">
        <v>321</v>
      </c>
    </row>
    <row r="915" spans="1:14" x14ac:dyDescent="0.25">
      <c r="A915">
        <v>238003960</v>
      </c>
      <c r="B915" t="s">
        <v>5819</v>
      </c>
      <c r="C915" t="s">
        <v>5820</v>
      </c>
      <c r="D915">
        <v>23801001</v>
      </c>
      <c r="E915">
        <v>1050201497719</v>
      </c>
      <c r="F915" t="s">
        <v>8214</v>
      </c>
      <c r="G915">
        <v>0</v>
      </c>
      <c r="H915" t="s">
        <v>10103</v>
      </c>
      <c r="I915" t="s">
        <v>8525</v>
      </c>
      <c r="J915" t="s">
        <v>10104</v>
      </c>
      <c r="K915" t="s">
        <v>8313</v>
      </c>
      <c r="L915" t="s">
        <v>8315</v>
      </c>
      <c r="M915" t="s">
        <v>5821</v>
      </c>
      <c r="N915" t="s">
        <v>321</v>
      </c>
    </row>
    <row r="916" spans="1:14" x14ac:dyDescent="0.25">
      <c r="A916">
        <v>238003985</v>
      </c>
      <c r="B916" t="s">
        <v>5822</v>
      </c>
      <c r="C916" t="s">
        <v>5823</v>
      </c>
      <c r="D916">
        <v>23801001</v>
      </c>
      <c r="E916">
        <v>1050201497675</v>
      </c>
      <c r="F916" t="s">
        <v>8214</v>
      </c>
      <c r="G916">
        <v>1</v>
      </c>
      <c r="H916" t="s">
        <v>10105</v>
      </c>
      <c r="I916" t="s">
        <v>10099</v>
      </c>
      <c r="J916" t="s">
        <v>10104</v>
      </c>
      <c r="K916" t="s">
        <v>8313</v>
      </c>
      <c r="L916" t="s">
        <v>8315</v>
      </c>
      <c r="M916" t="s">
        <v>5824</v>
      </c>
      <c r="N916" t="s">
        <v>321</v>
      </c>
    </row>
    <row r="917" spans="1:14" x14ac:dyDescent="0.25">
      <c r="A917">
        <v>238004001</v>
      </c>
      <c r="B917" t="s">
        <v>5810</v>
      </c>
      <c r="C917" t="s">
        <v>5811</v>
      </c>
      <c r="D917">
        <v>23801001</v>
      </c>
      <c r="E917">
        <v>1050201497642</v>
      </c>
      <c r="F917" t="s">
        <v>8214</v>
      </c>
      <c r="G917">
        <v>0</v>
      </c>
      <c r="H917" t="s">
        <v>10106</v>
      </c>
      <c r="I917" t="s">
        <v>8605</v>
      </c>
      <c r="J917" t="s">
        <v>10104</v>
      </c>
      <c r="K917" t="s">
        <v>8313</v>
      </c>
      <c r="L917" t="s">
        <v>8315</v>
      </c>
      <c r="M917" t="s">
        <v>5812</v>
      </c>
      <c r="N917" t="s">
        <v>566</v>
      </c>
    </row>
    <row r="918" spans="1:14" x14ac:dyDescent="0.25">
      <c r="A918">
        <v>238004019</v>
      </c>
      <c r="B918" t="s">
        <v>5807</v>
      </c>
      <c r="C918" t="s">
        <v>5808</v>
      </c>
      <c r="D918">
        <v>23801001</v>
      </c>
      <c r="E918">
        <v>1050201497609</v>
      </c>
      <c r="F918" t="s">
        <v>8214</v>
      </c>
      <c r="G918">
        <v>2</v>
      </c>
      <c r="H918" t="s">
        <v>10107</v>
      </c>
      <c r="I918" t="s">
        <v>8605</v>
      </c>
      <c r="J918" t="s">
        <v>10104</v>
      </c>
      <c r="K918" t="s">
        <v>8313</v>
      </c>
      <c r="L918" t="s">
        <v>8315</v>
      </c>
      <c r="M918" t="s">
        <v>5809</v>
      </c>
      <c r="N918" t="s">
        <v>321</v>
      </c>
    </row>
    <row r="919" spans="1:14" x14ac:dyDescent="0.25">
      <c r="A919">
        <v>238004033</v>
      </c>
      <c r="B919" t="s">
        <v>5830</v>
      </c>
      <c r="C919" t="s">
        <v>5831</v>
      </c>
      <c r="D919">
        <v>23801001</v>
      </c>
      <c r="E919">
        <v>1050201497807</v>
      </c>
      <c r="F919" t="s">
        <v>8214</v>
      </c>
      <c r="G919">
        <v>2</v>
      </c>
      <c r="H919" t="s">
        <v>10108</v>
      </c>
      <c r="I919" t="s">
        <v>8605</v>
      </c>
      <c r="J919" t="s">
        <v>10109</v>
      </c>
      <c r="K919" t="s">
        <v>8313</v>
      </c>
      <c r="L919" t="s">
        <v>8315</v>
      </c>
      <c r="M919" t="s">
        <v>5832</v>
      </c>
      <c r="N919" t="s">
        <v>321</v>
      </c>
    </row>
    <row r="920" spans="1:14" x14ac:dyDescent="0.25">
      <c r="A920">
        <v>238004072</v>
      </c>
      <c r="B920" t="s">
        <v>5864</v>
      </c>
      <c r="C920" t="s">
        <v>5865</v>
      </c>
      <c r="D920">
        <v>23801001</v>
      </c>
      <c r="E920">
        <v>1050201497785</v>
      </c>
      <c r="F920" t="s">
        <v>8214</v>
      </c>
      <c r="G920">
        <v>0</v>
      </c>
      <c r="H920" t="s">
        <v>10110</v>
      </c>
      <c r="I920" t="s">
        <v>8445</v>
      </c>
      <c r="J920" t="s">
        <v>10109</v>
      </c>
      <c r="K920" t="s">
        <v>8313</v>
      </c>
      <c r="L920" t="s">
        <v>8315</v>
      </c>
      <c r="M920" t="s">
        <v>5866</v>
      </c>
      <c r="N920" t="s">
        <v>321</v>
      </c>
    </row>
    <row r="921" spans="1:14" x14ac:dyDescent="0.25">
      <c r="A921">
        <v>238004080</v>
      </c>
      <c r="B921" t="s">
        <v>5813</v>
      </c>
      <c r="C921" t="s">
        <v>5814</v>
      </c>
      <c r="D921">
        <v>23801001</v>
      </c>
      <c r="E921">
        <v>1050201497763</v>
      </c>
      <c r="F921" t="s">
        <v>8214</v>
      </c>
      <c r="G921">
        <v>0</v>
      </c>
      <c r="H921" t="s">
        <v>10111</v>
      </c>
      <c r="I921" t="s">
        <v>9293</v>
      </c>
      <c r="J921" t="s">
        <v>10109</v>
      </c>
      <c r="K921" t="s">
        <v>8313</v>
      </c>
      <c r="L921" t="s">
        <v>8315</v>
      </c>
      <c r="M921" t="s">
        <v>5815</v>
      </c>
      <c r="N921" t="s">
        <v>321</v>
      </c>
    </row>
    <row r="922" spans="1:14" x14ac:dyDescent="0.25">
      <c r="A922">
        <v>238004114</v>
      </c>
      <c r="B922" t="s">
        <v>5842</v>
      </c>
      <c r="C922" t="s">
        <v>5843</v>
      </c>
      <c r="D922">
        <v>23801001</v>
      </c>
      <c r="E922">
        <v>1050201497906</v>
      </c>
      <c r="F922" t="s">
        <v>8214</v>
      </c>
      <c r="G922">
        <v>2</v>
      </c>
      <c r="H922" t="s">
        <v>10112</v>
      </c>
      <c r="I922" t="s">
        <v>8445</v>
      </c>
      <c r="J922" t="s">
        <v>10109</v>
      </c>
      <c r="K922" t="s">
        <v>8313</v>
      </c>
      <c r="L922" t="s">
        <v>8315</v>
      </c>
      <c r="M922" t="s">
        <v>5844</v>
      </c>
      <c r="N922" t="s">
        <v>321</v>
      </c>
    </row>
    <row r="923" spans="1:14" x14ac:dyDescent="0.25">
      <c r="A923">
        <v>238004121</v>
      </c>
      <c r="B923" t="s">
        <v>5845</v>
      </c>
      <c r="C923" t="s">
        <v>5846</v>
      </c>
      <c r="D923">
        <v>23801001</v>
      </c>
      <c r="E923">
        <v>1050201497928</v>
      </c>
      <c r="F923" t="s">
        <v>8214</v>
      </c>
      <c r="G923">
        <v>0</v>
      </c>
      <c r="H923" t="s">
        <v>10113</v>
      </c>
      <c r="I923" t="s">
        <v>9357</v>
      </c>
      <c r="J923" t="s">
        <v>10114</v>
      </c>
      <c r="K923" t="s">
        <v>8313</v>
      </c>
      <c r="L923" t="s">
        <v>8315</v>
      </c>
      <c r="M923" t="s">
        <v>5847</v>
      </c>
      <c r="N923" t="s">
        <v>321</v>
      </c>
    </row>
    <row r="924" spans="1:14" x14ac:dyDescent="0.25">
      <c r="A924">
        <v>238004139</v>
      </c>
      <c r="B924" t="s">
        <v>5792</v>
      </c>
      <c r="C924" t="s">
        <v>5793</v>
      </c>
      <c r="D924">
        <v>23801001</v>
      </c>
      <c r="E924">
        <v>1050201497884</v>
      </c>
      <c r="F924" t="s">
        <v>8214</v>
      </c>
      <c r="G924">
        <v>0</v>
      </c>
      <c r="H924" t="s">
        <v>10115</v>
      </c>
      <c r="I924" t="s">
        <v>9186</v>
      </c>
      <c r="J924" t="s">
        <v>10109</v>
      </c>
      <c r="K924" t="s">
        <v>8313</v>
      </c>
      <c r="L924" t="s">
        <v>8315</v>
      </c>
      <c r="M924" t="s">
        <v>5794</v>
      </c>
      <c r="N924" t="s">
        <v>321</v>
      </c>
    </row>
    <row r="925" spans="1:14" x14ac:dyDescent="0.25">
      <c r="A925">
        <v>238004146</v>
      </c>
      <c r="B925" t="s">
        <v>5870</v>
      </c>
      <c r="C925" t="s">
        <v>5871</v>
      </c>
      <c r="D925">
        <v>23801001</v>
      </c>
      <c r="E925">
        <v>1050201497983</v>
      </c>
      <c r="F925" t="s">
        <v>8214</v>
      </c>
      <c r="G925">
        <v>4</v>
      </c>
      <c r="H925" t="s">
        <v>10116</v>
      </c>
      <c r="I925" t="s">
        <v>8605</v>
      </c>
      <c r="J925" t="s">
        <v>10117</v>
      </c>
      <c r="K925" t="s">
        <v>8313</v>
      </c>
      <c r="L925" t="s">
        <v>8315</v>
      </c>
      <c r="M925" t="s">
        <v>5872</v>
      </c>
      <c r="N925" t="s">
        <v>321</v>
      </c>
    </row>
    <row r="926" spans="1:14" x14ac:dyDescent="0.25">
      <c r="A926">
        <v>238004153</v>
      </c>
      <c r="B926" t="s">
        <v>5833</v>
      </c>
      <c r="C926" t="s">
        <v>5834</v>
      </c>
      <c r="D926">
        <v>23801001</v>
      </c>
      <c r="E926">
        <v>1050201497862</v>
      </c>
      <c r="F926" t="s">
        <v>8214</v>
      </c>
      <c r="G926">
        <v>0</v>
      </c>
      <c r="H926" t="s">
        <v>10118</v>
      </c>
      <c r="I926" t="s">
        <v>8858</v>
      </c>
      <c r="J926" t="s">
        <v>10109</v>
      </c>
      <c r="K926" t="s">
        <v>8313</v>
      </c>
      <c r="L926" t="s">
        <v>8315</v>
      </c>
      <c r="M926" t="s">
        <v>5835</v>
      </c>
      <c r="N926" t="s">
        <v>321</v>
      </c>
    </row>
    <row r="927" spans="1:14" x14ac:dyDescent="0.25">
      <c r="A927">
        <v>238004227</v>
      </c>
      <c r="B927" t="s">
        <v>5795</v>
      </c>
      <c r="C927" t="s">
        <v>5796</v>
      </c>
      <c r="D927">
        <v>23801001</v>
      </c>
      <c r="E927">
        <v>1050201498225</v>
      </c>
      <c r="F927" t="s">
        <v>8214</v>
      </c>
      <c r="G927">
        <v>0</v>
      </c>
      <c r="H927" t="s">
        <v>10119</v>
      </c>
      <c r="I927" t="s">
        <v>9496</v>
      </c>
      <c r="J927" t="s">
        <v>10120</v>
      </c>
      <c r="K927" t="s">
        <v>8313</v>
      </c>
      <c r="L927" t="s">
        <v>8315</v>
      </c>
      <c r="M927" t="s">
        <v>5797</v>
      </c>
      <c r="N927" t="s">
        <v>321</v>
      </c>
    </row>
    <row r="928" spans="1:14" x14ac:dyDescent="0.25">
      <c r="A928">
        <v>238004241</v>
      </c>
      <c r="B928" t="s">
        <v>5873</v>
      </c>
      <c r="C928" t="s">
        <v>5874</v>
      </c>
      <c r="D928">
        <v>23801001</v>
      </c>
      <c r="E928">
        <v>1050201498181</v>
      </c>
      <c r="F928" t="s">
        <v>8214</v>
      </c>
      <c r="G928">
        <v>13</v>
      </c>
      <c r="H928" t="s">
        <v>10121</v>
      </c>
      <c r="I928" t="s">
        <v>9636</v>
      </c>
      <c r="J928" t="s">
        <v>10120</v>
      </c>
      <c r="K928" t="s">
        <v>8313</v>
      </c>
      <c r="L928" t="s">
        <v>8315</v>
      </c>
      <c r="M928" t="s">
        <v>5875</v>
      </c>
      <c r="N928" t="s">
        <v>321</v>
      </c>
    </row>
    <row r="929" spans="1:14" x14ac:dyDescent="0.25">
      <c r="A929">
        <v>238004280</v>
      </c>
      <c r="B929" t="s">
        <v>5852</v>
      </c>
      <c r="C929" t="s">
        <v>5853</v>
      </c>
      <c r="D929">
        <v>23801001</v>
      </c>
      <c r="E929">
        <v>1050201498434</v>
      </c>
      <c r="F929" t="s">
        <v>8214</v>
      </c>
      <c r="G929">
        <v>1</v>
      </c>
      <c r="H929" t="s">
        <v>10122</v>
      </c>
      <c r="I929" t="s">
        <v>10123</v>
      </c>
      <c r="J929" t="s">
        <v>8869</v>
      </c>
      <c r="K929" t="s">
        <v>8313</v>
      </c>
      <c r="L929" t="s">
        <v>8315</v>
      </c>
      <c r="M929" t="s">
        <v>5854</v>
      </c>
      <c r="N929" t="s">
        <v>414</v>
      </c>
    </row>
    <row r="930" spans="1:14" x14ac:dyDescent="0.25">
      <c r="A930">
        <v>238004308</v>
      </c>
      <c r="B930" t="s">
        <v>5825</v>
      </c>
      <c r="C930" t="s">
        <v>5826</v>
      </c>
      <c r="D930">
        <v>23801001</v>
      </c>
      <c r="E930">
        <v>1050201500337</v>
      </c>
      <c r="F930" t="s">
        <v>8214</v>
      </c>
      <c r="G930">
        <v>4</v>
      </c>
      <c r="H930" t="s">
        <v>10124</v>
      </c>
      <c r="I930" t="s">
        <v>9257</v>
      </c>
      <c r="J930" t="s">
        <v>10125</v>
      </c>
      <c r="K930" t="s">
        <v>8313</v>
      </c>
      <c r="L930" t="s">
        <v>8315</v>
      </c>
      <c r="M930" t="s">
        <v>8262</v>
      </c>
      <c r="N930" t="s">
        <v>414</v>
      </c>
    </row>
    <row r="931" spans="1:14" x14ac:dyDescent="0.25">
      <c r="A931">
        <v>238004428</v>
      </c>
      <c r="B931" t="s">
        <v>5816</v>
      </c>
      <c r="C931" t="s">
        <v>5817</v>
      </c>
      <c r="D931">
        <v>23801001</v>
      </c>
      <c r="E931">
        <v>1050201500579</v>
      </c>
      <c r="F931" t="s">
        <v>8214</v>
      </c>
      <c r="G931">
        <v>5</v>
      </c>
      <c r="H931" t="s">
        <v>10111</v>
      </c>
      <c r="I931" t="s">
        <v>10093</v>
      </c>
      <c r="J931" t="s">
        <v>10126</v>
      </c>
      <c r="K931" t="s">
        <v>8313</v>
      </c>
      <c r="L931" t="s">
        <v>8315</v>
      </c>
      <c r="M931" t="s">
        <v>5818</v>
      </c>
      <c r="N931" t="s">
        <v>414</v>
      </c>
    </row>
    <row r="932" spans="1:14" x14ac:dyDescent="0.25">
      <c r="A932">
        <v>238004442</v>
      </c>
      <c r="B932" t="s">
        <v>5836</v>
      </c>
      <c r="C932" t="s">
        <v>5837</v>
      </c>
      <c r="D932">
        <v>23801001</v>
      </c>
      <c r="E932">
        <v>1050201500535</v>
      </c>
      <c r="F932" t="s">
        <v>8214</v>
      </c>
      <c r="G932">
        <v>5</v>
      </c>
      <c r="H932" t="s">
        <v>10127</v>
      </c>
      <c r="I932" t="s">
        <v>9286</v>
      </c>
      <c r="J932" t="s">
        <v>10126</v>
      </c>
      <c r="K932" t="s">
        <v>8313</v>
      </c>
      <c r="L932" t="s">
        <v>8315</v>
      </c>
      <c r="M932" t="s">
        <v>5838</v>
      </c>
      <c r="N932" t="s">
        <v>414</v>
      </c>
    </row>
    <row r="933" spans="1:14" x14ac:dyDescent="0.25">
      <c r="A933">
        <v>238004499</v>
      </c>
      <c r="B933" t="s">
        <v>5801</v>
      </c>
      <c r="C933" t="s">
        <v>5802</v>
      </c>
      <c r="D933">
        <v>23801001</v>
      </c>
      <c r="E933">
        <v>1050201500480</v>
      </c>
      <c r="F933" t="s">
        <v>8214</v>
      </c>
      <c r="G933">
        <v>5</v>
      </c>
      <c r="H933" t="s">
        <v>10128</v>
      </c>
      <c r="I933" t="s">
        <v>9130</v>
      </c>
      <c r="J933" t="s">
        <v>10129</v>
      </c>
      <c r="K933" t="s">
        <v>8313</v>
      </c>
      <c r="L933" t="s">
        <v>8315</v>
      </c>
      <c r="M933" t="s">
        <v>5803</v>
      </c>
      <c r="N933" t="s">
        <v>414</v>
      </c>
    </row>
    <row r="934" spans="1:14" x14ac:dyDescent="0.25">
      <c r="A934">
        <v>238004509</v>
      </c>
      <c r="B934" t="s">
        <v>5858</v>
      </c>
      <c r="C934" t="s">
        <v>5859</v>
      </c>
      <c r="D934">
        <v>23801001</v>
      </c>
      <c r="E934">
        <v>1050201500470</v>
      </c>
      <c r="F934" t="s">
        <v>8214</v>
      </c>
      <c r="G934">
        <v>5</v>
      </c>
      <c r="H934" t="s">
        <v>10130</v>
      </c>
      <c r="I934" t="s">
        <v>8735</v>
      </c>
      <c r="J934" t="s">
        <v>10129</v>
      </c>
      <c r="K934" t="s">
        <v>8313</v>
      </c>
      <c r="L934" t="s">
        <v>8315</v>
      </c>
      <c r="M934" t="s">
        <v>5860</v>
      </c>
      <c r="N934" t="s">
        <v>414</v>
      </c>
    </row>
    <row r="935" spans="1:14" x14ac:dyDescent="0.25">
      <c r="A935">
        <v>238004555</v>
      </c>
      <c r="B935" t="s">
        <v>5855</v>
      </c>
      <c r="C935" t="s">
        <v>5856</v>
      </c>
      <c r="D935">
        <v>23801001</v>
      </c>
      <c r="E935">
        <v>1050201500634</v>
      </c>
      <c r="F935" t="s">
        <v>8214</v>
      </c>
      <c r="G935">
        <v>0</v>
      </c>
      <c r="H935" t="s">
        <v>10131</v>
      </c>
      <c r="I935" t="s">
        <v>8967</v>
      </c>
      <c r="J935" t="s">
        <v>10126</v>
      </c>
      <c r="K935" t="s">
        <v>8313</v>
      </c>
      <c r="L935" t="s">
        <v>8315</v>
      </c>
      <c r="M935" t="s">
        <v>5857</v>
      </c>
      <c r="N935" t="s">
        <v>414</v>
      </c>
    </row>
    <row r="936" spans="1:14" x14ac:dyDescent="0.25">
      <c r="A936">
        <v>238005887</v>
      </c>
      <c r="B936" t="s">
        <v>5861</v>
      </c>
      <c r="C936" t="s">
        <v>5862</v>
      </c>
      <c r="D936">
        <v>23801001</v>
      </c>
      <c r="E936">
        <v>1150280056398</v>
      </c>
      <c r="F936" t="s">
        <v>8214</v>
      </c>
      <c r="G936">
        <v>0</v>
      </c>
      <c r="H936" t="s">
        <v>10132</v>
      </c>
      <c r="I936" t="s">
        <v>8412</v>
      </c>
      <c r="J936" t="s">
        <v>10133</v>
      </c>
      <c r="K936" t="s">
        <v>8313</v>
      </c>
      <c r="L936" t="s">
        <v>8315</v>
      </c>
      <c r="M936" t="s">
        <v>5863</v>
      </c>
      <c r="N936" t="s">
        <v>414</v>
      </c>
    </row>
    <row r="937" spans="1:14" x14ac:dyDescent="0.25">
      <c r="A937">
        <v>238006263</v>
      </c>
      <c r="B937" t="s">
        <v>5867</v>
      </c>
      <c r="C937" t="s">
        <v>5868</v>
      </c>
      <c r="D937">
        <v>23801001</v>
      </c>
      <c r="E937">
        <v>1130280045202</v>
      </c>
      <c r="F937" t="s">
        <v>8214</v>
      </c>
      <c r="G937">
        <v>0</v>
      </c>
      <c r="H937" t="s">
        <v>10134</v>
      </c>
      <c r="I937" t="s">
        <v>9522</v>
      </c>
      <c r="J937" t="s">
        <v>10135</v>
      </c>
      <c r="K937" t="s">
        <v>8313</v>
      </c>
      <c r="L937" t="s">
        <v>8315</v>
      </c>
      <c r="M937" t="s">
        <v>5869</v>
      </c>
      <c r="N937" t="s">
        <v>321</v>
      </c>
    </row>
    <row r="938" spans="1:14" x14ac:dyDescent="0.25">
      <c r="A938">
        <v>239001081</v>
      </c>
      <c r="B938" t="s">
        <v>5889</v>
      </c>
      <c r="C938" t="s">
        <v>5890</v>
      </c>
      <c r="D938">
        <v>23901001</v>
      </c>
      <c r="E938">
        <v>1020200882701</v>
      </c>
      <c r="F938" t="s">
        <v>8214</v>
      </c>
      <c r="G938">
        <v>2</v>
      </c>
      <c r="H938" t="s">
        <v>10136</v>
      </c>
      <c r="I938" t="s">
        <v>10137</v>
      </c>
      <c r="J938" t="s">
        <v>10138</v>
      </c>
      <c r="K938" t="s">
        <v>8313</v>
      </c>
      <c r="L938" t="s">
        <v>8315</v>
      </c>
      <c r="M938" t="s">
        <v>5891</v>
      </c>
      <c r="N938" t="s">
        <v>321</v>
      </c>
    </row>
    <row r="939" spans="1:14" x14ac:dyDescent="0.25">
      <c r="A939">
        <v>239001099</v>
      </c>
      <c r="B939" t="s">
        <v>5876</v>
      </c>
      <c r="C939" t="s">
        <v>5877</v>
      </c>
      <c r="D939">
        <v>23901001</v>
      </c>
      <c r="E939">
        <v>1020200880028</v>
      </c>
      <c r="F939" t="s">
        <v>8214</v>
      </c>
      <c r="G939">
        <v>1</v>
      </c>
      <c r="H939" t="s">
        <v>10139</v>
      </c>
      <c r="I939" t="s">
        <v>10140</v>
      </c>
      <c r="J939" t="s">
        <v>8449</v>
      </c>
      <c r="K939" t="s">
        <v>8313</v>
      </c>
      <c r="L939" t="s">
        <v>8315</v>
      </c>
      <c r="M939" t="s">
        <v>5878</v>
      </c>
      <c r="N939" t="s">
        <v>5879</v>
      </c>
    </row>
    <row r="940" spans="1:14" x14ac:dyDescent="0.25">
      <c r="A940">
        <v>239002871</v>
      </c>
      <c r="B940" t="s">
        <v>5880</v>
      </c>
      <c r="C940" t="s">
        <v>5881</v>
      </c>
      <c r="D940">
        <v>23901001</v>
      </c>
      <c r="E940">
        <v>1020200882624</v>
      </c>
      <c r="F940" t="s">
        <v>8214</v>
      </c>
      <c r="G940">
        <v>0</v>
      </c>
      <c r="H940" t="s">
        <v>10141</v>
      </c>
      <c r="I940" t="s">
        <v>10140</v>
      </c>
      <c r="J940" t="s">
        <v>10142</v>
      </c>
      <c r="K940" t="s">
        <v>8313</v>
      </c>
      <c r="L940" t="s">
        <v>8315</v>
      </c>
      <c r="M940" t="s">
        <v>5882</v>
      </c>
      <c r="N940" t="s">
        <v>321</v>
      </c>
    </row>
    <row r="941" spans="1:14" x14ac:dyDescent="0.25">
      <c r="A941">
        <v>239002896</v>
      </c>
      <c r="B941" t="s">
        <v>6647</v>
      </c>
      <c r="C941" t="s">
        <v>6648</v>
      </c>
      <c r="D941">
        <v>23901001</v>
      </c>
      <c r="E941">
        <v>1020200882503</v>
      </c>
      <c r="F941" t="s">
        <v>8214</v>
      </c>
      <c r="G941">
        <v>5</v>
      </c>
      <c r="H941" t="s">
        <v>10143</v>
      </c>
      <c r="I941" t="s">
        <v>10144</v>
      </c>
      <c r="J941" t="s">
        <v>10145</v>
      </c>
      <c r="K941" t="s">
        <v>8313</v>
      </c>
      <c r="L941" t="s">
        <v>8315</v>
      </c>
      <c r="M941" t="s">
        <v>6649</v>
      </c>
      <c r="N941" t="s">
        <v>321</v>
      </c>
    </row>
    <row r="942" spans="1:14" x14ac:dyDescent="0.25">
      <c r="A942">
        <v>239002991</v>
      </c>
      <c r="B942" t="s">
        <v>1712</v>
      </c>
      <c r="C942" t="s">
        <v>1713</v>
      </c>
      <c r="D942">
        <v>23901001</v>
      </c>
      <c r="E942">
        <v>1020200882668</v>
      </c>
      <c r="F942" t="s">
        <v>8214</v>
      </c>
      <c r="G942">
        <v>1</v>
      </c>
      <c r="H942" t="s">
        <v>10146</v>
      </c>
      <c r="I942" t="s">
        <v>9313</v>
      </c>
      <c r="J942" t="s">
        <v>10147</v>
      </c>
      <c r="K942" t="s">
        <v>8313</v>
      </c>
      <c r="L942" t="s">
        <v>8315</v>
      </c>
      <c r="M942" t="s">
        <v>1714</v>
      </c>
      <c r="N942" t="s">
        <v>321</v>
      </c>
    </row>
    <row r="943" spans="1:14" x14ac:dyDescent="0.25">
      <c r="A943">
        <v>239003040</v>
      </c>
      <c r="B943" t="s">
        <v>5892</v>
      </c>
      <c r="C943" t="s">
        <v>5893</v>
      </c>
      <c r="D943">
        <v>23901001</v>
      </c>
      <c r="E943">
        <v>1020200882470</v>
      </c>
      <c r="F943" t="s">
        <v>8214</v>
      </c>
      <c r="G943">
        <v>0</v>
      </c>
      <c r="H943" t="s">
        <v>10148</v>
      </c>
      <c r="I943" t="s">
        <v>8646</v>
      </c>
      <c r="J943" t="s">
        <v>10149</v>
      </c>
      <c r="K943" t="s">
        <v>8313</v>
      </c>
      <c r="L943" t="s">
        <v>8315</v>
      </c>
      <c r="M943" t="s">
        <v>5894</v>
      </c>
      <c r="N943" t="s">
        <v>321</v>
      </c>
    </row>
    <row r="944" spans="1:14" x14ac:dyDescent="0.25">
      <c r="A944">
        <v>239003096</v>
      </c>
      <c r="B944" t="s">
        <v>5883</v>
      </c>
      <c r="C944" t="s">
        <v>5884</v>
      </c>
      <c r="D944">
        <v>23901001</v>
      </c>
      <c r="E944">
        <v>1020200882404</v>
      </c>
      <c r="F944" t="s">
        <v>8214</v>
      </c>
      <c r="G944">
        <v>1</v>
      </c>
      <c r="H944" t="s">
        <v>10150</v>
      </c>
      <c r="I944" t="s">
        <v>8521</v>
      </c>
      <c r="J944" t="s">
        <v>10151</v>
      </c>
      <c r="K944" t="s">
        <v>8313</v>
      </c>
      <c r="L944" t="s">
        <v>8315</v>
      </c>
      <c r="M944" t="s">
        <v>5885</v>
      </c>
      <c r="N944" t="s">
        <v>321</v>
      </c>
    </row>
    <row r="945" spans="1:14" x14ac:dyDescent="0.25">
      <c r="A945">
        <v>239003184</v>
      </c>
      <c r="B945" t="s">
        <v>6644</v>
      </c>
      <c r="C945" t="s">
        <v>6645</v>
      </c>
      <c r="D945">
        <v>23901001</v>
      </c>
      <c r="E945">
        <v>1020200882460</v>
      </c>
      <c r="F945" t="s">
        <v>8214</v>
      </c>
      <c r="G945">
        <v>0</v>
      </c>
      <c r="H945" t="s">
        <v>10152</v>
      </c>
      <c r="I945" t="s">
        <v>9127</v>
      </c>
      <c r="J945" t="s">
        <v>10153</v>
      </c>
      <c r="K945" t="s">
        <v>8313</v>
      </c>
      <c r="L945" t="s">
        <v>8839</v>
      </c>
      <c r="M945" t="s">
        <v>6646</v>
      </c>
      <c r="N945" t="s">
        <v>2021</v>
      </c>
    </row>
    <row r="946" spans="1:14" x14ac:dyDescent="0.25">
      <c r="A946">
        <v>239003240</v>
      </c>
      <c r="B946" t="s">
        <v>6642</v>
      </c>
      <c r="C946" t="s">
        <v>1381</v>
      </c>
      <c r="D946">
        <v>23901001</v>
      </c>
      <c r="E946">
        <v>1020200882657</v>
      </c>
      <c r="F946" t="s">
        <v>8214</v>
      </c>
      <c r="G946">
        <v>0</v>
      </c>
      <c r="H946" t="s">
        <v>10154</v>
      </c>
      <c r="I946" t="s">
        <v>9248</v>
      </c>
      <c r="J946" t="s">
        <v>8903</v>
      </c>
      <c r="K946" t="s">
        <v>8313</v>
      </c>
      <c r="L946" t="s">
        <v>8315</v>
      </c>
      <c r="M946" t="s">
        <v>6643</v>
      </c>
      <c r="N946" t="s">
        <v>1970</v>
      </c>
    </row>
    <row r="947" spans="1:14" x14ac:dyDescent="0.25">
      <c r="A947">
        <v>239003339</v>
      </c>
      <c r="B947" t="s">
        <v>6653</v>
      </c>
      <c r="C947" t="s">
        <v>6654</v>
      </c>
      <c r="D947">
        <v>23901001</v>
      </c>
      <c r="E947">
        <v>1020200882426</v>
      </c>
      <c r="F947" t="s">
        <v>8214</v>
      </c>
      <c r="G947">
        <v>0</v>
      </c>
      <c r="H947" t="s">
        <v>10155</v>
      </c>
      <c r="I947" t="s">
        <v>9375</v>
      </c>
      <c r="J947" t="s">
        <v>10156</v>
      </c>
      <c r="K947" t="s">
        <v>8313</v>
      </c>
      <c r="L947" t="s">
        <v>8315</v>
      </c>
      <c r="M947" t="s">
        <v>6655</v>
      </c>
      <c r="N947" t="s">
        <v>321</v>
      </c>
    </row>
    <row r="948" spans="1:14" x14ac:dyDescent="0.25">
      <c r="A948">
        <v>239003949</v>
      </c>
      <c r="B948" t="s">
        <v>5886</v>
      </c>
      <c r="C948" t="s">
        <v>5887</v>
      </c>
      <c r="D948">
        <v>23901001</v>
      </c>
      <c r="E948">
        <v>1030200760545</v>
      </c>
      <c r="F948" t="s">
        <v>8214</v>
      </c>
      <c r="G948">
        <v>0</v>
      </c>
      <c r="H948" t="s">
        <v>10157</v>
      </c>
      <c r="I948" t="s">
        <v>10158</v>
      </c>
      <c r="J948" t="s">
        <v>9652</v>
      </c>
      <c r="K948" t="s">
        <v>8313</v>
      </c>
      <c r="L948" t="s">
        <v>8315</v>
      </c>
      <c r="M948" t="s">
        <v>5888</v>
      </c>
      <c r="N948" t="s">
        <v>414</v>
      </c>
    </row>
    <row r="949" spans="1:14" x14ac:dyDescent="0.25">
      <c r="A949">
        <v>239006121</v>
      </c>
      <c r="B949" t="s">
        <v>6639</v>
      </c>
      <c r="C949" t="s">
        <v>6640</v>
      </c>
      <c r="D949">
        <v>23901001</v>
      </c>
      <c r="E949">
        <v>1140280048050</v>
      </c>
      <c r="F949" t="s">
        <v>8214</v>
      </c>
      <c r="G949">
        <v>0</v>
      </c>
      <c r="H949" t="s">
        <v>10159</v>
      </c>
      <c r="I949" t="s">
        <v>9127</v>
      </c>
      <c r="J949" t="s">
        <v>10160</v>
      </c>
      <c r="K949" t="s">
        <v>8313</v>
      </c>
      <c r="L949" t="s">
        <v>8315</v>
      </c>
      <c r="M949" t="s">
        <v>6641</v>
      </c>
      <c r="N949" t="s">
        <v>414</v>
      </c>
    </row>
    <row r="950" spans="1:14" x14ac:dyDescent="0.25">
      <c r="A950">
        <v>239950072</v>
      </c>
      <c r="B950" t="s">
        <v>6650</v>
      </c>
      <c r="C950" t="s">
        <v>6651</v>
      </c>
      <c r="D950">
        <v>23901001</v>
      </c>
      <c r="E950">
        <v>1150280029118</v>
      </c>
      <c r="F950" t="s">
        <v>8214</v>
      </c>
      <c r="G950">
        <v>0</v>
      </c>
      <c r="H950" t="s">
        <v>10161</v>
      </c>
      <c r="I950" t="s">
        <v>10162</v>
      </c>
      <c r="J950" t="s">
        <v>10163</v>
      </c>
      <c r="K950" t="s">
        <v>8313</v>
      </c>
      <c r="L950" t="s">
        <v>8315</v>
      </c>
      <c r="M950" t="s">
        <v>6652</v>
      </c>
      <c r="N950" t="s">
        <v>430</v>
      </c>
    </row>
    <row r="951" spans="1:14" x14ac:dyDescent="0.25">
      <c r="A951">
        <v>240002795</v>
      </c>
      <c r="B951" t="s">
        <v>7001</v>
      </c>
      <c r="C951" t="s">
        <v>7002</v>
      </c>
      <c r="D951">
        <v>24001001</v>
      </c>
      <c r="E951">
        <v>1020201201558</v>
      </c>
      <c r="F951" t="s">
        <v>8214</v>
      </c>
      <c r="G951">
        <v>0</v>
      </c>
      <c r="H951" t="s">
        <v>10164</v>
      </c>
      <c r="I951" t="s">
        <v>8499</v>
      </c>
      <c r="J951" t="s">
        <v>10165</v>
      </c>
      <c r="K951" t="s">
        <v>8313</v>
      </c>
      <c r="L951" t="s">
        <v>8315</v>
      </c>
      <c r="M951" t="s">
        <v>7003</v>
      </c>
      <c r="N951" t="s">
        <v>321</v>
      </c>
    </row>
    <row r="952" spans="1:14" x14ac:dyDescent="0.25">
      <c r="A952">
        <v>240004545</v>
      </c>
      <c r="B952" t="s">
        <v>6992</v>
      </c>
      <c r="C952" t="s">
        <v>6993</v>
      </c>
      <c r="D952">
        <v>24001001</v>
      </c>
      <c r="E952">
        <v>1020201204561</v>
      </c>
      <c r="F952" t="s">
        <v>8214</v>
      </c>
      <c r="G952">
        <v>1</v>
      </c>
      <c r="H952" t="s">
        <v>10166</v>
      </c>
      <c r="I952" t="s">
        <v>8399</v>
      </c>
      <c r="J952" t="s">
        <v>10167</v>
      </c>
      <c r="K952" t="s">
        <v>8313</v>
      </c>
      <c r="L952" t="s">
        <v>8315</v>
      </c>
      <c r="M952" t="s">
        <v>6994</v>
      </c>
      <c r="N952" t="s">
        <v>321</v>
      </c>
    </row>
    <row r="953" spans="1:14" x14ac:dyDescent="0.25">
      <c r="A953">
        <v>240004560</v>
      </c>
      <c r="B953" t="s">
        <v>6998</v>
      </c>
      <c r="C953" t="s">
        <v>6999</v>
      </c>
      <c r="D953">
        <v>24001001</v>
      </c>
      <c r="E953">
        <v>1020201202823</v>
      </c>
      <c r="F953" t="s">
        <v>8214</v>
      </c>
      <c r="G953">
        <v>1</v>
      </c>
      <c r="H953" t="s">
        <v>10168</v>
      </c>
      <c r="I953" t="s">
        <v>8395</v>
      </c>
      <c r="J953" t="s">
        <v>10169</v>
      </c>
      <c r="K953" t="s">
        <v>8313</v>
      </c>
      <c r="L953" t="s">
        <v>8839</v>
      </c>
      <c r="M953" t="s">
        <v>7000</v>
      </c>
      <c r="N953" t="s">
        <v>321</v>
      </c>
    </row>
    <row r="954" spans="1:14" x14ac:dyDescent="0.25">
      <c r="A954">
        <v>240004577</v>
      </c>
      <c r="B954" t="s">
        <v>7033</v>
      </c>
      <c r="C954" t="s">
        <v>7034</v>
      </c>
      <c r="D954">
        <v>24001001</v>
      </c>
      <c r="E954">
        <v>1020201202537</v>
      </c>
      <c r="F954" t="s">
        <v>8214</v>
      </c>
      <c r="G954">
        <v>1</v>
      </c>
      <c r="H954" t="s">
        <v>10170</v>
      </c>
      <c r="I954" t="s">
        <v>8399</v>
      </c>
      <c r="J954" t="s">
        <v>10167</v>
      </c>
      <c r="K954" t="s">
        <v>8313</v>
      </c>
      <c r="L954" t="s">
        <v>8315</v>
      </c>
      <c r="M954" t="s">
        <v>7035</v>
      </c>
      <c r="N954" t="s">
        <v>321</v>
      </c>
    </row>
    <row r="955" spans="1:14" x14ac:dyDescent="0.25">
      <c r="A955">
        <v>240004633</v>
      </c>
      <c r="B955" t="s">
        <v>7039</v>
      </c>
      <c r="C955" t="s">
        <v>7040</v>
      </c>
      <c r="D955">
        <v>24001001</v>
      </c>
      <c r="E955">
        <v>1020201204760</v>
      </c>
      <c r="F955" t="s">
        <v>8214</v>
      </c>
      <c r="G955">
        <v>0</v>
      </c>
      <c r="H955" t="s">
        <v>10171</v>
      </c>
      <c r="I955" t="s">
        <v>9297</v>
      </c>
      <c r="J955" t="s">
        <v>10172</v>
      </c>
      <c r="K955" t="s">
        <v>8313</v>
      </c>
      <c r="L955" t="s">
        <v>8315</v>
      </c>
      <c r="M955" t="s">
        <v>7041</v>
      </c>
      <c r="N955" t="s">
        <v>321</v>
      </c>
    </row>
    <row r="956" spans="1:14" x14ac:dyDescent="0.25">
      <c r="A956">
        <v>240004658</v>
      </c>
      <c r="B956" t="s">
        <v>7024</v>
      </c>
      <c r="C956" t="s">
        <v>7025</v>
      </c>
      <c r="D956">
        <v>24001001</v>
      </c>
      <c r="E956">
        <v>1020201204198</v>
      </c>
      <c r="F956" t="s">
        <v>8214</v>
      </c>
      <c r="G956">
        <v>0</v>
      </c>
      <c r="H956" t="s">
        <v>10173</v>
      </c>
      <c r="I956" t="s">
        <v>10174</v>
      </c>
      <c r="J956" t="s">
        <v>9964</v>
      </c>
      <c r="K956" t="s">
        <v>10174</v>
      </c>
      <c r="L956" t="s">
        <v>8416</v>
      </c>
      <c r="M956" t="s">
        <v>7026</v>
      </c>
      <c r="N956" t="s">
        <v>325</v>
      </c>
    </row>
    <row r="957" spans="1:14" x14ac:dyDescent="0.25">
      <c r="A957">
        <v>240004665</v>
      </c>
      <c r="B957" t="s">
        <v>7030</v>
      </c>
      <c r="C957" t="s">
        <v>7031</v>
      </c>
      <c r="D957">
        <v>24001001</v>
      </c>
      <c r="E957">
        <v>1020201202890</v>
      </c>
      <c r="F957" t="s">
        <v>8214</v>
      </c>
      <c r="G957">
        <v>0</v>
      </c>
      <c r="H957" t="s">
        <v>10175</v>
      </c>
      <c r="I957" t="s">
        <v>8494</v>
      </c>
      <c r="J957" t="s">
        <v>10176</v>
      </c>
      <c r="K957" t="s">
        <v>8313</v>
      </c>
      <c r="L957" t="s">
        <v>8315</v>
      </c>
      <c r="M957" t="s">
        <v>7032</v>
      </c>
      <c r="N957" t="s">
        <v>321</v>
      </c>
    </row>
    <row r="958" spans="1:14" x14ac:dyDescent="0.25">
      <c r="A958">
        <v>240004672</v>
      </c>
      <c r="B958" t="s">
        <v>6987</v>
      </c>
      <c r="C958" t="s">
        <v>6988</v>
      </c>
      <c r="D958">
        <v>24001001</v>
      </c>
      <c r="E958">
        <v>1020201204605</v>
      </c>
      <c r="F958" t="s">
        <v>8214</v>
      </c>
      <c r="G958">
        <v>3</v>
      </c>
      <c r="H958" t="s">
        <v>10177</v>
      </c>
      <c r="I958" t="s">
        <v>9587</v>
      </c>
      <c r="J958" t="s">
        <v>10178</v>
      </c>
      <c r="K958" t="s">
        <v>8313</v>
      </c>
      <c r="L958" t="s">
        <v>8315</v>
      </c>
      <c r="M958" t="s">
        <v>8263</v>
      </c>
      <c r="N958" t="s">
        <v>321</v>
      </c>
    </row>
    <row r="959" spans="1:14" x14ac:dyDescent="0.25">
      <c r="A959">
        <v>240004760</v>
      </c>
      <c r="B959" t="s">
        <v>7021</v>
      </c>
      <c r="C959" t="s">
        <v>7022</v>
      </c>
      <c r="D959">
        <v>24001001</v>
      </c>
      <c r="E959">
        <v>1020201202581</v>
      </c>
      <c r="F959" t="s">
        <v>8214</v>
      </c>
      <c r="G959">
        <v>0</v>
      </c>
      <c r="H959" t="s">
        <v>10179</v>
      </c>
      <c r="I959" t="s">
        <v>9858</v>
      </c>
      <c r="J959" t="s">
        <v>10167</v>
      </c>
      <c r="K959" t="s">
        <v>8313</v>
      </c>
      <c r="L959" t="s">
        <v>8839</v>
      </c>
      <c r="M959" t="s">
        <v>7023</v>
      </c>
      <c r="N959" t="s">
        <v>321</v>
      </c>
    </row>
    <row r="960" spans="1:14" x14ac:dyDescent="0.25">
      <c r="A960">
        <v>240004778</v>
      </c>
      <c r="B960" t="s">
        <v>6691</v>
      </c>
      <c r="C960" t="s">
        <v>6692</v>
      </c>
      <c r="D960">
        <v>24001001</v>
      </c>
      <c r="E960">
        <v>1020201204352</v>
      </c>
      <c r="F960" t="s">
        <v>8214</v>
      </c>
      <c r="G960">
        <v>1</v>
      </c>
      <c r="H960" t="s">
        <v>10180</v>
      </c>
      <c r="I960" t="s">
        <v>8440</v>
      </c>
      <c r="J960" t="s">
        <v>10181</v>
      </c>
      <c r="K960" t="s">
        <v>8313</v>
      </c>
      <c r="L960" t="s">
        <v>8315</v>
      </c>
      <c r="M960" t="s">
        <v>6693</v>
      </c>
      <c r="N960" t="s">
        <v>321</v>
      </c>
    </row>
    <row r="961" spans="1:14" x14ac:dyDescent="0.25">
      <c r="A961">
        <v>240004792</v>
      </c>
      <c r="B961" t="s">
        <v>7007</v>
      </c>
      <c r="C961" t="s">
        <v>7008</v>
      </c>
      <c r="D961">
        <v>24001001</v>
      </c>
      <c r="E961">
        <v>1020201202548</v>
      </c>
      <c r="F961" t="s">
        <v>8214</v>
      </c>
      <c r="G961">
        <v>1</v>
      </c>
      <c r="H961" t="s">
        <v>10182</v>
      </c>
      <c r="I961" t="s">
        <v>9858</v>
      </c>
      <c r="J961" t="s">
        <v>10183</v>
      </c>
      <c r="K961" t="s">
        <v>8313</v>
      </c>
      <c r="L961" t="s">
        <v>8315</v>
      </c>
      <c r="M961" t="s">
        <v>7009</v>
      </c>
      <c r="N961" t="s">
        <v>321</v>
      </c>
    </row>
    <row r="962" spans="1:14" x14ac:dyDescent="0.25">
      <c r="A962">
        <v>240004810</v>
      </c>
      <c r="B962" t="s">
        <v>7027</v>
      </c>
      <c r="C962" t="s">
        <v>7028</v>
      </c>
      <c r="D962">
        <v>24001001</v>
      </c>
      <c r="E962">
        <v>1020201204187</v>
      </c>
      <c r="F962" t="s">
        <v>8214</v>
      </c>
      <c r="G962">
        <v>2</v>
      </c>
      <c r="H962" t="s">
        <v>10184</v>
      </c>
      <c r="I962" t="s">
        <v>8399</v>
      </c>
      <c r="J962" t="s">
        <v>10185</v>
      </c>
      <c r="K962" t="s">
        <v>8313</v>
      </c>
      <c r="L962" t="s">
        <v>8839</v>
      </c>
      <c r="M962" t="s">
        <v>7029</v>
      </c>
      <c r="N962" t="s">
        <v>321</v>
      </c>
    </row>
    <row r="963" spans="1:14" x14ac:dyDescent="0.25">
      <c r="A963">
        <v>240004834</v>
      </c>
      <c r="B963" t="s">
        <v>7004</v>
      </c>
      <c r="C963" t="s">
        <v>7005</v>
      </c>
      <c r="D963">
        <v>24001001</v>
      </c>
      <c r="E963">
        <v>1020201202559</v>
      </c>
      <c r="F963" t="s">
        <v>8214</v>
      </c>
      <c r="G963">
        <v>0</v>
      </c>
      <c r="H963" t="s">
        <v>10186</v>
      </c>
      <c r="I963" t="s">
        <v>8395</v>
      </c>
      <c r="J963" t="s">
        <v>10187</v>
      </c>
      <c r="K963" t="s">
        <v>8313</v>
      </c>
      <c r="L963" t="s">
        <v>8315</v>
      </c>
      <c r="M963" t="s">
        <v>7006</v>
      </c>
      <c r="N963" t="s">
        <v>321</v>
      </c>
    </row>
    <row r="964" spans="1:14" x14ac:dyDescent="0.25">
      <c r="A964">
        <v>240004898</v>
      </c>
      <c r="B964" t="s">
        <v>7015</v>
      </c>
      <c r="C964" t="s">
        <v>7016</v>
      </c>
      <c r="D964">
        <v>24001001</v>
      </c>
      <c r="E964">
        <v>1020201204957</v>
      </c>
      <c r="F964" t="s">
        <v>8214</v>
      </c>
      <c r="G964">
        <v>3</v>
      </c>
      <c r="H964" t="s">
        <v>10188</v>
      </c>
      <c r="I964" t="s">
        <v>8310</v>
      </c>
      <c r="J964" t="s">
        <v>10189</v>
      </c>
      <c r="K964" t="s">
        <v>8313</v>
      </c>
      <c r="L964" t="s">
        <v>8315</v>
      </c>
      <c r="M964" t="s">
        <v>7017</v>
      </c>
      <c r="N964" t="s">
        <v>321</v>
      </c>
    </row>
    <row r="965" spans="1:14" x14ac:dyDescent="0.25">
      <c r="A965">
        <v>240004930</v>
      </c>
      <c r="B965" t="s">
        <v>7010</v>
      </c>
      <c r="C965" t="s">
        <v>7011</v>
      </c>
      <c r="D965">
        <v>24001001</v>
      </c>
      <c r="E965">
        <v>1020201205661</v>
      </c>
      <c r="F965" t="s">
        <v>8214</v>
      </c>
      <c r="G965">
        <v>2</v>
      </c>
      <c r="H965" t="s">
        <v>10190</v>
      </c>
      <c r="I965" t="s">
        <v>9618</v>
      </c>
      <c r="J965" t="s">
        <v>10191</v>
      </c>
      <c r="K965" t="s">
        <v>8313</v>
      </c>
      <c r="L965" t="s">
        <v>8315</v>
      </c>
      <c r="M965" t="s">
        <v>7012</v>
      </c>
      <c r="N965" t="s">
        <v>321</v>
      </c>
    </row>
    <row r="966" spans="1:14" x14ac:dyDescent="0.25">
      <c r="A966">
        <v>240004961</v>
      </c>
      <c r="B966" t="s">
        <v>6984</v>
      </c>
      <c r="C966" t="s">
        <v>6985</v>
      </c>
      <c r="D966">
        <v>24001001</v>
      </c>
      <c r="E966">
        <v>1020201202856</v>
      </c>
      <c r="F966" t="s">
        <v>8214</v>
      </c>
      <c r="G966">
        <v>0</v>
      </c>
      <c r="H966" t="s">
        <v>10192</v>
      </c>
      <c r="I966" t="s">
        <v>9858</v>
      </c>
      <c r="J966" t="s">
        <v>10169</v>
      </c>
      <c r="K966" t="s">
        <v>8313</v>
      </c>
      <c r="L966" t="s">
        <v>8839</v>
      </c>
      <c r="M966" t="s">
        <v>6986</v>
      </c>
      <c r="N966" t="s">
        <v>321</v>
      </c>
    </row>
    <row r="967" spans="1:14" x14ac:dyDescent="0.25">
      <c r="A967">
        <v>240005010</v>
      </c>
      <c r="B967" t="s">
        <v>6995</v>
      </c>
      <c r="C967" t="s">
        <v>6996</v>
      </c>
      <c r="D967">
        <v>24001001</v>
      </c>
      <c r="E967">
        <v>1020201205122</v>
      </c>
      <c r="F967" t="s">
        <v>8214</v>
      </c>
      <c r="G967">
        <v>0</v>
      </c>
      <c r="H967" t="s">
        <v>10193</v>
      </c>
      <c r="I967" t="s">
        <v>10194</v>
      </c>
      <c r="J967" t="s">
        <v>10167</v>
      </c>
      <c r="K967" t="s">
        <v>8313</v>
      </c>
      <c r="L967" t="s">
        <v>8315</v>
      </c>
      <c r="M967" t="s">
        <v>6997</v>
      </c>
      <c r="N967" t="s">
        <v>566</v>
      </c>
    </row>
    <row r="968" spans="1:14" x14ac:dyDescent="0.25">
      <c r="A968">
        <v>240005027</v>
      </c>
      <c r="B968" t="s">
        <v>7013</v>
      </c>
      <c r="C968" t="s">
        <v>7014</v>
      </c>
      <c r="D968">
        <v>24001001</v>
      </c>
      <c r="E968">
        <v>1020201204781</v>
      </c>
      <c r="F968" t="s">
        <v>8214</v>
      </c>
      <c r="G968">
        <v>2</v>
      </c>
      <c r="H968" t="s">
        <v>10195</v>
      </c>
      <c r="I968" t="s">
        <v>8858</v>
      </c>
      <c r="J968" t="s">
        <v>10196</v>
      </c>
      <c r="K968" t="s">
        <v>8313</v>
      </c>
      <c r="L968" t="s">
        <v>8839</v>
      </c>
      <c r="M968" t="s">
        <v>8264</v>
      </c>
      <c r="N968" t="s">
        <v>640</v>
      </c>
    </row>
    <row r="969" spans="1:14" x14ac:dyDescent="0.25">
      <c r="A969">
        <v>240005130</v>
      </c>
      <c r="B969" t="s">
        <v>7018</v>
      </c>
      <c r="C969" t="s">
        <v>7019</v>
      </c>
      <c r="D969">
        <v>24001001</v>
      </c>
      <c r="E969">
        <v>1020201204979</v>
      </c>
      <c r="F969" t="s">
        <v>8214</v>
      </c>
      <c r="G969">
        <v>1</v>
      </c>
      <c r="H969" t="s">
        <v>10197</v>
      </c>
      <c r="I969" t="s">
        <v>10198</v>
      </c>
      <c r="J969" t="s">
        <v>9585</v>
      </c>
      <c r="K969" t="s">
        <v>8313</v>
      </c>
      <c r="L969" t="s">
        <v>8315</v>
      </c>
      <c r="M969" t="s">
        <v>7020</v>
      </c>
      <c r="N969" t="s">
        <v>414</v>
      </c>
    </row>
    <row r="970" spans="1:14" x14ac:dyDescent="0.25">
      <c r="A970">
        <v>240005235</v>
      </c>
      <c r="B970" t="s">
        <v>6694</v>
      </c>
      <c r="C970" t="s">
        <v>6695</v>
      </c>
      <c r="D970">
        <v>24001001</v>
      </c>
      <c r="E970">
        <v>1020201204550</v>
      </c>
      <c r="F970" t="s">
        <v>8214</v>
      </c>
      <c r="G970">
        <v>2</v>
      </c>
      <c r="H970" t="s">
        <v>10199</v>
      </c>
      <c r="I970" t="s">
        <v>8575</v>
      </c>
      <c r="J970" t="s">
        <v>8373</v>
      </c>
      <c r="K970" t="s">
        <v>8313</v>
      </c>
      <c r="L970" t="s">
        <v>8315</v>
      </c>
      <c r="M970" t="s">
        <v>6696</v>
      </c>
      <c r="N970" t="s">
        <v>414</v>
      </c>
    </row>
    <row r="971" spans="1:14" x14ac:dyDescent="0.25">
      <c r="A971">
        <v>240005299</v>
      </c>
      <c r="B971" t="s">
        <v>6685</v>
      </c>
      <c r="C971" t="s">
        <v>6686</v>
      </c>
      <c r="D971">
        <v>24001001</v>
      </c>
      <c r="E971">
        <v>1020201204836</v>
      </c>
      <c r="F971" t="s">
        <v>8214</v>
      </c>
      <c r="G971">
        <v>0</v>
      </c>
      <c r="H971" t="s">
        <v>10200</v>
      </c>
      <c r="I971" t="s">
        <v>10201</v>
      </c>
      <c r="J971" t="s">
        <v>10202</v>
      </c>
      <c r="K971" t="s">
        <v>8313</v>
      </c>
      <c r="L971" t="s">
        <v>8315</v>
      </c>
      <c r="M971" t="s">
        <v>6687</v>
      </c>
      <c r="N971" t="s">
        <v>321</v>
      </c>
    </row>
    <row r="972" spans="1:14" x14ac:dyDescent="0.25">
      <c r="A972">
        <v>240005355</v>
      </c>
      <c r="B972" t="s">
        <v>6989</v>
      </c>
      <c r="C972" t="s">
        <v>6990</v>
      </c>
      <c r="D972">
        <v>24001001</v>
      </c>
      <c r="E972">
        <v>1020201205287</v>
      </c>
      <c r="F972" t="s">
        <v>8214</v>
      </c>
      <c r="G972">
        <v>0</v>
      </c>
      <c r="H972" t="s">
        <v>10203</v>
      </c>
      <c r="I972" t="s">
        <v>8433</v>
      </c>
      <c r="J972" t="s">
        <v>10167</v>
      </c>
      <c r="K972" t="s">
        <v>8313</v>
      </c>
      <c r="L972" t="s">
        <v>8315</v>
      </c>
      <c r="M972" t="s">
        <v>6991</v>
      </c>
      <c r="N972" t="s">
        <v>414</v>
      </c>
    </row>
    <row r="973" spans="1:14" x14ac:dyDescent="0.25">
      <c r="A973">
        <v>240006172</v>
      </c>
      <c r="B973" t="s">
        <v>6980</v>
      </c>
      <c r="C973" t="s">
        <v>6981</v>
      </c>
      <c r="D973">
        <v>24001001</v>
      </c>
      <c r="E973">
        <v>1060240000083</v>
      </c>
      <c r="F973" t="s">
        <v>8214</v>
      </c>
      <c r="G973">
        <v>0</v>
      </c>
      <c r="H973" t="s">
        <v>10204</v>
      </c>
      <c r="I973" t="s">
        <v>9449</v>
      </c>
      <c r="J973" t="s">
        <v>10205</v>
      </c>
      <c r="K973" t="s">
        <v>8313</v>
      </c>
      <c r="L973" t="s">
        <v>8315</v>
      </c>
      <c r="M973" t="s">
        <v>6982</v>
      </c>
      <c r="N973" t="s">
        <v>6983</v>
      </c>
    </row>
    <row r="974" spans="1:14" x14ac:dyDescent="0.25">
      <c r="A974">
        <v>240007708</v>
      </c>
      <c r="B974" t="s">
        <v>6700</v>
      </c>
      <c r="C974" t="s">
        <v>6701</v>
      </c>
      <c r="D974">
        <v>24001001</v>
      </c>
      <c r="E974">
        <v>1190280082002</v>
      </c>
      <c r="F974" t="s">
        <v>8214</v>
      </c>
      <c r="G974">
        <v>0</v>
      </c>
      <c r="H974" t="s">
        <v>10206</v>
      </c>
      <c r="I974" t="s">
        <v>10207</v>
      </c>
      <c r="J974" t="s">
        <v>10208</v>
      </c>
      <c r="K974" t="s">
        <v>8313</v>
      </c>
      <c r="L974" t="s">
        <v>8315</v>
      </c>
      <c r="M974" t="s">
        <v>6702</v>
      </c>
      <c r="N974" t="s">
        <v>414</v>
      </c>
    </row>
    <row r="975" spans="1:14" x14ac:dyDescent="0.25">
      <c r="A975">
        <v>240804894</v>
      </c>
      <c r="B975" t="s">
        <v>6703</v>
      </c>
      <c r="C975" t="s">
        <v>6704</v>
      </c>
      <c r="D975">
        <v>24001001</v>
      </c>
      <c r="E975">
        <v>1090220001035</v>
      </c>
      <c r="F975" t="s">
        <v>8214</v>
      </c>
      <c r="G975">
        <v>0</v>
      </c>
      <c r="H975" t="s">
        <v>10209</v>
      </c>
      <c r="I975" t="s">
        <v>8440</v>
      </c>
      <c r="J975" t="s">
        <v>10210</v>
      </c>
      <c r="K975" t="s">
        <v>8313</v>
      </c>
      <c r="L975" t="s">
        <v>8315</v>
      </c>
      <c r="M975" t="s">
        <v>6705</v>
      </c>
      <c r="N975" t="s">
        <v>321</v>
      </c>
    </row>
    <row r="976" spans="1:14" x14ac:dyDescent="0.25">
      <c r="A976">
        <v>240804950</v>
      </c>
      <c r="B976" t="s">
        <v>6688</v>
      </c>
      <c r="C976" t="s">
        <v>6689</v>
      </c>
      <c r="D976">
        <v>24001001</v>
      </c>
      <c r="E976">
        <v>1090220001080</v>
      </c>
      <c r="F976" t="s">
        <v>8214</v>
      </c>
      <c r="G976">
        <v>0</v>
      </c>
      <c r="H976" t="s">
        <v>10211</v>
      </c>
      <c r="I976" t="s">
        <v>8573</v>
      </c>
      <c r="J976" t="s">
        <v>10212</v>
      </c>
      <c r="K976" t="s">
        <v>8313</v>
      </c>
      <c r="L976" t="s">
        <v>8315</v>
      </c>
      <c r="M976" t="s">
        <v>6690</v>
      </c>
      <c r="N976" t="s">
        <v>321</v>
      </c>
    </row>
    <row r="977" spans="1:14" x14ac:dyDescent="0.25">
      <c r="A977">
        <v>240804975</v>
      </c>
      <c r="B977" t="s">
        <v>6697</v>
      </c>
      <c r="C977" t="s">
        <v>6698</v>
      </c>
      <c r="D977">
        <v>24001001</v>
      </c>
      <c r="E977">
        <v>1090220001068</v>
      </c>
      <c r="F977" t="s">
        <v>8214</v>
      </c>
      <c r="G977">
        <v>0</v>
      </c>
      <c r="H977" t="s">
        <v>10213</v>
      </c>
      <c r="I977" t="s">
        <v>9219</v>
      </c>
      <c r="J977" t="s">
        <v>10212</v>
      </c>
      <c r="K977" t="s">
        <v>8313</v>
      </c>
      <c r="L977" t="s">
        <v>8315</v>
      </c>
      <c r="M977" t="s">
        <v>6699</v>
      </c>
      <c r="N977" t="s">
        <v>566</v>
      </c>
    </row>
    <row r="978" spans="1:14" x14ac:dyDescent="0.25">
      <c r="A978">
        <v>240805471</v>
      </c>
      <c r="B978" t="s">
        <v>7036</v>
      </c>
      <c r="C978" t="s">
        <v>7037</v>
      </c>
      <c r="D978">
        <v>24001001</v>
      </c>
      <c r="E978">
        <v>1120280050054</v>
      </c>
      <c r="F978" t="s">
        <v>8214</v>
      </c>
      <c r="G978">
        <v>0</v>
      </c>
      <c r="H978" t="s">
        <v>10214</v>
      </c>
      <c r="I978" t="s">
        <v>8488</v>
      </c>
      <c r="J978" t="s">
        <v>10215</v>
      </c>
      <c r="K978" t="s">
        <v>8313</v>
      </c>
      <c r="L978" t="s">
        <v>8315</v>
      </c>
      <c r="M978" t="s">
        <v>7038</v>
      </c>
      <c r="N978" t="s">
        <v>414</v>
      </c>
    </row>
    <row r="979" spans="1:14" x14ac:dyDescent="0.25">
      <c r="A979">
        <v>241002808</v>
      </c>
      <c r="B979" t="s">
        <v>7057</v>
      </c>
      <c r="C979" t="s">
        <v>7058</v>
      </c>
      <c r="D979">
        <v>24101001</v>
      </c>
      <c r="E979">
        <v>1020201338310</v>
      </c>
      <c r="F979" t="s">
        <v>8214</v>
      </c>
      <c r="G979">
        <v>1</v>
      </c>
      <c r="H979" t="s">
        <v>10216</v>
      </c>
      <c r="I979" t="s">
        <v>8592</v>
      </c>
      <c r="J979" t="s">
        <v>10217</v>
      </c>
      <c r="K979" t="s">
        <v>8313</v>
      </c>
      <c r="L979" t="s">
        <v>8315</v>
      </c>
      <c r="M979" t="s">
        <v>7059</v>
      </c>
      <c r="N979" t="s">
        <v>640</v>
      </c>
    </row>
    <row r="980" spans="1:14" x14ac:dyDescent="0.25">
      <c r="A980">
        <v>241002815</v>
      </c>
      <c r="B980" t="s">
        <v>7085</v>
      </c>
      <c r="C980" t="s">
        <v>7086</v>
      </c>
      <c r="D980">
        <v>24101001</v>
      </c>
      <c r="E980">
        <v>1020201337749</v>
      </c>
      <c r="F980" t="s">
        <v>8214</v>
      </c>
      <c r="G980">
        <v>0</v>
      </c>
      <c r="H980" t="s">
        <v>10218</v>
      </c>
      <c r="I980" t="s">
        <v>9874</v>
      </c>
      <c r="J980" t="s">
        <v>9334</v>
      </c>
      <c r="K980" t="s">
        <v>8313</v>
      </c>
      <c r="L980" t="s">
        <v>8315</v>
      </c>
      <c r="M980" t="s">
        <v>7087</v>
      </c>
      <c r="N980" t="s">
        <v>321</v>
      </c>
    </row>
    <row r="981" spans="1:14" x14ac:dyDescent="0.25">
      <c r="A981">
        <v>241002830</v>
      </c>
      <c r="B981" t="s">
        <v>7060</v>
      </c>
      <c r="C981" t="s">
        <v>7061</v>
      </c>
      <c r="D981">
        <v>24101001</v>
      </c>
      <c r="E981">
        <v>1020201336540</v>
      </c>
      <c r="F981" t="s">
        <v>8214</v>
      </c>
      <c r="G981">
        <v>1</v>
      </c>
      <c r="H981" t="s">
        <v>10219</v>
      </c>
      <c r="I981" t="s">
        <v>10220</v>
      </c>
      <c r="J981" t="s">
        <v>10217</v>
      </c>
      <c r="K981" t="s">
        <v>8313</v>
      </c>
      <c r="L981" t="s">
        <v>8315</v>
      </c>
      <c r="M981" t="s">
        <v>7062</v>
      </c>
      <c r="N981" t="s">
        <v>321</v>
      </c>
    </row>
    <row r="982" spans="1:14" x14ac:dyDescent="0.25">
      <c r="A982">
        <v>241002854</v>
      </c>
      <c r="B982" t="s">
        <v>7071</v>
      </c>
      <c r="C982" t="s">
        <v>7072</v>
      </c>
      <c r="D982">
        <v>24101001</v>
      </c>
      <c r="E982">
        <v>1020201339432</v>
      </c>
      <c r="F982" t="s">
        <v>8214</v>
      </c>
      <c r="G982">
        <v>2</v>
      </c>
      <c r="H982" t="s">
        <v>10221</v>
      </c>
      <c r="I982" t="s">
        <v>10222</v>
      </c>
      <c r="J982" t="s">
        <v>9334</v>
      </c>
      <c r="K982" t="s">
        <v>8313</v>
      </c>
      <c r="L982" t="s">
        <v>8315</v>
      </c>
      <c r="M982" t="s">
        <v>7073</v>
      </c>
      <c r="N982" t="s">
        <v>321</v>
      </c>
    </row>
    <row r="983" spans="1:14" x14ac:dyDescent="0.25">
      <c r="A983">
        <v>241002861</v>
      </c>
      <c r="B983" t="s">
        <v>7048</v>
      </c>
      <c r="C983" t="s">
        <v>7049</v>
      </c>
      <c r="D983">
        <v>24101001</v>
      </c>
      <c r="E983">
        <v>1020201338761</v>
      </c>
      <c r="F983" t="s">
        <v>8214</v>
      </c>
      <c r="G983">
        <v>2</v>
      </c>
      <c r="H983" t="s">
        <v>10223</v>
      </c>
      <c r="I983" t="s">
        <v>8894</v>
      </c>
      <c r="J983" t="s">
        <v>10217</v>
      </c>
      <c r="K983" t="s">
        <v>8313</v>
      </c>
      <c r="L983" t="s">
        <v>8315</v>
      </c>
      <c r="M983" t="s">
        <v>7050</v>
      </c>
      <c r="N983" t="s">
        <v>321</v>
      </c>
    </row>
    <row r="984" spans="1:14" x14ac:dyDescent="0.25">
      <c r="A984">
        <v>241002886</v>
      </c>
      <c r="B984" t="s">
        <v>7076</v>
      </c>
      <c r="C984" t="s">
        <v>7077</v>
      </c>
      <c r="D984">
        <v>24101001</v>
      </c>
      <c r="E984">
        <v>1020201338343</v>
      </c>
      <c r="F984" t="s">
        <v>8214</v>
      </c>
      <c r="G984">
        <v>0</v>
      </c>
      <c r="H984" t="s">
        <v>10224</v>
      </c>
      <c r="I984" t="s">
        <v>9375</v>
      </c>
      <c r="J984" t="s">
        <v>10217</v>
      </c>
      <c r="K984" t="s">
        <v>8313</v>
      </c>
      <c r="L984" t="s">
        <v>8315</v>
      </c>
      <c r="M984" t="s">
        <v>7078</v>
      </c>
      <c r="N984" t="s">
        <v>321</v>
      </c>
    </row>
    <row r="985" spans="1:14" x14ac:dyDescent="0.25">
      <c r="A985">
        <v>241002903</v>
      </c>
      <c r="B985" t="s">
        <v>7079</v>
      </c>
      <c r="C985" t="s">
        <v>7080</v>
      </c>
      <c r="D985">
        <v>24101001</v>
      </c>
      <c r="E985">
        <v>1020201338178</v>
      </c>
      <c r="F985" t="s">
        <v>8214</v>
      </c>
      <c r="G985">
        <v>2</v>
      </c>
      <c r="H985" t="s">
        <v>10225</v>
      </c>
      <c r="I985" t="s">
        <v>10226</v>
      </c>
      <c r="J985" t="s">
        <v>10217</v>
      </c>
      <c r="K985" t="s">
        <v>8313</v>
      </c>
      <c r="L985" t="s">
        <v>8315</v>
      </c>
      <c r="M985" t="s">
        <v>7081</v>
      </c>
      <c r="N985" t="s">
        <v>321</v>
      </c>
    </row>
    <row r="986" spans="1:14" x14ac:dyDescent="0.25">
      <c r="A986">
        <v>241002910</v>
      </c>
      <c r="B986" t="s">
        <v>7066</v>
      </c>
      <c r="C986" t="s">
        <v>7067</v>
      </c>
      <c r="D986">
        <v>24101001</v>
      </c>
      <c r="E986">
        <v>1020201339355</v>
      </c>
      <c r="F986" t="s">
        <v>8214</v>
      </c>
      <c r="G986">
        <v>2</v>
      </c>
      <c r="H986" t="s">
        <v>10227</v>
      </c>
      <c r="I986" t="s">
        <v>10228</v>
      </c>
      <c r="J986" t="s">
        <v>10217</v>
      </c>
      <c r="K986" t="s">
        <v>8313</v>
      </c>
      <c r="L986" t="s">
        <v>8315</v>
      </c>
      <c r="M986" t="s">
        <v>7068</v>
      </c>
      <c r="N986" t="s">
        <v>321</v>
      </c>
    </row>
    <row r="987" spans="1:14" x14ac:dyDescent="0.25">
      <c r="A987">
        <v>241002928</v>
      </c>
      <c r="B987" t="s">
        <v>8265</v>
      </c>
      <c r="C987" t="s">
        <v>8266</v>
      </c>
      <c r="D987">
        <v>24101001</v>
      </c>
      <c r="E987">
        <v>1020201337166</v>
      </c>
      <c r="F987" t="s">
        <v>8214</v>
      </c>
      <c r="G987">
        <v>0</v>
      </c>
      <c r="H987" t="s">
        <v>10229</v>
      </c>
      <c r="I987" t="s">
        <v>8792</v>
      </c>
      <c r="J987" t="s">
        <v>10176</v>
      </c>
      <c r="K987" t="s">
        <v>8313</v>
      </c>
      <c r="L987" t="s">
        <v>8315</v>
      </c>
      <c r="M987" t="s">
        <v>6887</v>
      </c>
      <c r="N987" t="s">
        <v>321</v>
      </c>
    </row>
    <row r="988" spans="1:14" x14ac:dyDescent="0.25">
      <c r="A988">
        <v>241002935</v>
      </c>
      <c r="B988" t="s">
        <v>8267</v>
      </c>
      <c r="C988" t="s">
        <v>8268</v>
      </c>
      <c r="D988">
        <v>24101001</v>
      </c>
      <c r="E988">
        <v>1020201338190</v>
      </c>
      <c r="F988" t="s">
        <v>8214</v>
      </c>
      <c r="G988">
        <v>2</v>
      </c>
      <c r="H988" t="s">
        <v>10230</v>
      </c>
      <c r="I988" t="s">
        <v>9340</v>
      </c>
      <c r="J988" t="s">
        <v>10217</v>
      </c>
      <c r="K988" t="s">
        <v>8313</v>
      </c>
      <c r="L988" t="s">
        <v>8315</v>
      </c>
      <c r="M988" t="s">
        <v>6907</v>
      </c>
      <c r="N988" t="s">
        <v>321</v>
      </c>
    </row>
    <row r="989" spans="1:14" x14ac:dyDescent="0.25">
      <c r="A989">
        <v>241002981</v>
      </c>
      <c r="B989" t="s">
        <v>7088</v>
      </c>
      <c r="C989" t="s">
        <v>7089</v>
      </c>
      <c r="D989">
        <v>24101001</v>
      </c>
      <c r="E989">
        <v>1020201338563</v>
      </c>
      <c r="F989" t="s">
        <v>8214</v>
      </c>
      <c r="G989">
        <v>1</v>
      </c>
      <c r="H989" t="s">
        <v>10231</v>
      </c>
      <c r="I989" t="s">
        <v>10232</v>
      </c>
      <c r="J989" t="s">
        <v>9334</v>
      </c>
      <c r="K989" t="s">
        <v>8313</v>
      </c>
      <c r="L989" t="s">
        <v>8315</v>
      </c>
      <c r="M989" t="s">
        <v>7090</v>
      </c>
      <c r="N989" t="s">
        <v>321</v>
      </c>
    </row>
    <row r="990" spans="1:14" x14ac:dyDescent="0.25">
      <c r="A990">
        <v>241003054</v>
      </c>
      <c r="B990" t="s">
        <v>6904</v>
      </c>
      <c r="C990" t="s">
        <v>6905</v>
      </c>
      <c r="D990">
        <v>24101001</v>
      </c>
      <c r="E990">
        <v>1020201337144</v>
      </c>
      <c r="F990" t="s">
        <v>8214</v>
      </c>
      <c r="G990">
        <v>4</v>
      </c>
      <c r="H990" t="s">
        <v>10233</v>
      </c>
      <c r="I990" t="s">
        <v>9539</v>
      </c>
      <c r="J990" t="s">
        <v>10176</v>
      </c>
      <c r="K990" t="s">
        <v>9539</v>
      </c>
      <c r="L990" t="s">
        <v>8416</v>
      </c>
      <c r="M990" t="s">
        <v>6906</v>
      </c>
      <c r="N990" t="s">
        <v>640</v>
      </c>
    </row>
    <row r="991" spans="1:14" x14ac:dyDescent="0.25">
      <c r="A991">
        <v>241003061</v>
      </c>
      <c r="B991" t="s">
        <v>6898</v>
      </c>
      <c r="C991" t="s">
        <v>6899</v>
      </c>
      <c r="D991">
        <v>24101001</v>
      </c>
      <c r="E991">
        <v>1020201337738</v>
      </c>
      <c r="F991" t="s">
        <v>8214</v>
      </c>
      <c r="G991">
        <v>0</v>
      </c>
      <c r="H991" t="s">
        <v>10234</v>
      </c>
      <c r="I991" t="s">
        <v>8384</v>
      </c>
      <c r="J991" t="s">
        <v>10176</v>
      </c>
      <c r="K991" t="s">
        <v>8313</v>
      </c>
      <c r="L991" t="s">
        <v>8315</v>
      </c>
      <c r="M991" t="s">
        <v>6900</v>
      </c>
      <c r="N991" t="s">
        <v>321</v>
      </c>
    </row>
    <row r="992" spans="1:14" x14ac:dyDescent="0.25">
      <c r="A992">
        <v>241003079</v>
      </c>
      <c r="B992" t="s">
        <v>6890</v>
      </c>
      <c r="C992" t="s">
        <v>6891</v>
      </c>
      <c r="D992">
        <v>24101001</v>
      </c>
      <c r="E992">
        <v>1020201338222</v>
      </c>
      <c r="F992" t="s">
        <v>8214</v>
      </c>
      <c r="G992">
        <v>0</v>
      </c>
      <c r="H992" t="s">
        <v>10235</v>
      </c>
      <c r="I992" t="s">
        <v>8792</v>
      </c>
      <c r="J992" t="s">
        <v>10236</v>
      </c>
      <c r="K992" t="s">
        <v>8313</v>
      </c>
      <c r="L992" t="s">
        <v>8315</v>
      </c>
      <c r="M992" t="s">
        <v>7084</v>
      </c>
      <c r="N992" t="s">
        <v>321</v>
      </c>
    </row>
    <row r="993" spans="1:14" x14ac:dyDescent="0.25">
      <c r="A993">
        <v>241003086</v>
      </c>
      <c r="B993" t="s">
        <v>6892</v>
      </c>
      <c r="C993" t="s">
        <v>6893</v>
      </c>
      <c r="D993">
        <v>24101001</v>
      </c>
      <c r="E993">
        <v>1020201338300</v>
      </c>
      <c r="F993" t="s">
        <v>8214</v>
      </c>
      <c r="G993">
        <v>0</v>
      </c>
      <c r="H993" t="s">
        <v>10237</v>
      </c>
      <c r="I993" t="s">
        <v>9028</v>
      </c>
      <c r="J993" t="s">
        <v>10176</v>
      </c>
      <c r="K993" t="s">
        <v>8313</v>
      </c>
      <c r="L993" t="s">
        <v>8315</v>
      </c>
      <c r="M993" t="s">
        <v>6894</v>
      </c>
      <c r="N993" t="s">
        <v>321</v>
      </c>
    </row>
    <row r="994" spans="1:14" x14ac:dyDescent="0.25">
      <c r="A994">
        <v>241003093</v>
      </c>
      <c r="B994" t="s">
        <v>7054</v>
      </c>
      <c r="C994" t="s">
        <v>7055</v>
      </c>
      <c r="D994">
        <v>24101001</v>
      </c>
      <c r="E994">
        <v>1020201337936</v>
      </c>
      <c r="F994" t="s">
        <v>8214</v>
      </c>
      <c r="G994">
        <v>3</v>
      </c>
      <c r="H994" t="s">
        <v>10238</v>
      </c>
      <c r="I994" t="s">
        <v>10239</v>
      </c>
      <c r="J994" t="s">
        <v>9334</v>
      </c>
      <c r="K994" t="s">
        <v>8313</v>
      </c>
      <c r="L994" t="s">
        <v>8315</v>
      </c>
      <c r="M994" t="s">
        <v>7056</v>
      </c>
      <c r="N994" t="s">
        <v>4849</v>
      </c>
    </row>
    <row r="995" spans="1:14" x14ac:dyDescent="0.25">
      <c r="A995">
        <v>241003150</v>
      </c>
      <c r="B995" t="s">
        <v>7063</v>
      </c>
      <c r="C995" t="s">
        <v>7064</v>
      </c>
      <c r="D995">
        <v>24101001</v>
      </c>
      <c r="E995">
        <v>1020201337892</v>
      </c>
      <c r="F995" t="s">
        <v>8214</v>
      </c>
      <c r="G995">
        <v>1</v>
      </c>
      <c r="H995" t="s">
        <v>10240</v>
      </c>
      <c r="I995" t="s">
        <v>10220</v>
      </c>
      <c r="J995" t="s">
        <v>9334</v>
      </c>
      <c r="K995" t="s">
        <v>10220</v>
      </c>
      <c r="L995" t="s">
        <v>8416</v>
      </c>
      <c r="M995" t="s">
        <v>7065</v>
      </c>
      <c r="N995" t="s">
        <v>414</v>
      </c>
    </row>
    <row r="996" spans="1:14" x14ac:dyDescent="0.25">
      <c r="A996">
        <v>241003174</v>
      </c>
      <c r="B996" t="s">
        <v>7069</v>
      </c>
      <c r="C996" t="s">
        <v>7070</v>
      </c>
      <c r="D996">
        <v>24101001</v>
      </c>
      <c r="E996">
        <v>1020201338783</v>
      </c>
      <c r="F996" t="s">
        <v>8214</v>
      </c>
      <c r="G996">
        <v>2</v>
      </c>
      <c r="H996" t="s">
        <v>10241</v>
      </c>
      <c r="I996" t="s">
        <v>10242</v>
      </c>
      <c r="J996" t="s">
        <v>10176</v>
      </c>
      <c r="K996" t="s">
        <v>9449</v>
      </c>
      <c r="L996" t="s">
        <v>8416</v>
      </c>
      <c r="M996" t="s">
        <v>7068</v>
      </c>
      <c r="N996" t="s">
        <v>414</v>
      </c>
    </row>
    <row r="997" spans="1:14" x14ac:dyDescent="0.25">
      <c r="A997">
        <v>241003209</v>
      </c>
      <c r="B997" t="s">
        <v>7074</v>
      </c>
      <c r="C997" t="s">
        <v>7075</v>
      </c>
      <c r="D997">
        <v>24101001</v>
      </c>
      <c r="E997">
        <v>1020201338574</v>
      </c>
      <c r="F997" t="s">
        <v>8214</v>
      </c>
      <c r="G997">
        <v>4</v>
      </c>
      <c r="H997" t="s">
        <v>10243</v>
      </c>
      <c r="I997" t="s">
        <v>9845</v>
      </c>
      <c r="J997" t="s">
        <v>9334</v>
      </c>
      <c r="K997" t="s">
        <v>8313</v>
      </c>
      <c r="L997" t="s">
        <v>8315</v>
      </c>
      <c r="M997" t="s">
        <v>8269</v>
      </c>
      <c r="N997" t="s">
        <v>921</v>
      </c>
    </row>
    <row r="998" spans="1:14" x14ac:dyDescent="0.25">
      <c r="A998">
        <v>241003262</v>
      </c>
      <c r="B998" t="s">
        <v>7082</v>
      </c>
      <c r="C998" t="s">
        <v>7083</v>
      </c>
      <c r="D998">
        <v>24101001</v>
      </c>
      <c r="E998">
        <v>1020201336704</v>
      </c>
      <c r="F998" t="s">
        <v>8214</v>
      </c>
      <c r="G998">
        <v>2</v>
      </c>
      <c r="H998" t="s">
        <v>10244</v>
      </c>
      <c r="I998" t="s">
        <v>8362</v>
      </c>
      <c r="J998" t="s">
        <v>10245</v>
      </c>
      <c r="K998" t="s">
        <v>8313</v>
      </c>
      <c r="L998" t="s">
        <v>8315</v>
      </c>
      <c r="M998" t="s">
        <v>8270</v>
      </c>
      <c r="N998" t="s">
        <v>921</v>
      </c>
    </row>
    <row r="999" spans="1:14" x14ac:dyDescent="0.25">
      <c r="A999">
        <v>241003294</v>
      </c>
      <c r="B999" t="s">
        <v>6901</v>
      </c>
      <c r="C999" t="s">
        <v>6902</v>
      </c>
      <c r="D999">
        <v>24101001</v>
      </c>
      <c r="E999">
        <v>1020201338805</v>
      </c>
      <c r="F999" t="s">
        <v>8214</v>
      </c>
      <c r="G999">
        <v>3</v>
      </c>
      <c r="H999" t="s">
        <v>10246</v>
      </c>
      <c r="I999" t="s">
        <v>9991</v>
      </c>
      <c r="J999" t="s">
        <v>10176</v>
      </c>
      <c r="K999" t="s">
        <v>8313</v>
      </c>
      <c r="L999" t="s">
        <v>8315</v>
      </c>
      <c r="M999" t="s">
        <v>6903</v>
      </c>
      <c r="N999" t="s">
        <v>549</v>
      </c>
    </row>
    <row r="1000" spans="1:14" x14ac:dyDescent="0.25">
      <c r="A1000">
        <v>241003304</v>
      </c>
      <c r="B1000" t="s">
        <v>6884</v>
      </c>
      <c r="C1000" t="s">
        <v>6885</v>
      </c>
      <c r="D1000">
        <v>24101001</v>
      </c>
      <c r="E1000">
        <v>1020201338948</v>
      </c>
      <c r="F1000" t="s">
        <v>8214</v>
      </c>
      <c r="G1000">
        <v>3</v>
      </c>
      <c r="H1000" t="s">
        <v>10247</v>
      </c>
      <c r="I1000" t="s">
        <v>9991</v>
      </c>
      <c r="J1000" t="s">
        <v>10217</v>
      </c>
      <c r="K1000" t="s">
        <v>8313</v>
      </c>
      <c r="L1000" t="s">
        <v>8315</v>
      </c>
      <c r="M1000" t="s">
        <v>6886</v>
      </c>
      <c r="N1000" t="s">
        <v>414</v>
      </c>
    </row>
    <row r="1001" spans="1:14" x14ac:dyDescent="0.25">
      <c r="A1001">
        <v>241003978</v>
      </c>
      <c r="B1001" t="s">
        <v>6888</v>
      </c>
      <c r="C1001" t="s">
        <v>6889</v>
      </c>
      <c r="D1001">
        <v>24101001</v>
      </c>
      <c r="E1001">
        <v>1060247001231</v>
      </c>
      <c r="F1001" t="s">
        <v>8214</v>
      </c>
      <c r="G1001">
        <v>0</v>
      </c>
      <c r="H1001" t="s">
        <v>10235</v>
      </c>
      <c r="I1001" t="s">
        <v>8375</v>
      </c>
      <c r="J1001" t="s">
        <v>10248</v>
      </c>
      <c r="K1001" t="s">
        <v>8313</v>
      </c>
      <c r="L1001" t="s">
        <v>8315</v>
      </c>
      <c r="M1001" t="s">
        <v>8271</v>
      </c>
      <c r="N1001" t="s">
        <v>2676</v>
      </c>
    </row>
    <row r="1002" spans="1:14" x14ac:dyDescent="0.25">
      <c r="A1002">
        <v>241005407</v>
      </c>
      <c r="B1002" t="s">
        <v>7045</v>
      </c>
      <c r="C1002" t="s">
        <v>7046</v>
      </c>
      <c r="D1002">
        <v>24101001</v>
      </c>
      <c r="E1002">
        <v>1180280039455</v>
      </c>
      <c r="F1002" t="s">
        <v>8214</v>
      </c>
      <c r="G1002">
        <v>0</v>
      </c>
      <c r="H1002" t="s">
        <v>10249</v>
      </c>
      <c r="I1002" t="s">
        <v>10232</v>
      </c>
      <c r="J1002" t="s">
        <v>10250</v>
      </c>
      <c r="K1002" t="s">
        <v>8313</v>
      </c>
      <c r="L1002" t="s">
        <v>8315</v>
      </c>
      <c r="M1002" t="s">
        <v>7047</v>
      </c>
      <c r="N1002" t="s">
        <v>321</v>
      </c>
    </row>
    <row r="1003" spans="1:14" x14ac:dyDescent="0.25">
      <c r="A1003">
        <v>241005608</v>
      </c>
      <c r="B1003" t="s">
        <v>7051</v>
      </c>
      <c r="C1003" t="s">
        <v>7052</v>
      </c>
      <c r="D1003">
        <v>24101001</v>
      </c>
      <c r="E1003">
        <v>1200200052788</v>
      </c>
      <c r="F1003" t="s">
        <v>8214</v>
      </c>
      <c r="G1003">
        <v>0</v>
      </c>
      <c r="H1003" t="s">
        <v>10238</v>
      </c>
      <c r="I1003" t="s">
        <v>10251</v>
      </c>
      <c r="J1003" t="s">
        <v>10252</v>
      </c>
      <c r="K1003" t="s">
        <v>8313</v>
      </c>
      <c r="L1003" t="s">
        <v>8315</v>
      </c>
      <c r="M1003" t="s">
        <v>7053</v>
      </c>
      <c r="N1003" t="s">
        <v>321</v>
      </c>
    </row>
    <row r="1004" spans="1:14" x14ac:dyDescent="0.25">
      <c r="A1004">
        <v>241006190</v>
      </c>
      <c r="B1004" t="s">
        <v>7042</v>
      </c>
      <c r="C1004" t="s">
        <v>7043</v>
      </c>
      <c r="D1004">
        <v>24101001</v>
      </c>
      <c r="E1004">
        <v>1130280067290</v>
      </c>
      <c r="F1004" t="s">
        <v>8214</v>
      </c>
      <c r="G1004">
        <v>3</v>
      </c>
      <c r="H1004" t="s">
        <v>10253</v>
      </c>
      <c r="I1004" t="s">
        <v>9991</v>
      </c>
      <c r="J1004" t="s">
        <v>10254</v>
      </c>
      <c r="K1004" t="s">
        <v>8313</v>
      </c>
      <c r="L1004" t="s">
        <v>8315</v>
      </c>
      <c r="M1004" t="s">
        <v>7044</v>
      </c>
      <c r="N1004" t="s">
        <v>414</v>
      </c>
    </row>
    <row r="1005" spans="1:14" x14ac:dyDescent="0.25">
      <c r="A1005">
        <v>241006295</v>
      </c>
      <c r="B1005" t="s">
        <v>6895</v>
      </c>
      <c r="C1005" t="s">
        <v>6896</v>
      </c>
      <c r="D1005">
        <v>24101001</v>
      </c>
      <c r="E1005">
        <v>1140280065188</v>
      </c>
      <c r="F1005" t="s">
        <v>8214</v>
      </c>
      <c r="G1005">
        <v>0</v>
      </c>
      <c r="H1005" t="s">
        <v>10255</v>
      </c>
      <c r="I1005" t="s">
        <v>9633</v>
      </c>
      <c r="J1005" t="s">
        <v>10256</v>
      </c>
      <c r="K1005" t="s">
        <v>8313</v>
      </c>
      <c r="L1005" t="s">
        <v>8315</v>
      </c>
      <c r="M1005" t="s">
        <v>6897</v>
      </c>
      <c r="N1005" t="s">
        <v>414</v>
      </c>
    </row>
    <row r="1006" spans="1:14" x14ac:dyDescent="0.25">
      <c r="A1006">
        <v>242000987</v>
      </c>
      <c r="B1006" t="s">
        <v>8075</v>
      </c>
      <c r="C1006" t="s">
        <v>8076</v>
      </c>
      <c r="D1006">
        <v>24201001</v>
      </c>
      <c r="E1006">
        <v>1020201256437</v>
      </c>
      <c r="F1006" t="s">
        <v>8214</v>
      </c>
      <c r="G1006">
        <v>2</v>
      </c>
      <c r="H1006" t="s">
        <v>10257</v>
      </c>
      <c r="I1006" t="s">
        <v>10258</v>
      </c>
      <c r="J1006" t="s">
        <v>10259</v>
      </c>
      <c r="K1006" t="s">
        <v>8313</v>
      </c>
      <c r="L1006" t="s">
        <v>8315</v>
      </c>
      <c r="M1006" t="s">
        <v>8077</v>
      </c>
      <c r="N1006" t="s">
        <v>321</v>
      </c>
    </row>
    <row r="1007" spans="1:14" x14ac:dyDescent="0.25">
      <c r="A1007">
        <v>242001067</v>
      </c>
      <c r="B1007" t="s">
        <v>2016</v>
      </c>
      <c r="C1007" t="s">
        <v>2017</v>
      </c>
      <c r="D1007">
        <v>24201001</v>
      </c>
      <c r="E1007">
        <v>1020201250497</v>
      </c>
      <c r="F1007" t="s">
        <v>8214</v>
      </c>
      <c r="G1007">
        <v>0</v>
      </c>
      <c r="H1007" t="s">
        <v>10260</v>
      </c>
      <c r="I1007" t="s">
        <v>10261</v>
      </c>
      <c r="J1007" t="s">
        <v>10262</v>
      </c>
      <c r="K1007" t="s">
        <v>8313</v>
      </c>
      <c r="L1007" t="s">
        <v>8315</v>
      </c>
      <c r="M1007" t="s">
        <v>2018</v>
      </c>
      <c r="N1007" t="s">
        <v>430</v>
      </c>
    </row>
    <row r="1008" spans="1:14" x14ac:dyDescent="0.25">
      <c r="A1008">
        <v>242002222</v>
      </c>
      <c r="B1008" t="s">
        <v>2053</v>
      </c>
      <c r="C1008" t="s">
        <v>2054</v>
      </c>
      <c r="D1008">
        <v>24201001</v>
      </c>
      <c r="E1008">
        <v>1030201528433</v>
      </c>
      <c r="F1008" t="s">
        <v>8214</v>
      </c>
      <c r="G1008">
        <v>0</v>
      </c>
      <c r="H1008" t="s">
        <v>10263</v>
      </c>
      <c r="I1008" t="s">
        <v>10144</v>
      </c>
      <c r="J1008" t="s">
        <v>10264</v>
      </c>
      <c r="K1008" t="s">
        <v>8313</v>
      </c>
      <c r="L1008" t="s">
        <v>8315</v>
      </c>
      <c r="M1008" t="s">
        <v>2055</v>
      </c>
      <c r="N1008" t="s">
        <v>321</v>
      </c>
    </row>
    <row r="1009" spans="1:14" x14ac:dyDescent="0.25">
      <c r="A1009">
        <v>242004646</v>
      </c>
      <c r="B1009" t="s">
        <v>2039</v>
      </c>
      <c r="C1009" t="s">
        <v>2040</v>
      </c>
      <c r="D1009">
        <v>24201001</v>
      </c>
      <c r="E1009">
        <v>1020201252708</v>
      </c>
      <c r="F1009" t="s">
        <v>8214</v>
      </c>
      <c r="G1009">
        <v>0</v>
      </c>
      <c r="H1009" t="s">
        <v>10265</v>
      </c>
      <c r="I1009" t="s">
        <v>9966</v>
      </c>
      <c r="J1009" t="s">
        <v>10266</v>
      </c>
      <c r="K1009" t="s">
        <v>8313</v>
      </c>
      <c r="L1009" t="s">
        <v>8315</v>
      </c>
      <c r="M1009" t="s">
        <v>2041</v>
      </c>
      <c r="N1009" t="s">
        <v>321</v>
      </c>
    </row>
    <row r="1010" spans="1:14" x14ac:dyDescent="0.25">
      <c r="A1010">
        <v>242004660</v>
      </c>
      <c r="B1010" t="s">
        <v>1994</v>
      </c>
      <c r="C1010" t="s">
        <v>1995</v>
      </c>
      <c r="D1010">
        <v>24201001</v>
      </c>
      <c r="E1010">
        <v>1020201253797</v>
      </c>
      <c r="F1010" t="s">
        <v>8214</v>
      </c>
      <c r="G1010">
        <v>0</v>
      </c>
      <c r="H1010" t="s">
        <v>10267</v>
      </c>
      <c r="I1010" t="s">
        <v>9282</v>
      </c>
      <c r="J1010" t="s">
        <v>10266</v>
      </c>
      <c r="K1010" t="s">
        <v>8313</v>
      </c>
      <c r="L1010" t="s">
        <v>8315</v>
      </c>
      <c r="M1010" t="s">
        <v>1996</v>
      </c>
      <c r="N1010" t="s">
        <v>325</v>
      </c>
    </row>
    <row r="1011" spans="1:14" x14ac:dyDescent="0.25">
      <c r="A1011">
        <v>242004678</v>
      </c>
      <c r="B1011" t="s">
        <v>2022</v>
      </c>
      <c r="C1011" t="s">
        <v>2023</v>
      </c>
      <c r="D1011">
        <v>24201001</v>
      </c>
      <c r="E1011">
        <v>1020201252565</v>
      </c>
      <c r="F1011" t="s">
        <v>8214</v>
      </c>
      <c r="G1011">
        <v>0</v>
      </c>
      <c r="H1011" t="s">
        <v>10268</v>
      </c>
      <c r="I1011" t="s">
        <v>9255</v>
      </c>
      <c r="J1011" t="s">
        <v>10266</v>
      </c>
      <c r="K1011" t="s">
        <v>8313</v>
      </c>
      <c r="L1011" t="s">
        <v>8315</v>
      </c>
      <c r="M1011" t="s">
        <v>2024</v>
      </c>
      <c r="N1011" t="s">
        <v>1970</v>
      </c>
    </row>
    <row r="1012" spans="1:14" x14ac:dyDescent="0.25">
      <c r="A1012">
        <v>242004685</v>
      </c>
      <c r="B1012" t="s">
        <v>1929</v>
      </c>
      <c r="C1012" t="s">
        <v>1930</v>
      </c>
      <c r="D1012">
        <v>24201001</v>
      </c>
      <c r="E1012">
        <v>1020201253720</v>
      </c>
      <c r="F1012" t="s">
        <v>8214</v>
      </c>
      <c r="G1012">
        <v>1</v>
      </c>
      <c r="H1012" t="s">
        <v>10269</v>
      </c>
      <c r="I1012" t="s">
        <v>8744</v>
      </c>
      <c r="J1012" t="s">
        <v>10266</v>
      </c>
      <c r="K1012" t="s">
        <v>8313</v>
      </c>
      <c r="L1012" t="s">
        <v>8315</v>
      </c>
      <c r="M1012" t="s">
        <v>1953</v>
      </c>
      <c r="N1012" t="s">
        <v>325</v>
      </c>
    </row>
    <row r="1013" spans="1:14" x14ac:dyDescent="0.25">
      <c r="A1013">
        <v>242004692</v>
      </c>
      <c r="B1013" t="s">
        <v>1951</v>
      </c>
      <c r="C1013" t="s">
        <v>1952</v>
      </c>
      <c r="D1013">
        <v>24201001</v>
      </c>
      <c r="E1013">
        <v>1020201253280</v>
      </c>
      <c r="F1013" t="s">
        <v>8214</v>
      </c>
      <c r="G1013">
        <v>2</v>
      </c>
      <c r="H1013" t="s">
        <v>10270</v>
      </c>
      <c r="I1013" t="s">
        <v>8464</v>
      </c>
      <c r="J1013" t="s">
        <v>10266</v>
      </c>
      <c r="K1013" t="s">
        <v>8313</v>
      </c>
      <c r="L1013" t="s">
        <v>8315</v>
      </c>
      <c r="M1013" t="s">
        <v>1953</v>
      </c>
      <c r="N1013" t="s">
        <v>325</v>
      </c>
    </row>
    <row r="1014" spans="1:14" x14ac:dyDescent="0.25">
      <c r="A1014">
        <v>242004702</v>
      </c>
      <c r="B1014" t="s">
        <v>1997</v>
      </c>
      <c r="C1014" t="s">
        <v>1998</v>
      </c>
      <c r="D1014">
        <v>24201001</v>
      </c>
      <c r="E1014">
        <v>1020201252554</v>
      </c>
      <c r="F1014" t="s">
        <v>8214</v>
      </c>
      <c r="G1014">
        <v>2</v>
      </c>
      <c r="H1014" t="s">
        <v>10271</v>
      </c>
      <c r="I1014" t="s">
        <v>9010</v>
      </c>
      <c r="J1014" t="s">
        <v>10266</v>
      </c>
      <c r="K1014" t="s">
        <v>8313</v>
      </c>
      <c r="L1014" t="s">
        <v>8315</v>
      </c>
      <c r="M1014" t="s">
        <v>1999</v>
      </c>
      <c r="N1014" t="s">
        <v>657</v>
      </c>
    </row>
    <row r="1015" spans="1:14" x14ac:dyDescent="0.25">
      <c r="A1015">
        <v>242004741</v>
      </c>
      <c r="B1015" t="s">
        <v>1971</v>
      </c>
      <c r="C1015" t="s">
        <v>1972</v>
      </c>
      <c r="D1015">
        <v>24201001</v>
      </c>
      <c r="E1015">
        <v>1020201252170</v>
      </c>
      <c r="F1015" t="s">
        <v>8214</v>
      </c>
      <c r="G1015">
        <v>0</v>
      </c>
      <c r="H1015" t="s">
        <v>10272</v>
      </c>
      <c r="I1015" t="s">
        <v>9042</v>
      </c>
      <c r="J1015" t="s">
        <v>10266</v>
      </c>
      <c r="K1015" t="s">
        <v>8313</v>
      </c>
      <c r="L1015" t="s">
        <v>8315</v>
      </c>
      <c r="M1015" t="s">
        <v>1973</v>
      </c>
      <c r="N1015" t="s">
        <v>321</v>
      </c>
    </row>
    <row r="1016" spans="1:14" x14ac:dyDescent="0.25">
      <c r="A1016">
        <v>242004766</v>
      </c>
      <c r="B1016" t="s">
        <v>1974</v>
      </c>
      <c r="C1016" t="s">
        <v>1975</v>
      </c>
      <c r="D1016">
        <v>24201001</v>
      </c>
      <c r="E1016">
        <v>1020201252224</v>
      </c>
      <c r="F1016" t="s">
        <v>8214</v>
      </c>
      <c r="G1016">
        <v>0</v>
      </c>
      <c r="H1016" t="s">
        <v>10273</v>
      </c>
      <c r="I1016" t="s">
        <v>10228</v>
      </c>
      <c r="J1016" t="s">
        <v>10266</v>
      </c>
      <c r="K1016" t="s">
        <v>8313</v>
      </c>
      <c r="L1016" t="s">
        <v>8315</v>
      </c>
      <c r="M1016" t="s">
        <v>1976</v>
      </c>
      <c r="N1016" t="s">
        <v>657</v>
      </c>
    </row>
    <row r="1017" spans="1:14" x14ac:dyDescent="0.25">
      <c r="A1017">
        <v>242004773</v>
      </c>
      <c r="B1017" t="s">
        <v>2036</v>
      </c>
      <c r="C1017" t="s">
        <v>2037</v>
      </c>
      <c r="D1017">
        <v>24201001</v>
      </c>
      <c r="E1017">
        <v>1020201253269</v>
      </c>
      <c r="F1017" t="s">
        <v>8214</v>
      </c>
      <c r="G1017">
        <v>0</v>
      </c>
      <c r="H1017" t="s">
        <v>10274</v>
      </c>
      <c r="I1017" t="s">
        <v>9696</v>
      </c>
      <c r="J1017" t="s">
        <v>10266</v>
      </c>
      <c r="K1017" t="s">
        <v>8313</v>
      </c>
      <c r="L1017" t="s">
        <v>8315</v>
      </c>
      <c r="M1017" t="s">
        <v>2038</v>
      </c>
      <c r="N1017" t="s">
        <v>321</v>
      </c>
    </row>
    <row r="1018" spans="1:14" x14ac:dyDescent="0.25">
      <c r="A1018">
        <v>242004780</v>
      </c>
      <c r="B1018" t="s">
        <v>1960</v>
      </c>
      <c r="C1018" t="s">
        <v>1961</v>
      </c>
      <c r="D1018">
        <v>24201001</v>
      </c>
      <c r="E1018">
        <v>1020201252642</v>
      </c>
      <c r="F1018" t="s">
        <v>8214</v>
      </c>
      <c r="G1018">
        <v>0</v>
      </c>
      <c r="H1018" t="s">
        <v>10275</v>
      </c>
      <c r="I1018" t="s">
        <v>9008</v>
      </c>
      <c r="J1018" t="s">
        <v>10266</v>
      </c>
      <c r="K1018" t="s">
        <v>8313</v>
      </c>
      <c r="L1018" t="s">
        <v>8315</v>
      </c>
      <c r="M1018" t="s">
        <v>8272</v>
      </c>
      <c r="N1018" t="s">
        <v>325</v>
      </c>
    </row>
    <row r="1019" spans="1:14" x14ac:dyDescent="0.25">
      <c r="A1019">
        <v>242004798</v>
      </c>
      <c r="B1019" t="s">
        <v>1948</v>
      </c>
      <c r="C1019" t="s">
        <v>1949</v>
      </c>
      <c r="D1019">
        <v>24201001</v>
      </c>
      <c r="E1019">
        <v>1020201252720</v>
      </c>
      <c r="F1019" t="s">
        <v>8214</v>
      </c>
      <c r="G1019">
        <v>0</v>
      </c>
      <c r="H1019" t="s">
        <v>10276</v>
      </c>
      <c r="I1019" t="s">
        <v>9972</v>
      </c>
      <c r="J1019" t="s">
        <v>10266</v>
      </c>
      <c r="K1019" t="s">
        <v>8313</v>
      </c>
      <c r="L1019" t="s">
        <v>8315</v>
      </c>
      <c r="M1019" t="s">
        <v>1950</v>
      </c>
      <c r="N1019" t="s">
        <v>321</v>
      </c>
    </row>
    <row r="1020" spans="1:14" x14ac:dyDescent="0.25">
      <c r="A1020">
        <v>242004815</v>
      </c>
      <c r="B1020" t="s">
        <v>2030</v>
      </c>
      <c r="C1020" t="s">
        <v>2031</v>
      </c>
      <c r="D1020">
        <v>24201001</v>
      </c>
      <c r="E1020">
        <v>1020201253203</v>
      </c>
      <c r="F1020" t="s">
        <v>8214</v>
      </c>
      <c r="G1020">
        <v>2</v>
      </c>
      <c r="H1020" t="s">
        <v>10277</v>
      </c>
      <c r="I1020" t="s">
        <v>9681</v>
      </c>
      <c r="J1020" t="s">
        <v>10266</v>
      </c>
      <c r="K1020" t="s">
        <v>8313</v>
      </c>
      <c r="L1020" t="s">
        <v>8315</v>
      </c>
      <c r="M1020" t="s">
        <v>2032</v>
      </c>
      <c r="N1020" t="s">
        <v>566</v>
      </c>
    </row>
    <row r="1021" spans="1:14" x14ac:dyDescent="0.25">
      <c r="A1021">
        <v>242004822</v>
      </c>
      <c r="B1021" t="s">
        <v>2010</v>
      </c>
      <c r="C1021" t="s">
        <v>2011</v>
      </c>
      <c r="D1021">
        <v>24201001</v>
      </c>
      <c r="E1021">
        <v>1020201252730</v>
      </c>
      <c r="F1021" t="s">
        <v>8214</v>
      </c>
      <c r="G1021">
        <v>1</v>
      </c>
      <c r="H1021" t="s">
        <v>10278</v>
      </c>
      <c r="I1021" t="s">
        <v>9008</v>
      </c>
      <c r="J1021" t="s">
        <v>10266</v>
      </c>
      <c r="K1021" t="s">
        <v>8313</v>
      </c>
      <c r="L1021" t="s">
        <v>8315</v>
      </c>
      <c r="M1021" t="s">
        <v>2012</v>
      </c>
      <c r="N1021" t="s">
        <v>321</v>
      </c>
    </row>
    <row r="1022" spans="1:14" x14ac:dyDescent="0.25">
      <c r="A1022">
        <v>242004830</v>
      </c>
      <c r="B1022" t="s">
        <v>1988</v>
      </c>
      <c r="C1022" t="s">
        <v>1989</v>
      </c>
      <c r="D1022">
        <v>24201001</v>
      </c>
      <c r="E1022">
        <v>1020201252620</v>
      </c>
      <c r="F1022" t="s">
        <v>8214</v>
      </c>
      <c r="G1022">
        <v>0</v>
      </c>
      <c r="H1022" t="s">
        <v>10279</v>
      </c>
      <c r="I1022" t="s">
        <v>9070</v>
      </c>
      <c r="J1022" t="s">
        <v>10266</v>
      </c>
      <c r="K1022" t="s">
        <v>8313</v>
      </c>
      <c r="L1022" t="s">
        <v>8315</v>
      </c>
      <c r="M1022" t="s">
        <v>1990</v>
      </c>
      <c r="N1022" t="s">
        <v>321</v>
      </c>
    </row>
    <row r="1023" spans="1:14" x14ac:dyDescent="0.25">
      <c r="A1023">
        <v>242004847</v>
      </c>
      <c r="B1023" t="s">
        <v>2050</v>
      </c>
      <c r="C1023" t="s">
        <v>2051</v>
      </c>
      <c r="D1023">
        <v>24201001</v>
      </c>
      <c r="E1023">
        <v>1020201253291</v>
      </c>
      <c r="F1023" t="s">
        <v>8214</v>
      </c>
      <c r="G1023">
        <v>0</v>
      </c>
      <c r="H1023" t="s">
        <v>10280</v>
      </c>
      <c r="I1023" t="s">
        <v>8657</v>
      </c>
      <c r="J1023" t="s">
        <v>10266</v>
      </c>
      <c r="K1023" t="s">
        <v>8313</v>
      </c>
      <c r="L1023" t="s">
        <v>8315</v>
      </c>
      <c r="M1023" t="s">
        <v>2052</v>
      </c>
      <c r="N1023" t="s">
        <v>657</v>
      </c>
    </row>
    <row r="1024" spans="1:14" x14ac:dyDescent="0.25">
      <c r="A1024">
        <v>242004886</v>
      </c>
      <c r="B1024" t="s">
        <v>7091</v>
      </c>
      <c r="C1024" t="s">
        <v>7092</v>
      </c>
      <c r="D1024">
        <v>24201001</v>
      </c>
      <c r="E1024">
        <v>1020201252697</v>
      </c>
      <c r="F1024" t="s">
        <v>8214</v>
      </c>
      <c r="G1024">
        <v>1</v>
      </c>
      <c r="H1024" t="s">
        <v>10281</v>
      </c>
      <c r="I1024" t="s">
        <v>8917</v>
      </c>
      <c r="J1024" t="s">
        <v>10266</v>
      </c>
      <c r="K1024" t="s">
        <v>8313</v>
      </c>
      <c r="L1024" t="s">
        <v>8315</v>
      </c>
      <c r="M1024" t="s">
        <v>7093</v>
      </c>
      <c r="N1024" t="s">
        <v>325</v>
      </c>
    </row>
    <row r="1025" spans="1:14" x14ac:dyDescent="0.25">
      <c r="A1025">
        <v>242004893</v>
      </c>
      <c r="B1025" t="s">
        <v>1957</v>
      </c>
      <c r="C1025" t="s">
        <v>1958</v>
      </c>
      <c r="D1025">
        <v>24201001</v>
      </c>
      <c r="E1025">
        <v>1020201252169</v>
      </c>
      <c r="F1025" t="s">
        <v>8214</v>
      </c>
      <c r="G1025">
        <v>0</v>
      </c>
      <c r="H1025" t="s">
        <v>10282</v>
      </c>
      <c r="I1025" t="s">
        <v>8917</v>
      </c>
      <c r="J1025" t="s">
        <v>10266</v>
      </c>
      <c r="K1025" t="s">
        <v>8313</v>
      </c>
      <c r="L1025" t="s">
        <v>8315</v>
      </c>
      <c r="M1025" t="s">
        <v>1959</v>
      </c>
      <c r="N1025" t="s">
        <v>325</v>
      </c>
    </row>
    <row r="1026" spans="1:14" x14ac:dyDescent="0.25">
      <c r="A1026">
        <v>242004903</v>
      </c>
      <c r="B1026" t="s">
        <v>2056</v>
      </c>
      <c r="C1026" t="s">
        <v>2057</v>
      </c>
      <c r="D1026">
        <v>24201001</v>
      </c>
      <c r="E1026">
        <v>1020201253258</v>
      </c>
      <c r="F1026" t="s">
        <v>8214</v>
      </c>
      <c r="G1026">
        <v>0</v>
      </c>
      <c r="H1026" t="s">
        <v>10283</v>
      </c>
      <c r="I1026" t="s">
        <v>8563</v>
      </c>
      <c r="J1026" t="s">
        <v>10266</v>
      </c>
      <c r="K1026" t="s">
        <v>8313</v>
      </c>
      <c r="L1026" t="s">
        <v>8315</v>
      </c>
      <c r="M1026" t="s">
        <v>2058</v>
      </c>
      <c r="N1026" t="s">
        <v>321</v>
      </c>
    </row>
    <row r="1027" spans="1:14" x14ac:dyDescent="0.25">
      <c r="A1027">
        <v>242004910</v>
      </c>
      <c r="B1027" t="s">
        <v>1931</v>
      </c>
      <c r="C1027" t="s">
        <v>1932</v>
      </c>
      <c r="D1027">
        <v>24201001</v>
      </c>
      <c r="E1027">
        <v>1020201252191</v>
      </c>
      <c r="F1027" t="s">
        <v>8214</v>
      </c>
      <c r="G1027">
        <v>0</v>
      </c>
      <c r="H1027" t="s">
        <v>10284</v>
      </c>
      <c r="I1027" t="s">
        <v>10285</v>
      </c>
      <c r="J1027" t="s">
        <v>10266</v>
      </c>
      <c r="K1027" t="s">
        <v>8313</v>
      </c>
      <c r="L1027" t="s">
        <v>8315</v>
      </c>
      <c r="M1027" t="s">
        <v>1933</v>
      </c>
      <c r="N1027" t="s">
        <v>321</v>
      </c>
    </row>
    <row r="1028" spans="1:14" x14ac:dyDescent="0.25">
      <c r="A1028">
        <v>242004928</v>
      </c>
      <c r="B1028" t="s">
        <v>1983</v>
      </c>
      <c r="C1028" t="s">
        <v>1984</v>
      </c>
      <c r="D1028">
        <v>24201001</v>
      </c>
      <c r="E1028">
        <v>1020201252664</v>
      </c>
      <c r="F1028" t="s">
        <v>8214</v>
      </c>
      <c r="G1028">
        <v>0</v>
      </c>
      <c r="H1028" t="s">
        <v>10286</v>
      </c>
      <c r="I1028" t="s">
        <v>9995</v>
      </c>
      <c r="J1028" t="s">
        <v>10266</v>
      </c>
      <c r="K1028" t="s">
        <v>8313</v>
      </c>
      <c r="L1028" t="s">
        <v>8315</v>
      </c>
      <c r="M1028" t="s">
        <v>8273</v>
      </c>
      <c r="N1028" t="s">
        <v>1970</v>
      </c>
    </row>
    <row r="1029" spans="1:14" x14ac:dyDescent="0.25">
      <c r="A1029">
        <v>242004935</v>
      </c>
      <c r="B1029" t="s">
        <v>2045</v>
      </c>
      <c r="C1029" t="s">
        <v>2046</v>
      </c>
      <c r="D1029">
        <v>24201001</v>
      </c>
      <c r="E1029">
        <v>1020201252686</v>
      </c>
      <c r="F1029" t="s">
        <v>8214</v>
      </c>
      <c r="G1029">
        <v>0</v>
      </c>
      <c r="H1029" t="s">
        <v>10287</v>
      </c>
      <c r="I1029" t="s">
        <v>8917</v>
      </c>
      <c r="J1029" t="s">
        <v>10266</v>
      </c>
      <c r="K1029" t="s">
        <v>8313</v>
      </c>
      <c r="L1029" t="s">
        <v>8315</v>
      </c>
      <c r="M1029" t="s">
        <v>2047</v>
      </c>
      <c r="N1029" t="s">
        <v>325</v>
      </c>
    </row>
    <row r="1030" spans="1:14" x14ac:dyDescent="0.25">
      <c r="A1030">
        <v>242004942</v>
      </c>
      <c r="B1030" t="s">
        <v>1967</v>
      </c>
      <c r="C1030" t="s">
        <v>1968</v>
      </c>
      <c r="D1030">
        <v>24201001</v>
      </c>
      <c r="E1030">
        <v>1020201252180</v>
      </c>
      <c r="F1030" t="s">
        <v>8214</v>
      </c>
      <c r="G1030">
        <v>2</v>
      </c>
      <c r="H1030" t="s">
        <v>10288</v>
      </c>
      <c r="I1030" t="s">
        <v>9008</v>
      </c>
      <c r="J1030" t="s">
        <v>10266</v>
      </c>
      <c r="K1030" t="s">
        <v>8313</v>
      </c>
      <c r="L1030" t="s">
        <v>8315</v>
      </c>
      <c r="M1030" t="s">
        <v>1969</v>
      </c>
      <c r="N1030" t="s">
        <v>1970</v>
      </c>
    </row>
    <row r="1031" spans="1:14" x14ac:dyDescent="0.25">
      <c r="A1031">
        <v>242004950</v>
      </c>
      <c r="B1031" t="s">
        <v>1940</v>
      </c>
      <c r="C1031" t="s">
        <v>1941</v>
      </c>
      <c r="D1031">
        <v>24201001</v>
      </c>
      <c r="E1031">
        <v>1020201252653</v>
      </c>
      <c r="F1031" t="s">
        <v>8214</v>
      </c>
      <c r="G1031">
        <v>0</v>
      </c>
      <c r="H1031" t="s">
        <v>10289</v>
      </c>
      <c r="I1031" t="s">
        <v>10028</v>
      </c>
      <c r="J1031" t="s">
        <v>10266</v>
      </c>
      <c r="K1031" t="s">
        <v>8313</v>
      </c>
      <c r="L1031" t="s">
        <v>8315</v>
      </c>
      <c r="M1031" t="s">
        <v>1942</v>
      </c>
      <c r="N1031" t="s">
        <v>321</v>
      </c>
    </row>
    <row r="1032" spans="1:14" x14ac:dyDescent="0.25">
      <c r="A1032">
        <v>242004967</v>
      </c>
      <c r="B1032" t="s">
        <v>1980</v>
      </c>
      <c r="C1032" t="s">
        <v>1981</v>
      </c>
      <c r="D1032">
        <v>24201001</v>
      </c>
      <c r="E1032">
        <v>1020201252609</v>
      </c>
      <c r="F1032" t="s">
        <v>8214</v>
      </c>
      <c r="G1032">
        <v>0</v>
      </c>
      <c r="H1032" t="s">
        <v>10290</v>
      </c>
      <c r="I1032" t="s">
        <v>8690</v>
      </c>
      <c r="J1032" t="s">
        <v>10266</v>
      </c>
      <c r="K1032" t="s">
        <v>8313</v>
      </c>
      <c r="L1032" t="s">
        <v>8315</v>
      </c>
      <c r="M1032" t="s">
        <v>1982</v>
      </c>
      <c r="N1032" t="s">
        <v>325</v>
      </c>
    </row>
    <row r="1033" spans="1:14" x14ac:dyDescent="0.25">
      <c r="A1033">
        <v>242004974</v>
      </c>
      <c r="B1033" t="s">
        <v>2013</v>
      </c>
      <c r="C1033" t="s">
        <v>2014</v>
      </c>
      <c r="D1033">
        <v>24201001</v>
      </c>
      <c r="E1033">
        <v>1020201253753</v>
      </c>
      <c r="F1033" t="s">
        <v>8214</v>
      </c>
      <c r="G1033">
        <v>0</v>
      </c>
      <c r="H1033" t="s">
        <v>10260</v>
      </c>
      <c r="I1033" t="s">
        <v>8650</v>
      </c>
      <c r="J1033" t="s">
        <v>10266</v>
      </c>
      <c r="K1033" t="s">
        <v>8313</v>
      </c>
      <c r="L1033" t="s">
        <v>8315</v>
      </c>
      <c r="M1033" t="s">
        <v>2015</v>
      </c>
      <c r="N1033" t="s">
        <v>321</v>
      </c>
    </row>
    <row r="1034" spans="1:14" x14ac:dyDescent="0.25">
      <c r="A1034">
        <v>242004981</v>
      </c>
      <c r="B1034" t="s">
        <v>1934</v>
      </c>
      <c r="C1034" t="s">
        <v>1935</v>
      </c>
      <c r="D1034">
        <v>24201001</v>
      </c>
      <c r="E1034">
        <v>1020201253709</v>
      </c>
      <c r="F1034" t="s">
        <v>8214</v>
      </c>
      <c r="G1034">
        <v>1</v>
      </c>
      <c r="H1034" t="s">
        <v>10291</v>
      </c>
      <c r="I1034" t="s">
        <v>10292</v>
      </c>
      <c r="J1034" t="s">
        <v>10266</v>
      </c>
      <c r="K1034" t="s">
        <v>8313</v>
      </c>
      <c r="L1034" t="s">
        <v>8315</v>
      </c>
      <c r="M1034" t="s">
        <v>1936</v>
      </c>
      <c r="N1034" t="s">
        <v>321</v>
      </c>
    </row>
    <row r="1035" spans="1:14" x14ac:dyDescent="0.25">
      <c r="A1035">
        <v>242005008</v>
      </c>
      <c r="B1035" t="s">
        <v>1926</v>
      </c>
      <c r="C1035" t="s">
        <v>1927</v>
      </c>
      <c r="D1035">
        <v>24201001</v>
      </c>
      <c r="E1035">
        <v>1020201253764</v>
      </c>
      <c r="F1035" t="s">
        <v>8214</v>
      </c>
      <c r="G1035">
        <v>0</v>
      </c>
      <c r="H1035" t="s">
        <v>10293</v>
      </c>
      <c r="I1035" t="s">
        <v>8921</v>
      </c>
      <c r="J1035" t="s">
        <v>10266</v>
      </c>
      <c r="K1035" t="s">
        <v>8313</v>
      </c>
      <c r="L1035" t="s">
        <v>8315</v>
      </c>
      <c r="M1035" t="s">
        <v>1928</v>
      </c>
      <c r="N1035" t="s">
        <v>321</v>
      </c>
    </row>
    <row r="1036" spans="1:14" x14ac:dyDescent="0.25">
      <c r="A1036">
        <v>242005015</v>
      </c>
      <c r="B1036" t="s">
        <v>1937</v>
      </c>
      <c r="C1036" t="s">
        <v>1938</v>
      </c>
      <c r="D1036">
        <v>24201001</v>
      </c>
      <c r="E1036">
        <v>1020201253270</v>
      </c>
      <c r="F1036" t="s">
        <v>8214</v>
      </c>
      <c r="G1036">
        <v>0</v>
      </c>
      <c r="H1036" t="s">
        <v>10294</v>
      </c>
      <c r="I1036" t="s">
        <v>9357</v>
      </c>
      <c r="J1036" t="s">
        <v>10266</v>
      </c>
      <c r="K1036" t="s">
        <v>8313</v>
      </c>
      <c r="L1036" t="s">
        <v>8315</v>
      </c>
      <c r="M1036" t="s">
        <v>1939</v>
      </c>
      <c r="N1036" t="s">
        <v>325</v>
      </c>
    </row>
    <row r="1037" spans="1:14" x14ac:dyDescent="0.25">
      <c r="A1037">
        <v>242005030</v>
      </c>
      <c r="B1037" t="s">
        <v>2048</v>
      </c>
      <c r="C1037" t="s">
        <v>2049</v>
      </c>
      <c r="D1037">
        <v>24201001</v>
      </c>
      <c r="E1037">
        <v>1020201253181</v>
      </c>
      <c r="F1037" t="s">
        <v>8214</v>
      </c>
      <c r="G1037">
        <v>0</v>
      </c>
      <c r="H1037" t="s">
        <v>10295</v>
      </c>
      <c r="I1037" t="s">
        <v>8664</v>
      </c>
      <c r="J1037" t="s">
        <v>10266</v>
      </c>
      <c r="K1037" t="s">
        <v>8313</v>
      </c>
      <c r="L1037" t="s">
        <v>8315</v>
      </c>
      <c r="M1037" t="s">
        <v>1990</v>
      </c>
      <c r="N1037" t="s">
        <v>325</v>
      </c>
    </row>
    <row r="1038" spans="1:14" x14ac:dyDescent="0.25">
      <c r="A1038">
        <v>242005270</v>
      </c>
      <c r="B1038" t="s">
        <v>1965</v>
      </c>
      <c r="C1038" t="s">
        <v>1966</v>
      </c>
      <c r="D1038">
        <v>24201001</v>
      </c>
      <c r="E1038">
        <v>1030201525243</v>
      </c>
      <c r="F1038" t="s">
        <v>8214</v>
      </c>
      <c r="G1038">
        <v>0</v>
      </c>
      <c r="H1038" t="s">
        <v>10296</v>
      </c>
      <c r="I1038" t="s">
        <v>9691</v>
      </c>
      <c r="J1038" t="s">
        <v>10266</v>
      </c>
      <c r="K1038" t="s">
        <v>8313</v>
      </c>
      <c r="L1038" t="s">
        <v>8315</v>
      </c>
      <c r="M1038" t="s">
        <v>8274</v>
      </c>
      <c r="N1038" t="s">
        <v>321</v>
      </c>
    </row>
    <row r="1039" spans="1:14" x14ac:dyDescent="0.25">
      <c r="A1039">
        <v>242005287</v>
      </c>
      <c r="B1039" t="s">
        <v>2000</v>
      </c>
      <c r="C1039" t="s">
        <v>2001</v>
      </c>
      <c r="D1039">
        <v>24201001</v>
      </c>
      <c r="E1039">
        <v>1020201255117</v>
      </c>
      <c r="F1039" t="s">
        <v>8214</v>
      </c>
      <c r="G1039">
        <v>0</v>
      </c>
      <c r="H1039" t="s">
        <v>10297</v>
      </c>
      <c r="I1039" t="s">
        <v>10298</v>
      </c>
      <c r="J1039" t="s">
        <v>10266</v>
      </c>
      <c r="K1039" t="s">
        <v>8313</v>
      </c>
      <c r="L1039" t="s">
        <v>8315</v>
      </c>
      <c r="M1039" t="s">
        <v>2002</v>
      </c>
      <c r="N1039" t="s">
        <v>321</v>
      </c>
    </row>
    <row r="1040" spans="1:14" x14ac:dyDescent="0.25">
      <c r="A1040">
        <v>242005294</v>
      </c>
      <c r="B1040" t="s">
        <v>2019</v>
      </c>
      <c r="C1040" t="s">
        <v>2020</v>
      </c>
      <c r="D1040">
        <v>24201001</v>
      </c>
      <c r="E1040">
        <v>1020201252356</v>
      </c>
      <c r="F1040" t="s">
        <v>8214</v>
      </c>
      <c r="G1040">
        <v>0</v>
      </c>
      <c r="H1040" t="s">
        <v>10299</v>
      </c>
      <c r="I1040" t="s">
        <v>10300</v>
      </c>
      <c r="J1040" t="s">
        <v>10266</v>
      </c>
      <c r="K1040" t="s">
        <v>8313</v>
      </c>
      <c r="L1040" t="s">
        <v>8315</v>
      </c>
      <c r="M1040" t="s">
        <v>8275</v>
      </c>
      <c r="N1040" t="s">
        <v>414</v>
      </c>
    </row>
    <row r="1041" spans="1:14" x14ac:dyDescent="0.25">
      <c r="A1041">
        <v>242005304</v>
      </c>
      <c r="B1041" t="s">
        <v>1943</v>
      </c>
      <c r="C1041" t="s">
        <v>1944</v>
      </c>
      <c r="D1041">
        <v>24201001</v>
      </c>
      <c r="E1041">
        <v>1020201252345</v>
      </c>
      <c r="F1041" t="s">
        <v>8214</v>
      </c>
      <c r="G1041">
        <v>0</v>
      </c>
      <c r="H1041" t="s">
        <v>10301</v>
      </c>
      <c r="I1041" t="s">
        <v>8397</v>
      </c>
      <c r="J1041" t="s">
        <v>10266</v>
      </c>
      <c r="K1041" t="s">
        <v>8313</v>
      </c>
      <c r="L1041" t="s">
        <v>8315</v>
      </c>
      <c r="M1041" t="s">
        <v>2005</v>
      </c>
      <c r="N1041" t="s">
        <v>414</v>
      </c>
    </row>
    <row r="1042" spans="1:14" x14ac:dyDescent="0.25">
      <c r="A1042">
        <v>242005311</v>
      </c>
      <c r="B1042" t="s">
        <v>2042</v>
      </c>
      <c r="C1042" t="s">
        <v>2043</v>
      </c>
      <c r="D1042">
        <v>24201001</v>
      </c>
      <c r="E1042">
        <v>1020201252389</v>
      </c>
      <c r="F1042" t="s">
        <v>8214</v>
      </c>
      <c r="G1042">
        <v>0</v>
      </c>
      <c r="H1042" t="s">
        <v>10302</v>
      </c>
      <c r="I1042" t="s">
        <v>9233</v>
      </c>
      <c r="J1042" t="s">
        <v>10266</v>
      </c>
      <c r="K1042" t="s">
        <v>8313</v>
      </c>
      <c r="L1042" t="s">
        <v>8315</v>
      </c>
      <c r="M1042" t="s">
        <v>2044</v>
      </c>
      <c r="N1042" t="s">
        <v>700</v>
      </c>
    </row>
    <row r="1043" spans="1:14" x14ac:dyDescent="0.25">
      <c r="A1043">
        <v>242005329</v>
      </c>
      <c r="B1043" t="s">
        <v>2059</v>
      </c>
      <c r="C1043" t="s">
        <v>2060</v>
      </c>
      <c r="D1043">
        <v>24201001</v>
      </c>
      <c r="E1043">
        <v>1020201252532</v>
      </c>
      <c r="F1043" t="s">
        <v>8214</v>
      </c>
      <c r="G1043">
        <v>0</v>
      </c>
      <c r="H1043" t="s">
        <v>10303</v>
      </c>
      <c r="I1043" t="s">
        <v>8735</v>
      </c>
      <c r="J1043" t="s">
        <v>10266</v>
      </c>
      <c r="K1043" t="s">
        <v>8313</v>
      </c>
      <c r="L1043" t="s">
        <v>8315</v>
      </c>
      <c r="M1043" t="s">
        <v>2061</v>
      </c>
      <c r="N1043" t="s">
        <v>2021</v>
      </c>
    </row>
    <row r="1044" spans="1:14" x14ac:dyDescent="0.25">
      <c r="A1044">
        <v>242005350</v>
      </c>
      <c r="B1044" t="s">
        <v>1945</v>
      </c>
      <c r="C1044" t="s">
        <v>1946</v>
      </c>
      <c r="D1044">
        <v>24201001</v>
      </c>
      <c r="E1044">
        <v>1020201252433</v>
      </c>
      <c r="F1044" t="s">
        <v>8214</v>
      </c>
      <c r="G1044">
        <v>0</v>
      </c>
      <c r="H1044" t="s">
        <v>10304</v>
      </c>
      <c r="I1044" t="s">
        <v>10305</v>
      </c>
      <c r="J1044" t="s">
        <v>10266</v>
      </c>
      <c r="K1044" t="s">
        <v>10306</v>
      </c>
      <c r="L1044" t="s">
        <v>8416</v>
      </c>
      <c r="M1044" t="s">
        <v>1947</v>
      </c>
      <c r="N1044" t="s">
        <v>1479</v>
      </c>
    </row>
    <row r="1045" spans="1:14" x14ac:dyDescent="0.25">
      <c r="A1045">
        <v>242005368</v>
      </c>
      <c r="B1045" t="s">
        <v>2033</v>
      </c>
      <c r="C1045" t="s">
        <v>2034</v>
      </c>
      <c r="D1045">
        <v>24201001</v>
      </c>
      <c r="E1045">
        <v>1020201252411</v>
      </c>
      <c r="F1045" t="s">
        <v>8214</v>
      </c>
      <c r="G1045">
        <v>0</v>
      </c>
      <c r="H1045" t="s">
        <v>10307</v>
      </c>
      <c r="I1045" t="s">
        <v>10308</v>
      </c>
      <c r="J1045" t="s">
        <v>10266</v>
      </c>
      <c r="K1045" t="s">
        <v>8313</v>
      </c>
      <c r="L1045" t="s">
        <v>8315</v>
      </c>
      <c r="M1045" t="s">
        <v>2035</v>
      </c>
      <c r="N1045" t="s">
        <v>700</v>
      </c>
    </row>
    <row r="1046" spans="1:14" x14ac:dyDescent="0.25">
      <c r="A1046">
        <v>242005375</v>
      </c>
      <c r="B1046" t="s">
        <v>2028</v>
      </c>
      <c r="C1046" t="s">
        <v>2029</v>
      </c>
      <c r="D1046">
        <v>24201001</v>
      </c>
      <c r="E1046">
        <v>1020201252510</v>
      </c>
      <c r="F1046" t="s">
        <v>8214</v>
      </c>
      <c r="G1046">
        <v>0</v>
      </c>
      <c r="H1046" t="s">
        <v>10309</v>
      </c>
      <c r="I1046" t="s">
        <v>8546</v>
      </c>
      <c r="J1046" t="s">
        <v>10266</v>
      </c>
      <c r="K1046" t="s">
        <v>8313</v>
      </c>
      <c r="L1046" t="s">
        <v>8315</v>
      </c>
      <c r="M1046" t="s">
        <v>8276</v>
      </c>
      <c r="N1046" t="s">
        <v>414</v>
      </c>
    </row>
    <row r="1047" spans="1:14" x14ac:dyDescent="0.25">
      <c r="A1047">
        <v>242005382</v>
      </c>
      <c r="B1047" t="s">
        <v>1985</v>
      </c>
      <c r="C1047" t="s">
        <v>1986</v>
      </c>
      <c r="D1047">
        <v>24201001</v>
      </c>
      <c r="E1047">
        <v>1020201252466</v>
      </c>
      <c r="F1047" t="s">
        <v>8214</v>
      </c>
      <c r="G1047">
        <v>0</v>
      </c>
      <c r="H1047" t="s">
        <v>10310</v>
      </c>
      <c r="I1047" t="s">
        <v>9233</v>
      </c>
      <c r="J1047" t="s">
        <v>10266</v>
      </c>
      <c r="K1047" t="s">
        <v>8313</v>
      </c>
      <c r="L1047" t="s">
        <v>8315</v>
      </c>
      <c r="M1047" t="s">
        <v>1987</v>
      </c>
      <c r="N1047" t="s">
        <v>549</v>
      </c>
    </row>
    <row r="1048" spans="1:14" x14ac:dyDescent="0.25">
      <c r="A1048">
        <v>242005400</v>
      </c>
      <c r="B1048" t="s">
        <v>2006</v>
      </c>
      <c r="C1048" t="s">
        <v>2007</v>
      </c>
      <c r="D1048">
        <v>24201001</v>
      </c>
      <c r="E1048">
        <v>1020201252444</v>
      </c>
      <c r="F1048" t="s">
        <v>8214</v>
      </c>
      <c r="G1048">
        <v>0</v>
      </c>
      <c r="H1048" t="s">
        <v>10311</v>
      </c>
      <c r="I1048" t="s">
        <v>10305</v>
      </c>
      <c r="J1048" t="s">
        <v>10266</v>
      </c>
      <c r="K1048" t="s">
        <v>10306</v>
      </c>
      <c r="L1048" t="s">
        <v>8416</v>
      </c>
      <c r="M1048" t="s">
        <v>2008</v>
      </c>
      <c r="N1048" t="s">
        <v>2009</v>
      </c>
    </row>
    <row r="1049" spans="1:14" x14ac:dyDescent="0.25">
      <c r="A1049">
        <v>242005417</v>
      </c>
      <c r="B1049" t="s">
        <v>2003</v>
      </c>
      <c r="C1049" t="s">
        <v>2004</v>
      </c>
      <c r="D1049">
        <v>24201001</v>
      </c>
      <c r="E1049">
        <v>1020201252367</v>
      </c>
      <c r="F1049" t="s">
        <v>8214</v>
      </c>
      <c r="G1049">
        <v>0</v>
      </c>
      <c r="H1049" t="s">
        <v>10312</v>
      </c>
      <c r="I1049" t="s">
        <v>8384</v>
      </c>
      <c r="J1049" t="s">
        <v>10266</v>
      </c>
      <c r="K1049" t="s">
        <v>8313</v>
      </c>
      <c r="L1049" t="s">
        <v>8315</v>
      </c>
      <c r="M1049" t="s">
        <v>2005</v>
      </c>
      <c r="N1049" t="s">
        <v>414</v>
      </c>
    </row>
    <row r="1050" spans="1:14" x14ac:dyDescent="0.25">
      <c r="A1050">
        <v>242005424</v>
      </c>
      <c r="B1050" t="s">
        <v>1962</v>
      </c>
      <c r="C1050" t="s">
        <v>1963</v>
      </c>
      <c r="D1050">
        <v>24201001</v>
      </c>
      <c r="E1050">
        <v>1020201252543</v>
      </c>
      <c r="F1050" t="s">
        <v>8214</v>
      </c>
      <c r="G1050">
        <v>0</v>
      </c>
      <c r="H1050" t="s">
        <v>10313</v>
      </c>
      <c r="I1050" t="s">
        <v>9357</v>
      </c>
      <c r="J1050" t="s">
        <v>10266</v>
      </c>
      <c r="K1050" t="s">
        <v>8313</v>
      </c>
      <c r="L1050" t="s">
        <v>8315</v>
      </c>
      <c r="M1050" t="s">
        <v>1964</v>
      </c>
      <c r="N1050" t="s">
        <v>414</v>
      </c>
    </row>
    <row r="1051" spans="1:14" x14ac:dyDescent="0.25">
      <c r="A1051">
        <v>242005431</v>
      </c>
      <c r="B1051" t="s">
        <v>2025</v>
      </c>
      <c r="C1051" t="s">
        <v>2026</v>
      </c>
      <c r="D1051">
        <v>24201001</v>
      </c>
      <c r="E1051">
        <v>1020201252323</v>
      </c>
      <c r="F1051" t="s">
        <v>8214</v>
      </c>
      <c r="G1051">
        <v>0</v>
      </c>
      <c r="H1051" t="s">
        <v>10314</v>
      </c>
      <c r="I1051" t="s">
        <v>9010</v>
      </c>
      <c r="J1051" t="s">
        <v>10266</v>
      </c>
      <c r="K1051" t="s">
        <v>8313</v>
      </c>
      <c r="L1051" t="s">
        <v>8315</v>
      </c>
      <c r="M1051" t="s">
        <v>2027</v>
      </c>
      <c r="N1051" t="s">
        <v>2009</v>
      </c>
    </row>
    <row r="1052" spans="1:14" x14ac:dyDescent="0.25">
      <c r="A1052">
        <v>242005449</v>
      </c>
      <c r="B1052" t="s">
        <v>1991</v>
      </c>
      <c r="C1052" t="s">
        <v>1992</v>
      </c>
      <c r="D1052">
        <v>24201001</v>
      </c>
      <c r="E1052">
        <v>1020201252477</v>
      </c>
      <c r="F1052" t="s">
        <v>8214</v>
      </c>
      <c r="G1052">
        <v>0</v>
      </c>
      <c r="H1052" t="s">
        <v>10315</v>
      </c>
      <c r="I1052" t="s">
        <v>10001</v>
      </c>
      <c r="J1052" t="s">
        <v>10266</v>
      </c>
      <c r="K1052" t="s">
        <v>8313</v>
      </c>
      <c r="L1052" t="s">
        <v>8315</v>
      </c>
      <c r="M1052" t="s">
        <v>1993</v>
      </c>
      <c r="N1052" t="s">
        <v>414</v>
      </c>
    </row>
    <row r="1053" spans="1:14" x14ac:dyDescent="0.25">
      <c r="A1053">
        <v>242005470</v>
      </c>
      <c r="B1053" t="s">
        <v>1977</v>
      </c>
      <c r="C1053" t="s">
        <v>1978</v>
      </c>
      <c r="D1053">
        <v>24201001</v>
      </c>
      <c r="E1053">
        <v>1020201252488</v>
      </c>
      <c r="F1053" t="s">
        <v>8214</v>
      </c>
      <c r="G1053">
        <v>0</v>
      </c>
      <c r="H1053" t="s">
        <v>10316</v>
      </c>
      <c r="I1053" t="s">
        <v>10305</v>
      </c>
      <c r="J1053" t="s">
        <v>10266</v>
      </c>
      <c r="K1053" t="s">
        <v>10306</v>
      </c>
      <c r="L1053" t="s">
        <v>8416</v>
      </c>
      <c r="M1053" t="s">
        <v>1979</v>
      </c>
      <c r="N1053" t="s">
        <v>700</v>
      </c>
    </row>
    <row r="1054" spans="1:14" x14ac:dyDescent="0.25">
      <c r="A1054">
        <v>242005512</v>
      </c>
      <c r="B1054" t="s">
        <v>1954</v>
      </c>
      <c r="C1054" t="s">
        <v>1955</v>
      </c>
      <c r="D1054">
        <v>24201001</v>
      </c>
      <c r="E1054">
        <v>1020201252455</v>
      </c>
      <c r="F1054" t="s">
        <v>8214</v>
      </c>
      <c r="G1054">
        <v>0</v>
      </c>
      <c r="H1054" t="s">
        <v>10317</v>
      </c>
      <c r="I1054" t="s">
        <v>9972</v>
      </c>
      <c r="J1054" t="s">
        <v>10266</v>
      </c>
      <c r="K1054" t="s">
        <v>8313</v>
      </c>
      <c r="L1054" t="s">
        <v>8315</v>
      </c>
      <c r="M1054" t="s">
        <v>1956</v>
      </c>
      <c r="N1054" t="s">
        <v>414</v>
      </c>
    </row>
    <row r="1055" spans="1:14" x14ac:dyDescent="0.25">
      <c r="A1055">
        <v>242995130</v>
      </c>
      <c r="B1055" t="s">
        <v>8277</v>
      </c>
      <c r="C1055" t="s">
        <v>8199</v>
      </c>
      <c r="D1055">
        <v>24201001</v>
      </c>
      <c r="E1055">
        <v>1140200001457</v>
      </c>
      <c r="F1055" t="s">
        <v>8214</v>
      </c>
      <c r="G1055">
        <v>0</v>
      </c>
      <c r="H1055" t="s">
        <v>10318</v>
      </c>
      <c r="I1055" t="s">
        <v>8546</v>
      </c>
      <c r="J1055" t="s">
        <v>10319</v>
      </c>
      <c r="K1055" t="s">
        <v>8313</v>
      </c>
      <c r="L1055" t="s">
        <v>8315</v>
      </c>
      <c r="M1055" t="s">
        <v>8208</v>
      </c>
      <c r="N1055" t="s">
        <v>414</v>
      </c>
    </row>
    <row r="1056" spans="1:14" x14ac:dyDescent="0.25">
      <c r="A1056">
        <v>243002137</v>
      </c>
      <c r="B1056" t="s">
        <v>6473</v>
      </c>
      <c r="C1056" t="s">
        <v>6474</v>
      </c>
      <c r="D1056">
        <v>24301001</v>
      </c>
      <c r="E1056">
        <v>1020202340465</v>
      </c>
      <c r="F1056" t="s">
        <v>8214</v>
      </c>
      <c r="G1056">
        <v>0</v>
      </c>
      <c r="H1056" t="s">
        <v>10320</v>
      </c>
      <c r="I1056" t="s">
        <v>8687</v>
      </c>
      <c r="J1056" t="s">
        <v>10321</v>
      </c>
      <c r="K1056" t="s">
        <v>8313</v>
      </c>
      <c r="L1056" t="s">
        <v>8315</v>
      </c>
      <c r="M1056" t="s">
        <v>6475</v>
      </c>
      <c r="N1056" t="s">
        <v>321</v>
      </c>
    </row>
    <row r="1057" spans="1:14" x14ac:dyDescent="0.25">
      <c r="A1057">
        <v>243002144</v>
      </c>
      <c r="B1057" t="s">
        <v>7102</v>
      </c>
      <c r="C1057" t="s">
        <v>7103</v>
      </c>
      <c r="D1057">
        <v>24301001</v>
      </c>
      <c r="E1057">
        <v>1020202339739</v>
      </c>
      <c r="F1057" t="s">
        <v>8214</v>
      </c>
      <c r="G1057">
        <v>0</v>
      </c>
      <c r="H1057" t="s">
        <v>10322</v>
      </c>
      <c r="I1057" t="s">
        <v>10021</v>
      </c>
      <c r="J1057" t="s">
        <v>10321</v>
      </c>
      <c r="K1057" t="s">
        <v>8313</v>
      </c>
      <c r="L1057" t="s">
        <v>8315</v>
      </c>
      <c r="M1057" t="s">
        <v>8278</v>
      </c>
      <c r="N1057" t="s">
        <v>321</v>
      </c>
    </row>
    <row r="1058" spans="1:14" x14ac:dyDescent="0.25">
      <c r="A1058">
        <v>243002151</v>
      </c>
      <c r="B1058" t="s">
        <v>7118</v>
      </c>
      <c r="C1058" t="s">
        <v>7119</v>
      </c>
      <c r="D1058">
        <v>24301001</v>
      </c>
      <c r="E1058">
        <v>1020202340476</v>
      </c>
      <c r="F1058" t="s">
        <v>8214</v>
      </c>
      <c r="G1058">
        <v>4</v>
      </c>
      <c r="H1058" t="s">
        <v>10323</v>
      </c>
      <c r="I1058" t="s">
        <v>9569</v>
      </c>
      <c r="J1058" t="s">
        <v>9528</v>
      </c>
      <c r="K1058" t="s">
        <v>8313</v>
      </c>
      <c r="L1058" t="s">
        <v>8315</v>
      </c>
      <c r="M1058" t="s">
        <v>7120</v>
      </c>
      <c r="N1058" t="s">
        <v>321</v>
      </c>
    </row>
    <row r="1059" spans="1:14" x14ac:dyDescent="0.25">
      <c r="A1059">
        <v>243002169</v>
      </c>
      <c r="B1059" t="s">
        <v>7110</v>
      </c>
      <c r="C1059" t="s">
        <v>7111</v>
      </c>
      <c r="D1059">
        <v>24301001</v>
      </c>
      <c r="E1059">
        <v>1020202340432</v>
      </c>
      <c r="F1059" t="s">
        <v>8214</v>
      </c>
      <c r="G1059">
        <v>3</v>
      </c>
      <c r="H1059" t="s">
        <v>10324</v>
      </c>
      <c r="I1059" t="s">
        <v>8655</v>
      </c>
      <c r="J1059" t="s">
        <v>10321</v>
      </c>
      <c r="K1059" t="s">
        <v>8313</v>
      </c>
      <c r="L1059" t="s">
        <v>8315</v>
      </c>
      <c r="M1059" t="s">
        <v>8279</v>
      </c>
      <c r="N1059" t="s">
        <v>321</v>
      </c>
    </row>
    <row r="1060" spans="1:14" x14ac:dyDescent="0.25">
      <c r="A1060">
        <v>243002176</v>
      </c>
      <c r="B1060" t="s">
        <v>8280</v>
      </c>
      <c r="C1060" t="s">
        <v>7094</v>
      </c>
      <c r="D1060">
        <v>24301001</v>
      </c>
      <c r="E1060">
        <v>1020202339552</v>
      </c>
      <c r="F1060" t="s">
        <v>8214</v>
      </c>
      <c r="G1060">
        <v>0</v>
      </c>
      <c r="H1060" t="s">
        <v>10325</v>
      </c>
      <c r="I1060" t="s">
        <v>8882</v>
      </c>
      <c r="J1060" t="s">
        <v>10321</v>
      </c>
      <c r="K1060" t="s">
        <v>8313</v>
      </c>
      <c r="L1060" t="s">
        <v>8315</v>
      </c>
      <c r="M1060" t="s">
        <v>7095</v>
      </c>
      <c r="N1060" t="s">
        <v>321</v>
      </c>
    </row>
    <row r="1061" spans="1:14" x14ac:dyDescent="0.25">
      <c r="A1061">
        <v>243002183</v>
      </c>
      <c r="B1061" t="s">
        <v>7121</v>
      </c>
      <c r="C1061" t="s">
        <v>7122</v>
      </c>
      <c r="D1061">
        <v>24301001</v>
      </c>
      <c r="E1061">
        <v>1020202339508</v>
      </c>
      <c r="F1061" t="s">
        <v>8214</v>
      </c>
      <c r="G1061">
        <v>2</v>
      </c>
      <c r="H1061" t="s">
        <v>10326</v>
      </c>
      <c r="I1061" t="s">
        <v>8998</v>
      </c>
      <c r="J1061" t="s">
        <v>10321</v>
      </c>
      <c r="K1061" t="s">
        <v>8313</v>
      </c>
      <c r="L1061" t="s">
        <v>8315</v>
      </c>
      <c r="M1061" t="s">
        <v>7123</v>
      </c>
      <c r="N1061" t="s">
        <v>321</v>
      </c>
    </row>
    <row r="1062" spans="1:14" x14ac:dyDescent="0.25">
      <c r="A1062">
        <v>243002190</v>
      </c>
      <c r="B1062" t="s">
        <v>7112</v>
      </c>
      <c r="C1062" t="s">
        <v>7113</v>
      </c>
      <c r="D1062">
        <v>24301001</v>
      </c>
      <c r="E1062">
        <v>1020202339486</v>
      </c>
      <c r="F1062" t="s">
        <v>8214</v>
      </c>
      <c r="G1062">
        <v>1</v>
      </c>
      <c r="H1062" t="s">
        <v>10327</v>
      </c>
      <c r="I1062" t="s">
        <v>9560</v>
      </c>
      <c r="J1062" t="s">
        <v>10321</v>
      </c>
      <c r="K1062" t="s">
        <v>8313</v>
      </c>
      <c r="L1062" t="s">
        <v>8315</v>
      </c>
      <c r="M1062" t="s">
        <v>7114</v>
      </c>
      <c r="N1062" t="s">
        <v>566</v>
      </c>
    </row>
    <row r="1063" spans="1:14" x14ac:dyDescent="0.25">
      <c r="A1063">
        <v>243002200</v>
      </c>
      <c r="B1063" t="s">
        <v>7104</v>
      </c>
      <c r="C1063" t="s">
        <v>7105</v>
      </c>
      <c r="D1063">
        <v>24301001</v>
      </c>
      <c r="E1063">
        <v>1020202340840</v>
      </c>
      <c r="F1063" t="s">
        <v>8214</v>
      </c>
      <c r="G1063">
        <v>3</v>
      </c>
      <c r="H1063" t="s">
        <v>10328</v>
      </c>
      <c r="I1063" t="s">
        <v>9639</v>
      </c>
      <c r="J1063" t="s">
        <v>10321</v>
      </c>
      <c r="K1063" t="s">
        <v>8313</v>
      </c>
      <c r="L1063" t="s">
        <v>8315</v>
      </c>
      <c r="M1063" t="s">
        <v>7106</v>
      </c>
      <c r="N1063" t="s">
        <v>321</v>
      </c>
    </row>
    <row r="1064" spans="1:14" x14ac:dyDescent="0.25">
      <c r="A1064">
        <v>243002225</v>
      </c>
      <c r="B1064" t="s">
        <v>7107</v>
      </c>
      <c r="C1064" t="s">
        <v>7108</v>
      </c>
      <c r="D1064">
        <v>24301001</v>
      </c>
      <c r="E1064">
        <v>1020202339475</v>
      </c>
      <c r="F1064" t="s">
        <v>8214</v>
      </c>
      <c r="G1064">
        <v>4</v>
      </c>
      <c r="H1064" t="s">
        <v>10329</v>
      </c>
      <c r="I1064" t="s">
        <v>8863</v>
      </c>
      <c r="J1064" t="s">
        <v>10321</v>
      </c>
      <c r="K1064" t="s">
        <v>8313</v>
      </c>
      <c r="L1064" t="s">
        <v>8315</v>
      </c>
      <c r="M1064" t="s">
        <v>7109</v>
      </c>
      <c r="N1064" t="s">
        <v>321</v>
      </c>
    </row>
    <row r="1065" spans="1:14" x14ac:dyDescent="0.25">
      <c r="A1065">
        <v>243002257</v>
      </c>
      <c r="B1065" t="s">
        <v>7099</v>
      </c>
      <c r="C1065" t="s">
        <v>7100</v>
      </c>
      <c r="D1065">
        <v>24301001</v>
      </c>
      <c r="E1065">
        <v>1020202339728</v>
      </c>
      <c r="F1065" t="s">
        <v>8214</v>
      </c>
      <c r="G1065">
        <v>4</v>
      </c>
      <c r="H1065" t="s">
        <v>10330</v>
      </c>
      <c r="I1065" t="s">
        <v>8310</v>
      </c>
      <c r="J1065" t="s">
        <v>10321</v>
      </c>
      <c r="K1065" t="s">
        <v>8313</v>
      </c>
      <c r="L1065" t="s">
        <v>8315</v>
      </c>
      <c r="M1065" t="s">
        <v>7101</v>
      </c>
      <c r="N1065" t="s">
        <v>321</v>
      </c>
    </row>
    <row r="1066" spans="1:14" x14ac:dyDescent="0.25">
      <c r="A1066">
        <v>243002264</v>
      </c>
      <c r="B1066" t="s">
        <v>6470</v>
      </c>
      <c r="C1066" t="s">
        <v>6471</v>
      </c>
      <c r="D1066">
        <v>24301001</v>
      </c>
      <c r="E1066">
        <v>1020202339585</v>
      </c>
      <c r="F1066" t="s">
        <v>8214</v>
      </c>
      <c r="G1066">
        <v>0</v>
      </c>
      <c r="H1066" t="s">
        <v>10331</v>
      </c>
      <c r="I1066" t="s">
        <v>8389</v>
      </c>
      <c r="J1066" t="s">
        <v>10321</v>
      </c>
      <c r="K1066" t="s">
        <v>8313</v>
      </c>
      <c r="L1066" t="s">
        <v>8315</v>
      </c>
      <c r="M1066" t="s">
        <v>6472</v>
      </c>
      <c r="N1066" t="s">
        <v>321</v>
      </c>
    </row>
    <row r="1067" spans="1:14" x14ac:dyDescent="0.25">
      <c r="A1067">
        <v>243002271</v>
      </c>
      <c r="B1067" t="s">
        <v>7096</v>
      </c>
      <c r="C1067" t="s">
        <v>7097</v>
      </c>
      <c r="D1067">
        <v>24301001</v>
      </c>
      <c r="E1067">
        <v>1020202339717</v>
      </c>
      <c r="F1067" t="s">
        <v>8214</v>
      </c>
      <c r="G1067">
        <v>4</v>
      </c>
      <c r="H1067" t="s">
        <v>10332</v>
      </c>
      <c r="I1067" t="s">
        <v>8559</v>
      </c>
      <c r="J1067" t="s">
        <v>10321</v>
      </c>
      <c r="K1067" t="s">
        <v>8313</v>
      </c>
      <c r="L1067" t="s">
        <v>8315</v>
      </c>
      <c r="M1067" t="s">
        <v>7098</v>
      </c>
      <c r="N1067" t="s">
        <v>321</v>
      </c>
    </row>
    <row r="1068" spans="1:14" x14ac:dyDescent="0.25">
      <c r="A1068">
        <v>243002289</v>
      </c>
      <c r="B1068" t="s">
        <v>7115</v>
      </c>
      <c r="C1068" t="s">
        <v>7116</v>
      </c>
      <c r="D1068">
        <v>24301001</v>
      </c>
      <c r="E1068">
        <v>1020202340201</v>
      </c>
      <c r="F1068" t="s">
        <v>8214</v>
      </c>
      <c r="G1068">
        <v>4</v>
      </c>
      <c r="H1068" t="s">
        <v>10333</v>
      </c>
      <c r="I1068" t="s">
        <v>10334</v>
      </c>
      <c r="J1068" t="s">
        <v>10321</v>
      </c>
      <c r="K1068" t="s">
        <v>8313</v>
      </c>
      <c r="L1068" t="s">
        <v>8315</v>
      </c>
      <c r="M1068" t="s">
        <v>7117</v>
      </c>
      <c r="N1068" t="s">
        <v>321</v>
      </c>
    </row>
    <row r="1069" spans="1:14" x14ac:dyDescent="0.25">
      <c r="A1069">
        <v>243002296</v>
      </c>
      <c r="B1069" t="s">
        <v>7124</v>
      </c>
      <c r="C1069" t="s">
        <v>7125</v>
      </c>
      <c r="D1069">
        <v>24301001</v>
      </c>
      <c r="E1069">
        <v>1020202340223</v>
      </c>
      <c r="F1069" t="s">
        <v>8214</v>
      </c>
      <c r="G1069">
        <v>2</v>
      </c>
      <c r="H1069" t="s">
        <v>10335</v>
      </c>
      <c r="I1069" t="s">
        <v>8436</v>
      </c>
      <c r="J1069" t="s">
        <v>10321</v>
      </c>
      <c r="K1069" t="s">
        <v>8313</v>
      </c>
      <c r="L1069" t="s">
        <v>8315</v>
      </c>
      <c r="M1069" t="s">
        <v>7126</v>
      </c>
      <c r="N1069" t="s">
        <v>321</v>
      </c>
    </row>
    <row r="1070" spans="1:14" x14ac:dyDescent="0.25">
      <c r="A1070">
        <v>243002673</v>
      </c>
      <c r="B1070" t="s">
        <v>6464</v>
      </c>
      <c r="C1070" t="s">
        <v>6465</v>
      </c>
      <c r="D1070">
        <v>24301001</v>
      </c>
      <c r="E1070">
        <v>1020202339519</v>
      </c>
      <c r="F1070" t="s">
        <v>8214</v>
      </c>
      <c r="G1070">
        <v>1</v>
      </c>
      <c r="H1070" t="s">
        <v>10336</v>
      </c>
      <c r="I1070" t="s">
        <v>8573</v>
      </c>
      <c r="J1070" t="s">
        <v>10321</v>
      </c>
      <c r="K1070" t="s">
        <v>8313</v>
      </c>
      <c r="L1070" t="s">
        <v>8315</v>
      </c>
      <c r="M1070" t="s">
        <v>6466</v>
      </c>
      <c r="N1070" t="s">
        <v>321</v>
      </c>
    </row>
    <row r="1071" spans="1:14" x14ac:dyDescent="0.25">
      <c r="A1071">
        <v>243002715</v>
      </c>
      <c r="B1071" t="s">
        <v>6476</v>
      </c>
      <c r="C1071" t="s">
        <v>6477</v>
      </c>
      <c r="D1071">
        <v>24301001</v>
      </c>
      <c r="E1071">
        <v>1020202340487</v>
      </c>
      <c r="F1071" t="s">
        <v>8214</v>
      </c>
      <c r="G1071">
        <v>2</v>
      </c>
      <c r="H1071" t="s">
        <v>10337</v>
      </c>
      <c r="I1071" t="s">
        <v>10338</v>
      </c>
      <c r="J1071" t="s">
        <v>10339</v>
      </c>
      <c r="K1071" t="s">
        <v>8313</v>
      </c>
      <c r="L1071" t="s">
        <v>8315</v>
      </c>
      <c r="M1071" t="s">
        <v>6478</v>
      </c>
      <c r="N1071" t="s">
        <v>549</v>
      </c>
    </row>
    <row r="1072" spans="1:14" x14ac:dyDescent="0.25">
      <c r="A1072">
        <v>243002747</v>
      </c>
      <c r="B1072" t="s">
        <v>6467</v>
      </c>
      <c r="C1072" t="s">
        <v>6468</v>
      </c>
      <c r="D1072">
        <v>24301001</v>
      </c>
      <c r="E1072">
        <v>1020202340510</v>
      </c>
      <c r="F1072" t="s">
        <v>8214</v>
      </c>
      <c r="G1072">
        <v>20</v>
      </c>
      <c r="H1072" t="s">
        <v>10340</v>
      </c>
      <c r="I1072" t="s">
        <v>8719</v>
      </c>
      <c r="J1072" t="s">
        <v>10339</v>
      </c>
      <c r="K1072" t="s">
        <v>8313</v>
      </c>
      <c r="L1072" t="s">
        <v>8315</v>
      </c>
      <c r="M1072" t="s">
        <v>6469</v>
      </c>
      <c r="N1072" t="s">
        <v>549</v>
      </c>
    </row>
    <row r="1073" spans="1:14" x14ac:dyDescent="0.25">
      <c r="A1073">
        <v>243003099</v>
      </c>
      <c r="B1073" t="s">
        <v>6461</v>
      </c>
      <c r="C1073" t="s">
        <v>6462</v>
      </c>
      <c r="D1073">
        <v>24301001</v>
      </c>
      <c r="E1073">
        <v>1060271002494</v>
      </c>
      <c r="F1073" t="s">
        <v>8214</v>
      </c>
      <c r="G1073">
        <v>0</v>
      </c>
      <c r="H1073" t="s">
        <v>10341</v>
      </c>
      <c r="I1073" t="s">
        <v>9227</v>
      </c>
      <c r="J1073" t="s">
        <v>10342</v>
      </c>
      <c r="K1073" t="s">
        <v>8313</v>
      </c>
      <c r="L1073" t="s">
        <v>8315</v>
      </c>
      <c r="M1073" t="s">
        <v>6463</v>
      </c>
      <c r="N1073" t="s">
        <v>430</v>
      </c>
    </row>
    <row r="1074" spans="1:14" x14ac:dyDescent="0.25">
      <c r="A1074">
        <v>243004783</v>
      </c>
      <c r="B1074" t="s">
        <v>6479</v>
      </c>
      <c r="C1074" t="s">
        <v>6480</v>
      </c>
      <c r="D1074">
        <v>24301001</v>
      </c>
      <c r="E1074">
        <v>1130280009595</v>
      </c>
      <c r="F1074" t="s">
        <v>8214</v>
      </c>
      <c r="G1074">
        <v>2</v>
      </c>
      <c r="H1074" t="s">
        <v>10343</v>
      </c>
      <c r="I1074" t="s">
        <v>10344</v>
      </c>
      <c r="J1074" t="s">
        <v>10345</v>
      </c>
      <c r="K1074" t="s">
        <v>8313</v>
      </c>
      <c r="L1074" t="s">
        <v>8315</v>
      </c>
      <c r="M1074" t="s">
        <v>6481</v>
      </c>
      <c r="N1074" t="s">
        <v>1479</v>
      </c>
    </row>
    <row r="1075" spans="1:14" x14ac:dyDescent="0.25">
      <c r="A1075">
        <v>245002260</v>
      </c>
      <c r="B1075" t="s">
        <v>7949</v>
      </c>
      <c r="C1075" t="s">
        <v>7950</v>
      </c>
      <c r="D1075">
        <v>24501001</v>
      </c>
      <c r="E1075">
        <v>1020201301670</v>
      </c>
      <c r="F1075" t="s">
        <v>8214</v>
      </c>
      <c r="G1075">
        <v>2</v>
      </c>
      <c r="H1075" t="s">
        <v>10346</v>
      </c>
      <c r="I1075" t="s">
        <v>9308</v>
      </c>
      <c r="J1075" t="s">
        <v>10347</v>
      </c>
      <c r="K1075" t="s">
        <v>8313</v>
      </c>
      <c r="L1075" t="s">
        <v>8315</v>
      </c>
      <c r="M1075" t="s">
        <v>7951</v>
      </c>
      <c r="N1075" t="s">
        <v>325</v>
      </c>
    </row>
    <row r="1076" spans="1:14" x14ac:dyDescent="0.25">
      <c r="A1076">
        <v>245008575</v>
      </c>
      <c r="B1076" t="s">
        <v>7432</v>
      </c>
      <c r="C1076" t="s">
        <v>7433</v>
      </c>
      <c r="D1076">
        <v>24501001</v>
      </c>
      <c r="E1076">
        <v>1030202315428</v>
      </c>
      <c r="F1076" t="s">
        <v>8214</v>
      </c>
      <c r="G1076">
        <v>0</v>
      </c>
      <c r="H1076" t="s">
        <v>10348</v>
      </c>
      <c r="I1076" t="s">
        <v>8754</v>
      </c>
      <c r="J1076" t="s">
        <v>10349</v>
      </c>
      <c r="K1076" t="s">
        <v>8313</v>
      </c>
      <c r="L1076" t="s">
        <v>8315</v>
      </c>
      <c r="M1076" t="s">
        <v>7434</v>
      </c>
      <c r="N1076" t="s">
        <v>321</v>
      </c>
    </row>
    <row r="1077" spans="1:14" x14ac:dyDescent="0.25">
      <c r="A1077">
        <v>245008688</v>
      </c>
      <c r="B1077" t="s">
        <v>7441</v>
      </c>
      <c r="C1077" t="s">
        <v>7442</v>
      </c>
      <c r="D1077">
        <v>24501001</v>
      </c>
      <c r="E1077">
        <v>1020201301581</v>
      </c>
      <c r="F1077" t="s">
        <v>8214</v>
      </c>
      <c r="G1077">
        <v>2</v>
      </c>
      <c r="H1077" t="s">
        <v>10350</v>
      </c>
      <c r="I1077" t="s">
        <v>8915</v>
      </c>
      <c r="J1077" t="s">
        <v>10351</v>
      </c>
      <c r="K1077" t="s">
        <v>8313</v>
      </c>
      <c r="L1077" t="s">
        <v>8315</v>
      </c>
      <c r="M1077" t="s">
        <v>7443</v>
      </c>
      <c r="N1077" t="s">
        <v>321</v>
      </c>
    </row>
    <row r="1078" spans="1:14" x14ac:dyDescent="0.25">
      <c r="A1078">
        <v>245008705</v>
      </c>
      <c r="B1078" t="s">
        <v>7444</v>
      </c>
      <c r="C1078" t="s">
        <v>7445</v>
      </c>
      <c r="D1078">
        <v>24501001</v>
      </c>
      <c r="E1078">
        <v>1020201300800</v>
      </c>
      <c r="F1078" t="s">
        <v>8214</v>
      </c>
      <c r="G1078">
        <v>2</v>
      </c>
      <c r="H1078" t="s">
        <v>10352</v>
      </c>
      <c r="I1078" t="s">
        <v>10353</v>
      </c>
      <c r="J1078" t="s">
        <v>10354</v>
      </c>
      <c r="K1078" t="s">
        <v>8313</v>
      </c>
      <c r="L1078" t="s">
        <v>8315</v>
      </c>
      <c r="M1078" t="s">
        <v>7446</v>
      </c>
      <c r="N1078" t="s">
        <v>556</v>
      </c>
    </row>
    <row r="1079" spans="1:14" x14ac:dyDescent="0.25">
      <c r="A1079">
        <v>245008751</v>
      </c>
      <c r="B1079" t="s">
        <v>7461</v>
      </c>
      <c r="C1079" t="s">
        <v>7462</v>
      </c>
      <c r="D1079">
        <v>24501001</v>
      </c>
      <c r="E1079">
        <v>1020201301560</v>
      </c>
      <c r="F1079" t="s">
        <v>8214</v>
      </c>
      <c r="G1079">
        <v>0</v>
      </c>
      <c r="H1079" t="s">
        <v>10355</v>
      </c>
      <c r="I1079" t="s">
        <v>10356</v>
      </c>
      <c r="J1079" t="s">
        <v>10357</v>
      </c>
      <c r="K1079" t="s">
        <v>8313</v>
      </c>
      <c r="L1079" t="s">
        <v>8315</v>
      </c>
      <c r="M1079" t="s">
        <v>7463</v>
      </c>
      <c r="N1079" t="s">
        <v>414</v>
      </c>
    </row>
    <row r="1080" spans="1:14" x14ac:dyDescent="0.25">
      <c r="A1080">
        <v>245008769</v>
      </c>
      <c r="B1080" t="s">
        <v>7361</v>
      </c>
      <c r="C1080" t="s">
        <v>7362</v>
      </c>
      <c r="D1080">
        <v>24501001</v>
      </c>
      <c r="E1080">
        <v>1020201300943</v>
      </c>
      <c r="F1080" t="s">
        <v>8214</v>
      </c>
      <c r="G1080">
        <v>1</v>
      </c>
      <c r="H1080" t="s">
        <v>10358</v>
      </c>
      <c r="I1080" t="s">
        <v>8384</v>
      </c>
      <c r="J1080" t="s">
        <v>10354</v>
      </c>
      <c r="K1080" t="s">
        <v>8313</v>
      </c>
      <c r="L1080" t="s">
        <v>8315</v>
      </c>
      <c r="M1080" t="s">
        <v>7363</v>
      </c>
      <c r="N1080" t="s">
        <v>414</v>
      </c>
    </row>
    <row r="1081" spans="1:14" x14ac:dyDescent="0.25">
      <c r="A1081">
        <v>245008776</v>
      </c>
      <c r="B1081" t="s">
        <v>7479</v>
      </c>
      <c r="C1081" t="s">
        <v>7480</v>
      </c>
      <c r="D1081">
        <v>24501001</v>
      </c>
      <c r="E1081">
        <v>1020201301064</v>
      </c>
      <c r="F1081" t="s">
        <v>8214</v>
      </c>
      <c r="G1081">
        <v>1</v>
      </c>
      <c r="H1081" t="s">
        <v>10359</v>
      </c>
      <c r="I1081" t="s">
        <v>8440</v>
      </c>
      <c r="J1081" t="s">
        <v>10360</v>
      </c>
      <c r="K1081" t="s">
        <v>8313</v>
      </c>
      <c r="L1081" t="s">
        <v>8315</v>
      </c>
      <c r="M1081" t="s">
        <v>7481</v>
      </c>
      <c r="N1081" t="s">
        <v>414</v>
      </c>
    </row>
    <row r="1082" spans="1:14" x14ac:dyDescent="0.25">
      <c r="A1082">
        <v>245008783</v>
      </c>
      <c r="B1082" t="s">
        <v>7343</v>
      </c>
      <c r="C1082" t="s">
        <v>7344</v>
      </c>
      <c r="D1082">
        <v>24501001</v>
      </c>
      <c r="E1082">
        <v>1020201301977</v>
      </c>
      <c r="F1082" t="s">
        <v>8214</v>
      </c>
      <c r="G1082">
        <v>0</v>
      </c>
      <c r="H1082" t="s">
        <v>10361</v>
      </c>
      <c r="I1082" t="s">
        <v>9525</v>
      </c>
      <c r="J1082" t="s">
        <v>10362</v>
      </c>
      <c r="K1082" t="s">
        <v>8313</v>
      </c>
      <c r="L1082" t="s">
        <v>8315</v>
      </c>
      <c r="M1082" t="s">
        <v>7345</v>
      </c>
      <c r="N1082" t="s">
        <v>414</v>
      </c>
    </row>
    <row r="1083" spans="1:14" x14ac:dyDescent="0.25">
      <c r="A1083">
        <v>245008938</v>
      </c>
      <c r="B1083" t="s">
        <v>7352</v>
      </c>
      <c r="C1083" t="s">
        <v>7353</v>
      </c>
      <c r="D1083">
        <v>24501001</v>
      </c>
      <c r="E1083">
        <v>1020201303319</v>
      </c>
      <c r="F1083" t="s">
        <v>8214</v>
      </c>
      <c r="G1083">
        <v>1</v>
      </c>
      <c r="H1083" t="s">
        <v>10363</v>
      </c>
      <c r="I1083" t="s">
        <v>10024</v>
      </c>
      <c r="J1083" t="s">
        <v>10364</v>
      </c>
      <c r="K1083" t="s">
        <v>8313</v>
      </c>
      <c r="L1083" t="s">
        <v>8315</v>
      </c>
      <c r="M1083" t="s">
        <v>7354</v>
      </c>
      <c r="N1083" t="s">
        <v>414</v>
      </c>
    </row>
    <row r="1084" spans="1:14" x14ac:dyDescent="0.25">
      <c r="A1084">
        <v>245008945</v>
      </c>
      <c r="B1084" t="s">
        <v>7364</v>
      </c>
      <c r="C1084" t="s">
        <v>7365</v>
      </c>
      <c r="D1084">
        <v>24501001</v>
      </c>
      <c r="E1084">
        <v>1020201300987</v>
      </c>
      <c r="F1084" t="s">
        <v>8214</v>
      </c>
      <c r="G1084">
        <v>1</v>
      </c>
      <c r="H1084" t="s">
        <v>10365</v>
      </c>
      <c r="I1084" t="s">
        <v>9503</v>
      </c>
      <c r="J1084" t="s">
        <v>10366</v>
      </c>
      <c r="K1084" t="s">
        <v>8313</v>
      </c>
      <c r="L1084" t="s">
        <v>8315</v>
      </c>
      <c r="M1084" t="s">
        <v>7366</v>
      </c>
      <c r="N1084" t="s">
        <v>321</v>
      </c>
    </row>
    <row r="1085" spans="1:14" x14ac:dyDescent="0.25">
      <c r="A1085">
        <v>245008952</v>
      </c>
      <c r="B1085" t="s">
        <v>7458</v>
      </c>
      <c r="C1085" t="s">
        <v>7459</v>
      </c>
      <c r="D1085">
        <v>24501001</v>
      </c>
      <c r="E1085">
        <v>1020201303011</v>
      </c>
      <c r="F1085" t="s">
        <v>8214</v>
      </c>
      <c r="G1085">
        <v>1</v>
      </c>
      <c r="H1085" t="s">
        <v>10367</v>
      </c>
      <c r="I1085" t="s">
        <v>8634</v>
      </c>
      <c r="J1085" t="s">
        <v>10368</v>
      </c>
      <c r="K1085" t="s">
        <v>8313</v>
      </c>
      <c r="L1085" t="s">
        <v>8315</v>
      </c>
      <c r="M1085" t="s">
        <v>7460</v>
      </c>
      <c r="N1085" t="s">
        <v>414</v>
      </c>
    </row>
    <row r="1086" spans="1:14" x14ac:dyDescent="0.25">
      <c r="A1086">
        <v>245008960</v>
      </c>
      <c r="B1086" t="s">
        <v>7355</v>
      </c>
      <c r="C1086" t="s">
        <v>7356</v>
      </c>
      <c r="D1086">
        <v>24501001</v>
      </c>
      <c r="E1086">
        <v>1020201301053</v>
      </c>
      <c r="F1086" t="s">
        <v>8214</v>
      </c>
      <c r="G1086">
        <v>1</v>
      </c>
      <c r="H1086" t="s">
        <v>10369</v>
      </c>
      <c r="I1086" t="s">
        <v>10370</v>
      </c>
      <c r="J1086" t="s">
        <v>10349</v>
      </c>
      <c r="K1086" t="s">
        <v>8313</v>
      </c>
      <c r="L1086" t="s">
        <v>8315</v>
      </c>
      <c r="M1086" t="s">
        <v>7357</v>
      </c>
      <c r="N1086" t="s">
        <v>321</v>
      </c>
    </row>
    <row r="1087" spans="1:14" x14ac:dyDescent="0.25">
      <c r="A1087">
        <v>245008977</v>
      </c>
      <c r="B1087" t="s">
        <v>7464</v>
      </c>
      <c r="C1087" t="s">
        <v>7465</v>
      </c>
      <c r="D1087">
        <v>24501001</v>
      </c>
      <c r="E1087">
        <v>1020201300525</v>
      </c>
      <c r="F1087" t="s">
        <v>8214</v>
      </c>
      <c r="G1087">
        <v>0</v>
      </c>
      <c r="H1087" t="s">
        <v>10371</v>
      </c>
      <c r="I1087" t="s">
        <v>10372</v>
      </c>
      <c r="J1087" t="s">
        <v>10373</v>
      </c>
      <c r="K1087" t="s">
        <v>8313</v>
      </c>
      <c r="L1087" t="s">
        <v>8315</v>
      </c>
      <c r="M1087" t="s">
        <v>7466</v>
      </c>
      <c r="N1087" t="s">
        <v>321</v>
      </c>
    </row>
    <row r="1088" spans="1:14" x14ac:dyDescent="0.25">
      <c r="A1088">
        <v>245008991</v>
      </c>
      <c r="B1088" t="s">
        <v>7404</v>
      </c>
      <c r="C1088" t="s">
        <v>7405</v>
      </c>
      <c r="D1088">
        <v>24501001</v>
      </c>
      <c r="E1088">
        <v>1020201302021</v>
      </c>
      <c r="F1088" t="s">
        <v>8214</v>
      </c>
      <c r="G1088">
        <v>1</v>
      </c>
      <c r="H1088" t="s">
        <v>10374</v>
      </c>
      <c r="I1088" t="s">
        <v>9636</v>
      </c>
      <c r="J1088" t="s">
        <v>10354</v>
      </c>
      <c r="K1088" t="s">
        <v>8313</v>
      </c>
      <c r="L1088" t="s">
        <v>8315</v>
      </c>
      <c r="M1088" t="s">
        <v>8281</v>
      </c>
      <c r="N1088" t="s">
        <v>921</v>
      </c>
    </row>
    <row r="1089" spans="1:14" x14ac:dyDescent="0.25">
      <c r="A1089">
        <v>245009000</v>
      </c>
      <c r="B1089" t="s">
        <v>7473</v>
      </c>
      <c r="C1089" t="s">
        <v>7474</v>
      </c>
      <c r="D1089">
        <v>24501001</v>
      </c>
      <c r="E1089">
        <v>1020201300998</v>
      </c>
      <c r="F1089" t="s">
        <v>8214</v>
      </c>
      <c r="G1089">
        <v>0</v>
      </c>
      <c r="H1089" t="s">
        <v>10375</v>
      </c>
      <c r="I1089" t="s">
        <v>9157</v>
      </c>
      <c r="J1089" t="s">
        <v>10376</v>
      </c>
      <c r="K1089" t="s">
        <v>8313</v>
      </c>
      <c r="L1089" t="s">
        <v>8315</v>
      </c>
      <c r="M1089" t="s">
        <v>7475</v>
      </c>
      <c r="N1089" t="s">
        <v>321</v>
      </c>
    </row>
    <row r="1090" spans="1:14" x14ac:dyDescent="0.25">
      <c r="A1090">
        <v>245009025</v>
      </c>
      <c r="B1090" t="s">
        <v>7482</v>
      </c>
      <c r="C1090" t="s">
        <v>7483</v>
      </c>
      <c r="D1090">
        <v>24501001</v>
      </c>
      <c r="E1090">
        <v>1020201302802</v>
      </c>
      <c r="F1090" t="s">
        <v>8214</v>
      </c>
      <c r="G1090">
        <v>0</v>
      </c>
      <c r="H1090" t="s">
        <v>10377</v>
      </c>
      <c r="I1090" t="s">
        <v>10378</v>
      </c>
      <c r="J1090" t="s">
        <v>10379</v>
      </c>
      <c r="K1090" t="s">
        <v>8313</v>
      </c>
      <c r="L1090" t="s">
        <v>8315</v>
      </c>
      <c r="M1090" t="s">
        <v>7484</v>
      </c>
      <c r="N1090" t="s">
        <v>321</v>
      </c>
    </row>
    <row r="1091" spans="1:14" x14ac:dyDescent="0.25">
      <c r="A1091">
        <v>245009057</v>
      </c>
      <c r="B1091" t="s">
        <v>7426</v>
      </c>
      <c r="C1091" t="s">
        <v>7427</v>
      </c>
      <c r="D1091">
        <v>24501001</v>
      </c>
      <c r="E1091">
        <v>1020201302032</v>
      </c>
      <c r="F1091" t="s">
        <v>8214</v>
      </c>
      <c r="G1091">
        <v>0</v>
      </c>
      <c r="H1091" t="s">
        <v>10380</v>
      </c>
      <c r="I1091" t="s">
        <v>8464</v>
      </c>
      <c r="J1091" t="s">
        <v>10381</v>
      </c>
      <c r="K1091" t="s">
        <v>8313</v>
      </c>
      <c r="L1091" t="s">
        <v>8315</v>
      </c>
      <c r="M1091" t="s">
        <v>7428</v>
      </c>
      <c r="N1091" t="s">
        <v>556</v>
      </c>
    </row>
    <row r="1092" spans="1:14" x14ac:dyDescent="0.25">
      <c r="A1092">
        <v>245009089</v>
      </c>
      <c r="B1092" t="s">
        <v>7396</v>
      </c>
      <c r="C1092" t="s">
        <v>7397</v>
      </c>
      <c r="D1092">
        <v>24501001</v>
      </c>
      <c r="E1092">
        <v>1020201300965</v>
      </c>
      <c r="F1092" t="s">
        <v>8214</v>
      </c>
      <c r="G1092">
        <v>3</v>
      </c>
      <c r="H1092" t="s">
        <v>10382</v>
      </c>
      <c r="I1092" t="s">
        <v>10383</v>
      </c>
      <c r="J1092" t="s">
        <v>10384</v>
      </c>
      <c r="K1092" t="s">
        <v>8313</v>
      </c>
      <c r="L1092" t="s">
        <v>8315</v>
      </c>
      <c r="M1092" t="s">
        <v>7398</v>
      </c>
      <c r="N1092" t="s">
        <v>321</v>
      </c>
    </row>
    <row r="1093" spans="1:14" x14ac:dyDescent="0.25">
      <c r="A1093">
        <v>245009106</v>
      </c>
      <c r="B1093" t="s">
        <v>7387</v>
      </c>
      <c r="C1093" t="s">
        <v>7388</v>
      </c>
      <c r="D1093">
        <v>24501001</v>
      </c>
      <c r="E1093">
        <v>1020201301372</v>
      </c>
      <c r="F1093" t="s">
        <v>8214</v>
      </c>
      <c r="G1093">
        <v>0</v>
      </c>
      <c r="H1093" t="s">
        <v>10385</v>
      </c>
      <c r="I1093" t="s">
        <v>9030</v>
      </c>
      <c r="J1093" t="s">
        <v>10349</v>
      </c>
      <c r="K1093" t="s">
        <v>8313</v>
      </c>
      <c r="L1093" t="s">
        <v>8315</v>
      </c>
      <c r="M1093" t="s">
        <v>7389</v>
      </c>
      <c r="N1093" t="s">
        <v>321</v>
      </c>
    </row>
    <row r="1094" spans="1:14" x14ac:dyDescent="0.25">
      <c r="A1094">
        <v>245009113</v>
      </c>
      <c r="B1094" t="s">
        <v>7381</v>
      </c>
      <c r="C1094" t="s">
        <v>7382</v>
      </c>
      <c r="D1094">
        <v>24501001</v>
      </c>
      <c r="E1094">
        <v>1020201301812</v>
      </c>
      <c r="F1094" t="s">
        <v>8214</v>
      </c>
      <c r="G1094">
        <v>0</v>
      </c>
      <c r="H1094" t="s">
        <v>10386</v>
      </c>
      <c r="I1094" t="s">
        <v>10387</v>
      </c>
      <c r="J1094" t="s">
        <v>10183</v>
      </c>
      <c r="K1094" t="s">
        <v>8313</v>
      </c>
      <c r="L1094" t="s">
        <v>8315</v>
      </c>
      <c r="M1094" t="s">
        <v>7383</v>
      </c>
      <c r="N1094" t="s">
        <v>321</v>
      </c>
    </row>
    <row r="1095" spans="1:14" x14ac:dyDescent="0.25">
      <c r="A1095">
        <v>245009226</v>
      </c>
      <c r="B1095" t="s">
        <v>7429</v>
      </c>
      <c r="C1095" t="s">
        <v>7430</v>
      </c>
      <c r="D1095">
        <v>24501001</v>
      </c>
      <c r="E1095">
        <v>1020201302527</v>
      </c>
      <c r="F1095" t="s">
        <v>8214</v>
      </c>
      <c r="G1095">
        <v>0</v>
      </c>
      <c r="H1095" t="s">
        <v>10388</v>
      </c>
      <c r="I1095" t="s">
        <v>8384</v>
      </c>
      <c r="J1095" t="s">
        <v>10389</v>
      </c>
      <c r="K1095" t="s">
        <v>8313</v>
      </c>
      <c r="L1095" t="s">
        <v>8315</v>
      </c>
      <c r="M1095" t="s">
        <v>7431</v>
      </c>
      <c r="N1095" t="s">
        <v>414</v>
      </c>
    </row>
    <row r="1096" spans="1:14" x14ac:dyDescent="0.25">
      <c r="A1096">
        <v>245009240</v>
      </c>
      <c r="B1096" t="s">
        <v>7470</v>
      </c>
      <c r="C1096" t="s">
        <v>7471</v>
      </c>
      <c r="D1096">
        <v>24501001</v>
      </c>
      <c r="E1096">
        <v>1020201300536</v>
      </c>
      <c r="F1096" t="s">
        <v>8214</v>
      </c>
      <c r="G1096">
        <v>0</v>
      </c>
      <c r="H1096" t="s">
        <v>10390</v>
      </c>
      <c r="I1096" t="s">
        <v>8701</v>
      </c>
      <c r="J1096" t="s">
        <v>10391</v>
      </c>
      <c r="K1096" t="s">
        <v>8313</v>
      </c>
      <c r="L1096" t="s">
        <v>8315</v>
      </c>
      <c r="M1096" t="s">
        <v>7472</v>
      </c>
      <c r="N1096" t="s">
        <v>321</v>
      </c>
    </row>
    <row r="1097" spans="1:14" x14ac:dyDescent="0.25">
      <c r="A1097">
        <v>245009258</v>
      </c>
      <c r="B1097" t="s">
        <v>7424</v>
      </c>
      <c r="C1097" t="s">
        <v>7425</v>
      </c>
      <c r="D1097">
        <v>24501001</v>
      </c>
      <c r="E1097">
        <v>1020201301240</v>
      </c>
      <c r="F1097" t="s">
        <v>8214</v>
      </c>
      <c r="G1097">
        <v>0</v>
      </c>
      <c r="H1097" t="s">
        <v>10392</v>
      </c>
      <c r="I1097" t="s">
        <v>8559</v>
      </c>
      <c r="J1097" t="s">
        <v>10366</v>
      </c>
      <c r="K1097" t="s">
        <v>8313</v>
      </c>
      <c r="L1097" t="s">
        <v>8315</v>
      </c>
      <c r="M1097" t="s">
        <v>8282</v>
      </c>
      <c r="N1097" t="s">
        <v>321</v>
      </c>
    </row>
    <row r="1098" spans="1:14" x14ac:dyDescent="0.25">
      <c r="A1098">
        <v>245009265</v>
      </c>
      <c r="B1098" t="s">
        <v>7456</v>
      </c>
      <c r="C1098" t="s">
        <v>7457</v>
      </c>
      <c r="D1098">
        <v>24501001</v>
      </c>
      <c r="E1098">
        <v>1020201301218</v>
      </c>
      <c r="F1098" t="s">
        <v>8214</v>
      </c>
      <c r="G1098">
        <v>1</v>
      </c>
      <c r="H1098" t="s">
        <v>10393</v>
      </c>
      <c r="I1098" t="s">
        <v>8760</v>
      </c>
      <c r="J1098" t="s">
        <v>10366</v>
      </c>
      <c r="K1098" t="s">
        <v>8313</v>
      </c>
      <c r="L1098" t="s">
        <v>8315</v>
      </c>
      <c r="M1098" t="s">
        <v>8283</v>
      </c>
      <c r="N1098" t="s">
        <v>325</v>
      </c>
    </row>
    <row r="1099" spans="1:14" x14ac:dyDescent="0.25">
      <c r="A1099">
        <v>245009272</v>
      </c>
      <c r="B1099" t="s">
        <v>7409</v>
      </c>
      <c r="C1099" t="s">
        <v>7410</v>
      </c>
      <c r="D1099">
        <v>24501001</v>
      </c>
      <c r="E1099">
        <v>1020201301878</v>
      </c>
      <c r="F1099" t="s">
        <v>8214</v>
      </c>
      <c r="G1099">
        <v>0</v>
      </c>
      <c r="H1099" t="s">
        <v>10394</v>
      </c>
      <c r="I1099" t="s">
        <v>9070</v>
      </c>
      <c r="J1099" t="s">
        <v>9441</v>
      </c>
      <c r="K1099" t="s">
        <v>8313</v>
      </c>
      <c r="L1099" t="s">
        <v>8315</v>
      </c>
      <c r="M1099" t="s">
        <v>7411</v>
      </c>
      <c r="N1099" t="s">
        <v>321</v>
      </c>
    </row>
    <row r="1100" spans="1:14" x14ac:dyDescent="0.25">
      <c r="A1100">
        <v>245009280</v>
      </c>
      <c r="B1100" t="s">
        <v>7406</v>
      </c>
      <c r="C1100" t="s">
        <v>7407</v>
      </c>
      <c r="D1100">
        <v>24501001</v>
      </c>
      <c r="E1100">
        <v>1020201302725</v>
      </c>
      <c r="F1100" t="s">
        <v>8214</v>
      </c>
      <c r="G1100">
        <v>1</v>
      </c>
      <c r="H1100" t="s">
        <v>10395</v>
      </c>
      <c r="I1100" t="s">
        <v>10396</v>
      </c>
      <c r="J1100" t="s">
        <v>10397</v>
      </c>
      <c r="K1100" t="s">
        <v>8313</v>
      </c>
      <c r="L1100" t="s">
        <v>8315</v>
      </c>
      <c r="M1100" t="s">
        <v>7408</v>
      </c>
      <c r="N1100" t="s">
        <v>321</v>
      </c>
    </row>
    <row r="1101" spans="1:14" x14ac:dyDescent="0.25">
      <c r="A1101">
        <v>245009297</v>
      </c>
      <c r="B1101" t="s">
        <v>7390</v>
      </c>
      <c r="C1101" t="s">
        <v>7391</v>
      </c>
      <c r="D1101">
        <v>24501001</v>
      </c>
      <c r="E1101">
        <v>1020201302736</v>
      </c>
      <c r="F1101" t="s">
        <v>8214</v>
      </c>
      <c r="G1101">
        <v>1</v>
      </c>
      <c r="H1101" t="s">
        <v>10398</v>
      </c>
      <c r="I1101" t="s">
        <v>9852</v>
      </c>
      <c r="J1101" t="s">
        <v>9785</v>
      </c>
      <c r="K1101" t="s">
        <v>8313</v>
      </c>
      <c r="L1101" t="s">
        <v>8315</v>
      </c>
      <c r="M1101" t="s">
        <v>7392</v>
      </c>
      <c r="N1101" t="s">
        <v>414</v>
      </c>
    </row>
    <row r="1102" spans="1:14" x14ac:dyDescent="0.25">
      <c r="A1102">
        <v>245009346</v>
      </c>
      <c r="B1102" t="s">
        <v>7467</v>
      </c>
      <c r="C1102" t="s">
        <v>7468</v>
      </c>
      <c r="D1102">
        <v>24501001</v>
      </c>
      <c r="E1102">
        <v>1020201302076</v>
      </c>
      <c r="F1102" t="s">
        <v>8214</v>
      </c>
      <c r="G1102">
        <v>0</v>
      </c>
      <c r="H1102" t="s">
        <v>10399</v>
      </c>
      <c r="I1102" t="s">
        <v>8636</v>
      </c>
      <c r="J1102" t="s">
        <v>8847</v>
      </c>
      <c r="K1102" t="s">
        <v>8313</v>
      </c>
      <c r="L1102" t="s">
        <v>8315</v>
      </c>
      <c r="M1102" t="s">
        <v>7469</v>
      </c>
      <c r="N1102" t="s">
        <v>414</v>
      </c>
    </row>
    <row r="1103" spans="1:14" x14ac:dyDescent="0.25">
      <c r="A1103">
        <v>245009385</v>
      </c>
      <c r="B1103" t="s">
        <v>7384</v>
      </c>
      <c r="C1103" t="s">
        <v>7385</v>
      </c>
      <c r="D1103">
        <v>24501001</v>
      </c>
      <c r="E1103">
        <v>1020201301130</v>
      </c>
      <c r="F1103" t="s">
        <v>8214</v>
      </c>
      <c r="G1103">
        <v>0</v>
      </c>
      <c r="H1103" t="s">
        <v>10400</v>
      </c>
      <c r="I1103" t="s">
        <v>10401</v>
      </c>
      <c r="J1103" t="s">
        <v>10354</v>
      </c>
      <c r="K1103" t="s">
        <v>9139</v>
      </c>
      <c r="L1103" t="s">
        <v>8416</v>
      </c>
      <c r="M1103" t="s">
        <v>7386</v>
      </c>
      <c r="N1103" t="s">
        <v>414</v>
      </c>
    </row>
    <row r="1104" spans="1:14" x14ac:dyDescent="0.25">
      <c r="A1104">
        <v>245009410</v>
      </c>
      <c r="B1104" t="s">
        <v>7367</v>
      </c>
      <c r="C1104" t="s">
        <v>7368</v>
      </c>
      <c r="D1104">
        <v>24501001</v>
      </c>
      <c r="E1104">
        <v>1020201301988</v>
      </c>
      <c r="F1104" t="s">
        <v>8214</v>
      </c>
      <c r="G1104">
        <v>1</v>
      </c>
      <c r="H1104" t="s">
        <v>10402</v>
      </c>
      <c r="I1104" t="s">
        <v>8384</v>
      </c>
      <c r="J1104" t="s">
        <v>10403</v>
      </c>
      <c r="K1104" t="s">
        <v>8313</v>
      </c>
      <c r="L1104" t="s">
        <v>8315</v>
      </c>
      <c r="M1104" t="s">
        <v>7369</v>
      </c>
      <c r="N1104" t="s">
        <v>414</v>
      </c>
    </row>
    <row r="1105" spans="1:14" x14ac:dyDescent="0.25">
      <c r="A1105">
        <v>245009427</v>
      </c>
      <c r="B1105" t="s">
        <v>7393</v>
      </c>
      <c r="C1105" t="s">
        <v>7394</v>
      </c>
      <c r="D1105">
        <v>24501001</v>
      </c>
      <c r="E1105">
        <v>1020201302054</v>
      </c>
      <c r="F1105" t="s">
        <v>8214</v>
      </c>
      <c r="G1105">
        <v>0</v>
      </c>
      <c r="H1105" t="s">
        <v>10404</v>
      </c>
      <c r="I1105" t="s">
        <v>8592</v>
      </c>
      <c r="J1105" t="s">
        <v>10403</v>
      </c>
      <c r="K1105" t="s">
        <v>8313</v>
      </c>
      <c r="L1105" t="s">
        <v>8315</v>
      </c>
      <c r="M1105" t="s">
        <v>7395</v>
      </c>
      <c r="N1105" t="s">
        <v>556</v>
      </c>
    </row>
    <row r="1106" spans="1:14" x14ac:dyDescent="0.25">
      <c r="A1106">
        <v>245009441</v>
      </c>
      <c r="B1106" t="s">
        <v>7370</v>
      </c>
      <c r="C1106" t="s">
        <v>7371</v>
      </c>
      <c r="D1106">
        <v>24501001</v>
      </c>
      <c r="E1106">
        <v>1020201302780</v>
      </c>
      <c r="F1106" t="s">
        <v>8214</v>
      </c>
      <c r="G1106">
        <v>0</v>
      </c>
      <c r="H1106" t="s">
        <v>10405</v>
      </c>
      <c r="I1106" t="s">
        <v>8650</v>
      </c>
      <c r="J1106" t="s">
        <v>10366</v>
      </c>
      <c r="K1106" t="s">
        <v>8313</v>
      </c>
      <c r="L1106" t="s">
        <v>8315</v>
      </c>
      <c r="M1106" t="s">
        <v>8284</v>
      </c>
      <c r="N1106" t="s">
        <v>325</v>
      </c>
    </row>
    <row r="1107" spans="1:14" x14ac:dyDescent="0.25">
      <c r="A1107">
        <v>245009466</v>
      </c>
      <c r="B1107" t="s">
        <v>7435</v>
      </c>
      <c r="C1107" t="s">
        <v>7436</v>
      </c>
      <c r="D1107">
        <v>24501001</v>
      </c>
      <c r="E1107">
        <v>1020201302043</v>
      </c>
      <c r="F1107" t="s">
        <v>8214</v>
      </c>
      <c r="G1107">
        <v>0</v>
      </c>
      <c r="H1107" t="s">
        <v>10406</v>
      </c>
      <c r="I1107" t="s">
        <v>10123</v>
      </c>
      <c r="J1107" t="s">
        <v>10153</v>
      </c>
      <c r="K1107" t="s">
        <v>8313</v>
      </c>
      <c r="L1107" t="s">
        <v>8315</v>
      </c>
      <c r="M1107" t="s">
        <v>7437</v>
      </c>
      <c r="N1107" t="s">
        <v>414</v>
      </c>
    </row>
    <row r="1108" spans="1:14" x14ac:dyDescent="0.25">
      <c r="A1108">
        <v>245010020</v>
      </c>
      <c r="B1108" t="s">
        <v>7453</v>
      </c>
      <c r="C1108" t="s">
        <v>7454</v>
      </c>
      <c r="D1108">
        <v>24501001</v>
      </c>
      <c r="E1108">
        <v>1020201301548</v>
      </c>
      <c r="F1108" t="s">
        <v>8214</v>
      </c>
      <c r="G1108">
        <v>0</v>
      </c>
      <c r="H1108" t="s">
        <v>10407</v>
      </c>
      <c r="I1108" t="s">
        <v>8967</v>
      </c>
      <c r="J1108" t="s">
        <v>8717</v>
      </c>
      <c r="K1108" t="s">
        <v>8313</v>
      </c>
      <c r="L1108" t="s">
        <v>8315</v>
      </c>
      <c r="M1108" t="s">
        <v>7455</v>
      </c>
      <c r="N1108" t="s">
        <v>321</v>
      </c>
    </row>
    <row r="1109" spans="1:14" x14ac:dyDescent="0.25">
      <c r="A1109">
        <v>245021921</v>
      </c>
      <c r="B1109" t="s">
        <v>7375</v>
      </c>
      <c r="C1109" t="s">
        <v>7376</v>
      </c>
      <c r="D1109">
        <v>24501001</v>
      </c>
      <c r="E1109">
        <v>1100280032676</v>
      </c>
      <c r="F1109" t="s">
        <v>8214</v>
      </c>
      <c r="G1109">
        <v>0</v>
      </c>
      <c r="H1109" t="s">
        <v>10408</v>
      </c>
      <c r="I1109" t="s">
        <v>8998</v>
      </c>
      <c r="J1109" t="s">
        <v>10409</v>
      </c>
      <c r="K1109" t="s">
        <v>8313</v>
      </c>
      <c r="L1109" t="s">
        <v>8315</v>
      </c>
      <c r="M1109" t="s">
        <v>7377</v>
      </c>
      <c r="N1109" t="s">
        <v>321</v>
      </c>
    </row>
    <row r="1110" spans="1:14" x14ac:dyDescent="0.25">
      <c r="A1110">
        <v>245022160</v>
      </c>
      <c r="B1110" t="s">
        <v>7372</v>
      </c>
      <c r="C1110" t="s">
        <v>7373</v>
      </c>
      <c r="D1110">
        <v>24501001</v>
      </c>
      <c r="E1110">
        <v>1100280045744</v>
      </c>
      <c r="F1110" t="s">
        <v>8214</v>
      </c>
      <c r="G1110">
        <v>1</v>
      </c>
      <c r="H1110" t="s">
        <v>10410</v>
      </c>
      <c r="I1110" t="s">
        <v>10411</v>
      </c>
      <c r="J1110" t="s">
        <v>10412</v>
      </c>
      <c r="K1110" t="s">
        <v>8313</v>
      </c>
      <c r="L1110" t="s">
        <v>8315</v>
      </c>
      <c r="M1110" t="s">
        <v>7374</v>
      </c>
      <c r="N1110" t="s">
        <v>414</v>
      </c>
    </row>
    <row r="1111" spans="1:14" x14ac:dyDescent="0.25">
      <c r="A1111">
        <v>245025228</v>
      </c>
      <c r="B1111" t="s">
        <v>7337</v>
      </c>
      <c r="C1111" t="s">
        <v>7338</v>
      </c>
      <c r="D1111">
        <v>24501001</v>
      </c>
      <c r="E1111">
        <v>1130280046544</v>
      </c>
      <c r="F1111" t="s">
        <v>8214</v>
      </c>
      <c r="G1111">
        <v>1</v>
      </c>
      <c r="H1111" t="s">
        <v>10413</v>
      </c>
      <c r="I1111" t="s">
        <v>9685</v>
      </c>
      <c r="J1111" t="s">
        <v>10414</v>
      </c>
      <c r="K1111" t="s">
        <v>8313</v>
      </c>
      <c r="L1111" t="s">
        <v>8315</v>
      </c>
      <c r="M1111" t="s">
        <v>7339</v>
      </c>
      <c r="N1111" t="s">
        <v>414</v>
      </c>
    </row>
    <row r="1112" spans="1:14" x14ac:dyDescent="0.25">
      <c r="A1112">
        <v>245025394</v>
      </c>
      <c r="B1112" t="s">
        <v>7358</v>
      </c>
      <c r="C1112" t="s">
        <v>7359</v>
      </c>
      <c r="D1112">
        <v>24501001</v>
      </c>
      <c r="E1112">
        <v>1130280053199</v>
      </c>
      <c r="F1112" t="s">
        <v>8214</v>
      </c>
      <c r="G1112">
        <v>1</v>
      </c>
      <c r="H1112" t="s">
        <v>10415</v>
      </c>
      <c r="I1112" t="s">
        <v>10416</v>
      </c>
      <c r="J1112" t="s">
        <v>10417</v>
      </c>
      <c r="K1112" t="s">
        <v>8313</v>
      </c>
      <c r="L1112" t="s">
        <v>8315</v>
      </c>
      <c r="M1112" t="s">
        <v>7360</v>
      </c>
      <c r="N1112" t="s">
        <v>321</v>
      </c>
    </row>
    <row r="1113" spans="1:14" x14ac:dyDescent="0.25">
      <c r="A1113">
        <v>245025877</v>
      </c>
      <c r="B1113" t="s">
        <v>7412</v>
      </c>
      <c r="C1113" t="s">
        <v>7413</v>
      </c>
      <c r="D1113">
        <v>24501001</v>
      </c>
      <c r="E1113">
        <v>1130280076255</v>
      </c>
      <c r="F1113" t="s">
        <v>8214</v>
      </c>
      <c r="G1113">
        <v>0</v>
      </c>
      <c r="H1113" t="s">
        <v>10418</v>
      </c>
      <c r="I1113" t="s">
        <v>8442</v>
      </c>
      <c r="J1113" t="s">
        <v>8443</v>
      </c>
      <c r="K1113" t="s">
        <v>8313</v>
      </c>
      <c r="L1113" t="s">
        <v>8315</v>
      </c>
      <c r="M1113" t="s">
        <v>7414</v>
      </c>
      <c r="N1113" t="s">
        <v>414</v>
      </c>
    </row>
    <row r="1114" spans="1:14" x14ac:dyDescent="0.25">
      <c r="A1114">
        <v>245027360</v>
      </c>
      <c r="B1114" t="s">
        <v>7378</v>
      </c>
      <c r="C1114" t="s">
        <v>7379</v>
      </c>
      <c r="D1114">
        <v>24501001</v>
      </c>
      <c r="E1114">
        <v>1140280064088</v>
      </c>
      <c r="F1114" t="s">
        <v>8214</v>
      </c>
      <c r="G1114">
        <v>0</v>
      </c>
      <c r="H1114" t="s">
        <v>10419</v>
      </c>
      <c r="I1114" t="s">
        <v>8499</v>
      </c>
      <c r="J1114" t="s">
        <v>10420</v>
      </c>
      <c r="K1114" t="s">
        <v>8313</v>
      </c>
      <c r="L1114" t="s">
        <v>8315</v>
      </c>
      <c r="M1114" t="s">
        <v>7380</v>
      </c>
      <c r="N1114" t="s">
        <v>414</v>
      </c>
    </row>
    <row r="1115" spans="1:14" x14ac:dyDescent="0.25">
      <c r="A1115">
        <v>245951437</v>
      </c>
      <c r="B1115" t="s">
        <v>7485</v>
      </c>
      <c r="C1115" t="s">
        <v>7486</v>
      </c>
      <c r="D1115">
        <v>24501001</v>
      </c>
      <c r="E1115">
        <v>1150280061227</v>
      </c>
      <c r="F1115" t="s">
        <v>8214</v>
      </c>
      <c r="G1115">
        <v>1</v>
      </c>
      <c r="H1115" t="s">
        <v>10421</v>
      </c>
      <c r="I1115" t="s">
        <v>10422</v>
      </c>
      <c r="J1115" t="s">
        <v>10423</v>
      </c>
      <c r="K1115" t="s">
        <v>8313</v>
      </c>
      <c r="L1115" t="s">
        <v>8315</v>
      </c>
      <c r="M1115" t="s">
        <v>7487</v>
      </c>
      <c r="N1115" t="s">
        <v>414</v>
      </c>
    </row>
    <row r="1116" spans="1:14" x14ac:dyDescent="0.25">
      <c r="A1116">
        <v>245951892</v>
      </c>
      <c r="B1116" t="s">
        <v>7399</v>
      </c>
      <c r="C1116" t="s">
        <v>7400</v>
      </c>
      <c r="D1116">
        <v>24501001</v>
      </c>
      <c r="E1116">
        <v>1160280053559</v>
      </c>
      <c r="F1116" t="s">
        <v>8214</v>
      </c>
      <c r="G1116">
        <v>1</v>
      </c>
      <c r="H1116" t="s">
        <v>10424</v>
      </c>
      <c r="I1116" t="s">
        <v>9180</v>
      </c>
      <c r="J1116" t="s">
        <v>10425</v>
      </c>
      <c r="K1116" t="s">
        <v>8313</v>
      </c>
      <c r="L1116" t="s">
        <v>8315</v>
      </c>
      <c r="M1116" t="s">
        <v>7401</v>
      </c>
      <c r="N1116" t="s">
        <v>414</v>
      </c>
    </row>
    <row r="1117" spans="1:14" x14ac:dyDescent="0.25">
      <c r="A1117">
        <v>245956682</v>
      </c>
      <c r="B1117" t="s">
        <v>7450</v>
      </c>
      <c r="C1117" t="s">
        <v>7451</v>
      </c>
      <c r="D1117">
        <v>24501001</v>
      </c>
      <c r="E1117">
        <v>1170280085910</v>
      </c>
      <c r="F1117" t="s">
        <v>8214</v>
      </c>
      <c r="G1117">
        <v>0</v>
      </c>
      <c r="H1117" t="s">
        <v>10407</v>
      </c>
      <c r="I1117" t="s">
        <v>9769</v>
      </c>
      <c r="J1117" t="s">
        <v>10426</v>
      </c>
      <c r="K1117" t="s">
        <v>8313</v>
      </c>
      <c r="L1117" t="s">
        <v>8315</v>
      </c>
      <c r="M1117" t="s">
        <v>7452</v>
      </c>
      <c r="N1117" t="s">
        <v>430</v>
      </c>
    </row>
    <row r="1118" spans="1:14" x14ac:dyDescent="0.25">
      <c r="A1118">
        <v>245961033</v>
      </c>
      <c r="B1118" t="s">
        <v>7402</v>
      </c>
      <c r="C1118" t="s">
        <v>7403</v>
      </c>
      <c r="D1118">
        <v>24501001</v>
      </c>
      <c r="E1118">
        <v>1190280048430</v>
      </c>
      <c r="F1118" t="s">
        <v>8214</v>
      </c>
      <c r="G1118">
        <v>1</v>
      </c>
      <c r="H1118" t="s">
        <v>10427</v>
      </c>
      <c r="I1118" t="s">
        <v>8362</v>
      </c>
      <c r="J1118" t="s">
        <v>10428</v>
      </c>
      <c r="K1118" t="s">
        <v>8313</v>
      </c>
      <c r="L1118" t="s">
        <v>8315</v>
      </c>
      <c r="M1118" t="s">
        <v>8285</v>
      </c>
      <c r="N1118" t="s">
        <v>921</v>
      </c>
    </row>
    <row r="1119" spans="1:14" x14ac:dyDescent="0.25">
      <c r="A1119">
        <v>245961040</v>
      </c>
      <c r="B1119" t="s">
        <v>7476</v>
      </c>
      <c r="C1119" t="s">
        <v>7477</v>
      </c>
      <c r="D1119">
        <v>24501001</v>
      </c>
      <c r="E1119">
        <v>1190280048441</v>
      </c>
      <c r="F1119" t="s">
        <v>8214</v>
      </c>
      <c r="G1119">
        <v>0</v>
      </c>
      <c r="H1119" t="s">
        <v>10429</v>
      </c>
      <c r="I1119" t="s">
        <v>9503</v>
      </c>
      <c r="J1119" t="s">
        <v>10428</v>
      </c>
      <c r="K1119" t="s">
        <v>8313</v>
      </c>
      <c r="L1119" t="s">
        <v>8315</v>
      </c>
      <c r="M1119" t="s">
        <v>7478</v>
      </c>
      <c r="N1119" t="s">
        <v>321</v>
      </c>
    </row>
    <row r="1120" spans="1:14" x14ac:dyDescent="0.25">
      <c r="A1120">
        <v>245961058</v>
      </c>
      <c r="B1120" t="s">
        <v>7415</v>
      </c>
      <c r="C1120" t="s">
        <v>7416</v>
      </c>
      <c r="D1120">
        <v>24501001</v>
      </c>
      <c r="E1120">
        <v>1190280048452</v>
      </c>
      <c r="F1120" t="s">
        <v>8214</v>
      </c>
      <c r="G1120">
        <v>0</v>
      </c>
      <c r="H1120" t="s">
        <v>10430</v>
      </c>
      <c r="I1120" t="s">
        <v>9832</v>
      </c>
      <c r="J1120" t="s">
        <v>10428</v>
      </c>
      <c r="K1120" t="s">
        <v>8313</v>
      </c>
      <c r="L1120" t="s">
        <v>8315</v>
      </c>
      <c r="M1120" t="s">
        <v>7417</v>
      </c>
      <c r="N1120" t="s">
        <v>321</v>
      </c>
    </row>
    <row r="1121" spans="1:14" x14ac:dyDescent="0.25">
      <c r="A1121">
        <v>245962213</v>
      </c>
      <c r="B1121" t="s">
        <v>7421</v>
      </c>
      <c r="C1121" t="s">
        <v>7422</v>
      </c>
      <c r="D1121">
        <v>24501001</v>
      </c>
      <c r="E1121">
        <v>1190280078130</v>
      </c>
      <c r="F1121" t="s">
        <v>8214</v>
      </c>
      <c r="G1121">
        <v>0</v>
      </c>
      <c r="H1121" t="s">
        <v>10431</v>
      </c>
      <c r="I1121" t="s">
        <v>9316</v>
      </c>
      <c r="J1121" t="s">
        <v>10432</v>
      </c>
      <c r="K1121" t="s">
        <v>8313</v>
      </c>
      <c r="L1121" t="s">
        <v>8315</v>
      </c>
      <c r="M1121" t="s">
        <v>7423</v>
      </c>
      <c r="N1121" t="s">
        <v>414</v>
      </c>
    </row>
    <row r="1122" spans="1:14" x14ac:dyDescent="0.25">
      <c r="A1122">
        <v>245964115</v>
      </c>
      <c r="B1122" t="s">
        <v>7418</v>
      </c>
      <c r="C1122" t="s">
        <v>7419</v>
      </c>
      <c r="D1122">
        <v>24501001</v>
      </c>
      <c r="E1122">
        <v>1200200043471</v>
      </c>
      <c r="F1122" t="s">
        <v>8214</v>
      </c>
      <c r="G1122">
        <v>0</v>
      </c>
      <c r="H1122" t="s">
        <v>10433</v>
      </c>
      <c r="I1122" t="s">
        <v>8407</v>
      </c>
      <c r="J1122" t="s">
        <v>10434</v>
      </c>
      <c r="K1122" t="s">
        <v>8313</v>
      </c>
      <c r="L1122" t="s">
        <v>8315</v>
      </c>
      <c r="M1122" t="s">
        <v>7420</v>
      </c>
      <c r="N1122" t="s">
        <v>321</v>
      </c>
    </row>
    <row r="1123" spans="1:14" x14ac:dyDescent="0.25">
      <c r="A1123">
        <v>245964500</v>
      </c>
      <c r="B1123" t="s">
        <v>7349</v>
      </c>
      <c r="C1123" t="s">
        <v>7350</v>
      </c>
      <c r="D1123">
        <v>24501001</v>
      </c>
      <c r="E1123">
        <v>1200200050874</v>
      </c>
      <c r="F1123" t="s">
        <v>8214</v>
      </c>
      <c r="G1123">
        <v>0</v>
      </c>
      <c r="H1123" t="s">
        <v>10435</v>
      </c>
      <c r="I1123" t="s">
        <v>8412</v>
      </c>
      <c r="J1123" t="s">
        <v>10436</v>
      </c>
      <c r="K1123" t="s">
        <v>8313</v>
      </c>
      <c r="L1123" t="s">
        <v>8315</v>
      </c>
      <c r="M1123" t="s">
        <v>7351</v>
      </c>
      <c r="N1123" t="s">
        <v>921</v>
      </c>
    </row>
    <row r="1124" spans="1:14" x14ac:dyDescent="0.25">
      <c r="A1124">
        <v>245964549</v>
      </c>
      <c r="B1124" t="s">
        <v>7447</v>
      </c>
      <c r="C1124" t="s">
        <v>7448</v>
      </c>
      <c r="D1124">
        <v>24501001</v>
      </c>
      <c r="E1124">
        <v>1200200052161</v>
      </c>
      <c r="F1124" t="s">
        <v>8214</v>
      </c>
      <c r="G1124">
        <v>0</v>
      </c>
      <c r="H1124" t="s">
        <v>10437</v>
      </c>
      <c r="I1124" t="s">
        <v>9230</v>
      </c>
      <c r="J1124" t="s">
        <v>10438</v>
      </c>
      <c r="K1124" t="s">
        <v>8313</v>
      </c>
      <c r="L1124" t="s">
        <v>8315</v>
      </c>
      <c r="M1124" t="s">
        <v>7449</v>
      </c>
      <c r="N1124" t="s">
        <v>321</v>
      </c>
    </row>
    <row r="1125" spans="1:14" x14ac:dyDescent="0.25">
      <c r="A1125">
        <v>245964740</v>
      </c>
      <c r="B1125" t="s">
        <v>7438</v>
      </c>
      <c r="C1125" t="s">
        <v>7439</v>
      </c>
      <c r="D1125">
        <v>24501001</v>
      </c>
      <c r="E1125">
        <v>1200200057452</v>
      </c>
      <c r="F1125" t="s">
        <v>8214</v>
      </c>
      <c r="G1125">
        <v>0</v>
      </c>
      <c r="H1125" t="s">
        <v>10439</v>
      </c>
      <c r="I1125" t="s">
        <v>10440</v>
      </c>
      <c r="J1125" t="s">
        <v>10441</v>
      </c>
      <c r="K1125" t="s">
        <v>8313</v>
      </c>
      <c r="L1125" t="s">
        <v>8315</v>
      </c>
      <c r="M1125" t="s">
        <v>7440</v>
      </c>
      <c r="N1125" t="s">
        <v>414</v>
      </c>
    </row>
    <row r="1126" spans="1:14" x14ac:dyDescent="0.25">
      <c r="A1126">
        <v>245966793</v>
      </c>
      <c r="B1126" t="s">
        <v>7340</v>
      </c>
      <c r="C1126" t="s">
        <v>7341</v>
      </c>
      <c r="D1126">
        <v>24501001</v>
      </c>
      <c r="E1126">
        <v>1210200037717</v>
      </c>
      <c r="F1126" t="s">
        <v>8214</v>
      </c>
      <c r="G1126">
        <v>0</v>
      </c>
      <c r="H1126" t="s">
        <v>10442</v>
      </c>
      <c r="I1126" t="s">
        <v>10099</v>
      </c>
      <c r="J1126" t="s">
        <v>10443</v>
      </c>
      <c r="K1126" t="s">
        <v>8313</v>
      </c>
      <c r="L1126" t="s">
        <v>8315</v>
      </c>
      <c r="M1126" t="s">
        <v>7342</v>
      </c>
      <c r="N1126" t="s">
        <v>321</v>
      </c>
    </row>
    <row r="1127" spans="1:14" x14ac:dyDescent="0.25">
      <c r="A1127">
        <v>245967356</v>
      </c>
      <c r="B1127" t="s">
        <v>7334</v>
      </c>
      <c r="C1127" t="s">
        <v>7335</v>
      </c>
      <c r="D1127">
        <v>24501001</v>
      </c>
      <c r="E1127">
        <v>1210200048024</v>
      </c>
      <c r="F1127" t="s">
        <v>8214</v>
      </c>
      <c r="G1127">
        <v>0</v>
      </c>
      <c r="H1127" t="s">
        <v>10444</v>
      </c>
      <c r="I1127" t="s">
        <v>8776</v>
      </c>
      <c r="J1127" t="s">
        <v>9654</v>
      </c>
      <c r="K1127" t="s">
        <v>8313</v>
      </c>
      <c r="L1127" t="s">
        <v>8315</v>
      </c>
      <c r="M1127" t="s">
        <v>7336</v>
      </c>
      <c r="N1127" t="s">
        <v>321</v>
      </c>
    </row>
    <row r="1128" spans="1:14" x14ac:dyDescent="0.25">
      <c r="A1128">
        <v>247002956</v>
      </c>
      <c r="B1128" t="s">
        <v>7535</v>
      </c>
      <c r="C1128" t="s">
        <v>7536</v>
      </c>
      <c r="D1128">
        <v>24701001</v>
      </c>
      <c r="E1128">
        <v>1020201338035</v>
      </c>
      <c r="F1128" t="s">
        <v>8214</v>
      </c>
      <c r="G1128">
        <v>1</v>
      </c>
      <c r="H1128" t="s">
        <v>10445</v>
      </c>
      <c r="I1128" t="s">
        <v>8855</v>
      </c>
      <c r="J1128" t="s">
        <v>10446</v>
      </c>
      <c r="K1128" t="s">
        <v>8313</v>
      </c>
      <c r="L1128" t="s">
        <v>8315</v>
      </c>
      <c r="M1128" t="s">
        <v>7537</v>
      </c>
      <c r="N1128" t="s">
        <v>566</v>
      </c>
    </row>
    <row r="1129" spans="1:14" x14ac:dyDescent="0.25">
      <c r="A1129">
        <v>247002963</v>
      </c>
      <c r="B1129" t="s">
        <v>7541</v>
      </c>
      <c r="C1129" t="s">
        <v>7542</v>
      </c>
      <c r="D1129">
        <v>24701001</v>
      </c>
      <c r="E1129">
        <v>1020201337970</v>
      </c>
      <c r="F1129" t="s">
        <v>8214</v>
      </c>
      <c r="G1129">
        <v>0</v>
      </c>
      <c r="H1129" t="s">
        <v>10447</v>
      </c>
      <c r="I1129" t="s">
        <v>9468</v>
      </c>
      <c r="J1129" t="s">
        <v>10446</v>
      </c>
      <c r="K1129" t="s">
        <v>8313</v>
      </c>
      <c r="L1129" t="s">
        <v>8315</v>
      </c>
      <c r="M1129" t="s">
        <v>7543</v>
      </c>
      <c r="N1129" t="s">
        <v>321</v>
      </c>
    </row>
    <row r="1130" spans="1:14" x14ac:dyDescent="0.25">
      <c r="A1130">
        <v>247002970</v>
      </c>
      <c r="B1130" t="s">
        <v>7544</v>
      </c>
      <c r="C1130" t="s">
        <v>7545</v>
      </c>
      <c r="D1130">
        <v>24701001</v>
      </c>
      <c r="E1130">
        <v>1020201338530</v>
      </c>
      <c r="F1130" t="s">
        <v>8214</v>
      </c>
      <c r="G1130">
        <v>1</v>
      </c>
      <c r="H1130" t="s">
        <v>10448</v>
      </c>
      <c r="I1130" t="s">
        <v>10449</v>
      </c>
      <c r="J1130" t="s">
        <v>10450</v>
      </c>
      <c r="K1130" t="s">
        <v>8313</v>
      </c>
      <c r="L1130" t="s">
        <v>8315</v>
      </c>
      <c r="M1130" t="s">
        <v>7546</v>
      </c>
      <c r="N1130" t="s">
        <v>321</v>
      </c>
    </row>
    <row r="1131" spans="1:14" x14ac:dyDescent="0.25">
      <c r="A1131">
        <v>247002988</v>
      </c>
      <c r="B1131" t="s">
        <v>7553</v>
      </c>
      <c r="C1131" t="s">
        <v>7554</v>
      </c>
      <c r="D1131">
        <v>24701001</v>
      </c>
      <c r="E1131">
        <v>1020201338156</v>
      </c>
      <c r="F1131" t="s">
        <v>8214</v>
      </c>
      <c r="G1131">
        <v>0</v>
      </c>
      <c r="H1131" t="s">
        <v>10451</v>
      </c>
      <c r="I1131" t="s">
        <v>10452</v>
      </c>
      <c r="J1131" t="s">
        <v>10446</v>
      </c>
      <c r="K1131" t="s">
        <v>8313</v>
      </c>
      <c r="L1131" t="s">
        <v>8315</v>
      </c>
      <c r="M1131" t="s">
        <v>7555</v>
      </c>
      <c r="N1131" t="s">
        <v>321</v>
      </c>
    </row>
    <row r="1132" spans="1:14" x14ac:dyDescent="0.25">
      <c r="A1132">
        <v>247002995</v>
      </c>
      <c r="B1132" t="s">
        <v>7558</v>
      </c>
      <c r="C1132" t="s">
        <v>7559</v>
      </c>
      <c r="D1132">
        <v>24701001</v>
      </c>
      <c r="E1132">
        <v>1020201338024</v>
      </c>
      <c r="F1132" t="s">
        <v>8214</v>
      </c>
      <c r="G1132">
        <v>0</v>
      </c>
      <c r="H1132" t="s">
        <v>10453</v>
      </c>
      <c r="I1132" t="s">
        <v>8719</v>
      </c>
      <c r="J1132" t="s">
        <v>10446</v>
      </c>
      <c r="K1132" t="s">
        <v>8313</v>
      </c>
      <c r="L1132" t="s">
        <v>8315</v>
      </c>
      <c r="M1132" t="s">
        <v>7560</v>
      </c>
      <c r="N1132" t="s">
        <v>321</v>
      </c>
    </row>
    <row r="1133" spans="1:14" x14ac:dyDescent="0.25">
      <c r="A1133">
        <v>247003004</v>
      </c>
      <c r="B1133" t="s">
        <v>7564</v>
      </c>
      <c r="C1133" t="s">
        <v>7565</v>
      </c>
      <c r="D1133">
        <v>24701001</v>
      </c>
      <c r="E1133">
        <v>1020201338464</v>
      </c>
      <c r="F1133" t="s">
        <v>8214</v>
      </c>
      <c r="G1133">
        <v>0</v>
      </c>
      <c r="H1133" t="s">
        <v>10454</v>
      </c>
      <c r="I1133" t="s">
        <v>9111</v>
      </c>
      <c r="J1133" t="s">
        <v>10446</v>
      </c>
      <c r="K1133" t="s">
        <v>8313</v>
      </c>
      <c r="L1133" t="s">
        <v>8315</v>
      </c>
      <c r="M1133" t="s">
        <v>7566</v>
      </c>
      <c r="N1133" t="s">
        <v>566</v>
      </c>
    </row>
    <row r="1134" spans="1:14" x14ac:dyDescent="0.25">
      <c r="A1134">
        <v>247003011</v>
      </c>
      <c r="B1134" t="s">
        <v>7517</v>
      </c>
      <c r="C1134" t="s">
        <v>7518</v>
      </c>
      <c r="D1134">
        <v>24701001</v>
      </c>
      <c r="E1134">
        <v>1020201338101</v>
      </c>
      <c r="F1134" t="s">
        <v>8214</v>
      </c>
      <c r="G1134">
        <v>1</v>
      </c>
      <c r="H1134" t="s">
        <v>10455</v>
      </c>
      <c r="I1134" t="s">
        <v>10456</v>
      </c>
      <c r="J1134" t="s">
        <v>10446</v>
      </c>
      <c r="K1134" t="s">
        <v>8313</v>
      </c>
      <c r="L1134" t="s">
        <v>8315</v>
      </c>
      <c r="M1134" t="s">
        <v>7519</v>
      </c>
      <c r="N1134" t="s">
        <v>321</v>
      </c>
    </row>
    <row r="1135" spans="1:14" x14ac:dyDescent="0.25">
      <c r="A1135">
        <v>247003029</v>
      </c>
      <c r="B1135" t="s">
        <v>7583</v>
      </c>
      <c r="C1135" t="s">
        <v>7584</v>
      </c>
      <c r="D1135">
        <v>24701001</v>
      </c>
      <c r="E1135">
        <v>1020201337980</v>
      </c>
      <c r="F1135" t="s">
        <v>8214</v>
      </c>
      <c r="G1135">
        <v>0</v>
      </c>
      <c r="H1135" t="s">
        <v>10457</v>
      </c>
      <c r="I1135" t="s">
        <v>10201</v>
      </c>
      <c r="J1135" t="s">
        <v>10446</v>
      </c>
      <c r="K1135" t="s">
        <v>8313</v>
      </c>
      <c r="L1135" t="s">
        <v>8315</v>
      </c>
      <c r="M1135" t="s">
        <v>7585</v>
      </c>
      <c r="N1135" t="s">
        <v>566</v>
      </c>
    </row>
    <row r="1136" spans="1:14" x14ac:dyDescent="0.25">
      <c r="A1136">
        <v>247003036</v>
      </c>
      <c r="B1136" t="s">
        <v>7586</v>
      </c>
      <c r="C1136" t="s">
        <v>7587</v>
      </c>
      <c r="D1136">
        <v>24701001</v>
      </c>
      <c r="E1136">
        <v>1020201337969</v>
      </c>
      <c r="F1136" t="s">
        <v>8214</v>
      </c>
      <c r="G1136">
        <v>0</v>
      </c>
      <c r="H1136" t="s">
        <v>10458</v>
      </c>
      <c r="I1136" t="s">
        <v>10459</v>
      </c>
      <c r="J1136" t="s">
        <v>9043</v>
      </c>
      <c r="K1136" t="s">
        <v>8313</v>
      </c>
      <c r="L1136" t="s">
        <v>8315</v>
      </c>
      <c r="M1136" t="s">
        <v>7588</v>
      </c>
      <c r="N1136" t="s">
        <v>321</v>
      </c>
    </row>
    <row r="1137" spans="1:14" x14ac:dyDescent="0.25">
      <c r="A1137">
        <v>247003043</v>
      </c>
      <c r="B1137" t="s">
        <v>7526</v>
      </c>
      <c r="C1137" t="s">
        <v>7527</v>
      </c>
      <c r="D1137">
        <v>24701001</v>
      </c>
      <c r="E1137">
        <v>1020201339718</v>
      </c>
      <c r="F1137" t="s">
        <v>8214</v>
      </c>
      <c r="G1137">
        <v>0</v>
      </c>
      <c r="H1137" t="s">
        <v>10460</v>
      </c>
      <c r="I1137" t="s">
        <v>8749</v>
      </c>
      <c r="J1137" t="s">
        <v>8461</v>
      </c>
      <c r="K1137" t="s">
        <v>8313</v>
      </c>
      <c r="L1137" t="s">
        <v>8315</v>
      </c>
      <c r="M1137" t="s">
        <v>7528</v>
      </c>
      <c r="N1137" t="s">
        <v>321</v>
      </c>
    </row>
    <row r="1138" spans="1:14" x14ac:dyDescent="0.25">
      <c r="A1138">
        <v>247003050</v>
      </c>
      <c r="B1138" t="s">
        <v>7592</v>
      </c>
      <c r="C1138" t="s">
        <v>7593</v>
      </c>
      <c r="D1138">
        <v>24701001</v>
      </c>
      <c r="E1138">
        <v>1020201338068</v>
      </c>
      <c r="F1138" t="s">
        <v>8214</v>
      </c>
      <c r="G1138">
        <v>1</v>
      </c>
      <c r="H1138" t="s">
        <v>10461</v>
      </c>
      <c r="I1138" t="s">
        <v>9560</v>
      </c>
      <c r="J1138" t="s">
        <v>10446</v>
      </c>
      <c r="K1138" t="s">
        <v>8313</v>
      </c>
      <c r="L1138" t="s">
        <v>8315</v>
      </c>
      <c r="M1138" t="s">
        <v>7594</v>
      </c>
      <c r="N1138" t="s">
        <v>321</v>
      </c>
    </row>
    <row r="1139" spans="1:14" x14ac:dyDescent="0.25">
      <c r="A1139">
        <v>247003068</v>
      </c>
      <c r="B1139" t="s">
        <v>7505</v>
      </c>
      <c r="C1139" t="s">
        <v>7506</v>
      </c>
      <c r="D1139">
        <v>24701001</v>
      </c>
      <c r="E1139">
        <v>1020201338079</v>
      </c>
      <c r="F1139" t="s">
        <v>8214</v>
      </c>
      <c r="G1139">
        <v>0</v>
      </c>
      <c r="H1139" t="s">
        <v>10462</v>
      </c>
      <c r="I1139" t="s">
        <v>8530</v>
      </c>
      <c r="J1139" t="s">
        <v>10446</v>
      </c>
      <c r="K1139" t="s">
        <v>8313</v>
      </c>
      <c r="L1139" t="s">
        <v>8315</v>
      </c>
      <c r="M1139" t="s">
        <v>7507</v>
      </c>
      <c r="N1139" t="s">
        <v>321</v>
      </c>
    </row>
    <row r="1140" spans="1:14" x14ac:dyDescent="0.25">
      <c r="A1140">
        <v>247003075</v>
      </c>
      <c r="B1140" t="s">
        <v>7493</v>
      </c>
      <c r="C1140" t="s">
        <v>7494</v>
      </c>
      <c r="D1140">
        <v>24701001</v>
      </c>
      <c r="E1140">
        <v>1020201335890</v>
      </c>
      <c r="F1140" t="s">
        <v>8214</v>
      </c>
      <c r="G1140">
        <v>0</v>
      </c>
      <c r="H1140" t="s">
        <v>10463</v>
      </c>
      <c r="I1140" t="s">
        <v>10464</v>
      </c>
      <c r="J1140" t="s">
        <v>8373</v>
      </c>
      <c r="K1140" t="s">
        <v>8313</v>
      </c>
      <c r="L1140" t="s">
        <v>8315</v>
      </c>
      <c r="M1140" t="s">
        <v>7495</v>
      </c>
      <c r="N1140" t="s">
        <v>321</v>
      </c>
    </row>
    <row r="1141" spans="1:14" x14ac:dyDescent="0.25">
      <c r="A1141">
        <v>247003082</v>
      </c>
      <c r="B1141" t="s">
        <v>7598</v>
      </c>
      <c r="C1141" t="s">
        <v>7599</v>
      </c>
      <c r="D1141">
        <v>24701001</v>
      </c>
      <c r="E1141">
        <v>1020201338080</v>
      </c>
      <c r="F1141" t="s">
        <v>8214</v>
      </c>
      <c r="G1141">
        <v>0</v>
      </c>
      <c r="H1141" t="s">
        <v>10465</v>
      </c>
      <c r="I1141" t="s">
        <v>10466</v>
      </c>
      <c r="J1141" t="s">
        <v>10446</v>
      </c>
      <c r="K1141" t="s">
        <v>8313</v>
      </c>
      <c r="L1141" t="s">
        <v>8315</v>
      </c>
      <c r="M1141" t="s">
        <v>7600</v>
      </c>
      <c r="N1141" t="s">
        <v>321</v>
      </c>
    </row>
    <row r="1142" spans="1:14" x14ac:dyDescent="0.25">
      <c r="A1142">
        <v>247003090</v>
      </c>
      <c r="B1142" t="s">
        <v>7595</v>
      </c>
      <c r="C1142" t="s">
        <v>7596</v>
      </c>
      <c r="D1142">
        <v>24701001</v>
      </c>
      <c r="E1142">
        <v>1020201338090</v>
      </c>
      <c r="F1142" t="s">
        <v>8214</v>
      </c>
      <c r="G1142">
        <v>0</v>
      </c>
      <c r="H1142" t="s">
        <v>10467</v>
      </c>
      <c r="I1142" t="s">
        <v>10466</v>
      </c>
      <c r="J1142" t="s">
        <v>10446</v>
      </c>
      <c r="K1142" t="s">
        <v>8313</v>
      </c>
      <c r="L1142" t="s">
        <v>8315</v>
      </c>
      <c r="M1142" t="s">
        <v>7597</v>
      </c>
      <c r="N1142" t="s">
        <v>321</v>
      </c>
    </row>
    <row r="1143" spans="1:14" x14ac:dyDescent="0.25">
      <c r="A1143">
        <v>247003100</v>
      </c>
      <c r="B1143" t="s">
        <v>7532</v>
      </c>
      <c r="C1143" t="s">
        <v>7533</v>
      </c>
      <c r="D1143">
        <v>24701001</v>
      </c>
      <c r="E1143">
        <v>1020201338057</v>
      </c>
      <c r="F1143" t="s">
        <v>8214</v>
      </c>
      <c r="G1143">
        <v>1</v>
      </c>
      <c r="H1143" t="s">
        <v>10468</v>
      </c>
      <c r="I1143" t="s">
        <v>9858</v>
      </c>
      <c r="J1143" t="s">
        <v>10446</v>
      </c>
      <c r="K1143" t="s">
        <v>8313</v>
      </c>
      <c r="L1143" t="s">
        <v>8315</v>
      </c>
      <c r="M1143" t="s">
        <v>7534</v>
      </c>
      <c r="N1143" t="s">
        <v>640</v>
      </c>
    </row>
    <row r="1144" spans="1:14" x14ac:dyDescent="0.25">
      <c r="A1144">
        <v>247003131</v>
      </c>
      <c r="B1144" t="s">
        <v>7508</v>
      </c>
      <c r="C1144" t="s">
        <v>7509</v>
      </c>
      <c r="D1144">
        <v>24701001</v>
      </c>
      <c r="E1144">
        <v>1020201338520</v>
      </c>
      <c r="F1144" t="s">
        <v>8214</v>
      </c>
      <c r="G1144">
        <v>0</v>
      </c>
      <c r="H1144" t="s">
        <v>10469</v>
      </c>
      <c r="I1144" t="s">
        <v>8967</v>
      </c>
      <c r="J1144" t="s">
        <v>10446</v>
      </c>
      <c r="K1144" t="s">
        <v>8313</v>
      </c>
      <c r="L1144" t="s">
        <v>8315</v>
      </c>
      <c r="M1144" t="s">
        <v>7510</v>
      </c>
      <c r="N1144" t="s">
        <v>321</v>
      </c>
    </row>
    <row r="1145" spans="1:14" x14ac:dyDescent="0.25">
      <c r="A1145">
        <v>247003149</v>
      </c>
      <c r="B1145" t="s">
        <v>7547</v>
      </c>
      <c r="C1145" t="s">
        <v>7548</v>
      </c>
      <c r="D1145">
        <v>24701001</v>
      </c>
      <c r="E1145">
        <v>1020201339289</v>
      </c>
      <c r="F1145" t="s">
        <v>8214</v>
      </c>
      <c r="G1145">
        <v>0</v>
      </c>
      <c r="H1145" t="s">
        <v>10470</v>
      </c>
      <c r="I1145" t="s">
        <v>10021</v>
      </c>
      <c r="J1145" t="s">
        <v>8786</v>
      </c>
      <c r="K1145" t="s">
        <v>8313</v>
      </c>
      <c r="L1145" t="s">
        <v>8696</v>
      </c>
      <c r="M1145" t="s">
        <v>7549</v>
      </c>
      <c r="N1145" t="s">
        <v>1639</v>
      </c>
    </row>
    <row r="1146" spans="1:14" x14ac:dyDescent="0.25">
      <c r="A1146">
        <v>247003156</v>
      </c>
      <c r="B1146" t="s">
        <v>7511</v>
      </c>
      <c r="C1146" t="s">
        <v>7512</v>
      </c>
      <c r="D1146">
        <v>24701001</v>
      </c>
      <c r="E1146">
        <v>1020201338519</v>
      </c>
      <c r="F1146" t="s">
        <v>8214</v>
      </c>
      <c r="G1146">
        <v>0</v>
      </c>
      <c r="H1146" t="s">
        <v>10471</v>
      </c>
      <c r="I1146" t="s">
        <v>8375</v>
      </c>
      <c r="J1146" t="s">
        <v>10446</v>
      </c>
      <c r="K1146" t="s">
        <v>8375</v>
      </c>
      <c r="L1146" t="s">
        <v>8416</v>
      </c>
      <c r="M1146" t="s">
        <v>7513</v>
      </c>
      <c r="N1146" t="s">
        <v>1639</v>
      </c>
    </row>
    <row r="1147" spans="1:14" x14ac:dyDescent="0.25">
      <c r="A1147">
        <v>247003163</v>
      </c>
      <c r="B1147" t="s">
        <v>7520</v>
      </c>
      <c r="C1147" t="s">
        <v>7521</v>
      </c>
      <c r="D1147">
        <v>24701001</v>
      </c>
      <c r="E1147">
        <v>1020201338409</v>
      </c>
      <c r="F1147" t="s">
        <v>8214</v>
      </c>
      <c r="G1147">
        <v>1</v>
      </c>
      <c r="H1147" t="s">
        <v>10472</v>
      </c>
      <c r="I1147" t="s">
        <v>8855</v>
      </c>
      <c r="J1147" t="s">
        <v>10446</v>
      </c>
      <c r="K1147" t="s">
        <v>8313</v>
      </c>
      <c r="L1147" t="s">
        <v>8315</v>
      </c>
      <c r="M1147" t="s">
        <v>7522</v>
      </c>
      <c r="N1147" t="s">
        <v>321</v>
      </c>
    </row>
    <row r="1148" spans="1:14" x14ac:dyDescent="0.25">
      <c r="A1148">
        <v>247003170</v>
      </c>
      <c r="B1148" t="s">
        <v>7523</v>
      </c>
      <c r="C1148" t="s">
        <v>7524</v>
      </c>
      <c r="D1148">
        <v>24701001</v>
      </c>
      <c r="E1148">
        <v>1020201337991</v>
      </c>
      <c r="F1148" t="s">
        <v>8214</v>
      </c>
      <c r="G1148">
        <v>1</v>
      </c>
      <c r="H1148" t="s">
        <v>10473</v>
      </c>
      <c r="I1148" t="s">
        <v>8855</v>
      </c>
      <c r="J1148" t="s">
        <v>10446</v>
      </c>
      <c r="K1148" t="s">
        <v>8313</v>
      </c>
      <c r="L1148" t="s">
        <v>8315</v>
      </c>
      <c r="M1148" t="s">
        <v>7525</v>
      </c>
      <c r="N1148" t="s">
        <v>321</v>
      </c>
    </row>
    <row r="1149" spans="1:14" x14ac:dyDescent="0.25">
      <c r="A1149">
        <v>247003188</v>
      </c>
      <c r="B1149" t="s">
        <v>7577</v>
      </c>
      <c r="C1149" t="s">
        <v>7578</v>
      </c>
      <c r="D1149">
        <v>24701001</v>
      </c>
      <c r="E1149">
        <v>1020201338002</v>
      </c>
      <c r="F1149" t="s">
        <v>8214</v>
      </c>
      <c r="G1149">
        <v>0</v>
      </c>
      <c r="H1149" t="s">
        <v>10474</v>
      </c>
      <c r="I1149" t="s">
        <v>10466</v>
      </c>
      <c r="J1149" t="s">
        <v>10446</v>
      </c>
      <c r="K1149" t="s">
        <v>8313</v>
      </c>
      <c r="L1149" t="s">
        <v>8315</v>
      </c>
      <c r="M1149" t="s">
        <v>7579</v>
      </c>
      <c r="N1149" t="s">
        <v>321</v>
      </c>
    </row>
    <row r="1150" spans="1:14" x14ac:dyDescent="0.25">
      <c r="A1150">
        <v>247003205</v>
      </c>
      <c r="B1150" t="s">
        <v>7529</v>
      </c>
      <c r="C1150" t="s">
        <v>7530</v>
      </c>
      <c r="D1150">
        <v>24701001</v>
      </c>
      <c r="E1150">
        <v>1020201338453</v>
      </c>
      <c r="F1150" t="s">
        <v>8214</v>
      </c>
      <c r="G1150">
        <v>0</v>
      </c>
      <c r="H1150" t="s">
        <v>10475</v>
      </c>
      <c r="I1150" t="s">
        <v>10476</v>
      </c>
      <c r="J1150" t="s">
        <v>10446</v>
      </c>
      <c r="K1150" t="s">
        <v>8313</v>
      </c>
      <c r="L1150" t="s">
        <v>8315</v>
      </c>
      <c r="M1150" t="s">
        <v>7531</v>
      </c>
      <c r="N1150" t="s">
        <v>321</v>
      </c>
    </row>
    <row r="1151" spans="1:14" x14ac:dyDescent="0.25">
      <c r="A1151">
        <v>247003220</v>
      </c>
      <c r="B1151" t="s">
        <v>7589</v>
      </c>
      <c r="C1151" t="s">
        <v>7590</v>
      </c>
      <c r="D1151">
        <v>24701001</v>
      </c>
      <c r="E1151">
        <v>1020201338167</v>
      </c>
      <c r="F1151" t="s">
        <v>8214</v>
      </c>
      <c r="G1151">
        <v>0</v>
      </c>
      <c r="H1151" t="s">
        <v>10477</v>
      </c>
      <c r="I1151" t="s">
        <v>8389</v>
      </c>
      <c r="J1151" t="s">
        <v>10446</v>
      </c>
      <c r="K1151" t="s">
        <v>8313</v>
      </c>
      <c r="L1151" t="s">
        <v>8696</v>
      </c>
      <c r="M1151" t="s">
        <v>7591</v>
      </c>
      <c r="N1151" t="s">
        <v>1639</v>
      </c>
    </row>
    <row r="1152" spans="1:14" x14ac:dyDescent="0.25">
      <c r="A1152">
        <v>247003251</v>
      </c>
      <c r="B1152" t="s">
        <v>7567</v>
      </c>
      <c r="C1152" t="s">
        <v>7568</v>
      </c>
      <c r="D1152">
        <v>24701001</v>
      </c>
      <c r="E1152">
        <v>1020201338871</v>
      </c>
      <c r="F1152" t="s">
        <v>8214</v>
      </c>
      <c r="G1152">
        <v>0</v>
      </c>
      <c r="H1152" t="s">
        <v>10478</v>
      </c>
      <c r="I1152" t="s">
        <v>10479</v>
      </c>
      <c r="J1152" t="s">
        <v>10480</v>
      </c>
      <c r="K1152" t="s">
        <v>8313</v>
      </c>
      <c r="L1152" t="s">
        <v>8315</v>
      </c>
      <c r="M1152" t="s">
        <v>7569</v>
      </c>
      <c r="N1152" t="s">
        <v>321</v>
      </c>
    </row>
    <row r="1153" spans="1:14" x14ac:dyDescent="0.25">
      <c r="A1153">
        <v>247003269</v>
      </c>
      <c r="B1153" t="s">
        <v>7561</v>
      </c>
      <c r="C1153" t="s">
        <v>7562</v>
      </c>
      <c r="D1153">
        <v>24701001</v>
      </c>
      <c r="E1153">
        <v>1020201338376</v>
      </c>
      <c r="F1153" t="s">
        <v>8214</v>
      </c>
      <c r="G1153">
        <v>0</v>
      </c>
      <c r="H1153" t="s">
        <v>10481</v>
      </c>
      <c r="I1153" t="s">
        <v>8992</v>
      </c>
      <c r="J1153" t="s">
        <v>10446</v>
      </c>
      <c r="K1153" t="s">
        <v>8313</v>
      </c>
      <c r="L1153" t="s">
        <v>8315</v>
      </c>
      <c r="M1153" t="s">
        <v>7563</v>
      </c>
      <c r="N1153" t="s">
        <v>640</v>
      </c>
    </row>
    <row r="1154" spans="1:14" x14ac:dyDescent="0.25">
      <c r="A1154">
        <v>247003565</v>
      </c>
      <c r="B1154" t="s">
        <v>7490</v>
      </c>
      <c r="C1154" t="s">
        <v>7491</v>
      </c>
      <c r="D1154">
        <v>24701001</v>
      </c>
      <c r="E1154">
        <v>1020201339586</v>
      </c>
      <c r="F1154" t="s">
        <v>8214</v>
      </c>
      <c r="G1154">
        <v>0</v>
      </c>
      <c r="H1154" t="s">
        <v>10482</v>
      </c>
      <c r="I1154" t="s">
        <v>10222</v>
      </c>
      <c r="J1154" t="s">
        <v>10483</v>
      </c>
      <c r="K1154" t="s">
        <v>8313</v>
      </c>
      <c r="L1154" t="s">
        <v>8315</v>
      </c>
      <c r="M1154" t="s">
        <v>7492</v>
      </c>
      <c r="N1154" t="s">
        <v>321</v>
      </c>
    </row>
    <row r="1155" spans="1:14" x14ac:dyDescent="0.25">
      <c r="A1155">
        <v>247003572</v>
      </c>
      <c r="B1155" t="s">
        <v>7499</v>
      </c>
      <c r="C1155" t="s">
        <v>7500</v>
      </c>
      <c r="D1155">
        <v>24701001</v>
      </c>
      <c r="E1155">
        <v>1020201339608</v>
      </c>
      <c r="F1155" t="s">
        <v>8214</v>
      </c>
      <c r="G1155">
        <v>0</v>
      </c>
      <c r="H1155" t="s">
        <v>10484</v>
      </c>
      <c r="I1155" t="s">
        <v>9099</v>
      </c>
      <c r="J1155" t="s">
        <v>10483</v>
      </c>
      <c r="K1155" t="s">
        <v>8313</v>
      </c>
      <c r="L1155" t="s">
        <v>8315</v>
      </c>
      <c r="M1155" t="s">
        <v>7501</v>
      </c>
      <c r="N1155" t="s">
        <v>321</v>
      </c>
    </row>
    <row r="1156" spans="1:14" x14ac:dyDescent="0.25">
      <c r="A1156">
        <v>247003580</v>
      </c>
      <c r="B1156" t="s">
        <v>7496</v>
      </c>
      <c r="C1156" t="s">
        <v>7497</v>
      </c>
      <c r="D1156">
        <v>24701001</v>
      </c>
      <c r="E1156">
        <v>1020201339630</v>
      </c>
      <c r="F1156" t="s">
        <v>8214</v>
      </c>
      <c r="G1156">
        <v>0</v>
      </c>
      <c r="H1156" t="s">
        <v>10485</v>
      </c>
      <c r="I1156" t="s">
        <v>9018</v>
      </c>
      <c r="J1156" t="s">
        <v>10483</v>
      </c>
      <c r="K1156" t="s">
        <v>8313</v>
      </c>
      <c r="L1156" t="s">
        <v>8315</v>
      </c>
      <c r="M1156" t="s">
        <v>7498</v>
      </c>
      <c r="N1156" t="s">
        <v>321</v>
      </c>
    </row>
    <row r="1157" spans="1:14" x14ac:dyDescent="0.25">
      <c r="A1157">
        <v>247003741</v>
      </c>
      <c r="B1157" t="s">
        <v>7502</v>
      </c>
      <c r="C1157" t="s">
        <v>7503</v>
      </c>
      <c r="D1157">
        <v>24701001</v>
      </c>
      <c r="E1157">
        <v>1030201591090</v>
      </c>
      <c r="F1157" t="s">
        <v>8214</v>
      </c>
      <c r="G1157">
        <v>0</v>
      </c>
      <c r="H1157" t="s">
        <v>10486</v>
      </c>
      <c r="I1157" t="s">
        <v>8634</v>
      </c>
      <c r="J1157" t="s">
        <v>10487</v>
      </c>
      <c r="K1157" t="s">
        <v>8313</v>
      </c>
      <c r="L1157" t="s">
        <v>8315</v>
      </c>
      <c r="M1157" t="s">
        <v>7504</v>
      </c>
      <c r="N1157" t="s">
        <v>414</v>
      </c>
    </row>
    <row r="1158" spans="1:14" x14ac:dyDescent="0.25">
      <c r="A1158">
        <v>247004008</v>
      </c>
      <c r="B1158" t="s">
        <v>8286</v>
      </c>
      <c r="C1158" t="s">
        <v>7556</v>
      </c>
      <c r="D1158">
        <v>24701001</v>
      </c>
      <c r="E1158">
        <v>1050201592286</v>
      </c>
      <c r="F1158" t="s">
        <v>8214</v>
      </c>
      <c r="G1158">
        <v>0</v>
      </c>
      <c r="H1158" t="s">
        <v>10488</v>
      </c>
      <c r="I1158" t="s">
        <v>9241</v>
      </c>
      <c r="J1158" t="s">
        <v>10489</v>
      </c>
      <c r="K1158" t="s">
        <v>8313</v>
      </c>
      <c r="L1158" t="s">
        <v>8315</v>
      </c>
      <c r="M1158" t="s">
        <v>7557</v>
      </c>
      <c r="N1158" t="s">
        <v>4849</v>
      </c>
    </row>
    <row r="1159" spans="1:14" x14ac:dyDescent="0.25">
      <c r="A1159">
        <v>247004015</v>
      </c>
      <c r="B1159" t="s">
        <v>7570</v>
      </c>
      <c r="C1159" t="s">
        <v>7571</v>
      </c>
      <c r="D1159">
        <v>24701001</v>
      </c>
      <c r="E1159">
        <v>1050201592297</v>
      </c>
      <c r="F1159" t="s">
        <v>8214</v>
      </c>
      <c r="G1159">
        <v>0</v>
      </c>
      <c r="H1159" t="s">
        <v>10490</v>
      </c>
      <c r="I1159" t="s">
        <v>8399</v>
      </c>
      <c r="J1159" t="s">
        <v>10489</v>
      </c>
      <c r="K1159" t="s">
        <v>8313</v>
      </c>
      <c r="L1159" t="s">
        <v>8315</v>
      </c>
      <c r="M1159" t="s">
        <v>7572</v>
      </c>
      <c r="N1159" t="s">
        <v>7573</v>
      </c>
    </row>
    <row r="1160" spans="1:14" x14ac:dyDescent="0.25">
      <c r="A1160">
        <v>247004054</v>
      </c>
      <c r="B1160" t="s">
        <v>7538</v>
      </c>
      <c r="C1160" t="s">
        <v>7539</v>
      </c>
      <c r="D1160">
        <v>24701001</v>
      </c>
      <c r="E1160">
        <v>1050201592330</v>
      </c>
      <c r="F1160" t="s">
        <v>8214</v>
      </c>
      <c r="G1160">
        <v>0</v>
      </c>
      <c r="H1160" t="s">
        <v>10491</v>
      </c>
      <c r="I1160" t="s">
        <v>8646</v>
      </c>
      <c r="J1160" t="s">
        <v>10489</v>
      </c>
      <c r="K1160" t="s">
        <v>8313</v>
      </c>
      <c r="L1160" t="s">
        <v>8315</v>
      </c>
      <c r="M1160" t="s">
        <v>7540</v>
      </c>
      <c r="N1160" t="s">
        <v>414</v>
      </c>
    </row>
    <row r="1161" spans="1:14" x14ac:dyDescent="0.25">
      <c r="A1161">
        <v>247004061</v>
      </c>
      <c r="B1161" t="s">
        <v>7550</v>
      </c>
      <c r="C1161" t="s">
        <v>7551</v>
      </c>
      <c r="D1161">
        <v>24701001</v>
      </c>
      <c r="E1161">
        <v>1050201592341</v>
      </c>
      <c r="F1161" t="s">
        <v>8214</v>
      </c>
      <c r="G1161">
        <v>0</v>
      </c>
      <c r="H1161" t="s">
        <v>10492</v>
      </c>
      <c r="I1161" t="s">
        <v>10493</v>
      </c>
      <c r="J1161" t="s">
        <v>10489</v>
      </c>
      <c r="K1161" t="s">
        <v>8313</v>
      </c>
      <c r="L1161" t="s">
        <v>8315</v>
      </c>
      <c r="M1161" t="s">
        <v>7552</v>
      </c>
      <c r="N1161" t="s">
        <v>549</v>
      </c>
    </row>
    <row r="1162" spans="1:14" x14ac:dyDescent="0.25">
      <c r="A1162">
        <v>247004103</v>
      </c>
      <c r="B1162" t="s">
        <v>7601</v>
      </c>
      <c r="C1162" t="s">
        <v>7602</v>
      </c>
      <c r="D1162">
        <v>24701001</v>
      </c>
      <c r="E1162">
        <v>1050201592385</v>
      </c>
      <c r="F1162" t="s">
        <v>8214</v>
      </c>
      <c r="G1162">
        <v>0</v>
      </c>
      <c r="H1162" t="s">
        <v>10465</v>
      </c>
      <c r="I1162" t="s">
        <v>10494</v>
      </c>
      <c r="J1162" t="s">
        <v>10489</v>
      </c>
      <c r="K1162" t="s">
        <v>8313</v>
      </c>
      <c r="L1162" t="s">
        <v>8315</v>
      </c>
      <c r="M1162" t="s">
        <v>7603</v>
      </c>
      <c r="N1162" t="s">
        <v>700</v>
      </c>
    </row>
    <row r="1163" spans="1:14" x14ac:dyDescent="0.25">
      <c r="A1163">
        <v>247004128</v>
      </c>
      <c r="B1163" t="s">
        <v>7574</v>
      </c>
      <c r="C1163" t="s">
        <v>7575</v>
      </c>
      <c r="D1163">
        <v>24701001</v>
      </c>
      <c r="E1163">
        <v>1050201592517</v>
      </c>
      <c r="F1163" t="s">
        <v>8214</v>
      </c>
      <c r="G1163">
        <v>0</v>
      </c>
      <c r="H1163" t="s">
        <v>10495</v>
      </c>
      <c r="I1163" t="s">
        <v>8719</v>
      </c>
      <c r="J1163" t="s">
        <v>10496</v>
      </c>
      <c r="K1163" t="s">
        <v>8313</v>
      </c>
      <c r="L1163" t="s">
        <v>8315</v>
      </c>
      <c r="M1163" t="s">
        <v>7576</v>
      </c>
      <c r="N1163" t="s">
        <v>549</v>
      </c>
    </row>
    <row r="1164" spans="1:14" x14ac:dyDescent="0.25">
      <c r="A1164">
        <v>247004142</v>
      </c>
      <c r="B1164" t="s">
        <v>7514</v>
      </c>
      <c r="C1164" t="s">
        <v>7515</v>
      </c>
      <c r="D1164">
        <v>24701001</v>
      </c>
      <c r="E1164">
        <v>1050201592539</v>
      </c>
      <c r="F1164" t="s">
        <v>8214</v>
      </c>
      <c r="G1164">
        <v>0</v>
      </c>
      <c r="H1164" t="s">
        <v>10497</v>
      </c>
      <c r="I1164" t="s">
        <v>8431</v>
      </c>
      <c r="J1164" t="s">
        <v>10496</v>
      </c>
      <c r="K1164" t="s">
        <v>8313</v>
      </c>
      <c r="L1164" t="s">
        <v>8315</v>
      </c>
      <c r="M1164" t="s">
        <v>7516</v>
      </c>
      <c r="N1164" t="s">
        <v>4849</v>
      </c>
    </row>
    <row r="1165" spans="1:14" x14ac:dyDescent="0.25">
      <c r="A1165">
        <v>247004150</v>
      </c>
      <c r="B1165" t="s">
        <v>7580</v>
      </c>
      <c r="C1165" t="s">
        <v>7581</v>
      </c>
      <c r="D1165">
        <v>24701001</v>
      </c>
      <c r="E1165">
        <v>1050201592540</v>
      </c>
      <c r="F1165" t="s">
        <v>8214</v>
      </c>
      <c r="G1165">
        <v>0</v>
      </c>
      <c r="H1165" t="s">
        <v>10498</v>
      </c>
      <c r="I1165" t="s">
        <v>10499</v>
      </c>
      <c r="J1165" t="s">
        <v>10496</v>
      </c>
      <c r="K1165" t="s">
        <v>8313</v>
      </c>
      <c r="L1165" t="s">
        <v>8315</v>
      </c>
      <c r="M1165" t="s">
        <v>7582</v>
      </c>
      <c r="N1165" t="s">
        <v>549</v>
      </c>
    </row>
    <row r="1166" spans="1:14" x14ac:dyDescent="0.25">
      <c r="A1166">
        <v>247004287</v>
      </c>
      <c r="B1166" t="s">
        <v>7488</v>
      </c>
      <c r="C1166" t="s">
        <v>4940</v>
      </c>
      <c r="D1166">
        <v>24701001</v>
      </c>
      <c r="E1166">
        <v>1060247000032</v>
      </c>
      <c r="F1166" t="s">
        <v>8214</v>
      </c>
      <c r="G1166">
        <v>0</v>
      </c>
      <c r="H1166" t="s">
        <v>10500</v>
      </c>
      <c r="I1166" t="s">
        <v>10501</v>
      </c>
      <c r="J1166" t="s">
        <v>8596</v>
      </c>
      <c r="K1166" t="s">
        <v>8313</v>
      </c>
      <c r="L1166" t="s">
        <v>8315</v>
      </c>
      <c r="M1166" t="s">
        <v>7489</v>
      </c>
      <c r="N1166" t="s">
        <v>430</v>
      </c>
    </row>
    <row r="1167" spans="1:14" x14ac:dyDescent="0.25">
      <c r="A1167">
        <v>248001070</v>
      </c>
      <c r="B1167" t="s">
        <v>7604</v>
      </c>
      <c r="C1167" t="s">
        <v>1099</v>
      </c>
      <c r="D1167">
        <v>24801001</v>
      </c>
      <c r="E1167">
        <v>1020202038933</v>
      </c>
      <c r="F1167" t="s">
        <v>8214</v>
      </c>
      <c r="G1167">
        <v>0</v>
      </c>
      <c r="H1167" t="s">
        <v>10502</v>
      </c>
      <c r="I1167" t="s">
        <v>8310</v>
      </c>
      <c r="J1167" t="s">
        <v>10503</v>
      </c>
      <c r="K1167" t="s">
        <v>8313</v>
      </c>
      <c r="L1167" t="s">
        <v>8315</v>
      </c>
      <c r="M1167" t="s">
        <v>7605</v>
      </c>
      <c r="N1167" t="s">
        <v>430</v>
      </c>
    </row>
    <row r="1168" spans="1:14" x14ac:dyDescent="0.25">
      <c r="A1168">
        <v>248001183</v>
      </c>
      <c r="B1168" t="s">
        <v>7621</v>
      </c>
      <c r="C1168" t="s">
        <v>7622</v>
      </c>
      <c r="D1168">
        <v>24801001</v>
      </c>
      <c r="E1168">
        <v>1030202118935</v>
      </c>
      <c r="F1168" t="s">
        <v>8214</v>
      </c>
      <c r="G1168">
        <v>1</v>
      </c>
      <c r="H1168" t="s">
        <v>10504</v>
      </c>
      <c r="I1168" t="s">
        <v>8310</v>
      </c>
      <c r="J1168" t="s">
        <v>10505</v>
      </c>
      <c r="K1168" t="s">
        <v>8313</v>
      </c>
      <c r="L1168" t="s">
        <v>8315</v>
      </c>
      <c r="M1168" t="s">
        <v>7623</v>
      </c>
      <c r="N1168" t="s">
        <v>321</v>
      </c>
    </row>
    <row r="1169" spans="1:14" x14ac:dyDescent="0.25">
      <c r="A1169">
        <v>248001472</v>
      </c>
      <c r="B1169" t="s">
        <v>7682</v>
      </c>
      <c r="C1169" t="s">
        <v>7683</v>
      </c>
      <c r="D1169">
        <v>24801001</v>
      </c>
      <c r="E1169">
        <v>1020202038702</v>
      </c>
      <c r="F1169" t="s">
        <v>8214</v>
      </c>
      <c r="G1169">
        <v>0</v>
      </c>
      <c r="H1169" t="s">
        <v>10506</v>
      </c>
      <c r="I1169" t="s">
        <v>8310</v>
      </c>
      <c r="J1169" t="s">
        <v>10507</v>
      </c>
      <c r="K1169" t="s">
        <v>8313</v>
      </c>
      <c r="L1169" t="s">
        <v>8315</v>
      </c>
      <c r="M1169" t="s">
        <v>7684</v>
      </c>
      <c r="N1169" t="s">
        <v>473</v>
      </c>
    </row>
    <row r="1170" spans="1:14" x14ac:dyDescent="0.25">
      <c r="A1170">
        <v>248001659</v>
      </c>
      <c r="B1170" t="s">
        <v>7606</v>
      </c>
      <c r="C1170" t="s">
        <v>7607</v>
      </c>
      <c r="D1170">
        <v>24801001</v>
      </c>
      <c r="E1170">
        <v>1030202120519</v>
      </c>
      <c r="F1170" t="s">
        <v>8214</v>
      </c>
      <c r="G1170">
        <v>3</v>
      </c>
      <c r="H1170" t="s">
        <v>10508</v>
      </c>
      <c r="I1170" t="s">
        <v>8310</v>
      </c>
      <c r="J1170" t="s">
        <v>10509</v>
      </c>
      <c r="K1170" t="s">
        <v>8313</v>
      </c>
      <c r="L1170" t="s">
        <v>8315</v>
      </c>
      <c r="M1170" t="s">
        <v>7608</v>
      </c>
      <c r="N1170" t="s">
        <v>321</v>
      </c>
    </row>
    <row r="1171" spans="1:14" x14ac:dyDescent="0.25">
      <c r="A1171">
        <v>248002998</v>
      </c>
      <c r="B1171" t="s">
        <v>7648</v>
      </c>
      <c r="C1171" t="s">
        <v>7649</v>
      </c>
      <c r="D1171">
        <v>24801001</v>
      </c>
      <c r="E1171">
        <v>1020202035875</v>
      </c>
      <c r="F1171" t="s">
        <v>8214</v>
      </c>
      <c r="G1171">
        <v>0</v>
      </c>
      <c r="H1171" t="s">
        <v>10510</v>
      </c>
      <c r="I1171" t="s">
        <v>8310</v>
      </c>
      <c r="J1171" t="s">
        <v>10511</v>
      </c>
      <c r="K1171" t="s">
        <v>8313</v>
      </c>
      <c r="L1171" t="s">
        <v>8315</v>
      </c>
      <c r="M1171" t="s">
        <v>7650</v>
      </c>
      <c r="N1171" t="s">
        <v>321</v>
      </c>
    </row>
    <row r="1172" spans="1:14" x14ac:dyDescent="0.25">
      <c r="A1172">
        <v>248003053</v>
      </c>
      <c r="B1172" t="s">
        <v>7618</v>
      </c>
      <c r="C1172" t="s">
        <v>7619</v>
      </c>
      <c r="D1172">
        <v>24801001</v>
      </c>
      <c r="E1172">
        <v>1020202037217</v>
      </c>
      <c r="F1172" t="s">
        <v>8214</v>
      </c>
      <c r="G1172">
        <v>4</v>
      </c>
      <c r="H1172" t="s">
        <v>10512</v>
      </c>
      <c r="I1172" t="s">
        <v>8310</v>
      </c>
      <c r="J1172" t="s">
        <v>10513</v>
      </c>
      <c r="K1172" t="s">
        <v>8313</v>
      </c>
      <c r="L1172" t="s">
        <v>8315</v>
      </c>
      <c r="M1172" t="s">
        <v>7620</v>
      </c>
      <c r="N1172" t="s">
        <v>321</v>
      </c>
    </row>
    <row r="1173" spans="1:14" x14ac:dyDescent="0.25">
      <c r="A1173">
        <v>248003060</v>
      </c>
      <c r="B1173" t="s">
        <v>7630</v>
      </c>
      <c r="C1173" t="s">
        <v>7631</v>
      </c>
      <c r="D1173">
        <v>24801001</v>
      </c>
      <c r="E1173">
        <v>1030202118781</v>
      </c>
      <c r="F1173" t="s">
        <v>8214</v>
      </c>
      <c r="G1173">
        <v>2</v>
      </c>
      <c r="H1173" t="s">
        <v>10514</v>
      </c>
      <c r="I1173" t="s">
        <v>8310</v>
      </c>
      <c r="J1173" t="s">
        <v>10515</v>
      </c>
      <c r="K1173" t="s">
        <v>8313</v>
      </c>
      <c r="L1173" t="s">
        <v>8315</v>
      </c>
      <c r="M1173" t="s">
        <v>7632</v>
      </c>
      <c r="N1173" t="s">
        <v>566</v>
      </c>
    </row>
    <row r="1174" spans="1:14" x14ac:dyDescent="0.25">
      <c r="A1174">
        <v>248003078</v>
      </c>
      <c r="B1174" t="s">
        <v>7688</v>
      </c>
      <c r="C1174" t="s">
        <v>7689</v>
      </c>
      <c r="D1174">
        <v>24801001</v>
      </c>
      <c r="E1174">
        <v>1020202038471</v>
      </c>
      <c r="F1174" t="s">
        <v>8214</v>
      </c>
      <c r="G1174">
        <v>2</v>
      </c>
      <c r="H1174" t="s">
        <v>10516</v>
      </c>
      <c r="I1174" t="s">
        <v>8310</v>
      </c>
      <c r="J1174" t="s">
        <v>10517</v>
      </c>
      <c r="K1174" t="s">
        <v>8313</v>
      </c>
      <c r="L1174" t="s">
        <v>8315</v>
      </c>
      <c r="M1174" t="s">
        <v>7690</v>
      </c>
      <c r="N1174" t="s">
        <v>321</v>
      </c>
    </row>
    <row r="1175" spans="1:14" x14ac:dyDescent="0.25">
      <c r="A1175">
        <v>248003092</v>
      </c>
      <c r="B1175" t="s">
        <v>7657</v>
      </c>
      <c r="C1175" t="s">
        <v>7658</v>
      </c>
      <c r="D1175">
        <v>24801001</v>
      </c>
      <c r="E1175">
        <v>1030202121190</v>
      </c>
      <c r="F1175" t="s">
        <v>8214</v>
      </c>
      <c r="G1175">
        <v>2</v>
      </c>
      <c r="H1175" t="s">
        <v>10518</v>
      </c>
      <c r="I1175" t="s">
        <v>8310</v>
      </c>
      <c r="J1175" t="s">
        <v>8342</v>
      </c>
      <c r="K1175" t="s">
        <v>8313</v>
      </c>
      <c r="L1175" t="s">
        <v>8315</v>
      </c>
      <c r="M1175" t="s">
        <v>7659</v>
      </c>
      <c r="N1175" t="s">
        <v>566</v>
      </c>
    </row>
    <row r="1176" spans="1:14" x14ac:dyDescent="0.25">
      <c r="A1176">
        <v>248003110</v>
      </c>
      <c r="B1176" t="s">
        <v>7624</v>
      </c>
      <c r="C1176" t="s">
        <v>7625</v>
      </c>
      <c r="D1176">
        <v>24801001</v>
      </c>
      <c r="E1176">
        <v>1020202039494</v>
      </c>
      <c r="F1176" t="s">
        <v>8214</v>
      </c>
      <c r="G1176">
        <v>0</v>
      </c>
      <c r="H1176" t="s">
        <v>10519</v>
      </c>
      <c r="I1176" t="s">
        <v>8310</v>
      </c>
      <c r="J1176" t="s">
        <v>10520</v>
      </c>
      <c r="K1176" t="s">
        <v>8313</v>
      </c>
      <c r="L1176" t="s">
        <v>8315</v>
      </c>
      <c r="M1176" t="s">
        <v>7626</v>
      </c>
      <c r="N1176" t="s">
        <v>566</v>
      </c>
    </row>
    <row r="1177" spans="1:14" x14ac:dyDescent="0.25">
      <c r="A1177">
        <v>248003180</v>
      </c>
      <c r="B1177" t="s">
        <v>7694</v>
      </c>
      <c r="C1177" t="s">
        <v>7695</v>
      </c>
      <c r="D1177">
        <v>24801001</v>
      </c>
      <c r="E1177">
        <v>1020202038669</v>
      </c>
      <c r="F1177" t="s">
        <v>8214</v>
      </c>
      <c r="G1177">
        <v>0</v>
      </c>
      <c r="H1177" t="s">
        <v>10521</v>
      </c>
      <c r="I1177" t="s">
        <v>8310</v>
      </c>
      <c r="J1177" t="s">
        <v>10522</v>
      </c>
      <c r="K1177" t="s">
        <v>8313</v>
      </c>
      <c r="L1177" t="s">
        <v>8315</v>
      </c>
      <c r="M1177" t="s">
        <v>7696</v>
      </c>
      <c r="N1177" t="s">
        <v>414</v>
      </c>
    </row>
    <row r="1178" spans="1:14" x14ac:dyDescent="0.25">
      <c r="A1178">
        <v>248003208</v>
      </c>
      <c r="B1178" t="s">
        <v>7654</v>
      </c>
      <c r="C1178" t="s">
        <v>7655</v>
      </c>
      <c r="D1178">
        <v>24801001</v>
      </c>
      <c r="E1178">
        <v>1030202121234</v>
      </c>
      <c r="F1178" t="s">
        <v>8214</v>
      </c>
      <c r="G1178">
        <v>3</v>
      </c>
      <c r="H1178" t="s">
        <v>10523</v>
      </c>
      <c r="I1178" t="s">
        <v>8687</v>
      </c>
      <c r="J1178" t="s">
        <v>10524</v>
      </c>
      <c r="K1178" t="s">
        <v>8313</v>
      </c>
      <c r="L1178" t="s">
        <v>8839</v>
      </c>
      <c r="M1178" t="s">
        <v>7656</v>
      </c>
      <c r="N1178" t="s">
        <v>321</v>
      </c>
    </row>
    <row r="1179" spans="1:14" x14ac:dyDescent="0.25">
      <c r="A1179">
        <v>248003279</v>
      </c>
      <c r="B1179" t="s">
        <v>7660</v>
      </c>
      <c r="C1179" t="s">
        <v>7661</v>
      </c>
      <c r="D1179">
        <v>24801001</v>
      </c>
      <c r="E1179">
        <v>1020202039461</v>
      </c>
      <c r="F1179" t="s">
        <v>8214</v>
      </c>
      <c r="G1179">
        <v>0</v>
      </c>
      <c r="H1179" t="s">
        <v>10525</v>
      </c>
      <c r="I1179" t="s">
        <v>8310</v>
      </c>
      <c r="J1179" t="s">
        <v>10526</v>
      </c>
      <c r="K1179" t="s">
        <v>8313</v>
      </c>
      <c r="L1179" t="s">
        <v>8315</v>
      </c>
      <c r="M1179" t="s">
        <v>7662</v>
      </c>
      <c r="N1179" t="s">
        <v>566</v>
      </c>
    </row>
    <row r="1180" spans="1:14" x14ac:dyDescent="0.25">
      <c r="A1180">
        <v>248003310</v>
      </c>
      <c r="B1180" t="s">
        <v>7633</v>
      </c>
      <c r="C1180" t="s">
        <v>7634</v>
      </c>
      <c r="D1180">
        <v>24801001</v>
      </c>
      <c r="E1180">
        <v>1020202039274</v>
      </c>
      <c r="F1180" t="s">
        <v>8214</v>
      </c>
      <c r="G1180">
        <v>0</v>
      </c>
      <c r="H1180" t="s">
        <v>10527</v>
      </c>
      <c r="I1180" t="s">
        <v>10528</v>
      </c>
      <c r="J1180" t="s">
        <v>10529</v>
      </c>
      <c r="K1180" t="s">
        <v>10528</v>
      </c>
      <c r="L1180" t="s">
        <v>8416</v>
      </c>
      <c r="M1180" t="s">
        <v>7635</v>
      </c>
      <c r="N1180" t="s">
        <v>414</v>
      </c>
    </row>
    <row r="1181" spans="1:14" x14ac:dyDescent="0.25">
      <c r="A1181">
        <v>248003328</v>
      </c>
      <c r="B1181" t="s">
        <v>7636</v>
      </c>
      <c r="C1181" t="s">
        <v>7637</v>
      </c>
      <c r="D1181">
        <v>24801001</v>
      </c>
      <c r="E1181">
        <v>1020202038394</v>
      </c>
      <c r="F1181" t="s">
        <v>8214</v>
      </c>
      <c r="G1181">
        <v>0</v>
      </c>
      <c r="H1181" t="s">
        <v>10530</v>
      </c>
      <c r="I1181" t="s">
        <v>8310</v>
      </c>
      <c r="J1181" t="s">
        <v>9516</v>
      </c>
      <c r="K1181" t="s">
        <v>8313</v>
      </c>
      <c r="L1181" t="s">
        <v>8315</v>
      </c>
      <c r="M1181" t="s">
        <v>7638</v>
      </c>
      <c r="N1181" t="s">
        <v>325</v>
      </c>
    </row>
    <row r="1182" spans="1:14" x14ac:dyDescent="0.25">
      <c r="A1182">
        <v>248003367</v>
      </c>
      <c r="B1182" t="s">
        <v>7663</v>
      </c>
      <c r="C1182" t="s">
        <v>7664</v>
      </c>
      <c r="D1182">
        <v>24801001</v>
      </c>
      <c r="E1182">
        <v>1020202039483</v>
      </c>
      <c r="F1182" t="s">
        <v>8214</v>
      </c>
      <c r="G1182">
        <v>0</v>
      </c>
      <c r="H1182" t="s">
        <v>10525</v>
      </c>
      <c r="I1182" t="s">
        <v>8310</v>
      </c>
      <c r="J1182" t="s">
        <v>10531</v>
      </c>
      <c r="K1182" t="s">
        <v>8313</v>
      </c>
      <c r="L1182" t="s">
        <v>8315</v>
      </c>
      <c r="M1182" t="s">
        <v>7665</v>
      </c>
      <c r="N1182" t="s">
        <v>7666</v>
      </c>
    </row>
    <row r="1183" spans="1:14" x14ac:dyDescent="0.25">
      <c r="A1183">
        <v>248003374</v>
      </c>
      <c r="B1183" t="s">
        <v>6322</v>
      </c>
      <c r="C1183" t="s">
        <v>6323</v>
      </c>
      <c r="D1183">
        <v>24801001</v>
      </c>
      <c r="E1183">
        <v>1020202038449</v>
      </c>
      <c r="F1183" t="s">
        <v>8214</v>
      </c>
      <c r="G1183">
        <v>3</v>
      </c>
      <c r="H1183" t="s">
        <v>10532</v>
      </c>
      <c r="I1183" t="s">
        <v>8310</v>
      </c>
      <c r="J1183" t="s">
        <v>10533</v>
      </c>
      <c r="K1183" t="s">
        <v>8313</v>
      </c>
      <c r="L1183" t="s">
        <v>8315</v>
      </c>
      <c r="M1183" t="s">
        <v>6324</v>
      </c>
      <c r="N1183" t="s">
        <v>321</v>
      </c>
    </row>
    <row r="1184" spans="1:14" x14ac:dyDescent="0.25">
      <c r="A1184">
        <v>248003381</v>
      </c>
      <c r="B1184" t="s">
        <v>7685</v>
      </c>
      <c r="C1184" t="s">
        <v>7686</v>
      </c>
      <c r="D1184">
        <v>24801001</v>
      </c>
      <c r="E1184">
        <v>1020202038504</v>
      </c>
      <c r="F1184" t="s">
        <v>8214</v>
      </c>
      <c r="G1184">
        <v>0</v>
      </c>
      <c r="H1184" t="s">
        <v>10534</v>
      </c>
      <c r="I1184" t="s">
        <v>8310</v>
      </c>
      <c r="J1184" t="s">
        <v>8385</v>
      </c>
      <c r="K1184" t="s">
        <v>8313</v>
      </c>
      <c r="L1184" t="s">
        <v>8315</v>
      </c>
      <c r="M1184" t="s">
        <v>7687</v>
      </c>
      <c r="N1184" t="s">
        <v>1825</v>
      </c>
    </row>
    <row r="1185" spans="1:14" x14ac:dyDescent="0.25">
      <c r="A1185">
        <v>248003399</v>
      </c>
      <c r="B1185" t="s">
        <v>6331</v>
      </c>
      <c r="C1185" t="s">
        <v>6332</v>
      </c>
      <c r="D1185">
        <v>24801001</v>
      </c>
      <c r="E1185">
        <v>1020202039065</v>
      </c>
      <c r="F1185" t="s">
        <v>8214</v>
      </c>
      <c r="G1185">
        <v>0</v>
      </c>
      <c r="H1185" t="s">
        <v>10535</v>
      </c>
      <c r="I1185" t="s">
        <v>8310</v>
      </c>
      <c r="J1185" t="s">
        <v>10536</v>
      </c>
      <c r="K1185" t="s">
        <v>8313</v>
      </c>
      <c r="L1185" t="s">
        <v>8315</v>
      </c>
      <c r="M1185" t="s">
        <v>6333</v>
      </c>
      <c r="N1185" t="s">
        <v>700</v>
      </c>
    </row>
    <row r="1186" spans="1:14" x14ac:dyDescent="0.25">
      <c r="A1186">
        <v>248003409</v>
      </c>
      <c r="B1186" t="s">
        <v>7612</v>
      </c>
      <c r="C1186" t="s">
        <v>7613</v>
      </c>
      <c r="D1186">
        <v>24801001</v>
      </c>
      <c r="E1186">
        <v>1030202121256</v>
      </c>
      <c r="F1186" t="s">
        <v>8214</v>
      </c>
      <c r="G1186">
        <v>0</v>
      </c>
      <c r="H1186" t="s">
        <v>10537</v>
      </c>
      <c r="I1186" t="s">
        <v>8310</v>
      </c>
      <c r="J1186" t="s">
        <v>10538</v>
      </c>
      <c r="K1186" t="s">
        <v>8313</v>
      </c>
      <c r="L1186" t="s">
        <v>8315</v>
      </c>
      <c r="M1186" t="s">
        <v>7614</v>
      </c>
      <c r="N1186" t="s">
        <v>1825</v>
      </c>
    </row>
    <row r="1187" spans="1:14" x14ac:dyDescent="0.25">
      <c r="A1187">
        <v>248003416</v>
      </c>
      <c r="B1187" t="s">
        <v>7679</v>
      </c>
      <c r="C1187" t="s">
        <v>7680</v>
      </c>
      <c r="D1187">
        <v>24801001</v>
      </c>
      <c r="E1187">
        <v>1020202035754</v>
      </c>
      <c r="F1187" t="s">
        <v>8214</v>
      </c>
      <c r="G1187">
        <v>0</v>
      </c>
      <c r="H1187" t="s">
        <v>10539</v>
      </c>
      <c r="I1187" t="s">
        <v>8630</v>
      </c>
      <c r="J1187" t="s">
        <v>9497</v>
      </c>
      <c r="K1187" t="s">
        <v>8313</v>
      </c>
      <c r="L1187" t="s">
        <v>8315</v>
      </c>
      <c r="M1187" t="s">
        <v>7681</v>
      </c>
      <c r="N1187" t="s">
        <v>921</v>
      </c>
    </row>
    <row r="1188" spans="1:14" x14ac:dyDescent="0.25">
      <c r="A1188">
        <v>248003455</v>
      </c>
      <c r="B1188" t="s">
        <v>7676</v>
      </c>
      <c r="C1188" t="s">
        <v>7677</v>
      </c>
      <c r="D1188">
        <v>24801001</v>
      </c>
      <c r="E1188">
        <v>1020202037987</v>
      </c>
      <c r="F1188" t="s">
        <v>8214</v>
      </c>
      <c r="G1188">
        <v>0</v>
      </c>
      <c r="H1188" t="s">
        <v>10540</v>
      </c>
      <c r="I1188" t="s">
        <v>8310</v>
      </c>
      <c r="J1188" t="s">
        <v>9497</v>
      </c>
      <c r="K1188" t="s">
        <v>8313</v>
      </c>
      <c r="L1188" t="s">
        <v>8315</v>
      </c>
      <c r="M1188" t="s">
        <v>7678</v>
      </c>
      <c r="N1188" t="s">
        <v>414</v>
      </c>
    </row>
    <row r="1189" spans="1:14" x14ac:dyDescent="0.25">
      <c r="A1189">
        <v>248003494</v>
      </c>
      <c r="B1189" t="s">
        <v>7627</v>
      </c>
      <c r="C1189" t="s">
        <v>7628</v>
      </c>
      <c r="D1189">
        <v>24801001</v>
      </c>
      <c r="E1189">
        <v>1030202120288</v>
      </c>
      <c r="F1189" t="s">
        <v>8214</v>
      </c>
      <c r="G1189">
        <v>0</v>
      </c>
      <c r="H1189" t="s">
        <v>10541</v>
      </c>
      <c r="I1189" t="s">
        <v>8310</v>
      </c>
      <c r="J1189" t="s">
        <v>10191</v>
      </c>
      <c r="K1189" t="s">
        <v>8313</v>
      </c>
      <c r="L1189" t="s">
        <v>8315</v>
      </c>
      <c r="M1189" t="s">
        <v>7629</v>
      </c>
      <c r="N1189" t="s">
        <v>700</v>
      </c>
    </row>
    <row r="1190" spans="1:14" x14ac:dyDescent="0.25">
      <c r="A1190">
        <v>248003529</v>
      </c>
      <c r="B1190" t="s">
        <v>7697</v>
      </c>
      <c r="C1190" t="s">
        <v>7698</v>
      </c>
      <c r="D1190">
        <v>24801001</v>
      </c>
      <c r="E1190">
        <v>1020202039505</v>
      </c>
      <c r="F1190" t="s">
        <v>8214</v>
      </c>
      <c r="G1190">
        <v>2</v>
      </c>
      <c r="H1190" t="s">
        <v>10542</v>
      </c>
      <c r="I1190" t="s">
        <v>8310</v>
      </c>
      <c r="J1190" t="s">
        <v>10543</v>
      </c>
      <c r="K1190" t="s">
        <v>8313</v>
      </c>
      <c r="L1190" t="s">
        <v>8315</v>
      </c>
      <c r="M1190" t="s">
        <v>7699</v>
      </c>
      <c r="N1190" t="s">
        <v>321</v>
      </c>
    </row>
    <row r="1191" spans="1:14" x14ac:dyDescent="0.25">
      <c r="A1191">
        <v>248003543</v>
      </c>
      <c r="B1191" t="s">
        <v>7670</v>
      </c>
      <c r="C1191" t="s">
        <v>7671</v>
      </c>
      <c r="D1191">
        <v>24801001</v>
      </c>
      <c r="E1191">
        <v>1020202038493</v>
      </c>
      <c r="F1191" t="s">
        <v>8214</v>
      </c>
      <c r="G1191">
        <v>0</v>
      </c>
      <c r="H1191" t="s">
        <v>10544</v>
      </c>
      <c r="I1191" t="s">
        <v>8553</v>
      </c>
      <c r="J1191" t="s">
        <v>10545</v>
      </c>
      <c r="K1191" t="s">
        <v>10546</v>
      </c>
      <c r="L1191" t="s">
        <v>8416</v>
      </c>
      <c r="M1191" t="s">
        <v>7672</v>
      </c>
      <c r="N1191" t="s">
        <v>414</v>
      </c>
    </row>
    <row r="1192" spans="1:14" x14ac:dyDescent="0.25">
      <c r="A1192">
        <v>248003550</v>
      </c>
      <c r="B1192" t="s">
        <v>7346</v>
      </c>
      <c r="C1192" t="s">
        <v>7347</v>
      </c>
      <c r="D1192">
        <v>24801001</v>
      </c>
      <c r="E1192">
        <v>1020202036690</v>
      </c>
      <c r="F1192" t="s">
        <v>8214</v>
      </c>
      <c r="G1192">
        <v>0</v>
      </c>
      <c r="H1192" t="s">
        <v>10547</v>
      </c>
      <c r="I1192" t="s">
        <v>8310</v>
      </c>
      <c r="J1192" t="s">
        <v>10548</v>
      </c>
      <c r="K1192" t="s">
        <v>8313</v>
      </c>
      <c r="L1192" t="s">
        <v>8315</v>
      </c>
      <c r="M1192" t="s">
        <v>7348</v>
      </c>
      <c r="N1192" t="s">
        <v>921</v>
      </c>
    </row>
    <row r="1193" spans="1:14" x14ac:dyDescent="0.25">
      <c r="A1193">
        <v>248003575</v>
      </c>
      <c r="B1193" t="s">
        <v>7639</v>
      </c>
      <c r="C1193" t="s">
        <v>7640</v>
      </c>
      <c r="D1193">
        <v>24801001</v>
      </c>
      <c r="E1193">
        <v>1030202118540</v>
      </c>
      <c r="F1193" t="s">
        <v>8214</v>
      </c>
      <c r="G1193">
        <v>0</v>
      </c>
      <c r="H1193" t="s">
        <v>10549</v>
      </c>
      <c r="I1193" t="s">
        <v>8310</v>
      </c>
      <c r="J1193" t="s">
        <v>10550</v>
      </c>
      <c r="K1193" t="s">
        <v>8313</v>
      </c>
      <c r="L1193" t="s">
        <v>8315</v>
      </c>
      <c r="M1193" t="s">
        <v>7641</v>
      </c>
      <c r="N1193" t="s">
        <v>414</v>
      </c>
    </row>
    <row r="1194" spans="1:14" x14ac:dyDescent="0.25">
      <c r="A1194">
        <v>248003582</v>
      </c>
      <c r="B1194" t="s">
        <v>7691</v>
      </c>
      <c r="C1194" t="s">
        <v>7692</v>
      </c>
      <c r="D1194">
        <v>24801001</v>
      </c>
      <c r="E1194">
        <v>1020202036700</v>
      </c>
      <c r="F1194" t="s">
        <v>8214</v>
      </c>
      <c r="G1194">
        <v>6</v>
      </c>
      <c r="H1194" t="s">
        <v>10551</v>
      </c>
      <c r="I1194" t="s">
        <v>8630</v>
      </c>
      <c r="J1194" t="s">
        <v>10552</v>
      </c>
      <c r="K1194" t="s">
        <v>8313</v>
      </c>
      <c r="L1194" t="s">
        <v>8315</v>
      </c>
      <c r="M1194" t="s">
        <v>7693</v>
      </c>
      <c r="N1194" t="s">
        <v>321</v>
      </c>
    </row>
    <row r="1195" spans="1:14" x14ac:dyDescent="0.25">
      <c r="A1195">
        <v>248003590</v>
      </c>
      <c r="B1195" t="s">
        <v>7667</v>
      </c>
      <c r="C1195" t="s">
        <v>7668</v>
      </c>
      <c r="D1195">
        <v>24801001</v>
      </c>
      <c r="E1195">
        <v>1030202121267</v>
      </c>
      <c r="F1195" t="s">
        <v>8214</v>
      </c>
      <c r="G1195">
        <v>0</v>
      </c>
      <c r="H1195" t="s">
        <v>10553</v>
      </c>
      <c r="I1195" t="s">
        <v>8310</v>
      </c>
      <c r="J1195" t="s">
        <v>10554</v>
      </c>
      <c r="K1195" t="s">
        <v>8313</v>
      </c>
      <c r="L1195" t="s">
        <v>8315</v>
      </c>
      <c r="M1195" t="s">
        <v>7669</v>
      </c>
      <c r="N1195" t="s">
        <v>566</v>
      </c>
    </row>
    <row r="1196" spans="1:14" x14ac:dyDescent="0.25">
      <c r="A1196">
        <v>248003649</v>
      </c>
      <c r="B1196" t="s">
        <v>7645</v>
      </c>
      <c r="C1196" t="s">
        <v>7646</v>
      </c>
      <c r="D1196">
        <v>24801001</v>
      </c>
      <c r="E1196">
        <v>1030202120332</v>
      </c>
      <c r="F1196" t="s">
        <v>8214</v>
      </c>
      <c r="G1196">
        <v>4</v>
      </c>
      <c r="H1196" t="s">
        <v>10555</v>
      </c>
      <c r="I1196" t="s">
        <v>8687</v>
      </c>
      <c r="J1196" t="s">
        <v>10556</v>
      </c>
      <c r="K1196" t="s">
        <v>8313</v>
      </c>
      <c r="L1196" t="s">
        <v>8315</v>
      </c>
      <c r="M1196" t="s">
        <v>7647</v>
      </c>
      <c r="N1196" t="s">
        <v>473</v>
      </c>
    </row>
    <row r="1197" spans="1:14" x14ac:dyDescent="0.25">
      <c r="A1197">
        <v>248003720</v>
      </c>
      <c r="B1197" t="s">
        <v>7673</v>
      </c>
      <c r="C1197" t="s">
        <v>7674</v>
      </c>
      <c r="D1197">
        <v>24801001</v>
      </c>
      <c r="E1197">
        <v>1020202037415</v>
      </c>
      <c r="F1197" t="s">
        <v>8214</v>
      </c>
      <c r="G1197">
        <v>4</v>
      </c>
      <c r="H1197" t="s">
        <v>10540</v>
      </c>
      <c r="I1197" t="s">
        <v>8310</v>
      </c>
      <c r="J1197" t="s">
        <v>8830</v>
      </c>
      <c r="K1197" t="s">
        <v>8313</v>
      </c>
      <c r="L1197" t="s">
        <v>8315</v>
      </c>
      <c r="M1197" t="s">
        <v>7675</v>
      </c>
      <c r="N1197" t="s">
        <v>321</v>
      </c>
    </row>
    <row r="1198" spans="1:14" x14ac:dyDescent="0.25">
      <c r="A1198">
        <v>248003960</v>
      </c>
      <c r="B1198" t="s">
        <v>7615</v>
      </c>
      <c r="C1198" t="s">
        <v>7616</v>
      </c>
      <c r="D1198">
        <v>24801001</v>
      </c>
      <c r="E1198">
        <v>1020202037162</v>
      </c>
      <c r="F1198" t="s">
        <v>8214</v>
      </c>
      <c r="G1198">
        <v>0</v>
      </c>
      <c r="H1198" t="s">
        <v>10557</v>
      </c>
      <c r="I1198" t="s">
        <v>8310</v>
      </c>
      <c r="J1198" t="s">
        <v>10558</v>
      </c>
      <c r="K1198" t="s">
        <v>8313</v>
      </c>
      <c r="L1198" t="s">
        <v>8315</v>
      </c>
      <c r="M1198" t="s">
        <v>7617</v>
      </c>
      <c r="N1198" t="s">
        <v>921</v>
      </c>
    </row>
    <row r="1199" spans="1:14" x14ac:dyDescent="0.25">
      <c r="A1199">
        <v>248004610</v>
      </c>
      <c r="B1199" t="s">
        <v>7651</v>
      </c>
      <c r="C1199" t="s">
        <v>7652</v>
      </c>
      <c r="D1199">
        <v>24801001</v>
      </c>
      <c r="E1199">
        <v>1020202038966</v>
      </c>
      <c r="F1199" t="s">
        <v>8214</v>
      </c>
      <c r="G1199">
        <v>0</v>
      </c>
      <c r="H1199" t="s">
        <v>10559</v>
      </c>
      <c r="I1199" t="s">
        <v>8310</v>
      </c>
      <c r="J1199" t="s">
        <v>9737</v>
      </c>
      <c r="K1199" t="s">
        <v>8313</v>
      </c>
      <c r="L1199" t="s">
        <v>8315</v>
      </c>
      <c r="M1199" t="s">
        <v>7653</v>
      </c>
      <c r="N1199" t="s">
        <v>414</v>
      </c>
    </row>
    <row r="1200" spans="1:14" x14ac:dyDescent="0.25">
      <c r="A1200">
        <v>248004794</v>
      </c>
      <c r="B1200" t="s">
        <v>7940</v>
      </c>
      <c r="C1200" t="s">
        <v>7941</v>
      </c>
      <c r="D1200">
        <v>24801001</v>
      </c>
      <c r="E1200">
        <v>1030202126492</v>
      </c>
      <c r="F1200" t="s">
        <v>8214</v>
      </c>
      <c r="G1200">
        <v>0</v>
      </c>
      <c r="H1200" t="s">
        <v>10560</v>
      </c>
      <c r="I1200" t="s">
        <v>8310</v>
      </c>
      <c r="J1200" t="s">
        <v>10561</v>
      </c>
      <c r="K1200" t="s">
        <v>8313</v>
      </c>
      <c r="L1200" t="s">
        <v>8315</v>
      </c>
      <c r="M1200" t="s">
        <v>7942</v>
      </c>
      <c r="N1200" t="s">
        <v>321</v>
      </c>
    </row>
    <row r="1201" spans="1:14" x14ac:dyDescent="0.25">
      <c r="A1201">
        <v>248005854</v>
      </c>
      <c r="B1201" t="s">
        <v>6325</v>
      </c>
      <c r="C1201" t="s">
        <v>6326</v>
      </c>
      <c r="D1201">
        <v>24801001</v>
      </c>
      <c r="E1201">
        <v>1070267000726</v>
      </c>
      <c r="F1201" t="s">
        <v>8214</v>
      </c>
      <c r="G1201">
        <v>0</v>
      </c>
      <c r="H1201" t="s">
        <v>10562</v>
      </c>
      <c r="I1201" t="s">
        <v>8310</v>
      </c>
      <c r="J1201" t="s">
        <v>10563</v>
      </c>
      <c r="K1201" t="s">
        <v>8313</v>
      </c>
      <c r="L1201" t="s">
        <v>8315</v>
      </c>
      <c r="M1201" t="s">
        <v>6327</v>
      </c>
      <c r="N1201" t="s">
        <v>321</v>
      </c>
    </row>
    <row r="1202" spans="1:14" x14ac:dyDescent="0.25">
      <c r="A1202">
        <v>248005879</v>
      </c>
      <c r="B1202" t="s">
        <v>7609</v>
      </c>
      <c r="C1202" t="s">
        <v>7610</v>
      </c>
      <c r="D1202">
        <v>24801001</v>
      </c>
      <c r="E1202">
        <v>1070267000870</v>
      </c>
      <c r="F1202" t="s">
        <v>8214</v>
      </c>
      <c r="G1202">
        <v>2</v>
      </c>
      <c r="H1202" t="s">
        <v>10564</v>
      </c>
      <c r="I1202" t="s">
        <v>8310</v>
      </c>
      <c r="J1202" t="s">
        <v>10565</v>
      </c>
      <c r="K1202" t="s">
        <v>8313</v>
      </c>
      <c r="L1202" t="s">
        <v>8315</v>
      </c>
      <c r="M1202" t="s">
        <v>7611</v>
      </c>
      <c r="N1202" t="s">
        <v>321</v>
      </c>
    </row>
    <row r="1203" spans="1:14" x14ac:dyDescent="0.25">
      <c r="A1203">
        <v>248007900</v>
      </c>
      <c r="B1203" t="s">
        <v>6328</v>
      </c>
      <c r="C1203" t="s">
        <v>6329</v>
      </c>
      <c r="D1203">
        <v>24801001</v>
      </c>
      <c r="E1203">
        <v>1120280050945</v>
      </c>
      <c r="F1203" t="s">
        <v>8214</v>
      </c>
      <c r="G1203">
        <v>0</v>
      </c>
      <c r="H1203" t="s">
        <v>10566</v>
      </c>
      <c r="I1203" t="s">
        <v>8310</v>
      </c>
      <c r="J1203" t="s">
        <v>10567</v>
      </c>
      <c r="K1203" t="s">
        <v>8313</v>
      </c>
      <c r="L1203" t="s">
        <v>8315</v>
      </c>
      <c r="M1203" t="s">
        <v>6330</v>
      </c>
      <c r="N1203" t="s">
        <v>414</v>
      </c>
    </row>
    <row r="1204" spans="1:14" x14ac:dyDescent="0.25">
      <c r="A1204">
        <v>248008647</v>
      </c>
      <c r="B1204" t="s">
        <v>7642</v>
      </c>
      <c r="C1204" t="s">
        <v>7643</v>
      </c>
      <c r="D1204">
        <v>24801001</v>
      </c>
      <c r="E1204">
        <v>1200200049488</v>
      </c>
      <c r="F1204" t="s">
        <v>8214</v>
      </c>
      <c r="G1204">
        <v>0</v>
      </c>
      <c r="H1204" t="s">
        <v>10568</v>
      </c>
      <c r="I1204" t="s">
        <v>8310</v>
      </c>
      <c r="J1204" t="s">
        <v>10569</v>
      </c>
      <c r="K1204" t="s">
        <v>8313</v>
      </c>
      <c r="L1204" t="s">
        <v>8315</v>
      </c>
      <c r="M1204" t="s">
        <v>7644</v>
      </c>
      <c r="N1204" t="s">
        <v>321</v>
      </c>
    </row>
    <row r="1205" spans="1:14" x14ac:dyDescent="0.25">
      <c r="A1205">
        <v>249001066</v>
      </c>
      <c r="B1205" t="s">
        <v>7706</v>
      </c>
      <c r="C1205" t="s">
        <v>7707</v>
      </c>
      <c r="D1205">
        <v>24901001</v>
      </c>
      <c r="E1205">
        <v>1020201384610</v>
      </c>
      <c r="F1205" t="s">
        <v>8214</v>
      </c>
      <c r="G1205">
        <v>0</v>
      </c>
      <c r="H1205" t="s">
        <v>10570</v>
      </c>
      <c r="I1205" t="s">
        <v>8882</v>
      </c>
      <c r="J1205" t="s">
        <v>10571</v>
      </c>
      <c r="K1205" t="s">
        <v>8313</v>
      </c>
      <c r="L1205" t="s">
        <v>8315</v>
      </c>
      <c r="M1205" t="s">
        <v>8287</v>
      </c>
      <c r="N1205" t="s">
        <v>2676</v>
      </c>
    </row>
    <row r="1206" spans="1:14" x14ac:dyDescent="0.25">
      <c r="A1206">
        <v>249003120</v>
      </c>
      <c r="B1206" t="s">
        <v>7753</v>
      </c>
      <c r="C1206" t="s">
        <v>7754</v>
      </c>
      <c r="D1206">
        <v>24901001</v>
      </c>
      <c r="E1206">
        <v>1020201383377</v>
      </c>
      <c r="F1206" t="s">
        <v>8214</v>
      </c>
      <c r="G1206">
        <v>1</v>
      </c>
      <c r="H1206" t="s">
        <v>10572</v>
      </c>
      <c r="I1206" t="s">
        <v>9536</v>
      </c>
      <c r="J1206" t="s">
        <v>10573</v>
      </c>
      <c r="K1206" t="s">
        <v>8313</v>
      </c>
      <c r="L1206" t="s">
        <v>8315</v>
      </c>
      <c r="M1206" t="s">
        <v>7755</v>
      </c>
      <c r="N1206" t="s">
        <v>321</v>
      </c>
    </row>
    <row r="1207" spans="1:14" x14ac:dyDescent="0.25">
      <c r="A1207">
        <v>249003137</v>
      </c>
      <c r="B1207" t="s">
        <v>7774</v>
      </c>
      <c r="C1207" t="s">
        <v>7775</v>
      </c>
      <c r="D1207">
        <v>24901001</v>
      </c>
      <c r="E1207">
        <v>1020201383322</v>
      </c>
      <c r="F1207" t="s">
        <v>8214</v>
      </c>
      <c r="G1207">
        <v>2</v>
      </c>
      <c r="H1207" t="s">
        <v>10574</v>
      </c>
      <c r="I1207" t="s">
        <v>8934</v>
      </c>
      <c r="J1207" t="s">
        <v>10573</v>
      </c>
      <c r="K1207" t="s">
        <v>8313</v>
      </c>
      <c r="L1207" t="s">
        <v>8315</v>
      </c>
      <c r="M1207" t="s">
        <v>7776</v>
      </c>
      <c r="N1207" t="s">
        <v>321</v>
      </c>
    </row>
    <row r="1208" spans="1:14" x14ac:dyDescent="0.25">
      <c r="A1208">
        <v>249003144</v>
      </c>
      <c r="B1208" t="s">
        <v>7747</v>
      </c>
      <c r="C1208" t="s">
        <v>7748</v>
      </c>
      <c r="D1208">
        <v>24901001</v>
      </c>
      <c r="E1208">
        <v>1020201383333</v>
      </c>
      <c r="F1208" t="s">
        <v>8214</v>
      </c>
      <c r="G1208">
        <v>0</v>
      </c>
      <c r="H1208" t="s">
        <v>10575</v>
      </c>
      <c r="I1208" t="s">
        <v>8525</v>
      </c>
      <c r="J1208" t="s">
        <v>10573</v>
      </c>
      <c r="K1208" t="s">
        <v>8313</v>
      </c>
      <c r="L1208" t="s">
        <v>8315</v>
      </c>
      <c r="M1208" t="s">
        <v>7749</v>
      </c>
      <c r="N1208" t="s">
        <v>321</v>
      </c>
    </row>
    <row r="1209" spans="1:14" x14ac:dyDescent="0.25">
      <c r="A1209">
        <v>249003176</v>
      </c>
      <c r="B1209" t="s">
        <v>7726</v>
      </c>
      <c r="C1209" t="s">
        <v>7727</v>
      </c>
      <c r="D1209">
        <v>24901001</v>
      </c>
      <c r="E1209">
        <v>1020201383366</v>
      </c>
      <c r="F1209" t="s">
        <v>8214</v>
      </c>
      <c r="G1209">
        <v>0</v>
      </c>
      <c r="H1209" t="s">
        <v>10576</v>
      </c>
      <c r="I1209" t="s">
        <v>9030</v>
      </c>
      <c r="J1209" t="s">
        <v>10573</v>
      </c>
      <c r="K1209" t="s">
        <v>8313</v>
      </c>
      <c r="L1209" t="s">
        <v>8315</v>
      </c>
      <c r="M1209" t="s">
        <v>7728</v>
      </c>
      <c r="N1209" t="s">
        <v>321</v>
      </c>
    </row>
    <row r="1210" spans="1:14" x14ac:dyDescent="0.25">
      <c r="A1210">
        <v>249003183</v>
      </c>
      <c r="B1210" t="s">
        <v>7765</v>
      </c>
      <c r="C1210" t="s">
        <v>7766</v>
      </c>
      <c r="D1210">
        <v>24901001</v>
      </c>
      <c r="E1210">
        <v>1020201383289</v>
      </c>
      <c r="F1210" t="s">
        <v>8214</v>
      </c>
      <c r="G1210">
        <v>2</v>
      </c>
      <c r="H1210" t="s">
        <v>10577</v>
      </c>
      <c r="I1210" t="s">
        <v>8573</v>
      </c>
      <c r="J1210" t="s">
        <v>10573</v>
      </c>
      <c r="K1210" t="s">
        <v>8313</v>
      </c>
      <c r="L1210" t="s">
        <v>8315</v>
      </c>
      <c r="M1210" t="s">
        <v>7767</v>
      </c>
      <c r="N1210" t="s">
        <v>321</v>
      </c>
    </row>
    <row r="1211" spans="1:14" x14ac:dyDescent="0.25">
      <c r="A1211">
        <v>249003190</v>
      </c>
      <c r="B1211" t="s">
        <v>7720</v>
      </c>
      <c r="C1211" t="s">
        <v>7721</v>
      </c>
      <c r="D1211">
        <v>24901001</v>
      </c>
      <c r="E1211">
        <v>1020201383443</v>
      </c>
      <c r="F1211" t="s">
        <v>8214</v>
      </c>
      <c r="G1211">
        <v>0</v>
      </c>
      <c r="H1211" t="s">
        <v>10578</v>
      </c>
      <c r="I1211" t="s">
        <v>9698</v>
      </c>
      <c r="J1211" t="s">
        <v>10573</v>
      </c>
      <c r="K1211" t="s">
        <v>8313</v>
      </c>
      <c r="L1211" t="s">
        <v>8315</v>
      </c>
      <c r="M1211" t="s">
        <v>7722</v>
      </c>
      <c r="N1211" t="s">
        <v>321</v>
      </c>
    </row>
    <row r="1212" spans="1:14" x14ac:dyDescent="0.25">
      <c r="A1212">
        <v>249003218</v>
      </c>
      <c r="B1212" t="s">
        <v>7780</v>
      </c>
      <c r="C1212" t="s">
        <v>7781</v>
      </c>
      <c r="D1212">
        <v>24901001</v>
      </c>
      <c r="E1212">
        <v>1020201383465</v>
      </c>
      <c r="F1212" t="s">
        <v>8214</v>
      </c>
      <c r="G1212">
        <v>2</v>
      </c>
      <c r="H1212" t="s">
        <v>10579</v>
      </c>
      <c r="I1212" t="s">
        <v>8655</v>
      </c>
      <c r="J1212" t="s">
        <v>10573</v>
      </c>
      <c r="K1212" t="s">
        <v>8313</v>
      </c>
      <c r="L1212" t="s">
        <v>8315</v>
      </c>
      <c r="M1212" t="s">
        <v>7782</v>
      </c>
      <c r="N1212" t="s">
        <v>321</v>
      </c>
    </row>
    <row r="1213" spans="1:14" x14ac:dyDescent="0.25">
      <c r="A1213">
        <v>249003225</v>
      </c>
      <c r="B1213" t="s">
        <v>7741</v>
      </c>
      <c r="C1213" t="s">
        <v>7742</v>
      </c>
      <c r="D1213">
        <v>24901001</v>
      </c>
      <c r="E1213">
        <v>1020201383388</v>
      </c>
      <c r="F1213" t="s">
        <v>8214</v>
      </c>
      <c r="G1213">
        <v>0</v>
      </c>
      <c r="H1213" t="s">
        <v>10580</v>
      </c>
      <c r="I1213" t="s">
        <v>9180</v>
      </c>
      <c r="J1213" t="s">
        <v>10573</v>
      </c>
      <c r="K1213" t="s">
        <v>8313</v>
      </c>
      <c r="L1213" t="s">
        <v>8315</v>
      </c>
      <c r="M1213" t="s">
        <v>7743</v>
      </c>
      <c r="N1213" t="s">
        <v>321</v>
      </c>
    </row>
    <row r="1214" spans="1:14" x14ac:dyDescent="0.25">
      <c r="A1214">
        <v>249003232</v>
      </c>
      <c r="B1214" t="s">
        <v>7759</v>
      </c>
      <c r="C1214" t="s">
        <v>7760</v>
      </c>
      <c r="D1214">
        <v>24901001</v>
      </c>
      <c r="E1214">
        <v>1020201384169</v>
      </c>
      <c r="F1214" t="s">
        <v>8214</v>
      </c>
      <c r="G1214">
        <v>1</v>
      </c>
      <c r="H1214" t="s">
        <v>10581</v>
      </c>
      <c r="I1214" t="s">
        <v>8440</v>
      </c>
      <c r="J1214" t="s">
        <v>10573</v>
      </c>
      <c r="K1214" t="s">
        <v>8313</v>
      </c>
      <c r="L1214" t="s">
        <v>8315</v>
      </c>
      <c r="M1214" t="s">
        <v>7761</v>
      </c>
      <c r="N1214" t="s">
        <v>321</v>
      </c>
    </row>
    <row r="1215" spans="1:14" x14ac:dyDescent="0.25">
      <c r="A1215">
        <v>249003264</v>
      </c>
      <c r="B1215" t="s">
        <v>7762</v>
      </c>
      <c r="C1215" t="s">
        <v>7763</v>
      </c>
      <c r="D1215">
        <v>24901001</v>
      </c>
      <c r="E1215">
        <v>1020201383300</v>
      </c>
      <c r="F1215" t="s">
        <v>8214</v>
      </c>
      <c r="G1215">
        <v>2</v>
      </c>
      <c r="H1215" t="s">
        <v>10582</v>
      </c>
      <c r="I1215" t="s">
        <v>8440</v>
      </c>
      <c r="J1215" t="s">
        <v>10573</v>
      </c>
      <c r="K1215" t="s">
        <v>8313</v>
      </c>
      <c r="L1215" t="s">
        <v>8315</v>
      </c>
      <c r="M1215" t="s">
        <v>7764</v>
      </c>
      <c r="N1215" t="s">
        <v>653</v>
      </c>
    </row>
    <row r="1216" spans="1:14" x14ac:dyDescent="0.25">
      <c r="A1216">
        <v>249003271</v>
      </c>
      <c r="B1216" t="s">
        <v>7735</v>
      </c>
      <c r="C1216" t="s">
        <v>7736</v>
      </c>
      <c r="D1216">
        <v>24901001</v>
      </c>
      <c r="E1216">
        <v>1020201383400</v>
      </c>
      <c r="F1216" t="s">
        <v>8214</v>
      </c>
      <c r="G1216">
        <v>0</v>
      </c>
      <c r="H1216" t="s">
        <v>10583</v>
      </c>
      <c r="I1216" t="s">
        <v>8934</v>
      </c>
      <c r="J1216" t="s">
        <v>10573</v>
      </c>
      <c r="K1216" t="s">
        <v>8313</v>
      </c>
      <c r="L1216" t="s">
        <v>8315</v>
      </c>
      <c r="M1216" t="s">
        <v>7737</v>
      </c>
      <c r="N1216" t="s">
        <v>321</v>
      </c>
    </row>
    <row r="1217" spans="1:14" x14ac:dyDescent="0.25">
      <c r="A1217">
        <v>249003306</v>
      </c>
      <c r="B1217" t="s">
        <v>5156</v>
      </c>
      <c r="C1217" t="s">
        <v>5157</v>
      </c>
      <c r="D1217">
        <v>24901001</v>
      </c>
      <c r="E1217">
        <v>1020201383311</v>
      </c>
      <c r="F1217" t="s">
        <v>8214</v>
      </c>
      <c r="G1217">
        <v>1</v>
      </c>
      <c r="H1217" t="s">
        <v>10584</v>
      </c>
      <c r="I1217" t="s">
        <v>8652</v>
      </c>
      <c r="J1217" t="s">
        <v>10573</v>
      </c>
      <c r="K1217" t="s">
        <v>8313</v>
      </c>
      <c r="L1217" t="s">
        <v>8315</v>
      </c>
      <c r="M1217" t="s">
        <v>5158</v>
      </c>
      <c r="N1217" t="s">
        <v>321</v>
      </c>
    </row>
    <row r="1218" spans="1:14" x14ac:dyDescent="0.25">
      <c r="A1218">
        <v>249003313</v>
      </c>
      <c r="B1218" t="s">
        <v>7732</v>
      </c>
      <c r="C1218" t="s">
        <v>7733</v>
      </c>
      <c r="D1218">
        <v>24901001</v>
      </c>
      <c r="E1218">
        <v>1020201383399</v>
      </c>
      <c r="F1218" t="s">
        <v>8214</v>
      </c>
      <c r="G1218">
        <v>1</v>
      </c>
      <c r="H1218" t="s">
        <v>10585</v>
      </c>
      <c r="I1218" t="s">
        <v>8652</v>
      </c>
      <c r="J1218" t="s">
        <v>10573</v>
      </c>
      <c r="K1218" t="s">
        <v>8313</v>
      </c>
      <c r="L1218" t="s">
        <v>8315</v>
      </c>
      <c r="M1218" t="s">
        <v>7734</v>
      </c>
      <c r="N1218" t="s">
        <v>321</v>
      </c>
    </row>
    <row r="1219" spans="1:14" x14ac:dyDescent="0.25">
      <c r="A1219">
        <v>249003419</v>
      </c>
      <c r="B1219" t="s">
        <v>7738</v>
      </c>
      <c r="C1219" t="s">
        <v>7739</v>
      </c>
      <c r="D1219">
        <v>24901001</v>
      </c>
      <c r="E1219">
        <v>1020201383663</v>
      </c>
      <c r="F1219" t="s">
        <v>8214</v>
      </c>
      <c r="G1219">
        <v>1</v>
      </c>
      <c r="H1219" t="s">
        <v>10586</v>
      </c>
      <c r="I1219" t="s">
        <v>8502</v>
      </c>
      <c r="J1219" t="s">
        <v>10587</v>
      </c>
      <c r="K1219" t="s">
        <v>8313</v>
      </c>
      <c r="L1219" t="s">
        <v>8315</v>
      </c>
      <c r="M1219" t="s">
        <v>7740</v>
      </c>
      <c r="N1219" t="s">
        <v>414</v>
      </c>
    </row>
    <row r="1220" spans="1:14" x14ac:dyDescent="0.25">
      <c r="A1220">
        <v>249003426</v>
      </c>
      <c r="B1220" t="s">
        <v>7714</v>
      </c>
      <c r="C1220" t="s">
        <v>7715</v>
      </c>
      <c r="D1220">
        <v>24901001</v>
      </c>
      <c r="E1220">
        <v>1020201384411</v>
      </c>
      <c r="F1220" t="s">
        <v>8214</v>
      </c>
      <c r="G1220">
        <v>0</v>
      </c>
      <c r="H1220" t="s">
        <v>10588</v>
      </c>
      <c r="I1220" t="s">
        <v>8384</v>
      </c>
      <c r="J1220" t="s">
        <v>10573</v>
      </c>
      <c r="K1220" t="s">
        <v>8313</v>
      </c>
      <c r="L1220" t="s">
        <v>8315</v>
      </c>
      <c r="M1220" t="s">
        <v>7716</v>
      </c>
      <c r="N1220" t="s">
        <v>700</v>
      </c>
    </row>
    <row r="1221" spans="1:14" x14ac:dyDescent="0.25">
      <c r="A1221">
        <v>249003433</v>
      </c>
      <c r="B1221" t="s">
        <v>7768</v>
      </c>
      <c r="C1221" t="s">
        <v>7769</v>
      </c>
      <c r="D1221">
        <v>24901001</v>
      </c>
      <c r="E1221">
        <v>1020201383344</v>
      </c>
      <c r="F1221" t="s">
        <v>8214</v>
      </c>
      <c r="G1221">
        <v>0</v>
      </c>
      <c r="H1221" t="s">
        <v>10589</v>
      </c>
      <c r="I1221" t="s">
        <v>9486</v>
      </c>
      <c r="J1221" t="s">
        <v>10587</v>
      </c>
      <c r="K1221" t="s">
        <v>8313</v>
      </c>
      <c r="L1221" t="s">
        <v>8315</v>
      </c>
      <c r="M1221" t="s">
        <v>7770</v>
      </c>
      <c r="N1221" t="s">
        <v>549</v>
      </c>
    </row>
    <row r="1222" spans="1:14" x14ac:dyDescent="0.25">
      <c r="A1222">
        <v>249003465</v>
      </c>
      <c r="B1222" t="s">
        <v>7771</v>
      </c>
      <c r="C1222" t="s">
        <v>7772</v>
      </c>
      <c r="D1222">
        <v>24901001</v>
      </c>
      <c r="E1222">
        <v>1020201383674</v>
      </c>
      <c r="F1222" t="s">
        <v>8214</v>
      </c>
      <c r="G1222">
        <v>1</v>
      </c>
      <c r="H1222" t="s">
        <v>10590</v>
      </c>
      <c r="I1222" t="s">
        <v>8719</v>
      </c>
      <c r="J1222" t="s">
        <v>10587</v>
      </c>
      <c r="K1222" t="s">
        <v>8313</v>
      </c>
      <c r="L1222" t="s">
        <v>8315</v>
      </c>
      <c r="M1222" t="s">
        <v>7773</v>
      </c>
      <c r="N1222" t="s">
        <v>414</v>
      </c>
    </row>
    <row r="1223" spans="1:14" x14ac:dyDescent="0.25">
      <c r="A1223">
        <v>249003472</v>
      </c>
      <c r="B1223" t="s">
        <v>7700</v>
      </c>
      <c r="C1223" t="s">
        <v>7701</v>
      </c>
      <c r="D1223">
        <v>24901001</v>
      </c>
      <c r="E1223">
        <v>1020201383531</v>
      </c>
      <c r="F1223" t="s">
        <v>8214</v>
      </c>
      <c r="G1223">
        <v>0</v>
      </c>
      <c r="H1223" t="s">
        <v>10591</v>
      </c>
      <c r="I1223" t="s">
        <v>8425</v>
      </c>
      <c r="J1223" t="s">
        <v>10592</v>
      </c>
      <c r="K1223" t="s">
        <v>8313</v>
      </c>
      <c r="L1223" t="s">
        <v>8315</v>
      </c>
      <c r="M1223" t="s">
        <v>7702</v>
      </c>
      <c r="N1223" t="s">
        <v>414</v>
      </c>
    </row>
    <row r="1224" spans="1:14" x14ac:dyDescent="0.25">
      <c r="A1224">
        <v>249003514</v>
      </c>
      <c r="B1224" t="s">
        <v>7777</v>
      </c>
      <c r="C1224" t="s">
        <v>7778</v>
      </c>
      <c r="D1224">
        <v>24901001</v>
      </c>
      <c r="E1224">
        <v>1020201384521</v>
      </c>
      <c r="F1224" t="s">
        <v>8214</v>
      </c>
      <c r="G1224">
        <v>2</v>
      </c>
      <c r="H1224" t="s">
        <v>10593</v>
      </c>
      <c r="I1224" t="s">
        <v>9340</v>
      </c>
      <c r="J1224" t="s">
        <v>10587</v>
      </c>
      <c r="K1224" t="s">
        <v>8313</v>
      </c>
      <c r="L1224" t="s">
        <v>8315</v>
      </c>
      <c r="M1224" t="s">
        <v>7779</v>
      </c>
      <c r="N1224" t="s">
        <v>414</v>
      </c>
    </row>
    <row r="1225" spans="1:14" x14ac:dyDescent="0.25">
      <c r="A1225">
        <v>249003546</v>
      </c>
      <c r="B1225" t="s">
        <v>7717</v>
      </c>
      <c r="C1225" t="s">
        <v>7718</v>
      </c>
      <c r="D1225">
        <v>24901001</v>
      </c>
      <c r="E1225">
        <v>1020201383542</v>
      </c>
      <c r="F1225" t="s">
        <v>8214</v>
      </c>
      <c r="G1225">
        <v>0</v>
      </c>
      <c r="H1225" t="s">
        <v>10594</v>
      </c>
      <c r="I1225" t="s">
        <v>8384</v>
      </c>
      <c r="J1225" t="s">
        <v>10573</v>
      </c>
      <c r="K1225" t="s">
        <v>8313</v>
      </c>
      <c r="L1225" t="s">
        <v>8315</v>
      </c>
      <c r="M1225" t="s">
        <v>7719</v>
      </c>
      <c r="N1225" t="s">
        <v>414</v>
      </c>
    </row>
    <row r="1226" spans="1:14" x14ac:dyDescent="0.25">
      <c r="A1226">
        <v>249003610</v>
      </c>
      <c r="B1226" t="s">
        <v>7756</v>
      </c>
      <c r="C1226" t="s">
        <v>7757</v>
      </c>
      <c r="D1226">
        <v>24901001</v>
      </c>
      <c r="E1226">
        <v>1020201383685</v>
      </c>
      <c r="F1226" t="s">
        <v>8214</v>
      </c>
      <c r="G1226">
        <v>3</v>
      </c>
      <c r="H1226" t="s">
        <v>10595</v>
      </c>
      <c r="I1226" t="s">
        <v>8719</v>
      </c>
      <c r="J1226" t="s">
        <v>10587</v>
      </c>
      <c r="K1226" t="s">
        <v>8313</v>
      </c>
      <c r="L1226" t="s">
        <v>8315</v>
      </c>
      <c r="M1226" t="s">
        <v>7758</v>
      </c>
      <c r="N1226" t="s">
        <v>549</v>
      </c>
    </row>
    <row r="1227" spans="1:14" x14ac:dyDescent="0.25">
      <c r="A1227">
        <v>249003627</v>
      </c>
      <c r="B1227" t="s">
        <v>7750</v>
      </c>
      <c r="C1227" t="s">
        <v>7751</v>
      </c>
      <c r="D1227">
        <v>24901001</v>
      </c>
      <c r="E1227">
        <v>1020201383619</v>
      </c>
      <c r="F1227" t="s">
        <v>8214</v>
      </c>
      <c r="G1227">
        <v>0</v>
      </c>
      <c r="H1227" t="s">
        <v>10596</v>
      </c>
      <c r="I1227" t="s">
        <v>9685</v>
      </c>
      <c r="J1227" t="s">
        <v>10587</v>
      </c>
      <c r="K1227" t="s">
        <v>8313</v>
      </c>
      <c r="L1227" t="s">
        <v>8315</v>
      </c>
      <c r="M1227" t="s">
        <v>7752</v>
      </c>
      <c r="N1227" t="s">
        <v>414</v>
      </c>
    </row>
    <row r="1228" spans="1:14" x14ac:dyDescent="0.25">
      <c r="A1228">
        <v>249003659</v>
      </c>
      <c r="B1228" t="s">
        <v>7729</v>
      </c>
      <c r="C1228" t="s">
        <v>7730</v>
      </c>
      <c r="D1228">
        <v>24901001</v>
      </c>
      <c r="E1228">
        <v>1020201383630</v>
      </c>
      <c r="F1228" t="s">
        <v>8214</v>
      </c>
      <c r="G1228">
        <v>1</v>
      </c>
      <c r="H1228" t="s">
        <v>10597</v>
      </c>
      <c r="I1228" t="s">
        <v>10598</v>
      </c>
      <c r="J1228" t="s">
        <v>10587</v>
      </c>
      <c r="K1228" t="s">
        <v>8313</v>
      </c>
      <c r="L1228" t="s">
        <v>8315</v>
      </c>
      <c r="M1228" t="s">
        <v>7731</v>
      </c>
      <c r="N1228" t="s">
        <v>549</v>
      </c>
    </row>
    <row r="1229" spans="1:14" x14ac:dyDescent="0.25">
      <c r="A1229">
        <v>249003680</v>
      </c>
      <c r="B1229" t="s">
        <v>7744</v>
      </c>
      <c r="C1229" t="s">
        <v>7745</v>
      </c>
      <c r="D1229">
        <v>24901001</v>
      </c>
      <c r="E1229">
        <v>1020201383641</v>
      </c>
      <c r="F1229" t="s">
        <v>8214</v>
      </c>
      <c r="G1229">
        <v>1</v>
      </c>
      <c r="H1229" t="s">
        <v>10599</v>
      </c>
      <c r="I1229" t="s">
        <v>9148</v>
      </c>
      <c r="J1229" t="s">
        <v>10587</v>
      </c>
      <c r="K1229" t="s">
        <v>8313</v>
      </c>
      <c r="L1229" t="s">
        <v>8315</v>
      </c>
      <c r="M1229" t="s">
        <v>7746</v>
      </c>
      <c r="N1229" t="s">
        <v>700</v>
      </c>
    </row>
    <row r="1230" spans="1:14" x14ac:dyDescent="0.25">
      <c r="A1230">
        <v>249004268</v>
      </c>
      <c r="B1230" t="s">
        <v>7711</v>
      </c>
      <c r="C1230" t="s">
        <v>7712</v>
      </c>
      <c r="D1230">
        <v>24901001</v>
      </c>
      <c r="E1230">
        <v>1020201383290</v>
      </c>
      <c r="F1230" t="s">
        <v>8214</v>
      </c>
      <c r="G1230">
        <v>2</v>
      </c>
      <c r="H1230" t="s">
        <v>10600</v>
      </c>
      <c r="I1230" t="s">
        <v>9536</v>
      </c>
      <c r="J1230" t="s">
        <v>10573</v>
      </c>
      <c r="K1230" t="s">
        <v>8313</v>
      </c>
      <c r="L1230" t="s">
        <v>8315</v>
      </c>
      <c r="M1230" t="s">
        <v>7713</v>
      </c>
      <c r="N1230" t="s">
        <v>321</v>
      </c>
    </row>
    <row r="1231" spans="1:14" x14ac:dyDescent="0.25">
      <c r="A1231">
        <v>249004300</v>
      </c>
      <c r="B1231" t="s">
        <v>7708</v>
      </c>
      <c r="C1231" t="s">
        <v>7709</v>
      </c>
      <c r="D1231">
        <v>24901001</v>
      </c>
      <c r="E1231">
        <v>1020201384862</v>
      </c>
      <c r="F1231" t="s">
        <v>8214</v>
      </c>
      <c r="G1231">
        <v>0</v>
      </c>
      <c r="H1231" t="s">
        <v>10601</v>
      </c>
      <c r="I1231" t="s">
        <v>10602</v>
      </c>
      <c r="J1231" t="s">
        <v>10603</v>
      </c>
      <c r="K1231" t="s">
        <v>8313</v>
      </c>
      <c r="L1231" t="s">
        <v>8315</v>
      </c>
      <c r="M1231" t="s">
        <v>7710</v>
      </c>
      <c r="N1231" t="s">
        <v>321</v>
      </c>
    </row>
    <row r="1232" spans="1:14" x14ac:dyDescent="0.25">
      <c r="A1232">
        <v>249006191</v>
      </c>
      <c r="B1232" t="s">
        <v>7703</v>
      </c>
      <c r="C1232" t="s">
        <v>7704</v>
      </c>
      <c r="D1232">
        <v>24901001</v>
      </c>
      <c r="E1232">
        <v>1060249002131</v>
      </c>
      <c r="F1232" t="s">
        <v>8214</v>
      </c>
      <c r="G1232">
        <v>0</v>
      </c>
      <c r="H1232" t="s">
        <v>10604</v>
      </c>
      <c r="I1232" t="s">
        <v>8399</v>
      </c>
      <c r="J1232" t="s">
        <v>10605</v>
      </c>
      <c r="K1232" t="s">
        <v>8313</v>
      </c>
      <c r="L1232" t="s">
        <v>8315</v>
      </c>
      <c r="M1232" t="s">
        <v>7705</v>
      </c>
      <c r="N1232" t="s">
        <v>321</v>
      </c>
    </row>
    <row r="1233" spans="1:14" x14ac:dyDescent="0.25">
      <c r="A1233">
        <v>249008216</v>
      </c>
      <c r="B1233" t="s">
        <v>7723</v>
      </c>
      <c r="C1233" t="s">
        <v>7724</v>
      </c>
      <c r="D1233">
        <v>24901001</v>
      </c>
      <c r="E1233">
        <v>1130280044080</v>
      </c>
      <c r="F1233" t="s">
        <v>8214</v>
      </c>
      <c r="G1233">
        <v>0</v>
      </c>
      <c r="H1233" t="s">
        <v>10606</v>
      </c>
      <c r="I1233" t="s">
        <v>9233</v>
      </c>
      <c r="J1233" t="s">
        <v>10607</v>
      </c>
      <c r="K1233" t="s">
        <v>8313</v>
      </c>
      <c r="L1233" t="s">
        <v>8315</v>
      </c>
      <c r="M1233" t="s">
        <v>7725</v>
      </c>
      <c r="N1233" t="s">
        <v>414</v>
      </c>
    </row>
    <row r="1234" spans="1:14" x14ac:dyDescent="0.25">
      <c r="A1234">
        <v>250002226</v>
      </c>
      <c r="B1234" t="s">
        <v>6301</v>
      </c>
      <c r="C1234" t="s">
        <v>6302</v>
      </c>
      <c r="D1234">
        <v>25001001</v>
      </c>
      <c r="E1234">
        <v>1020201398095</v>
      </c>
      <c r="F1234" t="s">
        <v>8214</v>
      </c>
      <c r="G1234">
        <v>0</v>
      </c>
      <c r="H1234" t="s">
        <v>10608</v>
      </c>
      <c r="I1234" t="s">
        <v>9905</v>
      </c>
      <c r="J1234" t="s">
        <v>10609</v>
      </c>
      <c r="K1234" t="s">
        <v>8313</v>
      </c>
      <c r="L1234" t="s">
        <v>8315</v>
      </c>
      <c r="M1234" t="s">
        <v>6303</v>
      </c>
      <c r="N1234" t="s">
        <v>321</v>
      </c>
    </row>
    <row r="1235" spans="1:14" x14ac:dyDescent="0.25">
      <c r="A1235">
        <v>250002434</v>
      </c>
      <c r="B1235" t="s">
        <v>6313</v>
      </c>
      <c r="C1235" t="s">
        <v>6314</v>
      </c>
      <c r="D1235">
        <v>25001001</v>
      </c>
      <c r="E1235">
        <v>1020201398920</v>
      </c>
      <c r="F1235" t="s">
        <v>8214</v>
      </c>
      <c r="G1235">
        <v>0</v>
      </c>
      <c r="H1235" t="s">
        <v>10610</v>
      </c>
      <c r="I1235" t="s">
        <v>10258</v>
      </c>
      <c r="J1235" t="s">
        <v>8526</v>
      </c>
      <c r="K1235" t="s">
        <v>8313</v>
      </c>
      <c r="L1235" t="s">
        <v>8315</v>
      </c>
      <c r="M1235" t="s">
        <v>6315</v>
      </c>
      <c r="N1235" t="s">
        <v>414</v>
      </c>
    </row>
    <row r="1236" spans="1:14" x14ac:dyDescent="0.25">
      <c r="A1236">
        <v>250002586</v>
      </c>
      <c r="B1236" t="s">
        <v>6284</v>
      </c>
      <c r="C1236" t="s">
        <v>6285</v>
      </c>
      <c r="D1236">
        <v>25001001</v>
      </c>
      <c r="E1236">
        <v>1020201395796</v>
      </c>
      <c r="F1236" t="s">
        <v>8214</v>
      </c>
      <c r="G1236">
        <v>0</v>
      </c>
      <c r="H1236" t="s">
        <v>10611</v>
      </c>
      <c r="I1236" t="s">
        <v>8661</v>
      </c>
      <c r="J1236" t="s">
        <v>10189</v>
      </c>
      <c r="K1236" t="s">
        <v>8313</v>
      </c>
      <c r="L1236" t="s">
        <v>8315</v>
      </c>
      <c r="M1236" t="s">
        <v>6286</v>
      </c>
      <c r="N1236" t="s">
        <v>414</v>
      </c>
    </row>
    <row r="1237" spans="1:14" x14ac:dyDescent="0.25">
      <c r="A1237">
        <v>250002674</v>
      </c>
      <c r="B1237" t="s">
        <v>6296</v>
      </c>
      <c r="C1237" t="s">
        <v>6297</v>
      </c>
      <c r="D1237">
        <v>25001001</v>
      </c>
      <c r="E1237">
        <v>1020201397974</v>
      </c>
      <c r="F1237" t="s">
        <v>8214</v>
      </c>
      <c r="G1237">
        <v>0</v>
      </c>
      <c r="H1237" t="s">
        <v>10612</v>
      </c>
      <c r="I1237" t="s">
        <v>8706</v>
      </c>
      <c r="J1237" t="s">
        <v>10613</v>
      </c>
      <c r="K1237" t="s">
        <v>8313</v>
      </c>
      <c r="L1237" t="s">
        <v>8315</v>
      </c>
      <c r="M1237" t="s">
        <v>6298</v>
      </c>
      <c r="N1237" t="s">
        <v>321</v>
      </c>
    </row>
    <row r="1238" spans="1:14" x14ac:dyDescent="0.25">
      <c r="A1238">
        <v>250002699</v>
      </c>
      <c r="B1238" t="s">
        <v>6293</v>
      </c>
      <c r="C1238" t="s">
        <v>6294</v>
      </c>
      <c r="D1238">
        <v>25001001</v>
      </c>
      <c r="E1238">
        <v>1020201396973</v>
      </c>
      <c r="F1238" t="s">
        <v>8214</v>
      </c>
      <c r="G1238">
        <v>2</v>
      </c>
      <c r="H1238" t="s">
        <v>10614</v>
      </c>
      <c r="I1238" t="s">
        <v>9192</v>
      </c>
      <c r="J1238" t="s">
        <v>10339</v>
      </c>
      <c r="K1238" t="s">
        <v>8313</v>
      </c>
      <c r="L1238" t="s">
        <v>8315</v>
      </c>
      <c r="M1238" t="s">
        <v>6295</v>
      </c>
      <c r="N1238" t="s">
        <v>321</v>
      </c>
    </row>
    <row r="1239" spans="1:14" x14ac:dyDescent="0.25">
      <c r="A1239">
        <v>250002931</v>
      </c>
      <c r="B1239" t="s">
        <v>6290</v>
      </c>
      <c r="C1239" t="s">
        <v>6291</v>
      </c>
      <c r="D1239">
        <v>25001001</v>
      </c>
      <c r="E1239">
        <v>1020201395917</v>
      </c>
      <c r="F1239" t="s">
        <v>8214</v>
      </c>
      <c r="G1239">
        <v>1</v>
      </c>
      <c r="H1239" t="s">
        <v>10615</v>
      </c>
      <c r="I1239" t="s">
        <v>8372</v>
      </c>
      <c r="J1239" t="s">
        <v>9970</v>
      </c>
      <c r="K1239" t="s">
        <v>8313</v>
      </c>
      <c r="L1239" t="s">
        <v>8315</v>
      </c>
      <c r="M1239" t="s">
        <v>6292</v>
      </c>
      <c r="N1239" t="s">
        <v>321</v>
      </c>
    </row>
    <row r="1240" spans="1:14" x14ac:dyDescent="0.25">
      <c r="A1240">
        <v>250006661</v>
      </c>
      <c r="B1240" t="s">
        <v>7798</v>
      </c>
      <c r="C1240" t="s">
        <v>7799</v>
      </c>
      <c r="D1240">
        <v>25001001</v>
      </c>
      <c r="E1240">
        <v>1020201396104</v>
      </c>
      <c r="F1240" t="s">
        <v>8214</v>
      </c>
      <c r="G1240">
        <v>0</v>
      </c>
      <c r="H1240" t="s">
        <v>10616</v>
      </c>
      <c r="I1240" t="s">
        <v>9696</v>
      </c>
      <c r="J1240" t="s">
        <v>10617</v>
      </c>
      <c r="K1240" t="s">
        <v>8313</v>
      </c>
      <c r="L1240" t="s">
        <v>8315</v>
      </c>
      <c r="M1240" t="s">
        <v>7800</v>
      </c>
      <c r="N1240" t="s">
        <v>321</v>
      </c>
    </row>
    <row r="1241" spans="1:14" x14ac:dyDescent="0.25">
      <c r="A1241">
        <v>250006809</v>
      </c>
      <c r="B1241" t="s">
        <v>7786</v>
      </c>
      <c r="C1241" t="s">
        <v>7787</v>
      </c>
      <c r="D1241">
        <v>25001001</v>
      </c>
      <c r="E1241">
        <v>1020201396566</v>
      </c>
      <c r="F1241" t="s">
        <v>8214</v>
      </c>
      <c r="G1241">
        <v>5</v>
      </c>
      <c r="H1241" t="s">
        <v>10618</v>
      </c>
      <c r="I1241" t="s">
        <v>10619</v>
      </c>
      <c r="J1241" t="s">
        <v>10620</v>
      </c>
      <c r="K1241" t="s">
        <v>8313</v>
      </c>
      <c r="L1241" t="s">
        <v>8315</v>
      </c>
      <c r="M1241" t="s">
        <v>7788</v>
      </c>
      <c r="N1241" t="s">
        <v>321</v>
      </c>
    </row>
    <row r="1242" spans="1:14" x14ac:dyDescent="0.25">
      <c r="A1242">
        <v>250006830</v>
      </c>
      <c r="B1242" t="s">
        <v>7824</v>
      </c>
      <c r="C1242" t="s">
        <v>7825</v>
      </c>
      <c r="D1242">
        <v>25001001</v>
      </c>
      <c r="E1242">
        <v>1020201396160</v>
      </c>
      <c r="F1242" t="s">
        <v>8214</v>
      </c>
      <c r="G1242">
        <v>2</v>
      </c>
      <c r="H1242" t="s">
        <v>10621</v>
      </c>
      <c r="I1242" t="s">
        <v>9681</v>
      </c>
      <c r="J1242" t="s">
        <v>10622</v>
      </c>
      <c r="K1242" t="s">
        <v>8313</v>
      </c>
      <c r="L1242" t="s">
        <v>8315</v>
      </c>
      <c r="M1242" t="s">
        <v>7826</v>
      </c>
      <c r="N1242" t="s">
        <v>321</v>
      </c>
    </row>
    <row r="1243" spans="1:14" x14ac:dyDescent="0.25">
      <c r="A1243">
        <v>250006862</v>
      </c>
      <c r="B1243" t="s">
        <v>7821</v>
      </c>
      <c r="C1243" t="s">
        <v>7822</v>
      </c>
      <c r="D1243">
        <v>25001001</v>
      </c>
      <c r="E1243">
        <v>1020201396753</v>
      </c>
      <c r="F1243" t="s">
        <v>8214</v>
      </c>
      <c r="G1243">
        <v>1</v>
      </c>
      <c r="H1243" t="s">
        <v>10623</v>
      </c>
      <c r="I1243" t="s">
        <v>9928</v>
      </c>
      <c r="J1243" t="s">
        <v>9450</v>
      </c>
      <c r="K1243" t="s">
        <v>8313</v>
      </c>
      <c r="L1243" t="s">
        <v>8315</v>
      </c>
      <c r="M1243" t="s">
        <v>7823</v>
      </c>
      <c r="N1243" t="s">
        <v>321</v>
      </c>
    </row>
    <row r="1244" spans="1:14" x14ac:dyDescent="0.25">
      <c r="A1244">
        <v>250006968</v>
      </c>
      <c r="B1244" t="s">
        <v>7815</v>
      </c>
      <c r="C1244" t="s">
        <v>7816</v>
      </c>
      <c r="D1244">
        <v>25001001</v>
      </c>
      <c r="E1244">
        <v>1020201397127</v>
      </c>
      <c r="F1244" t="s">
        <v>8214</v>
      </c>
      <c r="G1244">
        <v>0</v>
      </c>
      <c r="H1244" t="s">
        <v>10624</v>
      </c>
      <c r="I1244" t="s">
        <v>10625</v>
      </c>
      <c r="J1244" t="s">
        <v>10626</v>
      </c>
      <c r="K1244" t="s">
        <v>8313</v>
      </c>
      <c r="L1244" t="s">
        <v>8315</v>
      </c>
      <c r="M1244" t="s">
        <v>7817</v>
      </c>
      <c r="N1244" t="s">
        <v>321</v>
      </c>
    </row>
    <row r="1245" spans="1:14" x14ac:dyDescent="0.25">
      <c r="A1245">
        <v>250006990</v>
      </c>
      <c r="B1245" t="s">
        <v>7810</v>
      </c>
      <c r="C1245" t="s">
        <v>7811</v>
      </c>
      <c r="D1245">
        <v>25001001</v>
      </c>
      <c r="E1245">
        <v>1020201396192</v>
      </c>
      <c r="F1245" t="s">
        <v>8214</v>
      </c>
      <c r="G1245">
        <v>1</v>
      </c>
      <c r="H1245" t="s">
        <v>10627</v>
      </c>
      <c r="I1245" t="s">
        <v>8706</v>
      </c>
      <c r="J1245" t="s">
        <v>10628</v>
      </c>
      <c r="K1245" t="s">
        <v>8313</v>
      </c>
      <c r="L1245" t="s">
        <v>8315</v>
      </c>
      <c r="M1245" t="s">
        <v>7812</v>
      </c>
      <c r="N1245" t="s">
        <v>321</v>
      </c>
    </row>
    <row r="1246" spans="1:14" x14ac:dyDescent="0.25">
      <c r="A1246">
        <v>250007048</v>
      </c>
      <c r="B1246" t="s">
        <v>7807</v>
      </c>
      <c r="C1246" t="s">
        <v>7808</v>
      </c>
      <c r="D1246">
        <v>25001001</v>
      </c>
      <c r="E1246">
        <v>1020201397182</v>
      </c>
      <c r="F1246" t="s">
        <v>8214</v>
      </c>
      <c r="G1246">
        <v>1</v>
      </c>
      <c r="H1246" t="s">
        <v>10629</v>
      </c>
      <c r="I1246" t="s">
        <v>9026</v>
      </c>
      <c r="J1246" t="s">
        <v>10630</v>
      </c>
      <c r="K1246" t="s">
        <v>8313</v>
      </c>
      <c r="L1246" t="s">
        <v>8315</v>
      </c>
      <c r="M1246" t="s">
        <v>7809</v>
      </c>
      <c r="N1246" t="s">
        <v>321</v>
      </c>
    </row>
    <row r="1247" spans="1:14" x14ac:dyDescent="0.25">
      <c r="A1247">
        <v>250007062</v>
      </c>
      <c r="B1247" t="s">
        <v>6287</v>
      </c>
      <c r="C1247" t="s">
        <v>6288</v>
      </c>
      <c r="D1247">
        <v>25001001</v>
      </c>
      <c r="E1247">
        <v>1020201396291</v>
      </c>
      <c r="F1247" t="s">
        <v>8214</v>
      </c>
      <c r="G1247">
        <v>0</v>
      </c>
      <c r="H1247" t="s">
        <v>10631</v>
      </c>
      <c r="I1247" t="s">
        <v>8661</v>
      </c>
      <c r="J1247" t="s">
        <v>10632</v>
      </c>
      <c r="K1247" t="s">
        <v>8313</v>
      </c>
      <c r="L1247" t="s">
        <v>8315</v>
      </c>
      <c r="M1247" t="s">
        <v>6289</v>
      </c>
      <c r="N1247" t="s">
        <v>414</v>
      </c>
    </row>
    <row r="1248" spans="1:14" x14ac:dyDescent="0.25">
      <c r="A1248">
        <v>250007094</v>
      </c>
      <c r="B1248" t="s">
        <v>6316</v>
      </c>
      <c r="C1248" t="s">
        <v>6317</v>
      </c>
      <c r="D1248">
        <v>25001001</v>
      </c>
      <c r="E1248">
        <v>1020201396203</v>
      </c>
      <c r="F1248" t="s">
        <v>8214</v>
      </c>
      <c r="G1248">
        <v>0</v>
      </c>
      <c r="H1248" t="s">
        <v>10633</v>
      </c>
      <c r="I1248" t="s">
        <v>8888</v>
      </c>
      <c r="J1248" t="s">
        <v>10217</v>
      </c>
      <c r="K1248" t="s">
        <v>8313</v>
      </c>
      <c r="L1248" t="s">
        <v>8315</v>
      </c>
      <c r="M1248" t="s">
        <v>6318</v>
      </c>
      <c r="N1248" t="s">
        <v>414</v>
      </c>
    </row>
    <row r="1249" spans="1:14" x14ac:dyDescent="0.25">
      <c r="A1249">
        <v>250007111</v>
      </c>
      <c r="B1249" t="s">
        <v>7827</v>
      </c>
      <c r="C1249" t="s">
        <v>7828</v>
      </c>
      <c r="D1249">
        <v>25001001</v>
      </c>
      <c r="E1249">
        <v>1020201395873</v>
      </c>
      <c r="F1249" t="s">
        <v>8214</v>
      </c>
      <c r="G1249">
        <v>0</v>
      </c>
      <c r="H1249" t="s">
        <v>10634</v>
      </c>
      <c r="I1249" t="s">
        <v>9388</v>
      </c>
      <c r="J1249" t="s">
        <v>10635</v>
      </c>
      <c r="K1249" t="s">
        <v>8313</v>
      </c>
      <c r="L1249" t="s">
        <v>8315</v>
      </c>
      <c r="M1249" t="s">
        <v>7829</v>
      </c>
      <c r="N1249" t="s">
        <v>414</v>
      </c>
    </row>
    <row r="1250" spans="1:14" x14ac:dyDescent="0.25">
      <c r="A1250">
        <v>250007143</v>
      </c>
      <c r="B1250" t="s">
        <v>7792</v>
      </c>
      <c r="C1250" t="s">
        <v>7793</v>
      </c>
      <c r="D1250">
        <v>25001001</v>
      </c>
      <c r="E1250">
        <v>1020201396137</v>
      </c>
      <c r="F1250" t="s">
        <v>8214</v>
      </c>
      <c r="G1250">
        <v>0</v>
      </c>
      <c r="H1250" t="s">
        <v>10636</v>
      </c>
      <c r="I1250" t="s">
        <v>9486</v>
      </c>
      <c r="J1250" t="s">
        <v>10635</v>
      </c>
      <c r="K1250" t="s">
        <v>8313</v>
      </c>
      <c r="L1250" t="s">
        <v>8315</v>
      </c>
      <c r="M1250" t="s">
        <v>7794</v>
      </c>
      <c r="N1250" t="s">
        <v>414</v>
      </c>
    </row>
    <row r="1251" spans="1:14" x14ac:dyDescent="0.25">
      <c r="A1251">
        <v>250007168</v>
      </c>
      <c r="B1251" t="s">
        <v>7818</v>
      </c>
      <c r="C1251" t="s">
        <v>7819</v>
      </c>
      <c r="D1251">
        <v>25001001</v>
      </c>
      <c r="E1251">
        <v>1020201396621</v>
      </c>
      <c r="F1251" t="s">
        <v>8214</v>
      </c>
      <c r="G1251">
        <v>0</v>
      </c>
      <c r="H1251" t="s">
        <v>10637</v>
      </c>
      <c r="I1251" t="s">
        <v>10638</v>
      </c>
      <c r="J1251" t="s">
        <v>10639</v>
      </c>
      <c r="K1251" t="s">
        <v>8313</v>
      </c>
      <c r="L1251" t="s">
        <v>8315</v>
      </c>
      <c r="M1251" t="s">
        <v>7820</v>
      </c>
      <c r="N1251" t="s">
        <v>414</v>
      </c>
    </row>
    <row r="1252" spans="1:14" x14ac:dyDescent="0.25">
      <c r="A1252">
        <v>250007270</v>
      </c>
      <c r="B1252" t="s">
        <v>7795</v>
      </c>
      <c r="C1252" t="s">
        <v>7796</v>
      </c>
      <c r="D1252">
        <v>25001001</v>
      </c>
      <c r="E1252">
        <v>1020201396280</v>
      </c>
      <c r="F1252" t="s">
        <v>8214</v>
      </c>
      <c r="G1252">
        <v>0</v>
      </c>
      <c r="H1252" t="s">
        <v>10640</v>
      </c>
      <c r="I1252" t="s">
        <v>8615</v>
      </c>
      <c r="J1252" t="s">
        <v>10641</v>
      </c>
      <c r="K1252" t="s">
        <v>8313</v>
      </c>
      <c r="L1252" t="s">
        <v>8315</v>
      </c>
      <c r="M1252" t="s">
        <v>7797</v>
      </c>
      <c r="N1252" t="s">
        <v>321</v>
      </c>
    </row>
    <row r="1253" spans="1:14" x14ac:dyDescent="0.25">
      <c r="A1253">
        <v>250007344</v>
      </c>
      <c r="B1253" t="s">
        <v>7804</v>
      </c>
      <c r="C1253" t="s">
        <v>7805</v>
      </c>
      <c r="D1253">
        <v>25001001</v>
      </c>
      <c r="E1253">
        <v>1020201396027</v>
      </c>
      <c r="F1253" t="s">
        <v>8214</v>
      </c>
      <c r="G1253">
        <v>0</v>
      </c>
      <c r="H1253" t="s">
        <v>10642</v>
      </c>
      <c r="I1253" t="s">
        <v>8428</v>
      </c>
      <c r="J1253" t="s">
        <v>10643</v>
      </c>
      <c r="K1253" t="s">
        <v>8313</v>
      </c>
      <c r="L1253" t="s">
        <v>8315</v>
      </c>
      <c r="M1253" t="s">
        <v>7806</v>
      </c>
      <c r="N1253" t="s">
        <v>321</v>
      </c>
    </row>
    <row r="1254" spans="1:14" x14ac:dyDescent="0.25">
      <c r="A1254">
        <v>250007400</v>
      </c>
      <c r="B1254" t="s">
        <v>7789</v>
      </c>
      <c r="C1254" t="s">
        <v>7790</v>
      </c>
      <c r="D1254">
        <v>25001001</v>
      </c>
      <c r="E1254">
        <v>1020201396962</v>
      </c>
      <c r="F1254" t="s">
        <v>8214</v>
      </c>
      <c r="G1254">
        <v>0</v>
      </c>
      <c r="H1254" t="s">
        <v>10644</v>
      </c>
      <c r="I1254" t="s">
        <v>8615</v>
      </c>
      <c r="J1254" t="s">
        <v>10643</v>
      </c>
      <c r="K1254" t="s">
        <v>8313</v>
      </c>
      <c r="L1254" t="s">
        <v>8315</v>
      </c>
      <c r="M1254" t="s">
        <v>7791</v>
      </c>
      <c r="N1254" t="s">
        <v>321</v>
      </c>
    </row>
    <row r="1255" spans="1:14" x14ac:dyDescent="0.25">
      <c r="A1255">
        <v>250007464</v>
      </c>
      <c r="B1255" t="s">
        <v>6309</v>
      </c>
      <c r="C1255" t="s">
        <v>6310</v>
      </c>
      <c r="D1255">
        <v>25001001</v>
      </c>
      <c r="E1255">
        <v>1020201398304</v>
      </c>
      <c r="F1255" t="s">
        <v>8214</v>
      </c>
      <c r="G1255">
        <v>0</v>
      </c>
      <c r="H1255" t="s">
        <v>10645</v>
      </c>
      <c r="I1255" t="s">
        <v>10646</v>
      </c>
      <c r="J1255" t="s">
        <v>10647</v>
      </c>
      <c r="K1255" t="s">
        <v>8313</v>
      </c>
      <c r="L1255" t="s">
        <v>8315</v>
      </c>
      <c r="M1255" t="s">
        <v>6311</v>
      </c>
      <c r="N1255" t="s">
        <v>6312</v>
      </c>
    </row>
    <row r="1256" spans="1:14" x14ac:dyDescent="0.25">
      <c r="A1256">
        <v>250007584</v>
      </c>
      <c r="B1256" t="s">
        <v>6306</v>
      </c>
      <c r="C1256" t="s">
        <v>6307</v>
      </c>
      <c r="D1256">
        <v>25001001</v>
      </c>
      <c r="E1256">
        <v>1020201398348</v>
      </c>
      <c r="F1256" t="s">
        <v>8214</v>
      </c>
      <c r="G1256">
        <v>0</v>
      </c>
      <c r="H1256" t="s">
        <v>10648</v>
      </c>
      <c r="I1256" t="s">
        <v>8652</v>
      </c>
      <c r="J1256" t="s">
        <v>10649</v>
      </c>
      <c r="K1256" t="s">
        <v>8313</v>
      </c>
      <c r="L1256" t="s">
        <v>8315</v>
      </c>
      <c r="M1256" t="s">
        <v>6308</v>
      </c>
      <c r="N1256" t="s">
        <v>321</v>
      </c>
    </row>
    <row r="1257" spans="1:14" x14ac:dyDescent="0.25">
      <c r="A1257">
        <v>250008500</v>
      </c>
      <c r="B1257" t="s">
        <v>7783</v>
      </c>
      <c r="C1257" t="s">
        <v>7784</v>
      </c>
      <c r="D1257">
        <v>25001001</v>
      </c>
      <c r="E1257">
        <v>1020201395334</v>
      </c>
      <c r="F1257" t="s">
        <v>8214</v>
      </c>
      <c r="G1257">
        <v>0</v>
      </c>
      <c r="H1257" t="s">
        <v>10650</v>
      </c>
      <c r="I1257" t="s">
        <v>10651</v>
      </c>
      <c r="J1257" t="s">
        <v>10652</v>
      </c>
      <c r="K1257" t="s">
        <v>8313</v>
      </c>
      <c r="L1257" t="s">
        <v>8315</v>
      </c>
      <c r="M1257" t="s">
        <v>7785</v>
      </c>
      <c r="N1257" t="s">
        <v>414</v>
      </c>
    </row>
    <row r="1258" spans="1:14" x14ac:dyDescent="0.25">
      <c r="A1258">
        <v>250009951</v>
      </c>
      <c r="B1258" t="s">
        <v>6299</v>
      </c>
      <c r="C1258" t="s">
        <v>6300</v>
      </c>
      <c r="D1258">
        <v>25001001</v>
      </c>
      <c r="E1258">
        <v>1050202362968</v>
      </c>
      <c r="F1258" t="s">
        <v>8214</v>
      </c>
      <c r="G1258">
        <v>0</v>
      </c>
      <c r="H1258" t="s">
        <v>10653</v>
      </c>
      <c r="I1258" t="s">
        <v>9685</v>
      </c>
      <c r="J1258" t="s">
        <v>10654</v>
      </c>
      <c r="K1258" t="s">
        <v>8313</v>
      </c>
      <c r="L1258" t="s">
        <v>8315</v>
      </c>
      <c r="M1258" t="s">
        <v>8288</v>
      </c>
      <c r="N1258" t="s">
        <v>414</v>
      </c>
    </row>
    <row r="1259" spans="1:14" x14ac:dyDescent="0.25">
      <c r="A1259">
        <v>250010403</v>
      </c>
      <c r="B1259" t="s">
        <v>6304</v>
      </c>
      <c r="C1259" t="s">
        <v>1099</v>
      </c>
      <c r="D1259">
        <v>25001001</v>
      </c>
      <c r="E1259">
        <v>1060250000040</v>
      </c>
      <c r="F1259" t="s">
        <v>8214</v>
      </c>
      <c r="G1259">
        <v>0</v>
      </c>
      <c r="H1259" t="s">
        <v>10655</v>
      </c>
      <c r="I1259" t="s">
        <v>10456</v>
      </c>
      <c r="J1259" t="s">
        <v>10091</v>
      </c>
      <c r="K1259" t="s">
        <v>8313</v>
      </c>
      <c r="L1259" t="s">
        <v>8315</v>
      </c>
      <c r="M1259" t="s">
        <v>6305</v>
      </c>
      <c r="N1259" t="s">
        <v>430</v>
      </c>
    </row>
    <row r="1260" spans="1:14" x14ac:dyDescent="0.25">
      <c r="A1260">
        <v>250013475</v>
      </c>
      <c r="B1260" t="s">
        <v>7801</v>
      </c>
      <c r="C1260" t="s">
        <v>7802</v>
      </c>
      <c r="D1260">
        <v>25001001</v>
      </c>
      <c r="E1260">
        <v>1100250000377</v>
      </c>
      <c r="F1260" t="s">
        <v>8214</v>
      </c>
      <c r="G1260">
        <v>0</v>
      </c>
      <c r="H1260" t="s">
        <v>10656</v>
      </c>
      <c r="I1260" t="s">
        <v>9280</v>
      </c>
      <c r="J1260" t="s">
        <v>10657</v>
      </c>
      <c r="K1260" t="s">
        <v>8313</v>
      </c>
      <c r="L1260" t="s">
        <v>8315</v>
      </c>
      <c r="M1260" t="s">
        <v>7803</v>
      </c>
      <c r="N1260" t="s">
        <v>414</v>
      </c>
    </row>
    <row r="1261" spans="1:14" x14ac:dyDescent="0.25">
      <c r="A1261">
        <v>250014750</v>
      </c>
      <c r="B1261" t="s">
        <v>7813</v>
      </c>
      <c r="C1261" t="s">
        <v>7814</v>
      </c>
      <c r="D1261">
        <v>25001001</v>
      </c>
      <c r="E1261">
        <v>1150280066496</v>
      </c>
      <c r="F1261" t="s">
        <v>8214</v>
      </c>
      <c r="G1261">
        <v>0</v>
      </c>
      <c r="H1261" t="s">
        <v>10658</v>
      </c>
      <c r="I1261" t="s">
        <v>9685</v>
      </c>
      <c r="J1261" t="s">
        <v>10659</v>
      </c>
      <c r="K1261" t="s">
        <v>8313</v>
      </c>
      <c r="L1261" t="s">
        <v>8315</v>
      </c>
      <c r="M1261" t="s">
        <v>8289</v>
      </c>
      <c r="N1261" t="s">
        <v>7573</v>
      </c>
    </row>
    <row r="1262" spans="1:14" x14ac:dyDescent="0.25">
      <c r="A1262">
        <v>250146549</v>
      </c>
      <c r="B1262" t="s">
        <v>6319</v>
      </c>
      <c r="C1262" t="s">
        <v>6320</v>
      </c>
      <c r="D1262">
        <v>25001001</v>
      </c>
      <c r="E1262">
        <v>1130280068412</v>
      </c>
      <c r="F1262" t="s">
        <v>8214</v>
      </c>
      <c r="G1262">
        <v>0</v>
      </c>
      <c r="H1262" t="s">
        <v>10660</v>
      </c>
      <c r="I1262" t="s">
        <v>10661</v>
      </c>
      <c r="J1262" t="s">
        <v>10662</v>
      </c>
      <c r="K1262" t="s">
        <v>8313</v>
      </c>
      <c r="L1262" t="s">
        <v>8315</v>
      </c>
      <c r="M1262" t="s">
        <v>6321</v>
      </c>
      <c r="N1262" t="s">
        <v>414</v>
      </c>
    </row>
    <row r="1263" spans="1:14" x14ac:dyDescent="0.25">
      <c r="A1263">
        <v>251003617</v>
      </c>
      <c r="B1263" t="s">
        <v>7851</v>
      </c>
      <c r="C1263" t="s">
        <v>7852</v>
      </c>
      <c r="D1263">
        <v>25101001</v>
      </c>
      <c r="E1263">
        <v>1020200613201</v>
      </c>
      <c r="F1263" t="s">
        <v>8214</v>
      </c>
      <c r="G1263">
        <v>1</v>
      </c>
      <c r="H1263" t="s">
        <v>10663</v>
      </c>
      <c r="I1263" t="s">
        <v>9154</v>
      </c>
      <c r="J1263" t="s">
        <v>10664</v>
      </c>
      <c r="K1263" t="s">
        <v>8313</v>
      </c>
      <c r="L1263" t="s">
        <v>8315</v>
      </c>
      <c r="M1263" t="s">
        <v>7853</v>
      </c>
      <c r="N1263" t="s">
        <v>321</v>
      </c>
    </row>
    <row r="1264" spans="1:14" x14ac:dyDescent="0.25">
      <c r="A1264">
        <v>251003631</v>
      </c>
      <c r="B1264" t="s">
        <v>7833</v>
      </c>
      <c r="C1264" t="s">
        <v>7834</v>
      </c>
      <c r="D1264">
        <v>25101001</v>
      </c>
      <c r="E1264">
        <v>1020200613278</v>
      </c>
      <c r="F1264" t="s">
        <v>8214</v>
      </c>
      <c r="G1264">
        <v>0</v>
      </c>
      <c r="H1264" t="s">
        <v>10665</v>
      </c>
      <c r="I1264" t="s">
        <v>8872</v>
      </c>
      <c r="J1264" t="s">
        <v>10664</v>
      </c>
      <c r="K1264" t="s">
        <v>8313</v>
      </c>
      <c r="L1264" t="s">
        <v>8315</v>
      </c>
      <c r="M1264" t="s">
        <v>7835</v>
      </c>
      <c r="N1264" t="s">
        <v>321</v>
      </c>
    </row>
    <row r="1265" spans="1:14" x14ac:dyDescent="0.25">
      <c r="A1265">
        <v>251003695</v>
      </c>
      <c r="B1265" t="s">
        <v>7839</v>
      </c>
      <c r="C1265" t="s">
        <v>7840</v>
      </c>
      <c r="D1265">
        <v>25101001</v>
      </c>
      <c r="E1265">
        <v>1020200613124</v>
      </c>
      <c r="F1265" t="s">
        <v>8214</v>
      </c>
      <c r="G1265">
        <v>2</v>
      </c>
      <c r="H1265" t="s">
        <v>10666</v>
      </c>
      <c r="I1265" t="s">
        <v>10667</v>
      </c>
      <c r="J1265" t="s">
        <v>10664</v>
      </c>
      <c r="K1265" t="s">
        <v>8313</v>
      </c>
      <c r="L1265" t="s">
        <v>8315</v>
      </c>
      <c r="M1265" t="s">
        <v>7841</v>
      </c>
      <c r="N1265" t="s">
        <v>325</v>
      </c>
    </row>
    <row r="1266" spans="1:14" x14ac:dyDescent="0.25">
      <c r="A1266">
        <v>251003720</v>
      </c>
      <c r="B1266" t="s">
        <v>6958</v>
      </c>
      <c r="C1266" t="s">
        <v>6959</v>
      </c>
      <c r="D1266">
        <v>25101001</v>
      </c>
      <c r="E1266">
        <v>1020200613212</v>
      </c>
      <c r="F1266" t="s">
        <v>8214</v>
      </c>
      <c r="G1266">
        <v>7</v>
      </c>
      <c r="H1266" t="s">
        <v>10668</v>
      </c>
      <c r="I1266" t="s">
        <v>10669</v>
      </c>
      <c r="J1266" t="s">
        <v>10664</v>
      </c>
      <c r="K1266" t="s">
        <v>8313</v>
      </c>
      <c r="L1266" t="s">
        <v>8315</v>
      </c>
      <c r="M1266" t="s">
        <v>6960</v>
      </c>
      <c r="N1266" t="s">
        <v>321</v>
      </c>
    </row>
    <row r="1267" spans="1:14" x14ac:dyDescent="0.25">
      <c r="A1267">
        <v>251003751</v>
      </c>
      <c r="B1267" t="s">
        <v>7848</v>
      </c>
      <c r="C1267" t="s">
        <v>7849</v>
      </c>
      <c r="D1267">
        <v>25101001</v>
      </c>
      <c r="E1267">
        <v>1020200613344</v>
      </c>
      <c r="F1267" t="s">
        <v>8214</v>
      </c>
      <c r="G1267">
        <v>1</v>
      </c>
      <c r="H1267" t="s">
        <v>10670</v>
      </c>
      <c r="I1267" t="s">
        <v>8915</v>
      </c>
      <c r="J1267" t="s">
        <v>10664</v>
      </c>
      <c r="K1267" t="s">
        <v>8313</v>
      </c>
      <c r="L1267" t="s">
        <v>8315</v>
      </c>
      <c r="M1267" t="s">
        <v>7850</v>
      </c>
      <c r="N1267" t="s">
        <v>321</v>
      </c>
    </row>
    <row r="1268" spans="1:14" x14ac:dyDescent="0.25">
      <c r="A1268">
        <v>251003790</v>
      </c>
      <c r="B1268" t="s">
        <v>5162</v>
      </c>
      <c r="C1268" t="s">
        <v>5163</v>
      </c>
      <c r="D1268">
        <v>25101001</v>
      </c>
      <c r="E1268">
        <v>1020200612167</v>
      </c>
      <c r="F1268" t="s">
        <v>8214</v>
      </c>
      <c r="G1268">
        <v>0</v>
      </c>
      <c r="H1268" t="s">
        <v>10671</v>
      </c>
      <c r="I1268" t="s">
        <v>8436</v>
      </c>
      <c r="J1268" t="s">
        <v>10664</v>
      </c>
      <c r="K1268" t="s">
        <v>8313</v>
      </c>
      <c r="L1268" t="s">
        <v>8315</v>
      </c>
      <c r="M1268" t="s">
        <v>5164</v>
      </c>
      <c r="N1268" t="s">
        <v>321</v>
      </c>
    </row>
    <row r="1269" spans="1:14" x14ac:dyDescent="0.25">
      <c r="A1269">
        <v>251003800</v>
      </c>
      <c r="B1269" t="s">
        <v>7859</v>
      </c>
      <c r="C1269" t="s">
        <v>7860</v>
      </c>
      <c r="D1269">
        <v>25101001</v>
      </c>
      <c r="E1269">
        <v>1020200613245</v>
      </c>
      <c r="F1269" t="s">
        <v>8214</v>
      </c>
      <c r="G1269">
        <v>1</v>
      </c>
      <c r="H1269" t="s">
        <v>10672</v>
      </c>
      <c r="I1269" t="s">
        <v>8535</v>
      </c>
      <c r="J1269" t="s">
        <v>10664</v>
      </c>
      <c r="K1269" t="s">
        <v>8313</v>
      </c>
      <c r="L1269" t="s">
        <v>8315</v>
      </c>
      <c r="M1269" t="s">
        <v>7861</v>
      </c>
      <c r="N1269" t="s">
        <v>321</v>
      </c>
    </row>
    <row r="1270" spans="1:14" x14ac:dyDescent="0.25">
      <c r="A1270">
        <v>251003818</v>
      </c>
      <c r="B1270" t="s">
        <v>7845</v>
      </c>
      <c r="C1270" t="s">
        <v>7846</v>
      </c>
      <c r="D1270">
        <v>25101001</v>
      </c>
      <c r="E1270">
        <v>1020200613388</v>
      </c>
      <c r="F1270" t="s">
        <v>8214</v>
      </c>
      <c r="G1270">
        <v>3</v>
      </c>
      <c r="H1270" t="s">
        <v>10673</v>
      </c>
      <c r="I1270" t="s">
        <v>10674</v>
      </c>
      <c r="J1270" t="s">
        <v>10664</v>
      </c>
      <c r="K1270" t="s">
        <v>8313</v>
      </c>
      <c r="L1270" t="s">
        <v>8315</v>
      </c>
      <c r="M1270" t="s">
        <v>7847</v>
      </c>
      <c r="N1270" t="s">
        <v>321</v>
      </c>
    </row>
    <row r="1271" spans="1:14" x14ac:dyDescent="0.25">
      <c r="A1271">
        <v>251004025</v>
      </c>
      <c r="B1271" t="s">
        <v>7836</v>
      </c>
      <c r="C1271" t="s">
        <v>7837</v>
      </c>
      <c r="D1271">
        <v>25101001</v>
      </c>
      <c r="E1271">
        <v>1020200613333</v>
      </c>
      <c r="F1271" t="s">
        <v>8214</v>
      </c>
      <c r="G1271">
        <v>1</v>
      </c>
      <c r="H1271" t="s">
        <v>10675</v>
      </c>
      <c r="I1271" t="s">
        <v>8535</v>
      </c>
      <c r="J1271" t="s">
        <v>10664</v>
      </c>
      <c r="K1271" t="s">
        <v>8313</v>
      </c>
      <c r="L1271" t="s">
        <v>8315</v>
      </c>
      <c r="M1271" t="s">
        <v>7838</v>
      </c>
      <c r="N1271" t="s">
        <v>321</v>
      </c>
    </row>
    <row r="1272" spans="1:14" x14ac:dyDescent="0.25">
      <c r="A1272">
        <v>251004040</v>
      </c>
      <c r="B1272" t="s">
        <v>7856</v>
      </c>
      <c r="C1272" t="s">
        <v>7857</v>
      </c>
      <c r="D1272">
        <v>25101001</v>
      </c>
      <c r="E1272">
        <v>1020200613311</v>
      </c>
      <c r="F1272" t="s">
        <v>8214</v>
      </c>
      <c r="G1272">
        <v>0</v>
      </c>
      <c r="H1272" t="s">
        <v>10676</v>
      </c>
      <c r="I1272" t="s">
        <v>10137</v>
      </c>
      <c r="J1272" t="s">
        <v>10664</v>
      </c>
      <c r="K1272" t="s">
        <v>8313</v>
      </c>
      <c r="L1272" t="s">
        <v>8315</v>
      </c>
      <c r="M1272" t="s">
        <v>7858</v>
      </c>
      <c r="N1272" t="s">
        <v>321</v>
      </c>
    </row>
    <row r="1273" spans="1:14" x14ac:dyDescent="0.25">
      <c r="A1273">
        <v>251004360</v>
      </c>
      <c r="B1273" t="s">
        <v>6945</v>
      </c>
      <c r="C1273" t="s">
        <v>6946</v>
      </c>
      <c r="D1273">
        <v>25101001</v>
      </c>
      <c r="E1273">
        <v>1020200613443</v>
      </c>
      <c r="F1273" t="s">
        <v>8214</v>
      </c>
      <c r="G1273">
        <v>4</v>
      </c>
      <c r="H1273" t="s">
        <v>10677</v>
      </c>
      <c r="I1273" t="s">
        <v>10678</v>
      </c>
      <c r="J1273" t="s">
        <v>10664</v>
      </c>
      <c r="K1273" t="s">
        <v>8313</v>
      </c>
      <c r="L1273" t="s">
        <v>8315</v>
      </c>
      <c r="M1273" t="s">
        <v>6947</v>
      </c>
      <c r="N1273" t="s">
        <v>414</v>
      </c>
    </row>
    <row r="1274" spans="1:14" x14ac:dyDescent="0.25">
      <c r="A1274">
        <v>251004480</v>
      </c>
      <c r="B1274" t="s">
        <v>7862</v>
      </c>
      <c r="C1274" t="s">
        <v>7863</v>
      </c>
      <c r="D1274">
        <v>25101001</v>
      </c>
      <c r="E1274">
        <v>1020200613432</v>
      </c>
      <c r="F1274" t="s">
        <v>8214</v>
      </c>
      <c r="G1274">
        <v>4</v>
      </c>
      <c r="H1274" t="s">
        <v>10672</v>
      </c>
      <c r="I1274" t="s">
        <v>10679</v>
      </c>
      <c r="J1274" t="s">
        <v>10664</v>
      </c>
      <c r="K1274" t="s">
        <v>8313</v>
      </c>
      <c r="L1274" t="s">
        <v>8315</v>
      </c>
      <c r="M1274" t="s">
        <v>7864</v>
      </c>
      <c r="N1274" t="s">
        <v>700</v>
      </c>
    </row>
    <row r="1275" spans="1:14" x14ac:dyDescent="0.25">
      <c r="A1275">
        <v>251004522</v>
      </c>
      <c r="B1275" t="s">
        <v>7854</v>
      </c>
      <c r="C1275" t="s">
        <v>7855</v>
      </c>
      <c r="D1275">
        <v>25101001</v>
      </c>
      <c r="E1275">
        <v>1020200612233</v>
      </c>
      <c r="F1275" t="s">
        <v>8214</v>
      </c>
      <c r="G1275">
        <v>2</v>
      </c>
      <c r="H1275" t="s">
        <v>10680</v>
      </c>
      <c r="I1275" t="s">
        <v>8732</v>
      </c>
      <c r="J1275" t="s">
        <v>10664</v>
      </c>
      <c r="K1275" t="s">
        <v>8313</v>
      </c>
      <c r="L1275" t="s">
        <v>8315</v>
      </c>
      <c r="M1275" t="s">
        <v>8290</v>
      </c>
      <c r="N1275" t="s">
        <v>921</v>
      </c>
    </row>
    <row r="1276" spans="1:14" x14ac:dyDescent="0.25">
      <c r="A1276">
        <v>251004547</v>
      </c>
      <c r="B1276" t="s">
        <v>7842</v>
      </c>
      <c r="C1276" t="s">
        <v>7843</v>
      </c>
      <c r="D1276">
        <v>25101001</v>
      </c>
      <c r="E1276">
        <v>1020200612266</v>
      </c>
      <c r="F1276" t="s">
        <v>8214</v>
      </c>
      <c r="G1276">
        <v>5</v>
      </c>
      <c r="H1276" t="s">
        <v>10681</v>
      </c>
      <c r="I1276" t="s">
        <v>9230</v>
      </c>
      <c r="J1276" t="s">
        <v>10664</v>
      </c>
      <c r="K1276" t="s">
        <v>8313</v>
      </c>
      <c r="L1276" t="s">
        <v>8315</v>
      </c>
      <c r="M1276" t="s">
        <v>7844</v>
      </c>
      <c r="N1276" t="s">
        <v>1017</v>
      </c>
    </row>
    <row r="1277" spans="1:14" x14ac:dyDescent="0.25">
      <c r="A1277">
        <v>251004593</v>
      </c>
      <c r="B1277" t="s">
        <v>6942</v>
      </c>
      <c r="C1277" t="s">
        <v>6943</v>
      </c>
      <c r="D1277">
        <v>25101001</v>
      </c>
      <c r="E1277">
        <v>1020200613410</v>
      </c>
      <c r="F1277" t="s">
        <v>8214</v>
      </c>
      <c r="G1277">
        <v>1</v>
      </c>
      <c r="H1277" t="s">
        <v>10682</v>
      </c>
      <c r="I1277" t="s">
        <v>9636</v>
      </c>
      <c r="J1277" t="s">
        <v>10664</v>
      </c>
      <c r="K1277" t="s">
        <v>8313</v>
      </c>
      <c r="L1277" t="s">
        <v>8315</v>
      </c>
      <c r="M1277" t="s">
        <v>6944</v>
      </c>
      <c r="N1277" t="s">
        <v>414</v>
      </c>
    </row>
    <row r="1278" spans="1:14" x14ac:dyDescent="0.25">
      <c r="A1278">
        <v>251004603</v>
      </c>
      <c r="B1278" t="s">
        <v>5159</v>
      </c>
      <c r="C1278" t="s">
        <v>5160</v>
      </c>
      <c r="D1278">
        <v>25101001</v>
      </c>
      <c r="E1278">
        <v>1020200612145</v>
      </c>
      <c r="F1278" t="s">
        <v>8214</v>
      </c>
      <c r="G1278">
        <v>0</v>
      </c>
      <c r="H1278" t="s">
        <v>10683</v>
      </c>
      <c r="I1278" t="s">
        <v>9230</v>
      </c>
      <c r="J1278" t="s">
        <v>10664</v>
      </c>
      <c r="K1278" t="s">
        <v>8313</v>
      </c>
      <c r="L1278" t="s">
        <v>8315</v>
      </c>
      <c r="M1278" t="s">
        <v>5161</v>
      </c>
      <c r="N1278" t="s">
        <v>414</v>
      </c>
    </row>
    <row r="1279" spans="1:14" x14ac:dyDescent="0.25">
      <c r="A1279">
        <v>251004681</v>
      </c>
      <c r="B1279" t="s">
        <v>6953</v>
      </c>
      <c r="C1279" t="s">
        <v>6954</v>
      </c>
      <c r="D1279">
        <v>25101001</v>
      </c>
      <c r="E1279">
        <v>1020200613180</v>
      </c>
      <c r="F1279" t="s">
        <v>8214</v>
      </c>
      <c r="G1279">
        <v>3</v>
      </c>
      <c r="H1279" t="s">
        <v>10684</v>
      </c>
      <c r="I1279" t="s">
        <v>10093</v>
      </c>
      <c r="J1279" t="s">
        <v>9734</v>
      </c>
      <c r="K1279" t="s">
        <v>8313</v>
      </c>
      <c r="L1279" t="s">
        <v>8315</v>
      </c>
      <c r="M1279" t="s">
        <v>6955</v>
      </c>
      <c r="N1279" t="s">
        <v>640</v>
      </c>
    </row>
    <row r="1280" spans="1:14" x14ac:dyDescent="0.25">
      <c r="A1280">
        <v>251005413</v>
      </c>
      <c r="B1280" t="s">
        <v>6956</v>
      </c>
      <c r="C1280" t="s">
        <v>4940</v>
      </c>
      <c r="D1280">
        <v>25101001</v>
      </c>
      <c r="E1280">
        <v>1060207000545</v>
      </c>
      <c r="F1280" t="s">
        <v>8214</v>
      </c>
      <c r="G1280">
        <v>0</v>
      </c>
      <c r="H1280" t="s">
        <v>10685</v>
      </c>
      <c r="I1280" t="s">
        <v>9736</v>
      </c>
      <c r="J1280" t="s">
        <v>10686</v>
      </c>
      <c r="K1280" t="s">
        <v>8313</v>
      </c>
      <c r="L1280" t="s">
        <v>8315</v>
      </c>
      <c r="M1280" t="s">
        <v>6955</v>
      </c>
      <c r="N1280" t="s">
        <v>6957</v>
      </c>
    </row>
    <row r="1281" spans="1:14" x14ac:dyDescent="0.25">
      <c r="A1281">
        <v>251006128</v>
      </c>
      <c r="B1281" t="s">
        <v>6951</v>
      </c>
      <c r="C1281" t="s">
        <v>6952</v>
      </c>
      <c r="D1281">
        <v>25101001</v>
      </c>
      <c r="E1281">
        <v>1100269001029</v>
      </c>
      <c r="F1281" t="s">
        <v>8214</v>
      </c>
      <c r="G1281">
        <v>4</v>
      </c>
      <c r="H1281" t="s">
        <v>10687</v>
      </c>
      <c r="I1281" t="s">
        <v>9340</v>
      </c>
      <c r="J1281" t="s">
        <v>10688</v>
      </c>
      <c r="K1281" t="s">
        <v>8313</v>
      </c>
      <c r="L1281" t="s">
        <v>8315</v>
      </c>
      <c r="M1281" t="s">
        <v>8291</v>
      </c>
      <c r="N1281" t="s">
        <v>921</v>
      </c>
    </row>
    <row r="1282" spans="1:14" x14ac:dyDescent="0.25">
      <c r="A1282">
        <v>251006738</v>
      </c>
      <c r="B1282" t="s">
        <v>7830</v>
      </c>
      <c r="C1282" t="s">
        <v>7831</v>
      </c>
      <c r="D1282">
        <v>25101001</v>
      </c>
      <c r="E1282">
        <v>1170280029325</v>
      </c>
      <c r="F1282" t="s">
        <v>8214</v>
      </c>
      <c r="G1282">
        <v>1</v>
      </c>
      <c r="H1282" t="s">
        <v>10689</v>
      </c>
      <c r="I1282" t="s">
        <v>10690</v>
      </c>
      <c r="J1282" t="s">
        <v>10691</v>
      </c>
      <c r="K1282" t="s">
        <v>8313</v>
      </c>
      <c r="L1282" t="s">
        <v>8315</v>
      </c>
      <c r="M1282" t="s">
        <v>7832</v>
      </c>
      <c r="N1282" t="s">
        <v>321</v>
      </c>
    </row>
    <row r="1283" spans="1:14" x14ac:dyDescent="0.25">
      <c r="A1283">
        <v>251006921</v>
      </c>
      <c r="B1283" t="s">
        <v>6948</v>
      </c>
      <c r="C1283" t="s">
        <v>6949</v>
      </c>
      <c r="D1283">
        <v>25101001</v>
      </c>
      <c r="E1283">
        <v>1180280076459</v>
      </c>
      <c r="F1283" t="s">
        <v>8214</v>
      </c>
      <c r="G1283">
        <v>0</v>
      </c>
      <c r="H1283" t="s">
        <v>10692</v>
      </c>
      <c r="I1283" t="s">
        <v>8667</v>
      </c>
      <c r="J1283" t="s">
        <v>10693</v>
      </c>
      <c r="K1283" t="s">
        <v>8313</v>
      </c>
      <c r="L1283" t="s">
        <v>8315</v>
      </c>
      <c r="M1283" t="s">
        <v>6950</v>
      </c>
      <c r="N1283" t="s">
        <v>414</v>
      </c>
    </row>
    <row r="1284" spans="1:14" x14ac:dyDescent="0.25">
      <c r="A1284">
        <v>253001654</v>
      </c>
      <c r="B1284" t="s">
        <v>3179</v>
      </c>
      <c r="C1284" t="s">
        <v>3180</v>
      </c>
      <c r="D1284">
        <v>25301001</v>
      </c>
      <c r="E1284">
        <v>1020201440203</v>
      </c>
      <c r="F1284" t="s">
        <v>8214</v>
      </c>
      <c r="G1284">
        <v>0</v>
      </c>
      <c r="H1284" t="s">
        <v>10694</v>
      </c>
      <c r="I1284" t="s">
        <v>8630</v>
      </c>
      <c r="J1284" t="s">
        <v>8702</v>
      </c>
      <c r="K1284" t="s">
        <v>8313</v>
      </c>
      <c r="L1284" t="s">
        <v>8315</v>
      </c>
      <c r="M1284" t="s">
        <v>3181</v>
      </c>
      <c r="N1284" t="s">
        <v>430</v>
      </c>
    </row>
    <row r="1285" spans="1:14" x14ac:dyDescent="0.25">
      <c r="A1285">
        <v>253005306</v>
      </c>
      <c r="B1285" t="s">
        <v>3176</v>
      </c>
      <c r="C1285" t="s">
        <v>3177</v>
      </c>
      <c r="D1285">
        <v>25301001</v>
      </c>
      <c r="E1285">
        <v>1020201435066</v>
      </c>
      <c r="F1285" t="s">
        <v>8214</v>
      </c>
      <c r="G1285">
        <v>0</v>
      </c>
      <c r="H1285" t="s">
        <v>10695</v>
      </c>
      <c r="I1285" t="s">
        <v>10158</v>
      </c>
      <c r="J1285" t="s">
        <v>9673</v>
      </c>
      <c r="K1285" t="s">
        <v>8313</v>
      </c>
      <c r="L1285" t="s">
        <v>8315</v>
      </c>
      <c r="M1285" t="s">
        <v>3178</v>
      </c>
      <c r="N1285" t="s">
        <v>321</v>
      </c>
    </row>
    <row r="1286" spans="1:14" x14ac:dyDescent="0.25">
      <c r="A1286">
        <v>253005507</v>
      </c>
      <c r="B1286" t="s">
        <v>3190</v>
      </c>
      <c r="C1286" t="s">
        <v>3191</v>
      </c>
      <c r="D1286">
        <v>25301001</v>
      </c>
      <c r="E1286">
        <v>1020201434989</v>
      </c>
      <c r="F1286" t="s">
        <v>8214</v>
      </c>
      <c r="G1286">
        <v>0</v>
      </c>
      <c r="H1286" t="s">
        <v>10696</v>
      </c>
      <c r="I1286" t="s">
        <v>9928</v>
      </c>
      <c r="J1286" t="s">
        <v>8845</v>
      </c>
      <c r="K1286" t="s">
        <v>8313</v>
      </c>
      <c r="L1286" t="s">
        <v>8315</v>
      </c>
      <c r="M1286" t="s">
        <v>3192</v>
      </c>
      <c r="N1286" t="s">
        <v>414</v>
      </c>
    </row>
    <row r="1287" spans="1:14" x14ac:dyDescent="0.25">
      <c r="A1287">
        <v>253005602</v>
      </c>
      <c r="B1287" t="s">
        <v>3167</v>
      </c>
      <c r="C1287" t="s">
        <v>3168</v>
      </c>
      <c r="D1287">
        <v>25301001</v>
      </c>
      <c r="E1287">
        <v>1020201434967</v>
      </c>
      <c r="F1287" t="s">
        <v>8214</v>
      </c>
      <c r="G1287">
        <v>0</v>
      </c>
      <c r="H1287" t="s">
        <v>10697</v>
      </c>
      <c r="I1287" t="s">
        <v>10698</v>
      </c>
      <c r="J1287" t="s">
        <v>8845</v>
      </c>
      <c r="K1287" t="s">
        <v>8313</v>
      </c>
      <c r="L1287" t="s">
        <v>8315</v>
      </c>
      <c r="M1287" t="s">
        <v>3169</v>
      </c>
      <c r="N1287" t="s">
        <v>321</v>
      </c>
    </row>
    <row r="1288" spans="1:14" x14ac:dyDescent="0.25">
      <c r="A1288">
        <v>253005634</v>
      </c>
      <c r="B1288" t="s">
        <v>3187</v>
      </c>
      <c r="C1288" t="s">
        <v>3188</v>
      </c>
      <c r="D1288">
        <v>25301001</v>
      </c>
      <c r="E1288">
        <v>1020201435540</v>
      </c>
      <c r="F1288" t="s">
        <v>8214</v>
      </c>
      <c r="G1288">
        <v>0</v>
      </c>
      <c r="H1288" t="s">
        <v>10699</v>
      </c>
      <c r="I1288" t="s">
        <v>8634</v>
      </c>
      <c r="J1288" t="s">
        <v>8908</v>
      </c>
      <c r="K1288" t="s">
        <v>8313</v>
      </c>
      <c r="L1288" t="s">
        <v>8315</v>
      </c>
      <c r="M1288" t="s">
        <v>3189</v>
      </c>
      <c r="N1288" t="s">
        <v>321</v>
      </c>
    </row>
    <row r="1289" spans="1:14" x14ac:dyDescent="0.25">
      <c r="A1289">
        <v>253006564</v>
      </c>
      <c r="B1289" t="s">
        <v>3182</v>
      </c>
      <c r="C1289" t="s">
        <v>3183</v>
      </c>
      <c r="D1289">
        <v>25301001</v>
      </c>
      <c r="E1289">
        <v>1020201434934</v>
      </c>
      <c r="F1289" t="s">
        <v>8214</v>
      </c>
      <c r="G1289">
        <v>0</v>
      </c>
      <c r="H1289" t="s">
        <v>10700</v>
      </c>
      <c r="I1289" t="s">
        <v>9257</v>
      </c>
      <c r="J1289" t="s">
        <v>10701</v>
      </c>
      <c r="K1289" t="s">
        <v>8313</v>
      </c>
      <c r="L1289" t="s">
        <v>8315</v>
      </c>
      <c r="M1289" t="s">
        <v>3184</v>
      </c>
      <c r="N1289" t="s">
        <v>566</v>
      </c>
    </row>
    <row r="1290" spans="1:14" x14ac:dyDescent="0.25">
      <c r="A1290">
        <v>253006780</v>
      </c>
      <c r="B1290" t="s">
        <v>3170</v>
      </c>
      <c r="C1290" t="s">
        <v>3171</v>
      </c>
      <c r="D1290">
        <v>25301001</v>
      </c>
      <c r="E1290">
        <v>1020201433042</v>
      </c>
      <c r="F1290" t="s">
        <v>8214</v>
      </c>
      <c r="G1290">
        <v>0</v>
      </c>
      <c r="H1290" t="s">
        <v>10697</v>
      </c>
      <c r="I1290" t="s">
        <v>9116</v>
      </c>
      <c r="J1290" t="s">
        <v>8456</v>
      </c>
      <c r="K1290" t="s">
        <v>8313</v>
      </c>
      <c r="L1290" t="s">
        <v>8315</v>
      </c>
      <c r="M1290" t="s">
        <v>3172</v>
      </c>
      <c r="N1290" t="s">
        <v>321</v>
      </c>
    </row>
    <row r="1291" spans="1:14" x14ac:dyDescent="0.25">
      <c r="A1291">
        <v>253008096</v>
      </c>
      <c r="B1291" t="s">
        <v>3185</v>
      </c>
      <c r="C1291" t="s">
        <v>3186</v>
      </c>
      <c r="D1291">
        <v>25301001</v>
      </c>
      <c r="E1291">
        <v>1020201433944</v>
      </c>
      <c r="F1291" t="s">
        <v>8214</v>
      </c>
      <c r="G1291">
        <v>0</v>
      </c>
      <c r="H1291" t="s">
        <v>10702</v>
      </c>
      <c r="I1291" t="s">
        <v>8389</v>
      </c>
      <c r="J1291" t="s">
        <v>8713</v>
      </c>
      <c r="K1291" t="s">
        <v>8313</v>
      </c>
      <c r="L1291" t="s">
        <v>8315</v>
      </c>
      <c r="M1291" t="s">
        <v>8292</v>
      </c>
      <c r="N1291" t="s">
        <v>325</v>
      </c>
    </row>
    <row r="1292" spans="1:14" x14ac:dyDescent="0.25">
      <c r="A1292">
        <v>253019348</v>
      </c>
      <c r="B1292" t="s">
        <v>3173</v>
      </c>
      <c r="C1292" t="s">
        <v>3174</v>
      </c>
      <c r="D1292">
        <v>25301001</v>
      </c>
      <c r="E1292">
        <v>1150280070380</v>
      </c>
      <c r="F1292" t="s">
        <v>8214</v>
      </c>
      <c r="G1292">
        <v>0</v>
      </c>
      <c r="H1292" t="s">
        <v>10703</v>
      </c>
      <c r="I1292" t="s">
        <v>8602</v>
      </c>
      <c r="J1292" t="s">
        <v>10704</v>
      </c>
      <c r="K1292" t="s">
        <v>8313</v>
      </c>
      <c r="L1292" t="s">
        <v>8315</v>
      </c>
      <c r="M1292" t="s">
        <v>3175</v>
      </c>
      <c r="N1292" t="s">
        <v>414</v>
      </c>
    </row>
    <row r="1293" spans="1:14" x14ac:dyDescent="0.25">
      <c r="A1293">
        <v>254001946</v>
      </c>
      <c r="B1293" t="s">
        <v>7991</v>
      </c>
      <c r="C1293" t="s">
        <v>7992</v>
      </c>
      <c r="D1293">
        <v>25401001</v>
      </c>
      <c r="E1293">
        <v>1020201545264</v>
      </c>
      <c r="F1293" t="s">
        <v>8214</v>
      </c>
      <c r="G1293">
        <v>3</v>
      </c>
      <c r="H1293" t="s">
        <v>10705</v>
      </c>
      <c r="I1293" t="s">
        <v>8310</v>
      </c>
      <c r="J1293" t="s">
        <v>10706</v>
      </c>
      <c r="K1293" t="s">
        <v>8313</v>
      </c>
      <c r="L1293" t="s">
        <v>8315</v>
      </c>
      <c r="M1293" t="s">
        <v>7993</v>
      </c>
      <c r="N1293" t="s">
        <v>321</v>
      </c>
    </row>
    <row r="1294" spans="1:14" x14ac:dyDescent="0.25">
      <c r="A1294">
        <v>254005348</v>
      </c>
      <c r="B1294" t="s">
        <v>5910</v>
      </c>
      <c r="C1294" t="s">
        <v>5911</v>
      </c>
      <c r="D1294">
        <v>25401001</v>
      </c>
      <c r="E1294">
        <v>1020201546595</v>
      </c>
      <c r="F1294" t="s">
        <v>8214</v>
      </c>
      <c r="G1294">
        <v>0</v>
      </c>
      <c r="H1294" t="s">
        <v>10707</v>
      </c>
      <c r="I1294" t="s">
        <v>10024</v>
      </c>
      <c r="J1294" t="s">
        <v>10172</v>
      </c>
      <c r="K1294" t="s">
        <v>8313</v>
      </c>
      <c r="L1294" t="s">
        <v>8315</v>
      </c>
      <c r="M1294" t="s">
        <v>8293</v>
      </c>
      <c r="N1294" t="s">
        <v>4530</v>
      </c>
    </row>
    <row r="1295" spans="1:14" x14ac:dyDescent="0.25">
      <c r="A1295">
        <v>254005355</v>
      </c>
      <c r="B1295" t="s">
        <v>5936</v>
      </c>
      <c r="C1295" t="s">
        <v>5937</v>
      </c>
      <c r="D1295">
        <v>25401001</v>
      </c>
      <c r="E1295">
        <v>1020201546485</v>
      </c>
      <c r="F1295" t="s">
        <v>8214</v>
      </c>
      <c r="G1295">
        <v>0</v>
      </c>
      <c r="H1295" t="s">
        <v>10708</v>
      </c>
      <c r="I1295" t="s">
        <v>8310</v>
      </c>
      <c r="J1295" t="s">
        <v>10709</v>
      </c>
      <c r="K1295" t="s">
        <v>8313</v>
      </c>
      <c r="L1295" t="s">
        <v>8315</v>
      </c>
      <c r="M1295" t="s">
        <v>5938</v>
      </c>
      <c r="N1295" t="s">
        <v>549</v>
      </c>
    </row>
    <row r="1296" spans="1:14" x14ac:dyDescent="0.25">
      <c r="A1296">
        <v>254005436</v>
      </c>
      <c r="B1296" t="s">
        <v>5895</v>
      </c>
      <c r="C1296" t="s">
        <v>5896</v>
      </c>
      <c r="D1296">
        <v>25401001</v>
      </c>
      <c r="E1296">
        <v>1020201546793</v>
      </c>
      <c r="F1296" t="s">
        <v>8214</v>
      </c>
      <c r="G1296">
        <v>0</v>
      </c>
      <c r="H1296" t="s">
        <v>10710</v>
      </c>
      <c r="I1296" t="s">
        <v>8310</v>
      </c>
      <c r="J1296" t="s">
        <v>10711</v>
      </c>
      <c r="K1296" t="s">
        <v>8313</v>
      </c>
      <c r="L1296" t="s">
        <v>8315</v>
      </c>
      <c r="M1296" t="s">
        <v>5897</v>
      </c>
      <c r="N1296" t="s">
        <v>321</v>
      </c>
    </row>
    <row r="1297" spans="1:14" x14ac:dyDescent="0.25">
      <c r="A1297">
        <v>254005443</v>
      </c>
      <c r="B1297" t="s">
        <v>2382</v>
      </c>
      <c r="C1297" t="s">
        <v>2383</v>
      </c>
      <c r="D1297">
        <v>25401001</v>
      </c>
      <c r="E1297">
        <v>1020201545649</v>
      </c>
      <c r="F1297" t="s">
        <v>8214</v>
      </c>
      <c r="G1297">
        <v>0</v>
      </c>
      <c r="H1297" t="s">
        <v>10712</v>
      </c>
      <c r="I1297" t="s">
        <v>8310</v>
      </c>
      <c r="J1297" t="s">
        <v>10713</v>
      </c>
      <c r="K1297" t="s">
        <v>8313</v>
      </c>
      <c r="L1297" t="s">
        <v>8315</v>
      </c>
      <c r="M1297" t="s">
        <v>2384</v>
      </c>
      <c r="N1297" t="s">
        <v>414</v>
      </c>
    </row>
    <row r="1298" spans="1:14" x14ac:dyDescent="0.25">
      <c r="A1298">
        <v>254005450</v>
      </c>
      <c r="B1298" t="s">
        <v>5912</v>
      </c>
      <c r="C1298" t="s">
        <v>5913</v>
      </c>
      <c r="D1298">
        <v>25401001</v>
      </c>
      <c r="E1298">
        <v>1020201544549</v>
      </c>
      <c r="F1298" t="s">
        <v>8214</v>
      </c>
      <c r="G1298">
        <v>0</v>
      </c>
      <c r="H1298" t="s">
        <v>10714</v>
      </c>
      <c r="I1298" t="s">
        <v>9781</v>
      </c>
      <c r="J1298" t="s">
        <v>10715</v>
      </c>
      <c r="K1298" t="s">
        <v>8313</v>
      </c>
      <c r="L1298" t="s">
        <v>8315</v>
      </c>
      <c r="M1298" t="s">
        <v>5914</v>
      </c>
      <c r="N1298" t="s">
        <v>321</v>
      </c>
    </row>
    <row r="1299" spans="1:14" x14ac:dyDescent="0.25">
      <c r="A1299">
        <v>254005468</v>
      </c>
      <c r="B1299" t="s">
        <v>5921</v>
      </c>
      <c r="C1299" t="s">
        <v>5922</v>
      </c>
      <c r="D1299">
        <v>25401001</v>
      </c>
      <c r="E1299">
        <v>1020201546364</v>
      </c>
      <c r="F1299" t="s">
        <v>8214</v>
      </c>
      <c r="G1299">
        <v>0</v>
      </c>
      <c r="H1299" t="s">
        <v>10716</v>
      </c>
      <c r="I1299" t="s">
        <v>8310</v>
      </c>
      <c r="J1299" t="s">
        <v>10711</v>
      </c>
      <c r="K1299" t="s">
        <v>8313</v>
      </c>
      <c r="L1299" t="s">
        <v>8315</v>
      </c>
      <c r="M1299" t="s">
        <v>5923</v>
      </c>
      <c r="N1299" t="s">
        <v>321</v>
      </c>
    </row>
    <row r="1300" spans="1:14" x14ac:dyDescent="0.25">
      <c r="A1300">
        <v>254005475</v>
      </c>
      <c r="B1300" t="s">
        <v>2370</v>
      </c>
      <c r="C1300" t="s">
        <v>2371</v>
      </c>
      <c r="D1300">
        <v>25401001</v>
      </c>
      <c r="E1300">
        <v>1020201544703</v>
      </c>
      <c r="F1300" t="s">
        <v>8214</v>
      </c>
      <c r="G1300">
        <v>3</v>
      </c>
      <c r="H1300" t="s">
        <v>10717</v>
      </c>
      <c r="I1300" t="s">
        <v>8310</v>
      </c>
      <c r="J1300" t="s">
        <v>10718</v>
      </c>
      <c r="K1300" t="s">
        <v>8313</v>
      </c>
      <c r="L1300" t="s">
        <v>8315</v>
      </c>
      <c r="M1300" t="s">
        <v>2372</v>
      </c>
      <c r="N1300" t="s">
        <v>566</v>
      </c>
    </row>
    <row r="1301" spans="1:14" x14ac:dyDescent="0.25">
      <c r="A1301">
        <v>254005517</v>
      </c>
      <c r="B1301" t="s">
        <v>2340</v>
      </c>
      <c r="C1301" t="s">
        <v>2341</v>
      </c>
      <c r="D1301">
        <v>25401001</v>
      </c>
      <c r="E1301">
        <v>1020201545495</v>
      </c>
      <c r="F1301" t="s">
        <v>8214</v>
      </c>
      <c r="G1301">
        <v>2</v>
      </c>
      <c r="H1301" t="s">
        <v>10719</v>
      </c>
      <c r="I1301" t="s">
        <v>8310</v>
      </c>
      <c r="J1301" t="s">
        <v>8800</v>
      </c>
      <c r="K1301" t="s">
        <v>8313</v>
      </c>
      <c r="L1301" t="s">
        <v>8315</v>
      </c>
      <c r="M1301" t="s">
        <v>2342</v>
      </c>
      <c r="N1301" t="s">
        <v>321</v>
      </c>
    </row>
    <row r="1302" spans="1:14" x14ac:dyDescent="0.25">
      <c r="A1302">
        <v>254005563</v>
      </c>
      <c r="B1302" t="s">
        <v>2388</v>
      </c>
      <c r="C1302" t="s">
        <v>2389</v>
      </c>
      <c r="D1302">
        <v>25401001</v>
      </c>
      <c r="E1302">
        <v>1020201547618</v>
      </c>
      <c r="F1302" t="s">
        <v>8214</v>
      </c>
      <c r="G1302">
        <v>0</v>
      </c>
      <c r="H1302" t="s">
        <v>10720</v>
      </c>
      <c r="I1302" t="s">
        <v>8310</v>
      </c>
      <c r="J1302" t="s">
        <v>9223</v>
      </c>
      <c r="K1302" t="s">
        <v>8313</v>
      </c>
      <c r="L1302" t="s">
        <v>8315</v>
      </c>
      <c r="M1302" t="s">
        <v>2390</v>
      </c>
      <c r="N1302" t="s">
        <v>325</v>
      </c>
    </row>
    <row r="1303" spans="1:14" x14ac:dyDescent="0.25">
      <c r="A1303">
        <v>254005570</v>
      </c>
      <c r="B1303" t="s">
        <v>2310</v>
      </c>
      <c r="C1303" t="s">
        <v>2311</v>
      </c>
      <c r="D1303">
        <v>25401001</v>
      </c>
      <c r="E1303">
        <v>1020201544945</v>
      </c>
      <c r="F1303" t="s">
        <v>8214</v>
      </c>
      <c r="G1303">
        <v>1</v>
      </c>
      <c r="H1303" t="s">
        <v>10721</v>
      </c>
      <c r="I1303" t="s">
        <v>8310</v>
      </c>
      <c r="J1303" t="s">
        <v>8713</v>
      </c>
      <c r="K1303" t="s">
        <v>8313</v>
      </c>
      <c r="L1303" t="s">
        <v>8315</v>
      </c>
      <c r="M1303" t="s">
        <v>2312</v>
      </c>
      <c r="N1303" t="s">
        <v>566</v>
      </c>
    </row>
    <row r="1304" spans="1:14" x14ac:dyDescent="0.25">
      <c r="A1304">
        <v>254005595</v>
      </c>
      <c r="B1304" t="s">
        <v>2346</v>
      </c>
      <c r="C1304" t="s">
        <v>2347</v>
      </c>
      <c r="D1304">
        <v>25401001</v>
      </c>
      <c r="E1304">
        <v>1020201545242</v>
      </c>
      <c r="F1304" t="s">
        <v>8214</v>
      </c>
      <c r="G1304">
        <v>3</v>
      </c>
      <c r="H1304" t="s">
        <v>10722</v>
      </c>
      <c r="I1304" t="s">
        <v>8310</v>
      </c>
      <c r="J1304" t="s">
        <v>10723</v>
      </c>
      <c r="K1304" t="s">
        <v>8313</v>
      </c>
      <c r="L1304" t="s">
        <v>8315</v>
      </c>
      <c r="M1304" t="s">
        <v>2348</v>
      </c>
      <c r="N1304" t="s">
        <v>321</v>
      </c>
    </row>
    <row r="1305" spans="1:14" x14ac:dyDescent="0.25">
      <c r="A1305">
        <v>254005620</v>
      </c>
      <c r="B1305" t="s">
        <v>2358</v>
      </c>
      <c r="C1305" t="s">
        <v>2359</v>
      </c>
      <c r="D1305">
        <v>25401001</v>
      </c>
      <c r="E1305">
        <v>1020201547882</v>
      </c>
      <c r="F1305" t="s">
        <v>8214</v>
      </c>
      <c r="G1305">
        <v>0</v>
      </c>
      <c r="H1305" t="s">
        <v>10724</v>
      </c>
      <c r="I1305" t="s">
        <v>8310</v>
      </c>
      <c r="J1305" t="s">
        <v>10725</v>
      </c>
      <c r="K1305" t="s">
        <v>8313</v>
      </c>
      <c r="L1305" t="s">
        <v>8315</v>
      </c>
      <c r="M1305" t="s">
        <v>2360</v>
      </c>
      <c r="N1305" t="s">
        <v>321</v>
      </c>
    </row>
    <row r="1306" spans="1:14" x14ac:dyDescent="0.25">
      <c r="A1306">
        <v>254005676</v>
      </c>
      <c r="B1306" t="s">
        <v>2337</v>
      </c>
      <c r="C1306" t="s">
        <v>2338</v>
      </c>
      <c r="D1306">
        <v>25401001</v>
      </c>
      <c r="E1306">
        <v>1020201547960</v>
      </c>
      <c r="F1306" t="s">
        <v>8214</v>
      </c>
      <c r="G1306">
        <v>1</v>
      </c>
      <c r="H1306" t="s">
        <v>10726</v>
      </c>
      <c r="I1306" t="s">
        <v>8310</v>
      </c>
      <c r="J1306" t="s">
        <v>10181</v>
      </c>
      <c r="K1306" t="s">
        <v>8313</v>
      </c>
      <c r="L1306" t="s">
        <v>8315</v>
      </c>
      <c r="M1306" t="s">
        <v>2339</v>
      </c>
      <c r="N1306" t="s">
        <v>321</v>
      </c>
    </row>
    <row r="1307" spans="1:14" x14ac:dyDescent="0.25">
      <c r="A1307">
        <v>254005700</v>
      </c>
      <c r="B1307" t="s">
        <v>2316</v>
      </c>
      <c r="C1307" t="s">
        <v>2317</v>
      </c>
      <c r="D1307">
        <v>25401001</v>
      </c>
      <c r="E1307">
        <v>1020201548124</v>
      </c>
      <c r="F1307" t="s">
        <v>8214</v>
      </c>
      <c r="G1307">
        <v>1</v>
      </c>
      <c r="H1307" t="s">
        <v>10727</v>
      </c>
      <c r="I1307" t="s">
        <v>8310</v>
      </c>
      <c r="J1307" t="s">
        <v>9125</v>
      </c>
      <c r="K1307" t="s">
        <v>8313</v>
      </c>
      <c r="L1307" t="s">
        <v>8315</v>
      </c>
      <c r="M1307" t="s">
        <v>2318</v>
      </c>
      <c r="N1307" t="s">
        <v>321</v>
      </c>
    </row>
    <row r="1308" spans="1:14" x14ac:dyDescent="0.25">
      <c r="A1308">
        <v>254005740</v>
      </c>
      <c r="B1308" t="s">
        <v>2391</v>
      </c>
      <c r="C1308" t="s">
        <v>2392</v>
      </c>
      <c r="D1308">
        <v>25401001</v>
      </c>
      <c r="E1308">
        <v>1020201544164</v>
      </c>
      <c r="F1308" t="s">
        <v>8214</v>
      </c>
      <c r="G1308">
        <v>1</v>
      </c>
      <c r="H1308" t="s">
        <v>10728</v>
      </c>
      <c r="I1308" t="s">
        <v>8310</v>
      </c>
      <c r="J1308" t="s">
        <v>10167</v>
      </c>
      <c r="K1308" t="s">
        <v>8313</v>
      </c>
      <c r="L1308" t="s">
        <v>8315</v>
      </c>
      <c r="M1308" t="s">
        <v>2393</v>
      </c>
      <c r="N1308" t="s">
        <v>321</v>
      </c>
    </row>
    <row r="1309" spans="1:14" x14ac:dyDescent="0.25">
      <c r="A1309">
        <v>254005764</v>
      </c>
      <c r="B1309" t="s">
        <v>2385</v>
      </c>
      <c r="C1309" t="s">
        <v>2386</v>
      </c>
      <c r="D1309">
        <v>25401001</v>
      </c>
      <c r="E1309">
        <v>1020201546100</v>
      </c>
      <c r="F1309" t="s">
        <v>8214</v>
      </c>
      <c r="G1309">
        <v>5</v>
      </c>
      <c r="H1309" t="s">
        <v>10729</v>
      </c>
      <c r="I1309" t="s">
        <v>8310</v>
      </c>
      <c r="J1309" t="s">
        <v>9647</v>
      </c>
      <c r="K1309" t="s">
        <v>8313</v>
      </c>
      <c r="L1309" t="s">
        <v>8315</v>
      </c>
      <c r="M1309" t="s">
        <v>2387</v>
      </c>
      <c r="N1309" t="s">
        <v>321</v>
      </c>
    </row>
    <row r="1310" spans="1:14" x14ac:dyDescent="0.25">
      <c r="A1310">
        <v>254005771</v>
      </c>
      <c r="B1310" t="s">
        <v>2352</v>
      </c>
      <c r="C1310" t="s">
        <v>2353</v>
      </c>
      <c r="D1310">
        <v>25401001</v>
      </c>
      <c r="E1310">
        <v>1020201545132</v>
      </c>
      <c r="F1310" t="s">
        <v>8214</v>
      </c>
      <c r="G1310">
        <v>0</v>
      </c>
      <c r="H1310" t="s">
        <v>10730</v>
      </c>
      <c r="I1310" t="s">
        <v>8310</v>
      </c>
      <c r="J1310" t="s">
        <v>10181</v>
      </c>
      <c r="K1310" t="s">
        <v>8313</v>
      </c>
      <c r="L1310" t="s">
        <v>8315</v>
      </c>
      <c r="M1310" t="s">
        <v>2354</v>
      </c>
      <c r="N1310" t="s">
        <v>657</v>
      </c>
    </row>
    <row r="1311" spans="1:14" x14ac:dyDescent="0.25">
      <c r="A1311">
        <v>254005796</v>
      </c>
      <c r="B1311" t="s">
        <v>2331</v>
      </c>
      <c r="C1311" t="s">
        <v>2332</v>
      </c>
      <c r="D1311">
        <v>25401001</v>
      </c>
      <c r="E1311">
        <v>1020201546584</v>
      </c>
      <c r="F1311" t="s">
        <v>8214</v>
      </c>
      <c r="G1311">
        <v>1</v>
      </c>
      <c r="H1311" t="s">
        <v>10731</v>
      </c>
      <c r="I1311" t="s">
        <v>8559</v>
      </c>
      <c r="J1311" t="s">
        <v>8802</v>
      </c>
      <c r="K1311" t="s">
        <v>8313</v>
      </c>
      <c r="L1311" t="s">
        <v>8315</v>
      </c>
      <c r="M1311" t="s">
        <v>8294</v>
      </c>
      <c r="N1311" t="s">
        <v>325</v>
      </c>
    </row>
    <row r="1312" spans="1:14" x14ac:dyDescent="0.25">
      <c r="A1312">
        <v>254005813</v>
      </c>
      <c r="B1312" t="s">
        <v>5915</v>
      </c>
      <c r="C1312" t="s">
        <v>5916</v>
      </c>
      <c r="D1312">
        <v>25401001</v>
      </c>
      <c r="E1312">
        <v>1020201546606</v>
      </c>
      <c r="F1312" t="s">
        <v>8214</v>
      </c>
      <c r="G1312">
        <v>0</v>
      </c>
      <c r="H1312" t="s">
        <v>10732</v>
      </c>
      <c r="I1312" t="s">
        <v>8310</v>
      </c>
      <c r="J1312" t="s">
        <v>10711</v>
      </c>
      <c r="K1312" t="s">
        <v>8313</v>
      </c>
      <c r="L1312" t="s">
        <v>8315</v>
      </c>
      <c r="M1312" t="s">
        <v>5917</v>
      </c>
      <c r="N1312" t="s">
        <v>549</v>
      </c>
    </row>
    <row r="1313" spans="1:14" x14ac:dyDescent="0.25">
      <c r="A1313">
        <v>254005820</v>
      </c>
      <c r="B1313" t="s">
        <v>2364</v>
      </c>
      <c r="C1313" t="s">
        <v>2365</v>
      </c>
      <c r="D1313">
        <v>25401001</v>
      </c>
      <c r="E1313">
        <v>1020201545231</v>
      </c>
      <c r="F1313" t="s">
        <v>8214</v>
      </c>
      <c r="G1313">
        <v>4</v>
      </c>
      <c r="H1313" t="s">
        <v>10733</v>
      </c>
      <c r="I1313" t="s">
        <v>8310</v>
      </c>
      <c r="J1313" t="s">
        <v>10167</v>
      </c>
      <c r="K1313" t="s">
        <v>8313</v>
      </c>
      <c r="L1313" t="s">
        <v>8315</v>
      </c>
      <c r="M1313" t="s">
        <v>2366</v>
      </c>
      <c r="N1313" t="s">
        <v>321</v>
      </c>
    </row>
    <row r="1314" spans="1:14" x14ac:dyDescent="0.25">
      <c r="A1314">
        <v>254005845</v>
      </c>
      <c r="B1314" t="s">
        <v>2376</v>
      </c>
      <c r="C1314" t="s">
        <v>2377</v>
      </c>
      <c r="D1314">
        <v>25401001</v>
      </c>
      <c r="E1314">
        <v>1020201546397</v>
      </c>
      <c r="F1314" t="s">
        <v>8214</v>
      </c>
      <c r="G1314">
        <v>3</v>
      </c>
      <c r="H1314" t="s">
        <v>10734</v>
      </c>
      <c r="I1314" t="s">
        <v>10285</v>
      </c>
      <c r="J1314" t="s">
        <v>10181</v>
      </c>
      <c r="K1314" t="s">
        <v>8313</v>
      </c>
      <c r="L1314" t="s">
        <v>8315</v>
      </c>
      <c r="M1314" t="s">
        <v>2378</v>
      </c>
      <c r="N1314" t="s">
        <v>321</v>
      </c>
    </row>
    <row r="1315" spans="1:14" x14ac:dyDescent="0.25">
      <c r="A1315">
        <v>254005884</v>
      </c>
      <c r="B1315" t="s">
        <v>2379</v>
      </c>
      <c r="C1315" t="s">
        <v>2380</v>
      </c>
      <c r="D1315">
        <v>25401001</v>
      </c>
      <c r="E1315">
        <v>1020201544263</v>
      </c>
      <c r="F1315" t="s">
        <v>8214</v>
      </c>
      <c r="G1315">
        <v>1</v>
      </c>
      <c r="H1315" t="s">
        <v>10735</v>
      </c>
      <c r="I1315" t="s">
        <v>8630</v>
      </c>
      <c r="J1315" t="s">
        <v>10736</v>
      </c>
      <c r="K1315" t="s">
        <v>8313</v>
      </c>
      <c r="L1315" t="s">
        <v>8315</v>
      </c>
      <c r="M1315" t="s">
        <v>2381</v>
      </c>
      <c r="N1315" t="s">
        <v>321</v>
      </c>
    </row>
    <row r="1316" spans="1:14" x14ac:dyDescent="0.25">
      <c r="A1316">
        <v>254005919</v>
      </c>
      <c r="B1316" t="s">
        <v>2325</v>
      </c>
      <c r="C1316" t="s">
        <v>2326</v>
      </c>
      <c r="D1316">
        <v>25401001</v>
      </c>
      <c r="E1316">
        <v>1020201546529</v>
      </c>
      <c r="F1316" t="s">
        <v>8214</v>
      </c>
      <c r="G1316">
        <v>0</v>
      </c>
      <c r="H1316" t="s">
        <v>10737</v>
      </c>
      <c r="I1316" t="s">
        <v>8310</v>
      </c>
      <c r="J1316" t="s">
        <v>10711</v>
      </c>
      <c r="K1316" t="s">
        <v>8313</v>
      </c>
      <c r="L1316" t="s">
        <v>8315</v>
      </c>
      <c r="M1316" t="s">
        <v>2327</v>
      </c>
      <c r="N1316" t="s">
        <v>321</v>
      </c>
    </row>
    <row r="1317" spans="1:14" x14ac:dyDescent="0.25">
      <c r="A1317">
        <v>254005926</v>
      </c>
      <c r="B1317" t="s">
        <v>2328</v>
      </c>
      <c r="C1317" t="s">
        <v>2329</v>
      </c>
      <c r="D1317">
        <v>25401001</v>
      </c>
      <c r="E1317">
        <v>1020201545253</v>
      </c>
      <c r="F1317" t="s">
        <v>8214</v>
      </c>
      <c r="G1317">
        <v>0</v>
      </c>
      <c r="H1317" t="s">
        <v>10738</v>
      </c>
      <c r="I1317" t="s">
        <v>8310</v>
      </c>
      <c r="J1317" t="s">
        <v>10711</v>
      </c>
      <c r="K1317" t="s">
        <v>8313</v>
      </c>
      <c r="L1317" t="s">
        <v>8315</v>
      </c>
      <c r="M1317" t="s">
        <v>2330</v>
      </c>
      <c r="N1317" t="s">
        <v>321</v>
      </c>
    </row>
    <row r="1318" spans="1:14" x14ac:dyDescent="0.25">
      <c r="A1318">
        <v>254005972</v>
      </c>
      <c r="B1318" t="s">
        <v>2349</v>
      </c>
      <c r="C1318" t="s">
        <v>2350</v>
      </c>
      <c r="D1318">
        <v>25401001</v>
      </c>
      <c r="E1318">
        <v>1020201547585</v>
      </c>
      <c r="F1318" t="s">
        <v>8214</v>
      </c>
      <c r="G1318">
        <v>2</v>
      </c>
      <c r="H1318" t="s">
        <v>10739</v>
      </c>
      <c r="I1318" t="s">
        <v>10285</v>
      </c>
      <c r="J1318" t="s">
        <v>8637</v>
      </c>
      <c r="K1318" t="s">
        <v>8313</v>
      </c>
      <c r="L1318" t="s">
        <v>8315</v>
      </c>
      <c r="M1318" t="s">
        <v>2351</v>
      </c>
      <c r="N1318" t="s">
        <v>321</v>
      </c>
    </row>
    <row r="1319" spans="1:14" x14ac:dyDescent="0.25">
      <c r="A1319">
        <v>254006084</v>
      </c>
      <c r="B1319" t="s">
        <v>2343</v>
      </c>
      <c r="C1319" t="s">
        <v>2344</v>
      </c>
      <c r="D1319">
        <v>25401001</v>
      </c>
      <c r="E1319">
        <v>1020201546815</v>
      </c>
      <c r="F1319" t="s">
        <v>8214</v>
      </c>
      <c r="G1319">
        <v>3</v>
      </c>
      <c r="H1319" t="s">
        <v>10740</v>
      </c>
      <c r="I1319" t="s">
        <v>8310</v>
      </c>
      <c r="J1319" t="s">
        <v>8342</v>
      </c>
      <c r="K1319" t="s">
        <v>8313</v>
      </c>
      <c r="L1319" t="s">
        <v>8315</v>
      </c>
      <c r="M1319" t="s">
        <v>2345</v>
      </c>
      <c r="N1319" t="s">
        <v>321</v>
      </c>
    </row>
    <row r="1320" spans="1:14" x14ac:dyDescent="0.25">
      <c r="A1320">
        <v>254006140</v>
      </c>
      <c r="B1320" t="s">
        <v>2322</v>
      </c>
      <c r="C1320" t="s">
        <v>2323</v>
      </c>
      <c r="D1320">
        <v>25401001</v>
      </c>
      <c r="E1320">
        <v>1020201545176</v>
      </c>
      <c r="F1320" t="s">
        <v>8214</v>
      </c>
      <c r="G1320">
        <v>3</v>
      </c>
      <c r="H1320" t="s">
        <v>10741</v>
      </c>
      <c r="I1320" t="s">
        <v>8310</v>
      </c>
      <c r="J1320" t="s">
        <v>10711</v>
      </c>
      <c r="K1320" t="s">
        <v>8313</v>
      </c>
      <c r="L1320" t="s">
        <v>8315</v>
      </c>
      <c r="M1320" t="s">
        <v>2324</v>
      </c>
      <c r="N1320" t="s">
        <v>321</v>
      </c>
    </row>
    <row r="1321" spans="1:14" x14ac:dyDescent="0.25">
      <c r="A1321">
        <v>254006158</v>
      </c>
      <c r="B1321" t="s">
        <v>5904</v>
      </c>
      <c r="C1321" t="s">
        <v>5905</v>
      </c>
      <c r="D1321">
        <v>25401001</v>
      </c>
      <c r="E1321">
        <v>1020201546287</v>
      </c>
      <c r="F1321" t="s">
        <v>8214</v>
      </c>
      <c r="G1321">
        <v>0</v>
      </c>
      <c r="H1321" t="s">
        <v>10714</v>
      </c>
      <c r="I1321" t="s">
        <v>8310</v>
      </c>
      <c r="J1321" t="s">
        <v>10742</v>
      </c>
      <c r="K1321" t="s">
        <v>8313</v>
      </c>
      <c r="L1321" t="s">
        <v>8315</v>
      </c>
      <c r="M1321" t="s">
        <v>5906</v>
      </c>
      <c r="N1321" t="s">
        <v>321</v>
      </c>
    </row>
    <row r="1322" spans="1:14" x14ac:dyDescent="0.25">
      <c r="A1322">
        <v>254006180</v>
      </c>
      <c r="B1322" t="s">
        <v>5930</v>
      </c>
      <c r="C1322" t="s">
        <v>5931</v>
      </c>
      <c r="D1322">
        <v>25401001</v>
      </c>
      <c r="E1322">
        <v>1020201548180</v>
      </c>
      <c r="F1322" t="s">
        <v>8214</v>
      </c>
      <c r="G1322">
        <v>0</v>
      </c>
      <c r="H1322" t="s">
        <v>10743</v>
      </c>
      <c r="I1322" t="s">
        <v>8630</v>
      </c>
      <c r="J1322" t="s">
        <v>8947</v>
      </c>
      <c r="K1322" t="s">
        <v>8313</v>
      </c>
      <c r="L1322" t="s">
        <v>8315</v>
      </c>
      <c r="M1322" t="s">
        <v>5932</v>
      </c>
      <c r="N1322" t="s">
        <v>321</v>
      </c>
    </row>
    <row r="1323" spans="1:14" x14ac:dyDescent="0.25">
      <c r="A1323">
        <v>254006214</v>
      </c>
      <c r="B1323" t="s">
        <v>2313</v>
      </c>
      <c r="C1323" t="s">
        <v>2314</v>
      </c>
      <c r="D1323">
        <v>25401001</v>
      </c>
      <c r="E1323">
        <v>1020201548069</v>
      </c>
      <c r="F1323" t="s">
        <v>8214</v>
      </c>
      <c r="G1323">
        <v>1</v>
      </c>
      <c r="H1323" t="s">
        <v>10744</v>
      </c>
      <c r="I1323" t="s">
        <v>8630</v>
      </c>
      <c r="J1323" t="s">
        <v>8373</v>
      </c>
      <c r="K1323" t="s">
        <v>8313</v>
      </c>
      <c r="L1323" t="s">
        <v>8315</v>
      </c>
      <c r="M1323" t="s">
        <v>2315</v>
      </c>
      <c r="N1323" t="s">
        <v>321</v>
      </c>
    </row>
    <row r="1324" spans="1:14" x14ac:dyDescent="0.25">
      <c r="A1324">
        <v>254006239</v>
      </c>
      <c r="B1324" t="s">
        <v>2319</v>
      </c>
      <c r="C1324" t="s">
        <v>2320</v>
      </c>
      <c r="D1324">
        <v>25401001</v>
      </c>
      <c r="E1324">
        <v>1020201544692</v>
      </c>
      <c r="F1324" t="s">
        <v>8214</v>
      </c>
      <c r="G1324">
        <v>2</v>
      </c>
      <c r="H1324" t="s">
        <v>10745</v>
      </c>
      <c r="I1324" t="s">
        <v>10746</v>
      </c>
      <c r="J1324" t="s">
        <v>8717</v>
      </c>
      <c r="K1324" t="s">
        <v>10746</v>
      </c>
      <c r="L1324" t="s">
        <v>8416</v>
      </c>
      <c r="M1324" t="s">
        <v>2321</v>
      </c>
      <c r="N1324" t="s">
        <v>1639</v>
      </c>
    </row>
    <row r="1325" spans="1:14" x14ac:dyDescent="0.25">
      <c r="A1325">
        <v>254006260</v>
      </c>
      <c r="B1325" t="s">
        <v>5927</v>
      </c>
      <c r="C1325" t="s">
        <v>5928</v>
      </c>
      <c r="D1325">
        <v>25401001</v>
      </c>
      <c r="E1325">
        <v>1020201548300</v>
      </c>
      <c r="F1325" t="s">
        <v>8214</v>
      </c>
      <c r="G1325">
        <v>0</v>
      </c>
      <c r="H1325" t="s">
        <v>10747</v>
      </c>
      <c r="I1325" t="s">
        <v>8310</v>
      </c>
      <c r="J1325" t="s">
        <v>10748</v>
      </c>
      <c r="K1325" t="s">
        <v>8313</v>
      </c>
      <c r="L1325" t="s">
        <v>8315</v>
      </c>
      <c r="M1325" t="s">
        <v>5929</v>
      </c>
      <c r="N1325" t="s">
        <v>321</v>
      </c>
    </row>
    <row r="1326" spans="1:14" x14ac:dyDescent="0.25">
      <c r="A1326">
        <v>254006302</v>
      </c>
      <c r="B1326" t="s">
        <v>2367</v>
      </c>
      <c r="C1326" t="s">
        <v>2368</v>
      </c>
      <c r="D1326">
        <v>25401001</v>
      </c>
      <c r="E1326">
        <v>1020201545792</v>
      </c>
      <c r="F1326" t="s">
        <v>8214</v>
      </c>
      <c r="G1326">
        <v>0</v>
      </c>
      <c r="H1326" t="s">
        <v>10749</v>
      </c>
      <c r="I1326" t="s">
        <v>8310</v>
      </c>
      <c r="J1326" t="s">
        <v>10711</v>
      </c>
      <c r="K1326" t="s">
        <v>8313</v>
      </c>
      <c r="L1326" t="s">
        <v>8315</v>
      </c>
      <c r="M1326" t="s">
        <v>2369</v>
      </c>
      <c r="N1326" t="s">
        <v>549</v>
      </c>
    </row>
    <row r="1327" spans="1:14" x14ac:dyDescent="0.25">
      <c r="A1327">
        <v>254006310</v>
      </c>
      <c r="B1327" t="s">
        <v>5924</v>
      </c>
      <c r="C1327" t="s">
        <v>5925</v>
      </c>
      <c r="D1327">
        <v>25401001</v>
      </c>
      <c r="E1327">
        <v>1020201546738</v>
      </c>
      <c r="F1327" t="s">
        <v>8214</v>
      </c>
      <c r="G1327">
        <v>0</v>
      </c>
      <c r="H1327" t="s">
        <v>10750</v>
      </c>
      <c r="I1327" t="s">
        <v>8310</v>
      </c>
      <c r="J1327" t="s">
        <v>10751</v>
      </c>
      <c r="K1327" t="s">
        <v>8313</v>
      </c>
      <c r="L1327" t="s">
        <v>8315</v>
      </c>
      <c r="M1327" t="s">
        <v>5926</v>
      </c>
      <c r="N1327" t="s">
        <v>549</v>
      </c>
    </row>
    <row r="1328" spans="1:14" x14ac:dyDescent="0.25">
      <c r="A1328">
        <v>254006359</v>
      </c>
      <c r="B1328" t="s">
        <v>5901</v>
      </c>
      <c r="C1328" t="s">
        <v>5902</v>
      </c>
      <c r="D1328">
        <v>25401001</v>
      </c>
      <c r="E1328">
        <v>1020201546749</v>
      </c>
      <c r="F1328" t="s">
        <v>8214</v>
      </c>
      <c r="G1328">
        <v>0</v>
      </c>
      <c r="H1328" t="s">
        <v>10714</v>
      </c>
      <c r="I1328" t="s">
        <v>8310</v>
      </c>
      <c r="J1328" t="s">
        <v>10752</v>
      </c>
      <c r="K1328" t="s">
        <v>8313</v>
      </c>
      <c r="L1328" t="s">
        <v>8315</v>
      </c>
      <c r="M1328" t="s">
        <v>5903</v>
      </c>
      <c r="N1328" t="s">
        <v>321</v>
      </c>
    </row>
    <row r="1329" spans="1:14" x14ac:dyDescent="0.25">
      <c r="A1329">
        <v>254006422</v>
      </c>
      <c r="B1329" t="s">
        <v>2373</v>
      </c>
      <c r="C1329" t="s">
        <v>2374</v>
      </c>
      <c r="D1329">
        <v>25401001</v>
      </c>
      <c r="E1329">
        <v>1020201546408</v>
      </c>
      <c r="F1329" t="s">
        <v>8214</v>
      </c>
      <c r="G1329">
        <v>0</v>
      </c>
      <c r="H1329" t="s">
        <v>10753</v>
      </c>
      <c r="I1329" t="s">
        <v>8630</v>
      </c>
      <c r="J1329" t="s">
        <v>10754</v>
      </c>
      <c r="K1329" t="s">
        <v>8313</v>
      </c>
      <c r="L1329" t="s">
        <v>8315</v>
      </c>
      <c r="M1329" t="s">
        <v>2375</v>
      </c>
      <c r="N1329" t="s">
        <v>700</v>
      </c>
    </row>
    <row r="1330" spans="1:14" x14ac:dyDescent="0.25">
      <c r="A1330">
        <v>254006750</v>
      </c>
      <c r="B1330" t="s">
        <v>2355</v>
      </c>
      <c r="C1330" t="s">
        <v>2356</v>
      </c>
      <c r="D1330">
        <v>25401001</v>
      </c>
      <c r="E1330">
        <v>1020201544538</v>
      </c>
      <c r="F1330" t="s">
        <v>8214</v>
      </c>
      <c r="G1330">
        <v>0</v>
      </c>
      <c r="H1330" t="s">
        <v>10755</v>
      </c>
      <c r="I1330" t="s">
        <v>8310</v>
      </c>
      <c r="J1330" t="s">
        <v>10756</v>
      </c>
      <c r="K1330" t="s">
        <v>8313</v>
      </c>
      <c r="L1330" t="s">
        <v>8315</v>
      </c>
      <c r="M1330" t="s">
        <v>2357</v>
      </c>
      <c r="N1330" t="s">
        <v>549</v>
      </c>
    </row>
    <row r="1331" spans="1:14" x14ac:dyDescent="0.25">
      <c r="A1331">
        <v>254006817</v>
      </c>
      <c r="B1331" t="s">
        <v>2361</v>
      </c>
      <c r="C1331" t="s">
        <v>2362</v>
      </c>
      <c r="D1331">
        <v>25401001</v>
      </c>
      <c r="E1331">
        <v>1020201546760</v>
      </c>
      <c r="F1331" t="s">
        <v>8214</v>
      </c>
      <c r="G1331">
        <v>0</v>
      </c>
      <c r="H1331" t="s">
        <v>10757</v>
      </c>
      <c r="I1331" t="s">
        <v>8310</v>
      </c>
      <c r="J1331" t="s">
        <v>10379</v>
      </c>
      <c r="K1331" t="s">
        <v>8313</v>
      </c>
      <c r="L1331" t="s">
        <v>8315</v>
      </c>
      <c r="M1331" t="s">
        <v>2363</v>
      </c>
      <c r="N1331" t="s">
        <v>321</v>
      </c>
    </row>
    <row r="1332" spans="1:14" x14ac:dyDescent="0.25">
      <c r="A1332">
        <v>254006849</v>
      </c>
      <c r="B1332" t="s">
        <v>5898</v>
      </c>
      <c r="C1332" t="s">
        <v>5899</v>
      </c>
      <c r="D1332">
        <v>25401001</v>
      </c>
      <c r="E1332">
        <v>1020201548047</v>
      </c>
      <c r="F1332" t="s">
        <v>8214</v>
      </c>
      <c r="G1332">
        <v>0</v>
      </c>
      <c r="H1332" t="s">
        <v>10714</v>
      </c>
      <c r="I1332" t="s">
        <v>8310</v>
      </c>
      <c r="J1332" t="s">
        <v>10758</v>
      </c>
      <c r="K1332" t="s">
        <v>8313</v>
      </c>
      <c r="L1332" t="s">
        <v>8315</v>
      </c>
      <c r="M1332" t="s">
        <v>5900</v>
      </c>
      <c r="N1332" t="s">
        <v>321</v>
      </c>
    </row>
    <row r="1333" spans="1:14" x14ac:dyDescent="0.25">
      <c r="A1333">
        <v>254007137</v>
      </c>
      <c r="B1333" t="s">
        <v>2333</v>
      </c>
      <c r="C1333" t="s">
        <v>2334</v>
      </c>
      <c r="D1333">
        <v>25401001</v>
      </c>
      <c r="E1333">
        <v>1020201545517</v>
      </c>
      <c r="F1333" t="s">
        <v>8214</v>
      </c>
      <c r="G1333">
        <v>0</v>
      </c>
      <c r="H1333" t="s">
        <v>10759</v>
      </c>
      <c r="I1333" t="s">
        <v>9008</v>
      </c>
      <c r="J1333" t="s">
        <v>8849</v>
      </c>
      <c r="K1333" t="s">
        <v>9008</v>
      </c>
      <c r="L1333" t="s">
        <v>8416</v>
      </c>
      <c r="M1333" t="s">
        <v>2335</v>
      </c>
      <c r="N1333" t="s">
        <v>2336</v>
      </c>
    </row>
    <row r="1334" spans="1:14" x14ac:dyDescent="0.25">
      <c r="A1334">
        <v>254007144</v>
      </c>
      <c r="B1334" t="s">
        <v>5918</v>
      </c>
      <c r="C1334" t="s">
        <v>5919</v>
      </c>
      <c r="D1334">
        <v>25401001</v>
      </c>
      <c r="E1334">
        <v>1020201546386</v>
      </c>
      <c r="F1334" t="s">
        <v>8214</v>
      </c>
      <c r="G1334">
        <v>0</v>
      </c>
      <c r="H1334" t="s">
        <v>10760</v>
      </c>
      <c r="I1334" t="s">
        <v>8310</v>
      </c>
      <c r="J1334" t="s">
        <v>10761</v>
      </c>
      <c r="K1334" t="s">
        <v>8313</v>
      </c>
      <c r="L1334" t="s">
        <v>8315</v>
      </c>
      <c r="M1334" t="s">
        <v>5920</v>
      </c>
      <c r="N1334" t="s">
        <v>321</v>
      </c>
    </row>
    <row r="1335" spans="1:14" x14ac:dyDescent="0.25">
      <c r="A1335">
        <v>254012063</v>
      </c>
      <c r="B1335" t="s">
        <v>5933</v>
      </c>
      <c r="C1335" t="s">
        <v>5934</v>
      </c>
      <c r="D1335">
        <v>25401001</v>
      </c>
      <c r="E1335">
        <v>1100267002131</v>
      </c>
      <c r="F1335" t="s">
        <v>8214</v>
      </c>
      <c r="G1335">
        <v>0</v>
      </c>
      <c r="H1335" t="s">
        <v>10762</v>
      </c>
      <c r="I1335" t="s">
        <v>8310</v>
      </c>
      <c r="J1335" t="s">
        <v>10763</v>
      </c>
      <c r="K1335" t="s">
        <v>8313</v>
      </c>
      <c r="L1335" t="s">
        <v>8315</v>
      </c>
      <c r="M1335" t="s">
        <v>5935</v>
      </c>
      <c r="N1335" t="s">
        <v>556</v>
      </c>
    </row>
    <row r="1336" spans="1:14" x14ac:dyDescent="0.25">
      <c r="A1336">
        <v>254013660</v>
      </c>
      <c r="B1336" t="s">
        <v>2394</v>
      </c>
      <c r="C1336" t="s">
        <v>2395</v>
      </c>
      <c r="D1336">
        <v>25401001</v>
      </c>
      <c r="E1336">
        <v>1130280022586</v>
      </c>
      <c r="F1336" t="s">
        <v>8214</v>
      </c>
      <c r="G1336">
        <v>0</v>
      </c>
      <c r="H1336" t="s">
        <v>10764</v>
      </c>
      <c r="I1336" t="s">
        <v>8310</v>
      </c>
      <c r="J1336" t="s">
        <v>10765</v>
      </c>
      <c r="K1336" t="s">
        <v>8313</v>
      </c>
      <c r="L1336" t="s">
        <v>8315</v>
      </c>
      <c r="M1336" t="s">
        <v>2396</v>
      </c>
      <c r="N1336" t="s">
        <v>700</v>
      </c>
    </row>
    <row r="1337" spans="1:14" x14ac:dyDescent="0.25">
      <c r="A1337">
        <v>254014053</v>
      </c>
      <c r="B1337" t="s">
        <v>5907</v>
      </c>
      <c r="C1337" t="s">
        <v>5908</v>
      </c>
      <c r="D1337">
        <v>25401001</v>
      </c>
      <c r="E1337">
        <v>1140280039349</v>
      </c>
      <c r="F1337" t="s">
        <v>8214</v>
      </c>
      <c r="G1337">
        <v>0</v>
      </c>
      <c r="H1337" t="s">
        <v>10766</v>
      </c>
      <c r="I1337" t="s">
        <v>8310</v>
      </c>
      <c r="J1337" t="s">
        <v>10767</v>
      </c>
      <c r="K1337" t="s">
        <v>8313</v>
      </c>
      <c r="L1337" t="s">
        <v>8315</v>
      </c>
      <c r="M1337" t="s">
        <v>5909</v>
      </c>
      <c r="N1337" t="s">
        <v>549</v>
      </c>
    </row>
    <row r="1338" spans="1:14" x14ac:dyDescent="0.25">
      <c r="A1338">
        <v>254027101</v>
      </c>
      <c r="B1338" t="s">
        <v>2307</v>
      </c>
      <c r="C1338" t="s">
        <v>2308</v>
      </c>
      <c r="D1338">
        <v>25401001</v>
      </c>
      <c r="E1338">
        <v>1170280044582</v>
      </c>
      <c r="F1338" t="s">
        <v>8214</v>
      </c>
      <c r="G1338">
        <v>0</v>
      </c>
      <c r="H1338" t="s">
        <v>10768</v>
      </c>
      <c r="I1338" t="s">
        <v>9040</v>
      </c>
      <c r="J1338" t="s">
        <v>10769</v>
      </c>
      <c r="K1338" t="s">
        <v>8313</v>
      </c>
      <c r="L1338" t="s">
        <v>8315</v>
      </c>
      <c r="M1338" t="s">
        <v>2309</v>
      </c>
      <c r="N1338" t="s">
        <v>321</v>
      </c>
    </row>
    <row r="1339" spans="1:14" x14ac:dyDescent="0.25">
      <c r="A1339">
        <v>254027609</v>
      </c>
      <c r="B1339" t="s">
        <v>1239</v>
      </c>
      <c r="C1339" t="s">
        <v>1240</v>
      </c>
      <c r="D1339">
        <v>25401001</v>
      </c>
      <c r="E1339">
        <v>1190280004530</v>
      </c>
      <c r="F1339" t="s">
        <v>8214</v>
      </c>
      <c r="G1339">
        <v>0</v>
      </c>
      <c r="H1339" t="s">
        <v>10770</v>
      </c>
      <c r="I1339" t="s">
        <v>8310</v>
      </c>
      <c r="J1339" t="s">
        <v>10771</v>
      </c>
      <c r="K1339" t="s">
        <v>8313</v>
      </c>
      <c r="L1339" t="s">
        <v>8315</v>
      </c>
      <c r="M1339" t="s">
        <v>8204</v>
      </c>
      <c r="N1339" t="s">
        <v>325</v>
      </c>
    </row>
    <row r="1340" spans="1:14" x14ac:dyDescent="0.25">
      <c r="A1340">
        <v>254028225</v>
      </c>
      <c r="B1340" t="s">
        <v>2301</v>
      </c>
      <c r="C1340" t="s">
        <v>2302</v>
      </c>
      <c r="D1340">
        <v>25401001</v>
      </c>
      <c r="E1340">
        <v>1210200025892</v>
      </c>
      <c r="F1340" t="s">
        <v>8214</v>
      </c>
      <c r="G1340">
        <v>0</v>
      </c>
      <c r="H1340" t="s">
        <v>10772</v>
      </c>
      <c r="I1340" t="s">
        <v>8310</v>
      </c>
      <c r="J1340" t="s">
        <v>10773</v>
      </c>
      <c r="K1340" t="s">
        <v>8313</v>
      </c>
      <c r="L1340" t="s">
        <v>8315</v>
      </c>
      <c r="M1340" t="s">
        <v>2303</v>
      </c>
      <c r="N1340" t="s">
        <v>321</v>
      </c>
    </row>
    <row r="1341" spans="1:14" x14ac:dyDescent="0.25">
      <c r="A1341">
        <v>254028232</v>
      </c>
      <c r="B1341" t="s">
        <v>2304</v>
      </c>
      <c r="C1341" t="s">
        <v>2305</v>
      </c>
      <c r="D1341">
        <v>25401001</v>
      </c>
      <c r="E1341">
        <v>1210200026453</v>
      </c>
      <c r="F1341" t="s">
        <v>8214</v>
      </c>
      <c r="G1341">
        <v>0</v>
      </c>
      <c r="H1341" t="s">
        <v>10774</v>
      </c>
      <c r="I1341" t="s">
        <v>10021</v>
      </c>
      <c r="J1341" t="s">
        <v>10775</v>
      </c>
      <c r="K1341" t="s">
        <v>8313</v>
      </c>
      <c r="L1341" t="s">
        <v>8315</v>
      </c>
      <c r="M1341" t="s">
        <v>2306</v>
      </c>
      <c r="N1341" t="s">
        <v>321</v>
      </c>
    </row>
    <row r="1342" spans="1:14" x14ac:dyDescent="0.25">
      <c r="A1342">
        <v>255002406</v>
      </c>
      <c r="B1342" t="s">
        <v>7970</v>
      </c>
      <c r="C1342" t="s">
        <v>7971</v>
      </c>
      <c r="D1342">
        <v>25501001</v>
      </c>
      <c r="E1342">
        <v>1020201580299</v>
      </c>
      <c r="F1342" t="s">
        <v>8214</v>
      </c>
      <c r="G1342">
        <v>0</v>
      </c>
      <c r="H1342" t="s">
        <v>10776</v>
      </c>
      <c r="I1342" t="s">
        <v>10661</v>
      </c>
      <c r="J1342" t="s">
        <v>10777</v>
      </c>
      <c r="K1342" t="s">
        <v>8313</v>
      </c>
      <c r="L1342" t="s">
        <v>8315</v>
      </c>
      <c r="M1342" t="s">
        <v>7972</v>
      </c>
      <c r="N1342" t="s">
        <v>321</v>
      </c>
    </row>
    <row r="1343" spans="1:14" x14ac:dyDescent="0.25">
      <c r="A1343">
        <v>255003618</v>
      </c>
      <c r="B1343" t="s">
        <v>8295</v>
      </c>
      <c r="C1343" t="s">
        <v>8144</v>
      </c>
      <c r="D1343">
        <v>25501001</v>
      </c>
      <c r="E1343">
        <v>1020201578616</v>
      </c>
      <c r="F1343" t="s">
        <v>8214</v>
      </c>
      <c r="G1343">
        <v>0</v>
      </c>
      <c r="H1343" t="s">
        <v>10778</v>
      </c>
      <c r="I1343" t="s">
        <v>10779</v>
      </c>
      <c r="J1343" t="s">
        <v>10780</v>
      </c>
      <c r="K1343" t="s">
        <v>8313</v>
      </c>
      <c r="L1343" t="s">
        <v>8315</v>
      </c>
      <c r="M1343" t="s">
        <v>8145</v>
      </c>
      <c r="N1343" t="s">
        <v>321</v>
      </c>
    </row>
    <row r="1344" spans="1:14" x14ac:dyDescent="0.25">
      <c r="A1344">
        <v>255006739</v>
      </c>
      <c r="B1344" t="s">
        <v>5951</v>
      </c>
      <c r="C1344" t="s">
        <v>5952</v>
      </c>
      <c r="D1344">
        <v>25501001</v>
      </c>
      <c r="E1344">
        <v>1020201579353</v>
      </c>
      <c r="F1344" t="s">
        <v>8214</v>
      </c>
      <c r="G1344">
        <v>0</v>
      </c>
      <c r="H1344" t="s">
        <v>10781</v>
      </c>
      <c r="I1344" t="s">
        <v>9928</v>
      </c>
      <c r="J1344" t="s">
        <v>10782</v>
      </c>
      <c r="K1344" t="s">
        <v>8313</v>
      </c>
      <c r="L1344" t="s">
        <v>8315</v>
      </c>
      <c r="M1344" t="s">
        <v>5953</v>
      </c>
      <c r="N1344" t="s">
        <v>321</v>
      </c>
    </row>
    <row r="1345" spans="1:14" x14ac:dyDescent="0.25">
      <c r="A1345">
        <v>255007010</v>
      </c>
      <c r="B1345" t="s">
        <v>5996</v>
      </c>
      <c r="C1345" t="s">
        <v>5997</v>
      </c>
      <c r="D1345">
        <v>25501001</v>
      </c>
      <c r="E1345">
        <v>1020201579606</v>
      </c>
      <c r="F1345" t="s">
        <v>8214</v>
      </c>
      <c r="G1345">
        <v>0</v>
      </c>
      <c r="H1345" t="s">
        <v>10783</v>
      </c>
      <c r="I1345" t="s">
        <v>10784</v>
      </c>
      <c r="J1345" t="s">
        <v>10785</v>
      </c>
      <c r="K1345" t="s">
        <v>8313</v>
      </c>
      <c r="L1345" t="s">
        <v>8315</v>
      </c>
      <c r="M1345" t="s">
        <v>5998</v>
      </c>
      <c r="N1345" t="s">
        <v>321</v>
      </c>
    </row>
    <row r="1346" spans="1:14" x14ac:dyDescent="0.25">
      <c r="A1346">
        <v>255007154</v>
      </c>
      <c r="B1346" t="s">
        <v>5966</v>
      </c>
      <c r="C1346" t="s">
        <v>5967</v>
      </c>
      <c r="D1346">
        <v>25501001</v>
      </c>
      <c r="E1346">
        <v>1020201580541</v>
      </c>
      <c r="F1346" t="s">
        <v>8214</v>
      </c>
      <c r="G1346">
        <v>0</v>
      </c>
      <c r="H1346" t="s">
        <v>10786</v>
      </c>
      <c r="I1346" t="s">
        <v>10787</v>
      </c>
      <c r="J1346" t="s">
        <v>9422</v>
      </c>
      <c r="K1346" t="s">
        <v>8313</v>
      </c>
      <c r="L1346" t="s">
        <v>8315</v>
      </c>
      <c r="M1346" t="s">
        <v>5968</v>
      </c>
      <c r="N1346" t="s">
        <v>321</v>
      </c>
    </row>
    <row r="1347" spans="1:14" x14ac:dyDescent="0.25">
      <c r="A1347">
        <v>255007362</v>
      </c>
      <c r="B1347" t="s">
        <v>2472</v>
      </c>
      <c r="C1347" t="s">
        <v>2473</v>
      </c>
      <c r="D1347">
        <v>21201001</v>
      </c>
      <c r="E1347">
        <v>1020201579342</v>
      </c>
      <c r="F1347" t="s">
        <v>8214</v>
      </c>
      <c r="G1347">
        <v>0</v>
      </c>
      <c r="H1347" t="s">
        <v>10788</v>
      </c>
      <c r="I1347" t="s">
        <v>10661</v>
      </c>
      <c r="J1347" t="s">
        <v>10789</v>
      </c>
      <c r="K1347" t="s">
        <v>8313</v>
      </c>
      <c r="L1347" t="s">
        <v>8315</v>
      </c>
      <c r="M1347" t="s">
        <v>2474</v>
      </c>
      <c r="N1347" t="s">
        <v>321</v>
      </c>
    </row>
    <row r="1348" spans="1:14" x14ac:dyDescent="0.25">
      <c r="A1348">
        <v>255007482</v>
      </c>
      <c r="B1348" t="s">
        <v>619</v>
      </c>
      <c r="C1348" t="s">
        <v>620</v>
      </c>
      <c r="D1348">
        <v>25501001</v>
      </c>
      <c r="E1348">
        <v>1020201579056</v>
      </c>
      <c r="F1348" t="s">
        <v>8214</v>
      </c>
      <c r="G1348">
        <v>0</v>
      </c>
      <c r="H1348" t="s">
        <v>10790</v>
      </c>
      <c r="I1348" t="s">
        <v>9736</v>
      </c>
      <c r="J1348" t="s">
        <v>10791</v>
      </c>
      <c r="K1348" t="s">
        <v>8313</v>
      </c>
      <c r="L1348" t="s">
        <v>8315</v>
      </c>
      <c r="M1348" t="s">
        <v>621</v>
      </c>
      <c r="N1348" t="s">
        <v>321</v>
      </c>
    </row>
    <row r="1349" spans="1:14" x14ac:dyDescent="0.25">
      <c r="A1349">
        <v>255008768</v>
      </c>
      <c r="B1349" t="s">
        <v>7973</v>
      </c>
      <c r="C1349" t="s">
        <v>7974</v>
      </c>
      <c r="D1349">
        <v>25501001</v>
      </c>
      <c r="E1349">
        <v>1020201579133</v>
      </c>
      <c r="F1349" t="s">
        <v>8214</v>
      </c>
      <c r="G1349">
        <v>3</v>
      </c>
      <c r="H1349" t="s">
        <v>10792</v>
      </c>
      <c r="I1349" t="s">
        <v>9486</v>
      </c>
      <c r="J1349" t="s">
        <v>10793</v>
      </c>
      <c r="K1349" t="s">
        <v>8313</v>
      </c>
      <c r="L1349" t="s">
        <v>8315</v>
      </c>
      <c r="M1349" t="s">
        <v>7975</v>
      </c>
      <c r="N1349" t="s">
        <v>325</v>
      </c>
    </row>
    <row r="1350" spans="1:14" x14ac:dyDescent="0.25">
      <c r="A1350">
        <v>255009144</v>
      </c>
      <c r="B1350" t="s">
        <v>6014</v>
      </c>
      <c r="C1350" t="s">
        <v>6015</v>
      </c>
      <c r="D1350">
        <v>25501001</v>
      </c>
      <c r="E1350">
        <v>1020201578979</v>
      </c>
      <c r="F1350" t="s">
        <v>8214</v>
      </c>
      <c r="G1350">
        <v>0</v>
      </c>
      <c r="H1350" t="s">
        <v>10794</v>
      </c>
      <c r="I1350" t="s">
        <v>10795</v>
      </c>
      <c r="J1350" t="s">
        <v>10796</v>
      </c>
      <c r="K1350" t="s">
        <v>8313</v>
      </c>
      <c r="L1350" t="s">
        <v>8315</v>
      </c>
      <c r="M1350" t="s">
        <v>6016</v>
      </c>
      <c r="N1350" t="s">
        <v>321</v>
      </c>
    </row>
    <row r="1351" spans="1:14" x14ac:dyDescent="0.25">
      <c r="A1351">
        <v>255009190</v>
      </c>
      <c r="B1351" t="s">
        <v>6008</v>
      </c>
      <c r="C1351" t="s">
        <v>6009</v>
      </c>
      <c r="D1351">
        <v>25501001</v>
      </c>
      <c r="E1351">
        <v>1020201579452</v>
      </c>
      <c r="F1351" t="s">
        <v>8214</v>
      </c>
      <c r="G1351">
        <v>0</v>
      </c>
      <c r="H1351" t="s">
        <v>10797</v>
      </c>
      <c r="I1351" t="s">
        <v>8858</v>
      </c>
      <c r="J1351" t="s">
        <v>10798</v>
      </c>
      <c r="K1351" t="s">
        <v>8313</v>
      </c>
      <c r="L1351" t="s">
        <v>8315</v>
      </c>
      <c r="M1351" t="s">
        <v>6010</v>
      </c>
      <c r="N1351" t="s">
        <v>321</v>
      </c>
    </row>
    <row r="1352" spans="1:14" x14ac:dyDescent="0.25">
      <c r="A1352">
        <v>255009200</v>
      </c>
      <c r="B1352" t="s">
        <v>5990</v>
      </c>
      <c r="C1352" t="s">
        <v>5991</v>
      </c>
      <c r="D1352">
        <v>25501001</v>
      </c>
      <c r="E1352">
        <v>1020201581157</v>
      </c>
      <c r="F1352" t="s">
        <v>8214</v>
      </c>
      <c r="G1352">
        <v>0</v>
      </c>
      <c r="H1352" t="s">
        <v>10799</v>
      </c>
      <c r="I1352" t="s">
        <v>10800</v>
      </c>
      <c r="J1352" t="s">
        <v>10798</v>
      </c>
      <c r="K1352" t="s">
        <v>8313</v>
      </c>
      <c r="L1352" t="s">
        <v>8315</v>
      </c>
      <c r="M1352" t="s">
        <v>5992</v>
      </c>
      <c r="N1352" t="s">
        <v>321</v>
      </c>
    </row>
    <row r="1353" spans="1:14" x14ac:dyDescent="0.25">
      <c r="A1353">
        <v>255009225</v>
      </c>
      <c r="B1353" t="s">
        <v>6002</v>
      </c>
      <c r="C1353" t="s">
        <v>6003</v>
      </c>
      <c r="D1353">
        <v>25501001</v>
      </c>
      <c r="E1353">
        <v>1020201579529</v>
      </c>
      <c r="F1353" t="s">
        <v>8214</v>
      </c>
      <c r="G1353">
        <v>0</v>
      </c>
      <c r="H1353" t="s">
        <v>10801</v>
      </c>
      <c r="I1353" t="s">
        <v>10784</v>
      </c>
      <c r="J1353" t="s">
        <v>10802</v>
      </c>
      <c r="K1353" t="s">
        <v>8313</v>
      </c>
      <c r="L1353" t="s">
        <v>8315</v>
      </c>
      <c r="M1353" t="s">
        <v>6004</v>
      </c>
      <c r="N1353" t="s">
        <v>321</v>
      </c>
    </row>
    <row r="1354" spans="1:14" x14ac:dyDescent="0.25">
      <c r="A1354">
        <v>255009232</v>
      </c>
      <c r="B1354" t="s">
        <v>601</v>
      </c>
      <c r="C1354" t="s">
        <v>602</v>
      </c>
      <c r="D1354">
        <v>25501001</v>
      </c>
      <c r="E1354">
        <v>1020201579441</v>
      </c>
      <c r="F1354" t="s">
        <v>8214</v>
      </c>
      <c r="G1354">
        <v>0</v>
      </c>
      <c r="H1354" t="s">
        <v>10803</v>
      </c>
      <c r="I1354" t="s">
        <v>9822</v>
      </c>
      <c r="J1354" t="s">
        <v>10446</v>
      </c>
      <c r="K1354" t="s">
        <v>8313</v>
      </c>
      <c r="L1354" t="s">
        <v>8315</v>
      </c>
      <c r="M1354" t="s">
        <v>603</v>
      </c>
      <c r="N1354" t="s">
        <v>321</v>
      </c>
    </row>
    <row r="1355" spans="1:14" x14ac:dyDescent="0.25">
      <c r="A1355">
        <v>255009240</v>
      </c>
      <c r="B1355" t="s">
        <v>586</v>
      </c>
      <c r="C1355" t="s">
        <v>587</v>
      </c>
      <c r="D1355">
        <v>25501001</v>
      </c>
      <c r="E1355">
        <v>1020201579595</v>
      </c>
      <c r="F1355" t="s">
        <v>8214</v>
      </c>
      <c r="G1355">
        <v>0</v>
      </c>
      <c r="H1355" t="s">
        <v>10804</v>
      </c>
      <c r="I1355" t="s">
        <v>9822</v>
      </c>
      <c r="J1355" t="s">
        <v>10798</v>
      </c>
      <c r="K1355" t="s">
        <v>8313</v>
      </c>
      <c r="L1355" t="s">
        <v>8315</v>
      </c>
      <c r="M1355" t="s">
        <v>588</v>
      </c>
      <c r="N1355" t="s">
        <v>321</v>
      </c>
    </row>
    <row r="1356" spans="1:14" x14ac:dyDescent="0.25">
      <c r="A1356">
        <v>255009257</v>
      </c>
      <c r="B1356" t="s">
        <v>5987</v>
      </c>
      <c r="C1356" t="s">
        <v>5988</v>
      </c>
      <c r="D1356">
        <v>25501001</v>
      </c>
      <c r="E1356">
        <v>1020201580376</v>
      </c>
      <c r="F1356" t="s">
        <v>8214</v>
      </c>
      <c r="G1356">
        <v>0</v>
      </c>
      <c r="H1356" t="s">
        <v>10805</v>
      </c>
      <c r="I1356" t="s">
        <v>8407</v>
      </c>
      <c r="J1356" t="s">
        <v>10806</v>
      </c>
      <c r="K1356" t="s">
        <v>8313</v>
      </c>
      <c r="L1356" t="s">
        <v>8315</v>
      </c>
      <c r="M1356" t="s">
        <v>5989</v>
      </c>
      <c r="N1356" t="s">
        <v>566</v>
      </c>
    </row>
    <row r="1357" spans="1:14" x14ac:dyDescent="0.25">
      <c r="A1357">
        <v>255009264</v>
      </c>
      <c r="B1357" t="s">
        <v>8296</v>
      </c>
      <c r="C1357" t="s">
        <v>6020</v>
      </c>
      <c r="D1357">
        <v>25501001</v>
      </c>
      <c r="E1357">
        <v>1020201580365</v>
      </c>
      <c r="F1357" t="s">
        <v>8214</v>
      </c>
      <c r="G1357">
        <v>0</v>
      </c>
      <c r="H1357" t="s">
        <v>10807</v>
      </c>
      <c r="I1357" t="s">
        <v>8336</v>
      </c>
      <c r="J1357" t="s">
        <v>10798</v>
      </c>
      <c r="K1357" t="s">
        <v>8313</v>
      </c>
      <c r="L1357" t="s">
        <v>8315</v>
      </c>
      <c r="M1357" t="s">
        <v>6021</v>
      </c>
      <c r="N1357" t="s">
        <v>321</v>
      </c>
    </row>
    <row r="1358" spans="1:14" x14ac:dyDescent="0.25">
      <c r="A1358">
        <v>255009271</v>
      </c>
      <c r="B1358" t="s">
        <v>2432</v>
      </c>
      <c r="C1358" t="s">
        <v>2433</v>
      </c>
      <c r="D1358">
        <v>25501001</v>
      </c>
      <c r="E1358">
        <v>1020201579232</v>
      </c>
      <c r="F1358" t="s">
        <v>8214</v>
      </c>
      <c r="G1358">
        <v>0</v>
      </c>
      <c r="H1358" t="s">
        <v>10808</v>
      </c>
      <c r="I1358" t="s">
        <v>10809</v>
      </c>
      <c r="J1358" t="s">
        <v>10798</v>
      </c>
      <c r="K1358" t="s">
        <v>8313</v>
      </c>
      <c r="L1358" t="s">
        <v>8315</v>
      </c>
      <c r="M1358" t="s">
        <v>2434</v>
      </c>
      <c r="N1358" t="s">
        <v>537</v>
      </c>
    </row>
    <row r="1359" spans="1:14" x14ac:dyDescent="0.25">
      <c r="A1359">
        <v>255009296</v>
      </c>
      <c r="B1359" t="s">
        <v>631</v>
      </c>
      <c r="C1359" t="s">
        <v>632</v>
      </c>
      <c r="D1359">
        <v>25501001</v>
      </c>
      <c r="E1359">
        <v>1020201579265</v>
      </c>
      <c r="F1359" t="s">
        <v>8214</v>
      </c>
      <c r="G1359">
        <v>0</v>
      </c>
      <c r="H1359" t="s">
        <v>10810</v>
      </c>
      <c r="I1359" t="s">
        <v>10811</v>
      </c>
      <c r="J1359" t="s">
        <v>10798</v>
      </c>
      <c r="K1359" t="s">
        <v>8313</v>
      </c>
      <c r="L1359" t="s">
        <v>8315</v>
      </c>
      <c r="M1359" t="s">
        <v>633</v>
      </c>
      <c r="N1359" t="s">
        <v>321</v>
      </c>
    </row>
    <row r="1360" spans="1:14" x14ac:dyDescent="0.25">
      <c r="A1360">
        <v>255009313</v>
      </c>
      <c r="B1360" t="s">
        <v>604</v>
      </c>
      <c r="C1360" t="s">
        <v>605</v>
      </c>
      <c r="D1360">
        <v>25501001</v>
      </c>
      <c r="E1360">
        <v>1020201579419</v>
      </c>
      <c r="F1360" t="s">
        <v>8214</v>
      </c>
      <c r="G1360">
        <v>0</v>
      </c>
      <c r="H1360" t="s">
        <v>10812</v>
      </c>
      <c r="I1360" t="s">
        <v>8525</v>
      </c>
      <c r="J1360" t="s">
        <v>10806</v>
      </c>
      <c r="K1360" t="s">
        <v>8313</v>
      </c>
      <c r="L1360" t="s">
        <v>8315</v>
      </c>
      <c r="M1360" t="s">
        <v>606</v>
      </c>
      <c r="N1360" t="s">
        <v>321</v>
      </c>
    </row>
    <row r="1361" spans="1:14" x14ac:dyDescent="0.25">
      <c r="A1361">
        <v>255009320</v>
      </c>
      <c r="B1361" t="s">
        <v>5948</v>
      </c>
      <c r="C1361" t="s">
        <v>5949</v>
      </c>
      <c r="D1361">
        <v>25501001</v>
      </c>
      <c r="E1361">
        <v>1020201579628</v>
      </c>
      <c r="F1361" t="s">
        <v>8214</v>
      </c>
      <c r="G1361">
        <v>0</v>
      </c>
      <c r="H1361" t="s">
        <v>10813</v>
      </c>
      <c r="I1361" t="s">
        <v>9357</v>
      </c>
      <c r="J1361" t="s">
        <v>8930</v>
      </c>
      <c r="K1361" t="s">
        <v>8313</v>
      </c>
      <c r="L1361" t="s">
        <v>8315</v>
      </c>
      <c r="M1361" t="s">
        <v>5950</v>
      </c>
      <c r="N1361" t="s">
        <v>321</v>
      </c>
    </row>
    <row r="1362" spans="1:14" x14ac:dyDescent="0.25">
      <c r="A1362">
        <v>255009338</v>
      </c>
      <c r="B1362" t="s">
        <v>5939</v>
      </c>
      <c r="C1362" t="s">
        <v>5940</v>
      </c>
      <c r="D1362">
        <v>25501001</v>
      </c>
      <c r="E1362">
        <v>1020201578440</v>
      </c>
      <c r="F1362" t="s">
        <v>8214</v>
      </c>
      <c r="G1362">
        <v>0</v>
      </c>
      <c r="H1362" t="s">
        <v>10814</v>
      </c>
      <c r="I1362" t="s">
        <v>8673</v>
      </c>
      <c r="J1362" t="s">
        <v>10806</v>
      </c>
      <c r="K1362" t="s">
        <v>8313</v>
      </c>
      <c r="L1362" t="s">
        <v>8315</v>
      </c>
      <c r="M1362" t="s">
        <v>5941</v>
      </c>
      <c r="N1362" t="s">
        <v>414</v>
      </c>
    </row>
    <row r="1363" spans="1:14" x14ac:dyDescent="0.25">
      <c r="A1363">
        <v>255009352</v>
      </c>
      <c r="B1363" t="s">
        <v>581</v>
      </c>
      <c r="C1363" t="s">
        <v>582</v>
      </c>
      <c r="D1363">
        <v>25501001</v>
      </c>
      <c r="E1363">
        <v>1020201578451</v>
      </c>
      <c r="F1363" t="s">
        <v>8214</v>
      </c>
      <c r="G1363">
        <v>1</v>
      </c>
      <c r="H1363" t="s">
        <v>10815</v>
      </c>
      <c r="I1363" t="s">
        <v>8738</v>
      </c>
      <c r="J1363" t="s">
        <v>10798</v>
      </c>
      <c r="K1363" t="s">
        <v>8313</v>
      </c>
      <c r="L1363" t="s">
        <v>8315</v>
      </c>
      <c r="M1363" t="s">
        <v>8297</v>
      </c>
      <c r="N1363" t="s">
        <v>325</v>
      </c>
    </row>
    <row r="1364" spans="1:14" x14ac:dyDescent="0.25">
      <c r="A1364">
        <v>255009360</v>
      </c>
      <c r="B1364" t="s">
        <v>616</v>
      </c>
      <c r="C1364" t="s">
        <v>617</v>
      </c>
      <c r="D1364">
        <v>25501001</v>
      </c>
      <c r="E1364">
        <v>1020201579474</v>
      </c>
      <c r="F1364" t="s">
        <v>8214</v>
      </c>
      <c r="G1364">
        <v>0</v>
      </c>
      <c r="H1364" t="s">
        <v>10816</v>
      </c>
      <c r="I1364" t="s">
        <v>10817</v>
      </c>
      <c r="J1364" t="s">
        <v>10798</v>
      </c>
      <c r="K1364" t="s">
        <v>8313</v>
      </c>
      <c r="L1364" t="s">
        <v>8315</v>
      </c>
      <c r="M1364" t="s">
        <v>618</v>
      </c>
      <c r="N1364" t="s">
        <v>321</v>
      </c>
    </row>
    <row r="1365" spans="1:14" x14ac:dyDescent="0.25">
      <c r="A1365">
        <v>255009419</v>
      </c>
      <c r="B1365" t="s">
        <v>6017</v>
      </c>
      <c r="C1365" t="s">
        <v>6018</v>
      </c>
      <c r="D1365">
        <v>25501001</v>
      </c>
      <c r="E1365">
        <v>1020201578880</v>
      </c>
      <c r="F1365" t="s">
        <v>8214</v>
      </c>
      <c r="G1365">
        <v>0</v>
      </c>
      <c r="H1365" t="s">
        <v>10818</v>
      </c>
      <c r="I1365" t="s">
        <v>10819</v>
      </c>
      <c r="J1365" t="s">
        <v>10806</v>
      </c>
      <c r="K1365" t="s">
        <v>8313</v>
      </c>
      <c r="L1365" t="s">
        <v>8315</v>
      </c>
      <c r="M1365" t="s">
        <v>6019</v>
      </c>
      <c r="N1365" t="s">
        <v>414</v>
      </c>
    </row>
    <row r="1366" spans="1:14" x14ac:dyDescent="0.25">
      <c r="A1366">
        <v>255009433</v>
      </c>
      <c r="B1366" t="s">
        <v>5984</v>
      </c>
      <c r="C1366" t="s">
        <v>5985</v>
      </c>
      <c r="D1366">
        <v>25501001</v>
      </c>
      <c r="E1366">
        <v>1020201579177</v>
      </c>
      <c r="F1366" t="s">
        <v>8214</v>
      </c>
      <c r="G1366">
        <v>0</v>
      </c>
      <c r="H1366" t="s">
        <v>10820</v>
      </c>
      <c r="I1366" t="s">
        <v>9229</v>
      </c>
      <c r="J1366" t="s">
        <v>8930</v>
      </c>
      <c r="K1366" t="s">
        <v>8313</v>
      </c>
      <c r="L1366" t="s">
        <v>8315</v>
      </c>
      <c r="M1366" t="s">
        <v>5986</v>
      </c>
      <c r="N1366" t="s">
        <v>414</v>
      </c>
    </row>
    <row r="1367" spans="1:14" x14ac:dyDescent="0.25">
      <c r="A1367">
        <v>255009465</v>
      </c>
      <c r="B1367" t="s">
        <v>578</v>
      </c>
      <c r="C1367" t="s">
        <v>579</v>
      </c>
      <c r="D1367">
        <v>25501001</v>
      </c>
      <c r="E1367">
        <v>1020201579144</v>
      </c>
      <c r="F1367" t="s">
        <v>8214</v>
      </c>
      <c r="G1367">
        <v>0</v>
      </c>
      <c r="H1367" t="s">
        <v>10821</v>
      </c>
      <c r="I1367" t="s">
        <v>10822</v>
      </c>
      <c r="J1367" t="s">
        <v>8930</v>
      </c>
      <c r="K1367" t="s">
        <v>8313</v>
      </c>
      <c r="L1367" t="s">
        <v>8315</v>
      </c>
      <c r="M1367" t="s">
        <v>580</v>
      </c>
      <c r="N1367" t="s">
        <v>414</v>
      </c>
    </row>
    <row r="1368" spans="1:14" x14ac:dyDescent="0.25">
      <c r="A1368">
        <v>255009480</v>
      </c>
      <c r="B1368" t="s">
        <v>2469</v>
      </c>
      <c r="C1368" t="s">
        <v>2470</v>
      </c>
      <c r="D1368">
        <v>21201001</v>
      </c>
      <c r="E1368">
        <v>1020201579166</v>
      </c>
      <c r="F1368" t="s">
        <v>8214</v>
      </c>
      <c r="G1368">
        <v>1</v>
      </c>
      <c r="H1368" t="s">
        <v>10823</v>
      </c>
      <c r="I1368" t="s">
        <v>9198</v>
      </c>
      <c r="J1368" t="s">
        <v>10782</v>
      </c>
      <c r="K1368" t="s">
        <v>8313</v>
      </c>
      <c r="L1368" t="s">
        <v>8315</v>
      </c>
      <c r="M1368" t="s">
        <v>2471</v>
      </c>
      <c r="N1368" t="s">
        <v>414</v>
      </c>
    </row>
    <row r="1369" spans="1:14" x14ac:dyDescent="0.25">
      <c r="A1369">
        <v>255009497</v>
      </c>
      <c r="B1369" t="s">
        <v>2475</v>
      </c>
      <c r="C1369" t="s">
        <v>2476</v>
      </c>
      <c r="D1369">
        <v>21201001</v>
      </c>
      <c r="E1369">
        <v>1020201579518</v>
      </c>
      <c r="F1369" t="s">
        <v>8214</v>
      </c>
      <c r="G1369">
        <v>0</v>
      </c>
      <c r="H1369" t="s">
        <v>10824</v>
      </c>
      <c r="I1369" t="s">
        <v>10825</v>
      </c>
      <c r="J1369" t="s">
        <v>9097</v>
      </c>
      <c r="K1369" t="s">
        <v>8313</v>
      </c>
      <c r="L1369" t="s">
        <v>8315</v>
      </c>
      <c r="M1369" t="s">
        <v>2477</v>
      </c>
      <c r="N1369" t="s">
        <v>321</v>
      </c>
    </row>
    <row r="1370" spans="1:14" x14ac:dyDescent="0.25">
      <c r="A1370">
        <v>255009546</v>
      </c>
      <c r="B1370" t="s">
        <v>5999</v>
      </c>
      <c r="C1370" t="s">
        <v>6000</v>
      </c>
      <c r="D1370">
        <v>25501001</v>
      </c>
      <c r="E1370">
        <v>1020201579090</v>
      </c>
      <c r="F1370" t="s">
        <v>8214</v>
      </c>
      <c r="G1370">
        <v>0</v>
      </c>
      <c r="H1370" t="s">
        <v>10826</v>
      </c>
      <c r="I1370" t="s">
        <v>9160</v>
      </c>
      <c r="J1370" t="s">
        <v>10782</v>
      </c>
      <c r="K1370" t="s">
        <v>9160</v>
      </c>
      <c r="L1370" t="s">
        <v>8416</v>
      </c>
      <c r="M1370" t="s">
        <v>6001</v>
      </c>
      <c r="N1370" t="s">
        <v>921</v>
      </c>
    </row>
    <row r="1371" spans="1:14" x14ac:dyDescent="0.25">
      <c r="A1371">
        <v>255009560</v>
      </c>
      <c r="B1371" t="s">
        <v>5972</v>
      </c>
      <c r="C1371" t="s">
        <v>5973</v>
      </c>
      <c r="D1371">
        <v>25501001</v>
      </c>
      <c r="E1371">
        <v>1020201579001</v>
      </c>
      <c r="F1371" t="s">
        <v>8214</v>
      </c>
      <c r="G1371">
        <v>0</v>
      </c>
      <c r="H1371" t="s">
        <v>10827</v>
      </c>
      <c r="I1371" t="s">
        <v>8525</v>
      </c>
      <c r="J1371" t="s">
        <v>10828</v>
      </c>
      <c r="K1371" t="s">
        <v>8313</v>
      </c>
      <c r="L1371" t="s">
        <v>8315</v>
      </c>
      <c r="M1371" t="s">
        <v>5974</v>
      </c>
      <c r="N1371" t="s">
        <v>414</v>
      </c>
    </row>
    <row r="1372" spans="1:14" x14ac:dyDescent="0.25">
      <c r="A1372">
        <v>255009578</v>
      </c>
      <c r="B1372" t="s">
        <v>5981</v>
      </c>
      <c r="C1372" t="s">
        <v>5982</v>
      </c>
      <c r="D1372">
        <v>25501001</v>
      </c>
      <c r="E1372">
        <v>1020201578847</v>
      </c>
      <c r="F1372" t="s">
        <v>8214</v>
      </c>
      <c r="G1372">
        <v>0</v>
      </c>
      <c r="H1372" t="s">
        <v>10829</v>
      </c>
      <c r="I1372" t="s">
        <v>9160</v>
      </c>
      <c r="J1372" t="s">
        <v>10828</v>
      </c>
      <c r="K1372" t="s">
        <v>8313</v>
      </c>
      <c r="L1372" t="s">
        <v>8315</v>
      </c>
      <c r="M1372" t="s">
        <v>5983</v>
      </c>
      <c r="N1372" t="s">
        <v>414</v>
      </c>
    </row>
    <row r="1373" spans="1:14" x14ac:dyDescent="0.25">
      <c r="A1373">
        <v>255009592</v>
      </c>
      <c r="B1373" t="s">
        <v>6005</v>
      </c>
      <c r="C1373" t="s">
        <v>6006</v>
      </c>
      <c r="D1373">
        <v>25501001</v>
      </c>
      <c r="E1373">
        <v>1020201578473</v>
      </c>
      <c r="F1373" t="s">
        <v>8214</v>
      </c>
      <c r="G1373">
        <v>0</v>
      </c>
      <c r="H1373" t="s">
        <v>10830</v>
      </c>
      <c r="I1373" t="s">
        <v>10831</v>
      </c>
      <c r="J1373" t="s">
        <v>8930</v>
      </c>
      <c r="K1373" t="s">
        <v>8313</v>
      </c>
      <c r="L1373" t="s">
        <v>8315</v>
      </c>
      <c r="M1373" t="s">
        <v>6007</v>
      </c>
      <c r="N1373" t="s">
        <v>414</v>
      </c>
    </row>
    <row r="1374" spans="1:14" x14ac:dyDescent="0.25">
      <c r="A1374">
        <v>255009602</v>
      </c>
      <c r="B1374" t="s">
        <v>5942</v>
      </c>
      <c r="C1374" t="s">
        <v>5943</v>
      </c>
      <c r="D1374">
        <v>25501001</v>
      </c>
      <c r="E1374">
        <v>1020201578495</v>
      </c>
      <c r="F1374" t="s">
        <v>8214</v>
      </c>
      <c r="G1374">
        <v>0</v>
      </c>
      <c r="H1374" t="s">
        <v>10832</v>
      </c>
      <c r="I1374" t="s">
        <v>9928</v>
      </c>
      <c r="J1374" t="s">
        <v>10828</v>
      </c>
      <c r="K1374" t="s">
        <v>8313</v>
      </c>
      <c r="L1374" t="s">
        <v>8315</v>
      </c>
      <c r="M1374" t="s">
        <v>5944</v>
      </c>
      <c r="N1374" t="s">
        <v>414</v>
      </c>
    </row>
    <row r="1375" spans="1:14" x14ac:dyDescent="0.25">
      <c r="A1375">
        <v>255009659</v>
      </c>
      <c r="B1375" t="s">
        <v>637</v>
      </c>
      <c r="C1375" t="s">
        <v>638</v>
      </c>
      <c r="D1375">
        <v>25501001</v>
      </c>
      <c r="E1375">
        <v>1020201579925</v>
      </c>
      <c r="F1375" t="s">
        <v>8214</v>
      </c>
      <c r="G1375">
        <v>0</v>
      </c>
      <c r="H1375" t="s">
        <v>10833</v>
      </c>
      <c r="I1375" t="s">
        <v>10834</v>
      </c>
      <c r="J1375" t="s">
        <v>10835</v>
      </c>
      <c r="K1375" t="s">
        <v>8313</v>
      </c>
      <c r="L1375" t="s">
        <v>8315</v>
      </c>
      <c r="M1375" t="s">
        <v>639</v>
      </c>
      <c r="N1375" t="s">
        <v>640</v>
      </c>
    </row>
    <row r="1376" spans="1:14" x14ac:dyDescent="0.25">
      <c r="A1376">
        <v>255009680</v>
      </c>
      <c r="B1376" t="s">
        <v>607</v>
      </c>
      <c r="C1376" t="s">
        <v>608</v>
      </c>
      <c r="D1376">
        <v>25501001</v>
      </c>
      <c r="E1376">
        <v>1020201580629</v>
      </c>
      <c r="F1376" t="s">
        <v>8214</v>
      </c>
      <c r="G1376">
        <v>0</v>
      </c>
      <c r="H1376" t="s">
        <v>10836</v>
      </c>
      <c r="I1376" t="s">
        <v>10837</v>
      </c>
      <c r="J1376" t="s">
        <v>10838</v>
      </c>
      <c r="K1376" t="s">
        <v>8313</v>
      </c>
      <c r="L1376" t="s">
        <v>8315</v>
      </c>
      <c r="M1376" t="s">
        <v>609</v>
      </c>
      <c r="N1376" t="s">
        <v>321</v>
      </c>
    </row>
    <row r="1377" spans="1:14" x14ac:dyDescent="0.25">
      <c r="A1377">
        <v>255009754</v>
      </c>
      <c r="B1377" t="s">
        <v>583</v>
      </c>
      <c r="C1377" t="s">
        <v>584</v>
      </c>
      <c r="D1377">
        <v>25501001</v>
      </c>
      <c r="E1377">
        <v>1020201578726</v>
      </c>
      <c r="F1377" t="s">
        <v>8214</v>
      </c>
      <c r="G1377">
        <v>0</v>
      </c>
      <c r="H1377" t="s">
        <v>10839</v>
      </c>
      <c r="I1377" t="s">
        <v>9928</v>
      </c>
      <c r="J1377" t="s">
        <v>10840</v>
      </c>
      <c r="K1377" t="s">
        <v>8313</v>
      </c>
      <c r="L1377" t="s">
        <v>8315</v>
      </c>
      <c r="M1377" t="s">
        <v>585</v>
      </c>
      <c r="N1377" t="s">
        <v>414</v>
      </c>
    </row>
    <row r="1378" spans="1:14" x14ac:dyDescent="0.25">
      <c r="A1378">
        <v>255009779</v>
      </c>
      <c r="B1378" t="s">
        <v>589</v>
      </c>
      <c r="C1378" t="s">
        <v>590</v>
      </c>
      <c r="D1378">
        <v>25501001</v>
      </c>
      <c r="E1378">
        <v>1020201578704</v>
      </c>
      <c r="F1378" t="s">
        <v>8214</v>
      </c>
      <c r="G1378">
        <v>0</v>
      </c>
      <c r="H1378" t="s">
        <v>10841</v>
      </c>
      <c r="I1378" t="s">
        <v>9928</v>
      </c>
      <c r="J1378" t="s">
        <v>10840</v>
      </c>
      <c r="K1378" t="s">
        <v>8313</v>
      </c>
      <c r="L1378" t="s">
        <v>8315</v>
      </c>
      <c r="M1378" t="s">
        <v>591</v>
      </c>
      <c r="N1378" t="s">
        <v>414</v>
      </c>
    </row>
    <row r="1379" spans="1:14" x14ac:dyDescent="0.25">
      <c r="A1379">
        <v>255009786</v>
      </c>
      <c r="B1379" t="s">
        <v>592</v>
      </c>
      <c r="C1379" t="s">
        <v>593</v>
      </c>
      <c r="D1379">
        <v>25501001</v>
      </c>
      <c r="E1379">
        <v>1020201578693</v>
      </c>
      <c r="F1379" t="s">
        <v>8214</v>
      </c>
      <c r="G1379">
        <v>0</v>
      </c>
      <c r="H1379" t="s">
        <v>10842</v>
      </c>
      <c r="I1379" t="s">
        <v>10843</v>
      </c>
      <c r="J1379" t="s">
        <v>10840</v>
      </c>
      <c r="K1379" t="s">
        <v>8313</v>
      </c>
      <c r="L1379" t="s">
        <v>8315</v>
      </c>
      <c r="M1379" t="s">
        <v>594</v>
      </c>
      <c r="N1379" t="s">
        <v>414</v>
      </c>
    </row>
    <row r="1380" spans="1:14" x14ac:dyDescent="0.25">
      <c r="A1380">
        <v>255009803</v>
      </c>
      <c r="B1380" t="s">
        <v>595</v>
      </c>
      <c r="C1380" t="s">
        <v>596</v>
      </c>
      <c r="D1380">
        <v>25501001</v>
      </c>
      <c r="E1380">
        <v>1020201578737</v>
      </c>
      <c r="F1380" t="s">
        <v>8214</v>
      </c>
      <c r="G1380">
        <v>0</v>
      </c>
      <c r="H1380" t="s">
        <v>10844</v>
      </c>
      <c r="I1380" t="s">
        <v>10845</v>
      </c>
      <c r="J1380" t="s">
        <v>10840</v>
      </c>
      <c r="K1380" t="s">
        <v>8313</v>
      </c>
      <c r="L1380" t="s">
        <v>8315</v>
      </c>
      <c r="M1380" t="s">
        <v>597</v>
      </c>
      <c r="N1380" t="s">
        <v>414</v>
      </c>
    </row>
    <row r="1381" spans="1:14" x14ac:dyDescent="0.25">
      <c r="A1381">
        <v>255009810</v>
      </c>
      <c r="B1381" t="s">
        <v>598</v>
      </c>
      <c r="C1381" t="s">
        <v>599</v>
      </c>
      <c r="D1381">
        <v>25501001</v>
      </c>
      <c r="E1381">
        <v>1020201578792</v>
      </c>
      <c r="F1381" t="s">
        <v>8214</v>
      </c>
      <c r="G1381">
        <v>0</v>
      </c>
      <c r="H1381" t="s">
        <v>10846</v>
      </c>
      <c r="I1381" t="s">
        <v>9928</v>
      </c>
      <c r="J1381" t="s">
        <v>10840</v>
      </c>
      <c r="K1381" t="s">
        <v>8313</v>
      </c>
      <c r="L1381" t="s">
        <v>8315</v>
      </c>
      <c r="M1381" t="s">
        <v>600</v>
      </c>
      <c r="N1381" t="s">
        <v>414</v>
      </c>
    </row>
    <row r="1382" spans="1:14" x14ac:dyDescent="0.25">
      <c r="A1382">
        <v>255009842</v>
      </c>
      <c r="B1382" t="s">
        <v>634</v>
      </c>
      <c r="C1382" t="s">
        <v>635</v>
      </c>
      <c r="D1382">
        <v>25501001</v>
      </c>
      <c r="E1382">
        <v>1020201579540</v>
      </c>
      <c r="F1382" t="s">
        <v>8214</v>
      </c>
      <c r="G1382">
        <v>0</v>
      </c>
      <c r="H1382" t="s">
        <v>10847</v>
      </c>
      <c r="I1382" t="s">
        <v>8941</v>
      </c>
      <c r="J1382" t="s">
        <v>10840</v>
      </c>
      <c r="K1382" t="s">
        <v>8313</v>
      </c>
      <c r="L1382" t="s">
        <v>8315</v>
      </c>
      <c r="M1382" t="s">
        <v>636</v>
      </c>
      <c r="N1382" t="s">
        <v>321</v>
      </c>
    </row>
    <row r="1383" spans="1:14" x14ac:dyDescent="0.25">
      <c r="A1383">
        <v>255009850</v>
      </c>
      <c r="B1383" t="s">
        <v>5960</v>
      </c>
      <c r="C1383" t="s">
        <v>5961</v>
      </c>
      <c r="D1383">
        <v>25501001</v>
      </c>
      <c r="E1383">
        <v>1020201579584</v>
      </c>
      <c r="F1383" t="s">
        <v>8214</v>
      </c>
      <c r="G1383">
        <v>0</v>
      </c>
      <c r="H1383" t="s">
        <v>10848</v>
      </c>
      <c r="I1383" t="s">
        <v>10651</v>
      </c>
      <c r="J1383" t="s">
        <v>10840</v>
      </c>
      <c r="K1383" t="s">
        <v>8313</v>
      </c>
      <c r="L1383" t="s">
        <v>8315</v>
      </c>
      <c r="M1383" t="s">
        <v>5962</v>
      </c>
      <c r="N1383" t="s">
        <v>321</v>
      </c>
    </row>
    <row r="1384" spans="1:14" x14ac:dyDescent="0.25">
      <c r="A1384">
        <v>255009867</v>
      </c>
      <c r="B1384" t="s">
        <v>5993</v>
      </c>
      <c r="C1384" t="s">
        <v>5994</v>
      </c>
      <c r="D1384">
        <v>25501001</v>
      </c>
      <c r="E1384">
        <v>1020201579364</v>
      </c>
      <c r="F1384" t="s">
        <v>8214</v>
      </c>
      <c r="G1384">
        <v>0</v>
      </c>
      <c r="H1384" t="s">
        <v>10849</v>
      </c>
      <c r="I1384" t="s">
        <v>10850</v>
      </c>
      <c r="J1384" t="s">
        <v>10851</v>
      </c>
      <c r="K1384" t="s">
        <v>8313</v>
      </c>
      <c r="L1384" t="s">
        <v>8315</v>
      </c>
      <c r="M1384" t="s">
        <v>5995</v>
      </c>
      <c r="N1384" t="s">
        <v>566</v>
      </c>
    </row>
    <row r="1385" spans="1:14" x14ac:dyDescent="0.25">
      <c r="A1385">
        <v>255009881</v>
      </c>
      <c r="B1385" t="s">
        <v>628</v>
      </c>
      <c r="C1385" t="s">
        <v>629</v>
      </c>
      <c r="D1385">
        <v>25501001</v>
      </c>
      <c r="E1385">
        <v>1020201579496</v>
      </c>
      <c r="F1385" t="s">
        <v>8214</v>
      </c>
      <c r="G1385">
        <v>0</v>
      </c>
      <c r="H1385" t="s">
        <v>10852</v>
      </c>
      <c r="I1385" t="s">
        <v>10784</v>
      </c>
      <c r="J1385" t="s">
        <v>8495</v>
      </c>
      <c r="K1385" t="s">
        <v>8313</v>
      </c>
      <c r="L1385" t="s">
        <v>8315</v>
      </c>
      <c r="M1385" t="s">
        <v>630</v>
      </c>
      <c r="N1385" t="s">
        <v>321</v>
      </c>
    </row>
    <row r="1386" spans="1:14" x14ac:dyDescent="0.25">
      <c r="A1386">
        <v>255009948</v>
      </c>
      <c r="B1386" t="s">
        <v>625</v>
      </c>
      <c r="C1386" t="s">
        <v>626</v>
      </c>
      <c r="D1386">
        <v>25501001</v>
      </c>
      <c r="E1386">
        <v>1020201579310</v>
      </c>
      <c r="F1386" t="s">
        <v>8214</v>
      </c>
      <c r="G1386">
        <v>0</v>
      </c>
      <c r="H1386" t="s">
        <v>10853</v>
      </c>
      <c r="I1386" t="s">
        <v>9026</v>
      </c>
      <c r="J1386" t="s">
        <v>10851</v>
      </c>
      <c r="K1386" t="s">
        <v>8313</v>
      </c>
      <c r="L1386" t="s">
        <v>8315</v>
      </c>
      <c r="M1386" t="s">
        <v>627</v>
      </c>
      <c r="N1386" t="s">
        <v>414</v>
      </c>
    </row>
    <row r="1387" spans="1:14" x14ac:dyDescent="0.25">
      <c r="A1387">
        <v>255009970</v>
      </c>
      <c r="B1387" t="s">
        <v>622</v>
      </c>
      <c r="C1387" t="s">
        <v>623</v>
      </c>
      <c r="D1387">
        <v>25501001</v>
      </c>
      <c r="E1387">
        <v>1020201579463</v>
      </c>
      <c r="F1387" t="s">
        <v>8214</v>
      </c>
      <c r="G1387">
        <v>0</v>
      </c>
      <c r="H1387" t="s">
        <v>10854</v>
      </c>
      <c r="I1387" t="s">
        <v>10795</v>
      </c>
      <c r="J1387" t="s">
        <v>8932</v>
      </c>
      <c r="K1387" t="s">
        <v>8313</v>
      </c>
      <c r="L1387" t="s">
        <v>8315</v>
      </c>
      <c r="M1387" t="s">
        <v>624</v>
      </c>
      <c r="N1387" t="s">
        <v>321</v>
      </c>
    </row>
    <row r="1388" spans="1:14" x14ac:dyDescent="0.25">
      <c r="A1388">
        <v>255009994</v>
      </c>
      <c r="B1388" t="s">
        <v>610</v>
      </c>
      <c r="C1388" t="s">
        <v>611</v>
      </c>
      <c r="D1388">
        <v>25501001</v>
      </c>
      <c r="E1388">
        <v>1020201579562</v>
      </c>
      <c r="F1388" t="s">
        <v>8214</v>
      </c>
      <c r="G1388">
        <v>1</v>
      </c>
      <c r="H1388" t="s">
        <v>10855</v>
      </c>
      <c r="I1388" t="s">
        <v>10784</v>
      </c>
      <c r="J1388" t="s">
        <v>10782</v>
      </c>
      <c r="K1388" t="s">
        <v>8313</v>
      </c>
      <c r="L1388" t="s">
        <v>8315</v>
      </c>
      <c r="M1388" t="s">
        <v>612</v>
      </c>
      <c r="N1388" t="s">
        <v>321</v>
      </c>
    </row>
    <row r="1389" spans="1:14" x14ac:dyDescent="0.25">
      <c r="A1389">
        <v>255010069</v>
      </c>
      <c r="B1389" t="s">
        <v>5975</v>
      </c>
      <c r="C1389" t="s">
        <v>5976</v>
      </c>
      <c r="D1389">
        <v>25501001</v>
      </c>
      <c r="E1389">
        <v>1020201579309</v>
      </c>
      <c r="F1389" t="s">
        <v>8214</v>
      </c>
      <c r="G1389">
        <v>0</v>
      </c>
      <c r="H1389" t="s">
        <v>10856</v>
      </c>
      <c r="I1389" t="s">
        <v>10857</v>
      </c>
      <c r="J1389" t="s">
        <v>10858</v>
      </c>
      <c r="K1389" t="s">
        <v>8313</v>
      </c>
      <c r="L1389" t="s">
        <v>8315</v>
      </c>
      <c r="M1389" t="s">
        <v>5977</v>
      </c>
      <c r="N1389" t="s">
        <v>414</v>
      </c>
    </row>
    <row r="1390" spans="1:14" x14ac:dyDescent="0.25">
      <c r="A1390">
        <v>255010076</v>
      </c>
      <c r="B1390" t="s">
        <v>5957</v>
      </c>
      <c r="C1390" t="s">
        <v>5958</v>
      </c>
      <c r="D1390">
        <v>25501001</v>
      </c>
      <c r="E1390">
        <v>1020201578506</v>
      </c>
      <c r="F1390" t="s">
        <v>8214</v>
      </c>
      <c r="G1390">
        <v>0</v>
      </c>
      <c r="H1390" t="s">
        <v>10859</v>
      </c>
      <c r="I1390" t="s">
        <v>9554</v>
      </c>
      <c r="J1390" t="s">
        <v>10858</v>
      </c>
      <c r="K1390" t="s">
        <v>8313</v>
      </c>
      <c r="L1390" t="s">
        <v>8315</v>
      </c>
      <c r="M1390" t="s">
        <v>5959</v>
      </c>
      <c r="N1390" t="s">
        <v>414</v>
      </c>
    </row>
    <row r="1391" spans="1:14" x14ac:dyDescent="0.25">
      <c r="A1391">
        <v>255010083</v>
      </c>
      <c r="B1391" t="s">
        <v>613</v>
      </c>
      <c r="C1391" t="s">
        <v>614</v>
      </c>
      <c r="D1391">
        <v>25501001</v>
      </c>
      <c r="E1391">
        <v>1020201579298</v>
      </c>
      <c r="F1391" t="s">
        <v>8214</v>
      </c>
      <c r="G1391">
        <v>0</v>
      </c>
      <c r="H1391" t="s">
        <v>10860</v>
      </c>
      <c r="I1391" t="s">
        <v>10861</v>
      </c>
      <c r="J1391" t="s">
        <v>10858</v>
      </c>
      <c r="K1391" t="s">
        <v>8313</v>
      </c>
      <c r="L1391" t="s">
        <v>8315</v>
      </c>
      <c r="M1391" t="s">
        <v>615</v>
      </c>
      <c r="N1391" t="s">
        <v>414</v>
      </c>
    </row>
    <row r="1392" spans="1:14" x14ac:dyDescent="0.25">
      <c r="A1392">
        <v>255010774</v>
      </c>
      <c r="B1392" t="s">
        <v>5978</v>
      </c>
      <c r="C1392" t="s">
        <v>5979</v>
      </c>
      <c r="D1392">
        <v>25501001</v>
      </c>
      <c r="E1392">
        <v>1030200940110</v>
      </c>
      <c r="F1392" t="s">
        <v>8214</v>
      </c>
      <c r="G1392">
        <v>0</v>
      </c>
      <c r="H1392" t="s">
        <v>10862</v>
      </c>
      <c r="I1392" t="s">
        <v>10863</v>
      </c>
      <c r="J1392" t="s">
        <v>8423</v>
      </c>
      <c r="K1392" t="s">
        <v>8313</v>
      </c>
      <c r="L1392" t="s">
        <v>8315</v>
      </c>
      <c r="M1392" t="s">
        <v>5980</v>
      </c>
      <c r="N1392" t="s">
        <v>1479</v>
      </c>
    </row>
    <row r="1393" spans="1:14" x14ac:dyDescent="0.25">
      <c r="A1393">
        <v>255015860</v>
      </c>
      <c r="B1393" t="s">
        <v>6011</v>
      </c>
      <c r="C1393" t="s">
        <v>6012</v>
      </c>
      <c r="D1393">
        <v>25501001</v>
      </c>
      <c r="E1393">
        <v>1090255000615</v>
      </c>
      <c r="F1393" t="s">
        <v>8214</v>
      </c>
      <c r="G1393">
        <v>0</v>
      </c>
      <c r="H1393" t="s">
        <v>10864</v>
      </c>
      <c r="I1393" t="s">
        <v>9297</v>
      </c>
      <c r="J1393" t="s">
        <v>10865</v>
      </c>
      <c r="K1393" t="s">
        <v>8313</v>
      </c>
      <c r="L1393" t="s">
        <v>8315</v>
      </c>
      <c r="M1393" t="s">
        <v>6013</v>
      </c>
      <c r="N1393" t="s">
        <v>430</v>
      </c>
    </row>
    <row r="1394" spans="1:14" x14ac:dyDescent="0.25">
      <c r="A1394">
        <v>255018205</v>
      </c>
      <c r="B1394" t="s">
        <v>5969</v>
      </c>
      <c r="C1394" t="s">
        <v>5970</v>
      </c>
      <c r="D1394">
        <v>25501001</v>
      </c>
      <c r="E1394">
        <v>1150280050502</v>
      </c>
      <c r="F1394" t="s">
        <v>8214</v>
      </c>
      <c r="G1394">
        <v>0</v>
      </c>
      <c r="H1394" t="s">
        <v>10866</v>
      </c>
      <c r="I1394" t="s">
        <v>9505</v>
      </c>
      <c r="J1394" t="s">
        <v>10867</v>
      </c>
      <c r="K1394" t="s">
        <v>8313</v>
      </c>
      <c r="L1394" t="s">
        <v>8315</v>
      </c>
      <c r="M1394" t="s">
        <v>5971</v>
      </c>
      <c r="N1394" t="s">
        <v>321</v>
      </c>
    </row>
    <row r="1395" spans="1:14" x14ac:dyDescent="0.25">
      <c r="A1395">
        <v>255018646</v>
      </c>
      <c r="B1395" t="s">
        <v>5945</v>
      </c>
      <c r="C1395" t="s">
        <v>5946</v>
      </c>
      <c r="D1395">
        <v>25501001</v>
      </c>
      <c r="E1395">
        <v>1130280037161</v>
      </c>
      <c r="F1395" t="s">
        <v>8214</v>
      </c>
      <c r="G1395">
        <v>0</v>
      </c>
      <c r="H1395" t="s">
        <v>10868</v>
      </c>
      <c r="I1395" t="s">
        <v>9852</v>
      </c>
      <c r="J1395" t="s">
        <v>10869</v>
      </c>
      <c r="K1395" t="s">
        <v>8313</v>
      </c>
      <c r="L1395" t="s">
        <v>8315</v>
      </c>
      <c r="M1395" t="s">
        <v>5947</v>
      </c>
      <c r="N1395" t="s">
        <v>414</v>
      </c>
    </row>
    <row r="1396" spans="1:14" x14ac:dyDescent="0.25">
      <c r="A1396">
        <v>255019287</v>
      </c>
      <c r="B1396" t="s">
        <v>5954</v>
      </c>
      <c r="C1396" t="s">
        <v>5955</v>
      </c>
      <c r="D1396">
        <v>25501001</v>
      </c>
      <c r="E1396">
        <v>1140280046499</v>
      </c>
      <c r="F1396" t="s">
        <v>8214</v>
      </c>
      <c r="G1396">
        <v>0</v>
      </c>
      <c r="H1396" t="s">
        <v>10870</v>
      </c>
      <c r="I1396" t="s">
        <v>10449</v>
      </c>
      <c r="J1396" t="s">
        <v>10871</v>
      </c>
      <c r="K1396" t="s">
        <v>8313</v>
      </c>
      <c r="L1396" t="s">
        <v>8315</v>
      </c>
      <c r="M1396" t="s">
        <v>5956</v>
      </c>
      <c r="N1396" t="s">
        <v>414</v>
      </c>
    </row>
    <row r="1397" spans="1:14" x14ac:dyDescent="0.25">
      <c r="A1397">
        <v>255022089</v>
      </c>
      <c r="B1397" t="s">
        <v>5963</v>
      </c>
      <c r="C1397" t="s">
        <v>5964</v>
      </c>
      <c r="D1397">
        <v>25501001</v>
      </c>
      <c r="E1397">
        <v>1190280070771</v>
      </c>
      <c r="F1397" t="s">
        <v>8214</v>
      </c>
      <c r="G1397">
        <v>0</v>
      </c>
      <c r="H1397" t="s">
        <v>10872</v>
      </c>
      <c r="I1397" t="s">
        <v>8773</v>
      </c>
      <c r="J1397" t="s">
        <v>10873</v>
      </c>
      <c r="K1397" t="s">
        <v>8313</v>
      </c>
      <c r="L1397" t="s">
        <v>8315</v>
      </c>
      <c r="M1397" t="s">
        <v>5965</v>
      </c>
      <c r="N1397" t="s">
        <v>414</v>
      </c>
    </row>
    <row r="1398" spans="1:14" x14ac:dyDescent="0.25">
      <c r="A1398">
        <v>256003032</v>
      </c>
      <c r="B1398" t="s">
        <v>874</v>
      </c>
      <c r="C1398" t="s">
        <v>875</v>
      </c>
      <c r="D1398">
        <v>25601001</v>
      </c>
      <c r="E1398">
        <v>1020201624277</v>
      </c>
      <c r="F1398" t="s">
        <v>8214</v>
      </c>
      <c r="G1398">
        <v>0</v>
      </c>
      <c r="H1398" t="s">
        <v>10874</v>
      </c>
      <c r="I1398" t="s">
        <v>8310</v>
      </c>
      <c r="J1398" t="s">
        <v>10875</v>
      </c>
      <c r="K1398" t="s">
        <v>8313</v>
      </c>
      <c r="L1398" t="s">
        <v>8315</v>
      </c>
      <c r="M1398" t="s">
        <v>876</v>
      </c>
      <c r="N1398" t="s">
        <v>566</v>
      </c>
    </row>
    <row r="1399" spans="1:14" x14ac:dyDescent="0.25">
      <c r="A1399">
        <v>256003843</v>
      </c>
      <c r="B1399" t="s">
        <v>7976</v>
      </c>
      <c r="C1399" t="s">
        <v>7977</v>
      </c>
      <c r="D1399">
        <v>25601001</v>
      </c>
      <c r="E1399">
        <v>1020201624960</v>
      </c>
      <c r="F1399" t="s">
        <v>8214</v>
      </c>
      <c r="G1399">
        <v>0</v>
      </c>
      <c r="H1399" t="s">
        <v>10876</v>
      </c>
      <c r="I1399" t="s">
        <v>8310</v>
      </c>
      <c r="J1399" t="s">
        <v>9565</v>
      </c>
      <c r="K1399" t="s">
        <v>8313</v>
      </c>
      <c r="L1399" t="s">
        <v>8315</v>
      </c>
      <c r="M1399" t="s">
        <v>7978</v>
      </c>
      <c r="N1399" t="s">
        <v>321</v>
      </c>
    </row>
    <row r="1400" spans="1:14" x14ac:dyDescent="0.25">
      <c r="A1400">
        <v>256005590</v>
      </c>
      <c r="B1400" t="s">
        <v>7979</v>
      </c>
      <c r="C1400" t="s">
        <v>7980</v>
      </c>
      <c r="D1400">
        <v>25601001</v>
      </c>
      <c r="E1400">
        <v>1030202047435</v>
      </c>
      <c r="F1400" t="s">
        <v>8214</v>
      </c>
      <c r="G1400">
        <v>0</v>
      </c>
      <c r="H1400" t="s">
        <v>10877</v>
      </c>
      <c r="I1400" t="s">
        <v>8310</v>
      </c>
      <c r="J1400" t="s">
        <v>10878</v>
      </c>
      <c r="K1400" t="s">
        <v>8313</v>
      </c>
      <c r="L1400" t="s">
        <v>8315</v>
      </c>
      <c r="M1400" t="s">
        <v>7981</v>
      </c>
      <c r="N1400" t="s">
        <v>321</v>
      </c>
    </row>
    <row r="1401" spans="1:14" x14ac:dyDescent="0.25">
      <c r="A1401">
        <v>256006178</v>
      </c>
      <c r="B1401" t="s">
        <v>738</v>
      </c>
      <c r="C1401" t="s">
        <v>739</v>
      </c>
      <c r="D1401">
        <v>25601001</v>
      </c>
      <c r="E1401">
        <v>1020201624387</v>
      </c>
      <c r="F1401" t="s">
        <v>8214</v>
      </c>
      <c r="G1401">
        <v>0</v>
      </c>
      <c r="H1401" t="s">
        <v>10879</v>
      </c>
      <c r="I1401" t="s">
        <v>8310</v>
      </c>
      <c r="J1401" t="s">
        <v>10880</v>
      </c>
      <c r="K1401" t="s">
        <v>8313</v>
      </c>
      <c r="L1401" t="s">
        <v>8315</v>
      </c>
      <c r="M1401" t="s">
        <v>740</v>
      </c>
      <c r="N1401" t="s">
        <v>321</v>
      </c>
    </row>
    <row r="1402" spans="1:14" x14ac:dyDescent="0.25">
      <c r="A1402">
        <v>256006403</v>
      </c>
      <c r="B1402" t="s">
        <v>8298</v>
      </c>
      <c r="C1402" t="s">
        <v>8146</v>
      </c>
      <c r="D1402">
        <v>25601001</v>
      </c>
      <c r="E1402">
        <v>1030202045367</v>
      </c>
      <c r="F1402" t="s">
        <v>8214</v>
      </c>
      <c r="G1402">
        <v>1</v>
      </c>
      <c r="H1402" t="s">
        <v>10881</v>
      </c>
      <c r="I1402" t="s">
        <v>8310</v>
      </c>
      <c r="J1402" t="s">
        <v>9599</v>
      </c>
      <c r="K1402" t="s">
        <v>8313</v>
      </c>
      <c r="L1402" t="s">
        <v>8315</v>
      </c>
      <c r="M1402" t="s">
        <v>8147</v>
      </c>
      <c r="N1402" t="s">
        <v>321</v>
      </c>
    </row>
    <row r="1403" spans="1:14" x14ac:dyDescent="0.25">
      <c r="A1403">
        <v>256007527</v>
      </c>
      <c r="B1403" t="s">
        <v>889</v>
      </c>
      <c r="C1403" t="s">
        <v>890</v>
      </c>
      <c r="D1403">
        <v>25601001</v>
      </c>
      <c r="E1403">
        <v>1030202044982</v>
      </c>
      <c r="F1403" t="s">
        <v>8214</v>
      </c>
      <c r="G1403">
        <v>0</v>
      </c>
      <c r="H1403" t="s">
        <v>10882</v>
      </c>
      <c r="I1403" t="s">
        <v>8310</v>
      </c>
      <c r="J1403" t="s">
        <v>10883</v>
      </c>
      <c r="K1403" t="s">
        <v>8313</v>
      </c>
      <c r="L1403" t="s">
        <v>8315</v>
      </c>
      <c r="M1403" t="s">
        <v>891</v>
      </c>
      <c r="N1403" t="s">
        <v>566</v>
      </c>
    </row>
    <row r="1404" spans="1:14" x14ac:dyDescent="0.25">
      <c r="A1404">
        <v>256007816</v>
      </c>
      <c r="B1404" t="s">
        <v>833</v>
      </c>
      <c r="C1404" t="s">
        <v>834</v>
      </c>
      <c r="D1404">
        <v>25601001</v>
      </c>
      <c r="E1404">
        <v>1020201624607</v>
      </c>
      <c r="F1404" t="s">
        <v>8214</v>
      </c>
      <c r="G1404">
        <v>0</v>
      </c>
      <c r="H1404" t="s">
        <v>10884</v>
      </c>
      <c r="I1404" t="s">
        <v>8324</v>
      </c>
      <c r="J1404" t="s">
        <v>10885</v>
      </c>
      <c r="K1404" t="s">
        <v>8313</v>
      </c>
      <c r="L1404" t="s">
        <v>8315</v>
      </c>
      <c r="M1404" t="s">
        <v>835</v>
      </c>
      <c r="N1404" t="s">
        <v>321</v>
      </c>
    </row>
    <row r="1405" spans="1:14" x14ac:dyDescent="0.25">
      <c r="A1405">
        <v>256008256</v>
      </c>
      <c r="B1405" t="s">
        <v>901</v>
      </c>
      <c r="C1405" t="s">
        <v>902</v>
      </c>
      <c r="D1405">
        <v>25601001</v>
      </c>
      <c r="E1405">
        <v>1020201625388</v>
      </c>
      <c r="F1405" t="s">
        <v>8214</v>
      </c>
      <c r="G1405">
        <v>0</v>
      </c>
      <c r="H1405" t="s">
        <v>10886</v>
      </c>
      <c r="I1405" t="s">
        <v>8310</v>
      </c>
      <c r="J1405" t="s">
        <v>10875</v>
      </c>
      <c r="K1405" t="s">
        <v>8313</v>
      </c>
      <c r="L1405" t="s">
        <v>8315</v>
      </c>
      <c r="M1405" t="s">
        <v>903</v>
      </c>
      <c r="N1405" t="s">
        <v>321</v>
      </c>
    </row>
    <row r="1406" spans="1:14" x14ac:dyDescent="0.25">
      <c r="A1406">
        <v>256008457</v>
      </c>
      <c r="B1406" t="s">
        <v>922</v>
      </c>
      <c r="C1406" t="s">
        <v>923</v>
      </c>
      <c r="D1406">
        <v>25601001</v>
      </c>
      <c r="E1406">
        <v>1020201626796</v>
      </c>
      <c r="F1406" t="s">
        <v>8214</v>
      </c>
      <c r="G1406">
        <v>0</v>
      </c>
      <c r="H1406" t="s">
        <v>10887</v>
      </c>
      <c r="I1406" t="s">
        <v>8310</v>
      </c>
      <c r="J1406" t="s">
        <v>10888</v>
      </c>
      <c r="K1406" t="s">
        <v>8313</v>
      </c>
      <c r="L1406" t="s">
        <v>8315</v>
      </c>
      <c r="M1406" t="s">
        <v>924</v>
      </c>
      <c r="N1406" t="s">
        <v>321</v>
      </c>
    </row>
    <row r="1407" spans="1:14" x14ac:dyDescent="0.25">
      <c r="A1407">
        <v>256008471</v>
      </c>
      <c r="B1407" t="s">
        <v>741</v>
      </c>
      <c r="C1407" t="s">
        <v>742</v>
      </c>
      <c r="D1407">
        <v>25601001</v>
      </c>
      <c r="E1407">
        <v>1020201622781</v>
      </c>
      <c r="F1407" t="s">
        <v>8214</v>
      </c>
      <c r="G1407">
        <v>1</v>
      </c>
      <c r="H1407" t="s">
        <v>10889</v>
      </c>
      <c r="I1407" t="s">
        <v>8310</v>
      </c>
      <c r="J1407" t="s">
        <v>10890</v>
      </c>
      <c r="K1407" t="s">
        <v>8313</v>
      </c>
      <c r="L1407" t="s">
        <v>8315</v>
      </c>
      <c r="M1407" t="s">
        <v>743</v>
      </c>
      <c r="N1407" t="s">
        <v>414</v>
      </c>
    </row>
    <row r="1408" spans="1:14" x14ac:dyDescent="0.25">
      <c r="A1408">
        <v>256008520</v>
      </c>
      <c r="B1408" t="s">
        <v>892</v>
      </c>
      <c r="C1408" t="s">
        <v>893</v>
      </c>
      <c r="D1408">
        <v>25601001</v>
      </c>
      <c r="E1408">
        <v>1020201624530</v>
      </c>
      <c r="F1408" t="s">
        <v>8214</v>
      </c>
      <c r="G1408">
        <v>0</v>
      </c>
      <c r="H1408" t="s">
        <v>10891</v>
      </c>
      <c r="I1408" t="s">
        <v>8310</v>
      </c>
      <c r="J1408" t="s">
        <v>10880</v>
      </c>
      <c r="K1408" t="s">
        <v>8313</v>
      </c>
      <c r="L1408" t="s">
        <v>8315</v>
      </c>
      <c r="M1408" t="s">
        <v>894</v>
      </c>
      <c r="N1408" t="s">
        <v>321</v>
      </c>
    </row>
    <row r="1409" spans="1:14" x14ac:dyDescent="0.25">
      <c r="A1409">
        <v>256008601</v>
      </c>
      <c r="B1409" t="s">
        <v>910</v>
      </c>
      <c r="C1409" t="s">
        <v>911</v>
      </c>
      <c r="D1409">
        <v>25601001</v>
      </c>
      <c r="E1409">
        <v>1020201625223</v>
      </c>
      <c r="F1409" t="s">
        <v>8214</v>
      </c>
      <c r="G1409">
        <v>0</v>
      </c>
      <c r="H1409" t="s">
        <v>10892</v>
      </c>
      <c r="I1409" t="s">
        <v>8310</v>
      </c>
      <c r="J1409" t="s">
        <v>10893</v>
      </c>
      <c r="K1409" t="s">
        <v>8313</v>
      </c>
      <c r="L1409" t="s">
        <v>8315</v>
      </c>
      <c r="M1409" t="s">
        <v>912</v>
      </c>
      <c r="N1409" t="s">
        <v>566</v>
      </c>
    </row>
    <row r="1410" spans="1:14" x14ac:dyDescent="0.25">
      <c r="A1410">
        <v>256008626</v>
      </c>
      <c r="B1410" t="s">
        <v>877</v>
      </c>
      <c r="C1410" t="s">
        <v>878</v>
      </c>
      <c r="D1410">
        <v>25601001</v>
      </c>
      <c r="E1410">
        <v>1020201625718</v>
      </c>
      <c r="F1410" t="s">
        <v>8214</v>
      </c>
      <c r="G1410">
        <v>0</v>
      </c>
      <c r="H1410" t="s">
        <v>10894</v>
      </c>
      <c r="I1410" t="s">
        <v>8310</v>
      </c>
      <c r="J1410" t="s">
        <v>10895</v>
      </c>
      <c r="K1410" t="s">
        <v>8313</v>
      </c>
      <c r="L1410" t="s">
        <v>8315</v>
      </c>
      <c r="M1410" t="s">
        <v>879</v>
      </c>
      <c r="N1410" t="s">
        <v>414</v>
      </c>
    </row>
    <row r="1411" spans="1:14" x14ac:dyDescent="0.25">
      <c r="A1411">
        <v>256008633</v>
      </c>
      <c r="B1411" t="s">
        <v>872</v>
      </c>
      <c r="C1411" t="s">
        <v>873</v>
      </c>
      <c r="D1411">
        <v>25601001</v>
      </c>
      <c r="E1411">
        <v>1020201625510</v>
      </c>
      <c r="F1411" t="s">
        <v>8214</v>
      </c>
      <c r="G1411">
        <v>0</v>
      </c>
      <c r="H1411" t="s">
        <v>10896</v>
      </c>
      <c r="I1411" t="s">
        <v>8362</v>
      </c>
      <c r="J1411" t="s">
        <v>10897</v>
      </c>
      <c r="K1411" t="s">
        <v>8313</v>
      </c>
      <c r="L1411" t="s">
        <v>8315</v>
      </c>
      <c r="M1411" t="s">
        <v>8299</v>
      </c>
      <c r="N1411" t="s">
        <v>921</v>
      </c>
    </row>
    <row r="1412" spans="1:14" x14ac:dyDescent="0.25">
      <c r="A1412">
        <v>256008640</v>
      </c>
      <c r="B1412" t="s">
        <v>925</v>
      </c>
      <c r="C1412" t="s">
        <v>926</v>
      </c>
      <c r="D1412">
        <v>25601001</v>
      </c>
      <c r="E1412">
        <v>1020201626147</v>
      </c>
      <c r="F1412" t="s">
        <v>8214</v>
      </c>
      <c r="G1412">
        <v>0</v>
      </c>
      <c r="H1412" t="s">
        <v>10898</v>
      </c>
      <c r="I1412" t="s">
        <v>8310</v>
      </c>
      <c r="J1412" t="s">
        <v>10899</v>
      </c>
      <c r="K1412" t="s">
        <v>8313</v>
      </c>
      <c r="L1412" t="s">
        <v>8315</v>
      </c>
      <c r="M1412" t="s">
        <v>927</v>
      </c>
      <c r="N1412" t="s">
        <v>549</v>
      </c>
    </row>
    <row r="1413" spans="1:14" x14ac:dyDescent="0.25">
      <c r="A1413">
        <v>256008658</v>
      </c>
      <c r="B1413" t="s">
        <v>860</v>
      </c>
      <c r="C1413" t="s">
        <v>861</v>
      </c>
      <c r="D1413">
        <v>25601001</v>
      </c>
      <c r="E1413">
        <v>1020201624948</v>
      </c>
      <c r="F1413" t="s">
        <v>8214</v>
      </c>
      <c r="G1413">
        <v>0</v>
      </c>
      <c r="H1413" t="s">
        <v>10900</v>
      </c>
      <c r="I1413" t="s">
        <v>8310</v>
      </c>
      <c r="J1413" t="s">
        <v>10901</v>
      </c>
      <c r="K1413" t="s">
        <v>8313</v>
      </c>
      <c r="L1413" t="s">
        <v>8315</v>
      </c>
      <c r="M1413" t="s">
        <v>862</v>
      </c>
      <c r="N1413" t="s">
        <v>414</v>
      </c>
    </row>
    <row r="1414" spans="1:14" x14ac:dyDescent="0.25">
      <c r="A1414">
        <v>256008665</v>
      </c>
      <c r="B1414" t="s">
        <v>904</v>
      </c>
      <c r="C1414" t="s">
        <v>905</v>
      </c>
      <c r="D1414">
        <v>25601001</v>
      </c>
      <c r="E1414">
        <v>1020201625322</v>
      </c>
      <c r="F1414" t="s">
        <v>8214</v>
      </c>
      <c r="G1414">
        <v>0</v>
      </c>
      <c r="H1414" t="s">
        <v>10902</v>
      </c>
      <c r="I1414" t="s">
        <v>8310</v>
      </c>
      <c r="J1414" t="s">
        <v>10903</v>
      </c>
      <c r="K1414" t="s">
        <v>8313</v>
      </c>
      <c r="L1414" t="s">
        <v>8315</v>
      </c>
      <c r="M1414" t="s">
        <v>906</v>
      </c>
      <c r="N1414" t="s">
        <v>549</v>
      </c>
    </row>
    <row r="1415" spans="1:14" x14ac:dyDescent="0.25">
      <c r="A1415">
        <v>256008721</v>
      </c>
      <c r="B1415" t="s">
        <v>842</v>
      </c>
      <c r="C1415" t="s">
        <v>843</v>
      </c>
      <c r="D1415">
        <v>25601001</v>
      </c>
      <c r="E1415">
        <v>1030202044476</v>
      </c>
      <c r="F1415" t="s">
        <v>8214</v>
      </c>
      <c r="G1415">
        <v>0</v>
      </c>
      <c r="H1415" t="s">
        <v>10904</v>
      </c>
      <c r="I1415" t="s">
        <v>8615</v>
      </c>
      <c r="J1415" t="s">
        <v>10905</v>
      </c>
      <c r="K1415" t="s">
        <v>8615</v>
      </c>
      <c r="L1415" t="s">
        <v>8416</v>
      </c>
      <c r="M1415" t="s">
        <v>844</v>
      </c>
      <c r="N1415" t="s">
        <v>549</v>
      </c>
    </row>
    <row r="1416" spans="1:14" x14ac:dyDescent="0.25">
      <c r="A1416">
        <v>256008739</v>
      </c>
      <c r="B1416" t="s">
        <v>854</v>
      </c>
      <c r="C1416" t="s">
        <v>855</v>
      </c>
      <c r="D1416">
        <v>25601001</v>
      </c>
      <c r="E1416">
        <v>1030202044168</v>
      </c>
      <c r="F1416" t="s">
        <v>8214</v>
      </c>
      <c r="G1416">
        <v>0</v>
      </c>
      <c r="H1416" t="s">
        <v>10906</v>
      </c>
      <c r="I1416" t="s">
        <v>8310</v>
      </c>
      <c r="J1416" t="s">
        <v>8707</v>
      </c>
      <c r="K1416" t="s">
        <v>8313</v>
      </c>
      <c r="L1416" t="s">
        <v>8315</v>
      </c>
      <c r="M1416" t="s">
        <v>856</v>
      </c>
      <c r="N1416" t="s">
        <v>321</v>
      </c>
    </row>
    <row r="1417" spans="1:14" x14ac:dyDescent="0.25">
      <c r="A1417">
        <v>256008778</v>
      </c>
      <c r="B1417" t="s">
        <v>907</v>
      </c>
      <c r="C1417" t="s">
        <v>908</v>
      </c>
      <c r="D1417">
        <v>25601001</v>
      </c>
      <c r="E1417">
        <v>1030202044190</v>
      </c>
      <c r="F1417" t="s">
        <v>8214</v>
      </c>
      <c r="G1417">
        <v>0</v>
      </c>
      <c r="H1417" t="s">
        <v>10907</v>
      </c>
      <c r="I1417" t="s">
        <v>8619</v>
      </c>
      <c r="J1417" t="s">
        <v>10908</v>
      </c>
      <c r="K1417" t="s">
        <v>8619</v>
      </c>
      <c r="L1417" t="s">
        <v>8416</v>
      </c>
      <c r="M1417" t="s">
        <v>909</v>
      </c>
      <c r="N1417" t="s">
        <v>414</v>
      </c>
    </row>
    <row r="1418" spans="1:14" x14ac:dyDescent="0.25">
      <c r="A1418">
        <v>256008841</v>
      </c>
      <c r="B1418" t="s">
        <v>869</v>
      </c>
      <c r="C1418" t="s">
        <v>870</v>
      </c>
      <c r="D1418">
        <v>25601001</v>
      </c>
      <c r="E1418">
        <v>1020201625267</v>
      </c>
      <c r="F1418" t="s">
        <v>8214</v>
      </c>
      <c r="G1418">
        <v>0</v>
      </c>
      <c r="H1418" t="s">
        <v>10909</v>
      </c>
      <c r="I1418" t="s">
        <v>8310</v>
      </c>
      <c r="J1418" t="s">
        <v>10880</v>
      </c>
      <c r="K1418" t="s">
        <v>8313</v>
      </c>
      <c r="L1418" t="s">
        <v>8315</v>
      </c>
      <c r="M1418" t="s">
        <v>871</v>
      </c>
      <c r="N1418" t="s">
        <v>414</v>
      </c>
    </row>
    <row r="1419" spans="1:14" x14ac:dyDescent="0.25">
      <c r="A1419">
        <v>256008859</v>
      </c>
      <c r="B1419" t="s">
        <v>839</v>
      </c>
      <c r="C1419" t="s">
        <v>840</v>
      </c>
      <c r="D1419">
        <v>25601001</v>
      </c>
      <c r="E1419">
        <v>1020201625443</v>
      </c>
      <c r="F1419" t="s">
        <v>8214</v>
      </c>
      <c r="G1419">
        <v>0</v>
      </c>
      <c r="H1419" t="s">
        <v>10910</v>
      </c>
      <c r="I1419" t="s">
        <v>8310</v>
      </c>
      <c r="J1419" t="s">
        <v>10911</v>
      </c>
      <c r="K1419" t="s">
        <v>8313</v>
      </c>
      <c r="L1419" t="s">
        <v>8315</v>
      </c>
      <c r="M1419" t="s">
        <v>841</v>
      </c>
      <c r="N1419" t="s">
        <v>549</v>
      </c>
    </row>
    <row r="1420" spans="1:14" x14ac:dyDescent="0.25">
      <c r="A1420">
        <v>256008873</v>
      </c>
      <c r="B1420" t="s">
        <v>898</v>
      </c>
      <c r="C1420" t="s">
        <v>899</v>
      </c>
      <c r="D1420">
        <v>25601001</v>
      </c>
      <c r="E1420">
        <v>1020201625861</v>
      </c>
      <c r="F1420" t="s">
        <v>8214</v>
      </c>
      <c r="G1420">
        <v>0</v>
      </c>
      <c r="H1420" t="s">
        <v>10886</v>
      </c>
      <c r="I1420" t="s">
        <v>8310</v>
      </c>
      <c r="J1420" t="s">
        <v>10912</v>
      </c>
      <c r="K1420" t="s">
        <v>8313</v>
      </c>
      <c r="L1420" t="s">
        <v>8315</v>
      </c>
      <c r="M1420" t="s">
        <v>900</v>
      </c>
      <c r="N1420" t="s">
        <v>321</v>
      </c>
    </row>
    <row r="1421" spans="1:14" x14ac:dyDescent="0.25">
      <c r="A1421">
        <v>256008880</v>
      </c>
      <c r="B1421" t="s">
        <v>768</v>
      </c>
      <c r="C1421" t="s">
        <v>769</v>
      </c>
      <c r="D1421">
        <v>25601001</v>
      </c>
      <c r="E1421">
        <v>1030202044267</v>
      </c>
      <c r="F1421" t="s">
        <v>8214</v>
      </c>
      <c r="G1421">
        <v>1</v>
      </c>
      <c r="H1421" t="s">
        <v>10913</v>
      </c>
      <c r="I1421" t="s">
        <v>8310</v>
      </c>
      <c r="J1421" t="s">
        <v>9078</v>
      </c>
      <c r="K1421" t="s">
        <v>8313</v>
      </c>
      <c r="L1421" t="s">
        <v>8315</v>
      </c>
      <c r="M1421" t="s">
        <v>770</v>
      </c>
      <c r="N1421" t="s">
        <v>321</v>
      </c>
    </row>
    <row r="1422" spans="1:14" x14ac:dyDescent="0.25">
      <c r="A1422">
        <v>256008898</v>
      </c>
      <c r="B1422" t="s">
        <v>895</v>
      </c>
      <c r="C1422" t="s">
        <v>896</v>
      </c>
      <c r="D1422">
        <v>25601001</v>
      </c>
      <c r="E1422">
        <v>1030202044498</v>
      </c>
      <c r="F1422" t="s">
        <v>8214</v>
      </c>
      <c r="G1422">
        <v>0</v>
      </c>
      <c r="H1422" t="s">
        <v>10914</v>
      </c>
      <c r="I1422" t="s">
        <v>8310</v>
      </c>
      <c r="J1422" t="s">
        <v>10915</v>
      </c>
      <c r="K1422" t="s">
        <v>8313</v>
      </c>
      <c r="L1422" t="s">
        <v>8315</v>
      </c>
      <c r="M1422" t="s">
        <v>897</v>
      </c>
      <c r="N1422" t="s">
        <v>321</v>
      </c>
    </row>
    <row r="1423" spans="1:14" x14ac:dyDescent="0.25">
      <c r="A1423">
        <v>256008979</v>
      </c>
      <c r="B1423" t="s">
        <v>836</v>
      </c>
      <c r="C1423" t="s">
        <v>837</v>
      </c>
      <c r="D1423">
        <v>25601001</v>
      </c>
      <c r="E1423">
        <v>1020201625234</v>
      </c>
      <c r="F1423" t="s">
        <v>8214</v>
      </c>
      <c r="G1423">
        <v>0</v>
      </c>
      <c r="H1423" t="s">
        <v>10916</v>
      </c>
      <c r="I1423" t="s">
        <v>8310</v>
      </c>
      <c r="J1423" t="s">
        <v>10520</v>
      </c>
      <c r="K1423" t="s">
        <v>8313</v>
      </c>
      <c r="L1423" t="s">
        <v>8315</v>
      </c>
      <c r="M1423" t="s">
        <v>838</v>
      </c>
      <c r="N1423" t="s">
        <v>566</v>
      </c>
    </row>
    <row r="1424" spans="1:14" x14ac:dyDescent="0.25">
      <c r="A1424">
        <v>256008986</v>
      </c>
      <c r="B1424" t="s">
        <v>913</v>
      </c>
      <c r="C1424" t="s">
        <v>914</v>
      </c>
      <c r="D1424">
        <v>25601001</v>
      </c>
      <c r="E1424">
        <v>1020201626521</v>
      </c>
      <c r="F1424" t="s">
        <v>8214</v>
      </c>
      <c r="G1424">
        <v>0</v>
      </c>
      <c r="H1424" t="s">
        <v>10917</v>
      </c>
      <c r="I1424" t="s">
        <v>10918</v>
      </c>
      <c r="J1424" t="s">
        <v>10880</v>
      </c>
      <c r="K1424" t="s">
        <v>10918</v>
      </c>
      <c r="L1424" t="s">
        <v>8416</v>
      </c>
      <c r="M1424" t="s">
        <v>853</v>
      </c>
      <c r="N1424" t="s">
        <v>414</v>
      </c>
    </row>
    <row r="1425" spans="1:14" x14ac:dyDescent="0.25">
      <c r="A1425">
        <v>256009108</v>
      </c>
      <c r="B1425" t="s">
        <v>851</v>
      </c>
      <c r="C1425" t="s">
        <v>852</v>
      </c>
      <c r="D1425">
        <v>25601001</v>
      </c>
      <c r="E1425">
        <v>1020201624640</v>
      </c>
      <c r="F1425" t="s">
        <v>8214</v>
      </c>
      <c r="G1425">
        <v>0</v>
      </c>
      <c r="H1425" t="s">
        <v>10919</v>
      </c>
      <c r="I1425" t="s">
        <v>8310</v>
      </c>
      <c r="J1425" t="s">
        <v>10880</v>
      </c>
      <c r="K1425" t="s">
        <v>8313</v>
      </c>
      <c r="L1425" t="s">
        <v>8315</v>
      </c>
      <c r="M1425" t="s">
        <v>853</v>
      </c>
      <c r="N1425" t="s">
        <v>414</v>
      </c>
    </row>
    <row r="1426" spans="1:14" x14ac:dyDescent="0.25">
      <c r="A1426">
        <v>256009210</v>
      </c>
      <c r="B1426" t="s">
        <v>866</v>
      </c>
      <c r="C1426" t="s">
        <v>867</v>
      </c>
      <c r="D1426">
        <v>25601001</v>
      </c>
      <c r="E1426">
        <v>1020201625575</v>
      </c>
      <c r="F1426" t="s">
        <v>8214</v>
      </c>
      <c r="G1426">
        <v>0</v>
      </c>
      <c r="H1426" t="s">
        <v>10920</v>
      </c>
      <c r="I1426" t="s">
        <v>8310</v>
      </c>
      <c r="J1426" t="s">
        <v>10921</v>
      </c>
      <c r="K1426" t="s">
        <v>8313</v>
      </c>
      <c r="L1426" t="s">
        <v>8315</v>
      </c>
      <c r="M1426" t="s">
        <v>868</v>
      </c>
      <c r="N1426" t="s">
        <v>321</v>
      </c>
    </row>
    <row r="1427" spans="1:14" x14ac:dyDescent="0.25">
      <c r="A1427">
        <v>256009242</v>
      </c>
      <c r="B1427" t="s">
        <v>801</v>
      </c>
      <c r="C1427" t="s">
        <v>802</v>
      </c>
      <c r="D1427">
        <v>25601001</v>
      </c>
      <c r="E1427">
        <v>1030202044102</v>
      </c>
      <c r="F1427" t="s">
        <v>8214</v>
      </c>
      <c r="G1427">
        <v>1</v>
      </c>
      <c r="H1427" t="s">
        <v>10922</v>
      </c>
      <c r="I1427" t="s">
        <v>8310</v>
      </c>
      <c r="J1427" t="s">
        <v>10923</v>
      </c>
      <c r="K1427" t="s">
        <v>8313</v>
      </c>
      <c r="L1427" t="s">
        <v>8315</v>
      </c>
      <c r="M1427" t="s">
        <v>803</v>
      </c>
      <c r="N1427" t="s">
        <v>700</v>
      </c>
    </row>
    <row r="1428" spans="1:14" x14ac:dyDescent="0.25">
      <c r="A1428">
        <v>256009267</v>
      </c>
      <c r="B1428" t="s">
        <v>883</v>
      </c>
      <c r="C1428" t="s">
        <v>884</v>
      </c>
      <c r="D1428">
        <v>25601001</v>
      </c>
      <c r="E1428">
        <v>1030202043420</v>
      </c>
      <c r="F1428" t="s">
        <v>8214</v>
      </c>
      <c r="G1428">
        <v>0</v>
      </c>
      <c r="H1428" t="s">
        <v>10924</v>
      </c>
      <c r="I1428" t="s">
        <v>8310</v>
      </c>
      <c r="J1428" t="s">
        <v>10925</v>
      </c>
      <c r="K1428" t="s">
        <v>8313</v>
      </c>
      <c r="L1428" t="s">
        <v>8315</v>
      </c>
      <c r="M1428" t="s">
        <v>885</v>
      </c>
      <c r="N1428" t="s">
        <v>321</v>
      </c>
    </row>
    <row r="1429" spans="1:14" x14ac:dyDescent="0.25">
      <c r="A1429">
        <v>256009612</v>
      </c>
      <c r="B1429" t="s">
        <v>830</v>
      </c>
      <c r="C1429" t="s">
        <v>831</v>
      </c>
      <c r="D1429">
        <v>25601001</v>
      </c>
      <c r="E1429">
        <v>1030202044443</v>
      </c>
      <c r="F1429" t="s">
        <v>8214</v>
      </c>
      <c r="G1429">
        <v>0</v>
      </c>
      <c r="H1429" t="s">
        <v>10926</v>
      </c>
      <c r="I1429" t="s">
        <v>8310</v>
      </c>
      <c r="J1429" t="s">
        <v>10520</v>
      </c>
      <c r="K1429" t="s">
        <v>8313</v>
      </c>
      <c r="L1429" t="s">
        <v>8315</v>
      </c>
      <c r="M1429" t="s">
        <v>832</v>
      </c>
      <c r="N1429" t="s">
        <v>321</v>
      </c>
    </row>
    <row r="1430" spans="1:14" x14ac:dyDescent="0.25">
      <c r="A1430">
        <v>256009683</v>
      </c>
      <c r="B1430" t="s">
        <v>825</v>
      </c>
      <c r="C1430" t="s">
        <v>826</v>
      </c>
      <c r="D1430">
        <v>25601001</v>
      </c>
      <c r="E1430">
        <v>1020201625938</v>
      </c>
      <c r="F1430" t="s">
        <v>8214</v>
      </c>
      <c r="G1430">
        <v>0</v>
      </c>
      <c r="H1430" t="s">
        <v>10927</v>
      </c>
      <c r="I1430" t="s">
        <v>8310</v>
      </c>
      <c r="J1430" t="s">
        <v>10875</v>
      </c>
      <c r="K1430" t="s">
        <v>8313</v>
      </c>
      <c r="L1430" t="s">
        <v>8315</v>
      </c>
      <c r="M1430" t="s">
        <v>827</v>
      </c>
      <c r="N1430" t="s">
        <v>321</v>
      </c>
    </row>
    <row r="1431" spans="1:14" x14ac:dyDescent="0.25">
      <c r="A1431">
        <v>256009690</v>
      </c>
      <c r="B1431" t="s">
        <v>8300</v>
      </c>
      <c r="C1431" t="s">
        <v>8301</v>
      </c>
      <c r="D1431">
        <v>25601001</v>
      </c>
      <c r="E1431">
        <v>1020201625465</v>
      </c>
      <c r="F1431" t="s">
        <v>8214</v>
      </c>
      <c r="G1431">
        <v>0</v>
      </c>
      <c r="H1431" t="s">
        <v>10928</v>
      </c>
      <c r="I1431" t="s">
        <v>8746</v>
      </c>
      <c r="J1431" t="s">
        <v>10875</v>
      </c>
      <c r="K1431" t="s">
        <v>8313</v>
      </c>
      <c r="L1431" t="s">
        <v>8315</v>
      </c>
      <c r="M1431" t="s">
        <v>824</v>
      </c>
      <c r="N1431" t="s">
        <v>566</v>
      </c>
    </row>
    <row r="1432" spans="1:14" x14ac:dyDescent="0.25">
      <c r="A1432">
        <v>256009718</v>
      </c>
      <c r="B1432" t="s">
        <v>918</v>
      </c>
      <c r="C1432" t="s">
        <v>919</v>
      </c>
      <c r="D1432">
        <v>25601001</v>
      </c>
      <c r="E1432">
        <v>1030202044223</v>
      </c>
      <c r="F1432" t="s">
        <v>8214</v>
      </c>
      <c r="G1432">
        <v>0</v>
      </c>
      <c r="H1432" t="s">
        <v>10929</v>
      </c>
      <c r="I1432" t="s">
        <v>9308</v>
      </c>
      <c r="J1432" t="s">
        <v>9512</v>
      </c>
      <c r="K1432" t="s">
        <v>9308</v>
      </c>
      <c r="L1432" t="s">
        <v>8416</v>
      </c>
      <c r="M1432" t="s">
        <v>920</v>
      </c>
      <c r="N1432" t="s">
        <v>921</v>
      </c>
    </row>
    <row r="1433" spans="1:14" x14ac:dyDescent="0.25">
      <c r="A1433">
        <v>256009820</v>
      </c>
      <c r="B1433" t="s">
        <v>928</v>
      </c>
      <c r="C1433" t="s">
        <v>929</v>
      </c>
      <c r="D1433">
        <v>25601001</v>
      </c>
      <c r="E1433">
        <v>1030202044377</v>
      </c>
      <c r="F1433" t="s">
        <v>8214</v>
      </c>
      <c r="G1433">
        <v>0</v>
      </c>
      <c r="H1433" t="s">
        <v>10930</v>
      </c>
      <c r="I1433" t="s">
        <v>8310</v>
      </c>
      <c r="J1433" t="s">
        <v>10643</v>
      </c>
      <c r="K1433" t="s">
        <v>8313</v>
      </c>
      <c r="L1433" t="s">
        <v>8315</v>
      </c>
      <c r="M1433" t="s">
        <v>930</v>
      </c>
      <c r="N1433" t="s">
        <v>549</v>
      </c>
    </row>
    <row r="1434" spans="1:14" x14ac:dyDescent="0.25">
      <c r="A1434">
        <v>256009852</v>
      </c>
      <c r="B1434" t="s">
        <v>771</v>
      </c>
      <c r="C1434" t="s">
        <v>772</v>
      </c>
      <c r="D1434">
        <v>25601001</v>
      </c>
      <c r="E1434">
        <v>1030202043959</v>
      </c>
      <c r="F1434" t="s">
        <v>8214</v>
      </c>
      <c r="G1434">
        <v>0</v>
      </c>
      <c r="H1434" t="s">
        <v>10931</v>
      </c>
      <c r="I1434" t="s">
        <v>8310</v>
      </c>
      <c r="J1434" t="s">
        <v>8707</v>
      </c>
      <c r="K1434" t="s">
        <v>8313</v>
      </c>
      <c r="L1434" t="s">
        <v>8315</v>
      </c>
      <c r="M1434" t="s">
        <v>773</v>
      </c>
      <c r="N1434" t="s">
        <v>549</v>
      </c>
    </row>
    <row r="1435" spans="1:14" x14ac:dyDescent="0.25">
      <c r="A1435">
        <v>256009972</v>
      </c>
      <c r="B1435" t="s">
        <v>792</v>
      </c>
      <c r="C1435" t="s">
        <v>793</v>
      </c>
      <c r="D1435">
        <v>25601001</v>
      </c>
      <c r="E1435">
        <v>1020201625894</v>
      </c>
      <c r="F1435" t="s">
        <v>8214</v>
      </c>
      <c r="G1435">
        <v>0</v>
      </c>
      <c r="H1435" t="s">
        <v>10932</v>
      </c>
      <c r="I1435" t="s">
        <v>8310</v>
      </c>
      <c r="J1435" t="s">
        <v>10933</v>
      </c>
      <c r="K1435" t="s">
        <v>8313</v>
      </c>
      <c r="L1435" t="s">
        <v>8315</v>
      </c>
      <c r="M1435" t="s">
        <v>794</v>
      </c>
      <c r="N1435" t="s">
        <v>321</v>
      </c>
    </row>
    <row r="1436" spans="1:14" x14ac:dyDescent="0.25">
      <c r="A1436">
        <v>256010329</v>
      </c>
      <c r="B1436" t="s">
        <v>828</v>
      </c>
      <c r="C1436" t="s">
        <v>829</v>
      </c>
      <c r="D1436">
        <v>25601001</v>
      </c>
      <c r="E1436">
        <v>1030202044487</v>
      </c>
      <c r="F1436" t="s">
        <v>8214</v>
      </c>
      <c r="G1436">
        <v>0</v>
      </c>
      <c r="H1436" t="s">
        <v>10934</v>
      </c>
      <c r="I1436" t="s">
        <v>9241</v>
      </c>
      <c r="J1436" t="s">
        <v>10935</v>
      </c>
      <c r="K1436" t="s">
        <v>8313</v>
      </c>
      <c r="L1436" t="s">
        <v>8315</v>
      </c>
      <c r="M1436" t="s">
        <v>708</v>
      </c>
      <c r="N1436" t="s">
        <v>321</v>
      </c>
    </row>
    <row r="1437" spans="1:14" x14ac:dyDescent="0.25">
      <c r="A1437">
        <v>256010738</v>
      </c>
      <c r="B1437" t="s">
        <v>798</v>
      </c>
      <c r="C1437" t="s">
        <v>799</v>
      </c>
      <c r="D1437">
        <v>25601001</v>
      </c>
      <c r="E1437">
        <v>1030202043475</v>
      </c>
      <c r="F1437" t="s">
        <v>8214</v>
      </c>
      <c r="G1437">
        <v>0</v>
      </c>
      <c r="H1437" t="s">
        <v>10936</v>
      </c>
      <c r="I1437" t="s">
        <v>8310</v>
      </c>
      <c r="J1437" t="s">
        <v>10880</v>
      </c>
      <c r="K1437" t="s">
        <v>8313</v>
      </c>
      <c r="L1437" t="s">
        <v>8315</v>
      </c>
      <c r="M1437" t="s">
        <v>800</v>
      </c>
      <c r="N1437" t="s">
        <v>321</v>
      </c>
    </row>
    <row r="1438" spans="1:14" x14ac:dyDescent="0.25">
      <c r="A1438">
        <v>256011280</v>
      </c>
      <c r="B1438" t="s">
        <v>857</v>
      </c>
      <c r="C1438" t="s">
        <v>858</v>
      </c>
      <c r="D1438">
        <v>25601001</v>
      </c>
      <c r="E1438">
        <v>1020201622980</v>
      </c>
      <c r="F1438" t="s">
        <v>8214</v>
      </c>
      <c r="G1438">
        <v>0</v>
      </c>
      <c r="H1438" t="s">
        <v>10937</v>
      </c>
      <c r="I1438" t="s">
        <v>8310</v>
      </c>
      <c r="J1438" t="s">
        <v>10938</v>
      </c>
      <c r="K1438" t="s">
        <v>8313</v>
      </c>
      <c r="L1438" t="s">
        <v>8315</v>
      </c>
      <c r="M1438" t="s">
        <v>859</v>
      </c>
      <c r="N1438" t="s">
        <v>430</v>
      </c>
    </row>
    <row r="1439" spans="1:14" x14ac:dyDescent="0.25">
      <c r="A1439">
        <v>256011844</v>
      </c>
      <c r="B1439" t="s">
        <v>848</v>
      </c>
      <c r="C1439" t="s">
        <v>849</v>
      </c>
      <c r="D1439">
        <v>25601001</v>
      </c>
      <c r="E1439">
        <v>1030202044091</v>
      </c>
      <c r="F1439" t="s">
        <v>8214</v>
      </c>
      <c r="G1439">
        <v>0</v>
      </c>
      <c r="H1439" t="s">
        <v>10939</v>
      </c>
      <c r="I1439" t="s">
        <v>8310</v>
      </c>
      <c r="J1439" t="s">
        <v>10940</v>
      </c>
      <c r="K1439" t="s">
        <v>8313</v>
      </c>
      <c r="L1439" t="s">
        <v>8315</v>
      </c>
      <c r="M1439" t="s">
        <v>850</v>
      </c>
      <c r="N1439" t="s">
        <v>414</v>
      </c>
    </row>
    <row r="1440" spans="1:14" x14ac:dyDescent="0.25">
      <c r="A1440">
        <v>256011869</v>
      </c>
      <c r="B1440" t="s">
        <v>880</v>
      </c>
      <c r="C1440" t="s">
        <v>881</v>
      </c>
      <c r="D1440">
        <v>25601001</v>
      </c>
      <c r="E1440">
        <v>1030202044465</v>
      </c>
      <c r="F1440" t="s">
        <v>8214</v>
      </c>
      <c r="G1440">
        <v>0</v>
      </c>
      <c r="H1440" t="s">
        <v>10941</v>
      </c>
      <c r="I1440" t="s">
        <v>8310</v>
      </c>
      <c r="J1440" t="s">
        <v>10942</v>
      </c>
      <c r="K1440" t="s">
        <v>8313</v>
      </c>
      <c r="L1440" t="s">
        <v>8315</v>
      </c>
      <c r="M1440" t="s">
        <v>882</v>
      </c>
      <c r="N1440" t="s">
        <v>549</v>
      </c>
    </row>
    <row r="1441" spans="1:14" x14ac:dyDescent="0.25">
      <c r="A1441">
        <v>256011925</v>
      </c>
      <c r="B1441" t="s">
        <v>886</v>
      </c>
      <c r="C1441" t="s">
        <v>887</v>
      </c>
      <c r="D1441">
        <v>25601001</v>
      </c>
      <c r="E1441">
        <v>1020201624585</v>
      </c>
      <c r="F1441" t="s">
        <v>8214</v>
      </c>
      <c r="G1441">
        <v>0</v>
      </c>
      <c r="H1441" t="s">
        <v>10943</v>
      </c>
      <c r="I1441" t="s">
        <v>8310</v>
      </c>
      <c r="J1441" t="s">
        <v>9737</v>
      </c>
      <c r="K1441" t="s">
        <v>8313</v>
      </c>
      <c r="L1441" t="s">
        <v>8315</v>
      </c>
      <c r="M1441" t="s">
        <v>888</v>
      </c>
      <c r="N1441" t="s">
        <v>414</v>
      </c>
    </row>
    <row r="1442" spans="1:14" x14ac:dyDescent="0.25">
      <c r="A1442">
        <v>256012037</v>
      </c>
      <c r="B1442" t="s">
        <v>915</v>
      </c>
      <c r="C1442" t="s">
        <v>916</v>
      </c>
      <c r="D1442">
        <v>25601001</v>
      </c>
      <c r="E1442">
        <v>1030202044333</v>
      </c>
      <c r="F1442" t="s">
        <v>8214</v>
      </c>
      <c r="G1442">
        <v>0</v>
      </c>
      <c r="H1442" t="s">
        <v>10944</v>
      </c>
      <c r="I1442" t="s">
        <v>9308</v>
      </c>
      <c r="J1442" t="s">
        <v>8826</v>
      </c>
      <c r="K1442" t="s">
        <v>9308</v>
      </c>
      <c r="L1442" t="s">
        <v>8416</v>
      </c>
      <c r="M1442" t="s">
        <v>917</v>
      </c>
      <c r="N1442" t="s">
        <v>549</v>
      </c>
    </row>
    <row r="1443" spans="1:14" x14ac:dyDescent="0.25">
      <c r="A1443">
        <v>256012140</v>
      </c>
      <c r="B1443" t="s">
        <v>863</v>
      </c>
      <c r="C1443" t="s">
        <v>864</v>
      </c>
      <c r="D1443">
        <v>25601001</v>
      </c>
      <c r="E1443">
        <v>1030202044245</v>
      </c>
      <c r="F1443" t="s">
        <v>8214</v>
      </c>
      <c r="G1443">
        <v>0</v>
      </c>
      <c r="H1443" t="s">
        <v>10945</v>
      </c>
      <c r="I1443" t="s">
        <v>8310</v>
      </c>
      <c r="J1443" t="s">
        <v>10946</v>
      </c>
      <c r="K1443" t="s">
        <v>8313</v>
      </c>
      <c r="L1443" t="s">
        <v>8315</v>
      </c>
      <c r="M1443" t="s">
        <v>865</v>
      </c>
      <c r="N1443" t="s">
        <v>549</v>
      </c>
    </row>
    <row r="1444" spans="1:14" x14ac:dyDescent="0.25">
      <c r="A1444">
        <v>256022540</v>
      </c>
      <c r="B1444" t="s">
        <v>777</v>
      </c>
      <c r="C1444" t="s">
        <v>778</v>
      </c>
      <c r="D1444">
        <v>25601001</v>
      </c>
      <c r="E1444">
        <v>1110256002350</v>
      </c>
      <c r="F1444" t="s">
        <v>8214</v>
      </c>
      <c r="G1444">
        <v>1</v>
      </c>
      <c r="H1444" t="s">
        <v>10947</v>
      </c>
      <c r="I1444" t="s">
        <v>10800</v>
      </c>
      <c r="J1444" t="s">
        <v>10948</v>
      </c>
      <c r="K1444" t="s">
        <v>10800</v>
      </c>
      <c r="L1444" t="s">
        <v>8416</v>
      </c>
      <c r="M1444" t="s">
        <v>779</v>
      </c>
      <c r="N1444" t="s">
        <v>325</v>
      </c>
    </row>
    <row r="1445" spans="1:14" x14ac:dyDescent="0.25">
      <c r="A1445">
        <v>256022980</v>
      </c>
      <c r="B1445" t="s">
        <v>931</v>
      </c>
      <c r="C1445" t="s">
        <v>932</v>
      </c>
      <c r="D1445">
        <v>25601001</v>
      </c>
      <c r="E1445">
        <v>1120256000908</v>
      </c>
      <c r="F1445" t="s">
        <v>8214</v>
      </c>
      <c r="G1445">
        <v>0</v>
      </c>
      <c r="H1445" t="s">
        <v>10949</v>
      </c>
      <c r="I1445" t="s">
        <v>8310</v>
      </c>
      <c r="J1445" t="s">
        <v>10950</v>
      </c>
      <c r="K1445" t="s">
        <v>8313</v>
      </c>
      <c r="L1445" t="s">
        <v>8315</v>
      </c>
      <c r="M1445" t="s">
        <v>933</v>
      </c>
      <c r="N1445" t="s">
        <v>414</v>
      </c>
    </row>
    <row r="1446" spans="1:14" x14ac:dyDescent="0.25">
      <c r="A1446">
        <v>256023399</v>
      </c>
      <c r="B1446" t="s">
        <v>845</v>
      </c>
      <c r="C1446" t="s">
        <v>846</v>
      </c>
      <c r="D1446">
        <v>25601001</v>
      </c>
      <c r="E1446">
        <v>1150280000518</v>
      </c>
      <c r="F1446" t="s">
        <v>8214</v>
      </c>
      <c r="G1446">
        <v>0</v>
      </c>
      <c r="H1446" t="s">
        <v>10951</v>
      </c>
      <c r="I1446" t="s">
        <v>8310</v>
      </c>
      <c r="J1446" t="s">
        <v>10952</v>
      </c>
      <c r="K1446" t="s">
        <v>8313</v>
      </c>
      <c r="L1446" t="s">
        <v>8315</v>
      </c>
      <c r="M1446" t="s">
        <v>847</v>
      </c>
      <c r="N1446" t="s">
        <v>414</v>
      </c>
    </row>
    <row r="1447" spans="1:14" x14ac:dyDescent="0.25">
      <c r="A1447">
        <v>256997708</v>
      </c>
      <c r="B1447" t="s">
        <v>795</v>
      </c>
      <c r="C1447" t="s">
        <v>796</v>
      </c>
      <c r="D1447">
        <v>25601001</v>
      </c>
      <c r="E1447">
        <v>1190280000173</v>
      </c>
      <c r="F1447" t="s">
        <v>8214</v>
      </c>
      <c r="G1447">
        <v>0</v>
      </c>
      <c r="H1447" t="s">
        <v>10953</v>
      </c>
      <c r="I1447" t="s">
        <v>8310</v>
      </c>
      <c r="J1447" t="s">
        <v>10954</v>
      </c>
      <c r="K1447" t="s">
        <v>8313</v>
      </c>
      <c r="L1447" t="s">
        <v>8315</v>
      </c>
      <c r="M1447" t="s">
        <v>797</v>
      </c>
      <c r="N1447" t="s">
        <v>414</v>
      </c>
    </row>
    <row r="1448" spans="1:14" x14ac:dyDescent="0.25">
      <c r="A1448">
        <v>257000933</v>
      </c>
      <c r="B1448" t="s">
        <v>7964</v>
      </c>
      <c r="C1448" t="s">
        <v>7965</v>
      </c>
      <c r="D1448">
        <v>25701001</v>
      </c>
      <c r="E1448">
        <v>1020201684656</v>
      </c>
      <c r="F1448" t="s">
        <v>8214</v>
      </c>
      <c r="G1448">
        <v>0</v>
      </c>
      <c r="H1448" t="s">
        <v>10955</v>
      </c>
      <c r="I1448" t="s">
        <v>8324</v>
      </c>
      <c r="J1448" t="s">
        <v>10761</v>
      </c>
      <c r="K1448" t="s">
        <v>8313</v>
      </c>
      <c r="L1448" t="s">
        <v>8315</v>
      </c>
      <c r="M1448" t="s">
        <v>7966</v>
      </c>
      <c r="N1448" t="s">
        <v>321</v>
      </c>
    </row>
    <row r="1449" spans="1:14" x14ac:dyDescent="0.25">
      <c r="A1449">
        <v>257001969</v>
      </c>
      <c r="B1449" t="s">
        <v>6037</v>
      </c>
      <c r="C1449" t="s">
        <v>6038</v>
      </c>
      <c r="D1449">
        <v>25701001</v>
      </c>
      <c r="E1449">
        <v>1020201683699</v>
      </c>
      <c r="F1449" t="s">
        <v>8214</v>
      </c>
      <c r="G1449">
        <v>0</v>
      </c>
      <c r="H1449" t="s">
        <v>10956</v>
      </c>
      <c r="I1449" t="s">
        <v>8575</v>
      </c>
      <c r="J1449" t="s">
        <v>10533</v>
      </c>
      <c r="K1449" t="s">
        <v>8313</v>
      </c>
      <c r="L1449" t="s">
        <v>8315</v>
      </c>
      <c r="M1449" t="s">
        <v>6039</v>
      </c>
      <c r="N1449" t="s">
        <v>414</v>
      </c>
    </row>
    <row r="1450" spans="1:14" x14ac:dyDescent="0.25">
      <c r="A1450">
        <v>257002056</v>
      </c>
      <c r="B1450" t="s">
        <v>6060</v>
      </c>
      <c r="C1450" t="s">
        <v>6061</v>
      </c>
      <c r="D1450">
        <v>25701001</v>
      </c>
      <c r="E1450">
        <v>1020201682995</v>
      </c>
      <c r="F1450" t="s">
        <v>8214</v>
      </c>
      <c r="G1450">
        <v>0</v>
      </c>
      <c r="H1450" t="s">
        <v>10957</v>
      </c>
      <c r="I1450" t="s">
        <v>9633</v>
      </c>
      <c r="J1450" t="s">
        <v>8912</v>
      </c>
      <c r="K1450" t="s">
        <v>8313</v>
      </c>
      <c r="L1450" t="s">
        <v>8315</v>
      </c>
      <c r="M1450" t="s">
        <v>6062</v>
      </c>
      <c r="N1450" t="s">
        <v>321</v>
      </c>
    </row>
    <row r="1451" spans="1:14" x14ac:dyDescent="0.25">
      <c r="A1451">
        <v>257002063</v>
      </c>
      <c r="B1451" t="s">
        <v>6075</v>
      </c>
      <c r="C1451" t="s">
        <v>6076</v>
      </c>
      <c r="D1451">
        <v>25701001</v>
      </c>
      <c r="E1451">
        <v>1020201683248</v>
      </c>
      <c r="F1451" t="s">
        <v>8214</v>
      </c>
      <c r="G1451">
        <v>0</v>
      </c>
      <c r="H1451" t="s">
        <v>10958</v>
      </c>
      <c r="I1451" t="s">
        <v>10959</v>
      </c>
      <c r="J1451" t="s">
        <v>9193</v>
      </c>
      <c r="K1451" t="s">
        <v>8313</v>
      </c>
      <c r="L1451" t="s">
        <v>8315</v>
      </c>
      <c r="M1451" t="s">
        <v>6077</v>
      </c>
      <c r="N1451" t="s">
        <v>321</v>
      </c>
    </row>
    <row r="1452" spans="1:14" x14ac:dyDescent="0.25">
      <c r="A1452">
        <v>257002088</v>
      </c>
      <c r="B1452" t="s">
        <v>6054</v>
      </c>
      <c r="C1452" t="s">
        <v>6055</v>
      </c>
      <c r="D1452">
        <v>25701001</v>
      </c>
      <c r="E1452">
        <v>1020201683083</v>
      </c>
      <c r="F1452" t="s">
        <v>8214</v>
      </c>
      <c r="G1452">
        <v>1</v>
      </c>
      <c r="H1452" t="s">
        <v>10960</v>
      </c>
      <c r="I1452" t="s">
        <v>8792</v>
      </c>
      <c r="J1452" t="s">
        <v>9193</v>
      </c>
      <c r="K1452" t="s">
        <v>8313</v>
      </c>
      <c r="L1452" t="s">
        <v>8315</v>
      </c>
      <c r="M1452" t="s">
        <v>6056</v>
      </c>
      <c r="N1452" t="s">
        <v>321</v>
      </c>
    </row>
    <row r="1453" spans="1:14" x14ac:dyDescent="0.25">
      <c r="A1453">
        <v>257002095</v>
      </c>
      <c r="B1453" t="s">
        <v>6046</v>
      </c>
      <c r="C1453" t="s">
        <v>6047</v>
      </c>
      <c r="D1453">
        <v>25701001</v>
      </c>
      <c r="E1453">
        <v>1020201683589</v>
      </c>
      <c r="F1453" t="s">
        <v>8214</v>
      </c>
      <c r="G1453">
        <v>0</v>
      </c>
      <c r="H1453" t="s">
        <v>10961</v>
      </c>
      <c r="I1453" t="s">
        <v>9664</v>
      </c>
      <c r="J1453" t="s">
        <v>8908</v>
      </c>
      <c r="K1453" t="s">
        <v>8313</v>
      </c>
      <c r="L1453" t="s">
        <v>8315</v>
      </c>
      <c r="M1453" t="s">
        <v>6048</v>
      </c>
      <c r="N1453" t="s">
        <v>414</v>
      </c>
    </row>
    <row r="1454" spans="1:14" x14ac:dyDescent="0.25">
      <c r="A1454">
        <v>257002120</v>
      </c>
      <c r="B1454" t="s">
        <v>6043</v>
      </c>
      <c r="C1454" t="s">
        <v>6044</v>
      </c>
      <c r="D1454">
        <v>25701001</v>
      </c>
      <c r="E1454">
        <v>1020201683820</v>
      </c>
      <c r="F1454" t="s">
        <v>8214</v>
      </c>
      <c r="G1454">
        <v>0</v>
      </c>
      <c r="H1454" t="s">
        <v>10962</v>
      </c>
      <c r="I1454" t="s">
        <v>10963</v>
      </c>
      <c r="J1454" t="s">
        <v>10964</v>
      </c>
      <c r="K1454" t="s">
        <v>8313</v>
      </c>
      <c r="L1454" t="s">
        <v>8315</v>
      </c>
      <c r="M1454" t="s">
        <v>6045</v>
      </c>
      <c r="N1454" t="s">
        <v>414</v>
      </c>
    </row>
    <row r="1455" spans="1:14" x14ac:dyDescent="0.25">
      <c r="A1455">
        <v>257002137</v>
      </c>
      <c r="B1455" t="s">
        <v>6084</v>
      </c>
      <c r="C1455" t="s">
        <v>6085</v>
      </c>
      <c r="D1455">
        <v>25701001</v>
      </c>
      <c r="E1455">
        <v>1020201683105</v>
      </c>
      <c r="F1455" t="s">
        <v>8214</v>
      </c>
      <c r="G1455">
        <v>1</v>
      </c>
      <c r="H1455" t="s">
        <v>10965</v>
      </c>
      <c r="I1455" t="s">
        <v>8792</v>
      </c>
      <c r="J1455" t="s">
        <v>8912</v>
      </c>
      <c r="K1455" t="s">
        <v>8313</v>
      </c>
      <c r="L1455" t="s">
        <v>8315</v>
      </c>
      <c r="M1455" t="s">
        <v>6086</v>
      </c>
      <c r="N1455" t="s">
        <v>657</v>
      </c>
    </row>
    <row r="1456" spans="1:14" x14ac:dyDescent="0.25">
      <c r="A1456">
        <v>257002169</v>
      </c>
      <c r="B1456" t="s">
        <v>6028</v>
      </c>
      <c r="C1456" t="s">
        <v>6029</v>
      </c>
      <c r="D1456">
        <v>25701001</v>
      </c>
      <c r="E1456">
        <v>1020201683590</v>
      </c>
      <c r="F1456" t="s">
        <v>8214</v>
      </c>
      <c r="G1456">
        <v>0</v>
      </c>
      <c r="H1456" t="s">
        <v>10966</v>
      </c>
      <c r="I1456" t="s">
        <v>8384</v>
      </c>
      <c r="J1456" t="s">
        <v>10967</v>
      </c>
      <c r="K1456" t="s">
        <v>8313</v>
      </c>
      <c r="L1456" t="s">
        <v>8315</v>
      </c>
      <c r="M1456" t="s">
        <v>6030</v>
      </c>
      <c r="N1456" t="s">
        <v>414</v>
      </c>
    </row>
    <row r="1457" spans="1:14" x14ac:dyDescent="0.25">
      <c r="A1457">
        <v>257002200</v>
      </c>
      <c r="B1457" t="s">
        <v>6066</v>
      </c>
      <c r="C1457" t="s">
        <v>6067</v>
      </c>
      <c r="D1457">
        <v>25701001</v>
      </c>
      <c r="E1457">
        <v>1020201682984</v>
      </c>
      <c r="F1457" t="s">
        <v>8214</v>
      </c>
      <c r="G1457">
        <v>0</v>
      </c>
      <c r="H1457" t="s">
        <v>10968</v>
      </c>
      <c r="I1457" t="s">
        <v>10969</v>
      </c>
      <c r="J1457" t="s">
        <v>8912</v>
      </c>
      <c r="K1457" t="s">
        <v>8313</v>
      </c>
      <c r="L1457" t="s">
        <v>8315</v>
      </c>
      <c r="M1457" t="s">
        <v>6068</v>
      </c>
      <c r="N1457" t="s">
        <v>321</v>
      </c>
    </row>
    <row r="1458" spans="1:14" x14ac:dyDescent="0.25">
      <c r="A1458">
        <v>257002218</v>
      </c>
      <c r="B1458" t="s">
        <v>6081</v>
      </c>
      <c r="C1458" t="s">
        <v>6082</v>
      </c>
      <c r="D1458">
        <v>25701001</v>
      </c>
      <c r="E1458">
        <v>1020201683853</v>
      </c>
      <c r="F1458" t="s">
        <v>8214</v>
      </c>
      <c r="G1458">
        <v>0</v>
      </c>
      <c r="H1458" t="s">
        <v>10970</v>
      </c>
      <c r="I1458" t="s">
        <v>8384</v>
      </c>
      <c r="J1458" t="s">
        <v>10971</v>
      </c>
      <c r="K1458" t="s">
        <v>8313</v>
      </c>
      <c r="L1458" t="s">
        <v>8315</v>
      </c>
      <c r="M1458" t="s">
        <v>6083</v>
      </c>
      <c r="N1458" t="s">
        <v>414</v>
      </c>
    </row>
    <row r="1459" spans="1:14" x14ac:dyDescent="0.25">
      <c r="A1459">
        <v>257002225</v>
      </c>
      <c r="B1459" t="s">
        <v>6069</v>
      </c>
      <c r="C1459" t="s">
        <v>6070</v>
      </c>
      <c r="D1459">
        <v>25701001</v>
      </c>
      <c r="E1459">
        <v>1020201683402</v>
      </c>
      <c r="F1459" t="s">
        <v>8214</v>
      </c>
      <c r="G1459">
        <v>0</v>
      </c>
      <c r="H1459" t="s">
        <v>10972</v>
      </c>
      <c r="I1459" t="s">
        <v>8384</v>
      </c>
      <c r="J1459" t="s">
        <v>10973</v>
      </c>
      <c r="K1459" t="s">
        <v>8313</v>
      </c>
      <c r="L1459" t="s">
        <v>8315</v>
      </c>
      <c r="M1459" t="s">
        <v>6071</v>
      </c>
      <c r="N1459" t="s">
        <v>414</v>
      </c>
    </row>
    <row r="1460" spans="1:14" x14ac:dyDescent="0.25">
      <c r="A1460">
        <v>257002232</v>
      </c>
      <c r="B1460" t="s">
        <v>6034</v>
      </c>
      <c r="C1460" t="s">
        <v>6035</v>
      </c>
      <c r="D1460">
        <v>25701001</v>
      </c>
      <c r="E1460">
        <v>1020201683370</v>
      </c>
      <c r="F1460" t="s">
        <v>8214</v>
      </c>
      <c r="G1460">
        <v>0</v>
      </c>
      <c r="H1460" t="s">
        <v>10974</v>
      </c>
      <c r="I1460" t="s">
        <v>8384</v>
      </c>
      <c r="J1460" t="s">
        <v>10975</v>
      </c>
      <c r="K1460" t="s">
        <v>8313</v>
      </c>
      <c r="L1460" t="s">
        <v>8315</v>
      </c>
      <c r="M1460" t="s">
        <v>6036</v>
      </c>
      <c r="N1460" t="s">
        <v>414</v>
      </c>
    </row>
    <row r="1461" spans="1:14" x14ac:dyDescent="0.25">
      <c r="A1461">
        <v>257002289</v>
      </c>
      <c r="B1461" t="s">
        <v>6025</v>
      </c>
      <c r="C1461" t="s">
        <v>6026</v>
      </c>
      <c r="D1461">
        <v>25701001</v>
      </c>
      <c r="E1461">
        <v>1020201683413</v>
      </c>
      <c r="F1461" t="s">
        <v>8214</v>
      </c>
      <c r="G1461">
        <v>0</v>
      </c>
      <c r="H1461" t="s">
        <v>10976</v>
      </c>
      <c r="I1461" t="s">
        <v>8384</v>
      </c>
      <c r="J1461" t="s">
        <v>10977</v>
      </c>
      <c r="K1461" t="s">
        <v>8313</v>
      </c>
      <c r="L1461" t="s">
        <v>8315</v>
      </c>
      <c r="M1461" t="s">
        <v>6027</v>
      </c>
      <c r="N1461" t="s">
        <v>414</v>
      </c>
    </row>
    <row r="1462" spans="1:14" x14ac:dyDescent="0.25">
      <c r="A1462">
        <v>257002377</v>
      </c>
      <c r="B1462" t="s">
        <v>6078</v>
      </c>
      <c r="C1462" t="s">
        <v>6079</v>
      </c>
      <c r="D1462">
        <v>25701001</v>
      </c>
      <c r="E1462">
        <v>1020201682852</v>
      </c>
      <c r="F1462" t="s">
        <v>8214</v>
      </c>
      <c r="G1462">
        <v>0</v>
      </c>
      <c r="H1462" t="s">
        <v>10978</v>
      </c>
      <c r="I1462" t="s">
        <v>8378</v>
      </c>
      <c r="J1462" t="s">
        <v>10979</v>
      </c>
      <c r="K1462" t="s">
        <v>8313</v>
      </c>
      <c r="L1462" t="s">
        <v>8315</v>
      </c>
      <c r="M1462" t="s">
        <v>6080</v>
      </c>
      <c r="N1462" t="s">
        <v>566</v>
      </c>
    </row>
    <row r="1463" spans="1:14" x14ac:dyDescent="0.25">
      <c r="A1463">
        <v>257002426</v>
      </c>
      <c r="B1463" t="s">
        <v>6051</v>
      </c>
      <c r="C1463" t="s">
        <v>6052</v>
      </c>
      <c r="D1463">
        <v>25701001</v>
      </c>
      <c r="E1463">
        <v>1020201683260</v>
      </c>
      <c r="F1463" t="s">
        <v>8214</v>
      </c>
      <c r="G1463">
        <v>0</v>
      </c>
      <c r="H1463" t="s">
        <v>10980</v>
      </c>
      <c r="I1463" t="s">
        <v>8646</v>
      </c>
      <c r="J1463" t="s">
        <v>10981</v>
      </c>
      <c r="K1463" t="s">
        <v>8313</v>
      </c>
      <c r="L1463" t="s">
        <v>8315</v>
      </c>
      <c r="M1463" t="s">
        <v>6053</v>
      </c>
      <c r="N1463" t="s">
        <v>321</v>
      </c>
    </row>
    <row r="1464" spans="1:14" x14ac:dyDescent="0.25">
      <c r="A1464">
        <v>257002472</v>
      </c>
      <c r="B1464" t="s">
        <v>6040</v>
      </c>
      <c r="C1464" t="s">
        <v>6041</v>
      </c>
      <c r="D1464">
        <v>25701001</v>
      </c>
      <c r="E1464">
        <v>1020201683512</v>
      </c>
      <c r="F1464" t="s">
        <v>8214</v>
      </c>
      <c r="G1464">
        <v>0</v>
      </c>
      <c r="H1464" t="s">
        <v>10982</v>
      </c>
      <c r="I1464" t="s">
        <v>8384</v>
      </c>
      <c r="J1464" t="s">
        <v>10975</v>
      </c>
      <c r="K1464" t="s">
        <v>8313</v>
      </c>
      <c r="L1464" t="s">
        <v>8315</v>
      </c>
      <c r="M1464" t="s">
        <v>6042</v>
      </c>
      <c r="N1464" t="s">
        <v>414</v>
      </c>
    </row>
    <row r="1465" spans="1:14" x14ac:dyDescent="0.25">
      <c r="A1465">
        <v>257003074</v>
      </c>
      <c r="B1465" t="s">
        <v>6072</v>
      </c>
      <c r="C1465" t="s">
        <v>6073</v>
      </c>
      <c r="D1465">
        <v>25701001</v>
      </c>
      <c r="E1465">
        <v>1020201684150</v>
      </c>
      <c r="F1465" t="s">
        <v>8214</v>
      </c>
      <c r="G1465">
        <v>0</v>
      </c>
      <c r="H1465" t="s">
        <v>10983</v>
      </c>
      <c r="I1465" t="s">
        <v>8676</v>
      </c>
      <c r="J1465" t="s">
        <v>10984</v>
      </c>
      <c r="K1465" t="s">
        <v>8313</v>
      </c>
      <c r="L1465" t="s">
        <v>8315</v>
      </c>
      <c r="M1465" t="s">
        <v>6074</v>
      </c>
      <c r="N1465" t="s">
        <v>321</v>
      </c>
    </row>
    <row r="1466" spans="1:14" x14ac:dyDescent="0.25">
      <c r="A1466">
        <v>257003518</v>
      </c>
      <c r="B1466" t="s">
        <v>6063</v>
      </c>
      <c r="C1466" t="s">
        <v>6064</v>
      </c>
      <c r="D1466">
        <v>25701001</v>
      </c>
      <c r="E1466">
        <v>1020201683721</v>
      </c>
      <c r="F1466" t="s">
        <v>8214</v>
      </c>
      <c r="G1466">
        <v>0</v>
      </c>
      <c r="H1466" t="s">
        <v>10985</v>
      </c>
      <c r="I1466" t="s">
        <v>8442</v>
      </c>
      <c r="J1466" t="s">
        <v>10986</v>
      </c>
      <c r="K1466" t="s">
        <v>8313</v>
      </c>
      <c r="L1466" t="s">
        <v>8315</v>
      </c>
      <c r="M1466" t="s">
        <v>6065</v>
      </c>
      <c r="N1466" t="s">
        <v>321</v>
      </c>
    </row>
    <row r="1467" spans="1:14" x14ac:dyDescent="0.25">
      <c r="A1467">
        <v>257003564</v>
      </c>
      <c r="B1467" t="s">
        <v>6031</v>
      </c>
      <c r="C1467" t="s">
        <v>6032</v>
      </c>
      <c r="D1467">
        <v>25701001</v>
      </c>
      <c r="E1467">
        <v>1020201683160</v>
      </c>
      <c r="F1467" t="s">
        <v>8214</v>
      </c>
      <c r="G1467">
        <v>0</v>
      </c>
      <c r="H1467" t="s">
        <v>10987</v>
      </c>
      <c r="I1467" t="s">
        <v>8488</v>
      </c>
      <c r="J1467" t="s">
        <v>10988</v>
      </c>
      <c r="K1467" t="s">
        <v>8313</v>
      </c>
      <c r="L1467" t="s">
        <v>8315</v>
      </c>
      <c r="M1467" t="s">
        <v>6033</v>
      </c>
      <c r="N1467" t="s">
        <v>321</v>
      </c>
    </row>
    <row r="1468" spans="1:14" x14ac:dyDescent="0.25">
      <c r="A1468">
        <v>257004705</v>
      </c>
      <c r="B1468" t="s">
        <v>944</v>
      </c>
      <c r="C1468" t="s">
        <v>945</v>
      </c>
      <c r="D1468">
        <v>25701001</v>
      </c>
      <c r="E1468">
        <v>1020201686988</v>
      </c>
      <c r="F1468" t="s">
        <v>8214</v>
      </c>
      <c r="G1468">
        <v>0</v>
      </c>
      <c r="H1468" t="s">
        <v>10989</v>
      </c>
      <c r="I1468" t="s">
        <v>10990</v>
      </c>
      <c r="J1468" t="s">
        <v>8912</v>
      </c>
      <c r="K1468" t="s">
        <v>8313</v>
      </c>
      <c r="L1468" t="s">
        <v>8315</v>
      </c>
      <c r="M1468" t="s">
        <v>946</v>
      </c>
      <c r="N1468" t="s">
        <v>566</v>
      </c>
    </row>
    <row r="1469" spans="1:14" x14ac:dyDescent="0.25">
      <c r="A1469">
        <v>257005480</v>
      </c>
      <c r="B1469" t="s">
        <v>6087</v>
      </c>
      <c r="C1469" t="s">
        <v>6088</v>
      </c>
      <c r="D1469">
        <v>25701001</v>
      </c>
      <c r="E1469">
        <v>1020201683017</v>
      </c>
      <c r="F1469" t="s">
        <v>8214</v>
      </c>
      <c r="G1469">
        <v>0</v>
      </c>
      <c r="H1469" t="s">
        <v>10991</v>
      </c>
      <c r="I1469" t="s">
        <v>8905</v>
      </c>
      <c r="J1469" t="s">
        <v>10992</v>
      </c>
      <c r="K1469" t="s">
        <v>8313</v>
      </c>
      <c r="L1469" t="s">
        <v>8315</v>
      </c>
      <c r="M1469" t="s">
        <v>6089</v>
      </c>
      <c r="N1469" t="s">
        <v>321</v>
      </c>
    </row>
    <row r="1470" spans="1:14" x14ac:dyDescent="0.25">
      <c r="A1470">
        <v>257006678</v>
      </c>
      <c r="B1470" t="s">
        <v>8302</v>
      </c>
      <c r="C1470" t="s">
        <v>8148</v>
      </c>
      <c r="D1470">
        <v>25701001</v>
      </c>
      <c r="E1470">
        <v>1050201249218</v>
      </c>
      <c r="F1470" t="s">
        <v>8214</v>
      </c>
      <c r="G1470">
        <v>1</v>
      </c>
      <c r="H1470" t="s">
        <v>10993</v>
      </c>
      <c r="I1470" t="s">
        <v>9729</v>
      </c>
      <c r="J1470" t="s">
        <v>10994</v>
      </c>
      <c r="K1470" t="s">
        <v>8313</v>
      </c>
      <c r="L1470" t="s">
        <v>8315</v>
      </c>
      <c r="M1470" t="s">
        <v>8149</v>
      </c>
      <c r="N1470" t="s">
        <v>321</v>
      </c>
    </row>
    <row r="1471" spans="1:14" x14ac:dyDescent="0.25">
      <c r="A1471">
        <v>257009654</v>
      </c>
      <c r="B1471" t="s">
        <v>6049</v>
      </c>
      <c r="C1471" t="s">
        <v>1099</v>
      </c>
      <c r="D1471">
        <v>25701001</v>
      </c>
      <c r="E1471">
        <v>1120257000270</v>
      </c>
      <c r="F1471" t="s">
        <v>8214</v>
      </c>
      <c r="G1471">
        <v>0</v>
      </c>
      <c r="H1471" t="s">
        <v>10980</v>
      </c>
      <c r="I1471" t="s">
        <v>10825</v>
      </c>
      <c r="J1471" t="s">
        <v>10995</v>
      </c>
      <c r="K1471" t="s">
        <v>8313</v>
      </c>
      <c r="L1471" t="s">
        <v>8315</v>
      </c>
      <c r="M1471" t="s">
        <v>6050</v>
      </c>
      <c r="N1471" t="s">
        <v>430</v>
      </c>
    </row>
    <row r="1472" spans="1:14" x14ac:dyDescent="0.25">
      <c r="A1472">
        <v>257010265</v>
      </c>
      <c r="B1472" t="s">
        <v>6057</v>
      </c>
      <c r="C1472" t="s">
        <v>6058</v>
      </c>
      <c r="D1472">
        <v>25701001</v>
      </c>
      <c r="E1472">
        <v>1120280044060</v>
      </c>
      <c r="F1472" t="s">
        <v>8214</v>
      </c>
      <c r="G1472">
        <v>0</v>
      </c>
      <c r="H1472" t="s">
        <v>10996</v>
      </c>
      <c r="I1472" t="s">
        <v>8433</v>
      </c>
      <c r="J1472" t="s">
        <v>10997</v>
      </c>
      <c r="K1472" t="s">
        <v>8313</v>
      </c>
      <c r="L1472" t="s">
        <v>8315</v>
      </c>
      <c r="M1472" t="s">
        <v>6059</v>
      </c>
      <c r="N1472" t="s">
        <v>414</v>
      </c>
    </row>
    <row r="1473" spans="1:14" x14ac:dyDescent="0.25">
      <c r="A1473">
        <v>257995189</v>
      </c>
      <c r="B1473" t="s">
        <v>8303</v>
      </c>
      <c r="C1473" t="s">
        <v>8183</v>
      </c>
      <c r="D1473">
        <v>25701001</v>
      </c>
      <c r="E1473">
        <v>1120200002812</v>
      </c>
      <c r="F1473" t="s">
        <v>8214</v>
      </c>
      <c r="G1473">
        <v>0</v>
      </c>
      <c r="H1473" t="s">
        <v>10998</v>
      </c>
      <c r="I1473" t="s">
        <v>10999</v>
      </c>
      <c r="J1473" t="s">
        <v>11000</v>
      </c>
      <c r="K1473" t="s">
        <v>8313</v>
      </c>
      <c r="L1473" t="s">
        <v>8315</v>
      </c>
      <c r="M1473" t="s">
        <v>8184</v>
      </c>
      <c r="N1473" t="s">
        <v>321</v>
      </c>
    </row>
    <row r="1474" spans="1:14" x14ac:dyDescent="0.25">
      <c r="A1474">
        <v>258007071</v>
      </c>
      <c r="B1474" t="s">
        <v>1107</v>
      </c>
      <c r="C1474" t="s">
        <v>1108</v>
      </c>
      <c r="D1474">
        <v>25801001</v>
      </c>
      <c r="E1474">
        <v>1020201700023</v>
      </c>
      <c r="F1474" t="s">
        <v>8214</v>
      </c>
      <c r="G1474">
        <v>0</v>
      </c>
      <c r="H1474" t="s">
        <v>11001</v>
      </c>
      <c r="I1474" t="s">
        <v>9616</v>
      </c>
      <c r="J1474" t="s">
        <v>10984</v>
      </c>
      <c r="K1474" t="s">
        <v>8313</v>
      </c>
      <c r="L1474" t="s">
        <v>8315</v>
      </c>
      <c r="M1474" t="s">
        <v>1109</v>
      </c>
      <c r="N1474" t="s">
        <v>414</v>
      </c>
    </row>
    <row r="1475" spans="1:14" x14ac:dyDescent="0.25">
      <c r="A1475">
        <v>258007089</v>
      </c>
      <c r="B1475" t="s">
        <v>1116</v>
      </c>
      <c r="C1475" t="s">
        <v>1117</v>
      </c>
      <c r="D1475">
        <v>25801001</v>
      </c>
      <c r="E1475">
        <v>1020201700067</v>
      </c>
      <c r="F1475" t="s">
        <v>8214</v>
      </c>
      <c r="G1475">
        <v>0</v>
      </c>
      <c r="H1475" t="s">
        <v>11002</v>
      </c>
      <c r="I1475" t="s">
        <v>8655</v>
      </c>
      <c r="J1475" t="s">
        <v>8752</v>
      </c>
      <c r="K1475" t="s">
        <v>8313</v>
      </c>
      <c r="L1475" t="s">
        <v>8315</v>
      </c>
      <c r="M1475" t="s">
        <v>8304</v>
      </c>
      <c r="N1475" t="s">
        <v>414</v>
      </c>
    </row>
    <row r="1476" spans="1:14" x14ac:dyDescent="0.25">
      <c r="A1476">
        <v>258007106</v>
      </c>
      <c r="B1476" t="s">
        <v>1122</v>
      </c>
      <c r="C1476" t="s">
        <v>1123</v>
      </c>
      <c r="D1476">
        <v>25801001</v>
      </c>
      <c r="E1476">
        <v>1020201700199</v>
      </c>
      <c r="F1476" t="s">
        <v>8214</v>
      </c>
      <c r="G1476">
        <v>0</v>
      </c>
      <c r="H1476" t="s">
        <v>11003</v>
      </c>
      <c r="I1476" t="s">
        <v>8941</v>
      </c>
      <c r="J1476" t="s">
        <v>10984</v>
      </c>
      <c r="K1476" t="s">
        <v>8313</v>
      </c>
      <c r="L1476" t="s">
        <v>8315</v>
      </c>
      <c r="M1476" t="s">
        <v>1124</v>
      </c>
      <c r="N1476" t="s">
        <v>414</v>
      </c>
    </row>
    <row r="1477" spans="1:14" x14ac:dyDescent="0.25">
      <c r="A1477">
        <v>258007113</v>
      </c>
      <c r="B1477" t="s">
        <v>1095</v>
      </c>
      <c r="C1477" t="s">
        <v>1096</v>
      </c>
      <c r="D1477">
        <v>25801001</v>
      </c>
      <c r="E1477">
        <v>1020201700122</v>
      </c>
      <c r="F1477" t="s">
        <v>8214</v>
      </c>
      <c r="G1477">
        <v>0</v>
      </c>
      <c r="H1477" t="s">
        <v>11004</v>
      </c>
      <c r="I1477" t="s">
        <v>8502</v>
      </c>
      <c r="J1477" t="s">
        <v>10984</v>
      </c>
      <c r="K1477" t="s">
        <v>8313</v>
      </c>
      <c r="L1477" t="s">
        <v>8315</v>
      </c>
      <c r="M1477" t="s">
        <v>1097</v>
      </c>
      <c r="N1477" t="s">
        <v>414</v>
      </c>
    </row>
    <row r="1478" spans="1:14" x14ac:dyDescent="0.25">
      <c r="A1478">
        <v>258007138</v>
      </c>
      <c r="B1478" t="s">
        <v>1056</v>
      </c>
      <c r="C1478" t="s">
        <v>1057</v>
      </c>
      <c r="D1478">
        <v>25801001</v>
      </c>
      <c r="E1478">
        <v>1020201700430</v>
      </c>
      <c r="F1478" t="s">
        <v>8214</v>
      </c>
      <c r="G1478">
        <v>2</v>
      </c>
      <c r="H1478" t="s">
        <v>11005</v>
      </c>
      <c r="I1478" t="s">
        <v>11006</v>
      </c>
      <c r="J1478" t="s">
        <v>10626</v>
      </c>
      <c r="K1478" t="s">
        <v>8313</v>
      </c>
      <c r="L1478" t="s">
        <v>8315</v>
      </c>
      <c r="M1478" t="s">
        <v>1058</v>
      </c>
      <c r="N1478" t="s">
        <v>321</v>
      </c>
    </row>
    <row r="1479" spans="1:14" x14ac:dyDescent="0.25">
      <c r="A1479">
        <v>258007145</v>
      </c>
      <c r="B1479" t="s">
        <v>1047</v>
      </c>
      <c r="C1479" t="s">
        <v>1048</v>
      </c>
      <c r="D1479">
        <v>25801001</v>
      </c>
      <c r="E1479">
        <v>1020201700826</v>
      </c>
      <c r="F1479" t="s">
        <v>8214</v>
      </c>
      <c r="G1479">
        <v>2</v>
      </c>
      <c r="H1479" t="s">
        <v>11007</v>
      </c>
      <c r="I1479" t="s">
        <v>8464</v>
      </c>
      <c r="J1479" t="s">
        <v>10626</v>
      </c>
      <c r="K1479" t="s">
        <v>8313</v>
      </c>
      <c r="L1479" t="s">
        <v>8315</v>
      </c>
      <c r="M1479" t="s">
        <v>1049</v>
      </c>
      <c r="N1479" t="s">
        <v>321</v>
      </c>
    </row>
    <row r="1480" spans="1:14" x14ac:dyDescent="0.25">
      <c r="A1480">
        <v>258007160</v>
      </c>
      <c r="B1480" t="s">
        <v>1059</v>
      </c>
      <c r="C1480" t="s">
        <v>1060</v>
      </c>
      <c r="D1480">
        <v>25801001</v>
      </c>
      <c r="E1480">
        <v>1020201700650</v>
      </c>
      <c r="F1480" t="s">
        <v>8214</v>
      </c>
      <c r="G1480">
        <v>2</v>
      </c>
      <c r="H1480" t="s">
        <v>11008</v>
      </c>
      <c r="I1480" t="s">
        <v>8872</v>
      </c>
      <c r="J1480" t="s">
        <v>10626</v>
      </c>
      <c r="K1480" t="s">
        <v>8313</v>
      </c>
      <c r="L1480" t="s">
        <v>8315</v>
      </c>
      <c r="M1480" t="s">
        <v>1061</v>
      </c>
      <c r="N1480" t="s">
        <v>321</v>
      </c>
    </row>
    <row r="1481" spans="1:14" x14ac:dyDescent="0.25">
      <c r="A1481">
        <v>258007177</v>
      </c>
      <c r="B1481" t="s">
        <v>1053</v>
      </c>
      <c r="C1481" t="s">
        <v>1054</v>
      </c>
      <c r="D1481">
        <v>25801001</v>
      </c>
      <c r="E1481">
        <v>1020201701300</v>
      </c>
      <c r="F1481" t="s">
        <v>8214</v>
      </c>
      <c r="G1481">
        <v>1</v>
      </c>
      <c r="H1481" t="s">
        <v>11009</v>
      </c>
      <c r="I1481" t="s">
        <v>9736</v>
      </c>
      <c r="J1481" t="s">
        <v>11010</v>
      </c>
      <c r="K1481" t="s">
        <v>8313</v>
      </c>
      <c r="L1481" t="s">
        <v>8315</v>
      </c>
      <c r="M1481" t="s">
        <v>1055</v>
      </c>
      <c r="N1481" t="s">
        <v>321</v>
      </c>
    </row>
    <row r="1482" spans="1:14" x14ac:dyDescent="0.25">
      <c r="A1482">
        <v>258007184</v>
      </c>
      <c r="B1482" t="s">
        <v>1062</v>
      </c>
      <c r="C1482" t="s">
        <v>1063</v>
      </c>
      <c r="D1482">
        <v>25801001</v>
      </c>
      <c r="E1482">
        <v>1020201701211</v>
      </c>
      <c r="F1482" t="s">
        <v>8214</v>
      </c>
      <c r="G1482">
        <v>0</v>
      </c>
      <c r="H1482" t="s">
        <v>11011</v>
      </c>
      <c r="I1482" t="s">
        <v>10698</v>
      </c>
      <c r="J1482" t="s">
        <v>10626</v>
      </c>
      <c r="K1482" t="s">
        <v>8313</v>
      </c>
      <c r="L1482" t="s">
        <v>8315</v>
      </c>
      <c r="M1482" t="s">
        <v>1064</v>
      </c>
      <c r="N1482" t="s">
        <v>321</v>
      </c>
    </row>
    <row r="1483" spans="1:14" x14ac:dyDescent="0.25">
      <c r="A1483">
        <v>258007191</v>
      </c>
      <c r="B1483" t="s">
        <v>1050</v>
      </c>
      <c r="C1483" t="s">
        <v>1051</v>
      </c>
      <c r="D1483">
        <v>25801001</v>
      </c>
      <c r="E1483">
        <v>1020201700452</v>
      </c>
      <c r="F1483" t="s">
        <v>8214</v>
      </c>
      <c r="G1483">
        <v>0</v>
      </c>
      <c r="H1483" t="s">
        <v>11012</v>
      </c>
      <c r="I1483" t="s">
        <v>9486</v>
      </c>
      <c r="J1483" t="s">
        <v>10626</v>
      </c>
      <c r="K1483" t="s">
        <v>8313</v>
      </c>
      <c r="L1483" t="s">
        <v>8315</v>
      </c>
      <c r="M1483" t="s">
        <v>1052</v>
      </c>
      <c r="N1483" t="s">
        <v>321</v>
      </c>
    </row>
    <row r="1484" spans="1:14" x14ac:dyDescent="0.25">
      <c r="A1484">
        <v>258007233</v>
      </c>
      <c r="B1484" t="s">
        <v>1068</v>
      </c>
      <c r="C1484" t="s">
        <v>1069</v>
      </c>
      <c r="D1484">
        <v>25801001</v>
      </c>
      <c r="E1484">
        <v>1020201700837</v>
      </c>
      <c r="F1484" t="s">
        <v>8214</v>
      </c>
      <c r="G1484">
        <v>0</v>
      </c>
      <c r="H1484" t="s">
        <v>11013</v>
      </c>
      <c r="I1484" t="s">
        <v>8941</v>
      </c>
      <c r="J1484" t="s">
        <v>10626</v>
      </c>
      <c r="K1484" t="s">
        <v>8313</v>
      </c>
      <c r="L1484" t="s">
        <v>8315</v>
      </c>
      <c r="M1484" t="s">
        <v>1070</v>
      </c>
      <c r="N1484" t="s">
        <v>566</v>
      </c>
    </row>
    <row r="1485" spans="1:14" x14ac:dyDescent="0.25">
      <c r="A1485">
        <v>258007258</v>
      </c>
      <c r="B1485" t="s">
        <v>1104</v>
      </c>
      <c r="C1485" t="s">
        <v>1105</v>
      </c>
      <c r="D1485">
        <v>25801001</v>
      </c>
      <c r="E1485">
        <v>1020201700056</v>
      </c>
      <c r="F1485" t="s">
        <v>8214</v>
      </c>
      <c r="G1485">
        <v>0</v>
      </c>
      <c r="H1485" t="s">
        <v>11014</v>
      </c>
      <c r="I1485" t="s">
        <v>8941</v>
      </c>
      <c r="J1485" t="s">
        <v>11015</v>
      </c>
      <c r="K1485" t="s">
        <v>8313</v>
      </c>
      <c r="L1485" t="s">
        <v>8315</v>
      </c>
      <c r="M1485" t="s">
        <v>1106</v>
      </c>
      <c r="N1485" t="s">
        <v>414</v>
      </c>
    </row>
    <row r="1486" spans="1:14" x14ac:dyDescent="0.25">
      <c r="A1486">
        <v>258007265</v>
      </c>
      <c r="B1486" t="s">
        <v>1131</v>
      </c>
      <c r="C1486" t="s">
        <v>1132</v>
      </c>
      <c r="D1486">
        <v>25801001</v>
      </c>
      <c r="E1486">
        <v>1020201700078</v>
      </c>
      <c r="F1486" t="s">
        <v>8214</v>
      </c>
      <c r="G1486">
        <v>0</v>
      </c>
      <c r="H1486" t="s">
        <v>11016</v>
      </c>
      <c r="I1486" t="s">
        <v>8921</v>
      </c>
      <c r="J1486" t="s">
        <v>11017</v>
      </c>
      <c r="K1486" t="s">
        <v>8921</v>
      </c>
      <c r="L1486" t="s">
        <v>8416</v>
      </c>
      <c r="M1486" t="s">
        <v>1133</v>
      </c>
      <c r="N1486" t="s">
        <v>414</v>
      </c>
    </row>
    <row r="1487" spans="1:14" x14ac:dyDescent="0.25">
      <c r="A1487">
        <v>258007272</v>
      </c>
      <c r="B1487" t="s">
        <v>1113</v>
      </c>
      <c r="C1487" t="s">
        <v>1114</v>
      </c>
      <c r="D1487">
        <v>25801001</v>
      </c>
      <c r="E1487">
        <v>1020201700144</v>
      </c>
      <c r="F1487" t="s">
        <v>8214</v>
      </c>
      <c r="G1487">
        <v>0</v>
      </c>
      <c r="H1487" t="s">
        <v>11018</v>
      </c>
      <c r="I1487" t="s">
        <v>11019</v>
      </c>
      <c r="J1487" t="s">
        <v>11017</v>
      </c>
      <c r="K1487" t="s">
        <v>8313</v>
      </c>
      <c r="L1487" t="s">
        <v>8315</v>
      </c>
      <c r="M1487" t="s">
        <v>1115</v>
      </c>
      <c r="N1487" t="s">
        <v>549</v>
      </c>
    </row>
    <row r="1488" spans="1:14" x14ac:dyDescent="0.25">
      <c r="A1488">
        <v>258007321</v>
      </c>
      <c r="B1488" t="s">
        <v>1125</v>
      </c>
      <c r="C1488" t="s">
        <v>1126</v>
      </c>
      <c r="D1488">
        <v>25801001</v>
      </c>
      <c r="E1488">
        <v>1020201700530</v>
      </c>
      <c r="F1488" t="s">
        <v>8214</v>
      </c>
      <c r="G1488">
        <v>1</v>
      </c>
      <c r="H1488" t="s">
        <v>11020</v>
      </c>
      <c r="I1488" t="s">
        <v>11021</v>
      </c>
      <c r="J1488" t="s">
        <v>11022</v>
      </c>
      <c r="K1488" t="s">
        <v>11021</v>
      </c>
      <c r="L1488" t="s">
        <v>8416</v>
      </c>
      <c r="M1488" t="s">
        <v>1127</v>
      </c>
      <c r="N1488" t="s">
        <v>321</v>
      </c>
    </row>
    <row r="1489" spans="1:14" x14ac:dyDescent="0.25">
      <c r="A1489">
        <v>258007353</v>
      </c>
      <c r="B1489" t="s">
        <v>1101</v>
      </c>
      <c r="C1489" t="s">
        <v>1102</v>
      </c>
      <c r="D1489">
        <v>25801001</v>
      </c>
      <c r="E1489">
        <v>1020201701332</v>
      </c>
      <c r="F1489" t="s">
        <v>8214</v>
      </c>
      <c r="G1489">
        <v>0</v>
      </c>
      <c r="H1489" t="s">
        <v>11023</v>
      </c>
      <c r="I1489" t="s">
        <v>10651</v>
      </c>
      <c r="J1489" t="s">
        <v>11024</v>
      </c>
      <c r="K1489" t="s">
        <v>8313</v>
      </c>
      <c r="L1489" t="s">
        <v>8315</v>
      </c>
      <c r="M1489" t="s">
        <v>1103</v>
      </c>
      <c r="N1489" t="s">
        <v>321</v>
      </c>
    </row>
    <row r="1490" spans="1:14" x14ac:dyDescent="0.25">
      <c r="A1490">
        <v>258007392</v>
      </c>
      <c r="B1490" t="s">
        <v>7967</v>
      </c>
      <c r="C1490" t="s">
        <v>7968</v>
      </c>
      <c r="D1490">
        <v>25801001</v>
      </c>
      <c r="E1490">
        <v>1020201699924</v>
      </c>
      <c r="F1490" t="s">
        <v>8214</v>
      </c>
      <c r="G1490">
        <v>0</v>
      </c>
      <c r="H1490" t="s">
        <v>11025</v>
      </c>
      <c r="I1490" t="s">
        <v>10298</v>
      </c>
      <c r="J1490" t="s">
        <v>10360</v>
      </c>
      <c r="K1490" t="s">
        <v>8313</v>
      </c>
      <c r="L1490" t="s">
        <v>8315</v>
      </c>
      <c r="M1490" t="s">
        <v>7969</v>
      </c>
      <c r="N1490" t="s">
        <v>566</v>
      </c>
    </row>
    <row r="1491" spans="1:14" x14ac:dyDescent="0.25">
      <c r="A1491">
        <v>258007434</v>
      </c>
      <c r="B1491" t="s">
        <v>1092</v>
      </c>
      <c r="C1491" t="s">
        <v>1093</v>
      </c>
      <c r="D1491">
        <v>25801001</v>
      </c>
      <c r="E1491">
        <v>1020201700364</v>
      </c>
      <c r="F1491" t="s">
        <v>8214</v>
      </c>
      <c r="G1491">
        <v>0</v>
      </c>
      <c r="H1491" t="s">
        <v>11026</v>
      </c>
      <c r="I1491" t="s">
        <v>11021</v>
      </c>
      <c r="J1491" t="s">
        <v>11027</v>
      </c>
      <c r="K1491" t="s">
        <v>11021</v>
      </c>
      <c r="L1491" t="s">
        <v>8416</v>
      </c>
      <c r="M1491" t="s">
        <v>1094</v>
      </c>
      <c r="N1491" t="s">
        <v>321</v>
      </c>
    </row>
    <row r="1492" spans="1:14" x14ac:dyDescent="0.25">
      <c r="A1492">
        <v>258007441</v>
      </c>
      <c r="B1492" t="s">
        <v>1089</v>
      </c>
      <c r="C1492" t="s">
        <v>1090</v>
      </c>
      <c r="D1492">
        <v>25801001</v>
      </c>
      <c r="E1492">
        <v>1020201700353</v>
      </c>
      <c r="F1492" t="s">
        <v>8214</v>
      </c>
      <c r="G1492">
        <v>0</v>
      </c>
      <c r="H1492" t="s">
        <v>11028</v>
      </c>
      <c r="I1492" t="s">
        <v>10698</v>
      </c>
      <c r="J1492" t="s">
        <v>11027</v>
      </c>
      <c r="K1492" t="s">
        <v>8313</v>
      </c>
      <c r="L1492" t="s">
        <v>8315</v>
      </c>
      <c r="M1492" t="s">
        <v>1091</v>
      </c>
      <c r="N1492" t="s">
        <v>566</v>
      </c>
    </row>
    <row r="1493" spans="1:14" x14ac:dyDescent="0.25">
      <c r="A1493">
        <v>258007530</v>
      </c>
      <c r="B1493" t="s">
        <v>1074</v>
      </c>
      <c r="C1493" t="s">
        <v>1075</v>
      </c>
      <c r="D1493">
        <v>25801001</v>
      </c>
      <c r="E1493">
        <v>1020201700881</v>
      </c>
      <c r="F1493" t="s">
        <v>8214</v>
      </c>
      <c r="G1493">
        <v>0</v>
      </c>
      <c r="H1493" t="s">
        <v>11029</v>
      </c>
      <c r="I1493" t="s">
        <v>10698</v>
      </c>
      <c r="J1493" t="s">
        <v>11030</v>
      </c>
      <c r="K1493" t="s">
        <v>8313</v>
      </c>
      <c r="L1493" t="s">
        <v>8315</v>
      </c>
      <c r="M1493" t="s">
        <v>1076</v>
      </c>
      <c r="N1493" t="s">
        <v>321</v>
      </c>
    </row>
    <row r="1494" spans="1:14" x14ac:dyDescent="0.25">
      <c r="A1494">
        <v>258007554</v>
      </c>
      <c r="B1494" t="s">
        <v>1077</v>
      </c>
      <c r="C1494" t="s">
        <v>1078</v>
      </c>
      <c r="D1494">
        <v>25801001</v>
      </c>
      <c r="E1494">
        <v>1020201701706</v>
      </c>
      <c r="F1494" t="s">
        <v>8214</v>
      </c>
      <c r="G1494">
        <v>0</v>
      </c>
      <c r="H1494" t="s">
        <v>11031</v>
      </c>
      <c r="I1494" t="s">
        <v>9928</v>
      </c>
      <c r="J1494" t="s">
        <v>11032</v>
      </c>
      <c r="K1494" t="s">
        <v>8313</v>
      </c>
      <c r="L1494" t="s">
        <v>8315</v>
      </c>
      <c r="M1494" t="s">
        <v>1079</v>
      </c>
      <c r="N1494" t="s">
        <v>321</v>
      </c>
    </row>
    <row r="1495" spans="1:14" x14ac:dyDescent="0.25">
      <c r="A1495">
        <v>258007561</v>
      </c>
      <c r="B1495" t="s">
        <v>1134</v>
      </c>
      <c r="C1495" t="s">
        <v>1135</v>
      </c>
      <c r="D1495">
        <v>25801001</v>
      </c>
      <c r="E1495">
        <v>1020201700474</v>
      </c>
      <c r="F1495" t="s">
        <v>8214</v>
      </c>
      <c r="G1495">
        <v>0</v>
      </c>
      <c r="H1495" t="s">
        <v>11033</v>
      </c>
      <c r="I1495" t="s">
        <v>9822</v>
      </c>
      <c r="J1495" t="s">
        <v>11034</v>
      </c>
      <c r="K1495" t="s">
        <v>8313</v>
      </c>
      <c r="L1495" t="s">
        <v>8315</v>
      </c>
      <c r="M1495" t="s">
        <v>1136</v>
      </c>
      <c r="N1495" t="s">
        <v>321</v>
      </c>
    </row>
    <row r="1496" spans="1:14" x14ac:dyDescent="0.25">
      <c r="A1496">
        <v>258007603</v>
      </c>
      <c r="B1496" t="s">
        <v>1086</v>
      </c>
      <c r="C1496" t="s">
        <v>1087</v>
      </c>
      <c r="D1496">
        <v>25801001</v>
      </c>
      <c r="E1496">
        <v>1020201700496</v>
      </c>
      <c r="F1496" t="s">
        <v>8214</v>
      </c>
      <c r="G1496">
        <v>0</v>
      </c>
      <c r="H1496" t="s">
        <v>11035</v>
      </c>
      <c r="I1496" t="s">
        <v>9974</v>
      </c>
      <c r="J1496" t="s">
        <v>11036</v>
      </c>
      <c r="K1496" t="s">
        <v>8313</v>
      </c>
      <c r="L1496" t="s">
        <v>8315</v>
      </c>
      <c r="M1496" t="s">
        <v>1088</v>
      </c>
      <c r="N1496" t="s">
        <v>321</v>
      </c>
    </row>
    <row r="1497" spans="1:14" x14ac:dyDescent="0.25">
      <c r="A1497">
        <v>258007667</v>
      </c>
      <c r="B1497" t="s">
        <v>1083</v>
      </c>
      <c r="C1497" t="s">
        <v>1084</v>
      </c>
      <c r="D1497">
        <v>25801001</v>
      </c>
      <c r="E1497">
        <v>1020201700562</v>
      </c>
      <c r="F1497" t="s">
        <v>8214</v>
      </c>
      <c r="G1497">
        <v>0</v>
      </c>
      <c r="H1497" t="s">
        <v>11037</v>
      </c>
      <c r="I1497" t="s">
        <v>11038</v>
      </c>
      <c r="J1497" t="s">
        <v>10524</v>
      </c>
      <c r="K1497" t="s">
        <v>8313</v>
      </c>
      <c r="L1497" t="s">
        <v>8315</v>
      </c>
      <c r="M1497" t="s">
        <v>1085</v>
      </c>
      <c r="N1497" t="s">
        <v>566</v>
      </c>
    </row>
    <row r="1498" spans="1:14" x14ac:dyDescent="0.25">
      <c r="A1498">
        <v>258007843</v>
      </c>
      <c r="B1498" t="s">
        <v>1128</v>
      </c>
      <c r="C1498" t="s">
        <v>1129</v>
      </c>
      <c r="D1498">
        <v>25801001</v>
      </c>
      <c r="E1498">
        <v>1020201700089</v>
      </c>
      <c r="F1498" t="s">
        <v>8214</v>
      </c>
      <c r="G1498">
        <v>0</v>
      </c>
      <c r="H1498" t="s">
        <v>11039</v>
      </c>
      <c r="I1498" t="s">
        <v>11006</v>
      </c>
      <c r="J1498" t="s">
        <v>11040</v>
      </c>
      <c r="K1498" t="s">
        <v>8313</v>
      </c>
      <c r="L1498" t="s">
        <v>8315</v>
      </c>
      <c r="M1498" t="s">
        <v>1130</v>
      </c>
      <c r="N1498" t="s">
        <v>414</v>
      </c>
    </row>
    <row r="1499" spans="1:14" x14ac:dyDescent="0.25">
      <c r="A1499">
        <v>258009174</v>
      </c>
      <c r="B1499" t="s">
        <v>1071</v>
      </c>
      <c r="C1499" t="s">
        <v>1072</v>
      </c>
      <c r="D1499">
        <v>25801001</v>
      </c>
      <c r="E1499">
        <v>1030202520369</v>
      </c>
      <c r="F1499" t="s">
        <v>8214</v>
      </c>
      <c r="G1499">
        <v>0</v>
      </c>
      <c r="H1499" t="s">
        <v>11041</v>
      </c>
      <c r="I1499" t="s">
        <v>9974</v>
      </c>
      <c r="J1499" t="s">
        <v>9847</v>
      </c>
      <c r="K1499" t="s">
        <v>8313</v>
      </c>
      <c r="L1499" t="s">
        <v>8315</v>
      </c>
      <c r="M1499" t="s">
        <v>1073</v>
      </c>
      <c r="N1499" t="s">
        <v>321</v>
      </c>
    </row>
    <row r="1500" spans="1:14" x14ac:dyDescent="0.25">
      <c r="A1500">
        <v>258009449</v>
      </c>
      <c r="B1500" t="s">
        <v>1065</v>
      </c>
      <c r="C1500" t="s">
        <v>1066</v>
      </c>
      <c r="D1500">
        <v>25801001</v>
      </c>
      <c r="E1500">
        <v>1030202520710</v>
      </c>
      <c r="F1500" t="s">
        <v>8214</v>
      </c>
      <c r="G1500">
        <v>0</v>
      </c>
      <c r="H1500" t="s">
        <v>11042</v>
      </c>
      <c r="I1500" t="s">
        <v>11043</v>
      </c>
      <c r="J1500" t="s">
        <v>11044</v>
      </c>
      <c r="K1500" t="s">
        <v>8313</v>
      </c>
      <c r="L1500" t="s">
        <v>8315</v>
      </c>
      <c r="M1500" t="s">
        <v>1067</v>
      </c>
      <c r="N1500" t="s">
        <v>321</v>
      </c>
    </row>
    <row r="1501" spans="1:14" x14ac:dyDescent="0.25">
      <c r="A1501">
        <v>258010846</v>
      </c>
      <c r="B1501" t="s">
        <v>1118</v>
      </c>
      <c r="C1501" t="s">
        <v>1119</v>
      </c>
      <c r="D1501">
        <v>25801001</v>
      </c>
      <c r="E1501">
        <v>1060258001946</v>
      </c>
      <c r="F1501" t="s">
        <v>8214</v>
      </c>
      <c r="G1501">
        <v>0</v>
      </c>
      <c r="H1501" t="s">
        <v>11045</v>
      </c>
      <c r="I1501" t="s">
        <v>8510</v>
      </c>
      <c r="J1501" t="s">
        <v>11046</v>
      </c>
      <c r="K1501" t="s">
        <v>8313</v>
      </c>
      <c r="L1501" t="s">
        <v>8315</v>
      </c>
      <c r="M1501" t="s">
        <v>1120</v>
      </c>
      <c r="N1501" t="s">
        <v>1121</v>
      </c>
    </row>
    <row r="1502" spans="1:14" x14ac:dyDescent="0.25">
      <c r="A1502">
        <v>258013149</v>
      </c>
      <c r="B1502" t="s">
        <v>1080</v>
      </c>
      <c r="C1502" t="s">
        <v>1081</v>
      </c>
      <c r="D1502">
        <v>25801001</v>
      </c>
      <c r="E1502">
        <v>1100280029376</v>
      </c>
      <c r="F1502" t="s">
        <v>8214</v>
      </c>
      <c r="G1502">
        <v>0</v>
      </c>
      <c r="H1502" t="s">
        <v>11047</v>
      </c>
      <c r="I1502" t="s">
        <v>9736</v>
      </c>
      <c r="J1502" t="s">
        <v>11048</v>
      </c>
      <c r="K1502" t="s">
        <v>8313</v>
      </c>
      <c r="L1502" t="s">
        <v>8315</v>
      </c>
      <c r="M1502" t="s">
        <v>1082</v>
      </c>
      <c r="N1502" t="s">
        <v>414</v>
      </c>
    </row>
    <row r="1503" spans="1:14" x14ac:dyDescent="0.25">
      <c r="A1503">
        <v>258014431</v>
      </c>
      <c r="B1503" t="s">
        <v>1098</v>
      </c>
      <c r="C1503" t="s">
        <v>1099</v>
      </c>
      <c r="D1503">
        <v>25801001</v>
      </c>
      <c r="E1503">
        <v>1130280034301</v>
      </c>
      <c r="F1503" t="s">
        <v>8214</v>
      </c>
      <c r="G1503">
        <v>0</v>
      </c>
      <c r="H1503" t="s">
        <v>11049</v>
      </c>
      <c r="I1503" t="s">
        <v>11050</v>
      </c>
      <c r="J1503" t="s">
        <v>11051</v>
      </c>
      <c r="K1503" t="s">
        <v>8313</v>
      </c>
      <c r="L1503" t="s">
        <v>8315</v>
      </c>
      <c r="M1503" t="s">
        <v>1100</v>
      </c>
      <c r="N1503" t="s">
        <v>430</v>
      </c>
    </row>
    <row r="1504" spans="1:14" x14ac:dyDescent="0.25">
      <c r="A1504">
        <v>258954121</v>
      </c>
      <c r="B1504" t="s">
        <v>1110</v>
      </c>
      <c r="C1504" t="s">
        <v>1111</v>
      </c>
      <c r="D1504">
        <v>25801001</v>
      </c>
      <c r="E1504">
        <v>1200200066021</v>
      </c>
      <c r="F1504" t="s">
        <v>8214</v>
      </c>
      <c r="G1504">
        <v>0</v>
      </c>
      <c r="H1504" t="s">
        <v>11052</v>
      </c>
      <c r="I1504" t="s">
        <v>9496</v>
      </c>
      <c r="J1504" t="s">
        <v>11053</v>
      </c>
      <c r="K1504" t="s">
        <v>8313</v>
      </c>
      <c r="L1504" t="s">
        <v>8315</v>
      </c>
      <c r="M1504" t="s">
        <v>1112</v>
      </c>
      <c r="N1504" t="s">
        <v>414</v>
      </c>
    </row>
    <row r="1505" spans="1:14" x14ac:dyDescent="0.25">
      <c r="A1505">
        <v>258954587</v>
      </c>
      <c r="B1505" t="s">
        <v>11054</v>
      </c>
      <c r="C1505" t="s">
        <v>8198</v>
      </c>
      <c r="D1505">
        <v>25801001</v>
      </c>
      <c r="E1505">
        <v>1210200038542</v>
      </c>
      <c r="F1505" t="s">
        <v>8214</v>
      </c>
      <c r="G1505">
        <v>1</v>
      </c>
      <c r="H1505" t="s">
        <v>11055</v>
      </c>
      <c r="I1505" t="s">
        <v>11056</v>
      </c>
      <c r="J1505" t="s">
        <v>11021</v>
      </c>
      <c r="K1505" t="s">
        <v>8313</v>
      </c>
      <c r="L1505" t="s">
        <v>8315</v>
      </c>
      <c r="M1505" t="s">
        <v>1094</v>
      </c>
      <c r="N1505" t="s">
        <v>321</v>
      </c>
    </row>
    <row r="1506" spans="1:14" x14ac:dyDescent="0.25">
      <c r="A1506">
        <v>259000671</v>
      </c>
      <c r="B1506" t="s">
        <v>1262</v>
      </c>
      <c r="C1506" t="s">
        <v>1099</v>
      </c>
      <c r="D1506">
        <v>25901001</v>
      </c>
      <c r="E1506">
        <v>1020201730669</v>
      </c>
      <c r="F1506" t="s">
        <v>8214</v>
      </c>
      <c r="G1506">
        <v>0</v>
      </c>
      <c r="H1506" t="s">
        <v>11057</v>
      </c>
      <c r="I1506" t="s">
        <v>9928</v>
      </c>
      <c r="J1506" t="s">
        <v>10975</v>
      </c>
      <c r="K1506" t="s">
        <v>8313</v>
      </c>
      <c r="L1506" t="s">
        <v>8315</v>
      </c>
      <c r="M1506" t="s">
        <v>1263</v>
      </c>
      <c r="N1506" t="s">
        <v>430</v>
      </c>
    </row>
    <row r="1507" spans="1:14" x14ac:dyDescent="0.25">
      <c r="A1507">
        <v>259004524</v>
      </c>
      <c r="B1507" t="s">
        <v>1312</v>
      </c>
      <c r="C1507" t="s">
        <v>1313</v>
      </c>
      <c r="D1507">
        <v>25901001</v>
      </c>
      <c r="E1507">
        <v>1020201728250</v>
      </c>
      <c r="F1507" t="s">
        <v>8214</v>
      </c>
      <c r="G1507">
        <v>0</v>
      </c>
      <c r="H1507" t="s">
        <v>11058</v>
      </c>
      <c r="I1507" t="s">
        <v>11059</v>
      </c>
      <c r="J1507" t="s">
        <v>8814</v>
      </c>
      <c r="K1507" t="s">
        <v>8313</v>
      </c>
      <c r="L1507" t="s">
        <v>8315</v>
      </c>
      <c r="M1507" t="s">
        <v>1314</v>
      </c>
      <c r="N1507" t="s">
        <v>321</v>
      </c>
    </row>
    <row r="1508" spans="1:14" x14ac:dyDescent="0.25">
      <c r="A1508">
        <v>259004563</v>
      </c>
      <c r="B1508" t="s">
        <v>1244</v>
      </c>
      <c r="C1508" t="s">
        <v>1245</v>
      </c>
      <c r="D1508">
        <v>25901001</v>
      </c>
      <c r="E1508">
        <v>1020201731285</v>
      </c>
      <c r="F1508" t="s">
        <v>8214</v>
      </c>
      <c r="G1508">
        <v>1</v>
      </c>
      <c r="H1508" t="s">
        <v>11060</v>
      </c>
      <c r="I1508" t="s">
        <v>8983</v>
      </c>
      <c r="J1508" t="s">
        <v>11061</v>
      </c>
      <c r="K1508" t="s">
        <v>8313</v>
      </c>
      <c r="L1508" t="s">
        <v>8315</v>
      </c>
      <c r="M1508" t="s">
        <v>1246</v>
      </c>
      <c r="N1508" t="s">
        <v>321</v>
      </c>
    </row>
    <row r="1509" spans="1:14" x14ac:dyDescent="0.25">
      <c r="A1509">
        <v>259004570</v>
      </c>
      <c r="B1509" t="s">
        <v>1279</v>
      </c>
      <c r="C1509" t="s">
        <v>1280</v>
      </c>
      <c r="D1509">
        <v>25901001</v>
      </c>
      <c r="E1509">
        <v>1020201730317</v>
      </c>
      <c r="F1509" t="s">
        <v>8214</v>
      </c>
      <c r="G1509">
        <v>0</v>
      </c>
      <c r="H1509" t="s">
        <v>11062</v>
      </c>
      <c r="I1509" t="s">
        <v>10049</v>
      </c>
      <c r="J1509" t="s">
        <v>11061</v>
      </c>
      <c r="K1509" t="s">
        <v>8313</v>
      </c>
      <c r="L1509" t="s">
        <v>8315</v>
      </c>
      <c r="M1509" t="s">
        <v>1281</v>
      </c>
      <c r="N1509" t="s">
        <v>321</v>
      </c>
    </row>
    <row r="1510" spans="1:14" x14ac:dyDescent="0.25">
      <c r="A1510">
        <v>259004612</v>
      </c>
      <c r="B1510" t="s">
        <v>1259</v>
      </c>
      <c r="C1510" t="s">
        <v>1260</v>
      </c>
      <c r="D1510">
        <v>25901001</v>
      </c>
      <c r="E1510">
        <v>1020201730801</v>
      </c>
      <c r="F1510" t="s">
        <v>8214</v>
      </c>
      <c r="G1510">
        <v>0</v>
      </c>
      <c r="H1510" t="s">
        <v>11063</v>
      </c>
      <c r="I1510" t="s">
        <v>11064</v>
      </c>
      <c r="J1510" t="s">
        <v>11061</v>
      </c>
      <c r="K1510" t="s">
        <v>8313</v>
      </c>
      <c r="L1510" t="s">
        <v>8315</v>
      </c>
      <c r="M1510" t="s">
        <v>1261</v>
      </c>
      <c r="N1510" t="s">
        <v>321</v>
      </c>
    </row>
    <row r="1511" spans="1:14" x14ac:dyDescent="0.25">
      <c r="A1511">
        <v>259004637</v>
      </c>
      <c r="B1511" t="s">
        <v>1250</v>
      </c>
      <c r="C1511" t="s">
        <v>1251</v>
      </c>
      <c r="D1511">
        <v>25901001</v>
      </c>
      <c r="E1511">
        <v>1020201729382</v>
      </c>
      <c r="F1511" t="s">
        <v>8214</v>
      </c>
      <c r="G1511">
        <v>0</v>
      </c>
      <c r="H1511" t="s">
        <v>11065</v>
      </c>
      <c r="I1511" t="s">
        <v>8921</v>
      </c>
      <c r="J1511" t="s">
        <v>11066</v>
      </c>
      <c r="K1511" t="s">
        <v>8313</v>
      </c>
      <c r="L1511" t="s">
        <v>8315</v>
      </c>
      <c r="M1511" t="s">
        <v>1252</v>
      </c>
      <c r="N1511" t="s">
        <v>549</v>
      </c>
    </row>
    <row r="1512" spans="1:14" x14ac:dyDescent="0.25">
      <c r="A1512">
        <v>259004651</v>
      </c>
      <c r="B1512" t="s">
        <v>1241</v>
      </c>
      <c r="C1512" t="s">
        <v>1242</v>
      </c>
      <c r="D1512">
        <v>25901001</v>
      </c>
      <c r="E1512">
        <v>1020201730977</v>
      </c>
      <c r="F1512" t="s">
        <v>8214</v>
      </c>
      <c r="G1512">
        <v>0</v>
      </c>
      <c r="H1512" t="s">
        <v>11067</v>
      </c>
      <c r="I1512" t="s">
        <v>9861</v>
      </c>
      <c r="J1512" t="s">
        <v>11066</v>
      </c>
      <c r="K1512" t="s">
        <v>8313</v>
      </c>
      <c r="L1512" t="s">
        <v>8315</v>
      </c>
      <c r="M1512" t="s">
        <v>1243</v>
      </c>
      <c r="N1512" t="s">
        <v>549</v>
      </c>
    </row>
    <row r="1513" spans="1:14" x14ac:dyDescent="0.25">
      <c r="A1513">
        <v>259004669</v>
      </c>
      <c r="B1513" t="s">
        <v>1332</v>
      </c>
      <c r="C1513" t="s">
        <v>1333</v>
      </c>
      <c r="D1513">
        <v>25901001</v>
      </c>
      <c r="E1513">
        <v>1020201729745</v>
      </c>
      <c r="F1513" t="s">
        <v>8214</v>
      </c>
      <c r="G1513">
        <v>2</v>
      </c>
      <c r="H1513" t="s">
        <v>11068</v>
      </c>
      <c r="I1513" t="s">
        <v>10661</v>
      </c>
      <c r="J1513" t="s">
        <v>8814</v>
      </c>
      <c r="K1513" t="s">
        <v>8313</v>
      </c>
      <c r="L1513" t="s">
        <v>8315</v>
      </c>
      <c r="M1513" t="s">
        <v>1334</v>
      </c>
      <c r="N1513" t="s">
        <v>321</v>
      </c>
    </row>
    <row r="1514" spans="1:14" x14ac:dyDescent="0.25">
      <c r="A1514">
        <v>259004690</v>
      </c>
      <c r="B1514" t="s">
        <v>1247</v>
      </c>
      <c r="C1514" t="s">
        <v>1248</v>
      </c>
      <c r="D1514">
        <v>25901001</v>
      </c>
      <c r="E1514">
        <v>1020201729371</v>
      </c>
      <c r="F1514" t="s">
        <v>8214</v>
      </c>
      <c r="G1514">
        <v>1</v>
      </c>
      <c r="H1514" t="s">
        <v>11069</v>
      </c>
      <c r="I1514" t="s">
        <v>9388</v>
      </c>
      <c r="J1514" t="s">
        <v>11070</v>
      </c>
      <c r="K1514" t="s">
        <v>8313</v>
      </c>
      <c r="L1514" t="s">
        <v>8315</v>
      </c>
      <c r="M1514" t="s">
        <v>1249</v>
      </c>
      <c r="N1514" t="s">
        <v>321</v>
      </c>
    </row>
    <row r="1515" spans="1:14" x14ac:dyDescent="0.25">
      <c r="A1515">
        <v>259004700</v>
      </c>
      <c r="B1515" t="s">
        <v>1288</v>
      </c>
      <c r="C1515" t="s">
        <v>1289</v>
      </c>
      <c r="D1515">
        <v>25901001</v>
      </c>
      <c r="E1515">
        <v>1020201729712</v>
      </c>
      <c r="F1515" t="s">
        <v>8214</v>
      </c>
      <c r="G1515">
        <v>0</v>
      </c>
      <c r="H1515" t="s">
        <v>11071</v>
      </c>
      <c r="I1515" t="s">
        <v>11072</v>
      </c>
      <c r="J1515" t="s">
        <v>11066</v>
      </c>
      <c r="K1515" t="s">
        <v>11072</v>
      </c>
      <c r="L1515" t="s">
        <v>8416</v>
      </c>
      <c r="M1515" t="s">
        <v>1290</v>
      </c>
      <c r="N1515" t="s">
        <v>549</v>
      </c>
    </row>
    <row r="1516" spans="1:14" x14ac:dyDescent="0.25">
      <c r="A1516">
        <v>259004725</v>
      </c>
      <c r="B1516" t="s">
        <v>1273</v>
      </c>
      <c r="C1516" t="s">
        <v>1274</v>
      </c>
      <c r="D1516">
        <v>25901001</v>
      </c>
      <c r="E1516">
        <v>1020201729195</v>
      </c>
      <c r="F1516" t="s">
        <v>8214</v>
      </c>
      <c r="G1516">
        <v>0</v>
      </c>
      <c r="H1516" t="s">
        <v>11073</v>
      </c>
      <c r="I1516" t="s">
        <v>11074</v>
      </c>
      <c r="J1516" t="s">
        <v>11061</v>
      </c>
      <c r="K1516" t="s">
        <v>8313</v>
      </c>
      <c r="L1516" t="s">
        <v>8315</v>
      </c>
      <c r="M1516" t="s">
        <v>1275</v>
      </c>
      <c r="N1516" t="s">
        <v>321</v>
      </c>
    </row>
    <row r="1517" spans="1:14" x14ac:dyDescent="0.25">
      <c r="A1517">
        <v>259004732</v>
      </c>
      <c r="B1517" t="s">
        <v>1285</v>
      </c>
      <c r="C1517" t="s">
        <v>1286</v>
      </c>
      <c r="D1517">
        <v>25901001</v>
      </c>
      <c r="E1517">
        <v>1020201731274</v>
      </c>
      <c r="F1517" t="s">
        <v>8214</v>
      </c>
      <c r="G1517">
        <v>0</v>
      </c>
      <c r="H1517" t="s">
        <v>11075</v>
      </c>
      <c r="I1517" t="s">
        <v>9819</v>
      </c>
      <c r="J1517" t="s">
        <v>11066</v>
      </c>
      <c r="K1517" t="s">
        <v>8313</v>
      </c>
      <c r="L1517" t="s">
        <v>8315</v>
      </c>
      <c r="M1517" t="s">
        <v>1287</v>
      </c>
      <c r="N1517" t="s">
        <v>414</v>
      </c>
    </row>
    <row r="1518" spans="1:14" x14ac:dyDescent="0.25">
      <c r="A1518">
        <v>259004740</v>
      </c>
      <c r="B1518" t="s">
        <v>1253</v>
      </c>
      <c r="C1518" t="s">
        <v>1254</v>
      </c>
      <c r="D1518">
        <v>25901001</v>
      </c>
      <c r="E1518">
        <v>1020201729393</v>
      </c>
      <c r="F1518" t="s">
        <v>8214</v>
      </c>
      <c r="G1518">
        <v>0</v>
      </c>
      <c r="H1518" t="s">
        <v>11076</v>
      </c>
      <c r="I1518" t="s">
        <v>11077</v>
      </c>
      <c r="J1518" t="s">
        <v>11078</v>
      </c>
      <c r="K1518" t="s">
        <v>8313</v>
      </c>
      <c r="L1518" t="s">
        <v>8315</v>
      </c>
      <c r="M1518" t="s">
        <v>1255</v>
      </c>
      <c r="N1518" t="s">
        <v>414</v>
      </c>
    </row>
    <row r="1519" spans="1:14" x14ac:dyDescent="0.25">
      <c r="A1519">
        <v>259004757</v>
      </c>
      <c r="B1519" t="s">
        <v>1267</v>
      </c>
      <c r="C1519" t="s">
        <v>1268</v>
      </c>
      <c r="D1519">
        <v>25901001</v>
      </c>
      <c r="E1519">
        <v>1030202228275</v>
      </c>
      <c r="F1519" t="s">
        <v>8214</v>
      </c>
      <c r="G1519">
        <v>0</v>
      </c>
      <c r="H1519" t="s">
        <v>11079</v>
      </c>
      <c r="I1519" t="s">
        <v>11080</v>
      </c>
      <c r="J1519" t="s">
        <v>11061</v>
      </c>
      <c r="K1519" t="s">
        <v>8313</v>
      </c>
      <c r="L1519" t="s">
        <v>8315</v>
      </c>
      <c r="M1519" t="s">
        <v>1269</v>
      </c>
      <c r="N1519" t="s">
        <v>549</v>
      </c>
    </row>
    <row r="1520" spans="1:14" x14ac:dyDescent="0.25">
      <c r="A1520">
        <v>259004796</v>
      </c>
      <c r="B1520" t="s">
        <v>1326</v>
      </c>
      <c r="C1520" t="s">
        <v>1327</v>
      </c>
      <c r="D1520">
        <v>25901001</v>
      </c>
      <c r="E1520">
        <v>1030202228803</v>
      </c>
      <c r="F1520" t="s">
        <v>8214</v>
      </c>
      <c r="G1520">
        <v>0</v>
      </c>
      <c r="H1520" t="s">
        <v>11081</v>
      </c>
      <c r="I1520" t="s">
        <v>11082</v>
      </c>
      <c r="J1520" t="s">
        <v>10828</v>
      </c>
      <c r="K1520" t="s">
        <v>8313</v>
      </c>
      <c r="L1520" t="s">
        <v>8315</v>
      </c>
      <c r="M1520" t="s">
        <v>1328</v>
      </c>
      <c r="N1520" t="s">
        <v>700</v>
      </c>
    </row>
    <row r="1521" spans="1:14" x14ac:dyDescent="0.25">
      <c r="A1521">
        <v>259004806</v>
      </c>
      <c r="B1521" t="s">
        <v>1335</v>
      </c>
      <c r="C1521" t="s">
        <v>1336</v>
      </c>
      <c r="D1521">
        <v>25901001</v>
      </c>
      <c r="E1521">
        <v>1020201731043</v>
      </c>
      <c r="F1521" t="s">
        <v>8214</v>
      </c>
      <c r="G1521">
        <v>0</v>
      </c>
      <c r="H1521" t="s">
        <v>11083</v>
      </c>
      <c r="I1521" t="s">
        <v>11084</v>
      </c>
      <c r="J1521" t="s">
        <v>8932</v>
      </c>
      <c r="K1521" t="s">
        <v>8313</v>
      </c>
      <c r="L1521" t="s">
        <v>8315</v>
      </c>
      <c r="M1521" t="s">
        <v>1337</v>
      </c>
      <c r="N1521" t="s">
        <v>321</v>
      </c>
    </row>
    <row r="1522" spans="1:14" x14ac:dyDescent="0.25">
      <c r="A1522">
        <v>259004845</v>
      </c>
      <c r="B1522" t="s">
        <v>1341</v>
      </c>
      <c r="C1522" t="s">
        <v>1342</v>
      </c>
      <c r="D1522">
        <v>25901001</v>
      </c>
      <c r="E1522">
        <v>1020201730988</v>
      </c>
      <c r="F1522" t="s">
        <v>8214</v>
      </c>
      <c r="G1522">
        <v>0</v>
      </c>
      <c r="H1522" t="s">
        <v>11085</v>
      </c>
      <c r="I1522" t="s">
        <v>11086</v>
      </c>
      <c r="J1522" t="s">
        <v>8932</v>
      </c>
      <c r="K1522" t="s">
        <v>8313</v>
      </c>
      <c r="L1522" t="s">
        <v>8315</v>
      </c>
      <c r="M1522" t="s">
        <v>1343</v>
      </c>
      <c r="N1522" t="s">
        <v>321</v>
      </c>
    </row>
    <row r="1523" spans="1:14" x14ac:dyDescent="0.25">
      <c r="A1523">
        <v>259004852</v>
      </c>
      <c r="B1523" t="s">
        <v>1338</v>
      </c>
      <c r="C1523" t="s">
        <v>1339</v>
      </c>
      <c r="D1523">
        <v>25901001</v>
      </c>
      <c r="E1523">
        <v>1020201730999</v>
      </c>
      <c r="F1523" t="s">
        <v>8214</v>
      </c>
      <c r="G1523">
        <v>0</v>
      </c>
      <c r="H1523" t="s">
        <v>11087</v>
      </c>
      <c r="I1523" t="s">
        <v>11088</v>
      </c>
      <c r="J1523" t="s">
        <v>8814</v>
      </c>
      <c r="K1523" t="s">
        <v>8313</v>
      </c>
      <c r="L1523" t="s">
        <v>8315</v>
      </c>
      <c r="M1523" t="s">
        <v>1340</v>
      </c>
      <c r="N1523" t="s">
        <v>566</v>
      </c>
    </row>
    <row r="1524" spans="1:14" x14ac:dyDescent="0.25">
      <c r="A1524">
        <v>259004860</v>
      </c>
      <c r="B1524" t="s">
        <v>1270</v>
      </c>
      <c r="C1524" t="s">
        <v>1271</v>
      </c>
      <c r="D1524">
        <v>25901001</v>
      </c>
      <c r="E1524">
        <v>1020201729668</v>
      </c>
      <c r="F1524" t="s">
        <v>8214</v>
      </c>
      <c r="G1524">
        <v>0</v>
      </c>
      <c r="H1524" t="s">
        <v>11089</v>
      </c>
      <c r="I1524" t="s">
        <v>9928</v>
      </c>
      <c r="J1524" t="s">
        <v>11090</v>
      </c>
      <c r="K1524" t="s">
        <v>8313</v>
      </c>
      <c r="L1524" t="s">
        <v>8315</v>
      </c>
      <c r="M1524" t="s">
        <v>1272</v>
      </c>
      <c r="N1524" t="s">
        <v>321</v>
      </c>
    </row>
    <row r="1525" spans="1:14" x14ac:dyDescent="0.25">
      <c r="A1525">
        <v>259004891</v>
      </c>
      <c r="B1525" t="s">
        <v>1315</v>
      </c>
      <c r="C1525" t="s">
        <v>1316</v>
      </c>
      <c r="D1525">
        <v>25901001</v>
      </c>
      <c r="E1525">
        <v>1020201731054</v>
      </c>
      <c r="F1525" t="s">
        <v>8214</v>
      </c>
      <c r="G1525">
        <v>0</v>
      </c>
      <c r="H1525" t="s">
        <v>11091</v>
      </c>
      <c r="I1525" t="s">
        <v>8464</v>
      </c>
      <c r="J1525" t="s">
        <v>8814</v>
      </c>
      <c r="K1525" t="s">
        <v>8464</v>
      </c>
      <c r="L1525" t="s">
        <v>8416</v>
      </c>
      <c r="M1525" t="s">
        <v>1317</v>
      </c>
      <c r="N1525" t="s">
        <v>321</v>
      </c>
    </row>
    <row r="1526" spans="1:14" x14ac:dyDescent="0.25">
      <c r="A1526">
        <v>259004901</v>
      </c>
      <c r="B1526" t="s">
        <v>1318</v>
      </c>
      <c r="C1526" t="s">
        <v>1319</v>
      </c>
      <c r="D1526">
        <v>25901001</v>
      </c>
      <c r="E1526">
        <v>1020201729734</v>
      </c>
      <c r="F1526" t="s">
        <v>8214</v>
      </c>
      <c r="G1526">
        <v>1</v>
      </c>
      <c r="H1526" t="s">
        <v>11092</v>
      </c>
      <c r="I1526" t="s">
        <v>8701</v>
      </c>
      <c r="J1526" t="s">
        <v>8814</v>
      </c>
      <c r="K1526" t="s">
        <v>8313</v>
      </c>
      <c r="L1526" t="s">
        <v>8315</v>
      </c>
      <c r="M1526" t="s">
        <v>1320</v>
      </c>
      <c r="N1526" t="s">
        <v>321</v>
      </c>
    </row>
    <row r="1527" spans="1:14" x14ac:dyDescent="0.25">
      <c r="A1527">
        <v>259004958</v>
      </c>
      <c r="B1527" t="s">
        <v>1306</v>
      </c>
      <c r="C1527" t="s">
        <v>1307</v>
      </c>
      <c r="D1527">
        <v>25901001</v>
      </c>
      <c r="E1527">
        <v>1030202228253</v>
      </c>
      <c r="F1527" t="s">
        <v>8214</v>
      </c>
      <c r="G1527">
        <v>1</v>
      </c>
      <c r="H1527" t="s">
        <v>11093</v>
      </c>
      <c r="I1527" t="s">
        <v>11094</v>
      </c>
      <c r="J1527" t="s">
        <v>8814</v>
      </c>
      <c r="K1527" t="s">
        <v>8313</v>
      </c>
      <c r="L1527" t="s">
        <v>8315</v>
      </c>
      <c r="M1527" t="s">
        <v>1308</v>
      </c>
      <c r="N1527" t="s">
        <v>321</v>
      </c>
    </row>
    <row r="1528" spans="1:14" x14ac:dyDescent="0.25">
      <c r="A1528">
        <v>259004972</v>
      </c>
      <c r="B1528" t="s">
        <v>1309</v>
      </c>
      <c r="C1528" t="s">
        <v>1310</v>
      </c>
      <c r="D1528">
        <v>25901001</v>
      </c>
      <c r="E1528">
        <v>1030202228242</v>
      </c>
      <c r="F1528" t="s">
        <v>8214</v>
      </c>
      <c r="G1528">
        <v>0</v>
      </c>
      <c r="H1528" t="s">
        <v>11095</v>
      </c>
      <c r="I1528" t="s">
        <v>9983</v>
      </c>
      <c r="J1528" t="s">
        <v>8942</v>
      </c>
      <c r="K1528" t="s">
        <v>8313</v>
      </c>
      <c r="L1528" t="s">
        <v>8315</v>
      </c>
      <c r="M1528" t="s">
        <v>1311</v>
      </c>
      <c r="N1528" t="s">
        <v>414</v>
      </c>
    </row>
    <row r="1529" spans="1:14" x14ac:dyDescent="0.25">
      <c r="A1529">
        <v>259005013</v>
      </c>
      <c r="B1529" t="s">
        <v>1321</v>
      </c>
      <c r="C1529" t="s">
        <v>1322</v>
      </c>
      <c r="D1529">
        <v>25901001</v>
      </c>
      <c r="E1529">
        <v>1020201731021</v>
      </c>
      <c r="F1529" t="s">
        <v>8214</v>
      </c>
      <c r="G1529">
        <v>0</v>
      </c>
      <c r="H1529" t="s">
        <v>11096</v>
      </c>
      <c r="I1529" t="s">
        <v>8491</v>
      </c>
      <c r="J1529" t="s">
        <v>8814</v>
      </c>
      <c r="K1529" t="s">
        <v>8313</v>
      </c>
      <c r="L1529" t="s">
        <v>8315</v>
      </c>
      <c r="M1529" t="s">
        <v>11097</v>
      </c>
      <c r="N1529" t="s">
        <v>321</v>
      </c>
    </row>
    <row r="1530" spans="1:14" x14ac:dyDescent="0.25">
      <c r="A1530">
        <v>259005045</v>
      </c>
      <c r="B1530" t="s">
        <v>1291</v>
      </c>
      <c r="C1530" t="s">
        <v>1292</v>
      </c>
      <c r="D1530">
        <v>25901001</v>
      </c>
      <c r="E1530">
        <v>1020201731000</v>
      </c>
      <c r="F1530" t="s">
        <v>8214</v>
      </c>
      <c r="G1530">
        <v>0</v>
      </c>
      <c r="H1530" t="s">
        <v>11098</v>
      </c>
      <c r="I1530" t="s">
        <v>9236</v>
      </c>
      <c r="J1530" t="s">
        <v>11099</v>
      </c>
      <c r="K1530" t="s">
        <v>8313</v>
      </c>
      <c r="L1530" t="s">
        <v>8315</v>
      </c>
      <c r="M1530" t="s">
        <v>1293</v>
      </c>
      <c r="N1530" t="s">
        <v>321</v>
      </c>
    </row>
    <row r="1531" spans="1:14" x14ac:dyDescent="0.25">
      <c r="A1531">
        <v>259005052</v>
      </c>
      <c r="B1531" t="s">
        <v>1294</v>
      </c>
      <c r="C1531" t="s">
        <v>1295</v>
      </c>
      <c r="D1531">
        <v>25901001</v>
      </c>
      <c r="E1531">
        <v>1020201730944</v>
      </c>
      <c r="F1531" t="s">
        <v>8214</v>
      </c>
      <c r="G1531">
        <v>0</v>
      </c>
      <c r="H1531" t="s">
        <v>11100</v>
      </c>
      <c r="I1531" t="s">
        <v>8701</v>
      </c>
      <c r="J1531" t="s">
        <v>8814</v>
      </c>
      <c r="K1531" t="s">
        <v>8313</v>
      </c>
      <c r="L1531" t="s">
        <v>8315</v>
      </c>
      <c r="M1531" t="s">
        <v>1296</v>
      </c>
      <c r="N1531" t="s">
        <v>321</v>
      </c>
    </row>
    <row r="1532" spans="1:14" x14ac:dyDescent="0.25">
      <c r="A1532">
        <v>259005091</v>
      </c>
      <c r="B1532" t="s">
        <v>1297</v>
      </c>
      <c r="C1532" t="s">
        <v>1298</v>
      </c>
      <c r="D1532">
        <v>25901001</v>
      </c>
      <c r="E1532">
        <v>1020201729602</v>
      </c>
      <c r="F1532" t="s">
        <v>8214</v>
      </c>
      <c r="G1532">
        <v>0</v>
      </c>
      <c r="H1532" t="s">
        <v>11101</v>
      </c>
      <c r="I1532" t="s">
        <v>9587</v>
      </c>
      <c r="J1532" t="s">
        <v>11061</v>
      </c>
      <c r="K1532" t="s">
        <v>8313</v>
      </c>
      <c r="L1532" t="s">
        <v>8315</v>
      </c>
      <c r="M1532" t="s">
        <v>1299</v>
      </c>
      <c r="N1532" t="s">
        <v>321</v>
      </c>
    </row>
    <row r="1533" spans="1:14" x14ac:dyDescent="0.25">
      <c r="A1533">
        <v>259005101</v>
      </c>
      <c r="B1533" t="s">
        <v>1329</v>
      </c>
      <c r="C1533" t="s">
        <v>1330</v>
      </c>
      <c r="D1533">
        <v>25901001</v>
      </c>
      <c r="E1533">
        <v>1020201731065</v>
      </c>
      <c r="F1533" t="s">
        <v>8214</v>
      </c>
      <c r="G1533">
        <v>0</v>
      </c>
      <c r="H1533" t="s">
        <v>11102</v>
      </c>
      <c r="I1533" t="s">
        <v>8701</v>
      </c>
      <c r="J1533" t="s">
        <v>8814</v>
      </c>
      <c r="K1533" t="s">
        <v>8313</v>
      </c>
      <c r="L1533" t="s">
        <v>8315</v>
      </c>
      <c r="M1533" t="s">
        <v>1331</v>
      </c>
      <c r="N1533" t="s">
        <v>321</v>
      </c>
    </row>
    <row r="1534" spans="1:14" x14ac:dyDescent="0.25">
      <c r="A1534">
        <v>259005165</v>
      </c>
      <c r="B1534" t="s">
        <v>1300</v>
      </c>
      <c r="C1534" t="s">
        <v>1301</v>
      </c>
      <c r="D1534">
        <v>25901001</v>
      </c>
      <c r="E1534">
        <v>1020201731010</v>
      </c>
      <c r="F1534" t="s">
        <v>8214</v>
      </c>
      <c r="G1534">
        <v>0</v>
      </c>
      <c r="H1534" t="s">
        <v>11103</v>
      </c>
      <c r="I1534" t="s">
        <v>9702</v>
      </c>
      <c r="J1534" t="s">
        <v>11099</v>
      </c>
      <c r="K1534" t="s">
        <v>8313</v>
      </c>
      <c r="L1534" t="s">
        <v>8315</v>
      </c>
      <c r="M1534" t="s">
        <v>1302</v>
      </c>
      <c r="N1534" t="s">
        <v>321</v>
      </c>
    </row>
    <row r="1535" spans="1:14" x14ac:dyDescent="0.25">
      <c r="A1535">
        <v>259005207</v>
      </c>
      <c r="B1535" t="s">
        <v>1256</v>
      </c>
      <c r="C1535" t="s">
        <v>1257</v>
      </c>
      <c r="D1535">
        <v>25901001</v>
      </c>
      <c r="E1535">
        <v>1030202228297</v>
      </c>
      <c r="F1535" t="s">
        <v>8214</v>
      </c>
      <c r="G1535">
        <v>0</v>
      </c>
      <c r="H1535" t="s">
        <v>11104</v>
      </c>
      <c r="I1535" t="s">
        <v>8900</v>
      </c>
      <c r="J1535" t="s">
        <v>11105</v>
      </c>
      <c r="K1535" t="s">
        <v>8313</v>
      </c>
      <c r="L1535" t="s">
        <v>8315</v>
      </c>
      <c r="M1535" t="s">
        <v>1258</v>
      </c>
      <c r="N1535" t="s">
        <v>321</v>
      </c>
    </row>
    <row r="1536" spans="1:14" x14ac:dyDescent="0.25">
      <c r="A1536">
        <v>259005302</v>
      </c>
      <c r="B1536" t="s">
        <v>1323</v>
      </c>
      <c r="C1536" t="s">
        <v>1324</v>
      </c>
      <c r="D1536">
        <v>25901001</v>
      </c>
      <c r="E1536">
        <v>1030202229573</v>
      </c>
      <c r="F1536" t="s">
        <v>8214</v>
      </c>
      <c r="G1536">
        <v>0</v>
      </c>
      <c r="H1536" t="s">
        <v>11106</v>
      </c>
      <c r="I1536" t="s">
        <v>10873</v>
      </c>
      <c r="J1536" t="s">
        <v>8814</v>
      </c>
      <c r="K1536" t="s">
        <v>8313</v>
      </c>
      <c r="L1536" t="s">
        <v>8315</v>
      </c>
      <c r="M1536" t="s">
        <v>1325</v>
      </c>
      <c r="N1536" t="s">
        <v>321</v>
      </c>
    </row>
    <row r="1537" spans="1:14" x14ac:dyDescent="0.25">
      <c r="A1537">
        <v>259005849</v>
      </c>
      <c r="B1537" t="s">
        <v>1264</v>
      </c>
      <c r="C1537" t="s">
        <v>1265</v>
      </c>
      <c r="D1537">
        <v>25901001</v>
      </c>
      <c r="E1537">
        <v>1030202229199</v>
      </c>
      <c r="F1537" t="s">
        <v>8214</v>
      </c>
      <c r="G1537">
        <v>0</v>
      </c>
      <c r="H1537" t="s">
        <v>11107</v>
      </c>
      <c r="I1537" t="s">
        <v>10137</v>
      </c>
      <c r="J1537" t="s">
        <v>11108</v>
      </c>
      <c r="K1537" t="s">
        <v>8313</v>
      </c>
      <c r="L1537" t="s">
        <v>8315</v>
      </c>
      <c r="M1537" t="s">
        <v>1266</v>
      </c>
      <c r="N1537" t="s">
        <v>414</v>
      </c>
    </row>
    <row r="1538" spans="1:14" x14ac:dyDescent="0.25">
      <c r="A1538">
        <v>259009057</v>
      </c>
      <c r="B1538" t="s">
        <v>1282</v>
      </c>
      <c r="C1538" t="s">
        <v>1283</v>
      </c>
      <c r="D1538">
        <v>25901001</v>
      </c>
      <c r="E1538">
        <v>1060259009667</v>
      </c>
      <c r="F1538" t="s">
        <v>8214</v>
      </c>
      <c r="G1538">
        <v>0</v>
      </c>
      <c r="H1538" t="s">
        <v>11109</v>
      </c>
      <c r="I1538" t="s">
        <v>8643</v>
      </c>
      <c r="J1538" t="s">
        <v>11110</v>
      </c>
      <c r="K1538" t="s">
        <v>8313</v>
      </c>
      <c r="L1538" t="s">
        <v>8315</v>
      </c>
      <c r="M1538" t="s">
        <v>1284</v>
      </c>
      <c r="N1538" t="s">
        <v>321</v>
      </c>
    </row>
    <row r="1539" spans="1:14" x14ac:dyDescent="0.25">
      <c r="A1539">
        <v>259012028</v>
      </c>
      <c r="B1539" t="s">
        <v>1303</v>
      </c>
      <c r="C1539" t="s">
        <v>1304</v>
      </c>
      <c r="D1539">
        <v>25901001</v>
      </c>
      <c r="E1539">
        <v>1150280067552</v>
      </c>
      <c r="F1539" t="s">
        <v>8214</v>
      </c>
      <c r="G1539">
        <v>0</v>
      </c>
      <c r="H1539" t="s">
        <v>11111</v>
      </c>
      <c r="I1539" t="s">
        <v>11112</v>
      </c>
      <c r="J1539" t="s">
        <v>11113</v>
      </c>
      <c r="K1539" t="s">
        <v>8313</v>
      </c>
      <c r="L1539" t="s">
        <v>8315</v>
      </c>
      <c r="M1539" t="s">
        <v>1305</v>
      </c>
      <c r="N1539" t="s">
        <v>321</v>
      </c>
    </row>
    <row r="1540" spans="1:14" x14ac:dyDescent="0.25">
      <c r="A1540">
        <v>259014113</v>
      </c>
      <c r="B1540" t="s">
        <v>1276</v>
      </c>
      <c r="C1540" t="s">
        <v>1277</v>
      </c>
      <c r="D1540">
        <v>25901001</v>
      </c>
      <c r="E1540">
        <v>1170280072632</v>
      </c>
      <c r="F1540" t="s">
        <v>8214</v>
      </c>
      <c r="G1540">
        <v>0</v>
      </c>
      <c r="H1540" t="s">
        <v>11114</v>
      </c>
      <c r="I1540" t="s">
        <v>11115</v>
      </c>
      <c r="J1540" t="s">
        <v>11116</v>
      </c>
      <c r="K1540" t="s">
        <v>8313</v>
      </c>
      <c r="L1540" t="s">
        <v>8315</v>
      </c>
      <c r="M1540" t="s">
        <v>1278</v>
      </c>
      <c r="N1540" t="s">
        <v>414</v>
      </c>
    </row>
    <row r="1541" spans="1:14" x14ac:dyDescent="0.25">
      <c r="A1541">
        <v>260002137</v>
      </c>
      <c r="B1541" t="s">
        <v>5045</v>
      </c>
      <c r="C1541" t="s">
        <v>5046</v>
      </c>
      <c r="D1541">
        <v>26001001</v>
      </c>
      <c r="E1541">
        <v>1020201757400</v>
      </c>
      <c r="F1541" t="s">
        <v>8214</v>
      </c>
      <c r="G1541">
        <v>0</v>
      </c>
      <c r="H1541" t="s">
        <v>11117</v>
      </c>
      <c r="I1541" t="s">
        <v>8515</v>
      </c>
      <c r="J1541" t="s">
        <v>11118</v>
      </c>
      <c r="K1541" t="s">
        <v>8313</v>
      </c>
      <c r="L1541" t="s">
        <v>8315</v>
      </c>
      <c r="M1541" t="s">
        <v>5047</v>
      </c>
      <c r="N1541" t="s">
        <v>657</v>
      </c>
    </row>
    <row r="1542" spans="1:14" x14ac:dyDescent="0.25">
      <c r="A1542">
        <v>260003290</v>
      </c>
      <c r="B1542" t="s">
        <v>5063</v>
      </c>
      <c r="C1542" t="s">
        <v>5064</v>
      </c>
      <c r="D1542">
        <v>26001001</v>
      </c>
      <c r="E1542">
        <v>1020201756860</v>
      </c>
      <c r="F1542" t="s">
        <v>8214</v>
      </c>
      <c r="G1542">
        <v>0</v>
      </c>
      <c r="H1542" t="s">
        <v>11119</v>
      </c>
      <c r="I1542" t="s">
        <v>9438</v>
      </c>
      <c r="J1542" t="s">
        <v>11118</v>
      </c>
      <c r="K1542" t="s">
        <v>8313</v>
      </c>
      <c r="L1542" t="s">
        <v>8315</v>
      </c>
      <c r="M1542" t="s">
        <v>5065</v>
      </c>
      <c r="N1542" t="s">
        <v>321</v>
      </c>
    </row>
    <row r="1543" spans="1:14" x14ac:dyDescent="0.25">
      <c r="A1543">
        <v>260004790</v>
      </c>
      <c r="B1543" t="s">
        <v>5083</v>
      </c>
      <c r="C1543" t="s">
        <v>5084</v>
      </c>
      <c r="D1543">
        <v>26001001</v>
      </c>
      <c r="E1543">
        <v>1020201756706</v>
      </c>
      <c r="F1543" t="s">
        <v>8214</v>
      </c>
      <c r="G1543">
        <v>0</v>
      </c>
      <c r="H1543" t="s">
        <v>11120</v>
      </c>
      <c r="I1543" t="s">
        <v>9736</v>
      </c>
      <c r="J1543" t="s">
        <v>11121</v>
      </c>
      <c r="K1543" t="s">
        <v>8313</v>
      </c>
      <c r="L1543" t="s">
        <v>8315</v>
      </c>
      <c r="M1543" t="s">
        <v>5085</v>
      </c>
      <c r="N1543" t="s">
        <v>414</v>
      </c>
    </row>
    <row r="1544" spans="1:14" x14ac:dyDescent="0.25">
      <c r="A1544">
        <v>260004825</v>
      </c>
      <c r="B1544" t="s">
        <v>5142</v>
      </c>
      <c r="C1544" t="s">
        <v>5143</v>
      </c>
      <c r="D1544">
        <v>26001001</v>
      </c>
      <c r="E1544">
        <v>1020201758940</v>
      </c>
      <c r="F1544" t="s">
        <v>8214</v>
      </c>
      <c r="G1544">
        <v>0</v>
      </c>
      <c r="H1544" t="s">
        <v>11122</v>
      </c>
      <c r="I1544" t="s">
        <v>9536</v>
      </c>
      <c r="J1544" t="s">
        <v>11123</v>
      </c>
      <c r="K1544" t="s">
        <v>8313</v>
      </c>
      <c r="L1544" t="s">
        <v>8315</v>
      </c>
      <c r="M1544" t="s">
        <v>5144</v>
      </c>
      <c r="N1544" t="s">
        <v>321</v>
      </c>
    </row>
    <row r="1545" spans="1:14" x14ac:dyDescent="0.25">
      <c r="A1545">
        <v>260004857</v>
      </c>
      <c r="B1545" t="s">
        <v>5077</v>
      </c>
      <c r="C1545" t="s">
        <v>5078</v>
      </c>
      <c r="D1545">
        <v>26001001</v>
      </c>
      <c r="E1545">
        <v>1020201756530</v>
      </c>
      <c r="F1545" t="s">
        <v>8214</v>
      </c>
      <c r="G1545">
        <v>0</v>
      </c>
      <c r="H1545" t="s">
        <v>11124</v>
      </c>
      <c r="I1545" t="s">
        <v>8425</v>
      </c>
      <c r="J1545" t="s">
        <v>11125</v>
      </c>
      <c r="K1545" t="s">
        <v>8313</v>
      </c>
      <c r="L1545" t="s">
        <v>8315</v>
      </c>
      <c r="M1545" t="s">
        <v>5079</v>
      </c>
      <c r="N1545" t="s">
        <v>414</v>
      </c>
    </row>
    <row r="1546" spans="1:14" x14ac:dyDescent="0.25">
      <c r="A1546">
        <v>260004889</v>
      </c>
      <c r="B1546" t="s">
        <v>5098</v>
      </c>
      <c r="C1546" t="s">
        <v>5099</v>
      </c>
      <c r="D1546">
        <v>26001001</v>
      </c>
      <c r="E1546">
        <v>1020201756288</v>
      </c>
      <c r="F1546" t="s">
        <v>8214</v>
      </c>
      <c r="G1546">
        <v>1</v>
      </c>
      <c r="H1546" t="s">
        <v>11126</v>
      </c>
      <c r="I1546" t="s">
        <v>8428</v>
      </c>
      <c r="J1546" t="s">
        <v>11118</v>
      </c>
      <c r="K1546" t="s">
        <v>8313</v>
      </c>
      <c r="L1546" t="s">
        <v>8315</v>
      </c>
      <c r="M1546" t="s">
        <v>5100</v>
      </c>
      <c r="N1546" t="s">
        <v>321</v>
      </c>
    </row>
    <row r="1547" spans="1:14" x14ac:dyDescent="0.25">
      <c r="A1547">
        <v>260004896</v>
      </c>
      <c r="B1547" t="s">
        <v>5095</v>
      </c>
      <c r="C1547" t="s">
        <v>5096</v>
      </c>
      <c r="D1547">
        <v>26001001</v>
      </c>
      <c r="E1547">
        <v>1020201756772</v>
      </c>
      <c r="F1547" t="s">
        <v>8214</v>
      </c>
      <c r="G1547">
        <v>0</v>
      </c>
      <c r="H1547" t="s">
        <v>11127</v>
      </c>
      <c r="I1547" t="s">
        <v>8563</v>
      </c>
      <c r="J1547" t="s">
        <v>11128</v>
      </c>
      <c r="K1547" t="s">
        <v>8313</v>
      </c>
      <c r="L1547" t="s">
        <v>8315</v>
      </c>
      <c r="M1547" t="s">
        <v>5097</v>
      </c>
      <c r="N1547" t="s">
        <v>414</v>
      </c>
    </row>
    <row r="1548" spans="1:14" x14ac:dyDescent="0.25">
      <c r="A1548">
        <v>260004913</v>
      </c>
      <c r="B1548" t="s">
        <v>5089</v>
      </c>
      <c r="C1548" t="s">
        <v>5090</v>
      </c>
      <c r="D1548">
        <v>26001001</v>
      </c>
      <c r="E1548">
        <v>1020201757080</v>
      </c>
      <c r="F1548" t="s">
        <v>8214</v>
      </c>
      <c r="G1548">
        <v>1</v>
      </c>
      <c r="H1548" t="s">
        <v>11129</v>
      </c>
      <c r="I1548" t="s">
        <v>8643</v>
      </c>
      <c r="J1548" t="s">
        <v>11130</v>
      </c>
      <c r="K1548" t="s">
        <v>8313</v>
      </c>
      <c r="L1548" t="s">
        <v>8315</v>
      </c>
      <c r="M1548" t="s">
        <v>5091</v>
      </c>
      <c r="N1548" t="s">
        <v>325</v>
      </c>
    </row>
    <row r="1549" spans="1:14" x14ac:dyDescent="0.25">
      <c r="A1549">
        <v>260004945</v>
      </c>
      <c r="B1549" t="s">
        <v>5118</v>
      </c>
      <c r="C1549" t="s">
        <v>5119</v>
      </c>
      <c r="D1549">
        <v>26001001</v>
      </c>
      <c r="E1549">
        <v>1020201758895</v>
      </c>
      <c r="F1549" t="s">
        <v>8214</v>
      </c>
      <c r="G1549">
        <v>0</v>
      </c>
      <c r="H1549" t="s">
        <v>11131</v>
      </c>
      <c r="I1549" t="s">
        <v>8517</v>
      </c>
      <c r="J1549" t="s">
        <v>11130</v>
      </c>
      <c r="K1549" t="s">
        <v>8313</v>
      </c>
      <c r="L1549" t="s">
        <v>8315</v>
      </c>
      <c r="M1549" t="s">
        <v>5120</v>
      </c>
      <c r="N1549" t="s">
        <v>321</v>
      </c>
    </row>
    <row r="1550" spans="1:14" x14ac:dyDescent="0.25">
      <c r="A1550">
        <v>260004991</v>
      </c>
      <c r="B1550" t="s">
        <v>5107</v>
      </c>
      <c r="C1550" t="s">
        <v>5108</v>
      </c>
      <c r="D1550">
        <v>26001001</v>
      </c>
      <c r="E1550">
        <v>1020201758928</v>
      </c>
      <c r="F1550" t="s">
        <v>8214</v>
      </c>
      <c r="G1550">
        <v>1</v>
      </c>
      <c r="H1550" t="s">
        <v>11132</v>
      </c>
      <c r="I1550" t="s">
        <v>11133</v>
      </c>
      <c r="J1550" t="s">
        <v>11134</v>
      </c>
      <c r="K1550" t="s">
        <v>8313</v>
      </c>
      <c r="L1550" t="s">
        <v>8315</v>
      </c>
      <c r="M1550" t="s">
        <v>5106</v>
      </c>
      <c r="N1550" t="s">
        <v>321</v>
      </c>
    </row>
    <row r="1551" spans="1:14" x14ac:dyDescent="0.25">
      <c r="A1551">
        <v>260005025</v>
      </c>
      <c r="B1551" t="s">
        <v>5124</v>
      </c>
      <c r="C1551" t="s">
        <v>5125</v>
      </c>
      <c r="D1551">
        <v>26001001</v>
      </c>
      <c r="E1551">
        <v>1020201756211</v>
      </c>
      <c r="F1551" t="s">
        <v>8214</v>
      </c>
      <c r="G1551">
        <v>0</v>
      </c>
      <c r="H1551" t="s">
        <v>11135</v>
      </c>
      <c r="I1551" t="s">
        <v>10049</v>
      </c>
      <c r="J1551" t="s">
        <v>11118</v>
      </c>
      <c r="K1551" t="s">
        <v>8313</v>
      </c>
      <c r="L1551" t="s">
        <v>8315</v>
      </c>
      <c r="M1551" t="s">
        <v>5126</v>
      </c>
      <c r="N1551" t="s">
        <v>321</v>
      </c>
    </row>
    <row r="1552" spans="1:14" x14ac:dyDescent="0.25">
      <c r="A1552">
        <v>260005057</v>
      </c>
      <c r="B1552" t="s">
        <v>5115</v>
      </c>
      <c r="C1552" t="s">
        <v>5116</v>
      </c>
      <c r="D1552">
        <v>26001001</v>
      </c>
      <c r="E1552">
        <v>1020201755837</v>
      </c>
      <c r="F1552" t="s">
        <v>8214</v>
      </c>
      <c r="G1552">
        <v>0</v>
      </c>
      <c r="H1552" t="s">
        <v>11136</v>
      </c>
      <c r="I1552" t="s">
        <v>9928</v>
      </c>
      <c r="J1552" t="s">
        <v>11118</v>
      </c>
      <c r="K1552" t="s">
        <v>8313</v>
      </c>
      <c r="L1552" t="s">
        <v>8315</v>
      </c>
      <c r="M1552" t="s">
        <v>5117</v>
      </c>
      <c r="N1552" t="s">
        <v>321</v>
      </c>
    </row>
    <row r="1553" spans="1:14" x14ac:dyDescent="0.25">
      <c r="A1553">
        <v>260005064</v>
      </c>
      <c r="B1553" t="s">
        <v>5039</v>
      </c>
      <c r="C1553" t="s">
        <v>5040</v>
      </c>
      <c r="D1553">
        <v>26001001</v>
      </c>
      <c r="E1553">
        <v>1020201757036</v>
      </c>
      <c r="F1553" t="s">
        <v>8214</v>
      </c>
      <c r="G1553">
        <v>0</v>
      </c>
      <c r="H1553" t="s">
        <v>11137</v>
      </c>
      <c r="I1553" t="s">
        <v>11138</v>
      </c>
      <c r="J1553" t="s">
        <v>11118</v>
      </c>
      <c r="K1553" t="s">
        <v>8313</v>
      </c>
      <c r="L1553" t="s">
        <v>8315</v>
      </c>
      <c r="M1553" t="s">
        <v>5041</v>
      </c>
      <c r="N1553" t="s">
        <v>414</v>
      </c>
    </row>
    <row r="1554" spans="1:14" x14ac:dyDescent="0.25">
      <c r="A1554">
        <v>260005089</v>
      </c>
      <c r="B1554" t="s">
        <v>5086</v>
      </c>
      <c r="C1554" t="s">
        <v>5087</v>
      </c>
      <c r="D1554">
        <v>26001001</v>
      </c>
      <c r="E1554">
        <v>1020201759258</v>
      </c>
      <c r="F1554" t="s">
        <v>8214</v>
      </c>
      <c r="G1554">
        <v>0</v>
      </c>
      <c r="H1554" t="s">
        <v>11139</v>
      </c>
      <c r="I1554" t="s">
        <v>9468</v>
      </c>
      <c r="J1554" t="s">
        <v>11140</v>
      </c>
      <c r="K1554" t="s">
        <v>8313</v>
      </c>
      <c r="L1554" t="s">
        <v>8315</v>
      </c>
      <c r="M1554" t="s">
        <v>5088</v>
      </c>
      <c r="N1554" t="s">
        <v>321</v>
      </c>
    </row>
    <row r="1555" spans="1:14" x14ac:dyDescent="0.25">
      <c r="A1555">
        <v>260005120</v>
      </c>
      <c r="B1555" t="s">
        <v>5147</v>
      </c>
      <c r="C1555" t="s">
        <v>5148</v>
      </c>
      <c r="D1555">
        <v>26001001</v>
      </c>
      <c r="E1555">
        <v>1020201759050</v>
      </c>
      <c r="F1555" t="s">
        <v>8214</v>
      </c>
      <c r="G1555">
        <v>0</v>
      </c>
      <c r="H1555" t="s">
        <v>11141</v>
      </c>
      <c r="I1555" t="s">
        <v>11142</v>
      </c>
      <c r="J1555" t="s">
        <v>11118</v>
      </c>
      <c r="K1555" t="s">
        <v>8313</v>
      </c>
      <c r="L1555" t="s">
        <v>8315</v>
      </c>
      <c r="M1555" t="s">
        <v>5149</v>
      </c>
      <c r="N1555" t="s">
        <v>473</v>
      </c>
    </row>
    <row r="1556" spans="1:14" x14ac:dyDescent="0.25">
      <c r="A1556">
        <v>260005138</v>
      </c>
      <c r="B1556" t="s">
        <v>5074</v>
      </c>
      <c r="C1556" t="s">
        <v>5075</v>
      </c>
      <c r="D1556">
        <v>26001001</v>
      </c>
      <c r="E1556">
        <v>1020201758521</v>
      </c>
      <c r="F1556" t="s">
        <v>8214</v>
      </c>
      <c r="G1556">
        <v>0</v>
      </c>
      <c r="H1556" t="s">
        <v>11143</v>
      </c>
      <c r="I1556" t="s">
        <v>10661</v>
      </c>
      <c r="J1556" t="s">
        <v>11118</v>
      </c>
      <c r="K1556" t="s">
        <v>8313</v>
      </c>
      <c r="L1556" t="s">
        <v>8315</v>
      </c>
      <c r="M1556" t="s">
        <v>5076</v>
      </c>
      <c r="N1556" t="s">
        <v>321</v>
      </c>
    </row>
    <row r="1557" spans="1:14" x14ac:dyDescent="0.25">
      <c r="A1557">
        <v>260005152</v>
      </c>
      <c r="B1557" t="s">
        <v>5133</v>
      </c>
      <c r="C1557" t="s">
        <v>5134</v>
      </c>
      <c r="D1557">
        <v>26001001</v>
      </c>
      <c r="E1557">
        <v>1020201759610</v>
      </c>
      <c r="F1557" t="s">
        <v>8214</v>
      </c>
      <c r="G1557">
        <v>0</v>
      </c>
      <c r="H1557" t="s">
        <v>11144</v>
      </c>
      <c r="I1557" t="s">
        <v>11145</v>
      </c>
      <c r="J1557" t="s">
        <v>11146</v>
      </c>
      <c r="K1557" t="s">
        <v>8313</v>
      </c>
      <c r="L1557" t="s">
        <v>8315</v>
      </c>
      <c r="M1557" t="s">
        <v>5135</v>
      </c>
      <c r="N1557" t="s">
        <v>321</v>
      </c>
    </row>
    <row r="1558" spans="1:14" x14ac:dyDescent="0.25">
      <c r="A1558">
        <v>260005160</v>
      </c>
      <c r="B1558" t="s">
        <v>5145</v>
      </c>
      <c r="C1558" t="s">
        <v>5146</v>
      </c>
      <c r="D1558">
        <v>26001001</v>
      </c>
      <c r="E1558">
        <v>1020201759236</v>
      </c>
      <c r="F1558" t="s">
        <v>8214</v>
      </c>
      <c r="G1558">
        <v>0</v>
      </c>
      <c r="H1558" t="s">
        <v>11147</v>
      </c>
      <c r="I1558" t="s">
        <v>8422</v>
      </c>
      <c r="J1558" t="s">
        <v>11148</v>
      </c>
      <c r="K1558" t="s">
        <v>8313</v>
      </c>
      <c r="L1558" t="s">
        <v>8315</v>
      </c>
      <c r="M1558" t="s">
        <v>11149</v>
      </c>
      <c r="N1558" t="s">
        <v>414</v>
      </c>
    </row>
    <row r="1559" spans="1:14" x14ac:dyDescent="0.25">
      <c r="A1559">
        <v>260005184</v>
      </c>
      <c r="B1559" t="s">
        <v>5121</v>
      </c>
      <c r="C1559" t="s">
        <v>5122</v>
      </c>
      <c r="D1559">
        <v>26001001</v>
      </c>
      <c r="E1559">
        <v>1020201759115</v>
      </c>
      <c r="F1559" t="s">
        <v>8214</v>
      </c>
      <c r="G1559">
        <v>0</v>
      </c>
      <c r="H1559" t="s">
        <v>11150</v>
      </c>
      <c r="I1559" t="s">
        <v>8555</v>
      </c>
      <c r="J1559" t="s">
        <v>10964</v>
      </c>
      <c r="K1559" t="s">
        <v>8313</v>
      </c>
      <c r="L1559" t="s">
        <v>8315</v>
      </c>
      <c r="M1559" t="s">
        <v>5123</v>
      </c>
      <c r="N1559" t="s">
        <v>566</v>
      </c>
    </row>
    <row r="1560" spans="1:14" x14ac:dyDescent="0.25">
      <c r="A1560">
        <v>260005219</v>
      </c>
      <c r="B1560" t="s">
        <v>5092</v>
      </c>
      <c r="C1560" t="s">
        <v>5093</v>
      </c>
      <c r="D1560">
        <v>26001001</v>
      </c>
      <c r="E1560">
        <v>1020201757069</v>
      </c>
      <c r="F1560" t="s">
        <v>8214</v>
      </c>
      <c r="G1560">
        <v>0</v>
      </c>
      <c r="H1560" t="s">
        <v>11151</v>
      </c>
      <c r="I1560" t="s">
        <v>9928</v>
      </c>
      <c r="J1560" t="s">
        <v>9426</v>
      </c>
      <c r="K1560" t="s">
        <v>8313</v>
      </c>
      <c r="L1560" t="s">
        <v>8315</v>
      </c>
      <c r="M1560" t="s">
        <v>5094</v>
      </c>
      <c r="N1560" t="s">
        <v>414</v>
      </c>
    </row>
    <row r="1561" spans="1:14" x14ac:dyDescent="0.25">
      <c r="A1561">
        <v>260005233</v>
      </c>
      <c r="B1561" t="s">
        <v>5018</v>
      </c>
      <c r="C1561" t="s">
        <v>5019</v>
      </c>
      <c r="D1561">
        <v>26001001</v>
      </c>
      <c r="E1561">
        <v>1020201757586</v>
      </c>
      <c r="F1561" t="s">
        <v>8214</v>
      </c>
      <c r="G1561">
        <v>0</v>
      </c>
      <c r="H1561" t="s">
        <v>11152</v>
      </c>
      <c r="I1561" t="s">
        <v>11153</v>
      </c>
      <c r="J1561" t="s">
        <v>11154</v>
      </c>
      <c r="K1561" t="s">
        <v>8313</v>
      </c>
      <c r="L1561" t="s">
        <v>8315</v>
      </c>
      <c r="M1561" t="s">
        <v>5020</v>
      </c>
      <c r="N1561" t="s">
        <v>657</v>
      </c>
    </row>
    <row r="1562" spans="1:14" x14ac:dyDescent="0.25">
      <c r="A1562">
        <v>260005240</v>
      </c>
      <c r="B1562" t="s">
        <v>5057</v>
      </c>
      <c r="C1562" t="s">
        <v>5058</v>
      </c>
      <c r="D1562">
        <v>26001001</v>
      </c>
      <c r="E1562">
        <v>1020201758829</v>
      </c>
      <c r="F1562" t="s">
        <v>8214</v>
      </c>
      <c r="G1562">
        <v>0</v>
      </c>
      <c r="H1562" t="s">
        <v>11155</v>
      </c>
      <c r="I1562" t="s">
        <v>8565</v>
      </c>
      <c r="J1562" t="s">
        <v>11118</v>
      </c>
      <c r="K1562" t="s">
        <v>8313</v>
      </c>
      <c r="L1562" t="s">
        <v>8315</v>
      </c>
      <c r="M1562" t="s">
        <v>5059</v>
      </c>
      <c r="N1562" t="s">
        <v>325</v>
      </c>
    </row>
    <row r="1563" spans="1:14" x14ac:dyDescent="0.25">
      <c r="A1563">
        <v>260005265</v>
      </c>
      <c r="B1563" t="s">
        <v>5051</v>
      </c>
      <c r="C1563" t="s">
        <v>5052</v>
      </c>
      <c r="D1563">
        <v>26001001</v>
      </c>
      <c r="E1563">
        <v>1020201757641</v>
      </c>
      <c r="F1563" t="s">
        <v>8214</v>
      </c>
      <c r="G1563">
        <v>0</v>
      </c>
      <c r="H1563" t="s">
        <v>11156</v>
      </c>
      <c r="I1563" t="s">
        <v>9771</v>
      </c>
      <c r="J1563" t="s">
        <v>11118</v>
      </c>
      <c r="K1563" t="s">
        <v>8313</v>
      </c>
      <c r="L1563" t="s">
        <v>8315</v>
      </c>
      <c r="M1563" t="s">
        <v>5053</v>
      </c>
      <c r="N1563" t="s">
        <v>321</v>
      </c>
    </row>
    <row r="1564" spans="1:14" x14ac:dyDescent="0.25">
      <c r="A1564">
        <v>260005272</v>
      </c>
      <c r="B1564" t="s">
        <v>5153</v>
      </c>
      <c r="C1564" t="s">
        <v>5154</v>
      </c>
      <c r="D1564">
        <v>26001001</v>
      </c>
      <c r="E1564">
        <v>1020201758906</v>
      </c>
      <c r="F1564" t="s">
        <v>8214</v>
      </c>
      <c r="G1564">
        <v>0</v>
      </c>
      <c r="H1564" t="s">
        <v>11157</v>
      </c>
      <c r="I1564" t="s">
        <v>8584</v>
      </c>
      <c r="J1564" t="s">
        <v>11154</v>
      </c>
      <c r="K1564" t="s">
        <v>8313</v>
      </c>
      <c r="L1564" t="s">
        <v>8315</v>
      </c>
      <c r="M1564" t="s">
        <v>5155</v>
      </c>
      <c r="N1564" t="s">
        <v>321</v>
      </c>
    </row>
    <row r="1565" spans="1:14" x14ac:dyDescent="0.25">
      <c r="A1565">
        <v>260005297</v>
      </c>
      <c r="B1565" t="s">
        <v>5080</v>
      </c>
      <c r="C1565" t="s">
        <v>5081</v>
      </c>
      <c r="D1565">
        <v>26001001</v>
      </c>
      <c r="E1565">
        <v>1020201755969</v>
      </c>
      <c r="F1565" t="s">
        <v>8214</v>
      </c>
      <c r="G1565">
        <v>0</v>
      </c>
      <c r="H1565" t="s">
        <v>11158</v>
      </c>
      <c r="I1565" t="s">
        <v>9664</v>
      </c>
      <c r="J1565" t="s">
        <v>11118</v>
      </c>
      <c r="K1565" t="s">
        <v>8313</v>
      </c>
      <c r="L1565" t="s">
        <v>8315</v>
      </c>
      <c r="M1565" t="s">
        <v>5082</v>
      </c>
      <c r="N1565" t="s">
        <v>653</v>
      </c>
    </row>
    <row r="1566" spans="1:14" x14ac:dyDescent="0.25">
      <c r="A1566">
        <v>260005339</v>
      </c>
      <c r="B1566" t="s">
        <v>5109</v>
      </c>
      <c r="C1566" t="s">
        <v>5110</v>
      </c>
      <c r="D1566">
        <v>26001001</v>
      </c>
      <c r="E1566">
        <v>1020201759192</v>
      </c>
      <c r="F1566" t="s">
        <v>8214</v>
      </c>
      <c r="G1566">
        <v>0</v>
      </c>
      <c r="H1566" t="s">
        <v>11159</v>
      </c>
      <c r="I1566" t="s">
        <v>11133</v>
      </c>
      <c r="J1566" t="s">
        <v>11146</v>
      </c>
      <c r="K1566" t="s">
        <v>8313</v>
      </c>
      <c r="L1566" t="s">
        <v>8315</v>
      </c>
      <c r="M1566" t="s">
        <v>5111</v>
      </c>
      <c r="N1566" t="s">
        <v>566</v>
      </c>
    </row>
    <row r="1567" spans="1:14" x14ac:dyDescent="0.25">
      <c r="A1567">
        <v>260005378</v>
      </c>
      <c r="B1567" t="s">
        <v>5150</v>
      </c>
      <c r="C1567" t="s">
        <v>5151</v>
      </c>
      <c r="D1567">
        <v>26001001</v>
      </c>
      <c r="E1567">
        <v>1020201758950</v>
      </c>
      <c r="F1567" t="s">
        <v>8214</v>
      </c>
      <c r="G1567">
        <v>0</v>
      </c>
      <c r="H1567" t="s">
        <v>11160</v>
      </c>
      <c r="I1567" t="s">
        <v>8679</v>
      </c>
      <c r="J1567" t="s">
        <v>11154</v>
      </c>
      <c r="K1567" t="s">
        <v>8313</v>
      </c>
      <c r="L1567" t="s">
        <v>8315</v>
      </c>
      <c r="M1567" t="s">
        <v>5152</v>
      </c>
      <c r="N1567" t="s">
        <v>321</v>
      </c>
    </row>
    <row r="1568" spans="1:14" x14ac:dyDescent="0.25">
      <c r="A1568">
        <v>260005392</v>
      </c>
      <c r="B1568" t="s">
        <v>5066</v>
      </c>
      <c r="C1568" t="s">
        <v>5067</v>
      </c>
      <c r="D1568">
        <v>26001001</v>
      </c>
      <c r="E1568">
        <v>1020201756222</v>
      </c>
      <c r="F1568" t="s">
        <v>8214</v>
      </c>
      <c r="G1568">
        <v>0</v>
      </c>
      <c r="H1568" t="s">
        <v>11161</v>
      </c>
      <c r="I1568" t="s">
        <v>8407</v>
      </c>
      <c r="J1568" t="s">
        <v>11118</v>
      </c>
      <c r="K1568" t="s">
        <v>8313</v>
      </c>
      <c r="L1568" t="s">
        <v>8315</v>
      </c>
      <c r="M1568" t="s">
        <v>5068</v>
      </c>
      <c r="N1568" t="s">
        <v>1479</v>
      </c>
    </row>
    <row r="1569" spans="1:14" x14ac:dyDescent="0.25">
      <c r="A1569">
        <v>260005402</v>
      </c>
      <c r="B1569" t="s">
        <v>5042</v>
      </c>
      <c r="C1569" t="s">
        <v>5043</v>
      </c>
      <c r="D1569">
        <v>26001001</v>
      </c>
      <c r="E1569">
        <v>1020201757058</v>
      </c>
      <c r="F1569" t="s">
        <v>8214</v>
      </c>
      <c r="G1569">
        <v>0</v>
      </c>
      <c r="H1569" t="s">
        <v>11162</v>
      </c>
      <c r="I1569" t="s">
        <v>8521</v>
      </c>
      <c r="J1569" t="s">
        <v>11118</v>
      </c>
      <c r="K1569" t="s">
        <v>8313</v>
      </c>
      <c r="L1569" t="s">
        <v>8315</v>
      </c>
      <c r="M1569" t="s">
        <v>5044</v>
      </c>
      <c r="N1569" t="s">
        <v>414</v>
      </c>
    </row>
    <row r="1570" spans="1:14" x14ac:dyDescent="0.25">
      <c r="A1570">
        <v>260005699</v>
      </c>
      <c r="B1570" t="s">
        <v>5130</v>
      </c>
      <c r="C1570" t="s">
        <v>5131</v>
      </c>
      <c r="D1570">
        <v>26001001</v>
      </c>
      <c r="E1570">
        <v>1020201759159</v>
      </c>
      <c r="F1570" t="s">
        <v>8214</v>
      </c>
      <c r="G1570">
        <v>0</v>
      </c>
      <c r="H1570" t="s">
        <v>11163</v>
      </c>
      <c r="I1570" t="s">
        <v>8584</v>
      </c>
      <c r="J1570" t="s">
        <v>11164</v>
      </c>
      <c r="K1570" t="s">
        <v>8313</v>
      </c>
      <c r="L1570" t="s">
        <v>8315</v>
      </c>
      <c r="M1570" t="s">
        <v>5132</v>
      </c>
      <c r="N1570" t="s">
        <v>566</v>
      </c>
    </row>
    <row r="1571" spans="1:14" x14ac:dyDescent="0.25">
      <c r="A1571">
        <v>260005730</v>
      </c>
      <c r="B1571" t="s">
        <v>5139</v>
      </c>
      <c r="C1571" t="s">
        <v>5140</v>
      </c>
      <c r="D1571">
        <v>26001001</v>
      </c>
      <c r="E1571">
        <v>1020201756761</v>
      </c>
      <c r="F1571" t="s">
        <v>8214</v>
      </c>
      <c r="G1571">
        <v>0</v>
      </c>
      <c r="H1571" t="s">
        <v>11165</v>
      </c>
      <c r="I1571" t="s">
        <v>10873</v>
      </c>
      <c r="J1571" t="s">
        <v>11130</v>
      </c>
      <c r="K1571" t="s">
        <v>8313</v>
      </c>
      <c r="L1571" t="s">
        <v>8315</v>
      </c>
      <c r="M1571" t="s">
        <v>5141</v>
      </c>
      <c r="N1571" t="s">
        <v>414</v>
      </c>
    </row>
    <row r="1572" spans="1:14" x14ac:dyDescent="0.25">
      <c r="A1572">
        <v>260005748</v>
      </c>
      <c r="B1572" t="s">
        <v>5101</v>
      </c>
      <c r="C1572" t="s">
        <v>5102</v>
      </c>
      <c r="D1572">
        <v>26001001</v>
      </c>
      <c r="E1572">
        <v>1020201759181</v>
      </c>
      <c r="F1572" t="s">
        <v>8214</v>
      </c>
      <c r="G1572">
        <v>1</v>
      </c>
      <c r="H1572" t="s">
        <v>11166</v>
      </c>
      <c r="I1572" t="s">
        <v>8557</v>
      </c>
      <c r="J1572" t="s">
        <v>11118</v>
      </c>
      <c r="K1572" t="s">
        <v>8313</v>
      </c>
      <c r="L1572" t="s">
        <v>8315</v>
      </c>
      <c r="M1572" t="s">
        <v>5103</v>
      </c>
      <c r="N1572" t="s">
        <v>321</v>
      </c>
    </row>
    <row r="1573" spans="1:14" x14ac:dyDescent="0.25">
      <c r="A1573">
        <v>260005762</v>
      </c>
      <c r="B1573" t="s">
        <v>5136</v>
      </c>
      <c r="C1573" t="s">
        <v>5137</v>
      </c>
      <c r="D1573">
        <v>26001001</v>
      </c>
      <c r="E1573">
        <v>1020201759270</v>
      </c>
      <c r="F1573" t="s">
        <v>8214</v>
      </c>
      <c r="G1573">
        <v>0</v>
      </c>
      <c r="H1573" t="s">
        <v>11167</v>
      </c>
      <c r="I1573" t="s">
        <v>8428</v>
      </c>
      <c r="J1573" t="s">
        <v>11168</v>
      </c>
      <c r="K1573" t="s">
        <v>8313</v>
      </c>
      <c r="L1573" t="s">
        <v>8315</v>
      </c>
      <c r="M1573" t="s">
        <v>5138</v>
      </c>
      <c r="N1573" t="s">
        <v>414</v>
      </c>
    </row>
    <row r="1574" spans="1:14" x14ac:dyDescent="0.25">
      <c r="A1574">
        <v>260005770</v>
      </c>
      <c r="B1574" t="s">
        <v>5112</v>
      </c>
      <c r="C1574" t="s">
        <v>5113</v>
      </c>
      <c r="D1574">
        <v>26001001</v>
      </c>
      <c r="E1574">
        <v>1020201756013</v>
      </c>
      <c r="F1574" t="s">
        <v>8214</v>
      </c>
      <c r="G1574">
        <v>0</v>
      </c>
      <c r="H1574" t="s">
        <v>11169</v>
      </c>
      <c r="I1574" t="s">
        <v>11170</v>
      </c>
      <c r="J1574" t="s">
        <v>9426</v>
      </c>
      <c r="K1574" t="s">
        <v>8313</v>
      </c>
      <c r="L1574" t="s">
        <v>8315</v>
      </c>
      <c r="M1574" t="s">
        <v>5114</v>
      </c>
      <c r="N1574" t="s">
        <v>414</v>
      </c>
    </row>
    <row r="1575" spans="1:14" x14ac:dyDescent="0.25">
      <c r="A1575">
        <v>260005787</v>
      </c>
      <c r="B1575" t="s">
        <v>5069</v>
      </c>
      <c r="C1575" t="s">
        <v>5070</v>
      </c>
      <c r="D1575">
        <v>26001001</v>
      </c>
      <c r="E1575">
        <v>1020201758510</v>
      </c>
      <c r="F1575" t="s">
        <v>8214</v>
      </c>
      <c r="G1575">
        <v>0</v>
      </c>
      <c r="H1575" t="s">
        <v>11171</v>
      </c>
      <c r="I1575" t="s">
        <v>9845</v>
      </c>
      <c r="J1575" t="s">
        <v>11172</v>
      </c>
      <c r="K1575" t="s">
        <v>8313</v>
      </c>
      <c r="L1575" t="s">
        <v>8315</v>
      </c>
      <c r="M1575" t="s">
        <v>11173</v>
      </c>
      <c r="N1575" t="s">
        <v>321</v>
      </c>
    </row>
    <row r="1576" spans="1:14" x14ac:dyDescent="0.25">
      <c r="A1576">
        <v>260005804</v>
      </c>
      <c r="B1576" t="s">
        <v>5104</v>
      </c>
      <c r="C1576" t="s">
        <v>5105</v>
      </c>
      <c r="D1576">
        <v>26001001</v>
      </c>
      <c r="E1576">
        <v>1020201759291</v>
      </c>
      <c r="F1576" t="s">
        <v>8214</v>
      </c>
      <c r="G1576">
        <v>0</v>
      </c>
      <c r="H1576" t="s">
        <v>11174</v>
      </c>
      <c r="I1576" t="s">
        <v>11175</v>
      </c>
      <c r="J1576" t="s">
        <v>11176</v>
      </c>
      <c r="K1576" t="s">
        <v>11175</v>
      </c>
      <c r="L1576" t="s">
        <v>8416</v>
      </c>
      <c r="M1576" t="s">
        <v>5106</v>
      </c>
      <c r="N1576" t="s">
        <v>921</v>
      </c>
    </row>
    <row r="1577" spans="1:14" x14ac:dyDescent="0.25">
      <c r="A1577">
        <v>260006572</v>
      </c>
      <c r="B1577" t="s">
        <v>5024</v>
      </c>
      <c r="C1577" t="s">
        <v>5025</v>
      </c>
      <c r="D1577">
        <v>26001001</v>
      </c>
      <c r="E1577">
        <v>1020201757421</v>
      </c>
      <c r="F1577" t="s">
        <v>8214</v>
      </c>
      <c r="G1577">
        <v>0</v>
      </c>
      <c r="H1577" t="s">
        <v>11177</v>
      </c>
      <c r="I1577" t="s">
        <v>10021</v>
      </c>
      <c r="J1577" t="s">
        <v>11118</v>
      </c>
      <c r="K1577" t="s">
        <v>8313</v>
      </c>
      <c r="L1577" t="s">
        <v>8315</v>
      </c>
      <c r="M1577" t="s">
        <v>5026</v>
      </c>
      <c r="N1577" t="s">
        <v>414</v>
      </c>
    </row>
    <row r="1578" spans="1:14" x14ac:dyDescent="0.25">
      <c r="A1578">
        <v>260006580</v>
      </c>
      <c r="B1578" t="s">
        <v>5048</v>
      </c>
      <c r="C1578" t="s">
        <v>5049</v>
      </c>
      <c r="D1578">
        <v>26001001</v>
      </c>
      <c r="E1578">
        <v>1020201757575</v>
      </c>
      <c r="F1578" t="s">
        <v>8214</v>
      </c>
      <c r="G1578">
        <v>0</v>
      </c>
      <c r="H1578" t="s">
        <v>11178</v>
      </c>
      <c r="I1578" t="s">
        <v>8573</v>
      </c>
      <c r="J1578" t="s">
        <v>11118</v>
      </c>
      <c r="K1578" t="s">
        <v>8313</v>
      </c>
      <c r="L1578" t="s">
        <v>8315</v>
      </c>
      <c r="M1578" t="s">
        <v>5050</v>
      </c>
      <c r="N1578" t="s">
        <v>414</v>
      </c>
    </row>
    <row r="1579" spans="1:14" x14ac:dyDescent="0.25">
      <c r="A1579">
        <v>260006607</v>
      </c>
      <c r="B1579" t="s">
        <v>5127</v>
      </c>
      <c r="C1579" t="s">
        <v>5128</v>
      </c>
      <c r="D1579">
        <v>26001001</v>
      </c>
      <c r="E1579">
        <v>1020201756200</v>
      </c>
      <c r="F1579" t="s">
        <v>8214</v>
      </c>
      <c r="G1579">
        <v>0</v>
      </c>
      <c r="H1579" t="s">
        <v>11179</v>
      </c>
      <c r="I1579" t="s">
        <v>11180</v>
      </c>
      <c r="J1579" t="s">
        <v>11118</v>
      </c>
      <c r="K1579" t="s">
        <v>8313</v>
      </c>
      <c r="L1579" t="s">
        <v>8315</v>
      </c>
      <c r="M1579" t="s">
        <v>5129</v>
      </c>
      <c r="N1579" t="s">
        <v>414</v>
      </c>
    </row>
    <row r="1580" spans="1:14" x14ac:dyDescent="0.25">
      <c r="A1580">
        <v>260006614</v>
      </c>
      <c r="B1580" t="s">
        <v>5060</v>
      </c>
      <c r="C1580" t="s">
        <v>5061</v>
      </c>
      <c r="D1580">
        <v>26001001</v>
      </c>
      <c r="E1580">
        <v>1020201756244</v>
      </c>
      <c r="F1580" t="s">
        <v>8214</v>
      </c>
      <c r="G1580">
        <v>0</v>
      </c>
      <c r="H1580" t="s">
        <v>11181</v>
      </c>
      <c r="I1580" t="s">
        <v>8433</v>
      </c>
      <c r="J1580" t="s">
        <v>11118</v>
      </c>
      <c r="K1580" t="s">
        <v>8313</v>
      </c>
      <c r="L1580" t="s">
        <v>8315</v>
      </c>
      <c r="M1580" t="s">
        <v>5062</v>
      </c>
      <c r="N1580" t="s">
        <v>414</v>
      </c>
    </row>
    <row r="1581" spans="1:14" x14ac:dyDescent="0.25">
      <c r="A1581">
        <v>260006621</v>
      </c>
      <c r="B1581" t="s">
        <v>5054</v>
      </c>
      <c r="C1581" t="s">
        <v>5055</v>
      </c>
      <c r="D1581">
        <v>26001001</v>
      </c>
      <c r="E1581">
        <v>1020201756233</v>
      </c>
      <c r="F1581" t="s">
        <v>8214</v>
      </c>
      <c r="G1581">
        <v>0</v>
      </c>
      <c r="H1581" t="s">
        <v>11182</v>
      </c>
      <c r="I1581" t="s">
        <v>8436</v>
      </c>
      <c r="J1581" t="s">
        <v>11118</v>
      </c>
      <c r="K1581" t="s">
        <v>8313</v>
      </c>
      <c r="L1581" t="s">
        <v>8315</v>
      </c>
      <c r="M1581" t="s">
        <v>5056</v>
      </c>
      <c r="N1581" t="s">
        <v>414</v>
      </c>
    </row>
    <row r="1582" spans="1:14" x14ac:dyDescent="0.25">
      <c r="A1582">
        <v>260006639</v>
      </c>
      <c r="B1582" t="s">
        <v>5033</v>
      </c>
      <c r="C1582" t="s">
        <v>5034</v>
      </c>
      <c r="D1582">
        <v>26001001</v>
      </c>
      <c r="E1582">
        <v>1020201756255</v>
      </c>
      <c r="F1582" t="s">
        <v>8214</v>
      </c>
      <c r="G1582">
        <v>0</v>
      </c>
      <c r="H1582" t="s">
        <v>11183</v>
      </c>
      <c r="I1582" t="s">
        <v>8575</v>
      </c>
      <c r="J1582" t="s">
        <v>11118</v>
      </c>
      <c r="K1582" t="s">
        <v>8313</v>
      </c>
      <c r="L1582" t="s">
        <v>8315</v>
      </c>
      <c r="M1582" t="s">
        <v>5035</v>
      </c>
      <c r="N1582" t="s">
        <v>414</v>
      </c>
    </row>
    <row r="1583" spans="1:14" x14ac:dyDescent="0.25">
      <c r="A1583">
        <v>260006653</v>
      </c>
      <c r="B1583" t="s">
        <v>5036</v>
      </c>
      <c r="C1583" t="s">
        <v>5037</v>
      </c>
      <c r="D1583">
        <v>26001001</v>
      </c>
      <c r="E1583">
        <v>1020201758675</v>
      </c>
      <c r="F1583" t="s">
        <v>8214</v>
      </c>
      <c r="G1583">
        <v>0</v>
      </c>
      <c r="H1583" t="s">
        <v>11184</v>
      </c>
      <c r="I1583" t="s">
        <v>8567</v>
      </c>
      <c r="J1583" t="s">
        <v>11118</v>
      </c>
      <c r="K1583" t="s">
        <v>8313</v>
      </c>
      <c r="L1583" t="s">
        <v>8315</v>
      </c>
      <c r="M1583" t="s">
        <v>5038</v>
      </c>
      <c r="N1583" t="s">
        <v>1121</v>
      </c>
    </row>
    <row r="1584" spans="1:14" x14ac:dyDescent="0.25">
      <c r="A1584">
        <v>260007343</v>
      </c>
      <c r="B1584" t="s">
        <v>7988</v>
      </c>
      <c r="C1584" t="s">
        <v>7989</v>
      </c>
      <c r="D1584">
        <v>26001001</v>
      </c>
      <c r="E1584">
        <v>1030202273232</v>
      </c>
      <c r="F1584" t="s">
        <v>8214</v>
      </c>
      <c r="G1584">
        <v>1</v>
      </c>
      <c r="H1584" t="s">
        <v>11185</v>
      </c>
      <c r="I1584" t="s">
        <v>8409</v>
      </c>
      <c r="J1584" t="s">
        <v>11186</v>
      </c>
      <c r="K1584" t="s">
        <v>8313</v>
      </c>
      <c r="L1584" t="s">
        <v>8315</v>
      </c>
      <c r="M1584" t="s">
        <v>7990</v>
      </c>
      <c r="N1584" t="s">
        <v>321</v>
      </c>
    </row>
    <row r="1585" spans="1:14" x14ac:dyDescent="0.25">
      <c r="A1585">
        <v>260008516</v>
      </c>
      <c r="B1585" t="s">
        <v>5071</v>
      </c>
      <c r="C1585" t="s">
        <v>5072</v>
      </c>
      <c r="D1585">
        <v>26001001</v>
      </c>
      <c r="E1585">
        <v>1060260000646</v>
      </c>
      <c r="F1585" t="s">
        <v>8214</v>
      </c>
      <c r="G1585">
        <v>0</v>
      </c>
      <c r="H1585" t="s">
        <v>11187</v>
      </c>
      <c r="I1585" t="s">
        <v>9111</v>
      </c>
      <c r="J1585" t="s">
        <v>8596</v>
      </c>
      <c r="K1585" t="s">
        <v>8313</v>
      </c>
      <c r="L1585" t="s">
        <v>8315</v>
      </c>
      <c r="M1585" t="s">
        <v>5073</v>
      </c>
      <c r="N1585" t="s">
        <v>430</v>
      </c>
    </row>
    <row r="1586" spans="1:14" x14ac:dyDescent="0.25">
      <c r="A1586">
        <v>260009693</v>
      </c>
      <c r="B1586" t="s">
        <v>5030</v>
      </c>
      <c r="C1586" t="s">
        <v>5031</v>
      </c>
      <c r="D1586">
        <v>26001001</v>
      </c>
      <c r="E1586">
        <v>1070260000788</v>
      </c>
      <c r="F1586" t="s">
        <v>8214</v>
      </c>
      <c r="G1586">
        <v>0</v>
      </c>
      <c r="H1586" t="s">
        <v>11188</v>
      </c>
      <c r="I1586" t="s">
        <v>10825</v>
      </c>
      <c r="J1586" t="s">
        <v>11189</v>
      </c>
      <c r="K1586" t="s">
        <v>8313</v>
      </c>
      <c r="L1586" t="s">
        <v>8315</v>
      </c>
      <c r="M1586" t="s">
        <v>5032</v>
      </c>
      <c r="N1586" t="s">
        <v>566</v>
      </c>
    </row>
    <row r="1587" spans="1:14" x14ac:dyDescent="0.25">
      <c r="A1587">
        <v>260012110</v>
      </c>
      <c r="B1587" t="s">
        <v>5021</v>
      </c>
      <c r="C1587" t="s">
        <v>5022</v>
      </c>
      <c r="D1587">
        <v>26001001</v>
      </c>
      <c r="E1587">
        <v>1130280072999</v>
      </c>
      <c r="F1587" t="s">
        <v>8214</v>
      </c>
      <c r="G1587">
        <v>0</v>
      </c>
      <c r="H1587" t="s">
        <v>11190</v>
      </c>
      <c r="I1587" t="s">
        <v>8967</v>
      </c>
      <c r="J1587" t="s">
        <v>11191</v>
      </c>
      <c r="K1587" t="s">
        <v>8313</v>
      </c>
      <c r="L1587" t="s">
        <v>8315</v>
      </c>
      <c r="M1587" t="s">
        <v>5023</v>
      </c>
      <c r="N1587" t="s">
        <v>321</v>
      </c>
    </row>
    <row r="1588" spans="1:14" x14ac:dyDescent="0.25">
      <c r="A1588">
        <v>260995894</v>
      </c>
      <c r="B1588" t="s">
        <v>5027</v>
      </c>
      <c r="C1588" t="s">
        <v>5028</v>
      </c>
      <c r="D1588">
        <v>26001001</v>
      </c>
      <c r="E1588">
        <v>1200200054097</v>
      </c>
      <c r="F1588" t="s">
        <v>8214</v>
      </c>
      <c r="G1588">
        <v>0</v>
      </c>
      <c r="H1588" t="s">
        <v>11192</v>
      </c>
      <c r="I1588" t="s">
        <v>11193</v>
      </c>
      <c r="J1588" t="s">
        <v>9113</v>
      </c>
      <c r="K1588" t="s">
        <v>8313</v>
      </c>
      <c r="L1588" t="s">
        <v>8315</v>
      </c>
      <c r="M1588" t="s">
        <v>5029</v>
      </c>
      <c r="N1588" t="s">
        <v>414</v>
      </c>
    </row>
    <row r="1589" spans="1:14" x14ac:dyDescent="0.25">
      <c r="A1589">
        <v>261003447</v>
      </c>
      <c r="B1589" t="s">
        <v>8000</v>
      </c>
      <c r="C1589" t="s">
        <v>8001</v>
      </c>
      <c r="D1589">
        <v>26101001</v>
      </c>
      <c r="E1589">
        <v>1020201777397</v>
      </c>
      <c r="F1589" t="s">
        <v>8214</v>
      </c>
      <c r="G1589">
        <v>0</v>
      </c>
      <c r="H1589" t="s">
        <v>11194</v>
      </c>
      <c r="I1589" t="s">
        <v>8706</v>
      </c>
      <c r="J1589" t="s">
        <v>11195</v>
      </c>
      <c r="K1589" t="s">
        <v>8313</v>
      </c>
      <c r="L1589" t="s">
        <v>8315</v>
      </c>
      <c r="M1589" t="s">
        <v>8002</v>
      </c>
      <c r="N1589" t="s">
        <v>321</v>
      </c>
    </row>
    <row r="1590" spans="1:14" x14ac:dyDescent="0.25">
      <c r="A1590">
        <v>261003486</v>
      </c>
      <c r="B1590" t="s">
        <v>1448</v>
      </c>
      <c r="C1590" t="s">
        <v>1449</v>
      </c>
      <c r="D1590">
        <v>26101001</v>
      </c>
      <c r="E1590">
        <v>1020201772381</v>
      </c>
      <c r="F1590" t="s">
        <v>8214</v>
      </c>
      <c r="G1590">
        <v>0</v>
      </c>
      <c r="H1590" t="s">
        <v>11196</v>
      </c>
      <c r="I1590" t="s">
        <v>11197</v>
      </c>
      <c r="J1590" t="s">
        <v>9958</v>
      </c>
      <c r="K1590" t="s">
        <v>8313</v>
      </c>
      <c r="L1590" t="s">
        <v>8315</v>
      </c>
      <c r="M1590" t="s">
        <v>1450</v>
      </c>
      <c r="N1590" t="s">
        <v>321</v>
      </c>
    </row>
    <row r="1591" spans="1:14" x14ac:dyDescent="0.25">
      <c r="A1591">
        <v>261003581</v>
      </c>
      <c r="B1591" t="s">
        <v>1547</v>
      </c>
      <c r="C1591" t="s">
        <v>1548</v>
      </c>
      <c r="D1591">
        <v>26101001</v>
      </c>
      <c r="E1591">
        <v>1020201773426</v>
      </c>
      <c r="F1591" t="s">
        <v>8214</v>
      </c>
      <c r="G1591">
        <v>0</v>
      </c>
      <c r="H1591" t="s">
        <v>11198</v>
      </c>
      <c r="I1591" t="s">
        <v>8673</v>
      </c>
      <c r="J1591" t="s">
        <v>8662</v>
      </c>
      <c r="K1591" t="s">
        <v>8313</v>
      </c>
      <c r="L1591" t="s">
        <v>8315</v>
      </c>
      <c r="M1591" t="s">
        <v>1549</v>
      </c>
      <c r="N1591" t="s">
        <v>430</v>
      </c>
    </row>
    <row r="1592" spans="1:14" x14ac:dyDescent="0.25">
      <c r="A1592">
        <v>261004105</v>
      </c>
      <c r="B1592" t="s">
        <v>1545</v>
      </c>
      <c r="C1592" t="s">
        <v>1546</v>
      </c>
      <c r="D1592">
        <v>26101001</v>
      </c>
      <c r="E1592">
        <v>1020201775758</v>
      </c>
      <c r="F1592" t="s">
        <v>8214</v>
      </c>
      <c r="G1592">
        <v>0</v>
      </c>
      <c r="H1592" t="s">
        <v>11199</v>
      </c>
      <c r="I1592" t="s">
        <v>8464</v>
      </c>
      <c r="J1592" t="s">
        <v>11200</v>
      </c>
      <c r="K1592" t="s">
        <v>8313</v>
      </c>
      <c r="L1592" t="s">
        <v>8315</v>
      </c>
      <c r="M1592" t="s">
        <v>1485</v>
      </c>
      <c r="N1592" t="s">
        <v>321</v>
      </c>
    </row>
    <row r="1593" spans="1:14" x14ac:dyDescent="0.25">
      <c r="A1593">
        <v>261004289</v>
      </c>
      <c r="B1593" t="s">
        <v>1507</v>
      </c>
      <c r="C1593" t="s">
        <v>1508</v>
      </c>
      <c r="D1593">
        <v>26101001</v>
      </c>
      <c r="E1593">
        <v>1020201775395</v>
      </c>
      <c r="F1593" t="s">
        <v>8214</v>
      </c>
      <c r="G1593">
        <v>0</v>
      </c>
      <c r="H1593" t="s">
        <v>11201</v>
      </c>
      <c r="I1593" t="s">
        <v>11202</v>
      </c>
      <c r="J1593" t="s">
        <v>11203</v>
      </c>
      <c r="K1593" t="s">
        <v>8313</v>
      </c>
      <c r="L1593" t="s">
        <v>8315</v>
      </c>
      <c r="M1593" t="s">
        <v>1509</v>
      </c>
      <c r="N1593" t="s">
        <v>321</v>
      </c>
    </row>
    <row r="1594" spans="1:14" x14ac:dyDescent="0.25">
      <c r="A1594">
        <v>261004313</v>
      </c>
      <c r="B1594" t="s">
        <v>8003</v>
      </c>
      <c r="C1594" t="s">
        <v>8004</v>
      </c>
      <c r="D1594">
        <v>26101001</v>
      </c>
      <c r="E1594">
        <v>1020201778574</v>
      </c>
      <c r="F1594" t="s">
        <v>8214</v>
      </c>
      <c r="G1594">
        <v>0</v>
      </c>
      <c r="H1594" t="s">
        <v>11204</v>
      </c>
      <c r="I1594" t="s">
        <v>8967</v>
      </c>
      <c r="J1594" t="s">
        <v>11205</v>
      </c>
      <c r="K1594" t="s">
        <v>8313</v>
      </c>
      <c r="L1594" t="s">
        <v>8315</v>
      </c>
      <c r="M1594" t="s">
        <v>8005</v>
      </c>
      <c r="N1594" t="s">
        <v>321</v>
      </c>
    </row>
    <row r="1595" spans="1:14" x14ac:dyDescent="0.25">
      <c r="A1595">
        <v>261004578</v>
      </c>
      <c r="B1595" t="s">
        <v>1470</v>
      </c>
      <c r="C1595" t="s">
        <v>1471</v>
      </c>
      <c r="D1595">
        <v>26101001</v>
      </c>
      <c r="E1595">
        <v>1020201775660</v>
      </c>
      <c r="F1595" t="s">
        <v>8214</v>
      </c>
      <c r="G1595">
        <v>0</v>
      </c>
      <c r="H1595" t="s">
        <v>11206</v>
      </c>
      <c r="I1595" t="s">
        <v>9554</v>
      </c>
      <c r="J1595" t="s">
        <v>9193</v>
      </c>
      <c r="K1595" t="s">
        <v>8313</v>
      </c>
      <c r="L1595" t="s">
        <v>8315</v>
      </c>
      <c r="M1595" t="s">
        <v>1472</v>
      </c>
      <c r="N1595" t="s">
        <v>566</v>
      </c>
    </row>
    <row r="1596" spans="1:14" x14ac:dyDescent="0.25">
      <c r="A1596">
        <v>261009375</v>
      </c>
      <c r="B1596" t="s">
        <v>1530</v>
      </c>
      <c r="C1596" t="s">
        <v>1531</v>
      </c>
      <c r="D1596">
        <v>26101001</v>
      </c>
      <c r="E1596">
        <v>1020201775770</v>
      </c>
      <c r="F1596" t="s">
        <v>8214</v>
      </c>
      <c r="G1596">
        <v>0</v>
      </c>
      <c r="H1596" t="s">
        <v>11207</v>
      </c>
      <c r="I1596" t="s">
        <v>11208</v>
      </c>
      <c r="J1596" t="s">
        <v>10558</v>
      </c>
      <c r="K1596" t="s">
        <v>8313</v>
      </c>
      <c r="L1596" t="s">
        <v>8315</v>
      </c>
      <c r="M1596" t="s">
        <v>1532</v>
      </c>
      <c r="N1596" t="s">
        <v>321</v>
      </c>
    </row>
    <row r="1597" spans="1:14" x14ac:dyDescent="0.25">
      <c r="A1597">
        <v>261009390</v>
      </c>
      <c r="B1597" t="s">
        <v>1510</v>
      </c>
      <c r="C1597" t="s">
        <v>1511</v>
      </c>
      <c r="D1597">
        <v>26101001</v>
      </c>
      <c r="E1597">
        <v>1020201775241</v>
      </c>
      <c r="F1597" t="s">
        <v>8214</v>
      </c>
      <c r="G1597">
        <v>0</v>
      </c>
      <c r="H1597" t="s">
        <v>11209</v>
      </c>
      <c r="I1597" t="s">
        <v>11074</v>
      </c>
      <c r="J1597" t="s">
        <v>9623</v>
      </c>
      <c r="K1597" t="s">
        <v>8313</v>
      </c>
      <c r="L1597" t="s">
        <v>8315</v>
      </c>
      <c r="M1597" t="s">
        <v>1512</v>
      </c>
      <c r="N1597" t="s">
        <v>321</v>
      </c>
    </row>
    <row r="1598" spans="1:14" x14ac:dyDescent="0.25">
      <c r="A1598">
        <v>261009417</v>
      </c>
      <c r="B1598" t="s">
        <v>1483</v>
      </c>
      <c r="C1598" t="s">
        <v>1484</v>
      </c>
      <c r="D1598">
        <v>26101001</v>
      </c>
      <c r="E1598">
        <v>1020201773151</v>
      </c>
      <c r="F1598" t="s">
        <v>8214</v>
      </c>
      <c r="G1598">
        <v>0</v>
      </c>
      <c r="H1598" t="s">
        <v>11210</v>
      </c>
      <c r="I1598" t="s">
        <v>9960</v>
      </c>
      <c r="J1598" t="s">
        <v>8720</v>
      </c>
      <c r="K1598" t="s">
        <v>8313</v>
      </c>
      <c r="L1598" t="s">
        <v>8315</v>
      </c>
      <c r="M1598" t="s">
        <v>11211</v>
      </c>
      <c r="N1598" t="s">
        <v>321</v>
      </c>
    </row>
    <row r="1599" spans="1:14" x14ac:dyDescent="0.25">
      <c r="A1599">
        <v>261009424</v>
      </c>
      <c r="B1599" t="s">
        <v>1467</v>
      </c>
      <c r="C1599" t="s">
        <v>1468</v>
      </c>
      <c r="D1599">
        <v>26101001</v>
      </c>
      <c r="E1599">
        <v>1020201775197</v>
      </c>
      <c r="F1599" t="s">
        <v>8214</v>
      </c>
      <c r="G1599">
        <v>0</v>
      </c>
      <c r="H1599" t="s">
        <v>11212</v>
      </c>
      <c r="I1599" t="s">
        <v>8990</v>
      </c>
      <c r="J1599" t="s">
        <v>9958</v>
      </c>
      <c r="K1599" t="s">
        <v>8313</v>
      </c>
      <c r="L1599" t="s">
        <v>8315</v>
      </c>
      <c r="M1599" t="s">
        <v>1469</v>
      </c>
      <c r="N1599" t="s">
        <v>321</v>
      </c>
    </row>
    <row r="1600" spans="1:14" x14ac:dyDescent="0.25">
      <c r="A1600">
        <v>261009431</v>
      </c>
      <c r="B1600" t="s">
        <v>1513</v>
      </c>
      <c r="C1600" t="s">
        <v>1514</v>
      </c>
      <c r="D1600">
        <v>26101001</v>
      </c>
      <c r="E1600">
        <v>1020201774251</v>
      </c>
      <c r="F1600" t="s">
        <v>8214</v>
      </c>
      <c r="G1600">
        <v>0</v>
      </c>
      <c r="H1600" t="s">
        <v>11213</v>
      </c>
      <c r="I1600" t="s">
        <v>9832</v>
      </c>
      <c r="J1600" t="s">
        <v>8720</v>
      </c>
      <c r="K1600" t="s">
        <v>8313</v>
      </c>
      <c r="L1600" t="s">
        <v>8315</v>
      </c>
      <c r="M1600" t="s">
        <v>1515</v>
      </c>
      <c r="N1600" t="s">
        <v>321</v>
      </c>
    </row>
    <row r="1601" spans="1:14" x14ac:dyDescent="0.25">
      <c r="A1601">
        <v>261009456</v>
      </c>
      <c r="B1601" t="s">
        <v>1560</v>
      </c>
      <c r="C1601" t="s">
        <v>1561</v>
      </c>
      <c r="D1601">
        <v>26101001</v>
      </c>
      <c r="E1601">
        <v>1020201775692</v>
      </c>
      <c r="F1601" t="s">
        <v>8214</v>
      </c>
      <c r="G1601">
        <v>0</v>
      </c>
      <c r="H1601" t="s">
        <v>11214</v>
      </c>
      <c r="I1601" t="s">
        <v>10021</v>
      </c>
      <c r="J1601" t="s">
        <v>10558</v>
      </c>
      <c r="K1601" t="s">
        <v>8313</v>
      </c>
      <c r="L1601" t="s">
        <v>8315</v>
      </c>
      <c r="M1601" t="s">
        <v>1562</v>
      </c>
      <c r="N1601" t="s">
        <v>321</v>
      </c>
    </row>
    <row r="1602" spans="1:14" x14ac:dyDescent="0.25">
      <c r="A1602">
        <v>261009463</v>
      </c>
      <c r="B1602" t="s">
        <v>1501</v>
      </c>
      <c r="C1602" t="s">
        <v>1502</v>
      </c>
      <c r="D1602">
        <v>26101001</v>
      </c>
      <c r="E1602">
        <v>1020201773129</v>
      </c>
      <c r="F1602" t="s">
        <v>8214</v>
      </c>
      <c r="G1602">
        <v>0</v>
      </c>
      <c r="H1602" t="s">
        <v>11215</v>
      </c>
      <c r="I1602" t="s">
        <v>9293</v>
      </c>
      <c r="J1602" t="s">
        <v>8713</v>
      </c>
      <c r="K1602" t="s">
        <v>8313</v>
      </c>
      <c r="L1602" t="s">
        <v>8315</v>
      </c>
      <c r="M1602" t="s">
        <v>1503</v>
      </c>
      <c r="N1602" t="s">
        <v>321</v>
      </c>
    </row>
    <row r="1603" spans="1:14" x14ac:dyDescent="0.25">
      <c r="A1603">
        <v>261009470</v>
      </c>
      <c r="B1603" t="s">
        <v>1533</v>
      </c>
      <c r="C1603" t="s">
        <v>1534</v>
      </c>
      <c r="D1603">
        <v>26101001</v>
      </c>
      <c r="E1603">
        <v>1020201774867</v>
      </c>
      <c r="F1603" t="s">
        <v>8214</v>
      </c>
      <c r="G1603">
        <v>0</v>
      </c>
      <c r="H1603" t="s">
        <v>11216</v>
      </c>
      <c r="I1603" t="s">
        <v>9154</v>
      </c>
      <c r="J1603" t="s">
        <v>8713</v>
      </c>
      <c r="K1603" t="s">
        <v>8313</v>
      </c>
      <c r="L1603" t="s">
        <v>8315</v>
      </c>
      <c r="M1603" t="s">
        <v>1535</v>
      </c>
      <c r="N1603" t="s">
        <v>321</v>
      </c>
    </row>
    <row r="1604" spans="1:14" x14ac:dyDescent="0.25">
      <c r="A1604">
        <v>261009512</v>
      </c>
      <c r="B1604" t="s">
        <v>1464</v>
      </c>
      <c r="C1604" t="s">
        <v>1465</v>
      </c>
      <c r="D1604">
        <v>26101001</v>
      </c>
      <c r="E1604">
        <v>1020201773382</v>
      </c>
      <c r="F1604" t="s">
        <v>8214</v>
      </c>
      <c r="G1604">
        <v>0</v>
      </c>
      <c r="H1604" t="s">
        <v>11217</v>
      </c>
      <c r="I1604" t="s">
        <v>8407</v>
      </c>
      <c r="J1604" t="s">
        <v>9958</v>
      </c>
      <c r="K1604" t="s">
        <v>8313</v>
      </c>
      <c r="L1604" t="s">
        <v>8315</v>
      </c>
      <c r="M1604" t="s">
        <v>1466</v>
      </c>
      <c r="N1604" t="s">
        <v>549</v>
      </c>
    </row>
    <row r="1605" spans="1:14" x14ac:dyDescent="0.25">
      <c r="A1605">
        <v>261009520</v>
      </c>
      <c r="B1605" t="s">
        <v>1556</v>
      </c>
      <c r="C1605" t="s">
        <v>1557</v>
      </c>
      <c r="D1605">
        <v>26101001</v>
      </c>
      <c r="E1605">
        <v>1020201772535</v>
      </c>
      <c r="F1605" t="s">
        <v>8214</v>
      </c>
      <c r="G1605">
        <v>0</v>
      </c>
      <c r="H1605" t="s">
        <v>11218</v>
      </c>
      <c r="I1605" t="s">
        <v>8442</v>
      </c>
      <c r="J1605" t="s">
        <v>11219</v>
      </c>
      <c r="K1605" t="s">
        <v>8313</v>
      </c>
      <c r="L1605" t="s">
        <v>8315</v>
      </c>
      <c r="M1605" t="s">
        <v>1558</v>
      </c>
      <c r="N1605" t="s">
        <v>1559</v>
      </c>
    </row>
    <row r="1606" spans="1:14" x14ac:dyDescent="0.25">
      <c r="A1606">
        <v>261009537</v>
      </c>
      <c r="B1606" t="s">
        <v>1473</v>
      </c>
      <c r="C1606" t="s">
        <v>1474</v>
      </c>
      <c r="D1606">
        <v>26101001</v>
      </c>
      <c r="E1606">
        <v>1020201773459</v>
      </c>
      <c r="F1606" t="s">
        <v>8214</v>
      </c>
      <c r="G1606">
        <v>0</v>
      </c>
      <c r="H1606" t="s">
        <v>11220</v>
      </c>
      <c r="I1606" t="s">
        <v>8384</v>
      </c>
      <c r="J1606" t="s">
        <v>8790</v>
      </c>
      <c r="K1606" t="s">
        <v>8313</v>
      </c>
      <c r="L1606" t="s">
        <v>8315</v>
      </c>
      <c r="M1606" t="s">
        <v>1475</v>
      </c>
      <c r="N1606" t="s">
        <v>921</v>
      </c>
    </row>
    <row r="1607" spans="1:14" x14ac:dyDescent="0.25">
      <c r="A1607">
        <v>261009544</v>
      </c>
      <c r="B1607" t="s">
        <v>1476</v>
      </c>
      <c r="C1607" t="s">
        <v>1477</v>
      </c>
      <c r="D1607">
        <v>26101001</v>
      </c>
      <c r="E1607">
        <v>1020201774053</v>
      </c>
      <c r="F1607" t="s">
        <v>8214</v>
      </c>
      <c r="G1607">
        <v>0</v>
      </c>
      <c r="H1607" t="s">
        <v>11221</v>
      </c>
      <c r="I1607" t="s">
        <v>11222</v>
      </c>
      <c r="J1607" t="s">
        <v>9958</v>
      </c>
      <c r="K1607" t="s">
        <v>8313</v>
      </c>
      <c r="L1607" t="s">
        <v>8315</v>
      </c>
      <c r="M1607" t="s">
        <v>1478</v>
      </c>
      <c r="N1607" t="s">
        <v>1479</v>
      </c>
    </row>
    <row r="1608" spans="1:14" x14ac:dyDescent="0.25">
      <c r="A1608">
        <v>261009551</v>
      </c>
      <c r="B1608" t="s">
        <v>1486</v>
      </c>
      <c r="C1608" t="s">
        <v>1487</v>
      </c>
      <c r="D1608">
        <v>26101001</v>
      </c>
      <c r="E1608">
        <v>1020201772711</v>
      </c>
      <c r="F1608" t="s">
        <v>8214</v>
      </c>
      <c r="G1608">
        <v>0</v>
      </c>
      <c r="H1608" t="s">
        <v>11223</v>
      </c>
      <c r="I1608" t="s">
        <v>8499</v>
      </c>
      <c r="J1608" t="s">
        <v>9958</v>
      </c>
      <c r="K1608" t="s">
        <v>8313</v>
      </c>
      <c r="L1608" t="s">
        <v>8315</v>
      </c>
      <c r="M1608" t="s">
        <v>1488</v>
      </c>
      <c r="N1608" t="s">
        <v>921</v>
      </c>
    </row>
    <row r="1609" spans="1:14" x14ac:dyDescent="0.25">
      <c r="A1609">
        <v>261009569</v>
      </c>
      <c r="B1609" t="s">
        <v>1504</v>
      </c>
      <c r="C1609" t="s">
        <v>1505</v>
      </c>
      <c r="D1609">
        <v>26101001</v>
      </c>
      <c r="E1609">
        <v>1020201773096</v>
      </c>
      <c r="F1609" t="s">
        <v>8214</v>
      </c>
      <c r="G1609">
        <v>0</v>
      </c>
      <c r="H1609" t="s">
        <v>11224</v>
      </c>
      <c r="I1609" t="s">
        <v>10449</v>
      </c>
      <c r="J1609" t="s">
        <v>9958</v>
      </c>
      <c r="K1609" t="s">
        <v>8313</v>
      </c>
      <c r="L1609" t="s">
        <v>8315</v>
      </c>
      <c r="M1609" t="s">
        <v>1506</v>
      </c>
      <c r="N1609" t="s">
        <v>414</v>
      </c>
    </row>
    <row r="1610" spans="1:14" x14ac:dyDescent="0.25">
      <c r="A1610">
        <v>261009576</v>
      </c>
      <c r="B1610" t="s">
        <v>1542</v>
      </c>
      <c r="C1610" t="s">
        <v>1543</v>
      </c>
      <c r="D1610">
        <v>26101001</v>
      </c>
      <c r="E1610">
        <v>1020201772744</v>
      </c>
      <c r="F1610" t="s">
        <v>8214</v>
      </c>
      <c r="G1610">
        <v>0</v>
      </c>
      <c r="H1610" t="s">
        <v>11225</v>
      </c>
      <c r="I1610" t="s">
        <v>8384</v>
      </c>
      <c r="J1610" t="s">
        <v>9958</v>
      </c>
      <c r="K1610" t="s">
        <v>8313</v>
      </c>
      <c r="L1610" t="s">
        <v>8315</v>
      </c>
      <c r="M1610" t="s">
        <v>1544</v>
      </c>
      <c r="N1610" t="s">
        <v>414</v>
      </c>
    </row>
    <row r="1611" spans="1:14" x14ac:dyDescent="0.25">
      <c r="A1611">
        <v>261009583</v>
      </c>
      <c r="B1611" t="s">
        <v>1539</v>
      </c>
      <c r="C1611" t="s">
        <v>1540</v>
      </c>
      <c r="D1611">
        <v>26101001</v>
      </c>
      <c r="E1611">
        <v>1020201772480</v>
      </c>
      <c r="F1611" t="s">
        <v>8214</v>
      </c>
      <c r="G1611">
        <v>0</v>
      </c>
      <c r="H1611" t="s">
        <v>11226</v>
      </c>
      <c r="I1611" t="s">
        <v>9681</v>
      </c>
      <c r="J1611" t="s">
        <v>11227</v>
      </c>
      <c r="K1611" t="s">
        <v>8313</v>
      </c>
      <c r="L1611" t="s">
        <v>8315</v>
      </c>
      <c r="M1611" t="s">
        <v>1541</v>
      </c>
      <c r="N1611" t="s">
        <v>414</v>
      </c>
    </row>
    <row r="1612" spans="1:14" x14ac:dyDescent="0.25">
      <c r="A1612">
        <v>261009590</v>
      </c>
      <c r="B1612" t="s">
        <v>11228</v>
      </c>
      <c r="C1612" t="s">
        <v>1528</v>
      </c>
      <c r="D1612">
        <v>26101001</v>
      </c>
      <c r="E1612">
        <v>1020201773338</v>
      </c>
      <c r="F1612" t="s">
        <v>8214</v>
      </c>
      <c r="G1612">
        <v>0</v>
      </c>
      <c r="H1612" t="s">
        <v>11229</v>
      </c>
      <c r="I1612" t="s">
        <v>8882</v>
      </c>
      <c r="J1612" t="s">
        <v>11230</v>
      </c>
      <c r="K1612" t="s">
        <v>8313</v>
      </c>
      <c r="L1612" t="s">
        <v>8315</v>
      </c>
      <c r="M1612" t="s">
        <v>1529</v>
      </c>
      <c r="N1612" t="s">
        <v>414</v>
      </c>
    </row>
    <row r="1613" spans="1:14" x14ac:dyDescent="0.25">
      <c r="A1613">
        <v>261009632</v>
      </c>
      <c r="B1613" t="s">
        <v>1451</v>
      </c>
      <c r="C1613" t="s">
        <v>1452</v>
      </c>
      <c r="D1613">
        <v>26101001</v>
      </c>
      <c r="E1613">
        <v>1020201775505</v>
      </c>
      <c r="F1613" t="s">
        <v>8214</v>
      </c>
      <c r="G1613">
        <v>1</v>
      </c>
      <c r="H1613" t="s">
        <v>11231</v>
      </c>
      <c r="I1613" t="s">
        <v>8855</v>
      </c>
      <c r="J1613" t="s">
        <v>9623</v>
      </c>
      <c r="K1613" t="s">
        <v>8313</v>
      </c>
      <c r="L1613" t="s">
        <v>8315</v>
      </c>
      <c r="M1613" t="s">
        <v>1453</v>
      </c>
      <c r="N1613" t="s">
        <v>321</v>
      </c>
    </row>
    <row r="1614" spans="1:14" x14ac:dyDescent="0.25">
      <c r="A1614">
        <v>261009640</v>
      </c>
      <c r="B1614" t="s">
        <v>1498</v>
      </c>
      <c r="C1614" t="s">
        <v>1499</v>
      </c>
      <c r="D1614">
        <v>26101001</v>
      </c>
      <c r="E1614">
        <v>1020201772766</v>
      </c>
      <c r="F1614" t="s">
        <v>8214</v>
      </c>
      <c r="G1614">
        <v>0</v>
      </c>
      <c r="H1614" t="s">
        <v>11232</v>
      </c>
      <c r="I1614" t="s">
        <v>11233</v>
      </c>
      <c r="J1614" t="s">
        <v>9958</v>
      </c>
      <c r="K1614" t="s">
        <v>8313</v>
      </c>
      <c r="L1614" t="s">
        <v>8315</v>
      </c>
      <c r="M1614" t="s">
        <v>1500</v>
      </c>
      <c r="N1614" t="s">
        <v>414</v>
      </c>
    </row>
    <row r="1615" spans="1:14" x14ac:dyDescent="0.25">
      <c r="A1615">
        <v>261009720</v>
      </c>
      <c r="B1615" t="s">
        <v>1460</v>
      </c>
      <c r="C1615" t="s">
        <v>1461</v>
      </c>
      <c r="D1615">
        <v>26101001</v>
      </c>
      <c r="E1615">
        <v>1020201774691</v>
      </c>
      <c r="F1615" t="s">
        <v>8214</v>
      </c>
      <c r="G1615">
        <v>0</v>
      </c>
      <c r="H1615" t="s">
        <v>11234</v>
      </c>
      <c r="I1615" t="s">
        <v>11235</v>
      </c>
      <c r="J1615" t="s">
        <v>11236</v>
      </c>
      <c r="K1615" t="s">
        <v>8313</v>
      </c>
      <c r="L1615" t="s">
        <v>8315</v>
      </c>
      <c r="M1615" t="s">
        <v>1462</v>
      </c>
      <c r="N1615" t="s">
        <v>1463</v>
      </c>
    </row>
    <row r="1616" spans="1:14" x14ac:dyDescent="0.25">
      <c r="A1616">
        <v>261009745</v>
      </c>
      <c r="B1616" t="s">
        <v>1457</v>
      </c>
      <c r="C1616" t="s">
        <v>1458</v>
      </c>
      <c r="D1616">
        <v>26101001</v>
      </c>
      <c r="E1616">
        <v>1020201773745</v>
      </c>
      <c r="F1616" t="s">
        <v>8214</v>
      </c>
      <c r="G1616">
        <v>0</v>
      </c>
      <c r="H1616" t="s">
        <v>11237</v>
      </c>
      <c r="I1616" t="s">
        <v>11238</v>
      </c>
      <c r="J1616" t="s">
        <v>11239</v>
      </c>
      <c r="K1616" t="s">
        <v>8313</v>
      </c>
      <c r="L1616" t="s">
        <v>8315</v>
      </c>
      <c r="M1616" t="s">
        <v>1459</v>
      </c>
      <c r="N1616" t="s">
        <v>566</v>
      </c>
    </row>
    <row r="1617" spans="1:14" x14ac:dyDescent="0.25">
      <c r="A1617">
        <v>261009752</v>
      </c>
      <c r="B1617" t="s">
        <v>1480</v>
      </c>
      <c r="C1617" t="s">
        <v>1481</v>
      </c>
      <c r="D1617">
        <v>26101001</v>
      </c>
      <c r="E1617">
        <v>1020201775186</v>
      </c>
      <c r="F1617" t="s">
        <v>8214</v>
      </c>
      <c r="G1617">
        <v>0</v>
      </c>
      <c r="H1617" t="s">
        <v>11240</v>
      </c>
      <c r="I1617" t="s">
        <v>11241</v>
      </c>
      <c r="J1617" t="s">
        <v>9561</v>
      </c>
      <c r="K1617" t="s">
        <v>8313</v>
      </c>
      <c r="L1617" t="s">
        <v>8315</v>
      </c>
      <c r="M1617" t="s">
        <v>1482</v>
      </c>
      <c r="N1617" t="s">
        <v>321</v>
      </c>
    </row>
    <row r="1618" spans="1:14" x14ac:dyDescent="0.25">
      <c r="A1618">
        <v>261009833</v>
      </c>
      <c r="B1618" t="s">
        <v>1536</v>
      </c>
      <c r="C1618" t="s">
        <v>1537</v>
      </c>
      <c r="D1618">
        <v>26101001</v>
      </c>
      <c r="E1618">
        <v>1020201774328</v>
      </c>
      <c r="F1618" t="s">
        <v>8214</v>
      </c>
      <c r="G1618">
        <v>0</v>
      </c>
      <c r="H1618" t="s">
        <v>11242</v>
      </c>
      <c r="I1618" t="s">
        <v>8442</v>
      </c>
      <c r="J1618" t="s">
        <v>9300</v>
      </c>
      <c r="K1618" t="s">
        <v>8313</v>
      </c>
      <c r="L1618" t="s">
        <v>8315</v>
      </c>
      <c r="M1618" t="s">
        <v>1538</v>
      </c>
      <c r="N1618" t="s">
        <v>414</v>
      </c>
    </row>
    <row r="1619" spans="1:14" x14ac:dyDescent="0.25">
      <c r="A1619">
        <v>261009880</v>
      </c>
      <c r="B1619" t="s">
        <v>1516</v>
      </c>
      <c r="C1619" t="s">
        <v>1517</v>
      </c>
      <c r="D1619">
        <v>26101001</v>
      </c>
      <c r="E1619">
        <v>1020201772238</v>
      </c>
      <c r="F1619" t="s">
        <v>8214</v>
      </c>
      <c r="G1619">
        <v>0</v>
      </c>
      <c r="H1619" t="s">
        <v>9596</v>
      </c>
      <c r="I1619" t="s">
        <v>8510</v>
      </c>
      <c r="J1619" t="s">
        <v>8774</v>
      </c>
      <c r="K1619" t="s">
        <v>8313</v>
      </c>
      <c r="L1619" t="s">
        <v>8315</v>
      </c>
      <c r="M1619" t="s">
        <v>1518</v>
      </c>
      <c r="N1619" t="s">
        <v>321</v>
      </c>
    </row>
    <row r="1620" spans="1:14" x14ac:dyDescent="0.25">
      <c r="A1620">
        <v>261010490</v>
      </c>
      <c r="B1620" t="s">
        <v>1489</v>
      </c>
      <c r="C1620" t="s">
        <v>1490</v>
      </c>
      <c r="D1620">
        <v>26101001</v>
      </c>
      <c r="E1620">
        <v>1020201775769</v>
      </c>
      <c r="F1620" t="s">
        <v>8214</v>
      </c>
      <c r="G1620">
        <v>0</v>
      </c>
      <c r="H1620" t="s">
        <v>11243</v>
      </c>
      <c r="I1620" t="s">
        <v>8384</v>
      </c>
      <c r="J1620" t="s">
        <v>11244</v>
      </c>
      <c r="K1620" t="s">
        <v>8313</v>
      </c>
      <c r="L1620" t="s">
        <v>8315</v>
      </c>
      <c r="M1620" t="s">
        <v>1491</v>
      </c>
      <c r="N1620" t="s">
        <v>700</v>
      </c>
    </row>
    <row r="1621" spans="1:14" x14ac:dyDescent="0.25">
      <c r="A1621">
        <v>261011092</v>
      </c>
      <c r="B1621" t="s">
        <v>1525</v>
      </c>
      <c r="C1621" t="s">
        <v>1526</v>
      </c>
      <c r="D1621">
        <v>26101001</v>
      </c>
      <c r="E1621">
        <v>1020201775450</v>
      </c>
      <c r="F1621" t="s">
        <v>8214</v>
      </c>
      <c r="G1621">
        <v>0</v>
      </c>
      <c r="H1621" t="s">
        <v>11245</v>
      </c>
      <c r="I1621" t="s">
        <v>11246</v>
      </c>
      <c r="J1621" t="s">
        <v>11247</v>
      </c>
      <c r="K1621" t="s">
        <v>8313</v>
      </c>
      <c r="L1621" t="s">
        <v>8315</v>
      </c>
      <c r="M1621" t="s">
        <v>1527</v>
      </c>
      <c r="N1621" t="s">
        <v>1479</v>
      </c>
    </row>
    <row r="1622" spans="1:14" x14ac:dyDescent="0.25">
      <c r="A1622">
        <v>261011656</v>
      </c>
      <c r="B1622" t="s">
        <v>1618</v>
      </c>
      <c r="C1622" t="s">
        <v>1619</v>
      </c>
      <c r="D1622">
        <v>26101001</v>
      </c>
      <c r="E1622">
        <v>1030202760587</v>
      </c>
      <c r="F1622" t="s">
        <v>8214</v>
      </c>
      <c r="G1622">
        <v>0</v>
      </c>
      <c r="H1622" t="s">
        <v>11248</v>
      </c>
      <c r="I1622" t="s">
        <v>9430</v>
      </c>
      <c r="J1622" t="s">
        <v>11249</v>
      </c>
      <c r="K1622" t="s">
        <v>8313</v>
      </c>
      <c r="L1622" t="s">
        <v>8315</v>
      </c>
      <c r="M1622" t="s">
        <v>1620</v>
      </c>
      <c r="N1622" t="s">
        <v>321</v>
      </c>
    </row>
    <row r="1623" spans="1:14" x14ac:dyDescent="0.25">
      <c r="A1623">
        <v>261014537</v>
      </c>
      <c r="B1623" t="s">
        <v>1607</v>
      </c>
      <c r="C1623" t="s">
        <v>1608</v>
      </c>
      <c r="D1623">
        <v>26101001</v>
      </c>
      <c r="E1623">
        <v>1060261010809</v>
      </c>
      <c r="F1623" t="s">
        <v>8214</v>
      </c>
      <c r="G1623">
        <v>1</v>
      </c>
      <c r="H1623" t="s">
        <v>11250</v>
      </c>
      <c r="I1623" t="s">
        <v>8324</v>
      </c>
      <c r="J1623" t="s">
        <v>11251</v>
      </c>
      <c r="K1623" t="s">
        <v>8313</v>
      </c>
      <c r="L1623" t="s">
        <v>8315</v>
      </c>
      <c r="M1623" t="s">
        <v>1609</v>
      </c>
      <c r="N1623" t="s">
        <v>321</v>
      </c>
    </row>
    <row r="1624" spans="1:14" x14ac:dyDescent="0.25">
      <c r="A1624">
        <v>261015386</v>
      </c>
      <c r="B1624" t="s">
        <v>1519</v>
      </c>
      <c r="C1624" t="s">
        <v>1520</v>
      </c>
      <c r="D1624">
        <v>26101001</v>
      </c>
      <c r="E1624">
        <v>1060261012459</v>
      </c>
      <c r="F1624" t="s">
        <v>8214</v>
      </c>
      <c r="G1624">
        <v>0</v>
      </c>
      <c r="H1624" t="s">
        <v>9596</v>
      </c>
      <c r="I1624" t="s">
        <v>9021</v>
      </c>
      <c r="J1624" t="s">
        <v>11252</v>
      </c>
      <c r="K1624" t="s">
        <v>8313</v>
      </c>
      <c r="L1624" t="s">
        <v>8315</v>
      </c>
      <c r="M1624" t="s">
        <v>1521</v>
      </c>
      <c r="N1624" t="s">
        <v>321</v>
      </c>
    </row>
    <row r="1625" spans="1:14" x14ac:dyDescent="0.25">
      <c r="A1625">
        <v>261018122</v>
      </c>
      <c r="B1625" t="s">
        <v>1454</v>
      </c>
      <c r="C1625" t="s">
        <v>1455</v>
      </c>
      <c r="D1625">
        <v>26101001</v>
      </c>
      <c r="E1625">
        <v>1090261000609</v>
      </c>
      <c r="F1625" t="s">
        <v>8214</v>
      </c>
      <c r="G1625">
        <v>0</v>
      </c>
      <c r="H1625" t="s">
        <v>11253</v>
      </c>
      <c r="I1625" t="s">
        <v>11254</v>
      </c>
      <c r="J1625" t="s">
        <v>11255</v>
      </c>
      <c r="K1625" t="s">
        <v>8313</v>
      </c>
      <c r="L1625" t="s">
        <v>8315</v>
      </c>
      <c r="M1625" t="s">
        <v>1456</v>
      </c>
      <c r="N1625" t="s">
        <v>414</v>
      </c>
    </row>
    <row r="1626" spans="1:14" x14ac:dyDescent="0.25">
      <c r="A1626">
        <v>261018852</v>
      </c>
      <c r="B1626" t="s">
        <v>1553</v>
      </c>
      <c r="C1626" t="s">
        <v>1554</v>
      </c>
      <c r="D1626">
        <v>26101001</v>
      </c>
      <c r="E1626">
        <v>1110261000640</v>
      </c>
      <c r="F1626" t="s">
        <v>8214</v>
      </c>
      <c r="G1626">
        <v>0</v>
      </c>
      <c r="H1626" t="s">
        <v>11256</v>
      </c>
      <c r="I1626" t="s">
        <v>10338</v>
      </c>
      <c r="J1626" t="s">
        <v>11257</v>
      </c>
      <c r="K1626" t="s">
        <v>8313</v>
      </c>
      <c r="L1626" t="s">
        <v>8315</v>
      </c>
      <c r="M1626" t="s">
        <v>1555</v>
      </c>
      <c r="N1626" t="s">
        <v>414</v>
      </c>
    </row>
    <row r="1627" spans="1:14" x14ac:dyDescent="0.25">
      <c r="A1627">
        <v>261019648</v>
      </c>
      <c r="B1627" t="s">
        <v>1495</v>
      </c>
      <c r="C1627" t="s">
        <v>1496</v>
      </c>
      <c r="D1627">
        <v>26101001</v>
      </c>
      <c r="E1627">
        <v>1120261000364</v>
      </c>
      <c r="F1627" t="s">
        <v>8214</v>
      </c>
      <c r="G1627">
        <v>0</v>
      </c>
      <c r="H1627" t="s">
        <v>11258</v>
      </c>
      <c r="I1627" t="s">
        <v>8336</v>
      </c>
      <c r="J1627" t="s">
        <v>11259</v>
      </c>
      <c r="K1627" t="s">
        <v>8313</v>
      </c>
      <c r="L1627" t="s">
        <v>8315</v>
      </c>
      <c r="M1627" t="s">
        <v>1497</v>
      </c>
      <c r="N1627" t="s">
        <v>1121</v>
      </c>
    </row>
    <row r="1628" spans="1:14" x14ac:dyDescent="0.25">
      <c r="A1628">
        <v>261019775</v>
      </c>
      <c r="B1628" t="s">
        <v>1550</v>
      </c>
      <c r="C1628" t="s">
        <v>1551</v>
      </c>
      <c r="D1628">
        <v>26101001</v>
      </c>
      <c r="E1628">
        <v>1120261000507</v>
      </c>
      <c r="F1628" t="s">
        <v>8214</v>
      </c>
      <c r="G1628">
        <v>0</v>
      </c>
      <c r="H1628" t="s">
        <v>11260</v>
      </c>
      <c r="I1628" t="s">
        <v>11202</v>
      </c>
      <c r="J1628" t="s">
        <v>11261</v>
      </c>
      <c r="K1628" t="s">
        <v>8313</v>
      </c>
      <c r="L1628" t="s">
        <v>8315</v>
      </c>
      <c r="M1628" t="s">
        <v>1552</v>
      </c>
      <c r="N1628" t="s">
        <v>414</v>
      </c>
    </row>
    <row r="1629" spans="1:14" x14ac:dyDescent="0.25">
      <c r="A1629">
        <v>262001636</v>
      </c>
      <c r="B1629" t="s">
        <v>8006</v>
      </c>
      <c r="C1629" t="s">
        <v>8007</v>
      </c>
      <c r="D1629">
        <v>26201001</v>
      </c>
      <c r="E1629">
        <v>1020201815325</v>
      </c>
      <c r="F1629" t="s">
        <v>8214</v>
      </c>
      <c r="G1629">
        <v>0</v>
      </c>
      <c r="H1629" t="s">
        <v>11262</v>
      </c>
      <c r="I1629" t="s">
        <v>10144</v>
      </c>
      <c r="J1629" t="s">
        <v>8504</v>
      </c>
      <c r="K1629" t="s">
        <v>8313</v>
      </c>
      <c r="L1629" t="s">
        <v>8315</v>
      </c>
      <c r="M1629" t="s">
        <v>8008</v>
      </c>
      <c r="N1629" t="s">
        <v>321</v>
      </c>
    </row>
    <row r="1630" spans="1:14" x14ac:dyDescent="0.25">
      <c r="A1630">
        <v>262001643</v>
      </c>
      <c r="B1630" t="s">
        <v>2622</v>
      </c>
      <c r="C1630" t="s">
        <v>2623</v>
      </c>
      <c r="D1630">
        <v>26201001</v>
      </c>
      <c r="E1630">
        <v>1020201815590</v>
      </c>
      <c r="F1630" t="s">
        <v>8214</v>
      </c>
      <c r="G1630">
        <v>0</v>
      </c>
      <c r="H1630" t="s">
        <v>11263</v>
      </c>
      <c r="I1630" t="s">
        <v>9004</v>
      </c>
      <c r="J1630" t="s">
        <v>10202</v>
      </c>
      <c r="K1630" t="s">
        <v>8313</v>
      </c>
      <c r="L1630" t="s">
        <v>8315</v>
      </c>
      <c r="M1630" t="s">
        <v>2624</v>
      </c>
      <c r="N1630" t="s">
        <v>321</v>
      </c>
    </row>
    <row r="1631" spans="1:14" x14ac:dyDescent="0.25">
      <c r="A1631">
        <v>262002630</v>
      </c>
      <c r="B1631" t="s">
        <v>8009</v>
      </c>
      <c r="C1631" t="s">
        <v>8010</v>
      </c>
      <c r="D1631">
        <v>26201001</v>
      </c>
      <c r="E1631">
        <v>1020201812620</v>
      </c>
      <c r="F1631" t="s">
        <v>8214</v>
      </c>
      <c r="G1631">
        <v>0</v>
      </c>
      <c r="H1631" t="s">
        <v>11264</v>
      </c>
      <c r="I1631" t="s">
        <v>9569</v>
      </c>
      <c r="J1631" t="s">
        <v>10709</v>
      </c>
      <c r="K1631" t="s">
        <v>8313</v>
      </c>
      <c r="L1631" t="s">
        <v>8315</v>
      </c>
      <c r="M1631" t="s">
        <v>8011</v>
      </c>
      <c r="N1631" t="s">
        <v>325</v>
      </c>
    </row>
    <row r="1632" spans="1:14" x14ac:dyDescent="0.25">
      <c r="A1632">
        <v>262007807</v>
      </c>
      <c r="B1632" t="s">
        <v>2589</v>
      </c>
      <c r="C1632" t="s">
        <v>2590</v>
      </c>
      <c r="D1632">
        <v>26201001</v>
      </c>
      <c r="E1632">
        <v>1020201812729</v>
      </c>
      <c r="F1632" t="s">
        <v>8214</v>
      </c>
      <c r="G1632">
        <v>0</v>
      </c>
      <c r="H1632" t="s">
        <v>11265</v>
      </c>
      <c r="I1632" t="s">
        <v>8384</v>
      </c>
      <c r="J1632" t="s">
        <v>9363</v>
      </c>
      <c r="K1632" t="s">
        <v>8313</v>
      </c>
      <c r="L1632" t="s">
        <v>8315</v>
      </c>
      <c r="M1632" t="s">
        <v>2591</v>
      </c>
      <c r="N1632" t="s">
        <v>321</v>
      </c>
    </row>
    <row r="1633" spans="1:14" x14ac:dyDescent="0.25">
      <c r="A1633">
        <v>262008159</v>
      </c>
      <c r="B1633" t="s">
        <v>2610</v>
      </c>
      <c r="C1633" t="s">
        <v>2611</v>
      </c>
      <c r="D1633">
        <v>26201001</v>
      </c>
      <c r="E1633">
        <v>1020201814555</v>
      </c>
      <c r="F1633" t="s">
        <v>8214</v>
      </c>
      <c r="G1633">
        <v>0</v>
      </c>
      <c r="H1633" t="s">
        <v>11266</v>
      </c>
      <c r="I1633" t="s">
        <v>11267</v>
      </c>
      <c r="J1633" t="s">
        <v>11268</v>
      </c>
      <c r="K1633" t="s">
        <v>11267</v>
      </c>
      <c r="L1633" t="s">
        <v>8416</v>
      </c>
      <c r="M1633" t="s">
        <v>2612</v>
      </c>
      <c r="N1633" t="s">
        <v>921</v>
      </c>
    </row>
    <row r="1634" spans="1:14" x14ac:dyDescent="0.25">
      <c r="A1634">
        <v>262008374</v>
      </c>
      <c r="B1634" t="s">
        <v>2613</v>
      </c>
      <c r="C1634" t="s">
        <v>2614</v>
      </c>
      <c r="D1634">
        <v>26201001</v>
      </c>
      <c r="E1634">
        <v>1020201815600</v>
      </c>
      <c r="F1634" t="s">
        <v>8214</v>
      </c>
      <c r="G1634">
        <v>0</v>
      </c>
      <c r="H1634" t="s">
        <v>11269</v>
      </c>
      <c r="I1634" t="s">
        <v>8575</v>
      </c>
      <c r="J1634" t="s">
        <v>11270</v>
      </c>
      <c r="K1634" t="s">
        <v>8313</v>
      </c>
      <c r="L1634" t="s">
        <v>8315</v>
      </c>
      <c r="M1634" t="s">
        <v>2615</v>
      </c>
      <c r="N1634" t="s">
        <v>321</v>
      </c>
    </row>
    <row r="1635" spans="1:14" x14ac:dyDescent="0.25">
      <c r="A1635">
        <v>262008455</v>
      </c>
      <c r="B1635" t="s">
        <v>2655</v>
      </c>
      <c r="C1635" t="s">
        <v>2656</v>
      </c>
      <c r="D1635">
        <v>26201001</v>
      </c>
      <c r="E1635">
        <v>1020201813576</v>
      </c>
      <c r="F1635" t="s">
        <v>8214</v>
      </c>
      <c r="G1635">
        <v>0</v>
      </c>
      <c r="H1635" t="s">
        <v>11271</v>
      </c>
      <c r="I1635" t="s">
        <v>11272</v>
      </c>
      <c r="J1635" t="s">
        <v>9856</v>
      </c>
      <c r="K1635" t="s">
        <v>8313</v>
      </c>
      <c r="L1635" t="s">
        <v>8315</v>
      </c>
      <c r="M1635" t="s">
        <v>2657</v>
      </c>
      <c r="N1635" t="s">
        <v>566</v>
      </c>
    </row>
    <row r="1636" spans="1:14" x14ac:dyDescent="0.25">
      <c r="A1636">
        <v>262008504</v>
      </c>
      <c r="B1636" t="s">
        <v>2631</v>
      </c>
      <c r="C1636" t="s">
        <v>2632</v>
      </c>
      <c r="D1636">
        <v>26201001</v>
      </c>
      <c r="E1636">
        <v>1020201813015</v>
      </c>
      <c r="F1636" t="s">
        <v>8214</v>
      </c>
      <c r="G1636">
        <v>0</v>
      </c>
      <c r="H1636" t="s">
        <v>11273</v>
      </c>
      <c r="I1636" t="s">
        <v>11274</v>
      </c>
      <c r="J1636" t="s">
        <v>11275</v>
      </c>
      <c r="K1636" t="s">
        <v>11274</v>
      </c>
      <c r="L1636" t="s">
        <v>8416</v>
      </c>
      <c r="M1636" t="s">
        <v>2633</v>
      </c>
      <c r="N1636" t="s">
        <v>325</v>
      </c>
    </row>
    <row r="1637" spans="1:14" x14ac:dyDescent="0.25">
      <c r="A1637">
        <v>262008720</v>
      </c>
      <c r="B1637" t="s">
        <v>2649</v>
      </c>
      <c r="C1637" t="s">
        <v>2650</v>
      </c>
      <c r="D1637">
        <v>26201001</v>
      </c>
      <c r="E1637">
        <v>1020201816227</v>
      </c>
      <c r="F1637" t="s">
        <v>8214</v>
      </c>
      <c r="G1637">
        <v>0</v>
      </c>
      <c r="H1637" t="s">
        <v>11276</v>
      </c>
      <c r="I1637" t="s">
        <v>9706</v>
      </c>
      <c r="J1637" t="s">
        <v>11277</v>
      </c>
      <c r="K1637" t="s">
        <v>8313</v>
      </c>
      <c r="L1637" t="s">
        <v>8315</v>
      </c>
      <c r="M1637" t="s">
        <v>2651</v>
      </c>
      <c r="N1637" t="s">
        <v>321</v>
      </c>
    </row>
    <row r="1638" spans="1:14" x14ac:dyDescent="0.25">
      <c r="A1638">
        <v>262009040</v>
      </c>
      <c r="B1638" t="s">
        <v>2598</v>
      </c>
      <c r="C1638" t="s">
        <v>2599</v>
      </c>
      <c r="D1638">
        <v>26201001</v>
      </c>
      <c r="E1638">
        <v>1020201813873</v>
      </c>
      <c r="F1638" t="s">
        <v>8214</v>
      </c>
      <c r="G1638">
        <v>0</v>
      </c>
      <c r="H1638" t="s">
        <v>11278</v>
      </c>
      <c r="I1638" t="s">
        <v>8508</v>
      </c>
      <c r="J1638" t="s">
        <v>11279</v>
      </c>
      <c r="K1638" t="s">
        <v>8313</v>
      </c>
      <c r="L1638" t="s">
        <v>8315</v>
      </c>
      <c r="M1638" t="s">
        <v>2600</v>
      </c>
      <c r="N1638" t="s">
        <v>321</v>
      </c>
    </row>
    <row r="1639" spans="1:14" x14ac:dyDescent="0.25">
      <c r="A1639">
        <v>262009106</v>
      </c>
      <c r="B1639" t="s">
        <v>2646</v>
      </c>
      <c r="C1639" t="s">
        <v>2647</v>
      </c>
      <c r="D1639">
        <v>26201001</v>
      </c>
      <c r="E1639">
        <v>1020201814380</v>
      </c>
      <c r="F1639" t="s">
        <v>8214</v>
      </c>
      <c r="G1639">
        <v>0</v>
      </c>
      <c r="H1639" t="s">
        <v>11280</v>
      </c>
      <c r="I1639" t="s">
        <v>10779</v>
      </c>
      <c r="J1639" t="s">
        <v>10558</v>
      </c>
      <c r="K1639" t="s">
        <v>8313</v>
      </c>
      <c r="L1639" t="s">
        <v>8315</v>
      </c>
      <c r="M1639" t="s">
        <v>2648</v>
      </c>
      <c r="N1639" t="s">
        <v>321</v>
      </c>
    </row>
    <row r="1640" spans="1:14" x14ac:dyDescent="0.25">
      <c r="A1640">
        <v>262010013</v>
      </c>
      <c r="B1640" t="s">
        <v>2625</v>
      </c>
      <c r="C1640" t="s">
        <v>2626</v>
      </c>
      <c r="D1640">
        <v>26201001</v>
      </c>
      <c r="E1640">
        <v>1020201815490</v>
      </c>
      <c r="F1640" t="s">
        <v>8214</v>
      </c>
      <c r="G1640">
        <v>0</v>
      </c>
      <c r="H1640" t="s">
        <v>11281</v>
      </c>
      <c r="I1640" t="s">
        <v>11282</v>
      </c>
      <c r="J1640" t="s">
        <v>11283</v>
      </c>
      <c r="K1640" t="s">
        <v>8313</v>
      </c>
      <c r="L1640" t="s">
        <v>8315</v>
      </c>
      <c r="M1640" t="s">
        <v>2627</v>
      </c>
      <c r="N1640" t="s">
        <v>321</v>
      </c>
    </row>
    <row r="1641" spans="1:14" x14ac:dyDescent="0.25">
      <c r="A1641">
        <v>262010091</v>
      </c>
      <c r="B1641" t="s">
        <v>2628</v>
      </c>
      <c r="C1641" t="s">
        <v>2629</v>
      </c>
      <c r="D1641">
        <v>26201001</v>
      </c>
      <c r="E1641">
        <v>1020201814280</v>
      </c>
      <c r="F1641" t="s">
        <v>8214</v>
      </c>
      <c r="G1641">
        <v>0</v>
      </c>
      <c r="H1641" t="s">
        <v>11284</v>
      </c>
      <c r="I1641" t="s">
        <v>8719</v>
      </c>
      <c r="J1641" t="s">
        <v>9514</v>
      </c>
      <c r="K1641" t="s">
        <v>8313</v>
      </c>
      <c r="L1641" t="s">
        <v>8315</v>
      </c>
      <c r="M1641" t="s">
        <v>2630</v>
      </c>
      <c r="N1641" t="s">
        <v>1121</v>
      </c>
    </row>
    <row r="1642" spans="1:14" x14ac:dyDescent="0.25">
      <c r="A1642">
        <v>262010101</v>
      </c>
      <c r="B1642" t="s">
        <v>2586</v>
      </c>
      <c r="C1642" t="s">
        <v>2587</v>
      </c>
      <c r="D1642">
        <v>26201001</v>
      </c>
      <c r="E1642">
        <v>1020201814159</v>
      </c>
      <c r="F1642" t="s">
        <v>8214</v>
      </c>
      <c r="G1642">
        <v>0</v>
      </c>
      <c r="H1642" t="s">
        <v>11285</v>
      </c>
      <c r="I1642" t="s">
        <v>11286</v>
      </c>
      <c r="J1642" t="s">
        <v>11287</v>
      </c>
      <c r="K1642" t="s">
        <v>8313</v>
      </c>
      <c r="L1642" t="s">
        <v>8315</v>
      </c>
      <c r="M1642" t="s">
        <v>2588</v>
      </c>
      <c r="N1642" t="s">
        <v>321</v>
      </c>
    </row>
    <row r="1643" spans="1:14" x14ac:dyDescent="0.25">
      <c r="A1643">
        <v>262010119</v>
      </c>
      <c r="B1643" t="s">
        <v>2661</v>
      </c>
      <c r="C1643" t="s">
        <v>2662</v>
      </c>
      <c r="D1643">
        <v>26201001</v>
      </c>
      <c r="E1643">
        <v>1020201813587</v>
      </c>
      <c r="F1643" t="s">
        <v>8214</v>
      </c>
      <c r="G1643">
        <v>0</v>
      </c>
      <c r="H1643" t="s">
        <v>11288</v>
      </c>
      <c r="I1643" t="s">
        <v>8384</v>
      </c>
      <c r="J1643" t="s">
        <v>8693</v>
      </c>
      <c r="K1643" t="s">
        <v>8313</v>
      </c>
      <c r="L1643" t="s">
        <v>8315</v>
      </c>
      <c r="M1643" t="s">
        <v>2663</v>
      </c>
      <c r="N1643" t="s">
        <v>414</v>
      </c>
    </row>
    <row r="1644" spans="1:14" x14ac:dyDescent="0.25">
      <c r="A1644">
        <v>262010126</v>
      </c>
      <c r="B1644" t="s">
        <v>2595</v>
      </c>
      <c r="C1644" t="s">
        <v>2596</v>
      </c>
      <c r="D1644">
        <v>26201001</v>
      </c>
      <c r="E1644">
        <v>1020201814533</v>
      </c>
      <c r="F1644" t="s">
        <v>8214</v>
      </c>
      <c r="G1644">
        <v>0</v>
      </c>
      <c r="H1644" t="s">
        <v>11289</v>
      </c>
      <c r="I1644" t="s">
        <v>8384</v>
      </c>
      <c r="J1644" t="s">
        <v>8693</v>
      </c>
      <c r="K1644" t="s">
        <v>8313</v>
      </c>
      <c r="L1644" t="s">
        <v>8315</v>
      </c>
      <c r="M1644" t="s">
        <v>2597</v>
      </c>
      <c r="N1644" t="s">
        <v>1479</v>
      </c>
    </row>
    <row r="1645" spans="1:14" x14ac:dyDescent="0.25">
      <c r="A1645">
        <v>262010140</v>
      </c>
      <c r="B1645" t="s">
        <v>2616</v>
      </c>
      <c r="C1645" t="s">
        <v>2617</v>
      </c>
      <c r="D1645">
        <v>26201001</v>
      </c>
      <c r="E1645">
        <v>1020201814896</v>
      </c>
      <c r="F1645" t="s">
        <v>8214</v>
      </c>
      <c r="G1645">
        <v>0</v>
      </c>
      <c r="H1645" t="s">
        <v>11290</v>
      </c>
      <c r="I1645" t="s">
        <v>9633</v>
      </c>
      <c r="J1645" t="s">
        <v>10923</v>
      </c>
      <c r="K1645" t="s">
        <v>8313</v>
      </c>
      <c r="L1645" t="s">
        <v>8315</v>
      </c>
      <c r="M1645" t="s">
        <v>2618</v>
      </c>
      <c r="N1645" t="s">
        <v>321</v>
      </c>
    </row>
    <row r="1646" spans="1:14" x14ac:dyDescent="0.25">
      <c r="A1646">
        <v>262010180</v>
      </c>
      <c r="B1646" t="s">
        <v>2574</v>
      </c>
      <c r="C1646" t="s">
        <v>2575</v>
      </c>
      <c r="D1646">
        <v>26201001</v>
      </c>
      <c r="E1646">
        <v>1020201814160</v>
      </c>
      <c r="F1646" t="s">
        <v>8214</v>
      </c>
      <c r="G1646">
        <v>0</v>
      </c>
      <c r="H1646" t="s">
        <v>11291</v>
      </c>
      <c r="I1646" t="s">
        <v>11292</v>
      </c>
      <c r="J1646" t="s">
        <v>9634</v>
      </c>
      <c r="K1646" t="s">
        <v>8313</v>
      </c>
      <c r="L1646" t="s">
        <v>8315</v>
      </c>
      <c r="M1646" t="s">
        <v>2576</v>
      </c>
      <c r="N1646" t="s">
        <v>321</v>
      </c>
    </row>
    <row r="1647" spans="1:14" x14ac:dyDescent="0.25">
      <c r="A1647">
        <v>262010197</v>
      </c>
      <c r="B1647" t="s">
        <v>2652</v>
      </c>
      <c r="C1647" t="s">
        <v>2653</v>
      </c>
      <c r="D1647">
        <v>26201001</v>
      </c>
      <c r="E1647">
        <v>1020201815226</v>
      </c>
      <c r="F1647" t="s">
        <v>8214</v>
      </c>
      <c r="G1647">
        <v>0</v>
      </c>
      <c r="H1647" t="s">
        <v>11293</v>
      </c>
      <c r="I1647" t="s">
        <v>10306</v>
      </c>
      <c r="J1647" t="s">
        <v>8704</v>
      </c>
      <c r="K1647" t="s">
        <v>8313</v>
      </c>
      <c r="L1647" t="s">
        <v>8315</v>
      </c>
      <c r="M1647" t="s">
        <v>2654</v>
      </c>
      <c r="N1647" t="s">
        <v>321</v>
      </c>
    </row>
    <row r="1648" spans="1:14" x14ac:dyDescent="0.25">
      <c r="A1648">
        <v>262010239</v>
      </c>
      <c r="B1648" t="s">
        <v>2667</v>
      </c>
      <c r="C1648" t="s">
        <v>2668</v>
      </c>
      <c r="D1648">
        <v>26201001</v>
      </c>
      <c r="E1648">
        <v>1020201815150</v>
      </c>
      <c r="F1648" t="s">
        <v>8214</v>
      </c>
      <c r="G1648">
        <v>0</v>
      </c>
      <c r="H1648" t="s">
        <v>11294</v>
      </c>
      <c r="I1648" t="s">
        <v>10779</v>
      </c>
      <c r="J1648" t="s">
        <v>11295</v>
      </c>
      <c r="K1648" t="s">
        <v>8313</v>
      </c>
      <c r="L1648" t="s">
        <v>8315</v>
      </c>
      <c r="M1648" t="s">
        <v>2669</v>
      </c>
      <c r="N1648" t="s">
        <v>566</v>
      </c>
    </row>
    <row r="1649" spans="1:14" x14ac:dyDescent="0.25">
      <c r="A1649">
        <v>262010260</v>
      </c>
      <c r="B1649" t="s">
        <v>2634</v>
      </c>
      <c r="C1649" t="s">
        <v>2635</v>
      </c>
      <c r="D1649">
        <v>26201001</v>
      </c>
      <c r="E1649">
        <v>1020201816513</v>
      </c>
      <c r="F1649" t="s">
        <v>8214</v>
      </c>
      <c r="G1649">
        <v>0</v>
      </c>
      <c r="H1649" t="s">
        <v>11296</v>
      </c>
      <c r="I1649" t="s">
        <v>8517</v>
      </c>
      <c r="J1649" t="s">
        <v>11297</v>
      </c>
      <c r="K1649" t="s">
        <v>8313</v>
      </c>
      <c r="L1649" t="s">
        <v>8315</v>
      </c>
      <c r="M1649" t="s">
        <v>2636</v>
      </c>
      <c r="N1649" t="s">
        <v>414</v>
      </c>
    </row>
    <row r="1650" spans="1:14" x14ac:dyDescent="0.25">
      <c r="A1650">
        <v>262010278</v>
      </c>
      <c r="B1650" t="s">
        <v>2664</v>
      </c>
      <c r="C1650" t="s">
        <v>2665</v>
      </c>
      <c r="D1650">
        <v>26201001</v>
      </c>
      <c r="E1650">
        <v>1020201813390</v>
      </c>
      <c r="F1650" t="s">
        <v>8214</v>
      </c>
      <c r="G1650">
        <v>0</v>
      </c>
      <c r="H1650" t="s">
        <v>11298</v>
      </c>
      <c r="I1650" t="s">
        <v>8384</v>
      </c>
      <c r="J1650" t="s">
        <v>11299</v>
      </c>
      <c r="K1650" t="s">
        <v>8313</v>
      </c>
      <c r="L1650" t="s">
        <v>8315</v>
      </c>
      <c r="M1650" t="s">
        <v>2666</v>
      </c>
      <c r="N1650" t="s">
        <v>414</v>
      </c>
    </row>
    <row r="1651" spans="1:14" x14ac:dyDescent="0.25">
      <c r="A1651">
        <v>262010292</v>
      </c>
      <c r="B1651" t="s">
        <v>2577</v>
      </c>
      <c r="C1651" t="s">
        <v>11300</v>
      </c>
      <c r="D1651">
        <v>26201001</v>
      </c>
      <c r="E1651">
        <v>1020201815413</v>
      </c>
      <c r="F1651" t="s">
        <v>8214</v>
      </c>
      <c r="G1651">
        <v>0</v>
      </c>
      <c r="H1651" t="s">
        <v>11301</v>
      </c>
      <c r="I1651" t="s">
        <v>9539</v>
      </c>
      <c r="J1651" t="s">
        <v>11299</v>
      </c>
      <c r="K1651" t="s">
        <v>8313</v>
      </c>
      <c r="L1651" t="s">
        <v>8315</v>
      </c>
      <c r="M1651" t="s">
        <v>2579</v>
      </c>
      <c r="N1651" t="s">
        <v>321</v>
      </c>
    </row>
    <row r="1652" spans="1:14" x14ac:dyDescent="0.25">
      <c r="A1652">
        <v>262010310</v>
      </c>
      <c r="B1652" t="s">
        <v>2658</v>
      </c>
      <c r="C1652" t="s">
        <v>2659</v>
      </c>
      <c r="D1652">
        <v>26201001</v>
      </c>
      <c r="E1652">
        <v>1020201815798</v>
      </c>
      <c r="F1652" t="s">
        <v>8214</v>
      </c>
      <c r="G1652">
        <v>0</v>
      </c>
      <c r="H1652" t="s">
        <v>11271</v>
      </c>
      <c r="I1652" t="s">
        <v>10140</v>
      </c>
      <c r="J1652" t="s">
        <v>9204</v>
      </c>
      <c r="K1652" t="s">
        <v>8313</v>
      </c>
      <c r="L1652" t="s">
        <v>8315</v>
      </c>
      <c r="M1652" t="s">
        <v>2660</v>
      </c>
      <c r="N1652" t="s">
        <v>325</v>
      </c>
    </row>
    <row r="1653" spans="1:14" x14ac:dyDescent="0.25">
      <c r="A1653">
        <v>262010334</v>
      </c>
      <c r="B1653" t="s">
        <v>2640</v>
      </c>
      <c r="C1653" t="s">
        <v>2641</v>
      </c>
      <c r="D1653">
        <v>26201001</v>
      </c>
      <c r="E1653">
        <v>1020201813301</v>
      </c>
      <c r="F1653" t="s">
        <v>8214</v>
      </c>
      <c r="G1653">
        <v>0</v>
      </c>
      <c r="H1653" t="s">
        <v>11302</v>
      </c>
      <c r="I1653" t="s">
        <v>8384</v>
      </c>
      <c r="J1653" t="s">
        <v>10592</v>
      </c>
      <c r="K1653" t="s">
        <v>8313</v>
      </c>
      <c r="L1653" t="s">
        <v>8315</v>
      </c>
      <c r="M1653" t="s">
        <v>2642</v>
      </c>
      <c r="N1653" t="s">
        <v>414</v>
      </c>
    </row>
    <row r="1654" spans="1:14" x14ac:dyDescent="0.25">
      <c r="A1654">
        <v>262010341</v>
      </c>
      <c r="B1654" t="s">
        <v>2643</v>
      </c>
      <c r="C1654" t="s">
        <v>2644</v>
      </c>
      <c r="D1654">
        <v>26201001</v>
      </c>
      <c r="E1654">
        <v>1020201813609</v>
      </c>
      <c r="F1654" t="s">
        <v>8214</v>
      </c>
      <c r="G1654">
        <v>0</v>
      </c>
      <c r="H1654" t="s">
        <v>11303</v>
      </c>
      <c r="I1654" t="s">
        <v>8384</v>
      </c>
      <c r="J1654" t="s">
        <v>10592</v>
      </c>
      <c r="K1654" t="s">
        <v>8313</v>
      </c>
      <c r="L1654" t="s">
        <v>8315</v>
      </c>
      <c r="M1654" t="s">
        <v>2645</v>
      </c>
      <c r="N1654" t="s">
        <v>1479</v>
      </c>
    </row>
    <row r="1655" spans="1:14" x14ac:dyDescent="0.25">
      <c r="A1655">
        <v>262010359</v>
      </c>
      <c r="B1655" t="s">
        <v>2592</v>
      </c>
      <c r="C1655" t="s">
        <v>2593</v>
      </c>
      <c r="D1655">
        <v>26201001</v>
      </c>
      <c r="E1655">
        <v>1020201813554</v>
      </c>
      <c r="F1655" t="s">
        <v>8214</v>
      </c>
      <c r="G1655">
        <v>0</v>
      </c>
      <c r="H1655" t="s">
        <v>11304</v>
      </c>
      <c r="I1655" t="s">
        <v>8384</v>
      </c>
      <c r="J1655" t="s">
        <v>11299</v>
      </c>
      <c r="K1655" t="s">
        <v>8313</v>
      </c>
      <c r="L1655" t="s">
        <v>8315</v>
      </c>
      <c r="M1655" t="s">
        <v>2594</v>
      </c>
      <c r="N1655" t="s">
        <v>1121</v>
      </c>
    </row>
    <row r="1656" spans="1:14" x14ac:dyDescent="0.25">
      <c r="A1656">
        <v>262010408</v>
      </c>
      <c r="B1656" t="s">
        <v>2604</v>
      </c>
      <c r="C1656" t="s">
        <v>2605</v>
      </c>
      <c r="D1656">
        <v>26201001</v>
      </c>
      <c r="E1656">
        <v>1020201813763</v>
      </c>
      <c r="F1656" t="s">
        <v>8214</v>
      </c>
      <c r="G1656">
        <v>0</v>
      </c>
      <c r="H1656" t="s">
        <v>11305</v>
      </c>
      <c r="I1656" t="s">
        <v>8792</v>
      </c>
      <c r="J1656" t="s">
        <v>11299</v>
      </c>
      <c r="K1656" t="s">
        <v>8313</v>
      </c>
      <c r="L1656" t="s">
        <v>8315</v>
      </c>
      <c r="M1656" t="s">
        <v>2606</v>
      </c>
      <c r="N1656" t="s">
        <v>414</v>
      </c>
    </row>
    <row r="1657" spans="1:14" x14ac:dyDescent="0.25">
      <c r="A1657">
        <v>262010422</v>
      </c>
      <c r="B1657" t="s">
        <v>2607</v>
      </c>
      <c r="C1657" t="s">
        <v>2608</v>
      </c>
      <c r="D1657">
        <v>26201001</v>
      </c>
      <c r="E1657">
        <v>1020201813830</v>
      </c>
      <c r="F1657" t="s">
        <v>8214</v>
      </c>
      <c r="G1657">
        <v>0</v>
      </c>
      <c r="H1657" t="s">
        <v>11306</v>
      </c>
      <c r="I1657" t="s">
        <v>9688</v>
      </c>
      <c r="J1657" t="s">
        <v>10592</v>
      </c>
      <c r="K1657" t="s">
        <v>8313</v>
      </c>
      <c r="L1657" t="s">
        <v>8315</v>
      </c>
      <c r="M1657" t="s">
        <v>2609</v>
      </c>
      <c r="N1657" t="s">
        <v>414</v>
      </c>
    </row>
    <row r="1658" spans="1:14" x14ac:dyDescent="0.25">
      <c r="A1658">
        <v>262010454</v>
      </c>
      <c r="B1658" t="s">
        <v>2601</v>
      </c>
      <c r="C1658" t="s">
        <v>2602</v>
      </c>
      <c r="D1658">
        <v>26201001</v>
      </c>
      <c r="E1658">
        <v>1020201815897</v>
      </c>
      <c r="F1658" t="s">
        <v>8214</v>
      </c>
      <c r="G1658">
        <v>0</v>
      </c>
      <c r="H1658" t="s">
        <v>11307</v>
      </c>
      <c r="I1658" t="s">
        <v>8384</v>
      </c>
      <c r="J1658" t="s">
        <v>11308</v>
      </c>
      <c r="K1658" t="s">
        <v>8313</v>
      </c>
      <c r="L1658" t="s">
        <v>8315</v>
      </c>
      <c r="M1658" t="s">
        <v>2603</v>
      </c>
      <c r="N1658" t="s">
        <v>1479</v>
      </c>
    </row>
    <row r="1659" spans="1:14" x14ac:dyDescent="0.25">
      <c r="A1659">
        <v>262010461</v>
      </c>
      <c r="B1659" t="s">
        <v>2619</v>
      </c>
      <c r="C1659" t="s">
        <v>2620</v>
      </c>
      <c r="D1659">
        <v>26201001</v>
      </c>
      <c r="E1659">
        <v>1020201815336</v>
      </c>
      <c r="F1659" t="s">
        <v>8214</v>
      </c>
      <c r="G1659">
        <v>0</v>
      </c>
      <c r="H1659" t="s">
        <v>11309</v>
      </c>
      <c r="I1659" t="s">
        <v>8795</v>
      </c>
      <c r="J1659" t="s">
        <v>8662</v>
      </c>
      <c r="K1659" t="s">
        <v>8313</v>
      </c>
      <c r="L1659" t="s">
        <v>8315</v>
      </c>
      <c r="M1659" t="s">
        <v>2621</v>
      </c>
      <c r="N1659" t="s">
        <v>414</v>
      </c>
    </row>
    <row r="1660" spans="1:14" x14ac:dyDescent="0.25">
      <c r="A1660">
        <v>262010510</v>
      </c>
      <c r="B1660" t="s">
        <v>2580</v>
      </c>
      <c r="C1660" t="s">
        <v>2581</v>
      </c>
      <c r="D1660">
        <v>26201001</v>
      </c>
      <c r="E1660">
        <v>1020201815270</v>
      </c>
      <c r="F1660" t="s">
        <v>8214</v>
      </c>
      <c r="G1660">
        <v>0</v>
      </c>
      <c r="H1660" t="s">
        <v>11310</v>
      </c>
      <c r="I1660" t="s">
        <v>9028</v>
      </c>
      <c r="J1660" t="s">
        <v>11311</v>
      </c>
      <c r="K1660" t="s">
        <v>8313</v>
      </c>
      <c r="L1660" t="s">
        <v>8315</v>
      </c>
      <c r="M1660" t="s">
        <v>2582</v>
      </c>
      <c r="N1660" t="s">
        <v>414</v>
      </c>
    </row>
    <row r="1661" spans="1:14" x14ac:dyDescent="0.25">
      <c r="A1661">
        <v>262010528</v>
      </c>
      <c r="B1661" t="s">
        <v>2583</v>
      </c>
      <c r="C1661" t="s">
        <v>2584</v>
      </c>
      <c r="D1661">
        <v>26201001</v>
      </c>
      <c r="E1661">
        <v>1020201814874</v>
      </c>
      <c r="F1661" t="s">
        <v>8214</v>
      </c>
      <c r="G1661">
        <v>0</v>
      </c>
      <c r="H1661" t="s">
        <v>11312</v>
      </c>
      <c r="I1661" t="s">
        <v>8384</v>
      </c>
      <c r="J1661" t="s">
        <v>8662</v>
      </c>
      <c r="K1661" t="s">
        <v>8313</v>
      </c>
      <c r="L1661" t="s">
        <v>8315</v>
      </c>
      <c r="M1661" t="s">
        <v>2585</v>
      </c>
      <c r="N1661" t="s">
        <v>1121</v>
      </c>
    </row>
    <row r="1662" spans="1:14" x14ac:dyDescent="0.25">
      <c r="A1662">
        <v>262017227</v>
      </c>
      <c r="B1662" t="s">
        <v>2670</v>
      </c>
      <c r="C1662" t="s">
        <v>2671</v>
      </c>
      <c r="D1662">
        <v>26201001</v>
      </c>
      <c r="E1662">
        <v>1090262000828</v>
      </c>
      <c r="F1662" t="s">
        <v>8214</v>
      </c>
      <c r="G1662">
        <v>0</v>
      </c>
      <c r="H1662" t="s">
        <v>11313</v>
      </c>
      <c r="I1662" t="s">
        <v>11314</v>
      </c>
      <c r="J1662" t="s">
        <v>11315</v>
      </c>
      <c r="K1662" t="s">
        <v>8313</v>
      </c>
      <c r="L1662" t="s">
        <v>8315</v>
      </c>
      <c r="M1662" t="s">
        <v>2672</v>
      </c>
      <c r="N1662" t="s">
        <v>321</v>
      </c>
    </row>
    <row r="1663" spans="1:14" x14ac:dyDescent="0.25">
      <c r="A1663">
        <v>262017940</v>
      </c>
      <c r="B1663" t="s">
        <v>2637</v>
      </c>
      <c r="C1663" t="s">
        <v>2638</v>
      </c>
      <c r="D1663">
        <v>26201001</v>
      </c>
      <c r="E1663">
        <v>1100262000959</v>
      </c>
      <c r="F1663" t="s">
        <v>8214</v>
      </c>
      <c r="G1663">
        <v>0</v>
      </c>
      <c r="H1663" t="s">
        <v>11316</v>
      </c>
      <c r="I1663" t="s">
        <v>8563</v>
      </c>
      <c r="J1663" t="s">
        <v>11317</v>
      </c>
      <c r="K1663" t="s">
        <v>8313</v>
      </c>
      <c r="L1663" t="s">
        <v>8315</v>
      </c>
      <c r="M1663" t="s">
        <v>2639</v>
      </c>
      <c r="N1663" t="s">
        <v>321</v>
      </c>
    </row>
    <row r="1664" spans="1:14" x14ac:dyDescent="0.25">
      <c r="A1664">
        <v>263000106</v>
      </c>
      <c r="B1664" t="s">
        <v>6177</v>
      </c>
      <c r="C1664" t="s">
        <v>6178</v>
      </c>
      <c r="D1664">
        <v>26301001</v>
      </c>
      <c r="E1664">
        <v>1140280410621</v>
      </c>
      <c r="F1664" t="s">
        <v>8214</v>
      </c>
      <c r="G1664">
        <v>0</v>
      </c>
      <c r="H1664" t="s">
        <v>11318</v>
      </c>
      <c r="I1664" t="s">
        <v>9928</v>
      </c>
      <c r="J1664" t="s">
        <v>11319</v>
      </c>
      <c r="K1664" t="s">
        <v>8313</v>
      </c>
      <c r="L1664" t="s">
        <v>8315</v>
      </c>
      <c r="M1664" t="s">
        <v>6179</v>
      </c>
      <c r="N1664" t="s">
        <v>430</v>
      </c>
    </row>
    <row r="1665" spans="1:14" x14ac:dyDescent="0.25">
      <c r="A1665">
        <v>263000650</v>
      </c>
      <c r="B1665" t="s">
        <v>8018</v>
      </c>
      <c r="C1665" t="s">
        <v>8019</v>
      </c>
      <c r="D1665">
        <v>26301001</v>
      </c>
      <c r="E1665">
        <v>1020201847380</v>
      </c>
      <c r="F1665" t="s">
        <v>8214</v>
      </c>
      <c r="G1665">
        <v>0</v>
      </c>
      <c r="H1665" t="s">
        <v>11320</v>
      </c>
      <c r="I1665" t="s">
        <v>9282</v>
      </c>
      <c r="J1665" t="s">
        <v>11321</v>
      </c>
      <c r="K1665" t="s">
        <v>8313</v>
      </c>
      <c r="L1665" t="s">
        <v>8315</v>
      </c>
      <c r="M1665" t="s">
        <v>8020</v>
      </c>
      <c r="N1665" t="s">
        <v>325</v>
      </c>
    </row>
    <row r="1666" spans="1:14" x14ac:dyDescent="0.25">
      <c r="A1666">
        <v>263002030</v>
      </c>
      <c r="B1666" t="s">
        <v>8021</v>
      </c>
      <c r="C1666" t="s">
        <v>8022</v>
      </c>
      <c r="D1666">
        <v>26301001</v>
      </c>
      <c r="E1666">
        <v>1020201845542</v>
      </c>
      <c r="F1666" t="s">
        <v>8214</v>
      </c>
      <c r="G1666">
        <v>2</v>
      </c>
      <c r="H1666" t="s">
        <v>11322</v>
      </c>
      <c r="I1666" t="s">
        <v>8621</v>
      </c>
      <c r="J1666" t="s">
        <v>11323</v>
      </c>
      <c r="K1666" t="s">
        <v>8313</v>
      </c>
      <c r="L1666" t="s">
        <v>8315</v>
      </c>
      <c r="M1666" t="s">
        <v>8023</v>
      </c>
      <c r="N1666" t="s">
        <v>321</v>
      </c>
    </row>
    <row r="1667" spans="1:14" x14ac:dyDescent="0.25">
      <c r="A1667">
        <v>263002343</v>
      </c>
      <c r="B1667" t="s">
        <v>5659</v>
      </c>
      <c r="C1667" t="s">
        <v>5660</v>
      </c>
      <c r="D1667">
        <v>26301001</v>
      </c>
      <c r="E1667">
        <v>1020201847665</v>
      </c>
      <c r="F1667" t="s">
        <v>8214</v>
      </c>
      <c r="G1667">
        <v>0</v>
      </c>
      <c r="H1667" t="s">
        <v>11324</v>
      </c>
      <c r="I1667" t="s">
        <v>8636</v>
      </c>
      <c r="J1667" t="s">
        <v>11325</v>
      </c>
      <c r="K1667" t="s">
        <v>8313</v>
      </c>
      <c r="L1667" t="s">
        <v>8315</v>
      </c>
      <c r="M1667" t="s">
        <v>5661</v>
      </c>
      <c r="N1667" t="s">
        <v>657</v>
      </c>
    </row>
    <row r="1668" spans="1:14" x14ac:dyDescent="0.25">
      <c r="A1668">
        <v>263004527</v>
      </c>
      <c r="B1668" t="s">
        <v>6105</v>
      </c>
      <c r="C1668" t="s">
        <v>6106</v>
      </c>
      <c r="D1668">
        <v>26301001</v>
      </c>
      <c r="E1668">
        <v>1020201847940</v>
      </c>
      <c r="F1668" t="s">
        <v>8214</v>
      </c>
      <c r="G1668">
        <v>0</v>
      </c>
      <c r="H1668" t="s">
        <v>11326</v>
      </c>
      <c r="I1668" t="s">
        <v>8510</v>
      </c>
      <c r="J1668" t="s">
        <v>11327</v>
      </c>
      <c r="K1668" t="s">
        <v>8313</v>
      </c>
      <c r="L1668" t="s">
        <v>8315</v>
      </c>
      <c r="M1668" t="s">
        <v>6107</v>
      </c>
      <c r="N1668" t="s">
        <v>321</v>
      </c>
    </row>
    <row r="1669" spans="1:14" x14ac:dyDescent="0.25">
      <c r="A1669">
        <v>263004534</v>
      </c>
      <c r="B1669" t="s">
        <v>6174</v>
      </c>
      <c r="C1669" t="s">
        <v>6175</v>
      </c>
      <c r="D1669">
        <v>26301001</v>
      </c>
      <c r="E1669">
        <v>1020201846290</v>
      </c>
      <c r="F1669" t="s">
        <v>8214</v>
      </c>
      <c r="G1669">
        <v>0</v>
      </c>
      <c r="H1669" t="s">
        <v>11328</v>
      </c>
      <c r="I1669" t="s">
        <v>8646</v>
      </c>
      <c r="J1669" t="s">
        <v>11327</v>
      </c>
      <c r="K1669" t="s">
        <v>8313</v>
      </c>
      <c r="L1669" t="s">
        <v>8315</v>
      </c>
      <c r="M1669" t="s">
        <v>6176</v>
      </c>
      <c r="N1669" t="s">
        <v>321</v>
      </c>
    </row>
    <row r="1670" spans="1:14" x14ac:dyDescent="0.25">
      <c r="A1670">
        <v>263004566</v>
      </c>
      <c r="B1670" t="s">
        <v>6138</v>
      </c>
      <c r="C1670" t="s">
        <v>6139</v>
      </c>
      <c r="D1670">
        <v>26301001</v>
      </c>
      <c r="E1670">
        <v>1020201848369</v>
      </c>
      <c r="F1670" t="s">
        <v>8214</v>
      </c>
      <c r="G1670">
        <v>0</v>
      </c>
      <c r="H1670" t="s">
        <v>11329</v>
      </c>
      <c r="I1670" t="s">
        <v>9042</v>
      </c>
      <c r="J1670" t="s">
        <v>11327</v>
      </c>
      <c r="K1670" t="s">
        <v>8313</v>
      </c>
      <c r="L1670" t="s">
        <v>8315</v>
      </c>
      <c r="M1670" t="s">
        <v>6140</v>
      </c>
      <c r="N1670" t="s">
        <v>566</v>
      </c>
    </row>
    <row r="1671" spans="1:14" x14ac:dyDescent="0.25">
      <c r="A1671">
        <v>263004573</v>
      </c>
      <c r="B1671" t="s">
        <v>6180</v>
      </c>
      <c r="C1671" t="s">
        <v>6181</v>
      </c>
      <c r="D1671">
        <v>26301001</v>
      </c>
      <c r="E1671">
        <v>1020201847214</v>
      </c>
      <c r="F1671" t="s">
        <v>8214</v>
      </c>
      <c r="G1671">
        <v>0</v>
      </c>
      <c r="H1671" t="s">
        <v>11330</v>
      </c>
      <c r="I1671" t="s">
        <v>9037</v>
      </c>
      <c r="J1671" t="s">
        <v>11327</v>
      </c>
      <c r="K1671" t="s">
        <v>8313</v>
      </c>
      <c r="L1671" t="s">
        <v>8315</v>
      </c>
      <c r="M1671" t="s">
        <v>6182</v>
      </c>
      <c r="N1671" t="s">
        <v>321</v>
      </c>
    </row>
    <row r="1672" spans="1:14" x14ac:dyDescent="0.25">
      <c r="A1672">
        <v>263004580</v>
      </c>
      <c r="B1672" t="s">
        <v>6108</v>
      </c>
      <c r="C1672" t="s">
        <v>6109</v>
      </c>
      <c r="D1672">
        <v>26301001</v>
      </c>
      <c r="E1672">
        <v>1020201847797</v>
      </c>
      <c r="F1672" t="s">
        <v>8214</v>
      </c>
      <c r="G1672">
        <v>0</v>
      </c>
      <c r="H1672" t="s">
        <v>11331</v>
      </c>
      <c r="I1672" t="s">
        <v>8941</v>
      </c>
      <c r="J1672" t="s">
        <v>11327</v>
      </c>
      <c r="K1672" t="s">
        <v>8313</v>
      </c>
      <c r="L1672" t="s">
        <v>8315</v>
      </c>
      <c r="M1672" t="s">
        <v>6110</v>
      </c>
      <c r="N1672" t="s">
        <v>321</v>
      </c>
    </row>
    <row r="1673" spans="1:14" x14ac:dyDescent="0.25">
      <c r="A1673">
        <v>263004608</v>
      </c>
      <c r="B1673" t="s">
        <v>6102</v>
      </c>
      <c r="C1673" t="s">
        <v>6103</v>
      </c>
      <c r="D1673">
        <v>26301001</v>
      </c>
      <c r="E1673">
        <v>1020201847324</v>
      </c>
      <c r="F1673" t="s">
        <v>8214</v>
      </c>
      <c r="G1673">
        <v>0</v>
      </c>
      <c r="H1673" t="s">
        <v>11332</v>
      </c>
      <c r="I1673" t="s">
        <v>10028</v>
      </c>
      <c r="J1673" t="s">
        <v>11327</v>
      </c>
      <c r="K1673" t="s">
        <v>8313</v>
      </c>
      <c r="L1673" t="s">
        <v>8315</v>
      </c>
      <c r="M1673" t="s">
        <v>6104</v>
      </c>
      <c r="N1673" t="s">
        <v>321</v>
      </c>
    </row>
    <row r="1674" spans="1:14" x14ac:dyDescent="0.25">
      <c r="A1674">
        <v>263004848</v>
      </c>
      <c r="B1674" t="s">
        <v>6117</v>
      </c>
      <c r="C1674" t="s">
        <v>6118</v>
      </c>
      <c r="D1674">
        <v>26301001</v>
      </c>
      <c r="E1674">
        <v>1020201846004</v>
      </c>
      <c r="F1674" t="s">
        <v>8214</v>
      </c>
      <c r="G1674">
        <v>0</v>
      </c>
      <c r="H1674" t="s">
        <v>11333</v>
      </c>
      <c r="I1674" t="s">
        <v>9229</v>
      </c>
      <c r="J1674" t="s">
        <v>11334</v>
      </c>
      <c r="K1674" t="s">
        <v>8313</v>
      </c>
      <c r="L1674" t="s">
        <v>8315</v>
      </c>
      <c r="M1674" t="s">
        <v>6119</v>
      </c>
      <c r="N1674" t="s">
        <v>321</v>
      </c>
    </row>
    <row r="1675" spans="1:14" x14ac:dyDescent="0.25">
      <c r="A1675">
        <v>263005425</v>
      </c>
      <c r="B1675" t="s">
        <v>6156</v>
      </c>
      <c r="C1675" t="s">
        <v>6157</v>
      </c>
      <c r="D1675">
        <v>26301001</v>
      </c>
      <c r="E1675">
        <v>1020201846411</v>
      </c>
      <c r="F1675" t="s">
        <v>8214</v>
      </c>
      <c r="G1675">
        <v>0</v>
      </c>
      <c r="H1675" t="s">
        <v>11335</v>
      </c>
      <c r="I1675" t="s">
        <v>11336</v>
      </c>
      <c r="J1675" t="s">
        <v>10039</v>
      </c>
      <c r="K1675" t="s">
        <v>8313</v>
      </c>
      <c r="L1675" t="s">
        <v>8315</v>
      </c>
      <c r="M1675" t="s">
        <v>6158</v>
      </c>
      <c r="N1675" t="s">
        <v>321</v>
      </c>
    </row>
    <row r="1676" spans="1:14" x14ac:dyDescent="0.25">
      <c r="A1676">
        <v>263006080</v>
      </c>
      <c r="B1676" t="s">
        <v>6147</v>
      </c>
      <c r="C1676" t="s">
        <v>6148</v>
      </c>
      <c r="D1676">
        <v>26301001</v>
      </c>
      <c r="E1676">
        <v>1020201846444</v>
      </c>
      <c r="F1676" t="s">
        <v>8214</v>
      </c>
      <c r="G1676">
        <v>0</v>
      </c>
      <c r="H1676" t="s">
        <v>11335</v>
      </c>
      <c r="I1676" t="s">
        <v>9018</v>
      </c>
      <c r="J1676" t="s">
        <v>10076</v>
      </c>
      <c r="K1676" t="s">
        <v>8313</v>
      </c>
      <c r="L1676" t="s">
        <v>8315</v>
      </c>
      <c r="M1676" t="s">
        <v>6149</v>
      </c>
      <c r="N1676" t="s">
        <v>321</v>
      </c>
    </row>
    <row r="1677" spans="1:14" x14ac:dyDescent="0.25">
      <c r="A1677">
        <v>263006130</v>
      </c>
      <c r="B1677" t="s">
        <v>6120</v>
      </c>
      <c r="C1677" t="s">
        <v>6121</v>
      </c>
      <c r="D1677">
        <v>26301001</v>
      </c>
      <c r="E1677">
        <v>1020201846103</v>
      </c>
      <c r="F1677" t="s">
        <v>8214</v>
      </c>
      <c r="G1677">
        <v>0</v>
      </c>
      <c r="H1677" t="s">
        <v>11337</v>
      </c>
      <c r="I1677" t="s">
        <v>11338</v>
      </c>
      <c r="J1677" t="s">
        <v>11339</v>
      </c>
      <c r="K1677" t="s">
        <v>8313</v>
      </c>
      <c r="L1677" t="s">
        <v>8315</v>
      </c>
      <c r="M1677" t="s">
        <v>6122</v>
      </c>
      <c r="N1677" t="s">
        <v>414</v>
      </c>
    </row>
    <row r="1678" spans="1:14" x14ac:dyDescent="0.25">
      <c r="A1678">
        <v>263006154</v>
      </c>
      <c r="B1678" t="s">
        <v>6132</v>
      </c>
      <c r="C1678" t="s">
        <v>6133</v>
      </c>
      <c r="D1678">
        <v>26301001</v>
      </c>
      <c r="E1678">
        <v>1020201845828</v>
      </c>
      <c r="F1678" t="s">
        <v>8214</v>
      </c>
      <c r="G1678">
        <v>0</v>
      </c>
      <c r="H1678" t="s">
        <v>11340</v>
      </c>
      <c r="I1678" t="s">
        <v>10305</v>
      </c>
      <c r="J1678" t="s">
        <v>11341</v>
      </c>
      <c r="K1678" t="s">
        <v>8313</v>
      </c>
      <c r="L1678" t="s">
        <v>8315</v>
      </c>
      <c r="M1678" t="s">
        <v>6134</v>
      </c>
      <c r="N1678" t="s">
        <v>414</v>
      </c>
    </row>
    <row r="1679" spans="1:14" x14ac:dyDescent="0.25">
      <c r="A1679">
        <v>263006161</v>
      </c>
      <c r="B1679" t="s">
        <v>6141</v>
      </c>
      <c r="C1679" t="s">
        <v>6142</v>
      </c>
      <c r="D1679">
        <v>26301001</v>
      </c>
      <c r="E1679">
        <v>1020201845465</v>
      </c>
      <c r="F1679" t="s">
        <v>8214</v>
      </c>
      <c r="G1679">
        <v>0</v>
      </c>
      <c r="H1679" t="s">
        <v>11342</v>
      </c>
      <c r="I1679" t="s">
        <v>11343</v>
      </c>
      <c r="J1679" t="s">
        <v>11341</v>
      </c>
      <c r="K1679" t="s">
        <v>8313</v>
      </c>
      <c r="L1679" t="s">
        <v>8315</v>
      </c>
      <c r="M1679" t="s">
        <v>6143</v>
      </c>
      <c r="N1679" t="s">
        <v>549</v>
      </c>
    </row>
    <row r="1680" spans="1:14" x14ac:dyDescent="0.25">
      <c r="A1680">
        <v>263006179</v>
      </c>
      <c r="B1680" t="s">
        <v>6168</v>
      </c>
      <c r="C1680" t="s">
        <v>6169</v>
      </c>
      <c r="D1680">
        <v>26301001</v>
      </c>
      <c r="E1680">
        <v>1020201845509</v>
      </c>
      <c r="F1680" t="s">
        <v>8214</v>
      </c>
      <c r="G1680">
        <v>0</v>
      </c>
      <c r="H1680" t="s">
        <v>11344</v>
      </c>
      <c r="I1680" t="s">
        <v>10528</v>
      </c>
      <c r="J1680" t="s">
        <v>11341</v>
      </c>
      <c r="K1680" t="s">
        <v>8313</v>
      </c>
      <c r="L1680" t="s">
        <v>8315</v>
      </c>
      <c r="M1680" t="s">
        <v>6170</v>
      </c>
      <c r="N1680" t="s">
        <v>414</v>
      </c>
    </row>
    <row r="1681" spans="1:14" x14ac:dyDescent="0.25">
      <c r="A1681">
        <v>263006186</v>
      </c>
      <c r="B1681" t="s">
        <v>6096</v>
      </c>
      <c r="C1681" t="s">
        <v>6097</v>
      </c>
      <c r="D1681">
        <v>26301001</v>
      </c>
      <c r="E1681">
        <v>1020201845564</v>
      </c>
      <c r="F1681" t="s">
        <v>8214</v>
      </c>
      <c r="G1681">
        <v>0</v>
      </c>
      <c r="H1681" t="s">
        <v>11345</v>
      </c>
      <c r="I1681" t="s">
        <v>9269</v>
      </c>
      <c r="J1681" t="s">
        <v>11341</v>
      </c>
      <c r="K1681" t="s">
        <v>8313</v>
      </c>
      <c r="L1681" t="s">
        <v>8315</v>
      </c>
      <c r="M1681" t="s">
        <v>6098</v>
      </c>
      <c r="N1681" t="s">
        <v>700</v>
      </c>
    </row>
    <row r="1682" spans="1:14" x14ac:dyDescent="0.25">
      <c r="A1682">
        <v>263006193</v>
      </c>
      <c r="B1682" t="s">
        <v>6171</v>
      </c>
      <c r="C1682" t="s">
        <v>6172</v>
      </c>
      <c r="D1682">
        <v>26301001</v>
      </c>
      <c r="E1682">
        <v>1020201845982</v>
      </c>
      <c r="F1682" t="s">
        <v>8214</v>
      </c>
      <c r="G1682">
        <v>0</v>
      </c>
      <c r="H1682" t="s">
        <v>11346</v>
      </c>
      <c r="I1682" t="s">
        <v>8661</v>
      </c>
      <c r="J1682" t="s">
        <v>11339</v>
      </c>
      <c r="K1682" t="s">
        <v>8313</v>
      </c>
      <c r="L1682" t="s">
        <v>8315</v>
      </c>
      <c r="M1682" t="s">
        <v>6173</v>
      </c>
      <c r="N1682" t="s">
        <v>414</v>
      </c>
    </row>
    <row r="1683" spans="1:14" x14ac:dyDescent="0.25">
      <c r="A1683">
        <v>263006203</v>
      </c>
      <c r="B1683" t="s">
        <v>6135</v>
      </c>
      <c r="C1683" t="s">
        <v>6136</v>
      </c>
      <c r="D1683">
        <v>26301001</v>
      </c>
      <c r="E1683">
        <v>1020201845487</v>
      </c>
      <c r="F1683" t="s">
        <v>8214</v>
      </c>
      <c r="G1683">
        <v>0</v>
      </c>
      <c r="H1683" t="s">
        <v>11347</v>
      </c>
      <c r="I1683" t="s">
        <v>9018</v>
      </c>
      <c r="J1683" t="s">
        <v>11341</v>
      </c>
      <c r="K1683" t="s">
        <v>8313</v>
      </c>
      <c r="L1683" t="s">
        <v>8315</v>
      </c>
      <c r="M1683" t="s">
        <v>6137</v>
      </c>
      <c r="N1683" t="s">
        <v>414</v>
      </c>
    </row>
    <row r="1684" spans="1:14" x14ac:dyDescent="0.25">
      <c r="A1684">
        <v>263006210</v>
      </c>
      <c r="B1684" t="s">
        <v>6090</v>
      </c>
      <c r="C1684" t="s">
        <v>6091</v>
      </c>
      <c r="D1684">
        <v>26301001</v>
      </c>
      <c r="E1684">
        <v>1020201845850</v>
      </c>
      <c r="F1684" t="s">
        <v>8214</v>
      </c>
      <c r="G1684">
        <v>0</v>
      </c>
      <c r="H1684" t="s">
        <v>11348</v>
      </c>
      <c r="I1684" t="s">
        <v>8646</v>
      </c>
      <c r="J1684" t="s">
        <v>11341</v>
      </c>
      <c r="K1684" t="s">
        <v>8313</v>
      </c>
      <c r="L1684" t="s">
        <v>8315</v>
      </c>
      <c r="M1684" t="s">
        <v>6092</v>
      </c>
      <c r="N1684" t="s">
        <v>414</v>
      </c>
    </row>
    <row r="1685" spans="1:14" x14ac:dyDescent="0.25">
      <c r="A1685">
        <v>263006228</v>
      </c>
      <c r="B1685" t="s">
        <v>6093</v>
      </c>
      <c r="C1685" t="s">
        <v>6094</v>
      </c>
      <c r="D1685">
        <v>26301001</v>
      </c>
      <c r="E1685">
        <v>1020201848260</v>
      </c>
      <c r="F1685" t="s">
        <v>8214</v>
      </c>
      <c r="G1685">
        <v>0</v>
      </c>
      <c r="H1685" t="s">
        <v>11349</v>
      </c>
      <c r="I1685" t="s">
        <v>8967</v>
      </c>
      <c r="J1685" t="s">
        <v>11341</v>
      </c>
      <c r="K1685" t="s">
        <v>8313</v>
      </c>
      <c r="L1685" t="s">
        <v>8315</v>
      </c>
      <c r="M1685" t="s">
        <v>6095</v>
      </c>
      <c r="N1685" t="s">
        <v>414</v>
      </c>
    </row>
    <row r="1686" spans="1:14" x14ac:dyDescent="0.25">
      <c r="A1686">
        <v>263006274</v>
      </c>
      <c r="B1686" t="s">
        <v>6153</v>
      </c>
      <c r="C1686" t="s">
        <v>6154</v>
      </c>
      <c r="D1686">
        <v>26301001</v>
      </c>
      <c r="E1686">
        <v>1020201845575</v>
      </c>
      <c r="F1686" t="s">
        <v>8214</v>
      </c>
      <c r="G1686">
        <v>0</v>
      </c>
      <c r="H1686" t="s">
        <v>11335</v>
      </c>
      <c r="I1686" t="s">
        <v>9413</v>
      </c>
      <c r="J1686" t="s">
        <v>11350</v>
      </c>
      <c r="K1686" t="s">
        <v>8313</v>
      </c>
      <c r="L1686" t="s">
        <v>8315</v>
      </c>
      <c r="M1686" t="s">
        <v>6155</v>
      </c>
      <c r="N1686" t="s">
        <v>321</v>
      </c>
    </row>
    <row r="1687" spans="1:14" x14ac:dyDescent="0.25">
      <c r="A1687">
        <v>263006429</v>
      </c>
      <c r="B1687" t="s">
        <v>5716</v>
      </c>
      <c r="C1687" t="s">
        <v>5717</v>
      </c>
      <c r="D1687">
        <v>26301001</v>
      </c>
      <c r="E1687">
        <v>1020201846048</v>
      </c>
      <c r="F1687" t="s">
        <v>8214</v>
      </c>
      <c r="G1687">
        <v>1</v>
      </c>
      <c r="H1687" t="s">
        <v>11351</v>
      </c>
      <c r="I1687" t="s">
        <v>9130</v>
      </c>
      <c r="J1687" t="s">
        <v>11352</v>
      </c>
      <c r="K1687" t="s">
        <v>8313</v>
      </c>
      <c r="L1687" t="s">
        <v>8315</v>
      </c>
      <c r="M1687" t="s">
        <v>5718</v>
      </c>
      <c r="N1687" t="s">
        <v>5719</v>
      </c>
    </row>
    <row r="1688" spans="1:14" x14ac:dyDescent="0.25">
      <c r="A1688">
        <v>263006517</v>
      </c>
      <c r="B1688" t="s">
        <v>6144</v>
      </c>
      <c r="C1688" t="s">
        <v>6145</v>
      </c>
      <c r="D1688">
        <v>26301001</v>
      </c>
      <c r="E1688">
        <v>1020201848633</v>
      </c>
      <c r="F1688" t="s">
        <v>8214</v>
      </c>
      <c r="G1688">
        <v>0</v>
      </c>
      <c r="H1688" t="s">
        <v>11335</v>
      </c>
      <c r="I1688" t="s">
        <v>8744</v>
      </c>
      <c r="J1688" t="s">
        <v>11353</v>
      </c>
      <c r="K1688" t="s">
        <v>8313</v>
      </c>
      <c r="L1688" t="s">
        <v>8315</v>
      </c>
      <c r="M1688" t="s">
        <v>6146</v>
      </c>
      <c r="N1688" t="s">
        <v>566</v>
      </c>
    </row>
    <row r="1689" spans="1:14" x14ac:dyDescent="0.25">
      <c r="A1689">
        <v>263006852</v>
      </c>
      <c r="B1689" t="s">
        <v>5704</v>
      </c>
      <c r="C1689" t="s">
        <v>5705</v>
      </c>
      <c r="D1689">
        <v>26301001</v>
      </c>
      <c r="E1689">
        <v>1020201845839</v>
      </c>
      <c r="F1689" t="s">
        <v>8214</v>
      </c>
      <c r="G1689">
        <v>0</v>
      </c>
      <c r="H1689" t="s">
        <v>11354</v>
      </c>
      <c r="I1689" t="s">
        <v>11355</v>
      </c>
      <c r="J1689" t="s">
        <v>11356</v>
      </c>
      <c r="K1689" t="s">
        <v>8313</v>
      </c>
      <c r="L1689" t="s">
        <v>8315</v>
      </c>
      <c r="M1689" t="s">
        <v>5706</v>
      </c>
      <c r="N1689" t="s">
        <v>414</v>
      </c>
    </row>
    <row r="1690" spans="1:14" x14ac:dyDescent="0.25">
      <c r="A1690">
        <v>263006860</v>
      </c>
      <c r="B1690" t="s">
        <v>5701</v>
      </c>
      <c r="C1690" t="s">
        <v>5702</v>
      </c>
      <c r="D1690">
        <v>26301001</v>
      </c>
      <c r="E1690">
        <v>1020201845840</v>
      </c>
      <c r="F1690" t="s">
        <v>8214</v>
      </c>
      <c r="G1690">
        <v>1</v>
      </c>
      <c r="H1690" t="s">
        <v>11357</v>
      </c>
      <c r="I1690" t="s">
        <v>11358</v>
      </c>
      <c r="J1690" t="s">
        <v>11356</v>
      </c>
      <c r="K1690" t="s">
        <v>8313</v>
      </c>
      <c r="L1690" t="s">
        <v>8315</v>
      </c>
      <c r="M1690" t="s">
        <v>5703</v>
      </c>
      <c r="N1690" t="s">
        <v>549</v>
      </c>
    </row>
    <row r="1691" spans="1:14" x14ac:dyDescent="0.25">
      <c r="A1691">
        <v>263006901</v>
      </c>
      <c r="B1691" t="s">
        <v>5671</v>
      </c>
      <c r="C1691" t="s">
        <v>5672</v>
      </c>
      <c r="D1691">
        <v>26301001</v>
      </c>
      <c r="E1691">
        <v>1020201847280</v>
      </c>
      <c r="F1691" t="s">
        <v>8214</v>
      </c>
      <c r="G1691">
        <v>2</v>
      </c>
      <c r="H1691" t="s">
        <v>11359</v>
      </c>
      <c r="I1691" t="s">
        <v>11360</v>
      </c>
      <c r="J1691" t="s">
        <v>11361</v>
      </c>
      <c r="K1691" t="s">
        <v>8313</v>
      </c>
      <c r="L1691" t="s">
        <v>8315</v>
      </c>
      <c r="M1691" t="s">
        <v>5673</v>
      </c>
      <c r="N1691" t="s">
        <v>414</v>
      </c>
    </row>
    <row r="1692" spans="1:14" x14ac:dyDescent="0.25">
      <c r="A1692">
        <v>263007165</v>
      </c>
      <c r="B1692" t="s">
        <v>5668</v>
      </c>
      <c r="C1692" t="s">
        <v>5669</v>
      </c>
      <c r="D1692">
        <v>26301001</v>
      </c>
      <c r="E1692">
        <v>1020201849469</v>
      </c>
      <c r="F1692" t="s">
        <v>8214</v>
      </c>
      <c r="G1692">
        <v>2</v>
      </c>
      <c r="H1692" t="s">
        <v>11362</v>
      </c>
      <c r="I1692" t="s">
        <v>9578</v>
      </c>
      <c r="J1692" t="s">
        <v>8685</v>
      </c>
      <c r="K1692" t="s">
        <v>8313</v>
      </c>
      <c r="L1692" t="s">
        <v>8315</v>
      </c>
      <c r="M1692" t="s">
        <v>5670</v>
      </c>
      <c r="N1692" t="s">
        <v>414</v>
      </c>
    </row>
    <row r="1693" spans="1:14" x14ac:dyDescent="0.25">
      <c r="A1693">
        <v>263007302</v>
      </c>
      <c r="B1693" t="s">
        <v>6150</v>
      </c>
      <c r="C1693" t="s">
        <v>6151</v>
      </c>
      <c r="D1693">
        <v>26301001</v>
      </c>
      <c r="E1693">
        <v>1020201848534</v>
      </c>
      <c r="F1693" t="s">
        <v>8214</v>
      </c>
      <c r="G1693">
        <v>0</v>
      </c>
      <c r="H1693" t="s">
        <v>11335</v>
      </c>
      <c r="I1693" t="s">
        <v>9040</v>
      </c>
      <c r="J1693" t="s">
        <v>9082</v>
      </c>
      <c r="K1693" t="s">
        <v>9040</v>
      </c>
      <c r="L1693" t="s">
        <v>8416</v>
      </c>
      <c r="M1693" t="s">
        <v>6152</v>
      </c>
      <c r="N1693" t="s">
        <v>321</v>
      </c>
    </row>
    <row r="1694" spans="1:14" x14ac:dyDescent="0.25">
      <c r="A1694">
        <v>263007567</v>
      </c>
      <c r="B1694" t="s">
        <v>6129</v>
      </c>
      <c r="C1694" t="s">
        <v>6130</v>
      </c>
      <c r="D1694">
        <v>26301001</v>
      </c>
      <c r="E1694">
        <v>1020201845510</v>
      </c>
      <c r="F1694" t="s">
        <v>8214</v>
      </c>
      <c r="G1694">
        <v>0</v>
      </c>
      <c r="H1694" t="s">
        <v>11363</v>
      </c>
      <c r="I1694" t="s">
        <v>11364</v>
      </c>
      <c r="J1694" t="s">
        <v>11365</v>
      </c>
      <c r="K1694" t="s">
        <v>8313</v>
      </c>
      <c r="L1694" t="s">
        <v>8315</v>
      </c>
      <c r="M1694" t="s">
        <v>6131</v>
      </c>
      <c r="N1694" t="s">
        <v>414</v>
      </c>
    </row>
    <row r="1695" spans="1:14" x14ac:dyDescent="0.25">
      <c r="A1695">
        <v>263007574</v>
      </c>
      <c r="B1695" t="s">
        <v>6099</v>
      </c>
      <c r="C1695" t="s">
        <v>6100</v>
      </c>
      <c r="D1695">
        <v>26301001</v>
      </c>
      <c r="E1695">
        <v>1020201846686</v>
      </c>
      <c r="F1695" t="s">
        <v>8214</v>
      </c>
      <c r="G1695">
        <v>0</v>
      </c>
      <c r="H1695" t="s">
        <v>11366</v>
      </c>
      <c r="I1695" t="s">
        <v>11367</v>
      </c>
      <c r="J1695" t="s">
        <v>11365</v>
      </c>
      <c r="K1695" t="s">
        <v>8313</v>
      </c>
      <c r="L1695" t="s">
        <v>8315</v>
      </c>
      <c r="M1695" t="s">
        <v>6101</v>
      </c>
      <c r="N1695" t="s">
        <v>414</v>
      </c>
    </row>
    <row r="1696" spans="1:14" x14ac:dyDescent="0.25">
      <c r="A1696">
        <v>263007581</v>
      </c>
      <c r="B1696" t="s">
        <v>6111</v>
      </c>
      <c r="C1696" t="s">
        <v>6112</v>
      </c>
      <c r="D1696">
        <v>26301001</v>
      </c>
      <c r="E1696">
        <v>1020201849062</v>
      </c>
      <c r="F1696" t="s">
        <v>8214</v>
      </c>
      <c r="G1696">
        <v>0</v>
      </c>
      <c r="H1696" t="s">
        <v>11368</v>
      </c>
      <c r="I1696" t="s">
        <v>11369</v>
      </c>
      <c r="J1696" t="s">
        <v>11365</v>
      </c>
      <c r="K1696" t="s">
        <v>8313</v>
      </c>
      <c r="L1696" t="s">
        <v>8315</v>
      </c>
      <c r="M1696" t="s">
        <v>6113</v>
      </c>
      <c r="N1696" t="s">
        <v>414</v>
      </c>
    </row>
    <row r="1697" spans="1:14" x14ac:dyDescent="0.25">
      <c r="A1697">
        <v>263007616</v>
      </c>
      <c r="B1697" t="s">
        <v>6114</v>
      </c>
      <c r="C1697" t="s">
        <v>6115</v>
      </c>
      <c r="D1697">
        <v>26301001</v>
      </c>
      <c r="E1697">
        <v>1020201848006</v>
      </c>
      <c r="F1697" t="s">
        <v>8214</v>
      </c>
      <c r="G1697">
        <v>0</v>
      </c>
      <c r="H1697" t="s">
        <v>11370</v>
      </c>
      <c r="I1697" t="s">
        <v>11371</v>
      </c>
      <c r="J1697" t="s">
        <v>9643</v>
      </c>
      <c r="K1697" t="s">
        <v>8313</v>
      </c>
      <c r="L1697" t="s">
        <v>8315</v>
      </c>
      <c r="M1697" t="s">
        <v>6116</v>
      </c>
      <c r="N1697" t="s">
        <v>414</v>
      </c>
    </row>
    <row r="1698" spans="1:14" x14ac:dyDescent="0.25">
      <c r="A1698">
        <v>263009606</v>
      </c>
      <c r="B1698" t="s">
        <v>6159</v>
      </c>
      <c r="C1698" t="s">
        <v>6160</v>
      </c>
      <c r="D1698">
        <v>26301001</v>
      </c>
      <c r="E1698">
        <v>1030203012179</v>
      </c>
      <c r="F1698" t="s">
        <v>8214</v>
      </c>
      <c r="G1698">
        <v>0</v>
      </c>
      <c r="H1698" t="s">
        <v>11372</v>
      </c>
      <c r="I1698" t="s">
        <v>11373</v>
      </c>
      <c r="J1698" t="s">
        <v>11374</v>
      </c>
      <c r="K1698" t="s">
        <v>8313</v>
      </c>
      <c r="L1698" t="s">
        <v>8315</v>
      </c>
      <c r="M1698" t="s">
        <v>6161</v>
      </c>
      <c r="N1698" t="s">
        <v>1479</v>
      </c>
    </row>
    <row r="1699" spans="1:14" x14ac:dyDescent="0.25">
      <c r="A1699">
        <v>263012197</v>
      </c>
      <c r="B1699" t="s">
        <v>6123</v>
      </c>
      <c r="C1699" t="s">
        <v>6124</v>
      </c>
      <c r="D1699">
        <v>26301001</v>
      </c>
      <c r="E1699">
        <v>1060263008563</v>
      </c>
      <c r="F1699" t="s">
        <v>8214</v>
      </c>
      <c r="G1699">
        <v>0</v>
      </c>
      <c r="H1699" t="s">
        <v>11375</v>
      </c>
      <c r="I1699" t="s">
        <v>9611</v>
      </c>
      <c r="J1699" t="s">
        <v>11376</v>
      </c>
      <c r="K1699" t="s">
        <v>8313</v>
      </c>
      <c r="L1699" t="s">
        <v>8315</v>
      </c>
      <c r="M1699" t="s">
        <v>6125</v>
      </c>
      <c r="N1699" t="s">
        <v>700</v>
      </c>
    </row>
    <row r="1700" spans="1:14" x14ac:dyDescent="0.25">
      <c r="A1700">
        <v>263013553</v>
      </c>
      <c r="B1700" t="s">
        <v>6126</v>
      </c>
      <c r="C1700" t="s">
        <v>6127</v>
      </c>
      <c r="D1700">
        <v>26301001</v>
      </c>
      <c r="E1700">
        <v>1080263000509</v>
      </c>
      <c r="F1700" t="s">
        <v>8214</v>
      </c>
      <c r="G1700">
        <v>0</v>
      </c>
      <c r="H1700" t="s">
        <v>11377</v>
      </c>
      <c r="I1700" t="s">
        <v>9282</v>
      </c>
      <c r="J1700" t="s">
        <v>11378</v>
      </c>
      <c r="K1700" t="s">
        <v>8313</v>
      </c>
      <c r="L1700" t="s">
        <v>8315</v>
      </c>
      <c r="M1700" t="s">
        <v>6128</v>
      </c>
      <c r="N1700" t="s">
        <v>414</v>
      </c>
    </row>
    <row r="1701" spans="1:14" x14ac:dyDescent="0.25">
      <c r="A1701">
        <v>263015776</v>
      </c>
      <c r="B1701" t="s">
        <v>6162</v>
      </c>
      <c r="C1701" t="s">
        <v>6163</v>
      </c>
      <c r="D1701">
        <v>26301001</v>
      </c>
      <c r="E1701">
        <v>1110263000583</v>
      </c>
      <c r="F1701" t="s">
        <v>8214</v>
      </c>
      <c r="G1701">
        <v>0</v>
      </c>
      <c r="H1701" t="s">
        <v>11379</v>
      </c>
      <c r="I1701" t="s">
        <v>9928</v>
      </c>
      <c r="J1701" t="s">
        <v>11380</v>
      </c>
      <c r="K1701" t="s">
        <v>8313</v>
      </c>
      <c r="L1701" t="s">
        <v>8315</v>
      </c>
      <c r="M1701" t="s">
        <v>6164</v>
      </c>
      <c r="N1701" t="s">
        <v>321</v>
      </c>
    </row>
    <row r="1702" spans="1:14" x14ac:dyDescent="0.25">
      <c r="A1702">
        <v>263016201</v>
      </c>
      <c r="B1702" t="s">
        <v>5677</v>
      </c>
      <c r="C1702" t="s">
        <v>5678</v>
      </c>
      <c r="D1702">
        <v>26301001</v>
      </c>
      <c r="E1702">
        <v>1120263000252</v>
      </c>
      <c r="F1702" t="s">
        <v>8214</v>
      </c>
      <c r="G1702">
        <v>2</v>
      </c>
      <c r="H1702" t="s">
        <v>11381</v>
      </c>
      <c r="I1702" t="s">
        <v>9667</v>
      </c>
      <c r="J1702" t="s">
        <v>11000</v>
      </c>
      <c r="K1702" t="s">
        <v>8313</v>
      </c>
      <c r="L1702" t="s">
        <v>8315</v>
      </c>
      <c r="M1702" t="s">
        <v>5679</v>
      </c>
      <c r="N1702" t="s">
        <v>414</v>
      </c>
    </row>
    <row r="1703" spans="1:14" x14ac:dyDescent="0.25">
      <c r="A1703">
        <v>263017928</v>
      </c>
      <c r="B1703" t="s">
        <v>6165</v>
      </c>
      <c r="C1703" t="s">
        <v>6166</v>
      </c>
      <c r="D1703">
        <v>26301001</v>
      </c>
      <c r="E1703">
        <v>1130280050933</v>
      </c>
      <c r="F1703" t="s">
        <v>8214</v>
      </c>
      <c r="G1703">
        <v>0</v>
      </c>
      <c r="H1703" t="s">
        <v>11382</v>
      </c>
      <c r="I1703" t="s">
        <v>9372</v>
      </c>
      <c r="J1703" t="s">
        <v>9809</v>
      </c>
      <c r="K1703" t="s">
        <v>8313</v>
      </c>
      <c r="L1703" t="s">
        <v>8315</v>
      </c>
      <c r="M1703" t="s">
        <v>6167</v>
      </c>
      <c r="N1703" t="s">
        <v>414</v>
      </c>
    </row>
    <row r="1704" spans="1:14" x14ac:dyDescent="0.25">
      <c r="A1704">
        <v>263021089</v>
      </c>
      <c r="B1704" t="s">
        <v>5689</v>
      </c>
      <c r="C1704" t="s">
        <v>5690</v>
      </c>
      <c r="D1704">
        <v>26301001</v>
      </c>
      <c r="E1704">
        <v>1160280060940</v>
      </c>
      <c r="F1704" t="s">
        <v>8214</v>
      </c>
      <c r="G1704">
        <v>0</v>
      </c>
      <c r="H1704" t="s">
        <v>11383</v>
      </c>
      <c r="I1704" t="s">
        <v>9229</v>
      </c>
      <c r="J1704" t="s">
        <v>11384</v>
      </c>
      <c r="K1704" t="s">
        <v>8313</v>
      </c>
      <c r="L1704" t="s">
        <v>8315</v>
      </c>
      <c r="M1704" t="s">
        <v>5691</v>
      </c>
      <c r="N1704" t="s">
        <v>414</v>
      </c>
    </row>
    <row r="1705" spans="1:14" x14ac:dyDescent="0.25">
      <c r="A1705">
        <v>264000846</v>
      </c>
      <c r="B1705" t="s">
        <v>8030</v>
      </c>
      <c r="C1705" t="s">
        <v>8031</v>
      </c>
      <c r="D1705">
        <v>26401001</v>
      </c>
      <c r="E1705">
        <v>1020201881908</v>
      </c>
      <c r="F1705" t="s">
        <v>8214</v>
      </c>
      <c r="G1705">
        <v>0</v>
      </c>
      <c r="H1705" t="s">
        <v>11385</v>
      </c>
      <c r="I1705" t="s">
        <v>8636</v>
      </c>
      <c r="J1705" t="s">
        <v>8495</v>
      </c>
      <c r="K1705" t="s">
        <v>8313</v>
      </c>
      <c r="L1705" t="s">
        <v>8315</v>
      </c>
      <c r="M1705" t="s">
        <v>8032</v>
      </c>
      <c r="N1705" t="s">
        <v>321</v>
      </c>
    </row>
    <row r="1706" spans="1:14" x14ac:dyDescent="0.25">
      <c r="A1706">
        <v>264004054</v>
      </c>
      <c r="B1706" t="s">
        <v>8033</v>
      </c>
      <c r="C1706" t="s">
        <v>8034</v>
      </c>
      <c r="D1706">
        <v>26401001</v>
      </c>
      <c r="E1706">
        <v>1020201881006</v>
      </c>
      <c r="F1706" t="s">
        <v>8214</v>
      </c>
      <c r="G1706">
        <v>0</v>
      </c>
      <c r="H1706" t="s">
        <v>11386</v>
      </c>
      <c r="I1706" t="s">
        <v>11387</v>
      </c>
      <c r="J1706" t="s">
        <v>9253</v>
      </c>
      <c r="K1706" t="s">
        <v>8313</v>
      </c>
      <c r="L1706" t="s">
        <v>8315</v>
      </c>
      <c r="M1706" t="s">
        <v>8035</v>
      </c>
      <c r="N1706" t="s">
        <v>321</v>
      </c>
    </row>
    <row r="1707" spans="1:14" x14ac:dyDescent="0.25">
      <c r="A1707">
        <v>264004858</v>
      </c>
      <c r="B1707" t="s">
        <v>8039</v>
      </c>
      <c r="C1707" t="s">
        <v>8040</v>
      </c>
      <c r="D1707">
        <v>26401001</v>
      </c>
      <c r="E1707">
        <v>1020201882140</v>
      </c>
      <c r="F1707" t="s">
        <v>8214</v>
      </c>
      <c r="G1707">
        <v>0</v>
      </c>
      <c r="H1707" t="s">
        <v>11388</v>
      </c>
      <c r="I1707" t="s">
        <v>8521</v>
      </c>
      <c r="J1707" t="s">
        <v>11389</v>
      </c>
      <c r="K1707" t="s">
        <v>8313</v>
      </c>
      <c r="L1707" t="s">
        <v>8315</v>
      </c>
      <c r="M1707" t="s">
        <v>8041</v>
      </c>
      <c r="N1707" t="s">
        <v>321</v>
      </c>
    </row>
    <row r="1708" spans="1:14" x14ac:dyDescent="0.25">
      <c r="A1708">
        <v>264004985</v>
      </c>
      <c r="B1708" t="s">
        <v>3277</v>
      </c>
      <c r="C1708" t="s">
        <v>3278</v>
      </c>
      <c r="D1708">
        <v>26401001</v>
      </c>
      <c r="E1708">
        <v>1020201884493</v>
      </c>
      <c r="F1708" t="s">
        <v>8214</v>
      </c>
      <c r="G1708">
        <v>0</v>
      </c>
      <c r="H1708" t="s">
        <v>11390</v>
      </c>
      <c r="I1708" t="s">
        <v>11391</v>
      </c>
      <c r="J1708" t="s">
        <v>11392</v>
      </c>
      <c r="K1708" t="s">
        <v>8313</v>
      </c>
      <c r="L1708" t="s">
        <v>8315</v>
      </c>
      <c r="M1708" t="s">
        <v>3279</v>
      </c>
      <c r="N1708" t="s">
        <v>430</v>
      </c>
    </row>
    <row r="1709" spans="1:14" x14ac:dyDescent="0.25">
      <c r="A1709">
        <v>264005033</v>
      </c>
      <c r="B1709" t="s">
        <v>8036</v>
      </c>
      <c r="C1709" t="s">
        <v>8037</v>
      </c>
      <c r="D1709">
        <v>26401001</v>
      </c>
      <c r="E1709">
        <v>1020201880863</v>
      </c>
      <c r="F1709" t="s">
        <v>8214</v>
      </c>
      <c r="G1709">
        <v>1</v>
      </c>
      <c r="H1709" t="s">
        <v>11393</v>
      </c>
      <c r="I1709" t="s">
        <v>11394</v>
      </c>
      <c r="J1709" t="s">
        <v>11395</v>
      </c>
      <c r="K1709" t="s">
        <v>8313</v>
      </c>
      <c r="L1709" t="s">
        <v>8315</v>
      </c>
      <c r="M1709" t="s">
        <v>8038</v>
      </c>
      <c r="N1709" t="s">
        <v>321</v>
      </c>
    </row>
    <row r="1710" spans="1:14" x14ac:dyDescent="0.25">
      <c r="A1710">
        <v>264012545</v>
      </c>
      <c r="B1710" t="s">
        <v>3315</v>
      </c>
      <c r="C1710" t="s">
        <v>3316</v>
      </c>
      <c r="D1710">
        <v>26401001</v>
      </c>
      <c r="E1710">
        <v>1020201883228</v>
      </c>
      <c r="F1710" t="s">
        <v>8214</v>
      </c>
      <c r="G1710">
        <v>0</v>
      </c>
      <c r="H1710" t="s">
        <v>11396</v>
      </c>
      <c r="I1710" t="s">
        <v>9578</v>
      </c>
      <c r="J1710" t="s">
        <v>11397</v>
      </c>
      <c r="K1710" t="s">
        <v>8313</v>
      </c>
      <c r="L1710" t="s">
        <v>8315</v>
      </c>
      <c r="M1710" t="s">
        <v>3317</v>
      </c>
      <c r="N1710" t="s">
        <v>321</v>
      </c>
    </row>
    <row r="1711" spans="1:14" x14ac:dyDescent="0.25">
      <c r="A1711">
        <v>264012552</v>
      </c>
      <c r="B1711" t="s">
        <v>3196</v>
      </c>
      <c r="C1711" t="s">
        <v>3197</v>
      </c>
      <c r="D1711">
        <v>26401001</v>
      </c>
      <c r="E1711">
        <v>1020201882623</v>
      </c>
      <c r="F1711" t="s">
        <v>8214</v>
      </c>
      <c r="G1711">
        <v>0</v>
      </c>
      <c r="H1711" t="s">
        <v>11398</v>
      </c>
      <c r="I1711" t="s">
        <v>8403</v>
      </c>
      <c r="J1711" t="s">
        <v>8717</v>
      </c>
      <c r="K1711" t="s">
        <v>8313</v>
      </c>
      <c r="L1711" t="s">
        <v>8315</v>
      </c>
      <c r="M1711" t="s">
        <v>11399</v>
      </c>
      <c r="N1711" t="s">
        <v>325</v>
      </c>
    </row>
    <row r="1712" spans="1:14" x14ac:dyDescent="0.25">
      <c r="A1712">
        <v>264012560</v>
      </c>
      <c r="B1712" t="s">
        <v>3201</v>
      </c>
      <c r="C1712" t="s">
        <v>3202</v>
      </c>
      <c r="D1712">
        <v>26401001</v>
      </c>
      <c r="E1712">
        <v>1020201885769</v>
      </c>
      <c r="F1712" t="s">
        <v>8214</v>
      </c>
      <c r="G1712">
        <v>0</v>
      </c>
      <c r="H1712" t="s">
        <v>11400</v>
      </c>
      <c r="I1712" t="s">
        <v>11401</v>
      </c>
      <c r="J1712" t="s">
        <v>11402</v>
      </c>
      <c r="K1712" t="s">
        <v>8313</v>
      </c>
      <c r="L1712" t="s">
        <v>8315</v>
      </c>
      <c r="M1712" t="s">
        <v>3203</v>
      </c>
      <c r="N1712" t="s">
        <v>657</v>
      </c>
    </row>
    <row r="1713" spans="1:14" x14ac:dyDescent="0.25">
      <c r="A1713">
        <v>264012584</v>
      </c>
      <c r="B1713" t="s">
        <v>3318</v>
      </c>
      <c r="C1713" t="s">
        <v>3319</v>
      </c>
      <c r="D1713">
        <v>26401001</v>
      </c>
      <c r="E1713">
        <v>1020201886407</v>
      </c>
      <c r="F1713" t="s">
        <v>8214</v>
      </c>
      <c r="G1713">
        <v>0</v>
      </c>
      <c r="H1713" t="s">
        <v>11403</v>
      </c>
      <c r="I1713" t="s">
        <v>11404</v>
      </c>
      <c r="J1713" t="s">
        <v>11405</v>
      </c>
      <c r="K1713" t="s">
        <v>8313</v>
      </c>
      <c r="L1713" t="s">
        <v>8315</v>
      </c>
      <c r="M1713" t="s">
        <v>3320</v>
      </c>
      <c r="N1713" t="s">
        <v>657</v>
      </c>
    </row>
    <row r="1714" spans="1:14" x14ac:dyDescent="0.25">
      <c r="A1714">
        <v>264012591</v>
      </c>
      <c r="B1714" t="s">
        <v>3262</v>
      </c>
      <c r="C1714" t="s">
        <v>3263</v>
      </c>
      <c r="D1714">
        <v>26401001</v>
      </c>
      <c r="E1714">
        <v>1020201883448</v>
      </c>
      <c r="F1714" t="s">
        <v>8214</v>
      </c>
      <c r="G1714">
        <v>0</v>
      </c>
      <c r="H1714" t="s">
        <v>11406</v>
      </c>
      <c r="I1714" t="s">
        <v>11407</v>
      </c>
      <c r="J1714" t="s">
        <v>11397</v>
      </c>
      <c r="K1714" t="s">
        <v>8313</v>
      </c>
      <c r="L1714" t="s">
        <v>8315</v>
      </c>
      <c r="M1714" t="s">
        <v>3264</v>
      </c>
      <c r="N1714" t="s">
        <v>321</v>
      </c>
    </row>
    <row r="1715" spans="1:14" x14ac:dyDescent="0.25">
      <c r="A1715">
        <v>264012619</v>
      </c>
      <c r="B1715" t="s">
        <v>3343</v>
      </c>
      <c r="C1715" t="s">
        <v>3344</v>
      </c>
      <c r="D1715">
        <v>26401001</v>
      </c>
      <c r="E1715">
        <v>1020201885681</v>
      </c>
      <c r="F1715" t="s">
        <v>8214</v>
      </c>
      <c r="G1715">
        <v>0</v>
      </c>
      <c r="H1715" t="s">
        <v>11408</v>
      </c>
      <c r="I1715" t="s">
        <v>11409</v>
      </c>
      <c r="J1715" t="s">
        <v>11397</v>
      </c>
      <c r="K1715" t="s">
        <v>8313</v>
      </c>
      <c r="L1715" t="s">
        <v>8315</v>
      </c>
      <c r="M1715" t="s">
        <v>3345</v>
      </c>
      <c r="N1715" t="s">
        <v>321</v>
      </c>
    </row>
    <row r="1716" spans="1:14" x14ac:dyDescent="0.25">
      <c r="A1716">
        <v>264012626</v>
      </c>
      <c r="B1716" t="s">
        <v>3324</v>
      </c>
      <c r="C1716" t="s">
        <v>3325</v>
      </c>
      <c r="D1716">
        <v>26401001</v>
      </c>
      <c r="E1716">
        <v>1030203260581</v>
      </c>
      <c r="F1716" t="s">
        <v>8214</v>
      </c>
      <c r="G1716">
        <v>0</v>
      </c>
      <c r="H1716" t="s">
        <v>11410</v>
      </c>
      <c r="I1716" t="s">
        <v>8646</v>
      </c>
      <c r="J1716" t="s">
        <v>11392</v>
      </c>
      <c r="K1716" t="s">
        <v>8313</v>
      </c>
      <c r="L1716" t="s">
        <v>8315</v>
      </c>
      <c r="M1716" t="s">
        <v>3326</v>
      </c>
      <c r="N1716" t="s">
        <v>321</v>
      </c>
    </row>
    <row r="1717" spans="1:14" x14ac:dyDescent="0.25">
      <c r="A1717">
        <v>264012633</v>
      </c>
      <c r="B1717" t="s">
        <v>3233</v>
      </c>
      <c r="C1717" t="s">
        <v>3234</v>
      </c>
      <c r="D1717">
        <v>26401001</v>
      </c>
      <c r="E1717">
        <v>1020201885670</v>
      </c>
      <c r="F1717" t="s">
        <v>8214</v>
      </c>
      <c r="G1717">
        <v>0</v>
      </c>
      <c r="H1717" t="s">
        <v>11411</v>
      </c>
      <c r="I1717" t="s">
        <v>8967</v>
      </c>
      <c r="J1717" t="s">
        <v>11412</v>
      </c>
      <c r="K1717" t="s">
        <v>8313</v>
      </c>
      <c r="L1717" t="s">
        <v>8315</v>
      </c>
      <c r="M1717" t="s">
        <v>3235</v>
      </c>
      <c r="N1717" t="s">
        <v>321</v>
      </c>
    </row>
    <row r="1718" spans="1:14" x14ac:dyDescent="0.25">
      <c r="A1718">
        <v>264012640</v>
      </c>
      <c r="B1718" t="s">
        <v>3330</v>
      </c>
      <c r="C1718" t="s">
        <v>3331</v>
      </c>
      <c r="D1718">
        <v>26401001</v>
      </c>
      <c r="E1718">
        <v>1030203260570</v>
      </c>
      <c r="F1718" t="s">
        <v>8214</v>
      </c>
      <c r="G1718">
        <v>0</v>
      </c>
      <c r="H1718" t="s">
        <v>11413</v>
      </c>
      <c r="I1718" t="s">
        <v>11414</v>
      </c>
      <c r="J1718" t="s">
        <v>11392</v>
      </c>
      <c r="K1718" t="s">
        <v>8313</v>
      </c>
      <c r="L1718" t="s">
        <v>8315</v>
      </c>
      <c r="M1718" t="s">
        <v>3332</v>
      </c>
      <c r="N1718" t="s">
        <v>321</v>
      </c>
    </row>
    <row r="1719" spans="1:14" x14ac:dyDescent="0.25">
      <c r="A1719">
        <v>264012658</v>
      </c>
      <c r="B1719" t="s">
        <v>3227</v>
      </c>
      <c r="C1719" t="s">
        <v>3228</v>
      </c>
      <c r="D1719">
        <v>26401001</v>
      </c>
      <c r="E1719">
        <v>1020201882986</v>
      </c>
      <c r="F1719" t="s">
        <v>8214</v>
      </c>
      <c r="G1719">
        <v>0</v>
      </c>
      <c r="H1719" t="s">
        <v>11415</v>
      </c>
      <c r="I1719" t="s">
        <v>10292</v>
      </c>
      <c r="J1719" t="s">
        <v>11416</v>
      </c>
      <c r="K1719" t="s">
        <v>8313</v>
      </c>
      <c r="L1719" t="s">
        <v>8315</v>
      </c>
      <c r="M1719" t="s">
        <v>3229</v>
      </c>
      <c r="N1719" t="s">
        <v>321</v>
      </c>
    </row>
    <row r="1720" spans="1:14" x14ac:dyDescent="0.25">
      <c r="A1720">
        <v>264012721</v>
      </c>
      <c r="B1720" t="s">
        <v>3206</v>
      </c>
      <c r="C1720" t="s">
        <v>3207</v>
      </c>
      <c r="D1720">
        <v>26401001</v>
      </c>
      <c r="E1720">
        <v>1020201884603</v>
      </c>
      <c r="F1720" t="s">
        <v>8214</v>
      </c>
      <c r="G1720">
        <v>0</v>
      </c>
      <c r="H1720" t="s">
        <v>11417</v>
      </c>
      <c r="I1720" t="s">
        <v>11418</v>
      </c>
      <c r="J1720" t="s">
        <v>11419</v>
      </c>
      <c r="K1720" t="s">
        <v>8313</v>
      </c>
      <c r="L1720" t="s">
        <v>8315</v>
      </c>
      <c r="M1720" t="s">
        <v>3208</v>
      </c>
      <c r="N1720" t="s">
        <v>321</v>
      </c>
    </row>
    <row r="1721" spans="1:14" x14ac:dyDescent="0.25">
      <c r="A1721">
        <v>264012739</v>
      </c>
      <c r="B1721" t="s">
        <v>3259</v>
      </c>
      <c r="C1721" t="s">
        <v>3260</v>
      </c>
      <c r="D1721">
        <v>26401001</v>
      </c>
      <c r="E1721">
        <v>1020201885990</v>
      </c>
      <c r="F1721" t="s">
        <v>8214</v>
      </c>
      <c r="G1721">
        <v>0</v>
      </c>
      <c r="H1721" t="s">
        <v>11420</v>
      </c>
      <c r="I1721" t="s">
        <v>8967</v>
      </c>
      <c r="J1721" t="s">
        <v>11421</v>
      </c>
      <c r="K1721" t="s">
        <v>8313</v>
      </c>
      <c r="L1721" t="s">
        <v>8315</v>
      </c>
      <c r="M1721" t="s">
        <v>3261</v>
      </c>
      <c r="N1721" t="s">
        <v>321</v>
      </c>
    </row>
    <row r="1722" spans="1:14" x14ac:dyDescent="0.25">
      <c r="A1722">
        <v>264012746</v>
      </c>
      <c r="B1722" t="s">
        <v>3239</v>
      </c>
      <c r="C1722" t="s">
        <v>3240</v>
      </c>
      <c r="D1722">
        <v>26401001</v>
      </c>
      <c r="E1722">
        <v>1020201884647</v>
      </c>
      <c r="F1722" t="s">
        <v>8214</v>
      </c>
      <c r="G1722">
        <v>0</v>
      </c>
      <c r="H1722" t="s">
        <v>11422</v>
      </c>
      <c r="I1722" t="s">
        <v>11401</v>
      </c>
      <c r="J1722" t="s">
        <v>11423</v>
      </c>
      <c r="K1722" t="s">
        <v>8313</v>
      </c>
      <c r="L1722" t="s">
        <v>8315</v>
      </c>
      <c r="M1722" t="s">
        <v>3241</v>
      </c>
      <c r="N1722" t="s">
        <v>321</v>
      </c>
    </row>
    <row r="1723" spans="1:14" x14ac:dyDescent="0.25">
      <c r="A1723">
        <v>264012753</v>
      </c>
      <c r="B1723" t="s">
        <v>3248</v>
      </c>
      <c r="C1723" t="s">
        <v>3249</v>
      </c>
      <c r="D1723">
        <v>26401001</v>
      </c>
      <c r="E1723">
        <v>1020201884658</v>
      </c>
      <c r="F1723" t="s">
        <v>8214</v>
      </c>
      <c r="G1723">
        <v>0</v>
      </c>
      <c r="H1723" t="s">
        <v>11424</v>
      </c>
      <c r="I1723" t="s">
        <v>8403</v>
      </c>
      <c r="J1723" t="s">
        <v>11425</v>
      </c>
      <c r="K1723" t="s">
        <v>8313</v>
      </c>
      <c r="L1723" t="s">
        <v>8315</v>
      </c>
      <c r="M1723" t="s">
        <v>3250</v>
      </c>
      <c r="N1723" t="s">
        <v>321</v>
      </c>
    </row>
    <row r="1724" spans="1:14" x14ac:dyDescent="0.25">
      <c r="A1724">
        <v>264012961</v>
      </c>
      <c r="B1724" t="s">
        <v>3221</v>
      </c>
      <c r="C1724" t="s">
        <v>3222</v>
      </c>
      <c r="D1724">
        <v>26401001</v>
      </c>
      <c r="E1724">
        <v>1020201885527</v>
      </c>
      <c r="F1724" t="s">
        <v>8214</v>
      </c>
      <c r="G1724">
        <v>0</v>
      </c>
      <c r="H1724" t="s">
        <v>11426</v>
      </c>
      <c r="I1724" t="s">
        <v>10201</v>
      </c>
      <c r="J1724" t="s">
        <v>11397</v>
      </c>
      <c r="K1724" t="s">
        <v>8313</v>
      </c>
      <c r="L1724" t="s">
        <v>8315</v>
      </c>
      <c r="M1724" t="s">
        <v>3223</v>
      </c>
      <c r="N1724" t="s">
        <v>321</v>
      </c>
    </row>
    <row r="1725" spans="1:14" x14ac:dyDescent="0.25">
      <c r="A1725">
        <v>264012986</v>
      </c>
      <c r="B1725" t="s">
        <v>3218</v>
      </c>
      <c r="C1725" t="s">
        <v>3219</v>
      </c>
      <c r="D1725">
        <v>26401001</v>
      </c>
      <c r="E1725">
        <v>1020201884955</v>
      </c>
      <c r="F1725" t="s">
        <v>8214</v>
      </c>
      <c r="G1725">
        <v>0</v>
      </c>
      <c r="H1725" t="s">
        <v>11427</v>
      </c>
      <c r="I1725" t="s">
        <v>8433</v>
      </c>
      <c r="J1725" t="s">
        <v>11412</v>
      </c>
      <c r="K1725" t="s">
        <v>8313</v>
      </c>
      <c r="L1725" t="s">
        <v>8315</v>
      </c>
      <c r="M1725" t="s">
        <v>3220</v>
      </c>
      <c r="N1725" t="s">
        <v>321</v>
      </c>
    </row>
    <row r="1726" spans="1:14" x14ac:dyDescent="0.25">
      <c r="A1726">
        <v>264015514</v>
      </c>
      <c r="B1726" t="s">
        <v>3212</v>
      </c>
      <c r="C1726" t="s">
        <v>3213</v>
      </c>
      <c r="D1726">
        <v>26401001</v>
      </c>
      <c r="E1726">
        <v>1020201885340</v>
      </c>
      <c r="F1726" t="s">
        <v>8214</v>
      </c>
      <c r="G1726">
        <v>0</v>
      </c>
      <c r="H1726" t="s">
        <v>11428</v>
      </c>
      <c r="I1726" t="s">
        <v>8436</v>
      </c>
      <c r="J1726" t="s">
        <v>11219</v>
      </c>
      <c r="K1726" t="s">
        <v>8313</v>
      </c>
      <c r="L1726" t="s">
        <v>8315</v>
      </c>
      <c r="M1726" t="s">
        <v>3214</v>
      </c>
      <c r="N1726" t="s">
        <v>321</v>
      </c>
    </row>
    <row r="1727" spans="1:14" x14ac:dyDescent="0.25">
      <c r="A1727">
        <v>264016606</v>
      </c>
      <c r="B1727" t="s">
        <v>3301</v>
      </c>
      <c r="C1727" t="s">
        <v>3302</v>
      </c>
      <c r="D1727">
        <v>26401001</v>
      </c>
      <c r="E1727">
        <v>1020201885780</v>
      </c>
      <c r="F1727" t="s">
        <v>8214</v>
      </c>
      <c r="G1727">
        <v>0</v>
      </c>
      <c r="H1727" t="s">
        <v>11429</v>
      </c>
      <c r="I1727" t="s">
        <v>11391</v>
      </c>
      <c r="J1727" t="s">
        <v>11430</v>
      </c>
      <c r="K1727" t="s">
        <v>8313</v>
      </c>
      <c r="L1727" t="s">
        <v>8315</v>
      </c>
      <c r="M1727" t="s">
        <v>3303</v>
      </c>
      <c r="N1727" t="s">
        <v>566</v>
      </c>
    </row>
    <row r="1728" spans="1:14" x14ac:dyDescent="0.25">
      <c r="A1728">
        <v>264020088</v>
      </c>
      <c r="B1728" t="s">
        <v>3209</v>
      </c>
      <c r="C1728" t="s">
        <v>3210</v>
      </c>
      <c r="D1728">
        <v>26401001</v>
      </c>
      <c r="E1728">
        <v>1020201884504</v>
      </c>
      <c r="F1728" t="s">
        <v>8214</v>
      </c>
      <c r="G1728">
        <v>0</v>
      </c>
      <c r="H1728" t="s">
        <v>11417</v>
      </c>
      <c r="I1728" t="s">
        <v>11431</v>
      </c>
      <c r="J1728" t="s">
        <v>8824</v>
      </c>
      <c r="K1728" t="s">
        <v>8313</v>
      </c>
      <c r="L1728" t="s">
        <v>8315</v>
      </c>
      <c r="M1728" t="s">
        <v>3211</v>
      </c>
      <c r="N1728" t="s">
        <v>321</v>
      </c>
    </row>
    <row r="1729" spans="1:14" x14ac:dyDescent="0.25">
      <c r="A1729">
        <v>264020426</v>
      </c>
      <c r="B1729" t="s">
        <v>3338</v>
      </c>
      <c r="C1729" t="s">
        <v>3339</v>
      </c>
      <c r="D1729">
        <v>26401001</v>
      </c>
      <c r="E1729">
        <v>1020201884548</v>
      </c>
      <c r="F1729" t="s">
        <v>8214</v>
      </c>
      <c r="G1729">
        <v>0</v>
      </c>
      <c r="H1729" t="s">
        <v>11432</v>
      </c>
      <c r="I1729" t="s">
        <v>11235</v>
      </c>
      <c r="J1729" t="s">
        <v>11433</v>
      </c>
      <c r="K1729" t="s">
        <v>8313</v>
      </c>
      <c r="L1729" t="s">
        <v>8315</v>
      </c>
      <c r="M1729" t="s">
        <v>3340</v>
      </c>
      <c r="N1729" t="s">
        <v>414</v>
      </c>
    </row>
    <row r="1730" spans="1:14" x14ac:dyDescent="0.25">
      <c r="A1730">
        <v>264020458</v>
      </c>
      <c r="B1730" t="s">
        <v>3245</v>
      </c>
      <c r="C1730" t="s">
        <v>3246</v>
      </c>
      <c r="D1730">
        <v>26401001</v>
      </c>
      <c r="E1730">
        <v>1020201885770</v>
      </c>
      <c r="F1730" t="s">
        <v>8214</v>
      </c>
      <c r="G1730">
        <v>0</v>
      </c>
      <c r="H1730" t="s">
        <v>11434</v>
      </c>
      <c r="I1730" t="s">
        <v>8384</v>
      </c>
      <c r="J1730" t="s">
        <v>11435</v>
      </c>
      <c r="K1730" t="s">
        <v>8313</v>
      </c>
      <c r="L1730" t="s">
        <v>8315</v>
      </c>
      <c r="M1730" t="s">
        <v>3247</v>
      </c>
      <c r="N1730" t="s">
        <v>414</v>
      </c>
    </row>
    <row r="1731" spans="1:14" x14ac:dyDescent="0.25">
      <c r="A1731">
        <v>264020465</v>
      </c>
      <c r="B1731" t="s">
        <v>3230</v>
      </c>
      <c r="C1731" t="s">
        <v>3231</v>
      </c>
      <c r="D1731">
        <v>26401001</v>
      </c>
      <c r="E1731">
        <v>1020201885450</v>
      </c>
      <c r="F1731" t="s">
        <v>8214</v>
      </c>
      <c r="G1731">
        <v>0</v>
      </c>
      <c r="H1731" t="s">
        <v>11436</v>
      </c>
      <c r="I1731" t="s">
        <v>9230</v>
      </c>
      <c r="J1731" t="s">
        <v>10851</v>
      </c>
      <c r="K1731" t="s">
        <v>8313</v>
      </c>
      <c r="L1731" t="s">
        <v>8315</v>
      </c>
      <c r="M1731" t="s">
        <v>3232</v>
      </c>
      <c r="N1731" t="s">
        <v>414</v>
      </c>
    </row>
    <row r="1732" spans="1:14" x14ac:dyDescent="0.25">
      <c r="A1732">
        <v>264020472</v>
      </c>
      <c r="B1732" t="s">
        <v>3193</v>
      </c>
      <c r="C1732" t="s">
        <v>3194</v>
      </c>
      <c r="D1732">
        <v>26401001</v>
      </c>
      <c r="E1732">
        <v>1020201885440</v>
      </c>
      <c r="F1732" t="s">
        <v>8214</v>
      </c>
      <c r="G1732">
        <v>0</v>
      </c>
      <c r="H1732" t="s">
        <v>11437</v>
      </c>
      <c r="I1732" t="s">
        <v>8602</v>
      </c>
      <c r="J1732" t="s">
        <v>10835</v>
      </c>
      <c r="K1732" t="s">
        <v>8313</v>
      </c>
      <c r="L1732" t="s">
        <v>8315</v>
      </c>
      <c r="M1732" t="s">
        <v>3195</v>
      </c>
      <c r="N1732" t="s">
        <v>414</v>
      </c>
    </row>
    <row r="1733" spans="1:14" x14ac:dyDescent="0.25">
      <c r="A1733">
        <v>264020480</v>
      </c>
      <c r="B1733" t="s">
        <v>3304</v>
      </c>
      <c r="C1733" t="s">
        <v>2644</v>
      </c>
      <c r="D1733">
        <v>26401001</v>
      </c>
      <c r="E1733">
        <v>1020201884361</v>
      </c>
      <c r="F1733" t="s">
        <v>8214</v>
      </c>
      <c r="G1733">
        <v>0</v>
      </c>
      <c r="H1733" t="s">
        <v>11438</v>
      </c>
      <c r="I1733" t="s">
        <v>11084</v>
      </c>
      <c r="J1733" t="s">
        <v>11439</v>
      </c>
      <c r="K1733" t="s">
        <v>8313</v>
      </c>
      <c r="L1733" t="s">
        <v>8315</v>
      </c>
      <c r="M1733" t="s">
        <v>3305</v>
      </c>
      <c r="N1733" t="s">
        <v>414</v>
      </c>
    </row>
    <row r="1734" spans="1:14" x14ac:dyDescent="0.25">
      <c r="A1734">
        <v>264020497</v>
      </c>
      <c r="B1734" t="s">
        <v>3280</v>
      </c>
      <c r="C1734" t="s">
        <v>3281</v>
      </c>
      <c r="D1734">
        <v>26401001</v>
      </c>
      <c r="E1734">
        <v>1020201884779</v>
      </c>
      <c r="F1734" t="s">
        <v>8214</v>
      </c>
      <c r="G1734">
        <v>0</v>
      </c>
      <c r="H1734" t="s">
        <v>11440</v>
      </c>
      <c r="I1734" t="s">
        <v>9183</v>
      </c>
      <c r="J1734" t="s">
        <v>9823</v>
      </c>
      <c r="K1734" t="s">
        <v>8313</v>
      </c>
      <c r="L1734" t="s">
        <v>8315</v>
      </c>
      <c r="M1734" t="s">
        <v>3282</v>
      </c>
      <c r="N1734" t="s">
        <v>414</v>
      </c>
    </row>
    <row r="1735" spans="1:14" x14ac:dyDescent="0.25">
      <c r="A1735">
        <v>264020514</v>
      </c>
      <c r="B1735" t="s">
        <v>3352</v>
      </c>
      <c r="C1735" t="s">
        <v>3353</v>
      </c>
      <c r="D1735">
        <v>26401001</v>
      </c>
      <c r="E1735">
        <v>1020201884317</v>
      </c>
      <c r="F1735" t="s">
        <v>8214</v>
      </c>
      <c r="G1735">
        <v>0</v>
      </c>
      <c r="H1735" t="s">
        <v>11441</v>
      </c>
      <c r="I1735" t="s">
        <v>8735</v>
      </c>
      <c r="J1735" t="s">
        <v>11442</v>
      </c>
      <c r="K1735" t="s">
        <v>8313</v>
      </c>
      <c r="L1735" t="s">
        <v>8315</v>
      </c>
      <c r="M1735" t="s">
        <v>3354</v>
      </c>
      <c r="N1735" t="s">
        <v>1121</v>
      </c>
    </row>
    <row r="1736" spans="1:14" x14ac:dyDescent="0.25">
      <c r="A1736">
        <v>264020521</v>
      </c>
      <c r="B1736" t="s">
        <v>3321</v>
      </c>
      <c r="C1736" t="s">
        <v>3322</v>
      </c>
      <c r="D1736">
        <v>26401001</v>
      </c>
      <c r="E1736">
        <v>1020201884878</v>
      </c>
      <c r="F1736" t="s">
        <v>8214</v>
      </c>
      <c r="G1736">
        <v>0</v>
      </c>
      <c r="H1736" t="s">
        <v>11443</v>
      </c>
      <c r="I1736" t="s">
        <v>11170</v>
      </c>
      <c r="J1736" t="s">
        <v>11435</v>
      </c>
      <c r="K1736" t="s">
        <v>8313</v>
      </c>
      <c r="L1736" t="s">
        <v>8315</v>
      </c>
      <c r="M1736" t="s">
        <v>3323</v>
      </c>
      <c r="N1736" t="s">
        <v>414</v>
      </c>
    </row>
    <row r="1737" spans="1:14" x14ac:dyDescent="0.25">
      <c r="A1737">
        <v>264020539</v>
      </c>
      <c r="B1737" t="s">
        <v>3292</v>
      </c>
      <c r="C1737" t="s">
        <v>3293</v>
      </c>
      <c r="D1737">
        <v>26401001</v>
      </c>
      <c r="E1737">
        <v>1020201883822</v>
      </c>
      <c r="F1737" t="s">
        <v>8214</v>
      </c>
      <c r="G1737">
        <v>0</v>
      </c>
      <c r="H1737" t="s">
        <v>11444</v>
      </c>
      <c r="I1737" t="s">
        <v>8384</v>
      </c>
      <c r="J1737" t="s">
        <v>9097</v>
      </c>
      <c r="K1737" t="s">
        <v>8313</v>
      </c>
      <c r="L1737" t="s">
        <v>8315</v>
      </c>
      <c r="M1737" t="s">
        <v>3294</v>
      </c>
      <c r="N1737" t="s">
        <v>414</v>
      </c>
    </row>
    <row r="1738" spans="1:14" x14ac:dyDescent="0.25">
      <c r="A1738">
        <v>264020560</v>
      </c>
      <c r="B1738" t="s">
        <v>3295</v>
      </c>
      <c r="C1738" t="s">
        <v>3296</v>
      </c>
      <c r="D1738">
        <v>26401001</v>
      </c>
      <c r="E1738">
        <v>1020201883789</v>
      </c>
      <c r="F1738" t="s">
        <v>8214</v>
      </c>
      <c r="G1738">
        <v>0</v>
      </c>
      <c r="H1738" t="s">
        <v>11445</v>
      </c>
      <c r="I1738" t="s">
        <v>11235</v>
      </c>
      <c r="J1738" t="s">
        <v>9322</v>
      </c>
      <c r="K1738" t="s">
        <v>8313</v>
      </c>
      <c r="L1738" t="s">
        <v>8315</v>
      </c>
      <c r="M1738" t="s">
        <v>3297</v>
      </c>
      <c r="N1738" t="s">
        <v>414</v>
      </c>
    </row>
    <row r="1739" spans="1:14" x14ac:dyDescent="0.25">
      <c r="A1739">
        <v>264020585</v>
      </c>
      <c r="B1739" t="s">
        <v>3306</v>
      </c>
      <c r="C1739" t="s">
        <v>3307</v>
      </c>
      <c r="D1739">
        <v>26401001</v>
      </c>
      <c r="E1739">
        <v>1020201884350</v>
      </c>
      <c r="F1739" t="s">
        <v>8214</v>
      </c>
      <c r="G1739">
        <v>0</v>
      </c>
      <c r="H1739" t="s">
        <v>11446</v>
      </c>
      <c r="I1739" t="s">
        <v>8623</v>
      </c>
      <c r="J1739" t="s">
        <v>11447</v>
      </c>
      <c r="K1739" t="s">
        <v>8313</v>
      </c>
      <c r="L1739" t="s">
        <v>8315</v>
      </c>
      <c r="M1739" t="s">
        <v>3308</v>
      </c>
      <c r="N1739" t="s">
        <v>414</v>
      </c>
    </row>
    <row r="1740" spans="1:14" x14ac:dyDescent="0.25">
      <c r="A1740">
        <v>264020602</v>
      </c>
      <c r="B1740" t="s">
        <v>3251</v>
      </c>
      <c r="C1740" t="s">
        <v>3252</v>
      </c>
      <c r="D1740">
        <v>26401001</v>
      </c>
      <c r="E1740">
        <v>1020201884009</v>
      </c>
      <c r="F1740" t="s">
        <v>8214</v>
      </c>
      <c r="G1740">
        <v>0</v>
      </c>
      <c r="H1740" t="s">
        <v>11448</v>
      </c>
      <c r="I1740" t="s">
        <v>8433</v>
      </c>
      <c r="J1740" t="s">
        <v>11449</v>
      </c>
      <c r="K1740" t="s">
        <v>8313</v>
      </c>
      <c r="L1740" t="s">
        <v>8315</v>
      </c>
      <c r="M1740" t="s">
        <v>3253</v>
      </c>
      <c r="N1740" t="s">
        <v>414</v>
      </c>
    </row>
    <row r="1741" spans="1:14" x14ac:dyDescent="0.25">
      <c r="A1741">
        <v>264020698</v>
      </c>
      <c r="B1741" t="s">
        <v>3204</v>
      </c>
      <c r="C1741" t="s">
        <v>2711</v>
      </c>
      <c r="D1741">
        <v>26401001</v>
      </c>
      <c r="E1741">
        <v>1020201883844</v>
      </c>
      <c r="F1741" t="s">
        <v>8214</v>
      </c>
      <c r="G1741">
        <v>0</v>
      </c>
      <c r="H1741" t="s">
        <v>11450</v>
      </c>
      <c r="I1741" t="s">
        <v>8525</v>
      </c>
      <c r="J1741" t="s">
        <v>11451</v>
      </c>
      <c r="K1741" t="s">
        <v>8313</v>
      </c>
      <c r="L1741" t="s">
        <v>8315</v>
      </c>
      <c r="M1741" t="s">
        <v>3205</v>
      </c>
      <c r="N1741" t="s">
        <v>414</v>
      </c>
    </row>
    <row r="1742" spans="1:14" x14ac:dyDescent="0.25">
      <c r="A1742">
        <v>264020708</v>
      </c>
      <c r="B1742" t="s">
        <v>3271</v>
      </c>
      <c r="C1742" t="s">
        <v>3272</v>
      </c>
      <c r="D1742">
        <v>26401001</v>
      </c>
      <c r="E1742">
        <v>1030203260317</v>
      </c>
      <c r="F1742" t="s">
        <v>8214</v>
      </c>
      <c r="G1742">
        <v>0</v>
      </c>
      <c r="H1742" t="s">
        <v>11452</v>
      </c>
      <c r="I1742" t="s">
        <v>8575</v>
      </c>
      <c r="J1742" t="s">
        <v>9141</v>
      </c>
      <c r="K1742" t="s">
        <v>8313</v>
      </c>
      <c r="L1742" t="s">
        <v>8315</v>
      </c>
      <c r="M1742" t="s">
        <v>3273</v>
      </c>
      <c r="N1742" t="s">
        <v>321</v>
      </c>
    </row>
    <row r="1743" spans="1:14" x14ac:dyDescent="0.25">
      <c r="A1743">
        <v>264020810</v>
      </c>
      <c r="B1743" t="s">
        <v>3286</v>
      </c>
      <c r="C1743" t="s">
        <v>3287</v>
      </c>
      <c r="D1743">
        <v>26401001</v>
      </c>
      <c r="E1743">
        <v>1020201883833</v>
      </c>
      <c r="F1743" t="s">
        <v>8214</v>
      </c>
      <c r="G1743">
        <v>0</v>
      </c>
      <c r="H1743" t="s">
        <v>11453</v>
      </c>
      <c r="I1743" t="s">
        <v>10811</v>
      </c>
      <c r="J1743" t="s">
        <v>11454</v>
      </c>
      <c r="K1743" t="s">
        <v>8313</v>
      </c>
      <c r="L1743" t="s">
        <v>8315</v>
      </c>
      <c r="M1743" t="s">
        <v>3288</v>
      </c>
      <c r="N1743" t="s">
        <v>414</v>
      </c>
    </row>
    <row r="1744" spans="1:14" x14ac:dyDescent="0.25">
      <c r="A1744">
        <v>264020867</v>
      </c>
      <c r="B1744" t="s">
        <v>3309</v>
      </c>
      <c r="C1744" t="s">
        <v>3310</v>
      </c>
      <c r="D1744">
        <v>26401001</v>
      </c>
      <c r="E1744">
        <v>1020201883899</v>
      </c>
      <c r="F1744" t="s">
        <v>8214</v>
      </c>
      <c r="G1744">
        <v>0</v>
      </c>
      <c r="H1744" t="s">
        <v>11455</v>
      </c>
      <c r="I1744" t="s">
        <v>8584</v>
      </c>
      <c r="J1744" t="s">
        <v>11456</v>
      </c>
      <c r="K1744" t="s">
        <v>8313</v>
      </c>
      <c r="L1744" t="s">
        <v>8315</v>
      </c>
      <c r="M1744" t="s">
        <v>3311</v>
      </c>
      <c r="N1744" t="s">
        <v>414</v>
      </c>
    </row>
    <row r="1745" spans="1:14" x14ac:dyDescent="0.25">
      <c r="A1745">
        <v>264020899</v>
      </c>
      <c r="B1745" t="s">
        <v>3236</v>
      </c>
      <c r="C1745" t="s">
        <v>3237</v>
      </c>
      <c r="D1745">
        <v>26401001</v>
      </c>
      <c r="E1745">
        <v>1020201883910</v>
      </c>
      <c r="F1745" t="s">
        <v>8214</v>
      </c>
      <c r="G1745">
        <v>0</v>
      </c>
      <c r="H1745" t="s">
        <v>11457</v>
      </c>
      <c r="I1745" t="s">
        <v>9960</v>
      </c>
      <c r="J1745" t="s">
        <v>11458</v>
      </c>
      <c r="K1745" t="s">
        <v>8313</v>
      </c>
      <c r="L1745" t="s">
        <v>8315</v>
      </c>
      <c r="M1745" t="s">
        <v>3238</v>
      </c>
      <c r="N1745" t="s">
        <v>414</v>
      </c>
    </row>
    <row r="1746" spans="1:14" x14ac:dyDescent="0.25">
      <c r="A1746">
        <v>264020930</v>
      </c>
      <c r="B1746" t="s">
        <v>3312</v>
      </c>
      <c r="C1746" t="s">
        <v>3313</v>
      </c>
      <c r="D1746">
        <v>26401001</v>
      </c>
      <c r="E1746">
        <v>1020201886430</v>
      </c>
      <c r="F1746" t="s">
        <v>8214</v>
      </c>
      <c r="G1746">
        <v>0</v>
      </c>
      <c r="H1746" t="s">
        <v>11459</v>
      </c>
      <c r="I1746" t="s">
        <v>8546</v>
      </c>
      <c r="J1746" t="s">
        <v>11460</v>
      </c>
      <c r="K1746" t="s">
        <v>8313</v>
      </c>
      <c r="L1746" t="s">
        <v>8315</v>
      </c>
      <c r="M1746" t="s">
        <v>3314</v>
      </c>
      <c r="N1746" t="s">
        <v>321</v>
      </c>
    </row>
    <row r="1747" spans="1:14" x14ac:dyDescent="0.25">
      <c r="A1747">
        <v>264020948</v>
      </c>
      <c r="B1747" t="s">
        <v>3335</v>
      </c>
      <c r="C1747" t="s">
        <v>3336</v>
      </c>
      <c r="D1747">
        <v>26401001</v>
      </c>
      <c r="E1747">
        <v>1020201886473</v>
      </c>
      <c r="F1747" t="s">
        <v>8214</v>
      </c>
      <c r="G1747">
        <v>0</v>
      </c>
      <c r="H1747" t="s">
        <v>11461</v>
      </c>
      <c r="I1747" t="s">
        <v>11462</v>
      </c>
      <c r="J1747" t="s">
        <v>11463</v>
      </c>
      <c r="K1747" t="s">
        <v>8313</v>
      </c>
      <c r="L1747" t="s">
        <v>8315</v>
      </c>
      <c r="M1747" t="s">
        <v>3337</v>
      </c>
      <c r="N1747" t="s">
        <v>414</v>
      </c>
    </row>
    <row r="1748" spans="1:14" x14ac:dyDescent="0.25">
      <c r="A1748">
        <v>264020970</v>
      </c>
      <c r="B1748" t="s">
        <v>3224</v>
      </c>
      <c r="C1748" t="s">
        <v>3225</v>
      </c>
      <c r="D1748">
        <v>26401001</v>
      </c>
      <c r="E1748">
        <v>1020201885549</v>
      </c>
      <c r="F1748" t="s">
        <v>8214</v>
      </c>
      <c r="G1748">
        <v>0</v>
      </c>
      <c r="H1748" t="s">
        <v>11464</v>
      </c>
      <c r="I1748" t="s">
        <v>8746</v>
      </c>
      <c r="J1748" t="s">
        <v>11465</v>
      </c>
      <c r="K1748" t="s">
        <v>8313</v>
      </c>
      <c r="L1748" t="s">
        <v>8315</v>
      </c>
      <c r="M1748" t="s">
        <v>3226</v>
      </c>
      <c r="N1748" t="s">
        <v>321</v>
      </c>
    </row>
    <row r="1749" spans="1:14" x14ac:dyDescent="0.25">
      <c r="A1749">
        <v>264021028</v>
      </c>
      <c r="B1749" t="s">
        <v>3327</v>
      </c>
      <c r="C1749" t="s">
        <v>3328</v>
      </c>
      <c r="D1749">
        <v>26401001</v>
      </c>
      <c r="E1749">
        <v>1020201884262</v>
      </c>
      <c r="F1749" t="s">
        <v>8214</v>
      </c>
      <c r="G1749">
        <v>0</v>
      </c>
      <c r="H1749" t="s">
        <v>11466</v>
      </c>
      <c r="I1749" t="s">
        <v>8888</v>
      </c>
      <c r="J1749" t="s">
        <v>8947</v>
      </c>
      <c r="K1749" t="s">
        <v>8313</v>
      </c>
      <c r="L1749" t="s">
        <v>8315</v>
      </c>
      <c r="M1749" t="s">
        <v>3329</v>
      </c>
      <c r="N1749" t="s">
        <v>414</v>
      </c>
    </row>
    <row r="1750" spans="1:14" x14ac:dyDescent="0.25">
      <c r="A1750">
        <v>264021035</v>
      </c>
      <c r="B1750" t="s">
        <v>3341</v>
      </c>
      <c r="C1750" t="s">
        <v>2722</v>
      </c>
      <c r="D1750">
        <v>26401001</v>
      </c>
      <c r="E1750">
        <v>1020201884845</v>
      </c>
      <c r="F1750" t="s">
        <v>8214</v>
      </c>
      <c r="G1750">
        <v>0</v>
      </c>
      <c r="H1750" t="s">
        <v>11467</v>
      </c>
      <c r="I1750" t="s">
        <v>9382</v>
      </c>
      <c r="J1750" t="s">
        <v>11468</v>
      </c>
      <c r="K1750" t="s">
        <v>8313</v>
      </c>
      <c r="L1750" t="s">
        <v>8315</v>
      </c>
      <c r="M1750" t="s">
        <v>3342</v>
      </c>
      <c r="N1750" t="s">
        <v>414</v>
      </c>
    </row>
    <row r="1751" spans="1:14" x14ac:dyDescent="0.25">
      <c r="A1751">
        <v>264021349</v>
      </c>
      <c r="B1751" t="s">
        <v>3289</v>
      </c>
      <c r="C1751" t="s">
        <v>3290</v>
      </c>
      <c r="D1751">
        <v>26401001</v>
      </c>
      <c r="E1751">
        <v>1020201883888</v>
      </c>
      <c r="F1751" t="s">
        <v>8214</v>
      </c>
      <c r="G1751">
        <v>0</v>
      </c>
      <c r="H1751" t="s">
        <v>11469</v>
      </c>
      <c r="I1751" t="s">
        <v>8499</v>
      </c>
      <c r="J1751" t="s">
        <v>11470</v>
      </c>
      <c r="K1751" t="s">
        <v>8313</v>
      </c>
      <c r="L1751" t="s">
        <v>8315</v>
      </c>
      <c r="M1751" t="s">
        <v>3291</v>
      </c>
      <c r="N1751" t="s">
        <v>414</v>
      </c>
    </row>
    <row r="1752" spans="1:14" x14ac:dyDescent="0.25">
      <c r="A1752">
        <v>264021606</v>
      </c>
      <c r="B1752" t="s">
        <v>3254</v>
      </c>
      <c r="C1752" t="s">
        <v>2761</v>
      </c>
      <c r="D1752">
        <v>26401001</v>
      </c>
      <c r="E1752">
        <v>1020201884064</v>
      </c>
      <c r="F1752" t="s">
        <v>8214</v>
      </c>
      <c r="G1752">
        <v>0</v>
      </c>
      <c r="H1752" t="s">
        <v>11471</v>
      </c>
      <c r="I1752" t="s">
        <v>8602</v>
      </c>
      <c r="J1752" t="s">
        <v>11472</v>
      </c>
      <c r="K1752" t="s">
        <v>8313</v>
      </c>
      <c r="L1752" t="s">
        <v>8315</v>
      </c>
      <c r="M1752" t="s">
        <v>3255</v>
      </c>
      <c r="N1752" t="s">
        <v>414</v>
      </c>
    </row>
    <row r="1753" spans="1:14" x14ac:dyDescent="0.25">
      <c r="A1753">
        <v>264021719</v>
      </c>
      <c r="B1753" t="s">
        <v>3349</v>
      </c>
      <c r="C1753" t="s">
        <v>3350</v>
      </c>
      <c r="D1753">
        <v>26401001</v>
      </c>
      <c r="E1753">
        <v>1020201885472</v>
      </c>
      <c r="F1753" t="s">
        <v>8214</v>
      </c>
      <c r="G1753">
        <v>0</v>
      </c>
      <c r="H1753" t="s">
        <v>11473</v>
      </c>
      <c r="I1753" t="s">
        <v>8381</v>
      </c>
      <c r="J1753" t="s">
        <v>10483</v>
      </c>
      <c r="K1753" t="s">
        <v>8313</v>
      </c>
      <c r="L1753" t="s">
        <v>8315</v>
      </c>
      <c r="M1753" t="s">
        <v>3351</v>
      </c>
      <c r="N1753" t="s">
        <v>414</v>
      </c>
    </row>
    <row r="1754" spans="1:14" x14ac:dyDescent="0.25">
      <c r="A1754">
        <v>264021726</v>
      </c>
      <c r="B1754" t="s">
        <v>3274</v>
      </c>
      <c r="C1754" t="s">
        <v>3275</v>
      </c>
      <c r="D1754">
        <v>26401001</v>
      </c>
      <c r="E1754">
        <v>1020201883866</v>
      </c>
      <c r="F1754" t="s">
        <v>8214</v>
      </c>
      <c r="G1754">
        <v>0</v>
      </c>
      <c r="H1754" t="s">
        <v>11474</v>
      </c>
      <c r="I1754" t="s">
        <v>8602</v>
      </c>
      <c r="J1754" t="s">
        <v>11463</v>
      </c>
      <c r="K1754" t="s">
        <v>8313</v>
      </c>
      <c r="L1754" t="s">
        <v>8315</v>
      </c>
      <c r="M1754" t="s">
        <v>3276</v>
      </c>
      <c r="N1754" t="s">
        <v>414</v>
      </c>
    </row>
    <row r="1755" spans="1:14" x14ac:dyDescent="0.25">
      <c r="A1755">
        <v>264021797</v>
      </c>
      <c r="B1755" t="s">
        <v>3333</v>
      </c>
      <c r="C1755" t="s">
        <v>2747</v>
      </c>
      <c r="D1755">
        <v>26401001</v>
      </c>
      <c r="E1755">
        <v>1030203261472</v>
      </c>
      <c r="F1755" t="s">
        <v>8214</v>
      </c>
      <c r="G1755">
        <v>0</v>
      </c>
      <c r="H1755" t="s">
        <v>11475</v>
      </c>
      <c r="I1755" t="s">
        <v>8602</v>
      </c>
      <c r="J1755" t="s">
        <v>11476</v>
      </c>
      <c r="K1755" t="s">
        <v>8313</v>
      </c>
      <c r="L1755" t="s">
        <v>8315</v>
      </c>
      <c r="M1755" t="s">
        <v>3334</v>
      </c>
      <c r="N1755" t="s">
        <v>414</v>
      </c>
    </row>
    <row r="1756" spans="1:14" x14ac:dyDescent="0.25">
      <c r="A1756">
        <v>264050100</v>
      </c>
      <c r="B1756" t="s">
        <v>3265</v>
      </c>
      <c r="C1756" t="s">
        <v>3266</v>
      </c>
      <c r="D1756">
        <v>26401001</v>
      </c>
      <c r="E1756">
        <v>1030203264893</v>
      </c>
      <c r="F1756" t="s">
        <v>8214</v>
      </c>
      <c r="G1756">
        <v>0</v>
      </c>
      <c r="H1756" t="s">
        <v>11477</v>
      </c>
      <c r="I1756" t="s">
        <v>8436</v>
      </c>
      <c r="J1756" t="s">
        <v>11478</v>
      </c>
      <c r="K1756" t="s">
        <v>8313</v>
      </c>
      <c r="L1756" t="s">
        <v>8315</v>
      </c>
      <c r="M1756" t="s">
        <v>3267</v>
      </c>
      <c r="N1756" t="s">
        <v>321</v>
      </c>
    </row>
    <row r="1757" spans="1:14" x14ac:dyDescent="0.25">
      <c r="A1757">
        <v>264062916</v>
      </c>
      <c r="B1757" t="s">
        <v>3298</v>
      </c>
      <c r="C1757" t="s">
        <v>3299</v>
      </c>
      <c r="D1757">
        <v>26401001</v>
      </c>
      <c r="E1757">
        <v>1110264002375</v>
      </c>
      <c r="F1757" t="s">
        <v>8214</v>
      </c>
      <c r="G1757">
        <v>0</v>
      </c>
      <c r="H1757" t="s">
        <v>11479</v>
      </c>
      <c r="I1757" t="s">
        <v>8407</v>
      </c>
      <c r="J1757" t="s">
        <v>11480</v>
      </c>
      <c r="K1757" t="s">
        <v>8313</v>
      </c>
      <c r="L1757" t="s">
        <v>8315</v>
      </c>
      <c r="M1757" t="s">
        <v>3300</v>
      </c>
      <c r="N1757" t="s">
        <v>1121</v>
      </c>
    </row>
    <row r="1758" spans="1:14" x14ac:dyDescent="0.25">
      <c r="A1758">
        <v>264065321</v>
      </c>
      <c r="B1758" t="s">
        <v>3346</v>
      </c>
      <c r="C1758" t="s">
        <v>3347</v>
      </c>
      <c r="D1758">
        <v>26401001</v>
      </c>
      <c r="E1758">
        <v>1130280004678</v>
      </c>
      <c r="F1758" t="s">
        <v>8214</v>
      </c>
      <c r="G1758">
        <v>0</v>
      </c>
      <c r="H1758" t="s">
        <v>11481</v>
      </c>
      <c r="I1758" t="s">
        <v>8581</v>
      </c>
      <c r="J1758" t="s">
        <v>11482</v>
      </c>
      <c r="K1758" t="s">
        <v>8313</v>
      </c>
      <c r="L1758" t="s">
        <v>8315</v>
      </c>
      <c r="M1758" t="s">
        <v>3348</v>
      </c>
      <c r="N1758" t="s">
        <v>414</v>
      </c>
    </row>
    <row r="1759" spans="1:14" x14ac:dyDescent="0.25">
      <c r="A1759">
        <v>264065339</v>
      </c>
      <c r="B1759" t="s">
        <v>3268</v>
      </c>
      <c r="C1759" t="s">
        <v>3269</v>
      </c>
      <c r="D1759">
        <v>26401001</v>
      </c>
      <c r="E1759">
        <v>1130280004711</v>
      </c>
      <c r="F1759" t="s">
        <v>8214</v>
      </c>
      <c r="G1759">
        <v>0</v>
      </c>
      <c r="H1759" t="s">
        <v>11483</v>
      </c>
      <c r="I1759" t="s">
        <v>8581</v>
      </c>
      <c r="J1759" t="s">
        <v>11482</v>
      </c>
      <c r="K1759" t="s">
        <v>8313</v>
      </c>
      <c r="L1759" t="s">
        <v>8315</v>
      </c>
      <c r="M1759" t="s">
        <v>3270</v>
      </c>
      <c r="N1759" t="s">
        <v>414</v>
      </c>
    </row>
    <row r="1760" spans="1:14" x14ac:dyDescent="0.25">
      <c r="A1760">
        <v>264065346</v>
      </c>
      <c r="B1760" t="s">
        <v>3242</v>
      </c>
      <c r="C1760" t="s">
        <v>3243</v>
      </c>
      <c r="D1760">
        <v>26401001</v>
      </c>
      <c r="E1760">
        <v>1130280004744</v>
      </c>
      <c r="F1760" t="s">
        <v>8214</v>
      </c>
      <c r="G1760">
        <v>0</v>
      </c>
      <c r="H1760" t="s">
        <v>11484</v>
      </c>
      <c r="I1760" t="s">
        <v>8436</v>
      </c>
      <c r="J1760" t="s">
        <v>11482</v>
      </c>
      <c r="K1760" t="s">
        <v>8313</v>
      </c>
      <c r="L1760" t="s">
        <v>8315</v>
      </c>
      <c r="M1760" t="s">
        <v>3244</v>
      </c>
      <c r="N1760" t="s">
        <v>414</v>
      </c>
    </row>
    <row r="1761" spans="1:14" x14ac:dyDescent="0.25">
      <c r="A1761">
        <v>264067128</v>
      </c>
      <c r="B1761" t="s">
        <v>3256</v>
      </c>
      <c r="C1761" t="s">
        <v>3257</v>
      </c>
      <c r="D1761">
        <v>26401001</v>
      </c>
      <c r="E1761">
        <v>1130280065926</v>
      </c>
      <c r="F1761" t="s">
        <v>8214</v>
      </c>
      <c r="G1761">
        <v>0</v>
      </c>
      <c r="H1761" t="s">
        <v>11485</v>
      </c>
      <c r="I1761" t="s">
        <v>8433</v>
      </c>
      <c r="J1761" t="s">
        <v>11486</v>
      </c>
      <c r="K1761" t="s">
        <v>8313</v>
      </c>
      <c r="L1761" t="s">
        <v>8315</v>
      </c>
      <c r="M1761" t="s">
        <v>3258</v>
      </c>
      <c r="N1761" t="s">
        <v>414</v>
      </c>
    </row>
    <row r="1762" spans="1:14" x14ac:dyDescent="0.25">
      <c r="A1762">
        <v>264071773</v>
      </c>
      <c r="B1762" t="s">
        <v>3198</v>
      </c>
      <c r="C1762" t="s">
        <v>3199</v>
      </c>
      <c r="D1762">
        <v>26401001</v>
      </c>
      <c r="E1762">
        <v>1160280052855</v>
      </c>
      <c r="F1762" t="s">
        <v>8214</v>
      </c>
      <c r="G1762">
        <v>0</v>
      </c>
      <c r="H1762" t="s">
        <v>11487</v>
      </c>
      <c r="I1762" t="s">
        <v>9664</v>
      </c>
      <c r="J1762" t="s">
        <v>11488</v>
      </c>
      <c r="K1762" t="s">
        <v>8313</v>
      </c>
      <c r="L1762" t="s">
        <v>8315</v>
      </c>
      <c r="M1762" t="s">
        <v>3200</v>
      </c>
      <c r="N1762" t="s">
        <v>414</v>
      </c>
    </row>
    <row r="1763" spans="1:14" x14ac:dyDescent="0.25">
      <c r="A1763">
        <v>264079028</v>
      </c>
      <c r="B1763" t="s">
        <v>3283</v>
      </c>
      <c r="C1763" t="s">
        <v>3284</v>
      </c>
      <c r="D1763">
        <v>26401001</v>
      </c>
      <c r="E1763">
        <v>1200200055637</v>
      </c>
      <c r="F1763" t="s">
        <v>8214</v>
      </c>
      <c r="G1763">
        <v>0</v>
      </c>
      <c r="H1763" t="s">
        <v>11489</v>
      </c>
      <c r="I1763" t="s">
        <v>11490</v>
      </c>
      <c r="J1763" t="s">
        <v>11491</v>
      </c>
      <c r="K1763" t="s">
        <v>8313</v>
      </c>
      <c r="L1763" t="s">
        <v>8315</v>
      </c>
      <c r="M1763" t="s">
        <v>3285</v>
      </c>
      <c r="N1763" t="s">
        <v>321</v>
      </c>
    </row>
    <row r="1764" spans="1:14" x14ac:dyDescent="0.25">
      <c r="A1764">
        <v>264080577</v>
      </c>
      <c r="B1764" t="s">
        <v>3215</v>
      </c>
      <c r="C1764" t="s">
        <v>3216</v>
      </c>
      <c r="D1764">
        <v>26401001</v>
      </c>
      <c r="E1764">
        <v>1220200000415</v>
      </c>
      <c r="F1764" t="s">
        <v>8214</v>
      </c>
      <c r="G1764">
        <v>0</v>
      </c>
      <c r="H1764" t="s">
        <v>11492</v>
      </c>
      <c r="I1764" t="s">
        <v>8521</v>
      </c>
      <c r="J1764" t="s">
        <v>11493</v>
      </c>
      <c r="K1764" t="s">
        <v>8313</v>
      </c>
      <c r="L1764" t="s">
        <v>8315</v>
      </c>
      <c r="M1764" t="s">
        <v>3217</v>
      </c>
      <c r="N1764" t="s">
        <v>321</v>
      </c>
    </row>
    <row r="1765" spans="1:14" x14ac:dyDescent="0.25">
      <c r="A1765">
        <v>265001458</v>
      </c>
      <c r="B1765" t="s">
        <v>8161</v>
      </c>
      <c r="C1765" t="s">
        <v>8162</v>
      </c>
      <c r="D1765">
        <v>26501001</v>
      </c>
      <c r="E1765">
        <v>1020201934543</v>
      </c>
      <c r="F1765" t="s">
        <v>8214</v>
      </c>
      <c r="G1765">
        <v>0</v>
      </c>
      <c r="H1765" t="s">
        <v>11494</v>
      </c>
      <c r="I1765" t="s">
        <v>8460</v>
      </c>
      <c r="J1765" t="s">
        <v>11099</v>
      </c>
      <c r="K1765" t="s">
        <v>8313</v>
      </c>
      <c r="L1765" t="s">
        <v>8315</v>
      </c>
      <c r="M1765" t="s">
        <v>8163</v>
      </c>
      <c r="N1765" t="s">
        <v>325</v>
      </c>
    </row>
    <row r="1766" spans="1:14" x14ac:dyDescent="0.25">
      <c r="A1766">
        <v>265005678</v>
      </c>
      <c r="B1766" t="s">
        <v>8048</v>
      </c>
      <c r="C1766" t="s">
        <v>8049</v>
      </c>
      <c r="D1766">
        <v>26501001</v>
      </c>
      <c r="E1766">
        <v>1020201934026</v>
      </c>
      <c r="F1766" t="s">
        <v>8214</v>
      </c>
      <c r="G1766">
        <v>0</v>
      </c>
      <c r="H1766" t="s">
        <v>11495</v>
      </c>
      <c r="I1766" t="s">
        <v>8664</v>
      </c>
      <c r="J1766" t="s">
        <v>11496</v>
      </c>
      <c r="K1766" t="s">
        <v>8313</v>
      </c>
      <c r="L1766" t="s">
        <v>8315</v>
      </c>
      <c r="M1766" t="s">
        <v>8050</v>
      </c>
      <c r="N1766" t="s">
        <v>321</v>
      </c>
    </row>
    <row r="1767" spans="1:14" x14ac:dyDescent="0.25">
      <c r="A1767">
        <v>265005950</v>
      </c>
      <c r="B1767" t="s">
        <v>8042</v>
      </c>
      <c r="C1767" t="s">
        <v>8043</v>
      </c>
      <c r="D1767">
        <v>26501001</v>
      </c>
      <c r="E1767">
        <v>1020201932057</v>
      </c>
      <c r="F1767" t="s">
        <v>8214</v>
      </c>
      <c r="G1767">
        <v>0</v>
      </c>
      <c r="H1767" t="s">
        <v>11497</v>
      </c>
      <c r="I1767" t="s">
        <v>9486</v>
      </c>
      <c r="J1767" t="s">
        <v>9073</v>
      </c>
      <c r="K1767" t="s">
        <v>8313</v>
      </c>
      <c r="L1767" t="s">
        <v>8315</v>
      </c>
      <c r="M1767" t="s">
        <v>8044</v>
      </c>
      <c r="N1767" t="s">
        <v>321</v>
      </c>
    </row>
    <row r="1768" spans="1:14" x14ac:dyDescent="0.25">
      <c r="A1768">
        <v>265007587</v>
      </c>
      <c r="B1768" t="s">
        <v>2799</v>
      </c>
      <c r="C1768" t="s">
        <v>2800</v>
      </c>
      <c r="D1768">
        <v>26501001</v>
      </c>
      <c r="E1768">
        <v>1020201932343</v>
      </c>
      <c r="F1768" t="s">
        <v>8214</v>
      </c>
      <c r="G1768">
        <v>0</v>
      </c>
      <c r="H1768" t="s">
        <v>11498</v>
      </c>
      <c r="I1768" t="s">
        <v>8735</v>
      </c>
      <c r="J1768" t="s">
        <v>9954</v>
      </c>
      <c r="K1768" t="s">
        <v>8313</v>
      </c>
      <c r="L1768" t="s">
        <v>8315</v>
      </c>
      <c r="M1768" t="s">
        <v>2801</v>
      </c>
      <c r="N1768" t="s">
        <v>321</v>
      </c>
    </row>
    <row r="1769" spans="1:14" x14ac:dyDescent="0.25">
      <c r="A1769">
        <v>265007650</v>
      </c>
      <c r="B1769" t="s">
        <v>2751</v>
      </c>
      <c r="C1769" t="s">
        <v>2752</v>
      </c>
      <c r="D1769">
        <v>26501001</v>
      </c>
      <c r="E1769">
        <v>1020201936413</v>
      </c>
      <c r="F1769" t="s">
        <v>8214</v>
      </c>
      <c r="G1769">
        <v>0</v>
      </c>
      <c r="H1769" t="s">
        <v>11499</v>
      </c>
      <c r="I1769" t="s">
        <v>8409</v>
      </c>
      <c r="J1769" t="s">
        <v>8937</v>
      </c>
      <c r="K1769" t="s">
        <v>8313</v>
      </c>
      <c r="L1769" t="s">
        <v>8315</v>
      </c>
      <c r="M1769" t="s">
        <v>2753</v>
      </c>
      <c r="N1769" t="s">
        <v>321</v>
      </c>
    </row>
    <row r="1770" spans="1:14" x14ac:dyDescent="0.25">
      <c r="A1770">
        <v>265011128</v>
      </c>
      <c r="B1770" t="s">
        <v>8045</v>
      </c>
      <c r="C1770" t="s">
        <v>8046</v>
      </c>
      <c r="D1770">
        <v>26501001</v>
      </c>
      <c r="E1770">
        <v>1020201933950</v>
      </c>
      <c r="F1770" t="s">
        <v>8214</v>
      </c>
      <c r="G1770">
        <v>0</v>
      </c>
      <c r="H1770" t="s">
        <v>11500</v>
      </c>
      <c r="I1770" t="s">
        <v>11501</v>
      </c>
      <c r="J1770" t="s">
        <v>11502</v>
      </c>
      <c r="K1770" t="s">
        <v>8313</v>
      </c>
      <c r="L1770" t="s">
        <v>8315</v>
      </c>
      <c r="M1770" t="s">
        <v>8047</v>
      </c>
      <c r="N1770" t="s">
        <v>321</v>
      </c>
    </row>
    <row r="1771" spans="1:14" x14ac:dyDescent="0.25">
      <c r="A1771">
        <v>265012932</v>
      </c>
      <c r="B1771" t="s">
        <v>2754</v>
      </c>
      <c r="C1771" t="s">
        <v>2755</v>
      </c>
      <c r="D1771">
        <v>26501001</v>
      </c>
      <c r="E1771">
        <v>1020201935478</v>
      </c>
      <c r="F1771" t="s">
        <v>8214</v>
      </c>
      <c r="G1771">
        <v>0</v>
      </c>
      <c r="H1771" t="s">
        <v>11503</v>
      </c>
      <c r="I1771" t="s">
        <v>9004</v>
      </c>
      <c r="J1771" t="s">
        <v>11433</v>
      </c>
      <c r="K1771" t="s">
        <v>8313</v>
      </c>
      <c r="L1771" t="s">
        <v>8315</v>
      </c>
      <c r="M1771" t="s">
        <v>2756</v>
      </c>
      <c r="N1771" t="s">
        <v>321</v>
      </c>
    </row>
    <row r="1772" spans="1:14" x14ac:dyDescent="0.25">
      <c r="A1772">
        <v>265013573</v>
      </c>
      <c r="B1772" t="s">
        <v>2734</v>
      </c>
      <c r="C1772" t="s">
        <v>2735</v>
      </c>
      <c r="D1772">
        <v>26501001</v>
      </c>
      <c r="E1772">
        <v>1020201935720</v>
      </c>
      <c r="F1772" t="s">
        <v>8214</v>
      </c>
      <c r="G1772">
        <v>0</v>
      </c>
      <c r="H1772" t="s">
        <v>11504</v>
      </c>
      <c r="I1772" t="s">
        <v>9404</v>
      </c>
      <c r="J1772" t="s">
        <v>11505</v>
      </c>
      <c r="K1772" t="s">
        <v>8313</v>
      </c>
      <c r="L1772" t="s">
        <v>8315</v>
      </c>
      <c r="M1772" t="s">
        <v>2736</v>
      </c>
      <c r="N1772" t="s">
        <v>657</v>
      </c>
    </row>
    <row r="1773" spans="1:14" x14ac:dyDescent="0.25">
      <c r="A1773">
        <v>265014721</v>
      </c>
      <c r="B1773" t="s">
        <v>2822</v>
      </c>
      <c r="C1773" t="s">
        <v>2823</v>
      </c>
      <c r="D1773">
        <v>26501001</v>
      </c>
      <c r="E1773">
        <v>1020201934565</v>
      </c>
      <c r="F1773" t="s">
        <v>8214</v>
      </c>
      <c r="G1773">
        <v>0</v>
      </c>
      <c r="H1773" t="s">
        <v>11506</v>
      </c>
      <c r="I1773" t="s">
        <v>11006</v>
      </c>
      <c r="J1773" t="s">
        <v>9494</v>
      </c>
      <c r="K1773" t="s">
        <v>8313</v>
      </c>
      <c r="L1773" t="s">
        <v>8315</v>
      </c>
      <c r="M1773" t="s">
        <v>2824</v>
      </c>
      <c r="N1773" t="s">
        <v>321</v>
      </c>
    </row>
    <row r="1774" spans="1:14" x14ac:dyDescent="0.25">
      <c r="A1774">
        <v>265014810</v>
      </c>
      <c r="B1774" t="s">
        <v>2791</v>
      </c>
      <c r="C1774" t="s">
        <v>2792</v>
      </c>
      <c r="D1774">
        <v>26501001</v>
      </c>
      <c r="E1774">
        <v>1020201933828</v>
      </c>
      <c r="F1774" t="s">
        <v>8214</v>
      </c>
      <c r="G1774">
        <v>0</v>
      </c>
      <c r="H1774" t="s">
        <v>11507</v>
      </c>
      <c r="I1774" t="s">
        <v>8409</v>
      </c>
      <c r="J1774" t="s">
        <v>11508</v>
      </c>
      <c r="K1774" t="s">
        <v>8313</v>
      </c>
      <c r="L1774" t="s">
        <v>8315</v>
      </c>
      <c r="M1774" t="s">
        <v>2793</v>
      </c>
      <c r="N1774" t="s">
        <v>321</v>
      </c>
    </row>
    <row r="1775" spans="1:14" x14ac:dyDescent="0.25">
      <c r="A1775">
        <v>265014834</v>
      </c>
      <c r="B1775" t="s">
        <v>2813</v>
      </c>
      <c r="C1775" t="s">
        <v>2814</v>
      </c>
      <c r="D1775">
        <v>26501001</v>
      </c>
      <c r="E1775">
        <v>1020201934455</v>
      </c>
      <c r="F1775" t="s">
        <v>8214</v>
      </c>
      <c r="G1775">
        <v>0</v>
      </c>
      <c r="H1775" t="s">
        <v>11509</v>
      </c>
      <c r="I1775" t="s">
        <v>9250</v>
      </c>
      <c r="J1775" t="s">
        <v>11510</v>
      </c>
      <c r="K1775" t="s">
        <v>8313</v>
      </c>
      <c r="L1775" t="s">
        <v>8315</v>
      </c>
      <c r="M1775" t="s">
        <v>2815</v>
      </c>
      <c r="N1775" t="s">
        <v>321</v>
      </c>
    </row>
    <row r="1776" spans="1:14" x14ac:dyDescent="0.25">
      <c r="A1776">
        <v>265015179</v>
      </c>
      <c r="B1776" t="s">
        <v>2716</v>
      </c>
      <c r="C1776" t="s">
        <v>2578</v>
      </c>
      <c r="D1776">
        <v>26501001</v>
      </c>
      <c r="E1776">
        <v>1020201933421</v>
      </c>
      <c r="F1776" t="s">
        <v>8214</v>
      </c>
      <c r="G1776">
        <v>0</v>
      </c>
      <c r="H1776" t="s">
        <v>11511</v>
      </c>
      <c r="I1776" t="s">
        <v>9192</v>
      </c>
      <c r="J1776" t="s">
        <v>11512</v>
      </c>
      <c r="K1776" t="s">
        <v>8313</v>
      </c>
      <c r="L1776" t="s">
        <v>8315</v>
      </c>
      <c r="M1776" t="s">
        <v>2717</v>
      </c>
      <c r="N1776" t="s">
        <v>321</v>
      </c>
    </row>
    <row r="1777" spans="1:14" x14ac:dyDescent="0.25">
      <c r="A1777">
        <v>265015193</v>
      </c>
      <c r="B1777" t="s">
        <v>2727</v>
      </c>
      <c r="C1777" t="s">
        <v>2728</v>
      </c>
      <c r="D1777">
        <v>26501001</v>
      </c>
      <c r="E1777">
        <v>1020201933839</v>
      </c>
      <c r="F1777" t="s">
        <v>8214</v>
      </c>
      <c r="G1777">
        <v>0</v>
      </c>
      <c r="H1777" t="s">
        <v>11513</v>
      </c>
      <c r="I1777" t="s">
        <v>8422</v>
      </c>
      <c r="J1777" t="s">
        <v>11514</v>
      </c>
      <c r="K1777" t="s">
        <v>8313</v>
      </c>
      <c r="L1777" t="s">
        <v>8315</v>
      </c>
      <c r="M1777" t="s">
        <v>11515</v>
      </c>
      <c r="N1777" t="s">
        <v>537</v>
      </c>
    </row>
    <row r="1778" spans="1:14" x14ac:dyDescent="0.25">
      <c r="A1778">
        <v>265015228</v>
      </c>
      <c r="B1778" t="s">
        <v>2811</v>
      </c>
      <c r="C1778" t="s">
        <v>2653</v>
      </c>
      <c r="D1778">
        <v>26501001</v>
      </c>
      <c r="E1778">
        <v>1020201935490</v>
      </c>
      <c r="F1778" t="s">
        <v>8214</v>
      </c>
      <c r="G1778">
        <v>0</v>
      </c>
      <c r="H1778" t="s">
        <v>11516</v>
      </c>
      <c r="I1778" t="s">
        <v>10001</v>
      </c>
      <c r="J1778" t="s">
        <v>8820</v>
      </c>
      <c r="K1778" t="s">
        <v>8313</v>
      </c>
      <c r="L1778" t="s">
        <v>8315</v>
      </c>
      <c r="M1778" t="s">
        <v>2812</v>
      </c>
      <c r="N1778" t="s">
        <v>321</v>
      </c>
    </row>
    <row r="1779" spans="1:14" x14ac:dyDescent="0.25">
      <c r="A1779">
        <v>265015436</v>
      </c>
      <c r="B1779" t="s">
        <v>2834</v>
      </c>
      <c r="C1779" t="s">
        <v>2835</v>
      </c>
      <c r="D1779">
        <v>26501001</v>
      </c>
      <c r="E1779">
        <v>1020201934477</v>
      </c>
      <c r="F1779" t="s">
        <v>8214</v>
      </c>
      <c r="G1779">
        <v>0</v>
      </c>
      <c r="H1779" t="s">
        <v>11517</v>
      </c>
      <c r="I1779" t="s">
        <v>8418</v>
      </c>
      <c r="J1779" t="s">
        <v>11518</v>
      </c>
      <c r="K1779" t="s">
        <v>8313</v>
      </c>
      <c r="L1779" t="s">
        <v>8315</v>
      </c>
      <c r="M1779" t="s">
        <v>2836</v>
      </c>
      <c r="N1779" t="s">
        <v>321</v>
      </c>
    </row>
    <row r="1780" spans="1:14" x14ac:dyDescent="0.25">
      <c r="A1780">
        <v>265015740</v>
      </c>
      <c r="B1780" t="s">
        <v>2773</v>
      </c>
      <c r="C1780" t="s">
        <v>2774</v>
      </c>
      <c r="D1780">
        <v>26501001</v>
      </c>
      <c r="E1780">
        <v>1020201935500</v>
      </c>
      <c r="F1780" t="s">
        <v>8214</v>
      </c>
      <c r="G1780">
        <v>0</v>
      </c>
      <c r="H1780" t="s">
        <v>11519</v>
      </c>
      <c r="I1780" t="s">
        <v>9832</v>
      </c>
      <c r="J1780" t="s">
        <v>11520</v>
      </c>
      <c r="K1780" t="s">
        <v>8313</v>
      </c>
      <c r="L1780" t="s">
        <v>8315</v>
      </c>
      <c r="M1780" t="s">
        <v>2775</v>
      </c>
      <c r="N1780" t="s">
        <v>566</v>
      </c>
    </row>
    <row r="1781" spans="1:14" x14ac:dyDescent="0.25">
      <c r="A1781">
        <v>265015764</v>
      </c>
      <c r="B1781" t="s">
        <v>2737</v>
      </c>
      <c r="C1781" t="s">
        <v>2738</v>
      </c>
      <c r="D1781">
        <v>26501001</v>
      </c>
      <c r="E1781">
        <v>1020201933806</v>
      </c>
      <c r="F1781" t="s">
        <v>8214</v>
      </c>
      <c r="G1781">
        <v>0</v>
      </c>
      <c r="H1781" t="s">
        <v>11521</v>
      </c>
      <c r="I1781" t="s">
        <v>9832</v>
      </c>
      <c r="J1781" t="s">
        <v>11522</v>
      </c>
      <c r="K1781" t="s">
        <v>8313</v>
      </c>
      <c r="L1781" t="s">
        <v>8315</v>
      </c>
      <c r="M1781" t="s">
        <v>2739</v>
      </c>
      <c r="N1781" t="s">
        <v>321</v>
      </c>
    </row>
    <row r="1782" spans="1:14" x14ac:dyDescent="0.25">
      <c r="A1782">
        <v>265015806</v>
      </c>
      <c r="B1782" t="s">
        <v>2779</v>
      </c>
      <c r="C1782" t="s">
        <v>2780</v>
      </c>
      <c r="D1782">
        <v>26501001</v>
      </c>
      <c r="E1782">
        <v>1020201935170</v>
      </c>
      <c r="F1782" t="s">
        <v>8214</v>
      </c>
      <c r="G1782">
        <v>0</v>
      </c>
      <c r="H1782" t="s">
        <v>11523</v>
      </c>
      <c r="I1782" t="s">
        <v>9736</v>
      </c>
      <c r="J1782" t="s">
        <v>11524</v>
      </c>
      <c r="K1782" t="s">
        <v>8313</v>
      </c>
      <c r="L1782" t="s">
        <v>8315</v>
      </c>
      <c r="M1782" t="s">
        <v>2781</v>
      </c>
      <c r="N1782" t="s">
        <v>321</v>
      </c>
    </row>
    <row r="1783" spans="1:14" x14ac:dyDescent="0.25">
      <c r="A1783">
        <v>265015820</v>
      </c>
      <c r="B1783" t="s">
        <v>2825</v>
      </c>
      <c r="C1783" t="s">
        <v>2826</v>
      </c>
      <c r="D1783">
        <v>26501001</v>
      </c>
      <c r="E1783">
        <v>1020201936039</v>
      </c>
      <c r="F1783" t="s">
        <v>8214</v>
      </c>
      <c r="G1783">
        <v>0</v>
      </c>
      <c r="H1783" t="s">
        <v>11525</v>
      </c>
      <c r="I1783" t="s">
        <v>8921</v>
      </c>
      <c r="J1783" t="s">
        <v>9184</v>
      </c>
      <c r="K1783" t="s">
        <v>8313</v>
      </c>
      <c r="L1783" t="s">
        <v>8315</v>
      </c>
      <c r="M1783" t="s">
        <v>2827</v>
      </c>
      <c r="N1783" t="s">
        <v>657</v>
      </c>
    </row>
    <row r="1784" spans="1:14" x14ac:dyDescent="0.25">
      <c r="A1784">
        <v>265016341</v>
      </c>
      <c r="B1784" t="s">
        <v>2743</v>
      </c>
      <c r="C1784" t="s">
        <v>2744</v>
      </c>
      <c r="D1784">
        <v>26501001</v>
      </c>
      <c r="E1784">
        <v>1020201934785</v>
      </c>
      <c r="F1784" t="s">
        <v>8214</v>
      </c>
      <c r="G1784">
        <v>0</v>
      </c>
      <c r="H1784" t="s">
        <v>11526</v>
      </c>
      <c r="I1784" t="s">
        <v>8436</v>
      </c>
      <c r="J1784" t="s">
        <v>11527</v>
      </c>
      <c r="K1784" t="s">
        <v>8313</v>
      </c>
      <c r="L1784" t="s">
        <v>8315</v>
      </c>
      <c r="M1784" t="s">
        <v>2745</v>
      </c>
      <c r="N1784" t="s">
        <v>321</v>
      </c>
    </row>
    <row r="1785" spans="1:14" x14ac:dyDescent="0.25">
      <c r="A1785">
        <v>265016983</v>
      </c>
      <c r="B1785" t="s">
        <v>2796</v>
      </c>
      <c r="C1785" t="s">
        <v>2797</v>
      </c>
      <c r="D1785">
        <v>26501001</v>
      </c>
      <c r="E1785">
        <v>1020201937821</v>
      </c>
      <c r="F1785" t="s">
        <v>8214</v>
      </c>
      <c r="G1785">
        <v>0</v>
      </c>
      <c r="H1785" t="s">
        <v>11528</v>
      </c>
      <c r="I1785" t="s">
        <v>8634</v>
      </c>
      <c r="J1785" t="s">
        <v>11529</v>
      </c>
      <c r="K1785" t="s">
        <v>8313</v>
      </c>
      <c r="L1785" t="s">
        <v>8315</v>
      </c>
      <c r="M1785" t="s">
        <v>2798</v>
      </c>
      <c r="N1785" t="s">
        <v>414</v>
      </c>
    </row>
    <row r="1786" spans="1:14" x14ac:dyDescent="0.25">
      <c r="A1786">
        <v>265017000</v>
      </c>
      <c r="B1786" t="s">
        <v>2757</v>
      </c>
      <c r="C1786" t="s">
        <v>2758</v>
      </c>
      <c r="D1786">
        <v>26501001</v>
      </c>
      <c r="E1786">
        <v>1020201928988</v>
      </c>
      <c r="F1786" t="s">
        <v>8214</v>
      </c>
      <c r="G1786">
        <v>0</v>
      </c>
      <c r="H1786" t="s">
        <v>11530</v>
      </c>
      <c r="I1786" t="s">
        <v>8525</v>
      </c>
      <c r="J1786" t="s">
        <v>11529</v>
      </c>
      <c r="K1786" t="s">
        <v>8525</v>
      </c>
      <c r="L1786" t="s">
        <v>8416</v>
      </c>
      <c r="M1786" t="s">
        <v>2759</v>
      </c>
      <c r="N1786" t="s">
        <v>921</v>
      </c>
    </row>
    <row r="1787" spans="1:14" x14ac:dyDescent="0.25">
      <c r="A1787">
        <v>265017017</v>
      </c>
      <c r="B1787" t="s">
        <v>2816</v>
      </c>
      <c r="C1787" t="s">
        <v>2817</v>
      </c>
      <c r="D1787">
        <v>26501001</v>
      </c>
      <c r="E1787">
        <v>1020201929032</v>
      </c>
      <c r="F1787" t="s">
        <v>8214</v>
      </c>
      <c r="G1787">
        <v>0</v>
      </c>
      <c r="H1787" t="s">
        <v>11531</v>
      </c>
      <c r="I1787" t="s">
        <v>9696</v>
      </c>
      <c r="J1787" t="s">
        <v>11529</v>
      </c>
      <c r="K1787" t="s">
        <v>8313</v>
      </c>
      <c r="L1787" t="s">
        <v>8315</v>
      </c>
      <c r="M1787" t="s">
        <v>2818</v>
      </c>
      <c r="N1787" t="s">
        <v>414</v>
      </c>
    </row>
    <row r="1788" spans="1:14" x14ac:dyDescent="0.25">
      <c r="A1788">
        <v>265017024</v>
      </c>
      <c r="B1788" t="s">
        <v>2819</v>
      </c>
      <c r="C1788" t="s">
        <v>2820</v>
      </c>
      <c r="D1788">
        <v>26501001</v>
      </c>
      <c r="E1788">
        <v>1020201933597</v>
      </c>
      <c r="F1788" t="s">
        <v>8214</v>
      </c>
      <c r="G1788">
        <v>0</v>
      </c>
      <c r="H1788" t="s">
        <v>11532</v>
      </c>
      <c r="I1788" t="s">
        <v>8701</v>
      </c>
      <c r="J1788" t="s">
        <v>11529</v>
      </c>
      <c r="K1788" t="s">
        <v>8313</v>
      </c>
      <c r="L1788" t="s">
        <v>8315</v>
      </c>
      <c r="M1788" t="s">
        <v>2821</v>
      </c>
      <c r="N1788" t="s">
        <v>414</v>
      </c>
    </row>
    <row r="1789" spans="1:14" x14ac:dyDescent="0.25">
      <c r="A1789">
        <v>265017031</v>
      </c>
      <c r="B1789" t="s">
        <v>2740</v>
      </c>
      <c r="C1789" t="s">
        <v>2741</v>
      </c>
      <c r="D1789">
        <v>26501001</v>
      </c>
      <c r="E1789">
        <v>1020201934345</v>
      </c>
      <c r="F1789" t="s">
        <v>8214</v>
      </c>
      <c r="G1789">
        <v>0</v>
      </c>
      <c r="H1789" t="s">
        <v>11533</v>
      </c>
      <c r="I1789" t="s">
        <v>11534</v>
      </c>
      <c r="J1789" t="s">
        <v>11529</v>
      </c>
      <c r="K1789" t="s">
        <v>8313</v>
      </c>
      <c r="L1789" t="s">
        <v>8315</v>
      </c>
      <c r="M1789" t="s">
        <v>2742</v>
      </c>
      <c r="N1789" t="s">
        <v>414</v>
      </c>
    </row>
    <row r="1790" spans="1:14" x14ac:dyDescent="0.25">
      <c r="A1790">
        <v>265017049</v>
      </c>
      <c r="B1790" t="s">
        <v>2808</v>
      </c>
      <c r="C1790" t="s">
        <v>2809</v>
      </c>
      <c r="D1790">
        <v>26501001</v>
      </c>
      <c r="E1790">
        <v>1020201933575</v>
      </c>
      <c r="F1790" t="s">
        <v>8214</v>
      </c>
      <c r="G1790">
        <v>0</v>
      </c>
      <c r="H1790" t="s">
        <v>11535</v>
      </c>
      <c r="I1790" t="s">
        <v>9160</v>
      </c>
      <c r="J1790" t="s">
        <v>11529</v>
      </c>
      <c r="K1790" t="s">
        <v>8313</v>
      </c>
      <c r="L1790" t="s">
        <v>8315</v>
      </c>
      <c r="M1790" t="s">
        <v>2810</v>
      </c>
      <c r="N1790" t="s">
        <v>414</v>
      </c>
    </row>
    <row r="1791" spans="1:14" x14ac:dyDescent="0.25">
      <c r="A1791">
        <v>265017056</v>
      </c>
      <c r="B1791" t="s">
        <v>2767</v>
      </c>
      <c r="C1791" t="s">
        <v>2768</v>
      </c>
      <c r="D1791">
        <v>26501001</v>
      </c>
      <c r="E1791">
        <v>1020201933729</v>
      </c>
      <c r="F1791" t="s">
        <v>8214</v>
      </c>
      <c r="G1791">
        <v>0</v>
      </c>
      <c r="H1791" t="s">
        <v>11536</v>
      </c>
      <c r="I1791" t="s">
        <v>8403</v>
      </c>
      <c r="J1791" t="s">
        <v>11529</v>
      </c>
      <c r="K1791" t="s">
        <v>8313</v>
      </c>
      <c r="L1791" t="s">
        <v>8315</v>
      </c>
      <c r="M1791" t="s">
        <v>2769</v>
      </c>
      <c r="N1791" t="s">
        <v>414</v>
      </c>
    </row>
    <row r="1792" spans="1:14" x14ac:dyDescent="0.25">
      <c r="A1792">
        <v>265017063</v>
      </c>
      <c r="B1792" t="s">
        <v>2770</v>
      </c>
      <c r="C1792" t="s">
        <v>2771</v>
      </c>
      <c r="D1792">
        <v>26501001</v>
      </c>
      <c r="E1792">
        <v>1020201933586</v>
      </c>
      <c r="F1792" t="s">
        <v>8214</v>
      </c>
      <c r="G1792">
        <v>0</v>
      </c>
      <c r="H1792" t="s">
        <v>11537</v>
      </c>
      <c r="I1792" t="s">
        <v>9313</v>
      </c>
      <c r="J1792" t="s">
        <v>11529</v>
      </c>
      <c r="K1792" t="s">
        <v>8313</v>
      </c>
      <c r="L1792" t="s">
        <v>8315</v>
      </c>
      <c r="M1792" t="s">
        <v>11538</v>
      </c>
      <c r="N1792" t="s">
        <v>921</v>
      </c>
    </row>
    <row r="1793" spans="1:14" x14ac:dyDescent="0.25">
      <c r="A1793">
        <v>265017088</v>
      </c>
      <c r="B1793" t="s">
        <v>2763</v>
      </c>
      <c r="C1793" t="s">
        <v>2764</v>
      </c>
      <c r="D1793">
        <v>26501001</v>
      </c>
      <c r="E1793">
        <v>1020201933762</v>
      </c>
      <c r="F1793" t="s">
        <v>8214</v>
      </c>
      <c r="G1793">
        <v>0</v>
      </c>
      <c r="H1793" t="s">
        <v>11539</v>
      </c>
      <c r="I1793" t="s">
        <v>8324</v>
      </c>
      <c r="J1793" t="s">
        <v>11529</v>
      </c>
      <c r="K1793" t="s">
        <v>8313</v>
      </c>
      <c r="L1793" t="s">
        <v>8315</v>
      </c>
      <c r="M1793" t="s">
        <v>2765</v>
      </c>
      <c r="N1793" t="s">
        <v>2766</v>
      </c>
    </row>
    <row r="1794" spans="1:14" x14ac:dyDescent="0.25">
      <c r="A1794">
        <v>265017095</v>
      </c>
      <c r="B1794" t="s">
        <v>2729</v>
      </c>
      <c r="C1794" t="s">
        <v>2730</v>
      </c>
      <c r="D1794">
        <v>26501001</v>
      </c>
      <c r="E1794">
        <v>1020201934862</v>
      </c>
      <c r="F1794" t="s">
        <v>8214</v>
      </c>
      <c r="G1794">
        <v>0</v>
      </c>
      <c r="H1794" t="s">
        <v>11540</v>
      </c>
      <c r="I1794" t="s">
        <v>9313</v>
      </c>
      <c r="J1794" t="s">
        <v>11529</v>
      </c>
      <c r="K1794" t="s">
        <v>8313</v>
      </c>
      <c r="L1794" t="s">
        <v>8315</v>
      </c>
      <c r="M1794" t="s">
        <v>2772</v>
      </c>
      <c r="N1794" t="s">
        <v>414</v>
      </c>
    </row>
    <row r="1795" spans="1:14" x14ac:dyDescent="0.25">
      <c r="A1795">
        <v>265017105</v>
      </c>
      <c r="B1795" t="s">
        <v>2782</v>
      </c>
      <c r="C1795" t="s">
        <v>2783</v>
      </c>
      <c r="D1795">
        <v>26501001</v>
      </c>
      <c r="E1795">
        <v>1020201933751</v>
      </c>
      <c r="F1795" t="s">
        <v>8214</v>
      </c>
      <c r="G1795">
        <v>0</v>
      </c>
      <c r="H1795" t="s">
        <v>11541</v>
      </c>
      <c r="I1795" t="s">
        <v>11542</v>
      </c>
      <c r="J1795" t="s">
        <v>11529</v>
      </c>
      <c r="K1795" t="s">
        <v>8313</v>
      </c>
      <c r="L1795" t="s">
        <v>8315</v>
      </c>
      <c r="M1795" t="s">
        <v>2784</v>
      </c>
      <c r="N1795" t="s">
        <v>414</v>
      </c>
    </row>
    <row r="1796" spans="1:14" x14ac:dyDescent="0.25">
      <c r="A1796">
        <v>265017120</v>
      </c>
      <c r="B1796" t="s">
        <v>2713</v>
      </c>
      <c r="C1796" t="s">
        <v>2714</v>
      </c>
      <c r="D1796">
        <v>26501001</v>
      </c>
      <c r="E1796">
        <v>1020201928933</v>
      </c>
      <c r="F1796" t="s">
        <v>8214</v>
      </c>
      <c r="G1796">
        <v>0</v>
      </c>
      <c r="H1796" t="s">
        <v>11543</v>
      </c>
      <c r="I1796" t="s">
        <v>8634</v>
      </c>
      <c r="J1796" t="s">
        <v>11544</v>
      </c>
      <c r="K1796" t="s">
        <v>8313</v>
      </c>
      <c r="L1796" t="s">
        <v>8315</v>
      </c>
      <c r="M1796" t="s">
        <v>2715</v>
      </c>
      <c r="N1796" t="s">
        <v>414</v>
      </c>
    </row>
    <row r="1797" spans="1:14" x14ac:dyDescent="0.25">
      <c r="A1797">
        <v>265017144</v>
      </c>
      <c r="B1797" t="s">
        <v>2788</v>
      </c>
      <c r="C1797" t="s">
        <v>2789</v>
      </c>
      <c r="D1797">
        <v>26501001</v>
      </c>
      <c r="E1797">
        <v>1020201934433</v>
      </c>
      <c r="F1797" t="s">
        <v>8214</v>
      </c>
      <c r="G1797">
        <v>0</v>
      </c>
      <c r="H1797" t="s">
        <v>11545</v>
      </c>
      <c r="I1797" t="s">
        <v>9266</v>
      </c>
      <c r="J1797" t="s">
        <v>11529</v>
      </c>
      <c r="K1797" t="s">
        <v>8313</v>
      </c>
      <c r="L1797" t="s">
        <v>8315</v>
      </c>
      <c r="M1797" t="s">
        <v>2790</v>
      </c>
      <c r="N1797" t="s">
        <v>549</v>
      </c>
    </row>
    <row r="1798" spans="1:14" x14ac:dyDescent="0.25">
      <c r="A1798">
        <v>265017151</v>
      </c>
      <c r="B1798" t="s">
        <v>2721</v>
      </c>
      <c r="C1798" t="s">
        <v>2722</v>
      </c>
      <c r="D1798">
        <v>26501001</v>
      </c>
      <c r="E1798">
        <v>1020201930781</v>
      </c>
      <c r="F1798" t="s">
        <v>8214</v>
      </c>
      <c r="G1798">
        <v>0</v>
      </c>
      <c r="H1798" t="s">
        <v>11546</v>
      </c>
      <c r="I1798" t="s">
        <v>8425</v>
      </c>
      <c r="J1798" t="s">
        <v>11529</v>
      </c>
      <c r="K1798" t="s">
        <v>8313</v>
      </c>
      <c r="L1798" t="s">
        <v>8315</v>
      </c>
      <c r="M1798" t="s">
        <v>2723</v>
      </c>
      <c r="N1798" t="s">
        <v>414</v>
      </c>
    </row>
    <row r="1799" spans="1:14" x14ac:dyDescent="0.25">
      <c r="A1799">
        <v>265017169</v>
      </c>
      <c r="B1799" t="s">
        <v>2731</v>
      </c>
      <c r="C1799" t="s">
        <v>2732</v>
      </c>
      <c r="D1799">
        <v>26501001</v>
      </c>
      <c r="E1799">
        <v>1020201934763</v>
      </c>
      <c r="F1799" t="s">
        <v>8214</v>
      </c>
      <c r="G1799">
        <v>0</v>
      </c>
      <c r="H1799" t="s">
        <v>11547</v>
      </c>
      <c r="I1799" t="s">
        <v>11548</v>
      </c>
      <c r="J1799" t="s">
        <v>11529</v>
      </c>
      <c r="K1799" t="s">
        <v>8313</v>
      </c>
      <c r="L1799" t="s">
        <v>8315</v>
      </c>
      <c r="M1799" t="s">
        <v>2733</v>
      </c>
      <c r="N1799" t="s">
        <v>414</v>
      </c>
    </row>
    <row r="1800" spans="1:14" x14ac:dyDescent="0.25">
      <c r="A1800">
        <v>265017240</v>
      </c>
      <c r="B1800" t="s">
        <v>2794</v>
      </c>
      <c r="C1800" t="s">
        <v>1081</v>
      </c>
      <c r="D1800">
        <v>26501001</v>
      </c>
      <c r="E1800">
        <v>1020201929054</v>
      </c>
      <c r="F1800" t="s">
        <v>8214</v>
      </c>
      <c r="G1800">
        <v>0</v>
      </c>
      <c r="H1800" t="s">
        <v>11549</v>
      </c>
      <c r="I1800" t="s">
        <v>8634</v>
      </c>
      <c r="J1800" t="s">
        <v>10973</v>
      </c>
      <c r="K1800" t="s">
        <v>8313</v>
      </c>
      <c r="L1800" t="s">
        <v>8315</v>
      </c>
      <c r="M1800" t="s">
        <v>2795</v>
      </c>
      <c r="N1800" t="s">
        <v>414</v>
      </c>
    </row>
    <row r="1801" spans="1:14" x14ac:dyDescent="0.25">
      <c r="A1801">
        <v>265020725</v>
      </c>
      <c r="B1801" t="s">
        <v>2776</v>
      </c>
      <c r="C1801" t="s">
        <v>2777</v>
      </c>
      <c r="D1801">
        <v>26501001</v>
      </c>
      <c r="E1801">
        <v>1020201934136</v>
      </c>
      <c r="F1801" t="s">
        <v>8214</v>
      </c>
      <c r="G1801">
        <v>0</v>
      </c>
      <c r="H1801" t="s">
        <v>11550</v>
      </c>
      <c r="I1801" t="s">
        <v>11133</v>
      </c>
      <c r="J1801" t="s">
        <v>10347</v>
      </c>
      <c r="K1801" t="s">
        <v>8313</v>
      </c>
      <c r="L1801" t="s">
        <v>8315</v>
      </c>
      <c r="M1801" t="s">
        <v>2778</v>
      </c>
      <c r="N1801" t="s">
        <v>414</v>
      </c>
    </row>
    <row r="1802" spans="1:14" x14ac:dyDescent="0.25">
      <c r="A1802">
        <v>265020732</v>
      </c>
      <c r="B1802" t="s">
        <v>2828</v>
      </c>
      <c r="C1802" t="s">
        <v>2829</v>
      </c>
      <c r="D1802">
        <v>26501001</v>
      </c>
      <c r="E1802">
        <v>1020201933674</v>
      </c>
      <c r="F1802" t="s">
        <v>8214</v>
      </c>
      <c r="G1802">
        <v>0</v>
      </c>
      <c r="H1802" t="s">
        <v>11551</v>
      </c>
      <c r="I1802" t="s">
        <v>8863</v>
      </c>
      <c r="J1802" t="s">
        <v>10347</v>
      </c>
      <c r="K1802" t="s">
        <v>8313</v>
      </c>
      <c r="L1802" t="s">
        <v>8315</v>
      </c>
      <c r="M1802" t="s">
        <v>2830</v>
      </c>
      <c r="N1802" t="s">
        <v>700</v>
      </c>
    </row>
    <row r="1803" spans="1:14" x14ac:dyDescent="0.25">
      <c r="A1803">
        <v>265020740</v>
      </c>
      <c r="B1803" t="s">
        <v>2805</v>
      </c>
      <c r="C1803" t="s">
        <v>2806</v>
      </c>
      <c r="D1803">
        <v>26501001</v>
      </c>
      <c r="E1803">
        <v>1020201933531</v>
      </c>
      <c r="F1803" t="s">
        <v>8214</v>
      </c>
      <c r="G1803">
        <v>0</v>
      </c>
      <c r="H1803" t="s">
        <v>11552</v>
      </c>
      <c r="I1803" t="s">
        <v>11133</v>
      </c>
      <c r="J1803" t="s">
        <v>10347</v>
      </c>
      <c r="K1803" t="s">
        <v>8313</v>
      </c>
      <c r="L1803" t="s">
        <v>8315</v>
      </c>
      <c r="M1803" t="s">
        <v>2807</v>
      </c>
      <c r="N1803" t="s">
        <v>414</v>
      </c>
    </row>
    <row r="1804" spans="1:14" x14ac:dyDescent="0.25">
      <c r="A1804">
        <v>265020757</v>
      </c>
      <c r="B1804" t="s">
        <v>2760</v>
      </c>
      <c r="C1804" t="s">
        <v>2761</v>
      </c>
      <c r="D1804">
        <v>26501001</v>
      </c>
      <c r="E1804">
        <v>1020201933663</v>
      </c>
      <c r="F1804" t="s">
        <v>8214</v>
      </c>
      <c r="G1804">
        <v>0</v>
      </c>
      <c r="H1804" t="s">
        <v>11553</v>
      </c>
      <c r="I1804" t="s">
        <v>8440</v>
      </c>
      <c r="J1804" t="s">
        <v>10347</v>
      </c>
      <c r="K1804" t="s">
        <v>8313</v>
      </c>
      <c r="L1804" t="s">
        <v>8315</v>
      </c>
      <c r="M1804" t="s">
        <v>2762</v>
      </c>
      <c r="N1804" t="s">
        <v>414</v>
      </c>
    </row>
    <row r="1805" spans="1:14" x14ac:dyDescent="0.25">
      <c r="A1805">
        <v>265020764</v>
      </c>
      <c r="B1805" t="s">
        <v>2802</v>
      </c>
      <c r="C1805" t="s">
        <v>2803</v>
      </c>
      <c r="D1805">
        <v>26501001</v>
      </c>
      <c r="E1805">
        <v>1020201933740</v>
      </c>
      <c r="F1805" t="s">
        <v>8214</v>
      </c>
      <c r="G1805">
        <v>0</v>
      </c>
      <c r="H1805" t="s">
        <v>11554</v>
      </c>
      <c r="I1805" t="s">
        <v>8445</v>
      </c>
      <c r="J1805" t="s">
        <v>11555</v>
      </c>
      <c r="K1805" t="s">
        <v>8313</v>
      </c>
      <c r="L1805" t="s">
        <v>8315</v>
      </c>
      <c r="M1805" t="s">
        <v>2804</v>
      </c>
      <c r="N1805" t="s">
        <v>1121</v>
      </c>
    </row>
    <row r="1806" spans="1:14" x14ac:dyDescent="0.25">
      <c r="A1806">
        <v>265020771</v>
      </c>
      <c r="B1806" t="s">
        <v>2785</v>
      </c>
      <c r="C1806" t="s">
        <v>2786</v>
      </c>
      <c r="D1806">
        <v>26501001</v>
      </c>
      <c r="E1806">
        <v>1020201935214</v>
      </c>
      <c r="F1806" t="s">
        <v>8214</v>
      </c>
      <c r="G1806">
        <v>0</v>
      </c>
      <c r="H1806" t="s">
        <v>11556</v>
      </c>
      <c r="I1806" t="s">
        <v>11542</v>
      </c>
      <c r="J1806" t="s">
        <v>10347</v>
      </c>
      <c r="K1806" t="s">
        <v>8313</v>
      </c>
      <c r="L1806" t="s">
        <v>8315</v>
      </c>
      <c r="M1806" t="s">
        <v>2787</v>
      </c>
      <c r="N1806" t="s">
        <v>414</v>
      </c>
    </row>
    <row r="1807" spans="1:14" x14ac:dyDescent="0.25">
      <c r="A1807">
        <v>265021214</v>
      </c>
      <c r="B1807" t="s">
        <v>2718</v>
      </c>
      <c r="C1807" t="s">
        <v>2719</v>
      </c>
      <c r="D1807">
        <v>26501001</v>
      </c>
      <c r="E1807">
        <v>1020201933432</v>
      </c>
      <c r="F1807" t="s">
        <v>8214</v>
      </c>
      <c r="G1807">
        <v>0</v>
      </c>
      <c r="H1807" t="s">
        <v>11557</v>
      </c>
      <c r="I1807" t="s">
        <v>8563</v>
      </c>
      <c r="J1807" t="s">
        <v>9730</v>
      </c>
      <c r="K1807" t="s">
        <v>8313</v>
      </c>
      <c r="L1807" t="s">
        <v>8315</v>
      </c>
      <c r="M1807" t="s">
        <v>2720</v>
      </c>
      <c r="N1807" t="s">
        <v>321</v>
      </c>
    </row>
    <row r="1808" spans="1:14" x14ac:dyDescent="0.25">
      <c r="A1808">
        <v>265021567</v>
      </c>
      <c r="B1808" t="s">
        <v>2837</v>
      </c>
      <c r="C1808" t="s">
        <v>2838</v>
      </c>
      <c r="D1808">
        <v>26501001</v>
      </c>
      <c r="E1808">
        <v>1020201935610</v>
      </c>
      <c r="F1808" t="s">
        <v>8214</v>
      </c>
      <c r="G1808">
        <v>0</v>
      </c>
      <c r="H1808" t="s">
        <v>11558</v>
      </c>
      <c r="I1808" t="s">
        <v>8605</v>
      </c>
      <c r="J1808" t="s">
        <v>9109</v>
      </c>
      <c r="K1808" t="s">
        <v>8313</v>
      </c>
      <c r="L1808" t="s">
        <v>8315</v>
      </c>
      <c r="M1808" t="s">
        <v>2839</v>
      </c>
      <c r="N1808" t="s">
        <v>414</v>
      </c>
    </row>
    <row r="1809" spans="1:14" x14ac:dyDescent="0.25">
      <c r="A1809">
        <v>265022747</v>
      </c>
      <c r="B1809" t="s">
        <v>2746</v>
      </c>
      <c r="C1809" t="s">
        <v>2747</v>
      </c>
      <c r="D1809">
        <v>26501001</v>
      </c>
      <c r="E1809">
        <v>1020201937854</v>
      </c>
      <c r="F1809" t="s">
        <v>8214</v>
      </c>
      <c r="G1809">
        <v>0</v>
      </c>
      <c r="H1809" t="s">
        <v>11559</v>
      </c>
      <c r="I1809" t="s">
        <v>8440</v>
      </c>
      <c r="J1809" t="s">
        <v>8426</v>
      </c>
      <c r="K1809" t="s">
        <v>8313</v>
      </c>
      <c r="L1809" t="s">
        <v>8315</v>
      </c>
      <c r="M1809" t="s">
        <v>2748</v>
      </c>
      <c r="N1809" t="s">
        <v>414</v>
      </c>
    </row>
    <row r="1810" spans="1:14" x14ac:dyDescent="0.25">
      <c r="A1810">
        <v>265024381</v>
      </c>
      <c r="B1810" t="s">
        <v>2710</v>
      </c>
      <c r="C1810" t="s">
        <v>2711</v>
      </c>
      <c r="D1810">
        <v>26501001</v>
      </c>
      <c r="E1810">
        <v>1030203316450</v>
      </c>
      <c r="F1810" t="s">
        <v>8214</v>
      </c>
      <c r="G1810">
        <v>0</v>
      </c>
      <c r="H1810" t="s">
        <v>11560</v>
      </c>
      <c r="I1810" t="s">
        <v>9696</v>
      </c>
      <c r="J1810" t="s">
        <v>11561</v>
      </c>
      <c r="K1810" t="s">
        <v>8313</v>
      </c>
      <c r="L1810" t="s">
        <v>8315</v>
      </c>
      <c r="M1810" t="s">
        <v>2712</v>
      </c>
      <c r="N1810" t="s">
        <v>414</v>
      </c>
    </row>
    <row r="1811" spans="1:14" x14ac:dyDescent="0.25">
      <c r="A1811">
        <v>265027470</v>
      </c>
      <c r="B1811" t="s">
        <v>2831</v>
      </c>
      <c r="C1811" t="s">
        <v>2832</v>
      </c>
      <c r="D1811">
        <v>26501001</v>
      </c>
      <c r="E1811">
        <v>1050203346621</v>
      </c>
      <c r="F1811" t="s">
        <v>8214</v>
      </c>
      <c r="G1811">
        <v>0</v>
      </c>
      <c r="H1811" t="s">
        <v>11562</v>
      </c>
      <c r="I1811" t="s">
        <v>11208</v>
      </c>
      <c r="J1811" t="s">
        <v>11563</v>
      </c>
      <c r="K1811" t="s">
        <v>8313</v>
      </c>
      <c r="L1811" t="s">
        <v>8315</v>
      </c>
      <c r="M1811" t="s">
        <v>2833</v>
      </c>
      <c r="N1811" t="s">
        <v>430</v>
      </c>
    </row>
    <row r="1812" spans="1:14" x14ac:dyDescent="0.25">
      <c r="A1812">
        <v>265038120</v>
      </c>
      <c r="B1812" t="s">
        <v>2724</v>
      </c>
      <c r="C1812" t="s">
        <v>2725</v>
      </c>
      <c r="D1812">
        <v>26501001</v>
      </c>
      <c r="E1812">
        <v>1120265001350</v>
      </c>
      <c r="F1812" t="s">
        <v>8214</v>
      </c>
      <c r="G1812">
        <v>0</v>
      </c>
      <c r="H1812" t="s">
        <v>11564</v>
      </c>
      <c r="I1812" t="s">
        <v>8716</v>
      </c>
      <c r="J1812" t="s">
        <v>11565</v>
      </c>
      <c r="K1812" t="s">
        <v>8313</v>
      </c>
      <c r="L1812" t="s">
        <v>8315</v>
      </c>
      <c r="M1812" t="s">
        <v>2726</v>
      </c>
      <c r="N1812" t="s">
        <v>414</v>
      </c>
    </row>
    <row r="1813" spans="1:14" x14ac:dyDescent="0.25">
      <c r="A1813">
        <v>265041073</v>
      </c>
      <c r="B1813" t="s">
        <v>2749</v>
      </c>
      <c r="C1813" t="s">
        <v>1114</v>
      </c>
      <c r="D1813">
        <v>26501001</v>
      </c>
      <c r="E1813">
        <v>1140280027887</v>
      </c>
      <c r="F1813" t="s">
        <v>8214</v>
      </c>
      <c r="G1813">
        <v>0</v>
      </c>
      <c r="H1813" t="s">
        <v>11566</v>
      </c>
      <c r="I1813" t="s">
        <v>8673</v>
      </c>
      <c r="J1813" t="s">
        <v>11567</v>
      </c>
      <c r="K1813" t="s">
        <v>8313</v>
      </c>
      <c r="L1813" t="s">
        <v>8315</v>
      </c>
      <c r="M1813" t="s">
        <v>2750</v>
      </c>
      <c r="N1813" t="s">
        <v>414</v>
      </c>
    </row>
    <row r="1814" spans="1:14" x14ac:dyDescent="0.25">
      <c r="A1814">
        <v>265042670</v>
      </c>
      <c r="B1814" t="s">
        <v>11568</v>
      </c>
      <c r="C1814" t="s">
        <v>8188</v>
      </c>
      <c r="D1814">
        <v>26501001</v>
      </c>
      <c r="E1814">
        <v>1150280066551</v>
      </c>
      <c r="F1814" t="s">
        <v>8214</v>
      </c>
      <c r="G1814">
        <v>0</v>
      </c>
      <c r="H1814" t="s">
        <v>11569</v>
      </c>
      <c r="I1814" t="s">
        <v>11394</v>
      </c>
      <c r="J1814" t="s">
        <v>11570</v>
      </c>
      <c r="K1814" t="s">
        <v>8313</v>
      </c>
      <c r="L1814" t="s">
        <v>8315</v>
      </c>
      <c r="M1814" t="s">
        <v>8189</v>
      </c>
      <c r="N1814" t="s">
        <v>321</v>
      </c>
    </row>
    <row r="1815" spans="1:14" x14ac:dyDescent="0.25">
      <c r="A1815">
        <v>266003465</v>
      </c>
      <c r="B1815" t="s">
        <v>8051</v>
      </c>
      <c r="C1815" t="s">
        <v>8052</v>
      </c>
      <c r="D1815">
        <v>26601001</v>
      </c>
      <c r="E1815">
        <v>1020201998673</v>
      </c>
      <c r="F1815" t="s">
        <v>8214</v>
      </c>
      <c r="G1815">
        <v>0</v>
      </c>
      <c r="H1815" t="s">
        <v>11571</v>
      </c>
      <c r="I1815" t="s">
        <v>10834</v>
      </c>
      <c r="J1815" t="s">
        <v>11572</v>
      </c>
      <c r="K1815" t="s">
        <v>8313</v>
      </c>
      <c r="L1815" t="s">
        <v>8315</v>
      </c>
      <c r="M1815" t="s">
        <v>8053</v>
      </c>
      <c r="N1815" t="s">
        <v>321</v>
      </c>
    </row>
    <row r="1816" spans="1:14" x14ac:dyDescent="0.25">
      <c r="A1816">
        <v>266003472</v>
      </c>
      <c r="B1816" t="s">
        <v>8054</v>
      </c>
      <c r="C1816" t="s">
        <v>8055</v>
      </c>
      <c r="D1816">
        <v>26601001</v>
      </c>
      <c r="E1816">
        <v>1020201998750</v>
      </c>
      <c r="F1816" t="s">
        <v>8214</v>
      </c>
      <c r="G1816">
        <v>0</v>
      </c>
      <c r="H1816" t="s">
        <v>11573</v>
      </c>
      <c r="I1816" t="s">
        <v>8521</v>
      </c>
      <c r="J1816" t="s">
        <v>11574</v>
      </c>
      <c r="K1816" t="s">
        <v>8313</v>
      </c>
      <c r="L1816" t="s">
        <v>8315</v>
      </c>
      <c r="M1816" t="s">
        <v>8056</v>
      </c>
      <c r="N1816" t="s">
        <v>321</v>
      </c>
    </row>
    <row r="1817" spans="1:14" x14ac:dyDescent="0.25">
      <c r="A1817">
        <v>266005367</v>
      </c>
      <c r="B1817" t="s">
        <v>8057</v>
      </c>
      <c r="C1817" t="s">
        <v>8058</v>
      </c>
      <c r="D1817">
        <v>26601001</v>
      </c>
      <c r="E1817">
        <v>1020202002402</v>
      </c>
      <c r="F1817" t="s">
        <v>8214</v>
      </c>
      <c r="G1817">
        <v>0</v>
      </c>
      <c r="H1817" t="s">
        <v>11575</v>
      </c>
      <c r="I1817" t="s">
        <v>10638</v>
      </c>
      <c r="J1817" t="s">
        <v>11465</v>
      </c>
      <c r="K1817" t="s">
        <v>8313</v>
      </c>
      <c r="L1817" t="s">
        <v>8315</v>
      </c>
      <c r="M1817" t="s">
        <v>8059</v>
      </c>
      <c r="N1817" t="s">
        <v>325</v>
      </c>
    </row>
    <row r="1818" spans="1:14" x14ac:dyDescent="0.25">
      <c r="A1818">
        <v>266006071</v>
      </c>
      <c r="B1818" t="s">
        <v>8164</v>
      </c>
      <c r="C1818" t="s">
        <v>8165</v>
      </c>
      <c r="D1818">
        <v>26601001</v>
      </c>
      <c r="E1818">
        <v>1020201998508</v>
      </c>
      <c r="F1818" t="s">
        <v>8214</v>
      </c>
      <c r="G1818">
        <v>0</v>
      </c>
      <c r="H1818" t="s">
        <v>11576</v>
      </c>
      <c r="I1818" t="s">
        <v>8442</v>
      </c>
      <c r="J1818" t="s">
        <v>11577</v>
      </c>
      <c r="K1818" t="s">
        <v>8313</v>
      </c>
      <c r="L1818" t="s">
        <v>8315</v>
      </c>
      <c r="M1818" t="s">
        <v>8166</v>
      </c>
      <c r="N1818" t="s">
        <v>321</v>
      </c>
    </row>
    <row r="1819" spans="1:14" x14ac:dyDescent="0.25">
      <c r="A1819">
        <v>266006113</v>
      </c>
      <c r="B1819" t="s">
        <v>11578</v>
      </c>
      <c r="C1819" t="s">
        <v>8150</v>
      </c>
      <c r="D1819">
        <v>26601001</v>
      </c>
      <c r="E1819">
        <v>1020201999421</v>
      </c>
      <c r="F1819" t="s">
        <v>8214</v>
      </c>
      <c r="G1819">
        <v>0</v>
      </c>
      <c r="H1819" t="s">
        <v>11579</v>
      </c>
      <c r="I1819" t="s">
        <v>11580</v>
      </c>
      <c r="J1819" t="s">
        <v>11581</v>
      </c>
      <c r="K1819" t="s">
        <v>8313</v>
      </c>
      <c r="L1819" t="s">
        <v>8315</v>
      </c>
      <c r="M1819" t="s">
        <v>8151</v>
      </c>
      <c r="N1819" t="s">
        <v>321</v>
      </c>
    </row>
    <row r="1820" spans="1:14" x14ac:dyDescent="0.25">
      <c r="A1820">
        <v>266008400</v>
      </c>
      <c r="B1820" t="s">
        <v>3424</v>
      </c>
      <c r="C1820" t="s">
        <v>3425</v>
      </c>
      <c r="D1820">
        <v>26601001</v>
      </c>
      <c r="E1820">
        <v>1020201998190</v>
      </c>
      <c r="F1820" t="s">
        <v>8214</v>
      </c>
      <c r="G1820">
        <v>0</v>
      </c>
      <c r="H1820" t="s">
        <v>11582</v>
      </c>
      <c r="I1820" t="s">
        <v>8442</v>
      </c>
      <c r="J1820" t="s">
        <v>11583</v>
      </c>
      <c r="K1820" t="s">
        <v>8313</v>
      </c>
      <c r="L1820" t="s">
        <v>8315</v>
      </c>
      <c r="M1820" t="s">
        <v>3426</v>
      </c>
      <c r="N1820" t="s">
        <v>321</v>
      </c>
    </row>
    <row r="1821" spans="1:14" x14ac:dyDescent="0.25">
      <c r="A1821">
        <v>266010737</v>
      </c>
      <c r="B1821" t="s">
        <v>3430</v>
      </c>
      <c r="C1821" t="s">
        <v>3431</v>
      </c>
      <c r="D1821">
        <v>26601001</v>
      </c>
      <c r="E1821">
        <v>1020201996132</v>
      </c>
      <c r="F1821" t="s">
        <v>8214</v>
      </c>
      <c r="G1821">
        <v>0</v>
      </c>
      <c r="H1821" t="s">
        <v>11584</v>
      </c>
      <c r="I1821" t="s">
        <v>8706</v>
      </c>
      <c r="J1821" t="s">
        <v>9084</v>
      </c>
      <c r="K1821" t="s">
        <v>8313</v>
      </c>
      <c r="L1821" t="s">
        <v>8315</v>
      </c>
      <c r="M1821" t="s">
        <v>3432</v>
      </c>
      <c r="N1821" t="s">
        <v>321</v>
      </c>
    </row>
    <row r="1822" spans="1:14" x14ac:dyDescent="0.25">
      <c r="A1822">
        <v>266015439</v>
      </c>
      <c r="B1822" t="s">
        <v>3391</v>
      </c>
      <c r="C1822" t="s">
        <v>3392</v>
      </c>
      <c r="D1822">
        <v>26601001</v>
      </c>
      <c r="E1822">
        <v>1020201997694</v>
      </c>
      <c r="F1822" t="s">
        <v>8214</v>
      </c>
      <c r="G1822">
        <v>0</v>
      </c>
      <c r="H1822" t="s">
        <v>11585</v>
      </c>
      <c r="I1822" t="s">
        <v>9229</v>
      </c>
      <c r="J1822" t="s">
        <v>8838</v>
      </c>
      <c r="K1822" t="s">
        <v>8313</v>
      </c>
      <c r="L1822" t="s">
        <v>8315</v>
      </c>
      <c r="M1822" t="s">
        <v>3393</v>
      </c>
      <c r="N1822" t="s">
        <v>321</v>
      </c>
    </row>
    <row r="1823" spans="1:14" x14ac:dyDescent="0.25">
      <c r="A1823">
        <v>266015781</v>
      </c>
      <c r="B1823" t="s">
        <v>3370</v>
      </c>
      <c r="C1823" t="s">
        <v>3371</v>
      </c>
      <c r="D1823">
        <v>26601001</v>
      </c>
      <c r="E1823">
        <v>1020201996517</v>
      </c>
      <c r="F1823" t="s">
        <v>8214</v>
      </c>
      <c r="G1823">
        <v>0</v>
      </c>
      <c r="H1823" t="s">
        <v>11586</v>
      </c>
      <c r="I1823" t="s">
        <v>11587</v>
      </c>
      <c r="J1823" t="s">
        <v>11588</v>
      </c>
      <c r="K1823" t="s">
        <v>8313</v>
      </c>
      <c r="L1823" t="s">
        <v>8315</v>
      </c>
      <c r="M1823" t="s">
        <v>3372</v>
      </c>
      <c r="N1823" t="s">
        <v>566</v>
      </c>
    </row>
    <row r="1824" spans="1:14" x14ac:dyDescent="0.25">
      <c r="A1824">
        <v>266015904</v>
      </c>
      <c r="B1824" t="s">
        <v>3364</v>
      </c>
      <c r="C1824" t="s">
        <v>3365</v>
      </c>
      <c r="D1824">
        <v>26601001</v>
      </c>
      <c r="E1824">
        <v>1020201997078</v>
      </c>
      <c r="F1824" t="s">
        <v>8214</v>
      </c>
      <c r="G1824">
        <v>0</v>
      </c>
      <c r="H1824" t="s">
        <v>11589</v>
      </c>
      <c r="I1824" t="s">
        <v>11590</v>
      </c>
      <c r="J1824" t="s">
        <v>9643</v>
      </c>
      <c r="K1824" t="s">
        <v>8313</v>
      </c>
      <c r="L1824" t="s">
        <v>8315</v>
      </c>
      <c r="M1824" t="s">
        <v>3366</v>
      </c>
      <c r="N1824" t="s">
        <v>321</v>
      </c>
    </row>
    <row r="1825" spans="1:14" x14ac:dyDescent="0.25">
      <c r="A1825">
        <v>266015911</v>
      </c>
      <c r="B1825" t="s">
        <v>3433</v>
      </c>
      <c r="C1825" t="s">
        <v>3434</v>
      </c>
      <c r="D1825">
        <v>26601001</v>
      </c>
      <c r="E1825">
        <v>1020201997507</v>
      </c>
      <c r="F1825" t="s">
        <v>8214</v>
      </c>
      <c r="G1825">
        <v>0</v>
      </c>
      <c r="H1825" t="s">
        <v>11591</v>
      </c>
      <c r="I1825" t="s">
        <v>11006</v>
      </c>
      <c r="J1825" t="s">
        <v>11592</v>
      </c>
      <c r="K1825" t="s">
        <v>8313</v>
      </c>
      <c r="L1825" t="s">
        <v>8315</v>
      </c>
      <c r="M1825" t="s">
        <v>3435</v>
      </c>
      <c r="N1825" t="s">
        <v>321</v>
      </c>
    </row>
    <row r="1826" spans="1:14" x14ac:dyDescent="0.25">
      <c r="A1826">
        <v>266017940</v>
      </c>
      <c r="B1826" t="s">
        <v>3534</v>
      </c>
      <c r="C1826" t="s">
        <v>3535</v>
      </c>
      <c r="D1826">
        <v>26601001</v>
      </c>
      <c r="E1826">
        <v>1020201999070</v>
      </c>
      <c r="F1826" t="s">
        <v>8214</v>
      </c>
      <c r="G1826">
        <v>0</v>
      </c>
      <c r="H1826" t="s">
        <v>11593</v>
      </c>
      <c r="I1826" t="s">
        <v>8646</v>
      </c>
      <c r="J1826" t="s">
        <v>11594</v>
      </c>
      <c r="K1826" t="s">
        <v>8313</v>
      </c>
      <c r="L1826" t="s">
        <v>8315</v>
      </c>
      <c r="M1826" t="s">
        <v>3536</v>
      </c>
      <c r="N1826" t="s">
        <v>321</v>
      </c>
    </row>
    <row r="1827" spans="1:14" x14ac:dyDescent="0.25">
      <c r="A1827">
        <v>266018246</v>
      </c>
      <c r="B1827" t="s">
        <v>3358</v>
      </c>
      <c r="C1827" t="s">
        <v>3359</v>
      </c>
      <c r="D1827">
        <v>26601001</v>
      </c>
      <c r="E1827">
        <v>1020201999950</v>
      </c>
      <c r="F1827" t="s">
        <v>8214</v>
      </c>
      <c r="G1827">
        <v>0</v>
      </c>
      <c r="H1827" t="s">
        <v>11595</v>
      </c>
      <c r="I1827" t="s">
        <v>8643</v>
      </c>
      <c r="J1827" t="s">
        <v>11596</v>
      </c>
      <c r="K1827" t="s">
        <v>8313</v>
      </c>
      <c r="L1827" t="s">
        <v>8315</v>
      </c>
      <c r="M1827" t="s">
        <v>3360</v>
      </c>
      <c r="N1827" t="s">
        <v>321</v>
      </c>
    </row>
    <row r="1828" spans="1:14" x14ac:dyDescent="0.25">
      <c r="A1828">
        <v>266018373</v>
      </c>
      <c r="B1828" t="s">
        <v>3379</v>
      </c>
      <c r="C1828" t="s">
        <v>3380</v>
      </c>
      <c r="D1828">
        <v>26601001</v>
      </c>
      <c r="E1828">
        <v>1020202002380</v>
      </c>
      <c r="F1828" t="s">
        <v>8214</v>
      </c>
      <c r="G1828">
        <v>0</v>
      </c>
      <c r="H1828" t="s">
        <v>11597</v>
      </c>
      <c r="I1828" t="s">
        <v>8412</v>
      </c>
      <c r="J1828" t="s">
        <v>8662</v>
      </c>
      <c r="K1828" t="s">
        <v>8313</v>
      </c>
      <c r="L1828" t="s">
        <v>8315</v>
      </c>
      <c r="M1828" t="s">
        <v>3381</v>
      </c>
      <c r="N1828" t="s">
        <v>325</v>
      </c>
    </row>
    <row r="1829" spans="1:14" x14ac:dyDescent="0.25">
      <c r="A1829">
        <v>266018430</v>
      </c>
      <c r="B1829" t="s">
        <v>3454</v>
      </c>
      <c r="C1829" t="s">
        <v>3455</v>
      </c>
      <c r="D1829">
        <v>26601001</v>
      </c>
      <c r="E1829">
        <v>1020201999003</v>
      </c>
      <c r="F1829" t="s">
        <v>8214</v>
      </c>
      <c r="G1829">
        <v>0</v>
      </c>
      <c r="H1829" t="s">
        <v>11598</v>
      </c>
      <c r="I1829" t="s">
        <v>8581</v>
      </c>
      <c r="J1829" t="s">
        <v>10885</v>
      </c>
      <c r="K1829" t="s">
        <v>8313</v>
      </c>
      <c r="L1829" t="s">
        <v>8315</v>
      </c>
      <c r="M1829" t="s">
        <v>3456</v>
      </c>
      <c r="N1829" t="s">
        <v>321</v>
      </c>
    </row>
    <row r="1830" spans="1:14" x14ac:dyDescent="0.25">
      <c r="A1830">
        <v>266018503</v>
      </c>
      <c r="B1830" t="s">
        <v>3442</v>
      </c>
      <c r="C1830" t="s">
        <v>3443</v>
      </c>
      <c r="D1830">
        <v>26601001</v>
      </c>
      <c r="E1830">
        <v>1020201997276</v>
      </c>
      <c r="F1830" t="s">
        <v>8214</v>
      </c>
      <c r="G1830">
        <v>0</v>
      </c>
      <c r="H1830" t="s">
        <v>11599</v>
      </c>
      <c r="I1830" t="s">
        <v>8754</v>
      </c>
      <c r="J1830" t="s">
        <v>11239</v>
      </c>
      <c r="K1830" t="s">
        <v>8313</v>
      </c>
      <c r="L1830" t="s">
        <v>8315</v>
      </c>
      <c r="M1830" t="s">
        <v>3444</v>
      </c>
      <c r="N1830" t="s">
        <v>414</v>
      </c>
    </row>
    <row r="1831" spans="1:14" x14ac:dyDescent="0.25">
      <c r="A1831">
        <v>266018535</v>
      </c>
      <c r="B1831" t="s">
        <v>3445</v>
      </c>
      <c r="C1831" t="s">
        <v>3446</v>
      </c>
      <c r="D1831">
        <v>26601001</v>
      </c>
      <c r="E1831">
        <v>1020201997210</v>
      </c>
      <c r="F1831" t="s">
        <v>8214</v>
      </c>
      <c r="G1831">
        <v>0</v>
      </c>
      <c r="H1831" t="s">
        <v>11600</v>
      </c>
      <c r="I1831" t="s">
        <v>11282</v>
      </c>
      <c r="J1831" t="s">
        <v>11601</v>
      </c>
      <c r="K1831" t="s">
        <v>8313</v>
      </c>
      <c r="L1831" t="s">
        <v>8315</v>
      </c>
      <c r="M1831" t="s">
        <v>3447</v>
      </c>
      <c r="N1831" t="s">
        <v>1121</v>
      </c>
    </row>
    <row r="1832" spans="1:14" x14ac:dyDescent="0.25">
      <c r="A1832">
        <v>266018542</v>
      </c>
      <c r="B1832" t="s">
        <v>3482</v>
      </c>
      <c r="C1832" t="s">
        <v>3483</v>
      </c>
      <c r="D1832">
        <v>26601001</v>
      </c>
      <c r="E1832">
        <v>1020202000015</v>
      </c>
      <c r="F1832" t="s">
        <v>8214</v>
      </c>
      <c r="G1832">
        <v>0</v>
      </c>
      <c r="H1832" t="s">
        <v>11602</v>
      </c>
      <c r="I1832" t="s">
        <v>11603</v>
      </c>
      <c r="J1832" t="s">
        <v>11601</v>
      </c>
      <c r="K1832" t="s">
        <v>8313</v>
      </c>
      <c r="L1832" t="s">
        <v>8315</v>
      </c>
      <c r="M1832" t="s">
        <v>3484</v>
      </c>
      <c r="N1832" t="s">
        <v>414</v>
      </c>
    </row>
    <row r="1833" spans="1:14" x14ac:dyDescent="0.25">
      <c r="A1833">
        <v>266018630</v>
      </c>
      <c r="B1833" t="s">
        <v>3376</v>
      </c>
      <c r="C1833" t="s">
        <v>3377</v>
      </c>
      <c r="D1833">
        <v>26601001</v>
      </c>
      <c r="E1833">
        <v>1020201998695</v>
      </c>
      <c r="F1833" t="s">
        <v>8214</v>
      </c>
      <c r="G1833">
        <v>0</v>
      </c>
      <c r="H1833" t="s">
        <v>11604</v>
      </c>
      <c r="I1833" t="s">
        <v>11605</v>
      </c>
      <c r="J1833" t="s">
        <v>9561</v>
      </c>
      <c r="K1833" t="s">
        <v>8313</v>
      </c>
      <c r="L1833" t="s">
        <v>8315</v>
      </c>
      <c r="M1833" t="s">
        <v>3378</v>
      </c>
      <c r="N1833" t="s">
        <v>414</v>
      </c>
    </row>
    <row r="1834" spans="1:14" x14ac:dyDescent="0.25">
      <c r="A1834">
        <v>266018670</v>
      </c>
      <c r="B1834" t="s">
        <v>3373</v>
      </c>
      <c r="C1834" t="s">
        <v>3374</v>
      </c>
      <c r="D1834">
        <v>26601001</v>
      </c>
      <c r="E1834">
        <v>1020201996561</v>
      </c>
      <c r="F1834" t="s">
        <v>8214</v>
      </c>
      <c r="G1834">
        <v>0</v>
      </c>
      <c r="H1834" t="s">
        <v>11606</v>
      </c>
      <c r="I1834" t="s">
        <v>10228</v>
      </c>
      <c r="J1834" t="s">
        <v>9561</v>
      </c>
      <c r="K1834" t="s">
        <v>8313</v>
      </c>
      <c r="L1834" t="s">
        <v>8315</v>
      </c>
      <c r="M1834" t="s">
        <v>3375</v>
      </c>
      <c r="N1834" t="s">
        <v>1121</v>
      </c>
    </row>
    <row r="1835" spans="1:14" x14ac:dyDescent="0.25">
      <c r="A1835">
        <v>266018694</v>
      </c>
      <c r="B1835" t="s">
        <v>3525</v>
      </c>
      <c r="C1835" t="s">
        <v>3526</v>
      </c>
      <c r="D1835">
        <v>26601001</v>
      </c>
      <c r="E1835">
        <v>1020201996550</v>
      </c>
      <c r="F1835" t="s">
        <v>8214</v>
      </c>
      <c r="G1835">
        <v>0</v>
      </c>
      <c r="H1835" t="s">
        <v>11607</v>
      </c>
      <c r="I1835" t="s">
        <v>9208</v>
      </c>
      <c r="J1835" t="s">
        <v>11608</v>
      </c>
      <c r="K1835" t="s">
        <v>8313</v>
      </c>
      <c r="L1835" t="s">
        <v>8315</v>
      </c>
      <c r="M1835" t="s">
        <v>3527</v>
      </c>
      <c r="N1835" t="s">
        <v>1121</v>
      </c>
    </row>
    <row r="1836" spans="1:14" x14ac:dyDescent="0.25">
      <c r="A1836">
        <v>266018704</v>
      </c>
      <c r="B1836" t="s">
        <v>3448</v>
      </c>
      <c r="C1836" t="s">
        <v>3449</v>
      </c>
      <c r="D1836">
        <v>26601001</v>
      </c>
      <c r="E1836">
        <v>1020201996198</v>
      </c>
      <c r="F1836" t="s">
        <v>8214</v>
      </c>
      <c r="G1836">
        <v>0</v>
      </c>
      <c r="H1836" t="s">
        <v>11609</v>
      </c>
      <c r="I1836" t="s">
        <v>8384</v>
      </c>
      <c r="J1836" t="s">
        <v>9563</v>
      </c>
      <c r="K1836" t="s">
        <v>8313</v>
      </c>
      <c r="L1836" t="s">
        <v>8315</v>
      </c>
      <c r="M1836" t="s">
        <v>3450</v>
      </c>
      <c r="N1836" t="s">
        <v>414</v>
      </c>
    </row>
    <row r="1837" spans="1:14" x14ac:dyDescent="0.25">
      <c r="A1837">
        <v>266018711</v>
      </c>
      <c r="B1837" t="s">
        <v>3537</v>
      </c>
      <c r="C1837" t="s">
        <v>3538</v>
      </c>
      <c r="D1837">
        <v>26601001</v>
      </c>
      <c r="E1837">
        <v>1020201999971</v>
      </c>
      <c r="F1837" t="s">
        <v>8214</v>
      </c>
      <c r="G1837">
        <v>0</v>
      </c>
      <c r="H1837" t="s">
        <v>11610</v>
      </c>
      <c r="I1837" t="s">
        <v>8384</v>
      </c>
      <c r="J1837" t="s">
        <v>11611</v>
      </c>
      <c r="K1837" t="s">
        <v>8313</v>
      </c>
      <c r="L1837" t="s">
        <v>8315</v>
      </c>
      <c r="M1837" t="s">
        <v>3539</v>
      </c>
      <c r="N1837" t="s">
        <v>414</v>
      </c>
    </row>
    <row r="1838" spans="1:14" x14ac:dyDescent="0.25">
      <c r="A1838">
        <v>266018736</v>
      </c>
      <c r="B1838" t="s">
        <v>3388</v>
      </c>
      <c r="C1838" t="s">
        <v>3389</v>
      </c>
      <c r="D1838">
        <v>26601001</v>
      </c>
      <c r="E1838">
        <v>1020201997606</v>
      </c>
      <c r="F1838" t="s">
        <v>8214</v>
      </c>
      <c r="G1838">
        <v>0</v>
      </c>
      <c r="H1838" t="s">
        <v>11612</v>
      </c>
      <c r="I1838" t="s">
        <v>11587</v>
      </c>
      <c r="J1838" t="s">
        <v>11611</v>
      </c>
      <c r="K1838" t="s">
        <v>8313</v>
      </c>
      <c r="L1838" t="s">
        <v>8315</v>
      </c>
      <c r="M1838" t="s">
        <v>3390</v>
      </c>
      <c r="N1838" t="s">
        <v>321</v>
      </c>
    </row>
    <row r="1839" spans="1:14" x14ac:dyDescent="0.25">
      <c r="A1839">
        <v>266018743</v>
      </c>
      <c r="B1839" t="s">
        <v>3436</v>
      </c>
      <c r="C1839" t="s">
        <v>3437</v>
      </c>
      <c r="D1839">
        <v>26601001</v>
      </c>
      <c r="E1839">
        <v>1020201996528</v>
      </c>
      <c r="F1839" t="s">
        <v>8214</v>
      </c>
      <c r="G1839">
        <v>0</v>
      </c>
      <c r="H1839" t="s">
        <v>11613</v>
      </c>
      <c r="I1839" t="s">
        <v>9026</v>
      </c>
      <c r="J1839" t="s">
        <v>11611</v>
      </c>
      <c r="K1839" t="s">
        <v>8313</v>
      </c>
      <c r="L1839" t="s">
        <v>8315</v>
      </c>
      <c r="M1839" t="s">
        <v>3438</v>
      </c>
      <c r="N1839" t="s">
        <v>566</v>
      </c>
    </row>
    <row r="1840" spans="1:14" x14ac:dyDescent="0.25">
      <c r="A1840">
        <v>266018750</v>
      </c>
      <c r="B1840" t="s">
        <v>3385</v>
      </c>
      <c r="C1840" t="s">
        <v>3386</v>
      </c>
      <c r="D1840">
        <v>26601001</v>
      </c>
      <c r="E1840">
        <v>1020201997375</v>
      </c>
      <c r="F1840" t="s">
        <v>8214</v>
      </c>
      <c r="G1840">
        <v>0</v>
      </c>
      <c r="H1840" t="s">
        <v>11614</v>
      </c>
      <c r="I1840" t="s">
        <v>9121</v>
      </c>
      <c r="J1840" t="s">
        <v>11611</v>
      </c>
      <c r="K1840" t="s">
        <v>8313</v>
      </c>
      <c r="L1840" t="s">
        <v>8315</v>
      </c>
      <c r="M1840" t="s">
        <v>3387</v>
      </c>
      <c r="N1840" t="s">
        <v>414</v>
      </c>
    </row>
    <row r="1841" spans="1:14" x14ac:dyDescent="0.25">
      <c r="A1841">
        <v>266018768</v>
      </c>
      <c r="B1841" t="s">
        <v>3451</v>
      </c>
      <c r="C1841" t="s">
        <v>3452</v>
      </c>
      <c r="D1841">
        <v>26601001</v>
      </c>
      <c r="E1841">
        <v>1020201997089</v>
      </c>
      <c r="F1841" t="s">
        <v>8214</v>
      </c>
      <c r="G1841">
        <v>0</v>
      </c>
      <c r="H1841" t="s">
        <v>11615</v>
      </c>
      <c r="I1841" t="s">
        <v>8795</v>
      </c>
      <c r="J1841" t="s">
        <v>11616</v>
      </c>
      <c r="K1841" t="s">
        <v>8313</v>
      </c>
      <c r="L1841" t="s">
        <v>8315</v>
      </c>
      <c r="M1841" t="s">
        <v>3453</v>
      </c>
      <c r="N1841" t="s">
        <v>1121</v>
      </c>
    </row>
    <row r="1842" spans="1:14" x14ac:dyDescent="0.25">
      <c r="A1842">
        <v>266018782</v>
      </c>
      <c r="B1842" t="s">
        <v>3457</v>
      </c>
      <c r="C1842" t="s">
        <v>3458</v>
      </c>
      <c r="D1842">
        <v>26601001</v>
      </c>
      <c r="E1842">
        <v>1020201997397</v>
      </c>
      <c r="F1842" t="s">
        <v>8214</v>
      </c>
      <c r="G1842">
        <v>0</v>
      </c>
      <c r="H1842" t="s">
        <v>11617</v>
      </c>
      <c r="I1842" t="s">
        <v>9452</v>
      </c>
      <c r="J1842" t="s">
        <v>10736</v>
      </c>
      <c r="K1842" t="s">
        <v>8313</v>
      </c>
      <c r="L1842" t="s">
        <v>8315</v>
      </c>
      <c r="M1842" t="s">
        <v>3459</v>
      </c>
      <c r="N1842" t="s">
        <v>414</v>
      </c>
    </row>
    <row r="1843" spans="1:14" x14ac:dyDescent="0.25">
      <c r="A1843">
        <v>266018800</v>
      </c>
      <c r="B1843" t="s">
        <v>3439</v>
      </c>
      <c r="C1843" t="s">
        <v>3440</v>
      </c>
      <c r="D1843">
        <v>26601001</v>
      </c>
      <c r="E1843">
        <v>1020201997530</v>
      </c>
      <c r="F1843" t="s">
        <v>8214</v>
      </c>
      <c r="G1843">
        <v>0</v>
      </c>
      <c r="H1843" t="s">
        <v>11618</v>
      </c>
      <c r="I1843" t="s">
        <v>9440</v>
      </c>
      <c r="J1843" t="s">
        <v>11619</v>
      </c>
      <c r="K1843" t="s">
        <v>8313</v>
      </c>
      <c r="L1843" t="s">
        <v>8315</v>
      </c>
      <c r="M1843" t="s">
        <v>3441</v>
      </c>
      <c r="N1843" t="s">
        <v>414</v>
      </c>
    </row>
    <row r="1844" spans="1:14" x14ac:dyDescent="0.25">
      <c r="A1844">
        <v>266018817</v>
      </c>
      <c r="B1844" t="s">
        <v>3504</v>
      </c>
      <c r="C1844" t="s">
        <v>3505</v>
      </c>
      <c r="D1844">
        <v>26601001</v>
      </c>
      <c r="E1844">
        <v>1020202000500</v>
      </c>
      <c r="F1844" t="s">
        <v>8214</v>
      </c>
      <c r="G1844">
        <v>0</v>
      </c>
      <c r="H1844" t="s">
        <v>11620</v>
      </c>
      <c r="I1844" t="s">
        <v>10228</v>
      </c>
      <c r="J1844" t="s">
        <v>11616</v>
      </c>
      <c r="K1844" t="s">
        <v>8313</v>
      </c>
      <c r="L1844" t="s">
        <v>8315</v>
      </c>
      <c r="M1844" t="s">
        <v>3506</v>
      </c>
      <c r="N1844" t="s">
        <v>414</v>
      </c>
    </row>
    <row r="1845" spans="1:14" x14ac:dyDescent="0.25">
      <c r="A1845">
        <v>266018831</v>
      </c>
      <c r="B1845" t="s">
        <v>3510</v>
      </c>
      <c r="C1845" t="s">
        <v>3511</v>
      </c>
      <c r="D1845">
        <v>26601001</v>
      </c>
      <c r="E1845">
        <v>1020201997529</v>
      </c>
      <c r="F1845" t="s">
        <v>8214</v>
      </c>
      <c r="G1845">
        <v>0</v>
      </c>
      <c r="H1845" t="s">
        <v>11621</v>
      </c>
      <c r="I1845" t="s">
        <v>8754</v>
      </c>
      <c r="J1845" t="s">
        <v>11619</v>
      </c>
      <c r="K1845" t="s">
        <v>8313</v>
      </c>
      <c r="L1845" t="s">
        <v>8315</v>
      </c>
      <c r="M1845" t="s">
        <v>3512</v>
      </c>
      <c r="N1845" t="s">
        <v>1121</v>
      </c>
    </row>
    <row r="1846" spans="1:14" x14ac:dyDescent="0.25">
      <c r="A1846">
        <v>266018856</v>
      </c>
      <c r="B1846" t="s">
        <v>3466</v>
      </c>
      <c r="C1846" t="s">
        <v>3467</v>
      </c>
      <c r="D1846">
        <v>26601001</v>
      </c>
      <c r="E1846">
        <v>1020201997111</v>
      </c>
      <c r="F1846" t="s">
        <v>8214</v>
      </c>
      <c r="G1846">
        <v>0</v>
      </c>
      <c r="H1846" t="s">
        <v>11622</v>
      </c>
      <c r="I1846" t="s">
        <v>11623</v>
      </c>
      <c r="J1846" t="s">
        <v>9084</v>
      </c>
      <c r="K1846" t="s">
        <v>11623</v>
      </c>
      <c r="L1846" t="s">
        <v>8416</v>
      </c>
      <c r="M1846" t="s">
        <v>3468</v>
      </c>
      <c r="N1846" t="s">
        <v>3469</v>
      </c>
    </row>
    <row r="1847" spans="1:14" x14ac:dyDescent="0.25">
      <c r="A1847">
        <v>266018863</v>
      </c>
      <c r="B1847" t="s">
        <v>11624</v>
      </c>
      <c r="C1847" t="s">
        <v>11625</v>
      </c>
      <c r="D1847">
        <v>26601001</v>
      </c>
      <c r="E1847">
        <v>1020201997133</v>
      </c>
      <c r="F1847" t="s">
        <v>8214</v>
      </c>
      <c r="G1847">
        <v>0</v>
      </c>
      <c r="H1847" t="s">
        <v>11626</v>
      </c>
      <c r="I1847" t="s">
        <v>8508</v>
      </c>
      <c r="J1847" t="s">
        <v>11627</v>
      </c>
      <c r="K1847" t="s">
        <v>8313</v>
      </c>
      <c r="L1847" t="s">
        <v>8315</v>
      </c>
      <c r="M1847" t="s">
        <v>3549</v>
      </c>
      <c r="N1847" t="s">
        <v>321</v>
      </c>
    </row>
    <row r="1848" spans="1:14" x14ac:dyDescent="0.25">
      <c r="A1848">
        <v>266018870</v>
      </c>
      <c r="B1848" t="s">
        <v>3382</v>
      </c>
      <c r="C1848" t="s">
        <v>3383</v>
      </c>
      <c r="D1848">
        <v>26601001</v>
      </c>
      <c r="E1848">
        <v>1020201997166</v>
      </c>
      <c r="F1848" t="s">
        <v>8214</v>
      </c>
      <c r="G1848">
        <v>0</v>
      </c>
      <c r="H1848" t="s">
        <v>11628</v>
      </c>
      <c r="I1848" t="s">
        <v>10099</v>
      </c>
      <c r="J1848" t="s">
        <v>11629</v>
      </c>
      <c r="K1848" t="s">
        <v>8313</v>
      </c>
      <c r="L1848" t="s">
        <v>8315</v>
      </c>
      <c r="M1848" t="s">
        <v>3384</v>
      </c>
      <c r="N1848" t="s">
        <v>321</v>
      </c>
    </row>
    <row r="1849" spans="1:14" x14ac:dyDescent="0.25">
      <c r="A1849">
        <v>266018944</v>
      </c>
      <c r="B1849" t="s">
        <v>3412</v>
      </c>
      <c r="C1849" t="s">
        <v>3413</v>
      </c>
      <c r="D1849">
        <v>26601001</v>
      </c>
      <c r="E1849">
        <v>1020201998574</v>
      </c>
      <c r="F1849" t="s">
        <v>8214</v>
      </c>
      <c r="G1849">
        <v>0</v>
      </c>
      <c r="H1849" t="s">
        <v>11630</v>
      </c>
      <c r="I1849" t="s">
        <v>11006</v>
      </c>
      <c r="J1849" t="s">
        <v>11631</v>
      </c>
      <c r="K1849" t="s">
        <v>8313</v>
      </c>
      <c r="L1849" t="s">
        <v>8315</v>
      </c>
      <c r="M1849" t="s">
        <v>3414</v>
      </c>
      <c r="N1849" t="s">
        <v>321</v>
      </c>
    </row>
    <row r="1850" spans="1:14" x14ac:dyDescent="0.25">
      <c r="A1850">
        <v>266018951</v>
      </c>
      <c r="B1850" t="s">
        <v>3406</v>
      </c>
      <c r="C1850" t="s">
        <v>3407</v>
      </c>
      <c r="D1850">
        <v>26601001</v>
      </c>
      <c r="E1850">
        <v>1020201997386</v>
      </c>
      <c r="F1850" t="s">
        <v>8214</v>
      </c>
      <c r="G1850">
        <v>0</v>
      </c>
      <c r="H1850" t="s">
        <v>11632</v>
      </c>
      <c r="I1850" t="s">
        <v>10383</v>
      </c>
      <c r="J1850" t="s">
        <v>11633</v>
      </c>
      <c r="K1850" t="s">
        <v>8313</v>
      </c>
      <c r="L1850" t="s">
        <v>8315</v>
      </c>
      <c r="M1850" t="s">
        <v>3408</v>
      </c>
      <c r="N1850" t="s">
        <v>414</v>
      </c>
    </row>
    <row r="1851" spans="1:14" x14ac:dyDescent="0.25">
      <c r="A1851">
        <v>266018969</v>
      </c>
      <c r="B1851" t="s">
        <v>3427</v>
      </c>
      <c r="C1851" t="s">
        <v>3428</v>
      </c>
      <c r="D1851">
        <v>26601001</v>
      </c>
      <c r="E1851">
        <v>1020202000191</v>
      </c>
      <c r="F1851" t="s">
        <v>8214</v>
      </c>
      <c r="G1851">
        <v>0</v>
      </c>
      <c r="H1851" t="s">
        <v>11582</v>
      </c>
      <c r="I1851" t="s">
        <v>11634</v>
      </c>
      <c r="J1851" t="s">
        <v>9732</v>
      </c>
      <c r="K1851" t="s">
        <v>8313</v>
      </c>
      <c r="L1851" t="s">
        <v>8315</v>
      </c>
      <c r="M1851" t="s">
        <v>3429</v>
      </c>
      <c r="N1851" t="s">
        <v>321</v>
      </c>
    </row>
    <row r="1852" spans="1:14" x14ac:dyDescent="0.25">
      <c r="A1852">
        <v>266018983</v>
      </c>
      <c r="B1852" t="s">
        <v>3421</v>
      </c>
      <c r="C1852" t="s">
        <v>3422</v>
      </c>
      <c r="D1852">
        <v>26601001</v>
      </c>
      <c r="E1852">
        <v>1020201997430</v>
      </c>
      <c r="F1852" t="s">
        <v>8214</v>
      </c>
      <c r="G1852">
        <v>0</v>
      </c>
      <c r="H1852" t="s">
        <v>11635</v>
      </c>
      <c r="I1852" t="s">
        <v>8732</v>
      </c>
      <c r="J1852" t="s">
        <v>11636</v>
      </c>
      <c r="K1852" t="s">
        <v>8313</v>
      </c>
      <c r="L1852" t="s">
        <v>8315</v>
      </c>
      <c r="M1852" t="s">
        <v>3423</v>
      </c>
      <c r="N1852" t="s">
        <v>414</v>
      </c>
    </row>
    <row r="1853" spans="1:14" x14ac:dyDescent="0.25">
      <c r="A1853">
        <v>266018990</v>
      </c>
      <c r="B1853" t="s">
        <v>3522</v>
      </c>
      <c r="C1853" t="s">
        <v>3523</v>
      </c>
      <c r="D1853">
        <v>26601001</v>
      </c>
      <c r="E1853">
        <v>1020202000026</v>
      </c>
      <c r="F1853" t="s">
        <v>8214</v>
      </c>
      <c r="G1853">
        <v>0</v>
      </c>
      <c r="H1853" t="s">
        <v>11637</v>
      </c>
      <c r="I1853" t="s">
        <v>8687</v>
      </c>
      <c r="J1853" t="s">
        <v>11633</v>
      </c>
      <c r="K1853" t="s">
        <v>8313</v>
      </c>
      <c r="L1853" t="s">
        <v>8315</v>
      </c>
      <c r="M1853" t="s">
        <v>3524</v>
      </c>
      <c r="N1853" t="s">
        <v>414</v>
      </c>
    </row>
    <row r="1854" spans="1:14" x14ac:dyDescent="0.25">
      <c r="A1854">
        <v>266019017</v>
      </c>
      <c r="B1854" t="s">
        <v>3367</v>
      </c>
      <c r="C1854" t="s">
        <v>3368</v>
      </c>
      <c r="D1854">
        <v>26601001</v>
      </c>
      <c r="E1854">
        <v>1020201997364</v>
      </c>
      <c r="F1854" t="s">
        <v>8214</v>
      </c>
      <c r="G1854">
        <v>0</v>
      </c>
      <c r="H1854" t="s">
        <v>11638</v>
      </c>
      <c r="I1854" t="s">
        <v>11639</v>
      </c>
      <c r="J1854" t="s">
        <v>11636</v>
      </c>
      <c r="K1854" t="s">
        <v>8313</v>
      </c>
      <c r="L1854" t="s">
        <v>8315</v>
      </c>
      <c r="M1854" t="s">
        <v>3369</v>
      </c>
      <c r="N1854" t="s">
        <v>414</v>
      </c>
    </row>
    <row r="1855" spans="1:14" x14ac:dyDescent="0.25">
      <c r="A1855">
        <v>266019049</v>
      </c>
      <c r="B1855" t="s">
        <v>3460</v>
      </c>
      <c r="C1855" t="s">
        <v>3461</v>
      </c>
      <c r="D1855">
        <v>26601001</v>
      </c>
      <c r="E1855">
        <v>1020201997474</v>
      </c>
      <c r="F1855" t="s">
        <v>8214</v>
      </c>
      <c r="G1855">
        <v>0</v>
      </c>
      <c r="H1855" t="s">
        <v>11640</v>
      </c>
      <c r="I1855" t="s">
        <v>8732</v>
      </c>
      <c r="J1855" t="s">
        <v>11277</v>
      </c>
      <c r="K1855" t="s">
        <v>8313</v>
      </c>
      <c r="L1855" t="s">
        <v>8315</v>
      </c>
      <c r="M1855" t="s">
        <v>3462</v>
      </c>
      <c r="N1855" t="s">
        <v>414</v>
      </c>
    </row>
    <row r="1856" spans="1:14" x14ac:dyDescent="0.25">
      <c r="A1856">
        <v>266019056</v>
      </c>
      <c r="B1856" t="s">
        <v>3394</v>
      </c>
      <c r="C1856" t="s">
        <v>3395</v>
      </c>
      <c r="D1856">
        <v>26601001</v>
      </c>
      <c r="E1856">
        <v>1020201997122</v>
      </c>
      <c r="F1856" t="s">
        <v>8214</v>
      </c>
      <c r="G1856">
        <v>0</v>
      </c>
      <c r="H1856" t="s">
        <v>11641</v>
      </c>
      <c r="I1856" t="s">
        <v>10001</v>
      </c>
      <c r="J1856" t="s">
        <v>11277</v>
      </c>
      <c r="K1856" t="s">
        <v>8313</v>
      </c>
      <c r="L1856" t="s">
        <v>8315</v>
      </c>
      <c r="M1856" t="s">
        <v>3396</v>
      </c>
      <c r="N1856" t="s">
        <v>414</v>
      </c>
    </row>
    <row r="1857" spans="1:14" x14ac:dyDescent="0.25">
      <c r="A1857">
        <v>266019070</v>
      </c>
      <c r="B1857" t="s">
        <v>3546</v>
      </c>
      <c r="C1857" t="s">
        <v>3547</v>
      </c>
      <c r="D1857">
        <v>26601001</v>
      </c>
      <c r="E1857">
        <v>1020201997320</v>
      </c>
      <c r="F1857" t="s">
        <v>8214</v>
      </c>
      <c r="G1857">
        <v>0</v>
      </c>
      <c r="H1857" t="s">
        <v>11642</v>
      </c>
      <c r="I1857" t="s">
        <v>9293</v>
      </c>
      <c r="J1857" t="s">
        <v>11643</v>
      </c>
      <c r="K1857" t="s">
        <v>8313</v>
      </c>
      <c r="L1857" t="s">
        <v>8315</v>
      </c>
      <c r="M1857" t="s">
        <v>3548</v>
      </c>
      <c r="N1857" t="s">
        <v>414</v>
      </c>
    </row>
    <row r="1858" spans="1:14" x14ac:dyDescent="0.25">
      <c r="A1858">
        <v>266019105</v>
      </c>
      <c r="B1858" t="s">
        <v>3531</v>
      </c>
      <c r="C1858" t="s">
        <v>3532</v>
      </c>
      <c r="D1858">
        <v>26601001</v>
      </c>
      <c r="E1858">
        <v>1020201997518</v>
      </c>
      <c r="F1858" t="s">
        <v>8214</v>
      </c>
      <c r="G1858">
        <v>0</v>
      </c>
      <c r="H1858" t="s">
        <v>11644</v>
      </c>
      <c r="I1858" t="s">
        <v>8776</v>
      </c>
      <c r="J1858" t="s">
        <v>11643</v>
      </c>
      <c r="K1858" t="s">
        <v>8313</v>
      </c>
      <c r="L1858" t="s">
        <v>8315</v>
      </c>
      <c r="M1858" t="s">
        <v>3533</v>
      </c>
      <c r="N1858" t="s">
        <v>414</v>
      </c>
    </row>
    <row r="1859" spans="1:14" x14ac:dyDescent="0.25">
      <c r="A1859">
        <v>266019137</v>
      </c>
      <c r="B1859" t="s">
        <v>3519</v>
      </c>
      <c r="C1859" t="s">
        <v>3520</v>
      </c>
      <c r="D1859">
        <v>26601001</v>
      </c>
      <c r="E1859">
        <v>1020201997309</v>
      </c>
      <c r="F1859" t="s">
        <v>8214</v>
      </c>
      <c r="G1859">
        <v>0</v>
      </c>
      <c r="H1859" t="s">
        <v>11645</v>
      </c>
      <c r="I1859" t="s">
        <v>8615</v>
      </c>
      <c r="J1859" t="s">
        <v>9593</v>
      </c>
      <c r="K1859" t="s">
        <v>8313</v>
      </c>
      <c r="L1859" t="s">
        <v>8315</v>
      </c>
      <c r="M1859" t="s">
        <v>3521</v>
      </c>
      <c r="N1859" t="s">
        <v>321</v>
      </c>
    </row>
    <row r="1860" spans="1:14" x14ac:dyDescent="0.25">
      <c r="A1860">
        <v>266019151</v>
      </c>
      <c r="B1860" t="s">
        <v>3543</v>
      </c>
      <c r="C1860" t="s">
        <v>3544</v>
      </c>
      <c r="D1860">
        <v>26601001</v>
      </c>
      <c r="E1860">
        <v>1020201997925</v>
      </c>
      <c r="F1860" t="s">
        <v>8214</v>
      </c>
      <c r="G1860">
        <v>0</v>
      </c>
      <c r="H1860" t="s">
        <v>11646</v>
      </c>
      <c r="I1860" t="s">
        <v>8917</v>
      </c>
      <c r="J1860" t="s">
        <v>11643</v>
      </c>
      <c r="K1860" t="s">
        <v>8313</v>
      </c>
      <c r="L1860" t="s">
        <v>8315</v>
      </c>
      <c r="M1860" t="s">
        <v>3545</v>
      </c>
      <c r="N1860" t="s">
        <v>321</v>
      </c>
    </row>
    <row r="1861" spans="1:14" x14ac:dyDescent="0.25">
      <c r="A1861">
        <v>266019169</v>
      </c>
      <c r="B1861" t="s">
        <v>3528</v>
      </c>
      <c r="C1861" t="s">
        <v>3529</v>
      </c>
      <c r="D1861">
        <v>26601001</v>
      </c>
      <c r="E1861">
        <v>1020201998200</v>
      </c>
      <c r="F1861" t="s">
        <v>8214</v>
      </c>
      <c r="G1861">
        <v>0</v>
      </c>
      <c r="H1861" t="s">
        <v>11647</v>
      </c>
      <c r="I1861" t="s">
        <v>11648</v>
      </c>
      <c r="J1861" t="s">
        <v>10713</v>
      </c>
      <c r="K1861" t="s">
        <v>8313</v>
      </c>
      <c r="L1861" t="s">
        <v>8315</v>
      </c>
      <c r="M1861" t="s">
        <v>3530</v>
      </c>
      <c r="N1861" t="s">
        <v>321</v>
      </c>
    </row>
    <row r="1862" spans="1:14" x14ac:dyDescent="0.25">
      <c r="A1862">
        <v>266019200</v>
      </c>
      <c r="B1862" t="s">
        <v>3488</v>
      </c>
      <c r="C1862" t="s">
        <v>3489</v>
      </c>
      <c r="D1862">
        <v>26601001</v>
      </c>
      <c r="E1862">
        <v>1020201999212</v>
      </c>
      <c r="F1862" t="s">
        <v>8214</v>
      </c>
      <c r="G1862">
        <v>0</v>
      </c>
      <c r="H1862" t="s">
        <v>11649</v>
      </c>
      <c r="I1862" t="s">
        <v>10850</v>
      </c>
      <c r="J1862" t="s">
        <v>9565</v>
      </c>
      <c r="K1862" t="s">
        <v>8313</v>
      </c>
      <c r="L1862" t="s">
        <v>8315</v>
      </c>
      <c r="M1862" t="s">
        <v>3490</v>
      </c>
      <c r="N1862" t="s">
        <v>414</v>
      </c>
    </row>
    <row r="1863" spans="1:14" x14ac:dyDescent="0.25">
      <c r="A1863">
        <v>266019225</v>
      </c>
      <c r="B1863" t="s">
        <v>3415</v>
      </c>
      <c r="C1863" t="s">
        <v>3416</v>
      </c>
      <c r="D1863">
        <v>26601001</v>
      </c>
      <c r="E1863">
        <v>1020201999465</v>
      </c>
      <c r="F1863" t="s">
        <v>8214</v>
      </c>
      <c r="G1863">
        <v>0</v>
      </c>
      <c r="H1863" t="s">
        <v>11650</v>
      </c>
      <c r="I1863" t="s">
        <v>9042</v>
      </c>
      <c r="J1863" t="s">
        <v>11651</v>
      </c>
      <c r="K1863" t="s">
        <v>8313</v>
      </c>
      <c r="L1863" t="s">
        <v>8315</v>
      </c>
      <c r="M1863" t="s">
        <v>3417</v>
      </c>
      <c r="N1863" t="s">
        <v>566</v>
      </c>
    </row>
    <row r="1864" spans="1:14" x14ac:dyDescent="0.25">
      <c r="A1864">
        <v>266019240</v>
      </c>
      <c r="B1864" t="s">
        <v>3463</v>
      </c>
      <c r="C1864" t="s">
        <v>3464</v>
      </c>
      <c r="D1864">
        <v>26601001</v>
      </c>
      <c r="E1864">
        <v>1020201997760</v>
      </c>
      <c r="F1864" t="s">
        <v>8214</v>
      </c>
      <c r="G1864">
        <v>0</v>
      </c>
      <c r="H1864" t="s">
        <v>11622</v>
      </c>
      <c r="I1864" t="s">
        <v>11652</v>
      </c>
      <c r="J1864" t="s">
        <v>10988</v>
      </c>
      <c r="K1864" t="s">
        <v>8313</v>
      </c>
      <c r="L1864" t="s">
        <v>8315</v>
      </c>
      <c r="M1864" t="s">
        <v>3465</v>
      </c>
      <c r="N1864" t="s">
        <v>321</v>
      </c>
    </row>
    <row r="1865" spans="1:14" x14ac:dyDescent="0.25">
      <c r="A1865">
        <v>266019360</v>
      </c>
      <c r="B1865" t="s">
        <v>3494</v>
      </c>
      <c r="C1865" t="s">
        <v>3495</v>
      </c>
      <c r="D1865">
        <v>26601001</v>
      </c>
      <c r="E1865">
        <v>1020201996396</v>
      </c>
      <c r="F1865" t="s">
        <v>8214</v>
      </c>
      <c r="G1865">
        <v>0</v>
      </c>
      <c r="H1865" t="s">
        <v>11653</v>
      </c>
      <c r="I1865" t="s">
        <v>10099</v>
      </c>
      <c r="J1865" t="s">
        <v>11654</v>
      </c>
      <c r="K1865" t="s">
        <v>8313</v>
      </c>
      <c r="L1865" t="s">
        <v>8315</v>
      </c>
      <c r="M1865" t="s">
        <v>3496</v>
      </c>
      <c r="N1865" t="s">
        <v>414</v>
      </c>
    </row>
    <row r="1866" spans="1:14" x14ac:dyDescent="0.25">
      <c r="A1866">
        <v>266019426</v>
      </c>
      <c r="B1866" t="s">
        <v>3491</v>
      </c>
      <c r="C1866" t="s">
        <v>3492</v>
      </c>
      <c r="D1866">
        <v>26601001</v>
      </c>
      <c r="E1866">
        <v>1020201998398</v>
      </c>
      <c r="F1866" t="s">
        <v>8214</v>
      </c>
      <c r="G1866">
        <v>0</v>
      </c>
      <c r="H1866" t="s">
        <v>11655</v>
      </c>
      <c r="I1866" t="s">
        <v>9928</v>
      </c>
      <c r="J1866" t="s">
        <v>10189</v>
      </c>
      <c r="K1866" t="s">
        <v>8313</v>
      </c>
      <c r="L1866" t="s">
        <v>8315</v>
      </c>
      <c r="M1866" t="s">
        <v>3493</v>
      </c>
      <c r="N1866" t="s">
        <v>321</v>
      </c>
    </row>
    <row r="1867" spans="1:14" x14ac:dyDescent="0.25">
      <c r="A1867">
        <v>266019433</v>
      </c>
      <c r="B1867" t="s">
        <v>3355</v>
      </c>
      <c r="C1867" t="s">
        <v>3356</v>
      </c>
      <c r="D1867">
        <v>26601001</v>
      </c>
      <c r="E1867">
        <v>1020201996154</v>
      </c>
      <c r="F1867" t="s">
        <v>8214</v>
      </c>
      <c r="G1867">
        <v>0</v>
      </c>
      <c r="H1867" t="s">
        <v>11656</v>
      </c>
      <c r="I1867" t="s">
        <v>8515</v>
      </c>
      <c r="J1867" t="s">
        <v>8582</v>
      </c>
      <c r="K1867" t="s">
        <v>8313</v>
      </c>
      <c r="L1867" t="s">
        <v>8315</v>
      </c>
      <c r="M1867" t="s">
        <v>3357</v>
      </c>
      <c r="N1867" t="s">
        <v>321</v>
      </c>
    </row>
    <row r="1868" spans="1:14" x14ac:dyDescent="0.25">
      <c r="A1868">
        <v>266020862</v>
      </c>
      <c r="B1868" t="s">
        <v>3397</v>
      </c>
      <c r="C1868" t="s">
        <v>3398</v>
      </c>
      <c r="D1868">
        <v>26601001</v>
      </c>
      <c r="E1868">
        <v>1020201997540</v>
      </c>
      <c r="F1868" t="s">
        <v>8214</v>
      </c>
      <c r="G1868">
        <v>0</v>
      </c>
      <c r="H1868" t="s">
        <v>11657</v>
      </c>
      <c r="I1868" t="s">
        <v>9525</v>
      </c>
      <c r="J1868" t="s">
        <v>11658</v>
      </c>
      <c r="K1868" t="s">
        <v>8313</v>
      </c>
      <c r="L1868" t="s">
        <v>8315</v>
      </c>
      <c r="M1868" t="s">
        <v>3399</v>
      </c>
      <c r="N1868" t="s">
        <v>414</v>
      </c>
    </row>
    <row r="1869" spans="1:14" x14ac:dyDescent="0.25">
      <c r="A1869">
        <v>266021087</v>
      </c>
      <c r="B1869" t="s">
        <v>3540</v>
      </c>
      <c r="C1869" t="s">
        <v>3541</v>
      </c>
      <c r="D1869">
        <v>26601001</v>
      </c>
      <c r="E1869">
        <v>1020201992777</v>
      </c>
      <c r="F1869" t="s">
        <v>8214</v>
      </c>
      <c r="G1869">
        <v>0</v>
      </c>
      <c r="H1869" t="s">
        <v>11659</v>
      </c>
      <c r="I1869" t="s">
        <v>10850</v>
      </c>
      <c r="J1869" t="s">
        <v>11660</v>
      </c>
      <c r="K1869" t="s">
        <v>8313</v>
      </c>
      <c r="L1869" t="s">
        <v>8315</v>
      </c>
      <c r="M1869" t="s">
        <v>3542</v>
      </c>
      <c r="N1869" t="s">
        <v>414</v>
      </c>
    </row>
    <row r="1870" spans="1:14" x14ac:dyDescent="0.25">
      <c r="A1870">
        <v>266021094</v>
      </c>
      <c r="B1870" t="s">
        <v>11661</v>
      </c>
      <c r="C1870" t="s">
        <v>11662</v>
      </c>
      <c r="D1870">
        <v>26601001</v>
      </c>
      <c r="E1870">
        <v>1020201992766</v>
      </c>
      <c r="F1870" t="s">
        <v>8214</v>
      </c>
      <c r="G1870">
        <v>0</v>
      </c>
      <c r="H1870" t="s">
        <v>11663</v>
      </c>
      <c r="I1870" t="s">
        <v>8650</v>
      </c>
      <c r="J1870" t="s">
        <v>11660</v>
      </c>
      <c r="K1870" t="s">
        <v>8313</v>
      </c>
      <c r="L1870" t="s">
        <v>8315</v>
      </c>
      <c r="M1870" t="s">
        <v>3497</v>
      </c>
      <c r="N1870" t="s">
        <v>414</v>
      </c>
    </row>
    <row r="1871" spans="1:14" x14ac:dyDescent="0.25">
      <c r="A1871">
        <v>266021111</v>
      </c>
      <c r="B1871" t="s">
        <v>3479</v>
      </c>
      <c r="C1871" t="s">
        <v>3480</v>
      </c>
      <c r="D1871">
        <v>26601001</v>
      </c>
      <c r="E1871">
        <v>1020201992865</v>
      </c>
      <c r="F1871" t="s">
        <v>8214</v>
      </c>
      <c r="G1871">
        <v>0</v>
      </c>
      <c r="H1871" t="s">
        <v>11664</v>
      </c>
      <c r="I1871" t="s">
        <v>8754</v>
      </c>
      <c r="J1871" t="s">
        <v>11665</v>
      </c>
      <c r="K1871" t="s">
        <v>8313</v>
      </c>
      <c r="L1871" t="s">
        <v>8315</v>
      </c>
      <c r="M1871" t="s">
        <v>3481</v>
      </c>
      <c r="N1871" t="s">
        <v>414</v>
      </c>
    </row>
    <row r="1872" spans="1:14" x14ac:dyDescent="0.25">
      <c r="A1872">
        <v>266021143</v>
      </c>
      <c r="B1872" t="s">
        <v>3498</v>
      </c>
      <c r="C1872" t="s">
        <v>3499</v>
      </c>
      <c r="D1872">
        <v>26601001</v>
      </c>
      <c r="E1872">
        <v>1020201992909</v>
      </c>
      <c r="F1872" t="s">
        <v>8214</v>
      </c>
      <c r="G1872">
        <v>0</v>
      </c>
      <c r="H1872" t="s">
        <v>11666</v>
      </c>
      <c r="I1872" t="s">
        <v>11667</v>
      </c>
      <c r="J1872" t="s">
        <v>11668</v>
      </c>
      <c r="K1872" t="s">
        <v>8313</v>
      </c>
      <c r="L1872" t="s">
        <v>8315</v>
      </c>
      <c r="M1872" t="s">
        <v>3500</v>
      </c>
      <c r="N1872" t="s">
        <v>414</v>
      </c>
    </row>
    <row r="1873" spans="1:14" x14ac:dyDescent="0.25">
      <c r="A1873">
        <v>266021150</v>
      </c>
      <c r="B1873" t="s">
        <v>3485</v>
      </c>
      <c r="C1873" t="s">
        <v>3486</v>
      </c>
      <c r="D1873">
        <v>26601001</v>
      </c>
      <c r="E1873">
        <v>1020201992953</v>
      </c>
      <c r="F1873" t="s">
        <v>8214</v>
      </c>
      <c r="G1873">
        <v>0</v>
      </c>
      <c r="H1873" t="s">
        <v>11669</v>
      </c>
      <c r="I1873" t="s">
        <v>8575</v>
      </c>
      <c r="J1873" t="s">
        <v>11670</v>
      </c>
      <c r="K1873" t="s">
        <v>8313</v>
      </c>
      <c r="L1873" t="s">
        <v>8315</v>
      </c>
      <c r="M1873" t="s">
        <v>3487</v>
      </c>
      <c r="N1873" t="s">
        <v>414</v>
      </c>
    </row>
    <row r="1874" spans="1:14" x14ac:dyDescent="0.25">
      <c r="A1874">
        <v>266021168</v>
      </c>
      <c r="B1874" t="s">
        <v>3513</v>
      </c>
      <c r="C1874" t="s">
        <v>3514</v>
      </c>
      <c r="D1874">
        <v>26601001</v>
      </c>
      <c r="E1874">
        <v>1020201992975</v>
      </c>
      <c r="F1874" t="s">
        <v>8214</v>
      </c>
      <c r="G1874">
        <v>0</v>
      </c>
      <c r="H1874" t="s">
        <v>11671</v>
      </c>
      <c r="I1874" t="s">
        <v>11394</v>
      </c>
      <c r="J1874" t="s">
        <v>11672</v>
      </c>
      <c r="K1874" t="s">
        <v>8313</v>
      </c>
      <c r="L1874" t="s">
        <v>8315</v>
      </c>
      <c r="M1874" t="s">
        <v>3515</v>
      </c>
      <c r="N1874" t="s">
        <v>414</v>
      </c>
    </row>
    <row r="1875" spans="1:14" x14ac:dyDescent="0.25">
      <c r="A1875">
        <v>266021337</v>
      </c>
      <c r="B1875" t="s">
        <v>3473</v>
      </c>
      <c r="C1875" t="s">
        <v>3474</v>
      </c>
      <c r="D1875">
        <v>26601001</v>
      </c>
      <c r="E1875">
        <v>1020201994207</v>
      </c>
      <c r="F1875" t="s">
        <v>8214</v>
      </c>
      <c r="G1875">
        <v>0</v>
      </c>
      <c r="H1875" t="s">
        <v>11673</v>
      </c>
      <c r="I1875" t="s">
        <v>8555</v>
      </c>
      <c r="J1875" t="s">
        <v>11674</v>
      </c>
      <c r="K1875" t="s">
        <v>8313</v>
      </c>
      <c r="L1875" t="s">
        <v>8315</v>
      </c>
      <c r="M1875" t="s">
        <v>3475</v>
      </c>
      <c r="N1875" t="s">
        <v>414</v>
      </c>
    </row>
    <row r="1876" spans="1:14" x14ac:dyDescent="0.25">
      <c r="A1876">
        <v>266022732</v>
      </c>
      <c r="B1876" t="s">
        <v>3516</v>
      </c>
      <c r="C1876" t="s">
        <v>3517</v>
      </c>
      <c r="D1876">
        <v>26601001</v>
      </c>
      <c r="E1876">
        <v>1030203386289</v>
      </c>
      <c r="F1876" t="s">
        <v>8214</v>
      </c>
      <c r="G1876">
        <v>0</v>
      </c>
      <c r="H1876" t="s">
        <v>11675</v>
      </c>
      <c r="I1876" t="s">
        <v>8384</v>
      </c>
      <c r="J1876" t="s">
        <v>11676</v>
      </c>
      <c r="K1876" t="s">
        <v>8313</v>
      </c>
      <c r="L1876" t="s">
        <v>8315</v>
      </c>
      <c r="M1876" t="s">
        <v>3518</v>
      </c>
      <c r="N1876" t="s">
        <v>414</v>
      </c>
    </row>
    <row r="1877" spans="1:14" x14ac:dyDescent="0.25">
      <c r="A1877">
        <v>266023038</v>
      </c>
      <c r="B1877" t="s">
        <v>3361</v>
      </c>
      <c r="C1877" t="s">
        <v>3362</v>
      </c>
      <c r="D1877">
        <v>26601001</v>
      </c>
      <c r="E1877">
        <v>1040203378973</v>
      </c>
      <c r="F1877" t="s">
        <v>8214</v>
      </c>
      <c r="G1877">
        <v>0</v>
      </c>
      <c r="H1877" t="s">
        <v>11677</v>
      </c>
      <c r="I1877" t="s">
        <v>9208</v>
      </c>
      <c r="J1877" t="s">
        <v>11678</v>
      </c>
      <c r="K1877" t="s">
        <v>8313</v>
      </c>
      <c r="L1877" t="s">
        <v>8315</v>
      </c>
      <c r="M1877" t="s">
        <v>3363</v>
      </c>
      <c r="N1877" t="s">
        <v>321</v>
      </c>
    </row>
    <row r="1878" spans="1:14" x14ac:dyDescent="0.25">
      <c r="A1878">
        <v>266028685</v>
      </c>
      <c r="B1878" t="s">
        <v>3476</v>
      </c>
      <c r="C1878" t="s">
        <v>3477</v>
      </c>
      <c r="D1878">
        <v>26601001</v>
      </c>
      <c r="E1878">
        <v>1070266000397</v>
      </c>
      <c r="F1878" t="s">
        <v>8214</v>
      </c>
      <c r="G1878">
        <v>0</v>
      </c>
      <c r="H1878" t="s">
        <v>11679</v>
      </c>
      <c r="I1878" t="s">
        <v>8619</v>
      </c>
      <c r="J1878" t="s">
        <v>11680</v>
      </c>
      <c r="K1878" t="s">
        <v>8313</v>
      </c>
      <c r="L1878" t="s">
        <v>8315</v>
      </c>
      <c r="M1878" t="s">
        <v>3478</v>
      </c>
      <c r="N1878" t="s">
        <v>414</v>
      </c>
    </row>
    <row r="1879" spans="1:14" x14ac:dyDescent="0.25">
      <c r="A1879">
        <v>266028692</v>
      </c>
      <c r="B1879" t="s">
        <v>3507</v>
      </c>
      <c r="C1879" t="s">
        <v>3508</v>
      </c>
      <c r="D1879">
        <v>26601001</v>
      </c>
      <c r="E1879">
        <v>1070266000386</v>
      </c>
      <c r="F1879" t="s">
        <v>8214</v>
      </c>
      <c r="G1879">
        <v>0</v>
      </c>
      <c r="H1879" t="s">
        <v>11681</v>
      </c>
      <c r="I1879" t="s">
        <v>9121</v>
      </c>
      <c r="J1879" t="s">
        <v>11680</v>
      </c>
      <c r="K1879" t="s">
        <v>8313</v>
      </c>
      <c r="L1879" t="s">
        <v>8315</v>
      </c>
      <c r="M1879" t="s">
        <v>3509</v>
      </c>
      <c r="N1879" t="s">
        <v>414</v>
      </c>
    </row>
    <row r="1880" spans="1:14" x14ac:dyDescent="0.25">
      <c r="A1880">
        <v>266031254</v>
      </c>
      <c r="B1880" t="s">
        <v>3501</v>
      </c>
      <c r="C1880" t="s">
        <v>3502</v>
      </c>
      <c r="D1880">
        <v>26601001</v>
      </c>
      <c r="E1880">
        <v>1080266001397</v>
      </c>
      <c r="F1880" t="s">
        <v>8214</v>
      </c>
      <c r="G1880">
        <v>0</v>
      </c>
      <c r="H1880" t="s">
        <v>11682</v>
      </c>
      <c r="I1880" t="s">
        <v>11683</v>
      </c>
      <c r="J1880" t="s">
        <v>11684</v>
      </c>
      <c r="K1880" t="s">
        <v>8313</v>
      </c>
      <c r="L1880" t="s">
        <v>8315</v>
      </c>
      <c r="M1880" t="s">
        <v>3503</v>
      </c>
      <c r="N1880" t="s">
        <v>1121</v>
      </c>
    </row>
    <row r="1881" spans="1:14" x14ac:dyDescent="0.25">
      <c r="A1881">
        <v>266033276</v>
      </c>
      <c r="B1881" t="s">
        <v>3409</v>
      </c>
      <c r="C1881" t="s">
        <v>3410</v>
      </c>
      <c r="D1881">
        <v>26601001</v>
      </c>
      <c r="E1881">
        <v>1100266000218</v>
      </c>
      <c r="F1881" t="s">
        <v>8214</v>
      </c>
      <c r="G1881">
        <v>4</v>
      </c>
      <c r="H1881" t="s">
        <v>11685</v>
      </c>
      <c r="I1881" t="s">
        <v>8528</v>
      </c>
      <c r="J1881" t="s">
        <v>11686</v>
      </c>
      <c r="K1881" t="s">
        <v>8313</v>
      </c>
      <c r="L1881" t="s">
        <v>8315</v>
      </c>
      <c r="M1881" t="s">
        <v>3411</v>
      </c>
      <c r="N1881" t="s">
        <v>325</v>
      </c>
    </row>
    <row r="1882" spans="1:14" x14ac:dyDescent="0.25">
      <c r="A1882">
        <v>266033830</v>
      </c>
      <c r="B1882" t="s">
        <v>3470</v>
      </c>
      <c r="C1882" t="s">
        <v>3471</v>
      </c>
      <c r="D1882">
        <v>26601001</v>
      </c>
      <c r="E1882">
        <v>1100266000856</v>
      </c>
      <c r="F1882" t="s">
        <v>8214</v>
      </c>
      <c r="G1882">
        <v>0</v>
      </c>
      <c r="H1882" t="s">
        <v>11687</v>
      </c>
      <c r="I1882" t="s">
        <v>9219</v>
      </c>
      <c r="J1882" t="s">
        <v>11688</v>
      </c>
      <c r="K1882" t="s">
        <v>8313</v>
      </c>
      <c r="L1882" t="s">
        <v>8315</v>
      </c>
      <c r="M1882" t="s">
        <v>3472</v>
      </c>
      <c r="N1882" t="s">
        <v>321</v>
      </c>
    </row>
    <row r="1883" spans="1:14" x14ac:dyDescent="0.25">
      <c r="A1883">
        <v>266034745</v>
      </c>
      <c r="B1883" t="s">
        <v>3418</v>
      </c>
      <c r="C1883" t="s">
        <v>3419</v>
      </c>
      <c r="D1883">
        <v>26601001</v>
      </c>
      <c r="E1883">
        <v>1110266000591</v>
      </c>
      <c r="F1883" t="s">
        <v>8214</v>
      </c>
      <c r="G1883">
        <v>0</v>
      </c>
      <c r="H1883" t="s">
        <v>11689</v>
      </c>
      <c r="I1883" t="s">
        <v>9845</v>
      </c>
      <c r="J1883" t="s">
        <v>11690</v>
      </c>
      <c r="K1883" t="s">
        <v>8313</v>
      </c>
      <c r="L1883" t="s">
        <v>8315</v>
      </c>
      <c r="M1883" t="s">
        <v>3420</v>
      </c>
      <c r="N1883" t="s">
        <v>430</v>
      </c>
    </row>
    <row r="1884" spans="1:14" x14ac:dyDescent="0.25">
      <c r="A1884">
        <v>266037016</v>
      </c>
      <c r="B1884" t="s">
        <v>3403</v>
      </c>
      <c r="C1884" t="s">
        <v>3404</v>
      </c>
      <c r="D1884">
        <v>26601001</v>
      </c>
      <c r="E1884">
        <v>1150280001321</v>
      </c>
      <c r="F1884" t="s">
        <v>8214</v>
      </c>
      <c r="G1884">
        <v>0</v>
      </c>
      <c r="H1884" t="s">
        <v>11691</v>
      </c>
      <c r="I1884" t="s">
        <v>10093</v>
      </c>
      <c r="J1884" t="s">
        <v>11692</v>
      </c>
      <c r="K1884" t="s">
        <v>8313</v>
      </c>
      <c r="L1884" t="s">
        <v>8315</v>
      </c>
      <c r="M1884" t="s">
        <v>3405</v>
      </c>
      <c r="N1884" t="s">
        <v>414</v>
      </c>
    </row>
    <row r="1885" spans="1:14" x14ac:dyDescent="0.25">
      <c r="A1885">
        <v>266043468</v>
      </c>
      <c r="B1885" t="s">
        <v>3400</v>
      </c>
      <c r="C1885" t="s">
        <v>3401</v>
      </c>
      <c r="D1885">
        <v>26601001</v>
      </c>
      <c r="E1885">
        <v>1140280073383</v>
      </c>
      <c r="F1885" t="s">
        <v>8214</v>
      </c>
      <c r="G1885">
        <v>0</v>
      </c>
      <c r="H1885" t="s">
        <v>11693</v>
      </c>
      <c r="I1885" t="s">
        <v>9388</v>
      </c>
      <c r="J1885" t="s">
        <v>11694</v>
      </c>
      <c r="K1885" t="s">
        <v>8313</v>
      </c>
      <c r="L1885" t="s">
        <v>8315</v>
      </c>
      <c r="M1885" t="s">
        <v>3402</v>
      </c>
      <c r="N1885" t="s">
        <v>414</v>
      </c>
    </row>
    <row r="1886" spans="1:14" x14ac:dyDescent="0.25">
      <c r="A1886">
        <v>267002094</v>
      </c>
      <c r="B1886" t="s">
        <v>8060</v>
      </c>
      <c r="C1886" t="s">
        <v>8061</v>
      </c>
      <c r="D1886">
        <v>26701001</v>
      </c>
      <c r="E1886">
        <v>1020202035182</v>
      </c>
      <c r="F1886" t="s">
        <v>8214</v>
      </c>
      <c r="G1886">
        <v>0</v>
      </c>
      <c r="H1886" t="s">
        <v>11695</v>
      </c>
      <c r="I1886" t="s">
        <v>8310</v>
      </c>
      <c r="J1886" t="s">
        <v>10967</v>
      </c>
      <c r="K1886" t="s">
        <v>8313</v>
      </c>
      <c r="L1886" t="s">
        <v>8315</v>
      </c>
      <c r="M1886" t="s">
        <v>8062</v>
      </c>
      <c r="N1886" t="s">
        <v>321</v>
      </c>
    </row>
    <row r="1887" spans="1:14" x14ac:dyDescent="0.25">
      <c r="A1887">
        <v>267002111</v>
      </c>
      <c r="B1887" t="s">
        <v>8063</v>
      </c>
      <c r="C1887" t="s">
        <v>8064</v>
      </c>
      <c r="D1887">
        <v>26701001</v>
      </c>
      <c r="E1887">
        <v>1020202034643</v>
      </c>
      <c r="F1887" t="s">
        <v>8214</v>
      </c>
      <c r="G1887">
        <v>0</v>
      </c>
      <c r="H1887" t="s">
        <v>11696</v>
      </c>
      <c r="I1887" t="s">
        <v>9702</v>
      </c>
      <c r="J1887" t="s">
        <v>11470</v>
      </c>
      <c r="K1887" t="s">
        <v>8313</v>
      </c>
      <c r="L1887" t="s">
        <v>8315</v>
      </c>
      <c r="M1887" t="s">
        <v>8065</v>
      </c>
      <c r="N1887" t="s">
        <v>321</v>
      </c>
    </row>
    <row r="1888" spans="1:14" x14ac:dyDescent="0.25">
      <c r="A1888">
        <v>267002383</v>
      </c>
      <c r="B1888" t="s">
        <v>11697</v>
      </c>
      <c r="C1888" t="s">
        <v>8152</v>
      </c>
      <c r="D1888">
        <v>26701001</v>
      </c>
      <c r="E1888">
        <v>1020202033257</v>
      </c>
      <c r="F1888" t="s">
        <v>8214</v>
      </c>
      <c r="G1888">
        <v>0</v>
      </c>
      <c r="H1888" t="s">
        <v>11698</v>
      </c>
      <c r="I1888" t="s">
        <v>9702</v>
      </c>
      <c r="J1888" t="s">
        <v>11699</v>
      </c>
      <c r="K1888" t="s">
        <v>8313</v>
      </c>
      <c r="L1888" t="s">
        <v>8315</v>
      </c>
      <c r="M1888" t="s">
        <v>8153</v>
      </c>
      <c r="N1888" t="s">
        <v>2459</v>
      </c>
    </row>
    <row r="1889" spans="1:14" x14ac:dyDescent="0.25">
      <c r="A1889">
        <v>267002707</v>
      </c>
      <c r="B1889" t="s">
        <v>8066</v>
      </c>
      <c r="C1889" t="s">
        <v>8067</v>
      </c>
      <c r="D1889">
        <v>26701001</v>
      </c>
      <c r="E1889">
        <v>1030202119782</v>
      </c>
      <c r="F1889" t="s">
        <v>8214</v>
      </c>
      <c r="G1889">
        <v>0</v>
      </c>
      <c r="H1889" t="s">
        <v>11700</v>
      </c>
      <c r="I1889" t="s">
        <v>8310</v>
      </c>
      <c r="J1889" t="s">
        <v>11701</v>
      </c>
      <c r="K1889" t="s">
        <v>8313</v>
      </c>
      <c r="L1889" t="s">
        <v>8315</v>
      </c>
      <c r="M1889" t="s">
        <v>8068</v>
      </c>
      <c r="N1889" t="s">
        <v>321</v>
      </c>
    </row>
    <row r="1890" spans="1:14" x14ac:dyDescent="0.25">
      <c r="A1890">
        <v>267005419</v>
      </c>
      <c r="B1890" t="s">
        <v>3592</v>
      </c>
      <c r="C1890" t="s">
        <v>3593</v>
      </c>
      <c r="D1890">
        <v>26701001</v>
      </c>
      <c r="E1890">
        <v>1020202037800</v>
      </c>
      <c r="F1890" t="s">
        <v>8214</v>
      </c>
      <c r="G1890">
        <v>0</v>
      </c>
      <c r="H1890" t="s">
        <v>11702</v>
      </c>
      <c r="I1890" t="s">
        <v>11703</v>
      </c>
      <c r="J1890" t="s">
        <v>8903</v>
      </c>
      <c r="K1890" t="s">
        <v>11648</v>
      </c>
      <c r="L1890" t="s">
        <v>8416</v>
      </c>
      <c r="M1890" t="s">
        <v>3594</v>
      </c>
      <c r="N1890" t="s">
        <v>325</v>
      </c>
    </row>
    <row r="1891" spans="1:14" x14ac:dyDescent="0.25">
      <c r="A1891">
        <v>267006910</v>
      </c>
      <c r="B1891" t="s">
        <v>3621</v>
      </c>
      <c r="C1891" t="s">
        <v>3622</v>
      </c>
      <c r="D1891">
        <v>26701001</v>
      </c>
      <c r="E1891">
        <v>1030202118275</v>
      </c>
      <c r="F1891" t="s">
        <v>8214</v>
      </c>
      <c r="G1891">
        <v>1</v>
      </c>
      <c r="H1891" t="s">
        <v>11704</v>
      </c>
      <c r="I1891" t="s">
        <v>9702</v>
      </c>
      <c r="J1891" t="s">
        <v>11705</v>
      </c>
      <c r="K1891" t="s">
        <v>8313</v>
      </c>
      <c r="L1891" t="s">
        <v>8315</v>
      </c>
      <c r="M1891" t="s">
        <v>3623</v>
      </c>
      <c r="N1891" t="s">
        <v>321</v>
      </c>
    </row>
    <row r="1892" spans="1:14" x14ac:dyDescent="0.25">
      <c r="A1892">
        <v>267006927</v>
      </c>
      <c r="B1892" t="s">
        <v>3604</v>
      </c>
      <c r="C1892" t="s">
        <v>3605</v>
      </c>
      <c r="D1892">
        <v>26701001</v>
      </c>
      <c r="E1892">
        <v>1020202036920</v>
      </c>
      <c r="F1892" t="s">
        <v>8214</v>
      </c>
      <c r="G1892">
        <v>0</v>
      </c>
      <c r="H1892" t="s">
        <v>11706</v>
      </c>
      <c r="I1892" t="s">
        <v>8324</v>
      </c>
      <c r="J1892" t="s">
        <v>11707</v>
      </c>
      <c r="K1892" t="s">
        <v>8313</v>
      </c>
      <c r="L1892" t="s">
        <v>8315</v>
      </c>
      <c r="M1892" t="s">
        <v>3606</v>
      </c>
      <c r="N1892" t="s">
        <v>414</v>
      </c>
    </row>
    <row r="1893" spans="1:14" x14ac:dyDescent="0.25">
      <c r="A1893">
        <v>267006966</v>
      </c>
      <c r="B1893" t="s">
        <v>3633</v>
      </c>
      <c r="C1893" t="s">
        <v>3634</v>
      </c>
      <c r="D1893">
        <v>26701001</v>
      </c>
      <c r="E1893">
        <v>1020202037680</v>
      </c>
      <c r="F1893" t="s">
        <v>8214</v>
      </c>
      <c r="G1893">
        <v>0</v>
      </c>
      <c r="H1893" t="s">
        <v>11708</v>
      </c>
      <c r="I1893" t="s">
        <v>8324</v>
      </c>
      <c r="J1893" t="s">
        <v>11705</v>
      </c>
      <c r="K1893" t="s">
        <v>8313</v>
      </c>
      <c r="L1893" t="s">
        <v>8315</v>
      </c>
      <c r="M1893" t="s">
        <v>3635</v>
      </c>
      <c r="N1893" t="s">
        <v>414</v>
      </c>
    </row>
    <row r="1894" spans="1:14" x14ac:dyDescent="0.25">
      <c r="A1894">
        <v>267007007</v>
      </c>
      <c r="B1894" t="s">
        <v>3585</v>
      </c>
      <c r="C1894" t="s">
        <v>3586</v>
      </c>
      <c r="D1894">
        <v>26701001</v>
      </c>
      <c r="E1894">
        <v>1020202038823</v>
      </c>
      <c r="F1894" t="s">
        <v>8214</v>
      </c>
      <c r="G1894">
        <v>0</v>
      </c>
      <c r="H1894" t="s">
        <v>11709</v>
      </c>
      <c r="I1894" t="s">
        <v>8310</v>
      </c>
      <c r="J1894" t="s">
        <v>8811</v>
      </c>
      <c r="K1894" t="s">
        <v>8313</v>
      </c>
      <c r="L1894" t="s">
        <v>8315</v>
      </c>
      <c r="M1894" t="s">
        <v>11710</v>
      </c>
      <c r="N1894" t="s">
        <v>325</v>
      </c>
    </row>
    <row r="1895" spans="1:14" x14ac:dyDescent="0.25">
      <c r="A1895">
        <v>267007014</v>
      </c>
      <c r="B1895" t="s">
        <v>3590</v>
      </c>
      <c r="C1895" t="s">
        <v>1280</v>
      </c>
      <c r="D1895">
        <v>26701001</v>
      </c>
      <c r="E1895">
        <v>1020202036986</v>
      </c>
      <c r="F1895" t="s">
        <v>8214</v>
      </c>
      <c r="G1895">
        <v>0</v>
      </c>
      <c r="H1895" t="s">
        <v>11711</v>
      </c>
      <c r="I1895" t="s">
        <v>10963</v>
      </c>
      <c r="J1895" t="s">
        <v>9035</v>
      </c>
      <c r="K1895" t="s">
        <v>8313</v>
      </c>
      <c r="L1895" t="s">
        <v>8315</v>
      </c>
      <c r="M1895" t="s">
        <v>3591</v>
      </c>
      <c r="N1895" t="s">
        <v>321</v>
      </c>
    </row>
    <row r="1896" spans="1:14" x14ac:dyDescent="0.25">
      <c r="A1896">
        <v>267007021</v>
      </c>
      <c r="B1896" t="s">
        <v>3642</v>
      </c>
      <c r="C1896" t="s">
        <v>3643</v>
      </c>
      <c r="D1896">
        <v>26701001</v>
      </c>
      <c r="E1896">
        <v>1020202037240</v>
      </c>
      <c r="F1896" t="s">
        <v>8214</v>
      </c>
      <c r="G1896">
        <v>0</v>
      </c>
      <c r="H1896" t="s">
        <v>11712</v>
      </c>
      <c r="I1896" t="s">
        <v>9040</v>
      </c>
      <c r="J1896" t="s">
        <v>11705</v>
      </c>
      <c r="K1896" t="s">
        <v>8313</v>
      </c>
      <c r="L1896" t="s">
        <v>8315</v>
      </c>
      <c r="M1896" t="s">
        <v>3644</v>
      </c>
      <c r="N1896" t="s">
        <v>549</v>
      </c>
    </row>
    <row r="1897" spans="1:14" x14ac:dyDescent="0.25">
      <c r="A1897">
        <v>267007078</v>
      </c>
      <c r="B1897" t="s">
        <v>3645</v>
      </c>
      <c r="C1897" t="s">
        <v>3646</v>
      </c>
      <c r="D1897">
        <v>26701001</v>
      </c>
      <c r="E1897">
        <v>1020202037206</v>
      </c>
      <c r="F1897" t="s">
        <v>8214</v>
      </c>
      <c r="G1897">
        <v>0</v>
      </c>
      <c r="H1897" t="s">
        <v>11713</v>
      </c>
      <c r="I1897" t="s">
        <v>8310</v>
      </c>
      <c r="J1897" t="s">
        <v>11701</v>
      </c>
      <c r="K1897" t="s">
        <v>8313</v>
      </c>
      <c r="L1897" t="s">
        <v>8315</v>
      </c>
      <c r="M1897" t="s">
        <v>3647</v>
      </c>
      <c r="N1897" t="s">
        <v>549</v>
      </c>
    </row>
    <row r="1898" spans="1:14" x14ac:dyDescent="0.25">
      <c r="A1898">
        <v>267007134</v>
      </c>
      <c r="B1898" t="s">
        <v>3601</v>
      </c>
      <c r="C1898" t="s">
        <v>3602</v>
      </c>
      <c r="D1898">
        <v>26701001</v>
      </c>
      <c r="E1898">
        <v>1030202118319</v>
      </c>
      <c r="F1898" t="s">
        <v>8214</v>
      </c>
      <c r="G1898">
        <v>0</v>
      </c>
      <c r="H1898" t="s">
        <v>11714</v>
      </c>
      <c r="I1898" t="s">
        <v>8310</v>
      </c>
      <c r="J1898" t="s">
        <v>11520</v>
      </c>
      <c r="K1898" t="s">
        <v>8313</v>
      </c>
      <c r="L1898" t="s">
        <v>8315</v>
      </c>
      <c r="M1898" t="s">
        <v>3603</v>
      </c>
      <c r="N1898" t="s">
        <v>414</v>
      </c>
    </row>
    <row r="1899" spans="1:14" x14ac:dyDescent="0.25">
      <c r="A1899">
        <v>267007141</v>
      </c>
      <c r="B1899" t="s">
        <v>3618</v>
      </c>
      <c r="C1899" t="s">
        <v>3619</v>
      </c>
      <c r="D1899">
        <v>26701001</v>
      </c>
      <c r="E1899">
        <v>1020202037151</v>
      </c>
      <c r="F1899" t="s">
        <v>8214</v>
      </c>
      <c r="G1899">
        <v>0</v>
      </c>
      <c r="H1899" t="s">
        <v>11715</v>
      </c>
      <c r="I1899" t="s">
        <v>10963</v>
      </c>
      <c r="J1899" t="s">
        <v>11716</v>
      </c>
      <c r="K1899" t="s">
        <v>8313</v>
      </c>
      <c r="L1899" t="s">
        <v>8315</v>
      </c>
      <c r="M1899" t="s">
        <v>3620</v>
      </c>
      <c r="N1899" t="s">
        <v>321</v>
      </c>
    </row>
    <row r="1900" spans="1:14" x14ac:dyDescent="0.25">
      <c r="A1900">
        <v>267007180</v>
      </c>
      <c r="B1900" t="s">
        <v>3561</v>
      </c>
      <c r="C1900" t="s">
        <v>3562</v>
      </c>
      <c r="D1900">
        <v>26701001</v>
      </c>
      <c r="E1900">
        <v>1020202037107</v>
      </c>
      <c r="F1900" t="s">
        <v>8214</v>
      </c>
      <c r="G1900">
        <v>0</v>
      </c>
      <c r="H1900" t="s">
        <v>11717</v>
      </c>
      <c r="I1900" t="s">
        <v>8882</v>
      </c>
      <c r="J1900" t="s">
        <v>8637</v>
      </c>
      <c r="K1900" t="s">
        <v>8313</v>
      </c>
      <c r="L1900" t="s">
        <v>8315</v>
      </c>
      <c r="M1900" t="s">
        <v>3563</v>
      </c>
      <c r="N1900" t="s">
        <v>321</v>
      </c>
    </row>
    <row r="1901" spans="1:14" x14ac:dyDescent="0.25">
      <c r="A1901">
        <v>267007208</v>
      </c>
      <c r="B1901" t="s">
        <v>3576</v>
      </c>
      <c r="C1901" t="s">
        <v>3577</v>
      </c>
      <c r="D1901">
        <v>26701001</v>
      </c>
      <c r="E1901">
        <v>1020202037690</v>
      </c>
      <c r="F1901" t="s">
        <v>8214</v>
      </c>
      <c r="G1901">
        <v>0</v>
      </c>
      <c r="H1901" t="s">
        <v>11718</v>
      </c>
      <c r="I1901" t="s">
        <v>8760</v>
      </c>
      <c r="J1901" t="s">
        <v>11719</v>
      </c>
      <c r="K1901" t="s">
        <v>8313</v>
      </c>
      <c r="L1901" t="s">
        <v>8315</v>
      </c>
      <c r="M1901" t="s">
        <v>3578</v>
      </c>
      <c r="N1901" t="s">
        <v>321</v>
      </c>
    </row>
    <row r="1902" spans="1:14" x14ac:dyDescent="0.25">
      <c r="A1902">
        <v>267007215</v>
      </c>
      <c r="B1902" t="s">
        <v>3556</v>
      </c>
      <c r="C1902" t="s">
        <v>3557</v>
      </c>
      <c r="D1902">
        <v>26701001</v>
      </c>
      <c r="E1902">
        <v>1020202037250</v>
      </c>
      <c r="F1902" t="s">
        <v>8214</v>
      </c>
      <c r="G1902">
        <v>0</v>
      </c>
      <c r="H1902" t="s">
        <v>11720</v>
      </c>
      <c r="I1902" t="s">
        <v>8324</v>
      </c>
      <c r="J1902" t="s">
        <v>11705</v>
      </c>
      <c r="K1902" t="s">
        <v>8313</v>
      </c>
      <c r="L1902" t="s">
        <v>8315</v>
      </c>
      <c r="M1902" t="s">
        <v>3558</v>
      </c>
      <c r="N1902" t="s">
        <v>321</v>
      </c>
    </row>
    <row r="1903" spans="1:14" x14ac:dyDescent="0.25">
      <c r="A1903">
        <v>267007222</v>
      </c>
      <c r="B1903" t="s">
        <v>3553</v>
      </c>
      <c r="C1903" t="s">
        <v>3554</v>
      </c>
      <c r="D1903">
        <v>26701001</v>
      </c>
      <c r="E1903">
        <v>1020202037712</v>
      </c>
      <c r="F1903" t="s">
        <v>8214</v>
      </c>
      <c r="G1903">
        <v>0</v>
      </c>
      <c r="H1903" t="s">
        <v>11721</v>
      </c>
      <c r="I1903" t="s">
        <v>9702</v>
      </c>
      <c r="J1903" t="s">
        <v>11722</v>
      </c>
      <c r="K1903" t="s">
        <v>8313</v>
      </c>
      <c r="L1903" t="s">
        <v>8315</v>
      </c>
      <c r="M1903" t="s">
        <v>3555</v>
      </c>
      <c r="N1903" t="s">
        <v>549</v>
      </c>
    </row>
    <row r="1904" spans="1:14" x14ac:dyDescent="0.25">
      <c r="A1904">
        <v>267007286</v>
      </c>
      <c r="B1904" t="s">
        <v>3624</v>
      </c>
      <c r="C1904" t="s">
        <v>3625</v>
      </c>
      <c r="D1904">
        <v>26701001</v>
      </c>
      <c r="E1904">
        <v>1020202038889</v>
      </c>
      <c r="F1904" t="s">
        <v>8214</v>
      </c>
      <c r="G1904">
        <v>0</v>
      </c>
      <c r="H1904" t="s">
        <v>11723</v>
      </c>
      <c r="I1904" t="s">
        <v>8310</v>
      </c>
      <c r="J1904" t="s">
        <v>11724</v>
      </c>
      <c r="K1904" t="s">
        <v>8313</v>
      </c>
      <c r="L1904" t="s">
        <v>8315</v>
      </c>
      <c r="M1904" t="s">
        <v>3626</v>
      </c>
      <c r="N1904" t="s">
        <v>321</v>
      </c>
    </row>
    <row r="1905" spans="1:14" x14ac:dyDescent="0.25">
      <c r="A1905">
        <v>267007303</v>
      </c>
      <c r="B1905" t="s">
        <v>3564</v>
      </c>
      <c r="C1905" t="s">
        <v>3565</v>
      </c>
      <c r="D1905">
        <v>26701001</v>
      </c>
      <c r="E1905">
        <v>1020202037900</v>
      </c>
      <c r="F1905" t="s">
        <v>8214</v>
      </c>
      <c r="G1905">
        <v>0</v>
      </c>
      <c r="H1905" t="s">
        <v>11725</v>
      </c>
      <c r="I1905" t="s">
        <v>8310</v>
      </c>
      <c r="J1905" t="s">
        <v>10835</v>
      </c>
      <c r="K1905" t="s">
        <v>8313</v>
      </c>
      <c r="L1905" t="s">
        <v>8315</v>
      </c>
      <c r="M1905" t="s">
        <v>3566</v>
      </c>
      <c r="N1905" t="s">
        <v>321</v>
      </c>
    </row>
    <row r="1906" spans="1:14" x14ac:dyDescent="0.25">
      <c r="A1906">
        <v>267007328</v>
      </c>
      <c r="B1906" t="s">
        <v>3607</v>
      </c>
      <c r="C1906" t="s">
        <v>3608</v>
      </c>
      <c r="D1906">
        <v>26701001</v>
      </c>
      <c r="E1906">
        <v>1020202037118</v>
      </c>
      <c r="F1906" t="s">
        <v>8214</v>
      </c>
      <c r="G1906">
        <v>0</v>
      </c>
      <c r="H1906" t="s">
        <v>11726</v>
      </c>
      <c r="I1906" t="s">
        <v>8324</v>
      </c>
      <c r="J1906" t="s">
        <v>8637</v>
      </c>
      <c r="K1906" t="s">
        <v>8313</v>
      </c>
      <c r="L1906" t="s">
        <v>8315</v>
      </c>
      <c r="M1906" t="s">
        <v>3609</v>
      </c>
      <c r="N1906" t="s">
        <v>321</v>
      </c>
    </row>
    <row r="1907" spans="1:14" x14ac:dyDescent="0.25">
      <c r="A1907">
        <v>267007670</v>
      </c>
      <c r="B1907" t="s">
        <v>3579</v>
      </c>
      <c r="C1907" t="s">
        <v>3580</v>
      </c>
      <c r="D1907">
        <v>26701001</v>
      </c>
      <c r="E1907">
        <v>1020202038757</v>
      </c>
      <c r="F1907" t="s">
        <v>8214</v>
      </c>
      <c r="G1907">
        <v>0</v>
      </c>
      <c r="H1907" t="s">
        <v>11727</v>
      </c>
      <c r="I1907" t="s">
        <v>8310</v>
      </c>
      <c r="J1907" t="s">
        <v>11520</v>
      </c>
      <c r="K1907" t="s">
        <v>8313</v>
      </c>
      <c r="L1907" t="s">
        <v>8315</v>
      </c>
      <c r="M1907" t="s">
        <v>3581</v>
      </c>
      <c r="N1907" t="s">
        <v>321</v>
      </c>
    </row>
    <row r="1908" spans="1:14" x14ac:dyDescent="0.25">
      <c r="A1908">
        <v>267007744</v>
      </c>
      <c r="B1908" t="s">
        <v>3587</v>
      </c>
      <c r="C1908" t="s">
        <v>3588</v>
      </c>
      <c r="D1908">
        <v>26701001</v>
      </c>
      <c r="E1908">
        <v>1020202037657</v>
      </c>
      <c r="F1908" t="s">
        <v>8214</v>
      </c>
      <c r="G1908">
        <v>0</v>
      </c>
      <c r="H1908" t="s">
        <v>11728</v>
      </c>
      <c r="I1908" t="s">
        <v>8310</v>
      </c>
      <c r="J1908" t="s">
        <v>11729</v>
      </c>
      <c r="K1908" t="s">
        <v>8313</v>
      </c>
      <c r="L1908" t="s">
        <v>8315</v>
      </c>
      <c r="M1908" t="s">
        <v>3589</v>
      </c>
      <c r="N1908" t="s">
        <v>549</v>
      </c>
    </row>
    <row r="1909" spans="1:14" x14ac:dyDescent="0.25">
      <c r="A1909">
        <v>267007751</v>
      </c>
      <c r="B1909" t="s">
        <v>3630</v>
      </c>
      <c r="C1909" t="s">
        <v>3631</v>
      </c>
      <c r="D1909">
        <v>26701001</v>
      </c>
      <c r="E1909">
        <v>1020202037272</v>
      </c>
      <c r="F1909" t="s">
        <v>8214</v>
      </c>
      <c r="G1909">
        <v>0</v>
      </c>
      <c r="H1909" t="s">
        <v>11730</v>
      </c>
      <c r="I1909" t="s">
        <v>8324</v>
      </c>
      <c r="J1909" t="s">
        <v>11731</v>
      </c>
      <c r="K1909" t="s">
        <v>8313</v>
      </c>
      <c r="L1909" t="s">
        <v>8315</v>
      </c>
      <c r="M1909" t="s">
        <v>3632</v>
      </c>
      <c r="N1909" t="s">
        <v>321</v>
      </c>
    </row>
    <row r="1910" spans="1:14" x14ac:dyDescent="0.25">
      <c r="A1910">
        <v>267007800</v>
      </c>
      <c r="B1910" t="s">
        <v>3627</v>
      </c>
      <c r="C1910" t="s">
        <v>3628</v>
      </c>
      <c r="D1910">
        <v>26701001</v>
      </c>
      <c r="E1910">
        <v>1020202037173</v>
      </c>
      <c r="F1910" t="s">
        <v>8214</v>
      </c>
      <c r="G1910">
        <v>0</v>
      </c>
      <c r="H1910" t="s">
        <v>11732</v>
      </c>
      <c r="I1910" t="s">
        <v>8310</v>
      </c>
      <c r="J1910" t="s">
        <v>11733</v>
      </c>
      <c r="K1910" t="s">
        <v>8313</v>
      </c>
      <c r="L1910" t="s">
        <v>8315</v>
      </c>
      <c r="M1910" t="s">
        <v>3629</v>
      </c>
      <c r="N1910" t="s">
        <v>321</v>
      </c>
    </row>
    <row r="1911" spans="1:14" x14ac:dyDescent="0.25">
      <c r="A1911">
        <v>267007818</v>
      </c>
      <c r="B1911" t="s">
        <v>3636</v>
      </c>
      <c r="C1911" t="s">
        <v>3637</v>
      </c>
      <c r="D1911">
        <v>26701001</v>
      </c>
      <c r="E1911">
        <v>1020202037460</v>
      </c>
      <c r="F1911" t="s">
        <v>8214</v>
      </c>
      <c r="G1911">
        <v>0</v>
      </c>
      <c r="H1911" t="s">
        <v>11734</v>
      </c>
      <c r="I1911" t="s">
        <v>8630</v>
      </c>
      <c r="J1911" t="s">
        <v>11118</v>
      </c>
      <c r="K1911" t="s">
        <v>8313</v>
      </c>
      <c r="L1911" t="s">
        <v>8315</v>
      </c>
      <c r="M1911" t="s">
        <v>3638</v>
      </c>
      <c r="N1911" t="s">
        <v>321</v>
      </c>
    </row>
    <row r="1912" spans="1:14" x14ac:dyDescent="0.25">
      <c r="A1912">
        <v>267008120</v>
      </c>
      <c r="B1912" t="s">
        <v>3570</v>
      </c>
      <c r="C1912" t="s">
        <v>3571</v>
      </c>
      <c r="D1912">
        <v>26701001</v>
      </c>
      <c r="E1912">
        <v>1020202037228</v>
      </c>
      <c r="F1912" t="s">
        <v>8214</v>
      </c>
      <c r="G1912">
        <v>0</v>
      </c>
      <c r="H1912" t="s">
        <v>11735</v>
      </c>
      <c r="I1912" t="s">
        <v>10963</v>
      </c>
      <c r="J1912" t="s">
        <v>11736</v>
      </c>
      <c r="K1912" t="s">
        <v>8313</v>
      </c>
      <c r="L1912" t="s">
        <v>8315</v>
      </c>
      <c r="M1912" t="s">
        <v>3572</v>
      </c>
      <c r="N1912" t="s">
        <v>321</v>
      </c>
    </row>
    <row r="1913" spans="1:14" x14ac:dyDescent="0.25">
      <c r="A1913">
        <v>267008258</v>
      </c>
      <c r="B1913" t="s">
        <v>3651</v>
      </c>
      <c r="C1913" t="s">
        <v>3652</v>
      </c>
      <c r="D1913">
        <v>26701001</v>
      </c>
      <c r="E1913">
        <v>1020202037701</v>
      </c>
      <c r="F1913" t="s">
        <v>8214</v>
      </c>
      <c r="G1913">
        <v>0</v>
      </c>
      <c r="H1913" t="s">
        <v>11737</v>
      </c>
      <c r="I1913" t="s">
        <v>9702</v>
      </c>
      <c r="J1913" t="s">
        <v>11705</v>
      </c>
      <c r="K1913" t="s">
        <v>8313</v>
      </c>
      <c r="L1913" t="s">
        <v>8315</v>
      </c>
      <c r="M1913" t="s">
        <v>3653</v>
      </c>
      <c r="N1913" t="s">
        <v>549</v>
      </c>
    </row>
    <row r="1914" spans="1:14" x14ac:dyDescent="0.25">
      <c r="A1914">
        <v>267008321</v>
      </c>
      <c r="B1914" t="s">
        <v>3615</v>
      </c>
      <c r="C1914" t="s">
        <v>3616</v>
      </c>
      <c r="D1914">
        <v>26701001</v>
      </c>
      <c r="E1914">
        <v>1030202118308</v>
      </c>
      <c r="F1914" t="s">
        <v>8214</v>
      </c>
      <c r="G1914">
        <v>0</v>
      </c>
      <c r="H1914" t="s">
        <v>11738</v>
      </c>
      <c r="I1914" t="s">
        <v>8324</v>
      </c>
      <c r="J1914" t="s">
        <v>11739</v>
      </c>
      <c r="K1914" t="s">
        <v>8313</v>
      </c>
      <c r="L1914" t="s">
        <v>8315</v>
      </c>
      <c r="M1914" t="s">
        <v>3617</v>
      </c>
      <c r="N1914" t="s">
        <v>414</v>
      </c>
    </row>
    <row r="1915" spans="1:14" x14ac:dyDescent="0.25">
      <c r="A1915">
        <v>267008339</v>
      </c>
      <c r="B1915" t="s">
        <v>3595</v>
      </c>
      <c r="C1915" t="s">
        <v>3596</v>
      </c>
      <c r="D1915">
        <v>26701001</v>
      </c>
      <c r="E1915">
        <v>1020202037679</v>
      </c>
      <c r="F1915" t="s">
        <v>8214</v>
      </c>
      <c r="G1915">
        <v>0</v>
      </c>
      <c r="H1915" t="s">
        <v>11740</v>
      </c>
      <c r="I1915" t="s">
        <v>10963</v>
      </c>
      <c r="J1915" t="s">
        <v>8796</v>
      </c>
      <c r="K1915" t="s">
        <v>8313</v>
      </c>
      <c r="L1915" t="s">
        <v>8315</v>
      </c>
      <c r="M1915" t="s">
        <v>3597</v>
      </c>
      <c r="N1915" t="s">
        <v>549</v>
      </c>
    </row>
    <row r="1916" spans="1:14" x14ac:dyDescent="0.25">
      <c r="A1916">
        <v>267008385</v>
      </c>
      <c r="B1916" t="s">
        <v>11741</v>
      </c>
      <c r="C1916" t="s">
        <v>3559</v>
      </c>
      <c r="D1916">
        <v>26701001</v>
      </c>
      <c r="E1916">
        <v>1020202037668</v>
      </c>
      <c r="F1916" t="s">
        <v>8214</v>
      </c>
      <c r="G1916">
        <v>0</v>
      </c>
      <c r="H1916" t="s">
        <v>11742</v>
      </c>
      <c r="I1916" t="s">
        <v>8744</v>
      </c>
      <c r="J1916" t="s">
        <v>11701</v>
      </c>
      <c r="K1916" t="s">
        <v>8313</v>
      </c>
      <c r="L1916" t="s">
        <v>8315</v>
      </c>
      <c r="M1916" t="s">
        <v>3560</v>
      </c>
      <c r="N1916" t="s">
        <v>414</v>
      </c>
    </row>
    <row r="1917" spans="1:14" x14ac:dyDescent="0.25">
      <c r="A1917">
        <v>267008402</v>
      </c>
      <c r="B1917" t="s">
        <v>3582</v>
      </c>
      <c r="C1917" t="s">
        <v>3583</v>
      </c>
      <c r="D1917">
        <v>26701001</v>
      </c>
      <c r="E1917">
        <v>1020202037085</v>
      </c>
      <c r="F1917" t="s">
        <v>8214</v>
      </c>
      <c r="G1917">
        <v>0</v>
      </c>
      <c r="H1917" t="s">
        <v>11727</v>
      </c>
      <c r="I1917" t="s">
        <v>9995</v>
      </c>
      <c r="J1917" t="s">
        <v>11743</v>
      </c>
      <c r="K1917" t="s">
        <v>8313</v>
      </c>
      <c r="L1917" t="s">
        <v>8315</v>
      </c>
      <c r="M1917" t="s">
        <v>3584</v>
      </c>
      <c r="N1917" t="s">
        <v>321</v>
      </c>
    </row>
    <row r="1918" spans="1:14" x14ac:dyDescent="0.25">
      <c r="A1918">
        <v>267008917</v>
      </c>
      <c r="B1918" t="s">
        <v>3567</v>
      </c>
      <c r="C1918" t="s">
        <v>3568</v>
      </c>
      <c r="D1918">
        <v>26701001</v>
      </c>
      <c r="E1918">
        <v>1020202037184</v>
      </c>
      <c r="F1918" t="s">
        <v>8214</v>
      </c>
      <c r="G1918">
        <v>0</v>
      </c>
      <c r="H1918" t="s">
        <v>11744</v>
      </c>
      <c r="I1918" t="s">
        <v>8310</v>
      </c>
      <c r="J1918" t="s">
        <v>10366</v>
      </c>
      <c r="K1918" t="s">
        <v>8313</v>
      </c>
      <c r="L1918" t="s">
        <v>8315</v>
      </c>
      <c r="M1918" t="s">
        <v>3569</v>
      </c>
      <c r="N1918" t="s">
        <v>414</v>
      </c>
    </row>
    <row r="1919" spans="1:14" x14ac:dyDescent="0.25">
      <c r="A1919">
        <v>267009396</v>
      </c>
      <c r="B1919" t="s">
        <v>3648</v>
      </c>
      <c r="C1919" t="s">
        <v>3649</v>
      </c>
      <c r="D1919">
        <v>26701001</v>
      </c>
      <c r="E1919">
        <v>1020202036876</v>
      </c>
      <c r="F1919" t="s">
        <v>8214</v>
      </c>
      <c r="G1919">
        <v>0</v>
      </c>
      <c r="H1919" t="s">
        <v>11745</v>
      </c>
      <c r="I1919" t="s">
        <v>8324</v>
      </c>
      <c r="J1919" t="s">
        <v>11733</v>
      </c>
      <c r="K1919" t="s">
        <v>8313</v>
      </c>
      <c r="L1919" t="s">
        <v>8315</v>
      </c>
      <c r="M1919" t="s">
        <v>3650</v>
      </c>
      <c r="N1919" t="s">
        <v>321</v>
      </c>
    </row>
    <row r="1920" spans="1:14" x14ac:dyDescent="0.25">
      <c r="A1920">
        <v>267011814</v>
      </c>
      <c r="B1920" t="s">
        <v>8167</v>
      </c>
      <c r="C1920" t="s">
        <v>8168</v>
      </c>
      <c r="D1920">
        <v>26701001</v>
      </c>
      <c r="E1920">
        <v>1060274017033</v>
      </c>
      <c r="F1920" t="s">
        <v>8214</v>
      </c>
      <c r="G1920">
        <v>0</v>
      </c>
      <c r="H1920" t="s">
        <v>11746</v>
      </c>
      <c r="I1920" t="s">
        <v>9702</v>
      </c>
      <c r="J1920" t="s">
        <v>10248</v>
      </c>
      <c r="K1920" t="s">
        <v>8313</v>
      </c>
      <c r="L1920" t="s">
        <v>8315</v>
      </c>
      <c r="M1920" t="s">
        <v>8169</v>
      </c>
      <c r="N1920" t="s">
        <v>325</v>
      </c>
    </row>
    <row r="1921" spans="1:14" x14ac:dyDescent="0.25">
      <c r="A1921">
        <v>267012078</v>
      </c>
      <c r="B1921" t="s">
        <v>11747</v>
      </c>
      <c r="C1921" t="s">
        <v>11748</v>
      </c>
      <c r="D1921">
        <v>26701001</v>
      </c>
      <c r="E1921">
        <v>1060267007866</v>
      </c>
      <c r="F1921" t="s">
        <v>8214</v>
      </c>
      <c r="G1921">
        <v>0</v>
      </c>
      <c r="H1921" t="s">
        <v>11749</v>
      </c>
      <c r="I1921" t="s">
        <v>8310</v>
      </c>
      <c r="J1921" t="s">
        <v>11750</v>
      </c>
      <c r="K1921" t="s">
        <v>8313</v>
      </c>
      <c r="L1921" t="s">
        <v>8315</v>
      </c>
      <c r="M1921" t="s">
        <v>7931</v>
      </c>
      <c r="N1921" t="s">
        <v>321</v>
      </c>
    </row>
    <row r="1922" spans="1:14" x14ac:dyDescent="0.25">
      <c r="A1922">
        <v>267015304</v>
      </c>
      <c r="B1922" t="s">
        <v>3573</v>
      </c>
      <c r="C1922" t="s">
        <v>3574</v>
      </c>
      <c r="D1922">
        <v>26701001</v>
      </c>
      <c r="E1922">
        <v>1090267001703</v>
      </c>
      <c r="F1922" t="s">
        <v>8214</v>
      </c>
      <c r="G1922">
        <v>0</v>
      </c>
      <c r="H1922" t="s">
        <v>11751</v>
      </c>
      <c r="I1922" t="s">
        <v>8310</v>
      </c>
      <c r="J1922" t="s">
        <v>11752</v>
      </c>
      <c r="K1922" t="s">
        <v>8313</v>
      </c>
      <c r="L1922" t="s">
        <v>8315</v>
      </c>
      <c r="M1922" t="s">
        <v>3575</v>
      </c>
      <c r="N1922" t="s">
        <v>549</v>
      </c>
    </row>
    <row r="1923" spans="1:14" x14ac:dyDescent="0.25">
      <c r="A1923">
        <v>267015424</v>
      </c>
      <c r="B1923" t="s">
        <v>3639</v>
      </c>
      <c r="C1923" t="s">
        <v>3640</v>
      </c>
      <c r="D1923">
        <v>26701001</v>
      </c>
      <c r="E1923">
        <v>1090267002198</v>
      </c>
      <c r="F1923" t="s">
        <v>8214</v>
      </c>
      <c r="G1923">
        <v>0</v>
      </c>
      <c r="H1923" t="s">
        <v>11753</v>
      </c>
      <c r="I1923" t="s">
        <v>8310</v>
      </c>
      <c r="J1923" t="s">
        <v>11754</v>
      </c>
      <c r="K1923" t="s">
        <v>8313</v>
      </c>
      <c r="L1923" t="s">
        <v>8315</v>
      </c>
      <c r="M1923" t="s">
        <v>3641</v>
      </c>
      <c r="N1923" t="s">
        <v>414</v>
      </c>
    </row>
    <row r="1924" spans="1:14" x14ac:dyDescent="0.25">
      <c r="A1924">
        <v>267017703</v>
      </c>
      <c r="B1924" t="s">
        <v>3598</v>
      </c>
      <c r="C1924" t="s">
        <v>3599</v>
      </c>
      <c r="D1924">
        <v>26701001</v>
      </c>
      <c r="E1924">
        <v>1120267001271</v>
      </c>
      <c r="F1924" t="s">
        <v>8214</v>
      </c>
      <c r="G1924">
        <v>0</v>
      </c>
      <c r="H1924" t="s">
        <v>11755</v>
      </c>
      <c r="I1924" t="s">
        <v>9702</v>
      </c>
      <c r="J1924" t="s">
        <v>11756</v>
      </c>
      <c r="K1924" t="s">
        <v>8313</v>
      </c>
      <c r="L1924" t="s">
        <v>8315</v>
      </c>
      <c r="M1924" t="s">
        <v>3600</v>
      </c>
      <c r="N1924" t="s">
        <v>321</v>
      </c>
    </row>
    <row r="1925" spans="1:14" x14ac:dyDescent="0.25">
      <c r="A1925">
        <v>267018802</v>
      </c>
      <c r="B1925" t="s">
        <v>3550</v>
      </c>
      <c r="C1925" t="s">
        <v>3551</v>
      </c>
      <c r="D1925">
        <v>26701001</v>
      </c>
      <c r="E1925">
        <v>1130280007637</v>
      </c>
      <c r="F1925" t="s">
        <v>8214</v>
      </c>
      <c r="G1925">
        <v>0</v>
      </c>
      <c r="H1925" t="s">
        <v>11757</v>
      </c>
      <c r="I1925" t="s">
        <v>8324</v>
      </c>
      <c r="J1925" t="s">
        <v>11758</v>
      </c>
      <c r="K1925" t="s">
        <v>8313</v>
      </c>
      <c r="L1925" t="s">
        <v>8315</v>
      </c>
      <c r="M1925" t="s">
        <v>3552</v>
      </c>
      <c r="N1925" t="s">
        <v>549</v>
      </c>
    </row>
    <row r="1926" spans="1:14" x14ac:dyDescent="0.25">
      <c r="A1926">
        <v>267019891</v>
      </c>
      <c r="B1926" t="s">
        <v>3610</v>
      </c>
      <c r="C1926" t="s">
        <v>3611</v>
      </c>
      <c r="D1926">
        <v>26701001</v>
      </c>
      <c r="E1926">
        <v>1140280004182</v>
      </c>
      <c r="F1926" t="s">
        <v>8214</v>
      </c>
      <c r="G1926">
        <v>0</v>
      </c>
      <c r="H1926" t="s">
        <v>11759</v>
      </c>
      <c r="I1926" t="s">
        <v>8324</v>
      </c>
      <c r="J1926" t="s">
        <v>11760</v>
      </c>
      <c r="K1926" t="s">
        <v>8313</v>
      </c>
      <c r="L1926" t="s">
        <v>8315</v>
      </c>
      <c r="M1926" t="s">
        <v>3612</v>
      </c>
      <c r="N1926" t="s">
        <v>414</v>
      </c>
    </row>
    <row r="1927" spans="1:14" x14ac:dyDescent="0.25">
      <c r="A1927">
        <v>267023866</v>
      </c>
      <c r="B1927" t="s">
        <v>3613</v>
      </c>
      <c r="C1927" t="s">
        <v>1099</v>
      </c>
      <c r="D1927">
        <v>26701001</v>
      </c>
      <c r="E1927">
        <v>1210200005047</v>
      </c>
      <c r="F1927" t="s">
        <v>8214</v>
      </c>
      <c r="G1927">
        <v>0</v>
      </c>
      <c r="H1927" t="s">
        <v>11749</v>
      </c>
      <c r="I1927" t="s">
        <v>8310</v>
      </c>
      <c r="J1927" t="s">
        <v>11761</v>
      </c>
      <c r="K1927" t="s">
        <v>8313</v>
      </c>
      <c r="L1927" t="s">
        <v>8315</v>
      </c>
      <c r="M1927" t="s">
        <v>3614</v>
      </c>
      <c r="N1927" t="s">
        <v>430</v>
      </c>
    </row>
    <row r="1928" spans="1:14" x14ac:dyDescent="0.25">
      <c r="A1928">
        <v>268003534</v>
      </c>
      <c r="B1928" t="s">
        <v>8158</v>
      </c>
      <c r="C1928" t="s">
        <v>8159</v>
      </c>
      <c r="D1928">
        <v>26801001</v>
      </c>
      <c r="E1928">
        <v>1020202091623</v>
      </c>
      <c r="F1928" t="s">
        <v>8214</v>
      </c>
      <c r="G1928">
        <v>0</v>
      </c>
      <c r="H1928" t="s">
        <v>11762</v>
      </c>
      <c r="I1928" t="s">
        <v>9236</v>
      </c>
      <c r="J1928" t="s">
        <v>11763</v>
      </c>
      <c r="K1928" t="s">
        <v>8313</v>
      </c>
      <c r="L1928" t="s">
        <v>8315</v>
      </c>
      <c r="M1928" t="s">
        <v>8160</v>
      </c>
      <c r="N1928" t="s">
        <v>321</v>
      </c>
    </row>
    <row r="1929" spans="1:14" x14ac:dyDescent="0.25">
      <c r="A1929">
        <v>268004305</v>
      </c>
      <c r="B1929" t="s">
        <v>8087</v>
      </c>
      <c r="C1929" t="s">
        <v>8088</v>
      </c>
      <c r="D1929">
        <v>26801001</v>
      </c>
      <c r="E1929">
        <v>1020202087014</v>
      </c>
      <c r="F1929" t="s">
        <v>8214</v>
      </c>
      <c r="G1929">
        <v>0</v>
      </c>
      <c r="H1929" t="s">
        <v>11764</v>
      </c>
      <c r="I1929" t="s">
        <v>8929</v>
      </c>
      <c r="J1929" t="s">
        <v>11765</v>
      </c>
      <c r="K1929" t="s">
        <v>8313</v>
      </c>
      <c r="L1929" t="s">
        <v>8315</v>
      </c>
      <c r="M1929" t="s">
        <v>8089</v>
      </c>
      <c r="N1929" t="s">
        <v>325</v>
      </c>
    </row>
    <row r="1930" spans="1:14" x14ac:dyDescent="0.25">
      <c r="A1930">
        <v>268004520</v>
      </c>
      <c r="B1930" t="s">
        <v>8069</v>
      </c>
      <c r="C1930" t="s">
        <v>8070</v>
      </c>
      <c r="D1930">
        <v>26801001</v>
      </c>
      <c r="E1930">
        <v>1020202088830</v>
      </c>
      <c r="F1930" t="s">
        <v>8214</v>
      </c>
      <c r="G1930">
        <v>0</v>
      </c>
      <c r="H1930" t="s">
        <v>11766</v>
      </c>
      <c r="I1930" t="s">
        <v>8336</v>
      </c>
      <c r="J1930" t="s">
        <v>11767</v>
      </c>
      <c r="K1930" t="s">
        <v>8313</v>
      </c>
      <c r="L1930" t="s">
        <v>8315</v>
      </c>
      <c r="M1930" t="s">
        <v>8071</v>
      </c>
      <c r="N1930" t="s">
        <v>321</v>
      </c>
    </row>
    <row r="1931" spans="1:14" x14ac:dyDescent="0.25">
      <c r="A1931">
        <v>268006415</v>
      </c>
      <c r="B1931" t="s">
        <v>8072</v>
      </c>
      <c r="C1931" t="s">
        <v>8073</v>
      </c>
      <c r="D1931">
        <v>26801001</v>
      </c>
      <c r="E1931">
        <v>1020202085331</v>
      </c>
      <c r="F1931" t="s">
        <v>8214</v>
      </c>
      <c r="G1931">
        <v>0</v>
      </c>
      <c r="H1931" t="s">
        <v>11768</v>
      </c>
      <c r="I1931" t="s">
        <v>10638</v>
      </c>
      <c r="J1931" t="s">
        <v>11769</v>
      </c>
      <c r="K1931" t="s">
        <v>8313</v>
      </c>
      <c r="L1931" t="s">
        <v>8315</v>
      </c>
      <c r="M1931" t="s">
        <v>8074</v>
      </c>
      <c r="N1931" t="s">
        <v>566</v>
      </c>
    </row>
    <row r="1932" spans="1:14" x14ac:dyDescent="0.25">
      <c r="A1932">
        <v>268007472</v>
      </c>
      <c r="B1932" t="s">
        <v>3109</v>
      </c>
      <c r="C1932" t="s">
        <v>3110</v>
      </c>
      <c r="D1932">
        <v>26801001</v>
      </c>
      <c r="E1932">
        <v>1020202083417</v>
      </c>
      <c r="F1932" t="s">
        <v>8214</v>
      </c>
      <c r="G1932">
        <v>0</v>
      </c>
      <c r="H1932" t="s">
        <v>11770</v>
      </c>
      <c r="I1932" t="s">
        <v>10779</v>
      </c>
      <c r="J1932" t="s">
        <v>11763</v>
      </c>
      <c r="K1932" t="s">
        <v>8313</v>
      </c>
      <c r="L1932" t="s">
        <v>8315</v>
      </c>
      <c r="M1932" t="s">
        <v>3111</v>
      </c>
      <c r="N1932" t="s">
        <v>321</v>
      </c>
    </row>
    <row r="1933" spans="1:14" x14ac:dyDescent="0.25">
      <c r="A1933">
        <v>268012183</v>
      </c>
      <c r="B1933" t="s">
        <v>8081</v>
      </c>
      <c r="C1933" t="s">
        <v>8082</v>
      </c>
      <c r="D1933">
        <v>26801001</v>
      </c>
      <c r="E1933">
        <v>1020202085936</v>
      </c>
      <c r="F1933" t="s">
        <v>8214</v>
      </c>
      <c r="G1933">
        <v>0</v>
      </c>
      <c r="H1933" t="s">
        <v>11771</v>
      </c>
      <c r="I1933" t="s">
        <v>8963</v>
      </c>
      <c r="J1933" t="s">
        <v>11772</v>
      </c>
      <c r="K1933" t="s">
        <v>8313</v>
      </c>
      <c r="L1933" t="s">
        <v>8315</v>
      </c>
      <c r="M1933" t="s">
        <v>8083</v>
      </c>
      <c r="N1933" t="s">
        <v>321</v>
      </c>
    </row>
    <row r="1934" spans="1:14" x14ac:dyDescent="0.25">
      <c r="A1934">
        <v>268012634</v>
      </c>
      <c r="B1934" t="s">
        <v>11773</v>
      </c>
      <c r="C1934" t="s">
        <v>8154</v>
      </c>
      <c r="D1934">
        <v>26801001</v>
      </c>
      <c r="E1934">
        <v>1020202090875</v>
      </c>
      <c r="F1934" t="s">
        <v>8214</v>
      </c>
      <c r="G1934">
        <v>1</v>
      </c>
      <c r="H1934" t="s">
        <v>11774</v>
      </c>
      <c r="I1934" t="s">
        <v>9928</v>
      </c>
      <c r="J1934" t="s">
        <v>11775</v>
      </c>
      <c r="K1934" t="s">
        <v>8313</v>
      </c>
      <c r="L1934" t="s">
        <v>8315</v>
      </c>
      <c r="M1934" t="s">
        <v>8155</v>
      </c>
      <c r="N1934" t="s">
        <v>321</v>
      </c>
    </row>
    <row r="1935" spans="1:14" x14ac:dyDescent="0.25">
      <c r="A1935">
        <v>268012659</v>
      </c>
      <c r="B1935" t="s">
        <v>3143</v>
      </c>
      <c r="C1935" t="s">
        <v>3144</v>
      </c>
      <c r="D1935">
        <v>26801001</v>
      </c>
      <c r="E1935">
        <v>1020202082482</v>
      </c>
      <c r="F1935" t="s">
        <v>8214</v>
      </c>
      <c r="G1935">
        <v>0</v>
      </c>
      <c r="H1935" t="s">
        <v>11776</v>
      </c>
      <c r="I1935" t="s">
        <v>9890</v>
      </c>
      <c r="J1935" t="s">
        <v>11777</v>
      </c>
      <c r="K1935" t="s">
        <v>8313</v>
      </c>
      <c r="L1935" t="s">
        <v>8315</v>
      </c>
      <c r="M1935" t="s">
        <v>3145</v>
      </c>
      <c r="N1935" t="s">
        <v>321</v>
      </c>
    </row>
    <row r="1936" spans="1:14" x14ac:dyDescent="0.25">
      <c r="A1936">
        <v>268013356</v>
      </c>
      <c r="B1936" t="s">
        <v>8078</v>
      </c>
      <c r="C1936" t="s">
        <v>8079</v>
      </c>
      <c r="D1936">
        <v>26801001</v>
      </c>
      <c r="E1936">
        <v>1020202084836</v>
      </c>
      <c r="F1936" t="s">
        <v>8214</v>
      </c>
      <c r="G1936">
        <v>0</v>
      </c>
      <c r="H1936" t="s">
        <v>11778</v>
      </c>
      <c r="I1936" t="s">
        <v>9769</v>
      </c>
      <c r="J1936" t="s">
        <v>11779</v>
      </c>
      <c r="K1936" t="s">
        <v>8313</v>
      </c>
      <c r="L1936" t="s">
        <v>8315</v>
      </c>
      <c r="M1936" t="s">
        <v>8080</v>
      </c>
      <c r="N1936" t="s">
        <v>321</v>
      </c>
    </row>
    <row r="1937" spans="1:14" x14ac:dyDescent="0.25">
      <c r="A1937">
        <v>268013363</v>
      </c>
      <c r="B1937" t="s">
        <v>8084</v>
      </c>
      <c r="C1937" t="s">
        <v>8085</v>
      </c>
      <c r="D1937">
        <v>26801001</v>
      </c>
      <c r="E1937">
        <v>1020202085970</v>
      </c>
      <c r="F1937" t="s">
        <v>8214</v>
      </c>
      <c r="G1937">
        <v>0</v>
      </c>
      <c r="H1937" t="s">
        <v>11780</v>
      </c>
      <c r="I1937" t="s">
        <v>8615</v>
      </c>
      <c r="J1937" t="s">
        <v>11779</v>
      </c>
      <c r="K1937" t="s">
        <v>8313</v>
      </c>
      <c r="L1937" t="s">
        <v>8315</v>
      </c>
      <c r="M1937" t="s">
        <v>8086</v>
      </c>
      <c r="N1937" t="s">
        <v>566</v>
      </c>
    </row>
    <row r="1938" spans="1:14" x14ac:dyDescent="0.25">
      <c r="A1938">
        <v>268014462</v>
      </c>
      <c r="B1938" t="s">
        <v>3024</v>
      </c>
      <c r="C1938" t="s">
        <v>3025</v>
      </c>
      <c r="D1938">
        <v>26801001</v>
      </c>
      <c r="E1938">
        <v>1020202082339</v>
      </c>
      <c r="F1938" t="s">
        <v>8214</v>
      </c>
      <c r="G1938">
        <v>0</v>
      </c>
      <c r="H1938" t="s">
        <v>11781</v>
      </c>
      <c r="I1938" t="s">
        <v>8749</v>
      </c>
      <c r="J1938" t="s">
        <v>11775</v>
      </c>
      <c r="K1938" t="s">
        <v>8313</v>
      </c>
      <c r="L1938" t="s">
        <v>8315</v>
      </c>
      <c r="M1938" t="s">
        <v>3026</v>
      </c>
      <c r="N1938" t="s">
        <v>321</v>
      </c>
    </row>
    <row r="1939" spans="1:14" x14ac:dyDescent="0.25">
      <c r="A1939">
        <v>268014543</v>
      </c>
      <c r="B1939" t="s">
        <v>2964</v>
      </c>
      <c r="C1939" t="s">
        <v>2965</v>
      </c>
      <c r="D1939">
        <v>26801001</v>
      </c>
      <c r="E1939">
        <v>1020202081976</v>
      </c>
      <c r="F1939" t="s">
        <v>8214</v>
      </c>
      <c r="G1939">
        <v>0</v>
      </c>
      <c r="H1939" t="s">
        <v>11782</v>
      </c>
      <c r="I1939" t="s">
        <v>8905</v>
      </c>
      <c r="J1939" t="s">
        <v>11783</v>
      </c>
      <c r="K1939" t="s">
        <v>8313</v>
      </c>
      <c r="L1939" t="s">
        <v>8315</v>
      </c>
      <c r="M1939" t="s">
        <v>2966</v>
      </c>
      <c r="N1939" t="s">
        <v>321</v>
      </c>
    </row>
    <row r="1940" spans="1:14" x14ac:dyDescent="0.25">
      <c r="A1940">
        <v>268017199</v>
      </c>
      <c r="B1940" t="s">
        <v>3121</v>
      </c>
      <c r="C1940" t="s">
        <v>3122</v>
      </c>
      <c r="D1940">
        <v>26801001</v>
      </c>
      <c r="E1940">
        <v>1020202083395</v>
      </c>
      <c r="F1940" t="s">
        <v>8214</v>
      </c>
      <c r="G1940">
        <v>0</v>
      </c>
      <c r="H1940" t="s">
        <v>11784</v>
      </c>
      <c r="I1940" t="s">
        <v>8384</v>
      </c>
      <c r="J1940" t="s">
        <v>11785</v>
      </c>
      <c r="K1940" t="s">
        <v>8313</v>
      </c>
      <c r="L1940" t="s">
        <v>8315</v>
      </c>
      <c r="M1940" t="s">
        <v>3123</v>
      </c>
      <c r="N1940" t="s">
        <v>321</v>
      </c>
    </row>
    <row r="1941" spans="1:14" x14ac:dyDescent="0.25">
      <c r="A1941">
        <v>268017209</v>
      </c>
      <c r="B1941" t="s">
        <v>3059</v>
      </c>
      <c r="C1941" t="s">
        <v>3060</v>
      </c>
      <c r="D1941">
        <v>26801001</v>
      </c>
      <c r="E1941">
        <v>1020202083241</v>
      </c>
      <c r="F1941" t="s">
        <v>8214</v>
      </c>
      <c r="G1941">
        <v>0</v>
      </c>
      <c r="H1941" t="s">
        <v>11786</v>
      </c>
      <c r="I1941" t="s">
        <v>9316</v>
      </c>
      <c r="J1941" t="s">
        <v>11787</v>
      </c>
      <c r="K1941" t="s">
        <v>8313</v>
      </c>
      <c r="L1941" t="s">
        <v>8315</v>
      </c>
      <c r="M1941" t="s">
        <v>3061</v>
      </c>
      <c r="N1941" t="s">
        <v>566</v>
      </c>
    </row>
    <row r="1942" spans="1:14" x14ac:dyDescent="0.25">
      <c r="A1942">
        <v>268020314</v>
      </c>
      <c r="B1942" t="s">
        <v>3146</v>
      </c>
      <c r="C1942" t="s">
        <v>3147</v>
      </c>
      <c r="D1942">
        <v>26801001</v>
      </c>
      <c r="E1942">
        <v>1020202083252</v>
      </c>
      <c r="F1942" t="s">
        <v>8214</v>
      </c>
      <c r="G1942">
        <v>0</v>
      </c>
      <c r="H1942" t="s">
        <v>11788</v>
      </c>
      <c r="I1942" t="s">
        <v>10779</v>
      </c>
      <c r="J1942" t="s">
        <v>11777</v>
      </c>
      <c r="K1942" t="s">
        <v>8313</v>
      </c>
      <c r="L1942" t="s">
        <v>8315</v>
      </c>
      <c r="M1942" t="s">
        <v>3148</v>
      </c>
      <c r="N1942" t="s">
        <v>321</v>
      </c>
    </row>
    <row r="1943" spans="1:14" x14ac:dyDescent="0.25">
      <c r="A1943">
        <v>268020480</v>
      </c>
      <c r="B1943" t="s">
        <v>3136</v>
      </c>
      <c r="C1943" t="s">
        <v>3137</v>
      </c>
      <c r="D1943">
        <v>26801001</v>
      </c>
      <c r="E1943">
        <v>1020202082559</v>
      </c>
      <c r="F1943" t="s">
        <v>8214</v>
      </c>
      <c r="G1943">
        <v>0</v>
      </c>
      <c r="H1943" t="s">
        <v>11789</v>
      </c>
      <c r="I1943" t="s">
        <v>8776</v>
      </c>
      <c r="J1943" t="s">
        <v>11790</v>
      </c>
      <c r="K1943" t="s">
        <v>8313</v>
      </c>
      <c r="L1943" t="s">
        <v>8315</v>
      </c>
      <c r="M1943" t="s">
        <v>3138</v>
      </c>
      <c r="N1943" t="s">
        <v>321</v>
      </c>
    </row>
    <row r="1944" spans="1:14" x14ac:dyDescent="0.25">
      <c r="A1944">
        <v>268020868</v>
      </c>
      <c r="B1944" t="s">
        <v>2846</v>
      </c>
      <c r="C1944" t="s">
        <v>2847</v>
      </c>
      <c r="D1944">
        <v>26801001</v>
      </c>
      <c r="E1944">
        <v>1020202084506</v>
      </c>
      <c r="F1944" t="s">
        <v>8214</v>
      </c>
      <c r="G1944">
        <v>0</v>
      </c>
      <c r="H1944" t="s">
        <v>11791</v>
      </c>
      <c r="I1944" t="s">
        <v>8646</v>
      </c>
      <c r="J1944" t="s">
        <v>11775</v>
      </c>
      <c r="K1944" t="s">
        <v>8313</v>
      </c>
      <c r="L1944" t="s">
        <v>8315</v>
      </c>
      <c r="M1944" t="s">
        <v>2848</v>
      </c>
      <c r="N1944" t="s">
        <v>321</v>
      </c>
    </row>
    <row r="1945" spans="1:14" x14ac:dyDescent="0.25">
      <c r="A1945">
        <v>268020890</v>
      </c>
      <c r="B1945" t="s">
        <v>3005</v>
      </c>
      <c r="C1945" t="s">
        <v>3006</v>
      </c>
      <c r="D1945">
        <v>26801001</v>
      </c>
      <c r="E1945">
        <v>1020202081965</v>
      </c>
      <c r="F1945" t="s">
        <v>8214</v>
      </c>
      <c r="G1945">
        <v>0</v>
      </c>
      <c r="H1945" t="s">
        <v>11792</v>
      </c>
      <c r="I1945" t="s">
        <v>9175</v>
      </c>
      <c r="J1945" t="s">
        <v>11793</v>
      </c>
      <c r="K1945" t="s">
        <v>8313</v>
      </c>
      <c r="L1945" t="s">
        <v>8315</v>
      </c>
      <c r="M1945" t="s">
        <v>3007</v>
      </c>
      <c r="N1945" t="s">
        <v>321</v>
      </c>
    </row>
    <row r="1946" spans="1:14" x14ac:dyDescent="0.25">
      <c r="A1946">
        <v>268021276</v>
      </c>
      <c r="B1946" t="s">
        <v>2934</v>
      </c>
      <c r="C1946" t="s">
        <v>2935</v>
      </c>
      <c r="D1946">
        <v>26801001</v>
      </c>
      <c r="E1946">
        <v>1020202083142</v>
      </c>
      <c r="F1946" t="s">
        <v>8214</v>
      </c>
      <c r="G1946">
        <v>0</v>
      </c>
      <c r="H1946" t="s">
        <v>11794</v>
      </c>
      <c r="I1946" t="s">
        <v>11795</v>
      </c>
      <c r="J1946" t="s">
        <v>11779</v>
      </c>
      <c r="K1946" t="s">
        <v>8313</v>
      </c>
      <c r="L1946" t="s">
        <v>8315</v>
      </c>
      <c r="M1946" t="s">
        <v>2936</v>
      </c>
      <c r="N1946" t="s">
        <v>321</v>
      </c>
    </row>
    <row r="1947" spans="1:14" x14ac:dyDescent="0.25">
      <c r="A1947">
        <v>268021283</v>
      </c>
      <c r="B1947" t="s">
        <v>3118</v>
      </c>
      <c r="C1947" t="s">
        <v>3119</v>
      </c>
      <c r="D1947">
        <v>26801001</v>
      </c>
      <c r="E1947">
        <v>1020202082427</v>
      </c>
      <c r="F1947" t="s">
        <v>8214</v>
      </c>
      <c r="G1947">
        <v>0</v>
      </c>
      <c r="H1947" t="s">
        <v>11784</v>
      </c>
      <c r="I1947" t="s">
        <v>9233</v>
      </c>
      <c r="J1947" t="s">
        <v>11796</v>
      </c>
      <c r="K1947" t="s">
        <v>8313</v>
      </c>
      <c r="L1947" t="s">
        <v>8315</v>
      </c>
      <c r="M1947" t="s">
        <v>3120</v>
      </c>
      <c r="N1947" t="s">
        <v>657</v>
      </c>
    </row>
    <row r="1948" spans="1:14" x14ac:dyDescent="0.25">
      <c r="A1948">
        <v>268021290</v>
      </c>
      <c r="B1948" t="s">
        <v>3027</v>
      </c>
      <c r="C1948" t="s">
        <v>3028</v>
      </c>
      <c r="D1948">
        <v>26801001</v>
      </c>
      <c r="E1948">
        <v>1020202083373</v>
      </c>
      <c r="F1948" t="s">
        <v>8214</v>
      </c>
      <c r="G1948">
        <v>0</v>
      </c>
      <c r="H1948" t="s">
        <v>11797</v>
      </c>
      <c r="I1948" t="s">
        <v>8384</v>
      </c>
      <c r="J1948" t="s">
        <v>11798</v>
      </c>
      <c r="K1948" t="s">
        <v>8313</v>
      </c>
      <c r="L1948" t="s">
        <v>8315</v>
      </c>
      <c r="M1948" t="s">
        <v>3029</v>
      </c>
      <c r="N1948" t="s">
        <v>321</v>
      </c>
    </row>
    <row r="1949" spans="1:14" x14ac:dyDescent="0.25">
      <c r="A1949">
        <v>268021660</v>
      </c>
      <c r="B1949" t="s">
        <v>3077</v>
      </c>
      <c r="C1949" t="s">
        <v>3078</v>
      </c>
      <c r="D1949">
        <v>26801001</v>
      </c>
      <c r="E1949">
        <v>1020202082450</v>
      </c>
      <c r="F1949" t="s">
        <v>8214</v>
      </c>
      <c r="G1949">
        <v>0</v>
      </c>
      <c r="H1949" t="s">
        <v>11799</v>
      </c>
      <c r="I1949" t="s">
        <v>11800</v>
      </c>
      <c r="J1949" t="s">
        <v>11801</v>
      </c>
      <c r="K1949" t="s">
        <v>8313</v>
      </c>
      <c r="L1949" t="s">
        <v>8315</v>
      </c>
      <c r="M1949" t="s">
        <v>3079</v>
      </c>
      <c r="N1949" t="s">
        <v>657</v>
      </c>
    </row>
    <row r="1950" spans="1:14" x14ac:dyDescent="0.25">
      <c r="A1950">
        <v>268021710</v>
      </c>
      <c r="B1950" t="s">
        <v>2901</v>
      </c>
      <c r="C1950" t="s">
        <v>2902</v>
      </c>
      <c r="D1950">
        <v>26801001</v>
      </c>
      <c r="E1950">
        <v>1020202085310</v>
      </c>
      <c r="F1950" t="s">
        <v>8214</v>
      </c>
      <c r="G1950">
        <v>0</v>
      </c>
      <c r="H1950" t="s">
        <v>11802</v>
      </c>
      <c r="I1950" t="s">
        <v>9286</v>
      </c>
      <c r="J1950" t="s">
        <v>9376</v>
      </c>
      <c r="K1950" t="s">
        <v>8313</v>
      </c>
      <c r="L1950" t="s">
        <v>8315</v>
      </c>
      <c r="M1950" t="s">
        <v>2903</v>
      </c>
      <c r="N1950" t="s">
        <v>1479</v>
      </c>
    </row>
    <row r="1951" spans="1:14" x14ac:dyDescent="0.25">
      <c r="A1951">
        <v>268021974</v>
      </c>
      <c r="B1951" t="s">
        <v>2904</v>
      </c>
      <c r="C1951" t="s">
        <v>2905</v>
      </c>
      <c r="D1951">
        <v>26801001</v>
      </c>
      <c r="E1951">
        <v>1020202082560</v>
      </c>
      <c r="F1951" t="s">
        <v>8214</v>
      </c>
      <c r="G1951">
        <v>0</v>
      </c>
      <c r="H1951" t="s">
        <v>11803</v>
      </c>
      <c r="I1951" t="s">
        <v>8650</v>
      </c>
      <c r="J1951" t="s">
        <v>11790</v>
      </c>
      <c r="K1951" t="s">
        <v>8313</v>
      </c>
      <c r="L1951" t="s">
        <v>8315</v>
      </c>
      <c r="M1951" t="s">
        <v>2906</v>
      </c>
      <c r="N1951" t="s">
        <v>321</v>
      </c>
    </row>
    <row r="1952" spans="1:14" x14ac:dyDescent="0.25">
      <c r="A1952">
        <v>268022777</v>
      </c>
      <c r="B1952" t="s">
        <v>2877</v>
      </c>
      <c r="C1952" t="s">
        <v>2878</v>
      </c>
      <c r="D1952">
        <v>26801001</v>
      </c>
      <c r="E1952">
        <v>1020202082416</v>
      </c>
      <c r="F1952" t="s">
        <v>8214</v>
      </c>
      <c r="G1952">
        <v>0</v>
      </c>
      <c r="H1952" t="s">
        <v>11804</v>
      </c>
      <c r="I1952" t="s">
        <v>11805</v>
      </c>
      <c r="J1952" t="s">
        <v>11806</v>
      </c>
      <c r="K1952" t="s">
        <v>8313</v>
      </c>
      <c r="L1952" t="s">
        <v>8315</v>
      </c>
      <c r="M1952" t="s">
        <v>2879</v>
      </c>
      <c r="N1952" t="s">
        <v>321</v>
      </c>
    </row>
    <row r="1953" spans="1:14" x14ac:dyDescent="0.25">
      <c r="A1953">
        <v>268022784</v>
      </c>
      <c r="B1953" t="s">
        <v>2886</v>
      </c>
      <c r="C1953" t="s">
        <v>2887</v>
      </c>
      <c r="D1953">
        <v>26801001</v>
      </c>
      <c r="E1953">
        <v>1020202083208</v>
      </c>
      <c r="F1953" t="s">
        <v>8214</v>
      </c>
      <c r="G1953">
        <v>0</v>
      </c>
      <c r="H1953" t="s">
        <v>11807</v>
      </c>
      <c r="I1953" t="s">
        <v>11605</v>
      </c>
      <c r="J1953" t="s">
        <v>11806</v>
      </c>
      <c r="K1953" t="s">
        <v>8313</v>
      </c>
      <c r="L1953" t="s">
        <v>8315</v>
      </c>
      <c r="M1953" t="s">
        <v>2888</v>
      </c>
      <c r="N1953" t="s">
        <v>321</v>
      </c>
    </row>
    <row r="1954" spans="1:14" x14ac:dyDescent="0.25">
      <c r="A1954">
        <v>268022791</v>
      </c>
      <c r="B1954" t="s">
        <v>3008</v>
      </c>
      <c r="C1954" t="s">
        <v>3009</v>
      </c>
      <c r="D1954">
        <v>26801001</v>
      </c>
      <c r="E1954">
        <v>1020202082548</v>
      </c>
      <c r="F1954" t="s">
        <v>8214</v>
      </c>
      <c r="G1954">
        <v>0</v>
      </c>
      <c r="H1954" t="s">
        <v>11808</v>
      </c>
      <c r="I1954" t="s">
        <v>9569</v>
      </c>
      <c r="J1954" t="s">
        <v>11809</v>
      </c>
      <c r="K1954" t="s">
        <v>8313</v>
      </c>
      <c r="L1954" t="s">
        <v>8315</v>
      </c>
      <c r="M1954" t="s">
        <v>3010</v>
      </c>
      <c r="N1954" t="s">
        <v>321</v>
      </c>
    </row>
    <row r="1955" spans="1:14" x14ac:dyDescent="0.25">
      <c r="A1955">
        <v>268022801</v>
      </c>
      <c r="B1955" t="s">
        <v>2970</v>
      </c>
      <c r="C1955" t="s">
        <v>2971</v>
      </c>
      <c r="D1955">
        <v>26801001</v>
      </c>
      <c r="E1955">
        <v>1020202082922</v>
      </c>
      <c r="F1955" t="s">
        <v>8214</v>
      </c>
      <c r="G1955">
        <v>0</v>
      </c>
      <c r="H1955" t="s">
        <v>11810</v>
      </c>
      <c r="I1955" t="s">
        <v>11811</v>
      </c>
      <c r="J1955" t="s">
        <v>11809</v>
      </c>
      <c r="K1955" t="s">
        <v>8313</v>
      </c>
      <c r="L1955" t="s">
        <v>8315</v>
      </c>
      <c r="M1955" t="s">
        <v>2972</v>
      </c>
      <c r="N1955" t="s">
        <v>657</v>
      </c>
    </row>
    <row r="1956" spans="1:14" x14ac:dyDescent="0.25">
      <c r="A1956">
        <v>268022819</v>
      </c>
      <c r="B1956" t="s">
        <v>2955</v>
      </c>
      <c r="C1956" t="s">
        <v>2956</v>
      </c>
      <c r="D1956">
        <v>26801001</v>
      </c>
      <c r="E1956">
        <v>1020202083175</v>
      </c>
      <c r="F1956" t="s">
        <v>8214</v>
      </c>
      <c r="G1956">
        <v>0</v>
      </c>
      <c r="H1956" t="s">
        <v>11812</v>
      </c>
      <c r="I1956" t="s">
        <v>11813</v>
      </c>
      <c r="J1956" t="s">
        <v>11777</v>
      </c>
      <c r="K1956" t="s">
        <v>8313</v>
      </c>
      <c r="L1956" t="s">
        <v>8315</v>
      </c>
      <c r="M1956" t="s">
        <v>2957</v>
      </c>
      <c r="N1956" t="s">
        <v>321</v>
      </c>
    </row>
    <row r="1957" spans="1:14" x14ac:dyDescent="0.25">
      <c r="A1957">
        <v>268022826</v>
      </c>
      <c r="B1957" t="s">
        <v>2907</v>
      </c>
      <c r="C1957" t="s">
        <v>2908</v>
      </c>
      <c r="D1957">
        <v>26801001</v>
      </c>
      <c r="E1957">
        <v>1020202088510</v>
      </c>
      <c r="F1957" t="s">
        <v>8214</v>
      </c>
      <c r="G1957">
        <v>0</v>
      </c>
      <c r="H1957" t="s">
        <v>11814</v>
      </c>
      <c r="I1957" t="s">
        <v>9626</v>
      </c>
      <c r="J1957" t="s">
        <v>11777</v>
      </c>
      <c r="K1957" t="s">
        <v>8313</v>
      </c>
      <c r="L1957" t="s">
        <v>8315</v>
      </c>
      <c r="M1957" t="s">
        <v>2909</v>
      </c>
      <c r="N1957" t="s">
        <v>566</v>
      </c>
    </row>
    <row r="1958" spans="1:14" x14ac:dyDescent="0.25">
      <c r="A1958">
        <v>268022833</v>
      </c>
      <c r="B1958" t="s">
        <v>3080</v>
      </c>
      <c r="C1958" t="s">
        <v>3081</v>
      </c>
      <c r="D1958">
        <v>26801001</v>
      </c>
      <c r="E1958">
        <v>1020202082471</v>
      </c>
      <c r="F1958" t="s">
        <v>8214</v>
      </c>
      <c r="G1958">
        <v>0</v>
      </c>
      <c r="H1958" t="s">
        <v>11815</v>
      </c>
      <c r="I1958" t="s">
        <v>8581</v>
      </c>
      <c r="J1958" t="s">
        <v>9237</v>
      </c>
      <c r="K1958" t="s">
        <v>8313</v>
      </c>
      <c r="L1958" t="s">
        <v>8315</v>
      </c>
      <c r="M1958" t="s">
        <v>3082</v>
      </c>
      <c r="N1958" t="s">
        <v>321</v>
      </c>
    </row>
    <row r="1959" spans="1:14" x14ac:dyDescent="0.25">
      <c r="A1959">
        <v>268022840</v>
      </c>
      <c r="B1959" t="s">
        <v>3158</v>
      </c>
      <c r="C1959" t="s">
        <v>3159</v>
      </c>
      <c r="D1959">
        <v>26801001</v>
      </c>
      <c r="E1959">
        <v>1020202082493</v>
      </c>
      <c r="F1959" t="s">
        <v>8214</v>
      </c>
      <c r="G1959">
        <v>0</v>
      </c>
      <c r="H1959" t="s">
        <v>11816</v>
      </c>
      <c r="I1959" t="s">
        <v>10137</v>
      </c>
      <c r="J1959" t="s">
        <v>11801</v>
      </c>
      <c r="K1959" t="s">
        <v>8313</v>
      </c>
      <c r="L1959" t="s">
        <v>8315</v>
      </c>
      <c r="M1959" t="s">
        <v>3160</v>
      </c>
      <c r="N1959" t="s">
        <v>321</v>
      </c>
    </row>
    <row r="1960" spans="1:14" x14ac:dyDescent="0.25">
      <c r="A1960">
        <v>268022858</v>
      </c>
      <c r="B1960" t="s">
        <v>3088</v>
      </c>
      <c r="C1960" t="s">
        <v>3089</v>
      </c>
      <c r="D1960">
        <v>26801001</v>
      </c>
      <c r="E1960">
        <v>1020202083197</v>
      </c>
      <c r="F1960" t="s">
        <v>8214</v>
      </c>
      <c r="G1960">
        <v>0</v>
      </c>
      <c r="H1960" t="s">
        <v>11817</v>
      </c>
      <c r="I1960" t="s">
        <v>8581</v>
      </c>
      <c r="J1960" t="s">
        <v>11818</v>
      </c>
      <c r="K1960" t="s">
        <v>8313</v>
      </c>
      <c r="L1960" t="s">
        <v>8315</v>
      </c>
      <c r="M1960" t="s">
        <v>3090</v>
      </c>
      <c r="N1960" t="s">
        <v>321</v>
      </c>
    </row>
    <row r="1961" spans="1:14" x14ac:dyDescent="0.25">
      <c r="A1961">
        <v>268022865</v>
      </c>
      <c r="B1961" t="s">
        <v>3048</v>
      </c>
      <c r="C1961" t="s">
        <v>3049</v>
      </c>
      <c r="D1961">
        <v>26801001</v>
      </c>
      <c r="E1961">
        <v>1020202083153</v>
      </c>
      <c r="F1961" t="s">
        <v>8214</v>
      </c>
      <c r="G1961">
        <v>0</v>
      </c>
      <c r="H1961" t="s">
        <v>11819</v>
      </c>
      <c r="I1961" t="s">
        <v>8646</v>
      </c>
      <c r="J1961" t="s">
        <v>11820</v>
      </c>
      <c r="K1961" t="s">
        <v>8313</v>
      </c>
      <c r="L1961" t="s">
        <v>8315</v>
      </c>
      <c r="M1961" t="s">
        <v>3050</v>
      </c>
      <c r="N1961" t="s">
        <v>321</v>
      </c>
    </row>
    <row r="1962" spans="1:14" x14ac:dyDescent="0.25">
      <c r="A1962">
        <v>268022872</v>
      </c>
      <c r="B1962" t="s">
        <v>2843</v>
      </c>
      <c r="C1962" t="s">
        <v>2844</v>
      </c>
      <c r="D1962">
        <v>26801001</v>
      </c>
      <c r="E1962">
        <v>1020202082460</v>
      </c>
      <c r="F1962" t="s">
        <v>8214</v>
      </c>
      <c r="G1962">
        <v>0</v>
      </c>
      <c r="H1962" t="s">
        <v>11821</v>
      </c>
      <c r="I1962" t="s">
        <v>8525</v>
      </c>
      <c r="J1962" t="s">
        <v>11820</v>
      </c>
      <c r="K1962" t="s">
        <v>8313</v>
      </c>
      <c r="L1962" t="s">
        <v>8315</v>
      </c>
      <c r="M1962" t="s">
        <v>2845</v>
      </c>
      <c r="N1962" t="s">
        <v>321</v>
      </c>
    </row>
    <row r="1963" spans="1:14" x14ac:dyDescent="0.25">
      <c r="A1963">
        <v>268022880</v>
      </c>
      <c r="B1963" t="s">
        <v>3011</v>
      </c>
      <c r="C1963" t="s">
        <v>3012</v>
      </c>
      <c r="D1963">
        <v>26801001</v>
      </c>
      <c r="E1963">
        <v>1020202083164</v>
      </c>
      <c r="F1963" t="s">
        <v>8214</v>
      </c>
      <c r="G1963">
        <v>0</v>
      </c>
      <c r="H1963" t="s">
        <v>11822</v>
      </c>
      <c r="I1963" t="s">
        <v>8310</v>
      </c>
      <c r="J1963" t="s">
        <v>11820</v>
      </c>
      <c r="K1963" t="s">
        <v>8313</v>
      </c>
      <c r="L1963" t="s">
        <v>8315</v>
      </c>
      <c r="M1963" t="s">
        <v>3013</v>
      </c>
      <c r="N1963" t="s">
        <v>566</v>
      </c>
    </row>
    <row r="1964" spans="1:14" x14ac:dyDescent="0.25">
      <c r="A1964">
        <v>268022897</v>
      </c>
      <c r="B1964" t="s">
        <v>2862</v>
      </c>
      <c r="C1964" t="s">
        <v>2863</v>
      </c>
      <c r="D1964">
        <v>26801001</v>
      </c>
      <c r="E1964">
        <v>1020202083186</v>
      </c>
      <c r="F1964" t="s">
        <v>8214</v>
      </c>
      <c r="G1964">
        <v>0</v>
      </c>
      <c r="H1964" t="s">
        <v>11823</v>
      </c>
      <c r="I1964" t="s">
        <v>10779</v>
      </c>
      <c r="J1964" t="s">
        <v>11820</v>
      </c>
      <c r="K1964" t="s">
        <v>8313</v>
      </c>
      <c r="L1964" t="s">
        <v>8315</v>
      </c>
      <c r="M1964" t="s">
        <v>2864</v>
      </c>
      <c r="N1964" t="s">
        <v>657</v>
      </c>
    </row>
    <row r="1965" spans="1:14" x14ac:dyDescent="0.25">
      <c r="A1965">
        <v>268022907</v>
      </c>
      <c r="B1965" t="s">
        <v>2919</v>
      </c>
      <c r="C1965" t="s">
        <v>2920</v>
      </c>
      <c r="D1965">
        <v>26801001</v>
      </c>
      <c r="E1965">
        <v>1020202082515</v>
      </c>
      <c r="F1965" t="s">
        <v>8214</v>
      </c>
      <c r="G1965">
        <v>0</v>
      </c>
      <c r="H1965" t="s">
        <v>11824</v>
      </c>
      <c r="I1965" t="s">
        <v>11800</v>
      </c>
      <c r="J1965" t="s">
        <v>11820</v>
      </c>
      <c r="K1965" t="s">
        <v>8313</v>
      </c>
      <c r="L1965" t="s">
        <v>8315</v>
      </c>
      <c r="M1965" t="s">
        <v>2921</v>
      </c>
      <c r="N1965" t="s">
        <v>321</v>
      </c>
    </row>
    <row r="1966" spans="1:14" x14ac:dyDescent="0.25">
      <c r="A1966">
        <v>268022914</v>
      </c>
      <c r="B1966" t="s">
        <v>3051</v>
      </c>
      <c r="C1966" t="s">
        <v>3052</v>
      </c>
      <c r="D1966">
        <v>26801001</v>
      </c>
      <c r="E1966">
        <v>1020202083220</v>
      </c>
      <c r="F1966" t="s">
        <v>8214</v>
      </c>
      <c r="G1966">
        <v>0</v>
      </c>
      <c r="H1966" t="s">
        <v>11825</v>
      </c>
      <c r="I1966" t="s">
        <v>8687</v>
      </c>
      <c r="J1966" t="s">
        <v>11820</v>
      </c>
      <c r="K1966" t="s">
        <v>8313</v>
      </c>
      <c r="L1966" t="s">
        <v>8315</v>
      </c>
      <c r="M1966" t="s">
        <v>11826</v>
      </c>
      <c r="N1966" t="s">
        <v>321</v>
      </c>
    </row>
    <row r="1967" spans="1:14" x14ac:dyDescent="0.25">
      <c r="A1967">
        <v>268022939</v>
      </c>
      <c r="B1967" t="s">
        <v>2985</v>
      </c>
      <c r="C1967" t="s">
        <v>2986</v>
      </c>
      <c r="D1967">
        <v>26801001</v>
      </c>
      <c r="E1967">
        <v>1020202083230</v>
      </c>
      <c r="F1967" t="s">
        <v>8214</v>
      </c>
      <c r="G1967">
        <v>0</v>
      </c>
      <c r="H1967" t="s">
        <v>11827</v>
      </c>
      <c r="I1967" t="s">
        <v>9569</v>
      </c>
      <c r="J1967" t="s">
        <v>11820</v>
      </c>
      <c r="K1967" t="s">
        <v>8313</v>
      </c>
      <c r="L1967" t="s">
        <v>8315</v>
      </c>
      <c r="M1967" t="s">
        <v>2987</v>
      </c>
      <c r="N1967" t="s">
        <v>321</v>
      </c>
    </row>
    <row r="1968" spans="1:14" x14ac:dyDescent="0.25">
      <c r="A1968">
        <v>268022946</v>
      </c>
      <c r="B1968" t="s">
        <v>2973</v>
      </c>
      <c r="C1968" t="s">
        <v>2974</v>
      </c>
      <c r="D1968">
        <v>26801001</v>
      </c>
      <c r="E1968">
        <v>1020202083615</v>
      </c>
      <c r="F1968" t="s">
        <v>8214</v>
      </c>
      <c r="G1968">
        <v>0</v>
      </c>
      <c r="H1968" t="s">
        <v>11828</v>
      </c>
      <c r="I1968" t="s">
        <v>8735</v>
      </c>
      <c r="J1968" t="s">
        <v>11820</v>
      </c>
      <c r="K1968" t="s">
        <v>8313</v>
      </c>
      <c r="L1968" t="s">
        <v>8315</v>
      </c>
      <c r="M1968" t="s">
        <v>2975</v>
      </c>
      <c r="N1968" t="s">
        <v>321</v>
      </c>
    </row>
    <row r="1969" spans="1:14" x14ac:dyDescent="0.25">
      <c r="A1969">
        <v>268022953</v>
      </c>
      <c r="B1969" t="s">
        <v>2961</v>
      </c>
      <c r="C1969" t="s">
        <v>2962</v>
      </c>
      <c r="D1969">
        <v>26801001</v>
      </c>
      <c r="E1969">
        <v>1020202089764</v>
      </c>
      <c r="F1969" t="s">
        <v>8214</v>
      </c>
      <c r="G1969">
        <v>0</v>
      </c>
      <c r="H1969" t="s">
        <v>11829</v>
      </c>
      <c r="I1969" t="s">
        <v>8897</v>
      </c>
      <c r="J1969" t="s">
        <v>11820</v>
      </c>
      <c r="K1969" t="s">
        <v>8313</v>
      </c>
      <c r="L1969" t="s">
        <v>8315</v>
      </c>
      <c r="M1969" t="s">
        <v>2963</v>
      </c>
      <c r="N1969" t="s">
        <v>657</v>
      </c>
    </row>
    <row r="1970" spans="1:14" x14ac:dyDescent="0.25">
      <c r="A1970">
        <v>268022985</v>
      </c>
      <c r="B1970" t="s">
        <v>3036</v>
      </c>
      <c r="C1970" t="s">
        <v>3037</v>
      </c>
      <c r="D1970">
        <v>26801001</v>
      </c>
      <c r="E1970">
        <v>1020202082449</v>
      </c>
      <c r="F1970" t="s">
        <v>8214</v>
      </c>
      <c r="G1970">
        <v>0</v>
      </c>
      <c r="H1970" t="s">
        <v>11830</v>
      </c>
      <c r="I1970" t="s">
        <v>8650</v>
      </c>
      <c r="J1970" t="s">
        <v>11572</v>
      </c>
      <c r="K1970" t="s">
        <v>8313</v>
      </c>
      <c r="L1970" t="s">
        <v>8315</v>
      </c>
      <c r="M1970" t="s">
        <v>3038</v>
      </c>
      <c r="N1970" t="s">
        <v>657</v>
      </c>
    </row>
    <row r="1971" spans="1:14" x14ac:dyDescent="0.25">
      <c r="A1971">
        <v>268022992</v>
      </c>
      <c r="B1971" t="s">
        <v>2883</v>
      </c>
      <c r="C1971" t="s">
        <v>2884</v>
      </c>
      <c r="D1971">
        <v>26801001</v>
      </c>
      <c r="E1971">
        <v>1020202079501</v>
      </c>
      <c r="F1971" t="s">
        <v>8214</v>
      </c>
      <c r="G1971">
        <v>0</v>
      </c>
      <c r="H1971" t="s">
        <v>11831</v>
      </c>
      <c r="I1971" t="s">
        <v>10831</v>
      </c>
      <c r="J1971" t="s">
        <v>11832</v>
      </c>
      <c r="K1971" t="s">
        <v>8313</v>
      </c>
      <c r="L1971" t="s">
        <v>8315</v>
      </c>
      <c r="M1971" t="s">
        <v>2885</v>
      </c>
      <c r="N1971" t="s">
        <v>657</v>
      </c>
    </row>
    <row r="1972" spans="1:14" x14ac:dyDescent="0.25">
      <c r="A1972">
        <v>268023001</v>
      </c>
      <c r="B1972" t="s">
        <v>2849</v>
      </c>
      <c r="C1972" t="s">
        <v>2850</v>
      </c>
      <c r="D1972">
        <v>26801001</v>
      </c>
      <c r="E1972">
        <v>1020202082526</v>
      </c>
      <c r="F1972" t="s">
        <v>8214</v>
      </c>
      <c r="G1972">
        <v>0</v>
      </c>
      <c r="H1972" t="s">
        <v>11833</v>
      </c>
      <c r="I1972" t="s">
        <v>8436</v>
      </c>
      <c r="J1972" t="s">
        <v>11572</v>
      </c>
      <c r="K1972" t="s">
        <v>8313</v>
      </c>
      <c r="L1972" t="s">
        <v>8315</v>
      </c>
      <c r="M1972" t="s">
        <v>2851</v>
      </c>
      <c r="N1972" t="s">
        <v>321</v>
      </c>
    </row>
    <row r="1973" spans="1:14" x14ac:dyDescent="0.25">
      <c r="A1973">
        <v>268023019</v>
      </c>
      <c r="B1973" t="s">
        <v>2852</v>
      </c>
      <c r="C1973" t="s">
        <v>2853</v>
      </c>
      <c r="D1973">
        <v>26801001</v>
      </c>
      <c r="E1973">
        <v>1020202083384</v>
      </c>
      <c r="F1973" t="s">
        <v>8214</v>
      </c>
      <c r="G1973">
        <v>0</v>
      </c>
      <c r="H1973" t="s">
        <v>11834</v>
      </c>
      <c r="I1973" t="s">
        <v>11542</v>
      </c>
      <c r="J1973" t="s">
        <v>11572</v>
      </c>
      <c r="K1973" t="s">
        <v>8313</v>
      </c>
      <c r="L1973" t="s">
        <v>8315</v>
      </c>
      <c r="M1973" t="s">
        <v>2854</v>
      </c>
      <c r="N1973" t="s">
        <v>321</v>
      </c>
    </row>
    <row r="1974" spans="1:14" x14ac:dyDescent="0.25">
      <c r="A1974">
        <v>268023040</v>
      </c>
      <c r="B1974" t="s">
        <v>3112</v>
      </c>
      <c r="C1974" t="s">
        <v>3113</v>
      </c>
      <c r="D1974">
        <v>26801001</v>
      </c>
      <c r="E1974">
        <v>1020202082735</v>
      </c>
      <c r="F1974" t="s">
        <v>8214</v>
      </c>
      <c r="G1974">
        <v>0</v>
      </c>
      <c r="H1974" t="s">
        <v>11835</v>
      </c>
      <c r="I1974" t="s">
        <v>11836</v>
      </c>
      <c r="J1974" t="s">
        <v>11775</v>
      </c>
      <c r="K1974" t="s">
        <v>8313</v>
      </c>
      <c r="L1974" t="s">
        <v>8315</v>
      </c>
      <c r="M1974" t="s">
        <v>3114</v>
      </c>
      <c r="N1974" t="s">
        <v>566</v>
      </c>
    </row>
    <row r="1975" spans="1:14" x14ac:dyDescent="0.25">
      <c r="A1975">
        <v>268023058</v>
      </c>
      <c r="B1975" t="s">
        <v>2958</v>
      </c>
      <c r="C1975" t="s">
        <v>2959</v>
      </c>
      <c r="D1975">
        <v>26801001</v>
      </c>
      <c r="E1975">
        <v>1020202082438</v>
      </c>
      <c r="F1975" t="s">
        <v>8214</v>
      </c>
      <c r="G1975">
        <v>0</v>
      </c>
      <c r="H1975" t="s">
        <v>11837</v>
      </c>
      <c r="I1975" t="s">
        <v>11838</v>
      </c>
      <c r="J1975" t="s">
        <v>11806</v>
      </c>
      <c r="K1975" t="s">
        <v>8313</v>
      </c>
      <c r="L1975" t="s">
        <v>8315</v>
      </c>
      <c r="M1975" t="s">
        <v>2960</v>
      </c>
      <c r="N1975" t="s">
        <v>657</v>
      </c>
    </row>
    <row r="1976" spans="1:14" x14ac:dyDescent="0.25">
      <c r="A1976">
        <v>268023756</v>
      </c>
      <c r="B1976" t="s">
        <v>3014</v>
      </c>
      <c r="C1976" t="s">
        <v>3015</v>
      </c>
      <c r="D1976">
        <v>26801001</v>
      </c>
      <c r="E1976">
        <v>1020202088720</v>
      </c>
      <c r="F1976" t="s">
        <v>8214</v>
      </c>
      <c r="G1976">
        <v>0</v>
      </c>
      <c r="H1976" t="s">
        <v>11839</v>
      </c>
      <c r="I1976" t="s">
        <v>11170</v>
      </c>
      <c r="J1976" t="s">
        <v>11108</v>
      </c>
      <c r="K1976" t="s">
        <v>8313</v>
      </c>
      <c r="L1976" t="s">
        <v>8315</v>
      </c>
      <c r="M1976" t="s">
        <v>3016</v>
      </c>
      <c r="N1976" t="s">
        <v>321</v>
      </c>
    </row>
    <row r="1977" spans="1:14" x14ac:dyDescent="0.25">
      <c r="A1977">
        <v>268024005</v>
      </c>
      <c r="B1977" t="s">
        <v>3161</v>
      </c>
      <c r="C1977" t="s">
        <v>3162</v>
      </c>
      <c r="D1977">
        <v>26801001</v>
      </c>
      <c r="E1977">
        <v>1020202082504</v>
      </c>
      <c r="F1977" t="s">
        <v>8214</v>
      </c>
      <c r="G1977">
        <v>0</v>
      </c>
      <c r="H1977" t="s">
        <v>11840</v>
      </c>
      <c r="I1977" t="s">
        <v>9832</v>
      </c>
      <c r="J1977" t="s">
        <v>11841</v>
      </c>
      <c r="K1977" t="s">
        <v>8313</v>
      </c>
      <c r="L1977" t="s">
        <v>8315</v>
      </c>
      <c r="M1977" t="s">
        <v>3163</v>
      </c>
      <c r="N1977" t="s">
        <v>321</v>
      </c>
    </row>
    <row r="1978" spans="1:14" x14ac:dyDescent="0.25">
      <c r="A1978">
        <v>268024171</v>
      </c>
      <c r="B1978" t="s">
        <v>2937</v>
      </c>
      <c r="C1978" t="s">
        <v>2938</v>
      </c>
      <c r="D1978">
        <v>26801001</v>
      </c>
      <c r="E1978">
        <v>1020202082350</v>
      </c>
      <c r="F1978" t="s">
        <v>8214</v>
      </c>
      <c r="G1978">
        <v>0</v>
      </c>
      <c r="H1978" t="s">
        <v>11842</v>
      </c>
      <c r="I1978" t="s">
        <v>10678</v>
      </c>
      <c r="J1978" t="s">
        <v>11034</v>
      </c>
      <c r="K1978" t="s">
        <v>8313</v>
      </c>
      <c r="L1978" t="s">
        <v>8315</v>
      </c>
      <c r="M1978" t="s">
        <v>2939</v>
      </c>
      <c r="N1978" t="s">
        <v>414</v>
      </c>
    </row>
    <row r="1979" spans="1:14" x14ac:dyDescent="0.25">
      <c r="A1979">
        <v>268024189</v>
      </c>
      <c r="B1979" t="s">
        <v>3056</v>
      </c>
      <c r="C1979" t="s">
        <v>3057</v>
      </c>
      <c r="D1979">
        <v>26801001</v>
      </c>
      <c r="E1979">
        <v>1020202089380</v>
      </c>
      <c r="F1979" t="s">
        <v>8214</v>
      </c>
      <c r="G1979">
        <v>0</v>
      </c>
      <c r="H1979" t="s">
        <v>11843</v>
      </c>
      <c r="I1979" t="s">
        <v>9272</v>
      </c>
      <c r="J1979" t="s">
        <v>11034</v>
      </c>
      <c r="K1979" t="s">
        <v>8313</v>
      </c>
      <c r="L1979" t="s">
        <v>8315</v>
      </c>
      <c r="M1979" t="s">
        <v>3058</v>
      </c>
      <c r="N1979" t="s">
        <v>414</v>
      </c>
    </row>
    <row r="1980" spans="1:14" x14ac:dyDescent="0.25">
      <c r="A1980">
        <v>268024196</v>
      </c>
      <c r="B1980" t="s">
        <v>3103</v>
      </c>
      <c r="C1980" t="s">
        <v>3104</v>
      </c>
      <c r="D1980">
        <v>26801001</v>
      </c>
      <c r="E1980">
        <v>1020202082603</v>
      </c>
      <c r="F1980" t="s">
        <v>8214</v>
      </c>
      <c r="G1980">
        <v>0</v>
      </c>
      <c r="H1980" t="s">
        <v>11844</v>
      </c>
      <c r="I1980" t="s">
        <v>9103</v>
      </c>
      <c r="J1980" t="s">
        <v>11034</v>
      </c>
      <c r="K1980" t="s">
        <v>8313</v>
      </c>
      <c r="L1980" t="s">
        <v>8315</v>
      </c>
      <c r="M1980" t="s">
        <v>3105</v>
      </c>
      <c r="N1980" t="s">
        <v>414</v>
      </c>
    </row>
    <row r="1981" spans="1:14" x14ac:dyDescent="0.25">
      <c r="A1981">
        <v>268024206</v>
      </c>
      <c r="B1981" t="s">
        <v>3130</v>
      </c>
      <c r="C1981" t="s">
        <v>3131</v>
      </c>
      <c r="D1981">
        <v>26801001</v>
      </c>
      <c r="E1981">
        <v>1020202082625</v>
      </c>
      <c r="F1981" t="s">
        <v>8214</v>
      </c>
      <c r="G1981">
        <v>0</v>
      </c>
      <c r="H1981" t="s">
        <v>11845</v>
      </c>
      <c r="I1981" t="s">
        <v>9272</v>
      </c>
      <c r="J1981" t="s">
        <v>11034</v>
      </c>
      <c r="K1981" t="s">
        <v>8313</v>
      </c>
      <c r="L1981" t="s">
        <v>8315</v>
      </c>
      <c r="M1981" t="s">
        <v>3132</v>
      </c>
      <c r="N1981" t="s">
        <v>414</v>
      </c>
    </row>
    <row r="1982" spans="1:14" x14ac:dyDescent="0.25">
      <c r="A1982">
        <v>268024213</v>
      </c>
      <c r="B1982" t="s">
        <v>3062</v>
      </c>
      <c r="C1982" t="s">
        <v>3063</v>
      </c>
      <c r="D1982">
        <v>26801001</v>
      </c>
      <c r="E1982">
        <v>1020202083285</v>
      </c>
      <c r="F1982" t="s">
        <v>8214</v>
      </c>
      <c r="G1982">
        <v>0</v>
      </c>
      <c r="H1982" t="s">
        <v>11846</v>
      </c>
      <c r="I1982" t="s">
        <v>9272</v>
      </c>
      <c r="J1982" t="s">
        <v>11034</v>
      </c>
      <c r="K1982" t="s">
        <v>8313</v>
      </c>
      <c r="L1982" t="s">
        <v>8315</v>
      </c>
      <c r="M1982" t="s">
        <v>3064</v>
      </c>
      <c r="N1982" t="s">
        <v>1479</v>
      </c>
    </row>
    <row r="1983" spans="1:14" x14ac:dyDescent="0.25">
      <c r="A1983">
        <v>268024220</v>
      </c>
      <c r="B1983" t="s">
        <v>3094</v>
      </c>
      <c r="C1983" t="s">
        <v>3095</v>
      </c>
      <c r="D1983">
        <v>26801001</v>
      </c>
      <c r="E1983">
        <v>1020202083296</v>
      </c>
      <c r="F1983" t="s">
        <v>8214</v>
      </c>
      <c r="G1983">
        <v>0</v>
      </c>
      <c r="H1983" t="s">
        <v>11847</v>
      </c>
      <c r="I1983" t="s">
        <v>9289</v>
      </c>
      <c r="J1983" t="s">
        <v>11848</v>
      </c>
      <c r="K1983" t="s">
        <v>8313</v>
      </c>
      <c r="L1983" t="s">
        <v>8315</v>
      </c>
      <c r="M1983" t="s">
        <v>3096</v>
      </c>
      <c r="N1983" t="s">
        <v>414</v>
      </c>
    </row>
    <row r="1984" spans="1:14" x14ac:dyDescent="0.25">
      <c r="A1984">
        <v>268024238</v>
      </c>
      <c r="B1984" t="s">
        <v>3000</v>
      </c>
      <c r="C1984" t="s">
        <v>3001</v>
      </c>
      <c r="D1984">
        <v>26801001</v>
      </c>
      <c r="E1984">
        <v>1020202083307</v>
      </c>
      <c r="F1984" t="s">
        <v>8214</v>
      </c>
      <c r="G1984">
        <v>0</v>
      </c>
      <c r="H1984" t="s">
        <v>11849</v>
      </c>
      <c r="I1984" t="s">
        <v>9241</v>
      </c>
      <c r="J1984" t="s">
        <v>11034</v>
      </c>
      <c r="K1984" t="s">
        <v>8313</v>
      </c>
      <c r="L1984" t="s">
        <v>8315</v>
      </c>
      <c r="M1984" t="s">
        <v>11850</v>
      </c>
      <c r="N1984" t="s">
        <v>549</v>
      </c>
    </row>
    <row r="1985" spans="1:14" x14ac:dyDescent="0.25">
      <c r="A1985">
        <v>268024245</v>
      </c>
      <c r="B1985" t="s">
        <v>2940</v>
      </c>
      <c r="C1985" t="s">
        <v>2941</v>
      </c>
      <c r="D1985">
        <v>26801001</v>
      </c>
      <c r="E1985">
        <v>1020202083318</v>
      </c>
      <c r="F1985" t="s">
        <v>8214</v>
      </c>
      <c r="G1985">
        <v>0</v>
      </c>
      <c r="H1985" t="s">
        <v>11851</v>
      </c>
      <c r="I1985" t="s">
        <v>8336</v>
      </c>
      <c r="J1985" t="s">
        <v>11034</v>
      </c>
      <c r="K1985" t="s">
        <v>8313</v>
      </c>
      <c r="L1985" t="s">
        <v>8315</v>
      </c>
      <c r="M1985" t="s">
        <v>2942</v>
      </c>
      <c r="N1985" t="s">
        <v>700</v>
      </c>
    </row>
    <row r="1986" spans="1:14" x14ac:dyDescent="0.25">
      <c r="A1986">
        <v>268024252</v>
      </c>
      <c r="B1986" t="s">
        <v>2997</v>
      </c>
      <c r="C1986" t="s">
        <v>2998</v>
      </c>
      <c r="D1986">
        <v>26801001</v>
      </c>
      <c r="E1986">
        <v>1020202083329</v>
      </c>
      <c r="F1986" t="s">
        <v>8214</v>
      </c>
      <c r="G1986">
        <v>0</v>
      </c>
      <c r="H1986" t="s">
        <v>11852</v>
      </c>
      <c r="I1986" t="s">
        <v>8897</v>
      </c>
      <c r="J1986" t="s">
        <v>11034</v>
      </c>
      <c r="K1986" t="s">
        <v>8313</v>
      </c>
      <c r="L1986" t="s">
        <v>8315</v>
      </c>
      <c r="M1986" t="s">
        <v>2999</v>
      </c>
      <c r="N1986" t="s">
        <v>414</v>
      </c>
    </row>
    <row r="1987" spans="1:14" x14ac:dyDescent="0.25">
      <c r="A1987">
        <v>268024260</v>
      </c>
      <c r="B1987" t="s">
        <v>3155</v>
      </c>
      <c r="C1987" t="s">
        <v>3156</v>
      </c>
      <c r="D1987">
        <v>26801001</v>
      </c>
      <c r="E1987">
        <v>1020202082658</v>
      </c>
      <c r="F1987" t="s">
        <v>8214</v>
      </c>
      <c r="G1987">
        <v>0</v>
      </c>
      <c r="H1987" t="s">
        <v>11853</v>
      </c>
      <c r="I1987" t="s">
        <v>9257</v>
      </c>
      <c r="J1987" t="s">
        <v>11034</v>
      </c>
      <c r="K1987" t="s">
        <v>8313</v>
      </c>
      <c r="L1987" t="s">
        <v>8315</v>
      </c>
      <c r="M1987" t="s">
        <v>3157</v>
      </c>
      <c r="N1987" t="s">
        <v>549</v>
      </c>
    </row>
    <row r="1988" spans="1:14" x14ac:dyDescent="0.25">
      <c r="A1988">
        <v>268024277</v>
      </c>
      <c r="B1988" t="s">
        <v>3139</v>
      </c>
      <c r="C1988" t="s">
        <v>3140</v>
      </c>
      <c r="D1988">
        <v>26801001</v>
      </c>
      <c r="E1988">
        <v>1020202086410</v>
      </c>
      <c r="F1988" t="s">
        <v>8214</v>
      </c>
      <c r="G1988">
        <v>0</v>
      </c>
      <c r="H1988" t="s">
        <v>11854</v>
      </c>
      <c r="I1988" t="s">
        <v>9626</v>
      </c>
      <c r="J1988" t="s">
        <v>11855</v>
      </c>
      <c r="K1988" t="s">
        <v>8313</v>
      </c>
      <c r="L1988" t="s">
        <v>8315</v>
      </c>
      <c r="M1988" t="s">
        <v>3141</v>
      </c>
      <c r="N1988" t="s">
        <v>414</v>
      </c>
    </row>
    <row r="1989" spans="1:14" x14ac:dyDescent="0.25">
      <c r="A1989">
        <v>268024284</v>
      </c>
      <c r="B1989" t="s">
        <v>2928</v>
      </c>
      <c r="C1989" t="s">
        <v>2929</v>
      </c>
      <c r="D1989">
        <v>26801001</v>
      </c>
      <c r="E1989">
        <v>1020202083330</v>
      </c>
      <c r="F1989" t="s">
        <v>8214</v>
      </c>
      <c r="G1989">
        <v>0</v>
      </c>
      <c r="H1989" t="s">
        <v>11856</v>
      </c>
      <c r="I1989" t="s">
        <v>8646</v>
      </c>
      <c r="J1989" t="s">
        <v>11034</v>
      </c>
      <c r="K1989" t="s">
        <v>8313</v>
      </c>
      <c r="L1989" t="s">
        <v>8315</v>
      </c>
      <c r="M1989" t="s">
        <v>2930</v>
      </c>
      <c r="N1989" t="s">
        <v>414</v>
      </c>
    </row>
    <row r="1990" spans="1:14" x14ac:dyDescent="0.25">
      <c r="A1990">
        <v>268024291</v>
      </c>
      <c r="B1990" t="s">
        <v>3045</v>
      </c>
      <c r="C1990" t="s">
        <v>3046</v>
      </c>
      <c r="D1990">
        <v>26801001</v>
      </c>
      <c r="E1990">
        <v>1020202083340</v>
      </c>
      <c r="F1990" t="s">
        <v>8214</v>
      </c>
      <c r="G1990">
        <v>0</v>
      </c>
      <c r="H1990" t="s">
        <v>11857</v>
      </c>
      <c r="I1990" t="s">
        <v>8646</v>
      </c>
      <c r="J1990" t="s">
        <v>11034</v>
      </c>
      <c r="K1990" t="s">
        <v>8313</v>
      </c>
      <c r="L1990" t="s">
        <v>8315</v>
      </c>
      <c r="M1990" t="s">
        <v>3047</v>
      </c>
      <c r="N1990" t="s">
        <v>414</v>
      </c>
    </row>
    <row r="1991" spans="1:14" x14ac:dyDescent="0.25">
      <c r="A1991">
        <v>268024301</v>
      </c>
      <c r="B1991" t="s">
        <v>2949</v>
      </c>
      <c r="C1991" t="s">
        <v>2950</v>
      </c>
      <c r="D1991">
        <v>26801001</v>
      </c>
      <c r="E1991">
        <v>1020202082669</v>
      </c>
      <c r="F1991" t="s">
        <v>8214</v>
      </c>
      <c r="G1991">
        <v>0</v>
      </c>
      <c r="H1991" t="s">
        <v>11858</v>
      </c>
      <c r="I1991" t="s">
        <v>8897</v>
      </c>
      <c r="J1991" t="s">
        <v>11034</v>
      </c>
      <c r="K1991" t="s">
        <v>8313</v>
      </c>
      <c r="L1991" t="s">
        <v>8315</v>
      </c>
      <c r="M1991" t="s">
        <v>2951</v>
      </c>
      <c r="N1991" t="s">
        <v>549</v>
      </c>
    </row>
    <row r="1992" spans="1:14" x14ac:dyDescent="0.25">
      <c r="A1992">
        <v>268024319</v>
      </c>
      <c r="B1992" t="s">
        <v>2857</v>
      </c>
      <c r="C1992" t="s">
        <v>2858</v>
      </c>
      <c r="D1992">
        <v>26801001</v>
      </c>
      <c r="E1992">
        <v>1020202082670</v>
      </c>
      <c r="F1992" t="s">
        <v>8214</v>
      </c>
      <c r="G1992">
        <v>0</v>
      </c>
      <c r="H1992" t="s">
        <v>11859</v>
      </c>
      <c r="I1992" t="s">
        <v>8661</v>
      </c>
      <c r="J1992" t="s">
        <v>11034</v>
      </c>
      <c r="K1992" t="s">
        <v>8313</v>
      </c>
      <c r="L1992" t="s">
        <v>8315</v>
      </c>
      <c r="M1992" t="s">
        <v>2859</v>
      </c>
      <c r="N1992" t="s">
        <v>549</v>
      </c>
    </row>
    <row r="1993" spans="1:14" x14ac:dyDescent="0.25">
      <c r="A1993">
        <v>268024326</v>
      </c>
      <c r="B1993" t="s">
        <v>2889</v>
      </c>
      <c r="C1993" t="s">
        <v>2890</v>
      </c>
      <c r="D1993">
        <v>26801001</v>
      </c>
      <c r="E1993">
        <v>1020202082317</v>
      </c>
      <c r="F1993" t="s">
        <v>8214</v>
      </c>
      <c r="G1993">
        <v>0</v>
      </c>
      <c r="H1993" t="s">
        <v>11860</v>
      </c>
      <c r="I1993" t="s">
        <v>11861</v>
      </c>
      <c r="J1993" t="s">
        <v>11034</v>
      </c>
      <c r="K1993" t="s">
        <v>8313</v>
      </c>
      <c r="L1993" t="s">
        <v>8315</v>
      </c>
      <c r="M1993" t="s">
        <v>2891</v>
      </c>
      <c r="N1993" t="s">
        <v>414</v>
      </c>
    </row>
    <row r="1994" spans="1:14" x14ac:dyDescent="0.25">
      <c r="A1994">
        <v>268024333</v>
      </c>
      <c r="B1994" t="s">
        <v>3074</v>
      </c>
      <c r="C1994" t="s">
        <v>3075</v>
      </c>
      <c r="D1994">
        <v>26801001</v>
      </c>
      <c r="E1994">
        <v>1020202082120</v>
      </c>
      <c r="F1994" t="s">
        <v>8214</v>
      </c>
      <c r="G1994">
        <v>0</v>
      </c>
      <c r="H1994" t="s">
        <v>11862</v>
      </c>
      <c r="I1994" t="s">
        <v>8384</v>
      </c>
      <c r="J1994" t="s">
        <v>11034</v>
      </c>
      <c r="K1994" t="s">
        <v>8313</v>
      </c>
      <c r="L1994" t="s">
        <v>8315</v>
      </c>
      <c r="M1994" t="s">
        <v>3076</v>
      </c>
      <c r="N1994" t="s">
        <v>549</v>
      </c>
    </row>
    <row r="1995" spans="1:14" x14ac:dyDescent="0.25">
      <c r="A1995">
        <v>268024340</v>
      </c>
      <c r="B1995" t="s">
        <v>2855</v>
      </c>
      <c r="C1995" t="s">
        <v>2856</v>
      </c>
      <c r="D1995">
        <v>26801001</v>
      </c>
      <c r="E1995">
        <v>1020202082691</v>
      </c>
      <c r="F1995" t="s">
        <v>8214</v>
      </c>
      <c r="G1995">
        <v>0</v>
      </c>
      <c r="H1995" t="s">
        <v>11863</v>
      </c>
      <c r="I1995" t="s">
        <v>9236</v>
      </c>
      <c r="J1995" t="s">
        <v>11034</v>
      </c>
      <c r="K1995" t="s">
        <v>8313</v>
      </c>
      <c r="L1995" t="s">
        <v>8315</v>
      </c>
      <c r="M1995" t="s">
        <v>11864</v>
      </c>
      <c r="N1995" t="s">
        <v>414</v>
      </c>
    </row>
    <row r="1996" spans="1:14" x14ac:dyDescent="0.25">
      <c r="A1996">
        <v>268024358</v>
      </c>
      <c r="B1996" t="s">
        <v>3017</v>
      </c>
      <c r="C1996" t="s">
        <v>3018</v>
      </c>
      <c r="D1996">
        <v>26801001</v>
      </c>
      <c r="E1996">
        <v>1020202082702</v>
      </c>
      <c r="F1996" t="s">
        <v>8214</v>
      </c>
      <c r="G1996">
        <v>0</v>
      </c>
      <c r="H1996" t="s">
        <v>11865</v>
      </c>
      <c r="I1996" t="s">
        <v>8687</v>
      </c>
      <c r="J1996" t="s">
        <v>11034</v>
      </c>
      <c r="K1996" t="s">
        <v>8313</v>
      </c>
      <c r="L1996" t="s">
        <v>8315</v>
      </c>
      <c r="M1996" t="s">
        <v>3019</v>
      </c>
      <c r="N1996" t="s">
        <v>414</v>
      </c>
    </row>
    <row r="1997" spans="1:14" x14ac:dyDescent="0.25">
      <c r="A1997">
        <v>268024365</v>
      </c>
      <c r="B1997" t="s">
        <v>2916</v>
      </c>
      <c r="C1997" t="s">
        <v>2917</v>
      </c>
      <c r="D1997">
        <v>26801001</v>
      </c>
      <c r="E1997">
        <v>1020202083637</v>
      </c>
      <c r="F1997" t="s">
        <v>8214</v>
      </c>
      <c r="G1997">
        <v>0</v>
      </c>
      <c r="H1997" t="s">
        <v>11866</v>
      </c>
      <c r="I1997" t="s">
        <v>9272</v>
      </c>
      <c r="J1997" t="s">
        <v>11034</v>
      </c>
      <c r="K1997" t="s">
        <v>8313</v>
      </c>
      <c r="L1997" t="s">
        <v>8315</v>
      </c>
      <c r="M1997" t="s">
        <v>2918</v>
      </c>
      <c r="N1997" t="s">
        <v>414</v>
      </c>
    </row>
    <row r="1998" spans="1:14" x14ac:dyDescent="0.25">
      <c r="A1998">
        <v>268024372</v>
      </c>
      <c r="B1998" t="s">
        <v>3030</v>
      </c>
      <c r="C1998" t="s">
        <v>3031</v>
      </c>
      <c r="D1998">
        <v>26801001</v>
      </c>
      <c r="E1998">
        <v>1020202082086</v>
      </c>
      <c r="F1998" t="s">
        <v>8214</v>
      </c>
      <c r="G1998">
        <v>0</v>
      </c>
      <c r="H1998" t="s">
        <v>11867</v>
      </c>
      <c r="I1998" t="s">
        <v>9280</v>
      </c>
      <c r="J1998" t="s">
        <v>11034</v>
      </c>
      <c r="K1998" t="s">
        <v>8313</v>
      </c>
      <c r="L1998" t="s">
        <v>8315</v>
      </c>
      <c r="M1998" t="s">
        <v>3032</v>
      </c>
      <c r="N1998" t="s">
        <v>549</v>
      </c>
    </row>
    <row r="1999" spans="1:14" x14ac:dyDescent="0.25">
      <c r="A1999">
        <v>268024380</v>
      </c>
      <c r="B1999" t="s">
        <v>2991</v>
      </c>
      <c r="C1999" t="s">
        <v>2992</v>
      </c>
      <c r="D1999">
        <v>26801001</v>
      </c>
      <c r="E1999">
        <v>1020202082713</v>
      </c>
      <c r="F1999" t="s">
        <v>8214</v>
      </c>
      <c r="G1999">
        <v>0</v>
      </c>
      <c r="H1999" t="s">
        <v>11868</v>
      </c>
      <c r="I1999" t="s">
        <v>8384</v>
      </c>
      <c r="J1999" t="s">
        <v>11034</v>
      </c>
      <c r="K1999" t="s">
        <v>8313</v>
      </c>
      <c r="L1999" t="s">
        <v>8315</v>
      </c>
      <c r="M1999" t="s">
        <v>2993</v>
      </c>
      <c r="N1999" t="s">
        <v>414</v>
      </c>
    </row>
    <row r="2000" spans="1:14" x14ac:dyDescent="0.25">
      <c r="A2000">
        <v>268024397</v>
      </c>
      <c r="B2000" t="s">
        <v>2925</v>
      </c>
      <c r="C2000" t="s">
        <v>2926</v>
      </c>
      <c r="D2000">
        <v>26801001</v>
      </c>
      <c r="E2000">
        <v>1020202083362</v>
      </c>
      <c r="F2000" t="s">
        <v>8214</v>
      </c>
      <c r="G2000">
        <v>0</v>
      </c>
      <c r="H2000" t="s">
        <v>11869</v>
      </c>
      <c r="I2000" t="s">
        <v>11870</v>
      </c>
      <c r="J2000" t="s">
        <v>11034</v>
      </c>
      <c r="K2000" t="s">
        <v>8313</v>
      </c>
      <c r="L2000" t="s">
        <v>8315</v>
      </c>
      <c r="M2000" t="s">
        <v>2927</v>
      </c>
      <c r="N2000" t="s">
        <v>414</v>
      </c>
    </row>
    <row r="2001" spans="1:14" x14ac:dyDescent="0.25">
      <c r="A2001">
        <v>268024407</v>
      </c>
      <c r="B2001" t="s">
        <v>3071</v>
      </c>
      <c r="C2001" t="s">
        <v>3072</v>
      </c>
      <c r="D2001">
        <v>26801001</v>
      </c>
      <c r="E2001">
        <v>1020202083263</v>
      </c>
      <c r="F2001" t="s">
        <v>8214</v>
      </c>
      <c r="G2001">
        <v>0</v>
      </c>
      <c r="H2001" t="s">
        <v>11871</v>
      </c>
      <c r="I2001" t="s">
        <v>11872</v>
      </c>
      <c r="J2001" t="s">
        <v>11034</v>
      </c>
      <c r="K2001" t="s">
        <v>8313</v>
      </c>
      <c r="L2001" t="s">
        <v>8315</v>
      </c>
      <c r="M2001" t="s">
        <v>3073</v>
      </c>
      <c r="N2001" t="s">
        <v>414</v>
      </c>
    </row>
    <row r="2002" spans="1:14" x14ac:dyDescent="0.25">
      <c r="A2002">
        <v>268024421</v>
      </c>
      <c r="B2002" t="s">
        <v>3115</v>
      </c>
      <c r="C2002" t="s">
        <v>3116</v>
      </c>
      <c r="D2002">
        <v>26801001</v>
      </c>
      <c r="E2002">
        <v>1020202082570</v>
      </c>
      <c r="F2002" t="s">
        <v>8214</v>
      </c>
      <c r="G2002">
        <v>0</v>
      </c>
      <c r="H2002" t="s">
        <v>11873</v>
      </c>
      <c r="I2002" t="s">
        <v>11861</v>
      </c>
      <c r="J2002" t="s">
        <v>11034</v>
      </c>
      <c r="K2002" t="s">
        <v>8313</v>
      </c>
      <c r="L2002" t="s">
        <v>8315</v>
      </c>
      <c r="M2002" t="s">
        <v>3117</v>
      </c>
      <c r="N2002" t="s">
        <v>414</v>
      </c>
    </row>
    <row r="2003" spans="1:14" x14ac:dyDescent="0.25">
      <c r="A2003">
        <v>268024439</v>
      </c>
      <c r="B2003" t="s">
        <v>2967</v>
      </c>
      <c r="C2003" t="s">
        <v>2968</v>
      </c>
      <c r="D2003">
        <v>26801001</v>
      </c>
      <c r="E2003">
        <v>1020202083274</v>
      </c>
      <c r="F2003" t="s">
        <v>8214</v>
      </c>
      <c r="G2003">
        <v>0</v>
      </c>
      <c r="H2003" t="s">
        <v>11874</v>
      </c>
      <c r="I2003" t="s">
        <v>9729</v>
      </c>
      <c r="J2003" t="s">
        <v>11875</v>
      </c>
      <c r="K2003" t="s">
        <v>8313</v>
      </c>
      <c r="L2003" t="s">
        <v>8315</v>
      </c>
      <c r="M2003" t="s">
        <v>2969</v>
      </c>
      <c r="N2003" t="s">
        <v>414</v>
      </c>
    </row>
    <row r="2004" spans="1:14" x14ac:dyDescent="0.25">
      <c r="A2004">
        <v>268024446</v>
      </c>
      <c r="B2004" t="s">
        <v>2931</v>
      </c>
      <c r="C2004" t="s">
        <v>2932</v>
      </c>
      <c r="D2004">
        <v>26801001</v>
      </c>
      <c r="E2004">
        <v>1020202083439</v>
      </c>
      <c r="F2004" t="s">
        <v>8214</v>
      </c>
      <c r="G2004">
        <v>0</v>
      </c>
      <c r="H2004" t="s">
        <v>11876</v>
      </c>
      <c r="I2004" t="s">
        <v>8897</v>
      </c>
      <c r="J2004" t="s">
        <v>11034</v>
      </c>
      <c r="K2004" t="s">
        <v>8313</v>
      </c>
      <c r="L2004" t="s">
        <v>8315</v>
      </c>
      <c r="M2004" t="s">
        <v>2933</v>
      </c>
      <c r="N2004" t="s">
        <v>414</v>
      </c>
    </row>
    <row r="2005" spans="1:14" x14ac:dyDescent="0.25">
      <c r="A2005">
        <v>268024453</v>
      </c>
      <c r="B2005" t="s">
        <v>3152</v>
      </c>
      <c r="C2005" t="s">
        <v>3153</v>
      </c>
      <c r="D2005">
        <v>26801001</v>
      </c>
      <c r="E2005">
        <v>1020202082636</v>
      </c>
      <c r="F2005" t="s">
        <v>8214</v>
      </c>
      <c r="G2005">
        <v>0</v>
      </c>
      <c r="H2005" t="s">
        <v>11877</v>
      </c>
      <c r="I2005" t="s">
        <v>8336</v>
      </c>
      <c r="J2005" t="s">
        <v>11034</v>
      </c>
      <c r="K2005" t="s">
        <v>8313</v>
      </c>
      <c r="L2005" t="s">
        <v>8315</v>
      </c>
      <c r="M2005" t="s">
        <v>3154</v>
      </c>
      <c r="N2005" t="s">
        <v>700</v>
      </c>
    </row>
    <row r="2006" spans="1:14" x14ac:dyDescent="0.25">
      <c r="A2006">
        <v>268024460</v>
      </c>
      <c r="B2006" t="s">
        <v>3100</v>
      </c>
      <c r="C2006" t="s">
        <v>3101</v>
      </c>
      <c r="D2006">
        <v>26801001</v>
      </c>
      <c r="E2006">
        <v>1020202082647</v>
      </c>
      <c r="F2006" t="s">
        <v>8214</v>
      </c>
      <c r="G2006">
        <v>0</v>
      </c>
      <c r="H2006" t="s">
        <v>11878</v>
      </c>
      <c r="I2006" t="s">
        <v>8384</v>
      </c>
      <c r="J2006" t="s">
        <v>11034</v>
      </c>
      <c r="K2006" t="s">
        <v>8313</v>
      </c>
      <c r="L2006" t="s">
        <v>8315</v>
      </c>
      <c r="M2006" t="s">
        <v>3102</v>
      </c>
      <c r="N2006" t="s">
        <v>414</v>
      </c>
    </row>
    <row r="2007" spans="1:14" x14ac:dyDescent="0.25">
      <c r="A2007">
        <v>268024478</v>
      </c>
      <c r="B2007" t="s">
        <v>2979</v>
      </c>
      <c r="C2007" t="s">
        <v>2980</v>
      </c>
      <c r="D2007">
        <v>26801001</v>
      </c>
      <c r="E2007">
        <v>1020202082680</v>
      </c>
      <c r="F2007" t="s">
        <v>8214</v>
      </c>
      <c r="G2007">
        <v>0</v>
      </c>
      <c r="H2007" t="s">
        <v>11879</v>
      </c>
      <c r="I2007" t="s">
        <v>8917</v>
      </c>
      <c r="J2007" t="s">
        <v>11034</v>
      </c>
      <c r="K2007" t="s">
        <v>8313</v>
      </c>
      <c r="L2007" t="s">
        <v>8315</v>
      </c>
      <c r="M2007" t="s">
        <v>2981</v>
      </c>
      <c r="N2007" t="s">
        <v>414</v>
      </c>
    </row>
    <row r="2008" spans="1:14" x14ac:dyDescent="0.25">
      <c r="A2008">
        <v>268024485</v>
      </c>
      <c r="B2008" t="s">
        <v>2922</v>
      </c>
      <c r="C2008" t="s">
        <v>2923</v>
      </c>
      <c r="D2008">
        <v>26801001</v>
      </c>
      <c r="E2008">
        <v>1020202083351</v>
      </c>
      <c r="F2008" t="s">
        <v>8214</v>
      </c>
      <c r="G2008">
        <v>0</v>
      </c>
      <c r="H2008" t="s">
        <v>11880</v>
      </c>
      <c r="I2008" t="s">
        <v>11872</v>
      </c>
      <c r="J2008" t="s">
        <v>11034</v>
      </c>
      <c r="K2008" t="s">
        <v>8313</v>
      </c>
      <c r="L2008" t="s">
        <v>8315</v>
      </c>
      <c r="M2008" t="s">
        <v>2924</v>
      </c>
      <c r="N2008" t="s">
        <v>414</v>
      </c>
    </row>
    <row r="2009" spans="1:14" x14ac:dyDescent="0.25">
      <c r="A2009">
        <v>268024492</v>
      </c>
      <c r="B2009" t="s">
        <v>2913</v>
      </c>
      <c r="C2009" t="s">
        <v>2914</v>
      </c>
      <c r="D2009">
        <v>26801001</v>
      </c>
      <c r="E2009">
        <v>1020202082075</v>
      </c>
      <c r="F2009" t="s">
        <v>8214</v>
      </c>
      <c r="G2009">
        <v>0</v>
      </c>
      <c r="H2009" t="s">
        <v>11881</v>
      </c>
      <c r="I2009" t="s">
        <v>11882</v>
      </c>
      <c r="J2009" t="s">
        <v>11034</v>
      </c>
      <c r="K2009" t="s">
        <v>8313</v>
      </c>
      <c r="L2009" t="s">
        <v>8315</v>
      </c>
      <c r="M2009" t="s">
        <v>2915</v>
      </c>
      <c r="N2009" t="s">
        <v>549</v>
      </c>
    </row>
    <row r="2010" spans="1:14" x14ac:dyDescent="0.25">
      <c r="A2010">
        <v>268024630</v>
      </c>
      <c r="B2010" t="s">
        <v>3091</v>
      </c>
      <c r="C2010" t="s">
        <v>3092</v>
      </c>
      <c r="D2010">
        <v>26801001</v>
      </c>
      <c r="E2010">
        <v>1020202082581</v>
      </c>
      <c r="F2010" t="s">
        <v>8214</v>
      </c>
      <c r="G2010">
        <v>0</v>
      </c>
      <c r="H2010" t="s">
        <v>11883</v>
      </c>
      <c r="I2010" t="s">
        <v>11884</v>
      </c>
      <c r="J2010" t="s">
        <v>11356</v>
      </c>
      <c r="K2010" t="s">
        <v>8313</v>
      </c>
      <c r="L2010" t="s">
        <v>8315</v>
      </c>
      <c r="M2010" t="s">
        <v>3093</v>
      </c>
      <c r="N2010" t="s">
        <v>414</v>
      </c>
    </row>
    <row r="2011" spans="1:14" x14ac:dyDescent="0.25">
      <c r="A2011">
        <v>268025190</v>
      </c>
      <c r="B2011" t="s">
        <v>2943</v>
      </c>
      <c r="C2011" t="s">
        <v>2944</v>
      </c>
      <c r="D2011">
        <v>26801001</v>
      </c>
      <c r="E2011">
        <v>1020202082614</v>
      </c>
      <c r="F2011" t="s">
        <v>8214</v>
      </c>
      <c r="G2011">
        <v>0</v>
      </c>
      <c r="H2011" t="s">
        <v>11885</v>
      </c>
      <c r="I2011" t="s">
        <v>8448</v>
      </c>
      <c r="J2011" t="s">
        <v>11886</v>
      </c>
      <c r="K2011" t="s">
        <v>8313</v>
      </c>
      <c r="L2011" t="s">
        <v>8315</v>
      </c>
      <c r="M2011" t="s">
        <v>2945</v>
      </c>
      <c r="N2011" t="s">
        <v>414</v>
      </c>
    </row>
    <row r="2012" spans="1:14" x14ac:dyDescent="0.25">
      <c r="A2012">
        <v>268030986</v>
      </c>
      <c r="B2012" t="s">
        <v>3086</v>
      </c>
      <c r="C2012" t="s">
        <v>3087</v>
      </c>
      <c r="D2012">
        <v>26801001</v>
      </c>
      <c r="E2012">
        <v>1020202085090</v>
      </c>
      <c r="F2012" t="s">
        <v>8214</v>
      </c>
      <c r="G2012">
        <v>0</v>
      </c>
      <c r="H2012" t="s">
        <v>11887</v>
      </c>
      <c r="I2012" t="s">
        <v>8679</v>
      </c>
      <c r="J2012" t="s">
        <v>11888</v>
      </c>
      <c r="K2012" t="s">
        <v>8313</v>
      </c>
      <c r="L2012" t="s">
        <v>8315</v>
      </c>
      <c r="M2012" t="s">
        <v>3022</v>
      </c>
      <c r="N2012" t="s">
        <v>414</v>
      </c>
    </row>
    <row r="2013" spans="1:14" x14ac:dyDescent="0.25">
      <c r="A2013">
        <v>268030993</v>
      </c>
      <c r="B2013" t="s">
        <v>3053</v>
      </c>
      <c r="C2013" t="s">
        <v>3054</v>
      </c>
      <c r="D2013">
        <v>26801001</v>
      </c>
      <c r="E2013">
        <v>1020202085100</v>
      </c>
      <c r="F2013" t="s">
        <v>8214</v>
      </c>
      <c r="G2013">
        <v>0</v>
      </c>
      <c r="H2013" t="s">
        <v>11889</v>
      </c>
      <c r="I2013" t="s">
        <v>11872</v>
      </c>
      <c r="J2013" t="s">
        <v>11888</v>
      </c>
      <c r="K2013" t="s">
        <v>8313</v>
      </c>
      <c r="L2013" t="s">
        <v>8315</v>
      </c>
      <c r="M2013" t="s">
        <v>3055</v>
      </c>
      <c r="N2013" t="s">
        <v>414</v>
      </c>
    </row>
    <row r="2014" spans="1:14" x14ac:dyDescent="0.25">
      <c r="A2014">
        <v>268031010</v>
      </c>
      <c r="B2014" t="s">
        <v>2880</v>
      </c>
      <c r="C2014" t="s">
        <v>2881</v>
      </c>
      <c r="D2014">
        <v>26801001</v>
      </c>
      <c r="E2014">
        <v>1020202085122</v>
      </c>
      <c r="F2014" t="s">
        <v>8214</v>
      </c>
      <c r="G2014">
        <v>0</v>
      </c>
      <c r="H2014" t="s">
        <v>11890</v>
      </c>
      <c r="I2014" t="s">
        <v>9229</v>
      </c>
      <c r="J2014" t="s">
        <v>11891</v>
      </c>
      <c r="K2014" t="s">
        <v>8313</v>
      </c>
      <c r="L2014" t="s">
        <v>8315</v>
      </c>
      <c r="M2014" t="s">
        <v>2882</v>
      </c>
      <c r="N2014" t="s">
        <v>414</v>
      </c>
    </row>
    <row r="2015" spans="1:14" x14ac:dyDescent="0.25">
      <c r="A2015">
        <v>268031027</v>
      </c>
      <c r="B2015" t="s">
        <v>2952</v>
      </c>
      <c r="C2015" t="s">
        <v>2953</v>
      </c>
      <c r="D2015">
        <v>26801001</v>
      </c>
      <c r="E2015">
        <v>1020202085397</v>
      </c>
      <c r="F2015" t="s">
        <v>8214</v>
      </c>
      <c r="G2015">
        <v>0</v>
      </c>
      <c r="H2015" t="s">
        <v>11892</v>
      </c>
      <c r="I2015" t="s">
        <v>11861</v>
      </c>
      <c r="J2015" t="s">
        <v>11893</v>
      </c>
      <c r="K2015" t="s">
        <v>8313</v>
      </c>
      <c r="L2015" t="s">
        <v>8315</v>
      </c>
      <c r="M2015" t="s">
        <v>2954</v>
      </c>
      <c r="N2015" t="s">
        <v>700</v>
      </c>
    </row>
    <row r="2016" spans="1:14" x14ac:dyDescent="0.25">
      <c r="A2016">
        <v>268031034</v>
      </c>
      <c r="B2016" t="s">
        <v>2910</v>
      </c>
      <c r="C2016" t="s">
        <v>2911</v>
      </c>
      <c r="D2016">
        <v>26801001</v>
      </c>
      <c r="E2016">
        <v>1020202085408</v>
      </c>
      <c r="F2016" t="s">
        <v>8214</v>
      </c>
      <c r="G2016">
        <v>0</v>
      </c>
      <c r="H2016" t="s">
        <v>11894</v>
      </c>
      <c r="I2016" t="s">
        <v>11895</v>
      </c>
      <c r="J2016" t="s">
        <v>11893</v>
      </c>
      <c r="K2016" t="s">
        <v>8313</v>
      </c>
      <c r="L2016" t="s">
        <v>8315</v>
      </c>
      <c r="M2016" t="s">
        <v>2912</v>
      </c>
      <c r="N2016" t="s">
        <v>414</v>
      </c>
    </row>
    <row r="2017" spans="1:14" x14ac:dyDescent="0.25">
      <c r="A2017">
        <v>268031059</v>
      </c>
      <c r="B2017" t="s">
        <v>3127</v>
      </c>
      <c r="C2017" t="s">
        <v>3128</v>
      </c>
      <c r="D2017">
        <v>26801001</v>
      </c>
      <c r="E2017">
        <v>1020202085420</v>
      </c>
      <c r="F2017" t="s">
        <v>8214</v>
      </c>
      <c r="G2017">
        <v>0</v>
      </c>
      <c r="H2017" t="s">
        <v>11896</v>
      </c>
      <c r="I2017" t="s">
        <v>9280</v>
      </c>
      <c r="J2017" t="s">
        <v>11893</v>
      </c>
      <c r="K2017" t="s">
        <v>8313</v>
      </c>
      <c r="L2017" t="s">
        <v>8315</v>
      </c>
      <c r="M2017" t="s">
        <v>3129</v>
      </c>
      <c r="N2017" t="s">
        <v>414</v>
      </c>
    </row>
    <row r="2018" spans="1:14" x14ac:dyDescent="0.25">
      <c r="A2018">
        <v>268031066</v>
      </c>
      <c r="B2018" t="s">
        <v>3020</v>
      </c>
      <c r="C2018" t="s">
        <v>3021</v>
      </c>
      <c r="D2018">
        <v>26801001</v>
      </c>
      <c r="E2018">
        <v>1020202085430</v>
      </c>
      <c r="F2018" t="s">
        <v>8214</v>
      </c>
      <c r="G2018">
        <v>0</v>
      </c>
      <c r="H2018" t="s">
        <v>11897</v>
      </c>
      <c r="I2018" t="s">
        <v>11050</v>
      </c>
      <c r="J2018" t="s">
        <v>11893</v>
      </c>
      <c r="K2018" t="s">
        <v>11898</v>
      </c>
      <c r="L2018" t="s">
        <v>8416</v>
      </c>
      <c r="M2018" t="s">
        <v>3022</v>
      </c>
      <c r="N2018" t="s">
        <v>3023</v>
      </c>
    </row>
    <row r="2019" spans="1:14" x14ac:dyDescent="0.25">
      <c r="A2019">
        <v>268031080</v>
      </c>
      <c r="B2019" t="s">
        <v>2892</v>
      </c>
      <c r="C2019" t="s">
        <v>2893</v>
      </c>
      <c r="D2019">
        <v>26801001</v>
      </c>
      <c r="E2019">
        <v>1020202085452</v>
      </c>
      <c r="F2019" t="s">
        <v>8214</v>
      </c>
      <c r="G2019">
        <v>0</v>
      </c>
      <c r="H2019" t="s">
        <v>11899</v>
      </c>
      <c r="I2019" t="s">
        <v>11872</v>
      </c>
      <c r="J2019" t="s">
        <v>11893</v>
      </c>
      <c r="K2019" t="s">
        <v>8313</v>
      </c>
      <c r="L2019" t="s">
        <v>8315</v>
      </c>
      <c r="M2019" t="s">
        <v>2894</v>
      </c>
      <c r="N2019" t="s">
        <v>700</v>
      </c>
    </row>
    <row r="2020" spans="1:14" x14ac:dyDescent="0.25">
      <c r="A2020">
        <v>268031098</v>
      </c>
      <c r="B2020" t="s">
        <v>3068</v>
      </c>
      <c r="C2020" t="s">
        <v>3069</v>
      </c>
      <c r="D2020">
        <v>26801001</v>
      </c>
      <c r="E2020">
        <v>1020202085463</v>
      </c>
      <c r="F2020" t="s">
        <v>8214</v>
      </c>
      <c r="G2020">
        <v>0</v>
      </c>
      <c r="H2020" t="s">
        <v>11900</v>
      </c>
      <c r="I2020" t="s">
        <v>9272</v>
      </c>
      <c r="J2020" t="s">
        <v>11893</v>
      </c>
      <c r="K2020" t="s">
        <v>8313</v>
      </c>
      <c r="L2020" t="s">
        <v>8315</v>
      </c>
      <c r="M2020" t="s">
        <v>3070</v>
      </c>
      <c r="N2020" t="s">
        <v>549</v>
      </c>
    </row>
    <row r="2021" spans="1:14" x14ac:dyDescent="0.25">
      <c r="A2021">
        <v>268031161</v>
      </c>
      <c r="B2021" t="s">
        <v>3033</v>
      </c>
      <c r="C2021" t="s">
        <v>3034</v>
      </c>
      <c r="D2021">
        <v>26801001</v>
      </c>
      <c r="E2021">
        <v>1020202085826</v>
      </c>
      <c r="F2021" t="s">
        <v>8214</v>
      </c>
      <c r="G2021">
        <v>0</v>
      </c>
      <c r="H2021" t="s">
        <v>11901</v>
      </c>
      <c r="I2021" t="s">
        <v>8882</v>
      </c>
      <c r="J2021" t="s">
        <v>11902</v>
      </c>
      <c r="K2021" t="s">
        <v>8313</v>
      </c>
      <c r="L2021" t="s">
        <v>8315</v>
      </c>
      <c r="M2021" t="s">
        <v>3035</v>
      </c>
      <c r="N2021" t="s">
        <v>1479</v>
      </c>
    </row>
    <row r="2022" spans="1:14" x14ac:dyDescent="0.25">
      <c r="A2022">
        <v>268031179</v>
      </c>
      <c r="B2022" t="s">
        <v>3097</v>
      </c>
      <c r="C2022" t="s">
        <v>3098</v>
      </c>
      <c r="D2022">
        <v>26801001</v>
      </c>
      <c r="E2022">
        <v>1020202085837</v>
      </c>
      <c r="F2022" t="s">
        <v>8214</v>
      </c>
      <c r="G2022">
        <v>0</v>
      </c>
      <c r="H2022" t="s">
        <v>11903</v>
      </c>
      <c r="I2022" t="s">
        <v>11872</v>
      </c>
      <c r="J2022" t="s">
        <v>11902</v>
      </c>
      <c r="K2022" t="s">
        <v>8313</v>
      </c>
      <c r="L2022" t="s">
        <v>8315</v>
      </c>
      <c r="M2022" t="s">
        <v>3099</v>
      </c>
      <c r="N2022" t="s">
        <v>549</v>
      </c>
    </row>
    <row r="2023" spans="1:14" x14ac:dyDescent="0.25">
      <c r="A2023">
        <v>268031186</v>
      </c>
      <c r="B2023" t="s">
        <v>3083</v>
      </c>
      <c r="C2023" t="s">
        <v>3084</v>
      </c>
      <c r="D2023">
        <v>26801001</v>
      </c>
      <c r="E2023">
        <v>1020202085848</v>
      </c>
      <c r="F2023" t="s">
        <v>8214</v>
      </c>
      <c r="G2023">
        <v>0</v>
      </c>
      <c r="H2023" t="s">
        <v>11904</v>
      </c>
      <c r="I2023" t="s">
        <v>10383</v>
      </c>
      <c r="J2023" t="s">
        <v>11902</v>
      </c>
      <c r="K2023" t="s">
        <v>8313</v>
      </c>
      <c r="L2023" t="s">
        <v>8315</v>
      </c>
      <c r="M2023" t="s">
        <v>3085</v>
      </c>
      <c r="N2023" t="s">
        <v>414</v>
      </c>
    </row>
    <row r="2024" spans="1:14" x14ac:dyDescent="0.25">
      <c r="A2024">
        <v>268031193</v>
      </c>
      <c r="B2024" t="s">
        <v>2982</v>
      </c>
      <c r="C2024" t="s">
        <v>2983</v>
      </c>
      <c r="D2024">
        <v>26801001</v>
      </c>
      <c r="E2024">
        <v>1020202085860</v>
      </c>
      <c r="F2024" t="s">
        <v>8214</v>
      </c>
      <c r="G2024">
        <v>0</v>
      </c>
      <c r="H2024" t="s">
        <v>11905</v>
      </c>
      <c r="I2024" t="s">
        <v>8650</v>
      </c>
      <c r="J2024" t="s">
        <v>11906</v>
      </c>
      <c r="K2024" t="s">
        <v>8313</v>
      </c>
      <c r="L2024" t="s">
        <v>8315</v>
      </c>
      <c r="M2024" t="s">
        <v>2984</v>
      </c>
      <c r="N2024" t="s">
        <v>414</v>
      </c>
    </row>
    <row r="2025" spans="1:14" x14ac:dyDescent="0.25">
      <c r="A2025">
        <v>268031203</v>
      </c>
      <c r="B2025" t="s">
        <v>3124</v>
      </c>
      <c r="C2025" t="s">
        <v>3125</v>
      </c>
      <c r="D2025">
        <v>26801001</v>
      </c>
      <c r="E2025">
        <v>1020202086090</v>
      </c>
      <c r="F2025" t="s">
        <v>8214</v>
      </c>
      <c r="G2025">
        <v>0</v>
      </c>
      <c r="H2025" t="s">
        <v>11907</v>
      </c>
      <c r="I2025" t="s">
        <v>8998</v>
      </c>
      <c r="J2025" t="s">
        <v>11908</v>
      </c>
      <c r="K2025" t="s">
        <v>8313</v>
      </c>
      <c r="L2025" t="s">
        <v>8315</v>
      </c>
      <c r="M2025" t="s">
        <v>3126</v>
      </c>
      <c r="N2025" t="s">
        <v>414</v>
      </c>
    </row>
    <row r="2026" spans="1:14" x14ac:dyDescent="0.25">
      <c r="A2026">
        <v>268031281</v>
      </c>
      <c r="B2026" t="s">
        <v>3133</v>
      </c>
      <c r="C2026" t="s">
        <v>3134</v>
      </c>
      <c r="D2026">
        <v>26801001</v>
      </c>
      <c r="E2026">
        <v>1020202087850</v>
      </c>
      <c r="F2026" t="s">
        <v>8214</v>
      </c>
      <c r="G2026">
        <v>0</v>
      </c>
      <c r="H2026" t="s">
        <v>11909</v>
      </c>
      <c r="I2026" t="s">
        <v>8384</v>
      </c>
      <c r="J2026" t="s">
        <v>11910</v>
      </c>
      <c r="K2026" t="s">
        <v>8313</v>
      </c>
      <c r="L2026" t="s">
        <v>8315</v>
      </c>
      <c r="M2026" t="s">
        <v>3135</v>
      </c>
      <c r="N2026" t="s">
        <v>414</v>
      </c>
    </row>
    <row r="2027" spans="1:14" x14ac:dyDescent="0.25">
      <c r="A2027">
        <v>268031404</v>
      </c>
      <c r="B2027" t="s">
        <v>3149</v>
      </c>
      <c r="C2027" t="s">
        <v>3150</v>
      </c>
      <c r="D2027">
        <v>26801001</v>
      </c>
      <c r="E2027">
        <v>1020202091689</v>
      </c>
      <c r="F2027" t="s">
        <v>8214</v>
      </c>
      <c r="G2027">
        <v>0</v>
      </c>
      <c r="H2027" t="s">
        <v>11911</v>
      </c>
      <c r="I2027" t="s">
        <v>10809</v>
      </c>
      <c r="J2027" t="s">
        <v>11912</v>
      </c>
      <c r="K2027" t="s">
        <v>8313</v>
      </c>
      <c r="L2027" t="s">
        <v>8315</v>
      </c>
      <c r="M2027" t="s">
        <v>3151</v>
      </c>
      <c r="N2027" t="s">
        <v>414</v>
      </c>
    </row>
    <row r="2028" spans="1:14" x14ac:dyDescent="0.25">
      <c r="A2028">
        <v>268031411</v>
      </c>
      <c r="B2028" t="s">
        <v>2840</v>
      </c>
      <c r="C2028" t="s">
        <v>2841</v>
      </c>
      <c r="D2028">
        <v>26801001</v>
      </c>
      <c r="E2028">
        <v>1020202091700</v>
      </c>
      <c r="F2028" t="s">
        <v>8214</v>
      </c>
      <c r="G2028">
        <v>0</v>
      </c>
      <c r="H2028" t="s">
        <v>11913</v>
      </c>
      <c r="I2028" t="s">
        <v>9496</v>
      </c>
      <c r="J2028" t="s">
        <v>11912</v>
      </c>
      <c r="K2028" t="s">
        <v>8313</v>
      </c>
      <c r="L2028" t="s">
        <v>8315</v>
      </c>
      <c r="M2028" t="s">
        <v>2842</v>
      </c>
      <c r="N2028" t="s">
        <v>414</v>
      </c>
    </row>
    <row r="2029" spans="1:14" x14ac:dyDescent="0.25">
      <c r="A2029">
        <v>268031429</v>
      </c>
      <c r="B2029" t="s">
        <v>2946</v>
      </c>
      <c r="C2029" t="s">
        <v>2947</v>
      </c>
      <c r="D2029">
        <v>26801001</v>
      </c>
      <c r="E2029">
        <v>1020202091711</v>
      </c>
      <c r="F2029" t="s">
        <v>8214</v>
      </c>
      <c r="G2029">
        <v>0</v>
      </c>
      <c r="H2029" t="s">
        <v>11914</v>
      </c>
      <c r="I2029" t="s">
        <v>8537</v>
      </c>
      <c r="J2029" t="s">
        <v>11912</v>
      </c>
      <c r="K2029" t="s">
        <v>8313</v>
      </c>
      <c r="L2029" t="s">
        <v>8315</v>
      </c>
      <c r="M2029" t="s">
        <v>2948</v>
      </c>
      <c r="N2029" t="s">
        <v>414</v>
      </c>
    </row>
    <row r="2030" spans="1:14" x14ac:dyDescent="0.25">
      <c r="A2030">
        <v>268031436</v>
      </c>
      <c r="B2030" t="s">
        <v>3106</v>
      </c>
      <c r="C2030" t="s">
        <v>3107</v>
      </c>
      <c r="D2030">
        <v>26801001</v>
      </c>
      <c r="E2030">
        <v>1020202091722</v>
      </c>
      <c r="F2030" t="s">
        <v>8214</v>
      </c>
      <c r="G2030">
        <v>0</v>
      </c>
      <c r="H2030" t="s">
        <v>11915</v>
      </c>
      <c r="I2030" t="s">
        <v>8537</v>
      </c>
      <c r="J2030" t="s">
        <v>11912</v>
      </c>
      <c r="K2030" t="s">
        <v>8313</v>
      </c>
      <c r="L2030" t="s">
        <v>8315</v>
      </c>
      <c r="M2030" t="s">
        <v>3108</v>
      </c>
      <c r="N2030" t="s">
        <v>414</v>
      </c>
    </row>
    <row r="2031" spans="1:14" x14ac:dyDescent="0.25">
      <c r="A2031">
        <v>268031443</v>
      </c>
      <c r="B2031" t="s">
        <v>2988</v>
      </c>
      <c r="C2031" t="s">
        <v>2989</v>
      </c>
      <c r="D2031">
        <v>26801001</v>
      </c>
      <c r="E2031">
        <v>1020202091755</v>
      </c>
      <c r="F2031" t="s">
        <v>8214</v>
      </c>
      <c r="G2031">
        <v>0</v>
      </c>
      <c r="H2031" t="s">
        <v>11916</v>
      </c>
      <c r="I2031" t="s">
        <v>8897</v>
      </c>
      <c r="J2031" t="s">
        <v>11917</v>
      </c>
      <c r="K2031" t="s">
        <v>8313</v>
      </c>
      <c r="L2031" t="s">
        <v>8315</v>
      </c>
      <c r="M2031" t="s">
        <v>2990</v>
      </c>
      <c r="N2031" t="s">
        <v>414</v>
      </c>
    </row>
    <row r="2032" spans="1:14" x14ac:dyDescent="0.25">
      <c r="A2032">
        <v>268032197</v>
      </c>
      <c r="B2032" t="s">
        <v>3042</v>
      </c>
      <c r="C2032" t="s">
        <v>3043</v>
      </c>
      <c r="D2032">
        <v>26801001</v>
      </c>
      <c r="E2032">
        <v>1030203428958</v>
      </c>
      <c r="F2032" t="s">
        <v>8214</v>
      </c>
      <c r="G2032">
        <v>0</v>
      </c>
      <c r="H2032" t="s">
        <v>11830</v>
      </c>
      <c r="I2032" t="s">
        <v>8735</v>
      </c>
      <c r="J2032" t="s">
        <v>11918</v>
      </c>
      <c r="K2032" t="s">
        <v>8313</v>
      </c>
      <c r="L2032" t="s">
        <v>8315</v>
      </c>
      <c r="M2032" t="s">
        <v>3044</v>
      </c>
      <c r="N2032" t="s">
        <v>321</v>
      </c>
    </row>
    <row r="2033" spans="1:14" x14ac:dyDescent="0.25">
      <c r="A2033">
        <v>268033433</v>
      </c>
      <c r="B2033" t="s">
        <v>2860</v>
      </c>
      <c r="C2033" t="s">
        <v>2861</v>
      </c>
      <c r="D2033">
        <v>26801001</v>
      </c>
      <c r="E2033">
        <v>1030203437351</v>
      </c>
      <c r="F2033" t="s">
        <v>8214</v>
      </c>
      <c r="G2033">
        <v>0</v>
      </c>
      <c r="H2033" t="s">
        <v>11919</v>
      </c>
      <c r="I2033" t="s">
        <v>8375</v>
      </c>
      <c r="J2033" t="s">
        <v>11920</v>
      </c>
      <c r="K2033" t="s">
        <v>8313</v>
      </c>
      <c r="L2033" t="s">
        <v>8315</v>
      </c>
      <c r="M2033" t="s">
        <v>11921</v>
      </c>
      <c r="N2033" t="s">
        <v>414</v>
      </c>
    </row>
    <row r="2034" spans="1:14" x14ac:dyDescent="0.25">
      <c r="A2034">
        <v>268039354</v>
      </c>
      <c r="B2034" t="s">
        <v>3039</v>
      </c>
      <c r="C2034" t="s">
        <v>3040</v>
      </c>
      <c r="D2034">
        <v>26801001</v>
      </c>
      <c r="E2034">
        <v>1050203467214</v>
      </c>
      <c r="F2034" t="s">
        <v>8214</v>
      </c>
      <c r="G2034">
        <v>0</v>
      </c>
      <c r="H2034" t="s">
        <v>11830</v>
      </c>
      <c r="I2034" t="s">
        <v>11922</v>
      </c>
      <c r="J2034" t="s">
        <v>11923</v>
      </c>
      <c r="K2034" t="s">
        <v>8313</v>
      </c>
      <c r="L2034" t="s">
        <v>8315</v>
      </c>
      <c r="M2034" t="s">
        <v>3041</v>
      </c>
      <c r="N2034" t="s">
        <v>430</v>
      </c>
    </row>
    <row r="2035" spans="1:14" x14ac:dyDescent="0.25">
      <c r="A2035">
        <v>268043382</v>
      </c>
      <c r="B2035" t="s">
        <v>2976</v>
      </c>
      <c r="C2035" t="s">
        <v>2977</v>
      </c>
      <c r="D2035">
        <v>26801001</v>
      </c>
      <c r="E2035">
        <v>1060268027533</v>
      </c>
      <c r="F2035" t="s">
        <v>8214</v>
      </c>
      <c r="G2035">
        <v>0</v>
      </c>
      <c r="H2035" t="s">
        <v>11924</v>
      </c>
      <c r="I2035" t="s">
        <v>9192</v>
      </c>
      <c r="J2035" t="s">
        <v>11925</v>
      </c>
      <c r="K2035" t="s">
        <v>8313</v>
      </c>
      <c r="L2035" t="s">
        <v>8315</v>
      </c>
      <c r="M2035" t="s">
        <v>2978</v>
      </c>
      <c r="N2035" t="s">
        <v>321</v>
      </c>
    </row>
    <row r="2036" spans="1:14" x14ac:dyDescent="0.25">
      <c r="A2036">
        <v>268045809</v>
      </c>
      <c r="B2036" t="s">
        <v>2895</v>
      </c>
      <c r="C2036" t="s">
        <v>2896</v>
      </c>
      <c r="D2036">
        <v>26801001</v>
      </c>
      <c r="E2036">
        <v>1070268002485</v>
      </c>
      <c r="F2036" t="s">
        <v>8214</v>
      </c>
      <c r="G2036">
        <v>0</v>
      </c>
      <c r="H2036" t="s">
        <v>11926</v>
      </c>
      <c r="I2036" t="s">
        <v>11170</v>
      </c>
      <c r="J2036" t="s">
        <v>11927</v>
      </c>
      <c r="K2036" t="s">
        <v>8313</v>
      </c>
      <c r="L2036" t="s">
        <v>8315</v>
      </c>
      <c r="M2036" t="s">
        <v>2897</v>
      </c>
      <c r="N2036" t="s">
        <v>321</v>
      </c>
    </row>
    <row r="2037" spans="1:14" x14ac:dyDescent="0.25">
      <c r="A2037">
        <v>268046721</v>
      </c>
      <c r="B2037" t="s">
        <v>3002</v>
      </c>
      <c r="C2037" t="s">
        <v>3003</v>
      </c>
      <c r="D2037">
        <v>26801001</v>
      </c>
      <c r="E2037">
        <v>1080268000010</v>
      </c>
      <c r="F2037" t="s">
        <v>8214</v>
      </c>
      <c r="G2037">
        <v>0</v>
      </c>
      <c r="H2037" t="s">
        <v>11928</v>
      </c>
      <c r="I2037" t="s">
        <v>9272</v>
      </c>
      <c r="J2037" t="s">
        <v>11929</v>
      </c>
      <c r="K2037" t="s">
        <v>8313</v>
      </c>
      <c r="L2037" t="s">
        <v>8315</v>
      </c>
      <c r="M2037" t="s">
        <v>3004</v>
      </c>
      <c r="N2037" t="s">
        <v>700</v>
      </c>
    </row>
    <row r="2038" spans="1:14" x14ac:dyDescent="0.25">
      <c r="A2038">
        <v>268046739</v>
      </c>
      <c r="B2038" t="s">
        <v>2898</v>
      </c>
      <c r="C2038" t="s">
        <v>2899</v>
      </c>
      <c r="D2038">
        <v>26801001</v>
      </c>
      <c r="E2038">
        <v>1080268000020</v>
      </c>
      <c r="F2038" t="s">
        <v>8214</v>
      </c>
      <c r="G2038">
        <v>0</v>
      </c>
      <c r="H2038" t="s">
        <v>11930</v>
      </c>
      <c r="I2038" t="s">
        <v>11931</v>
      </c>
      <c r="J2038" t="s">
        <v>11929</v>
      </c>
      <c r="K2038" t="s">
        <v>8313</v>
      </c>
      <c r="L2038" t="s">
        <v>8315</v>
      </c>
      <c r="M2038" t="s">
        <v>2900</v>
      </c>
      <c r="N2038" t="s">
        <v>321</v>
      </c>
    </row>
    <row r="2039" spans="1:14" x14ac:dyDescent="0.25">
      <c r="A2039">
        <v>268049680</v>
      </c>
      <c r="B2039" t="s">
        <v>2994</v>
      </c>
      <c r="C2039" t="s">
        <v>2995</v>
      </c>
      <c r="D2039">
        <v>26801001</v>
      </c>
      <c r="E2039">
        <v>1080268003375</v>
      </c>
      <c r="F2039" t="s">
        <v>8214</v>
      </c>
      <c r="G2039">
        <v>0</v>
      </c>
      <c r="H2039" t="s">
        <v>11932</v>
      </c>
      <c r="I2039" t="s">
        <v>11872</v>
      </c>
      <c r="J2039" t="s">
        <v>11933</v>
      </c>
      <c r="K2039" t="s">
        <v>8313</v>
      </c>
      <c r="L2039" t="s">
        <v>8315</v>
      </c>
      <c r="M2039" t="s">
        <v>2996</v>
      </c>
      <c r="N2039" t="s">
        <v>321</v>
      </c>
    </row>
    <row r="2040" spans="1:14" x14ac:dyDescent="0.25">
      <c r="A2040">
        <v>268065114</v>
      </c>
      <c r="B2040" t="s">
        <v>2865</v>
      </c>
      <c r="C2040" t="s">
        <v>2866</v>
      </c>
      <c r="D2040">
        <v>26801001</v>
      </c>
      <c r="E2040">
        <v>1120280052298</v>
      </c>
      <c r="F2040" t="s">
        <v>8214</v>
      </c>
      <c r="G2040">
        <v>0</v>
      </c>
      <c r="H2040" t="s">
        <v>11934</v>
      </c>
      <c r="I2040" t="s">
        <v>11935</v>
      </c>
      <c r="J2040" t="s">
        <v>11936</v>
      </c>
      <c r="K2040" t="s">
        <v>8313</v>
      </c>
      <c r="L2040" t="s">
        <v>8315</v>
      </c>
      <c r="M2040" t="s">
        <v>2867</v>
      </c>
      <c r="N2040" t="s">
        <v>414</v>
      </c>
    </row>
    <row r="2041" spans="1:14" x14ac:dyDescent="0.25">
      <c r="A2041">
        <v>268069133</v>
      </c>
      <c r="B2041" t="s">
        <v>3164</v>
      </c>
      <c r="C2041" t="s">
        <v>3165</v>
      </c>
      <c r="D2041">
        <v>26801001</v>
      </c>
      <c r="E2041">
        <v>1140280000871</v>
      </c>
      <c r="F2041" t="s">
        <v>8214</v>
      </c>
      <c r="G2041">
        <v>0</v>
      </c>
      <c r="H2041" t="s">
        <v>11937</v>
      </c>
      <c r="I2041" t="s">
        <v>11861</v>
      </c>
      <c r="J2041" t="s">
        <v>11938</v>
      </c>
      <c r="K2041" t="s">
        <v>8313</v>
      </c>
      <c r="L2041" t="s">
        <v>8315</v>
      </c>
      <c r="M2041" t="s">
        <v>3166</v>
      </c>
      <c r="N2041" t="s">
        <v>414</v>
      </c>
    </row>
    <row r="2042" spans="1:14" x14ac:dyDescent="0.25">
      <c r="A2042">
        <v>268075458</v>
      </c>
      <c r="B2042" t="s">
        <v>2874</v>
      </c>
      <c r="C2042" t="s">
        <v>2875</v>
      </c>
      <c r="D2042">
        <v>26801001</v>
      </c>
      <c r="E2042">
        <v>1160280052470</v>
      </c>
      <c r="F2042" t="s">
        <v>8214</v>
      </c>
      <c r="G2042">
        <v>0</v>
      </c>
      <c r="H2042" t="s">
        <v>11939</v>
      </c>
      <c r="I2042" t="s">
        <v>9626</v>
      </c>
      <c r="J2042" t="s">
        <v>11940</v>
      </c>
      <c r="K2042" t="s">
        <v>8313</v>
      </c>
      <c r="L2042" t="s">
        <v>8315</v>
      </c>
      <c r="M2042" t="s">
        <v>2876</v>
      </c>
      <c r="N2042" t="s">
        <v>414</v>
      </c>
    </row>
    <row r="2043" spans="1:14" x14ac:dyDescent="0.25">
      <c r="A2043">
        <v>268075465</v>
      </c>
      <c r="B2043" t="s">
        <v>2871</v>
      </c>
      <c r="C2043" t="s">
        <v>2872</v>
      </c>
      <c r="D2043">
        <v>26801001</v>
      </c>
      <c r="E2043">
        <v>1160280052767</v>
      </c>
      <c r="F2043" t="s">
        <v>8214</v>
      </c>
      <c r="G2043">
        <v>0</v>
      </c>
      <c r="H2043" t="s">
        <v>11941</v>
      </c>
      <c r="I2043" t="s">
        <v>10422</v>
      </c>
      <c r="J2043" t="s">
        <v>11940</v>
      </c>
      <c r="K2043" t="s">
        <v>8313</v>
      </c>
      <c r="L2043" t="s">
        <v>8315</v>
      </c>
      <c r="M2043" t="s">
        <v>2873</v>
      </c>
      <c r="N2043" t="s">
        <v>414</v>
      </c>
    </row>
    <row r="2044" spans="1:14" x14ac:dyDescent="0.25">
      <c r="A2044">
        <v>268079357</v>
      </c>
      <c r="B2044" t="s">
        <v>2868</v>
      </c>
      <c r="C2044" t="s">
        <v>2869</v>
      </c>
      <c r="D2044">
        <v>26801001</v>
      </c>
      <c r="E2044">
        <v>1160280138160</v>
      </c>
      <c r="F2044" t="s">
        <v>8214</v>
      </c>
      <c r="G2044">
        <v>0</v>
      </c>
      <c r="H2044" t="s">
        <v>11942</v>
      </c>
      <c r="I2044" t="s">
        <v>11943</v>
      </c>
      <c r="J2044" t="s">
        <v>11138</v>
      </c>
      <c r="K2044" t="s">
        <v>8313</v>
      </c>
      <c r="L2044" t="s">
        <v>8315</v>
      </c>
      <c r="M2044" t="s">
        <v>2870</v>
      </c>
      <c r="N2044" t="s">
        <v>321</v>
      </c>
    </row>
    <row r="2045" spans="1:14" x14ac:dyDescent="0.25">
      <c r="A2045">
        <v>268082864</v>
      </c>
      <c r="B2045" t="s">
        <v>3065</v>
      </c>
      <c r="C2045" t="s">
        <v>3066</v>
      </c>
      <c r="D2045">
        <v>26801001</v>
      </c>
      <c r="E2045">
        <v>1180280003848</v>
      </c>
      <c r="F2045" t="s">
        <v>8214</v>
      </c>
      <c r="G2045">
        <v>0</v>
      </c>
      <c r="H2045" t="s">
        <v>11944</v>
      </c>
      <c r="I2045" t="s">
        <v>9626</v>
      </c>
      <c r="J2045" t="s">
        <v>11945</v>
      </c>
      <c r="K2045" t="s">
        <v>8313</v>
      </c>
      <c r="L2045" t="s">
        <v>8315</v>
      </c>
      <c r="M2045" t="s">
        <v>3067</v>
      </c>
      <c r="N2045" t="s">
        <v>321</v>
      </c>
    </row>
    <row r="2046" spans="1:14" x14ac:dyDescent="0.25">
      <c r="A2046">
        <v>268092220</v>
      </c>
      <c r="B2046" t="s">
        <v>11946</v>
      </c>
      <c r="C2046" t="s">
        <v>8200</v>
      </c>
      <c r="D2046">
        <v>26801001</v>
      </c>
      <c r="E2046">
        <v>1200200058871</v>
      </c>
      <c r="F2046" t="s">
        <v>8214</v>
      </c>
      <c r="G2046">
        <v>0</v>
      </c>
      <c r="H2046" t="s">
        <v>11947</v>
      </c>
      <c r="I2046" t="s">
        <v>9008</v>
      </c>
      <c r="J2046" t="s">
        <v>11948</v>
      </c>
      <c r="K2046" t="s">
        <v>8313</v>
      </c>
      <c r="L2046" t="s">
        <v>8315</v>
      </c>
      <c r="M2046" t="s">
        <v>8209</v>
      </c>
      <c r="N2046" t="s">
        <v>414</v>
      </c>
    </row>
    <row r="2047" spans="1:14" x14ac:dyDescent="0.25">
      <c r="A2047">
        <v>268092238</v>
      </c>
      <c r="B2047" t="s">
        <v>11949</v>
      </c>
      <c r="C2047" t="s">
        <v>8201</v>
      </c>
      <c r="D2047">
        <v>26801001</v>
      </c>
      <c r="E2047">
        <v>1200200058882</v>
      </c>
      <c r="F2047" t="s">
        <v>8214</v>
      </c>
      <c r="G2047">
        <v>0</v>
      </c>
      <c r="H2047" t="s">
        <v>11950</v>
      </c>
      <c r="I2047" t="s">
        <v>10698</v>
      </c>
      <c r="J2047" t="s">
        <v>11948</v>
      </c>
      <c r="K2047" t="s">
        <v>8313</v>
      </c>
      <c r="L2047" t="s">
        <v>8315</v>
      </c>
      <c r="M2047" t="s">
        <v>8210</v>
      </c>
      <c r="N2047" t="s">
        <v>414</v>
      </c>
    </row>
    <row r="2048" spans="1:14" x14ac:dyDescent="0.25">
      <c r="A2048">
        <v>268092252</v>
      </c>
      <c r="B2048" t="s">
        <v>11951</v>
      </c>
      <c r="C2048" t="s">
        <v>8212</v>
      </c>
      <c r="D2048">
        <v>26801001</v>
      </c>
      <c r="E2048">
        <v>1200200059256</v>
      </c>
      <c r="F2048" t="s">
        <v>8214</v>
      </c>
      <c r="G2048">
        <v>0</v>
      </c>
      <c r="H2048" t="s">
        <v>11952</v>
      </c>
      <c r="I2048" t="s">
        <v>9991</v>
      </c>
      <c r="J2048" t="s">
        <v>11953</v>
      </c>
      <c r="K2048" t="s">
        <v>8313</v>
      </c>
      <c r="L2048" t="s">
        <v>8315</v>
      </c>
      <c r="M2048" t="s">
        <v>11954</v>
      </c>
      <c r="N2048" t="s">
        <v>414</v>
      </c>
    </row>
    <row r="2049" spans="1:14" x14ac:dyDescent="0.25">
      <c r="A2049">
        <v>268094316</v>
      </c>
      <c r="B2049" t="s">
        <v>11955</v>
      </c>
      <c r="C2049" t="s">
        <v>8196</v>
      </c>
      <c r="D2049">
        <v>26801001</v>
      </c>
      <c r="E2049">
        <v>1210200041391</v>
      </c>
      <c r="F2049" t="s">
        <v>8214</v>
      </c>
      <c r="G2049">
        <v>0</v>
      </c>
      <c r="H2049" t="s">
        <v>11956</v>
      </c>
      <c r="I2049" t="s">
        <v>11884</v>
      </c>
      <c r="J2049" t="s">
        <v>9639</v>
      </c>
      <c r="K2049" t="s">
        <v>8313</v>
      </c>
      <c r="L2049" t="s">
        <v>8315</v>
      </c>
      <c r="M2049" t="s">
        <v>8205</v>
      </c>
      <c r="N2049" t="s">
        <v>414</v>
      </c>
    </row>
    <row r="2050" spans="1:14" x14ac:dyDescent="0.25">
      <c r="A2050">
        <v>269002710</v>
      </c>
      <c r="B2050" t="s">
        <v>8090</v>
      </c>
      <c r="C2050" t="s">
        <v>8091</v>
      </c>
      <c r="D2050">
        <v>26901001</v>
      </c>
      <c r="E2050">
        <v>1020202215626</v>
      </c>
      <c r="F2050" t="s">
        <v>8214</v>
      </c>
      <c r="G2050">
        <v>1</v>
      </c>
      <c r="H2050" t="s">
        <v>11957</v>
      </c>
      <c r="I2050" t="s">
        <v>8418</v>
      </c>
      <c r="J2050" t="s">
        <v>9149</v>
      </c>
      <c r="K2050" t="s">
        <v>8313</v>
      </c>
      <c r="L2050" t="s">
        <v>8315</v>
      </c>
      <c r="M2050" t="s">
        <v>8092</v>
      </c>
      <c r="N2050" t="s">
        <v>321</v>
      </c>
    </row>
    <row r="2051" spans="1:14" x14ac:dyDescent="0.25">
      <c r="A2051">
        <v>269003713</v>
      </c>
      <c r="B2051" t="s">
        <v>7127</v>
      </c>
      <c r="C2051" t="s">
        <v>7128</v>
      </c>
      <c r="D2051">
        <v>26901001</v>
      </c>
      <c r="E2051">
        <v>1020202212018</v>
      </c>
      <c r="F2051" t="s">
        <v>8214</v>
      </c>
      <c r="G2051">
        <v>0</v>
      </c>
      <c r="H2051" t="s">
        <v>11958</v>
      </c>
      <c r="I2051" t="s">
        <v>8746</v>
      </c>
      <c r="J2051" t="s">
        <v>10053</v>
      </c>
      <c r="K2051" t="s">
        <v>8313</v>
      </c>
      <c r="L2051" t="s">
        <v>8315</v>
      </c>
      <c r="M2051" t="s">
        <v>7129</v>
      </c>
      <c r="N2051" t="s">
        <v>321</v>
      </c>
    </row>
    <row r="2052" spans="1:14" x14ac:dyDescent="0.25">
      <c r="A2052">
        <v>269003872</v>
      </c>
      <c r="B2052" t="s">
        <v>11959</v>
      </c>
      <c r="C2052" t="s">
        <v>8156</v>
      </c>
      <c r="D2052">
        <v>26901001</v>
      </c>
      <c r="E2052">
        <v>1020202209697</v>
      </c>
      <c r="F2052" t="s">
        <v>8214</v>
      </c>
      <c r="G2052">
        <v>1</v>
      </c>
      <c r="H2052" t="s">
        <v>11960</v>
      </c>
      <c r="I2052" t="s">
        <v>8488</v>
      </c>
      <c r="J2052" t="s">
        <v>10074</v>
      </c>
      <c r="K2052" t="s">
        <v>8313</v>
      </c>
      <c r="L2052" t="s">
        <v>8315</v>
      </c>
      <c r="M2052" t="s">
        <v>8157</v>
      </c>
      <c r="N2052" t="s">
        <v>321</v>
      </c>
    </row>
    <row r="2053" spans="1:14" x14ac:dyDescent="0.25">
      <c r="A2053">
        <v>269004210</v>
      </c>
      <c r="B2053" t="s">
        <v>8093</v>
      </c>
      <c r="C2053" t="s">
        <v>8094</v>
      </c>
      <c r="D2053">
        <v>26901001</v>
      </c>
      <c r="E2053">
        <v>1020202214009</v>
      </c>
      <c r="F2053" t="s">
        <v>8214</v>
      </c>
      <c r="G2053">
        <v>0</v>
      </c>
      <c r="H2053" t="s">
        <v>11961</v>
      </c>
      <c r="I2053" t="s">
        <v>10261</v>
      </c>
      <c r="J2053" t="s">
        <v>11962</v>
      </c>
      <c r="K2053" t="s">
        <v>8313</v>
      </c>
      <c r="L2053" t="s">
        <v>8315</v>
      </c>
      <c r="M2053" t="s">
        <v>8095</v>
      </c>
      <c r="N2053" t="s">
        <v>321</v>
      </c>
    </row>
    <row r="2054" spans="1:14" x14ac:dyDescent="0.25">
      <c r="A2054">
        <v>269006111</v>
      </c>
      <c r="B2054" t="s">
        <v>8096</v>
      </c>
      <c r="C2054" t="s">
        <v>8097</v>
      </c>
      <c r="D2054">
        <v>26901001</v>
      </c>
      <c r="E2054">
        <v>1020202213855</v>
      </c>
      <c r="F2054" t="s">
        <v>8214</v>
      </c>
      <c r="G2054">
        <v>0</v>
      </c>
      <c r="H2054" t="s">
        <v>11963</v>
      </c>
      <c r="I2054" t="s">
        <v>8963</v>
      </c>
      <c r="J2054" t="s">
        <v>11964</v>
      </c>
      <c r="K2054" t="s">
        <v>8313</v>
      </c>
      <c r="L2054" t="s">
        <v>8315</v>
      </c>
      <c r="M2054" t="s">
        <v>8098</v>
      </c>
      <c r="N2054" t="s">
        <v>321</v>
      </c>
    </row>
    <row r="2055" spans="1:14" x14ac:dyDescent="0.25">
      <c r="A2055">
        <v>269008172</v>
      </c>
      <c r="B2055" t="s">
        <v>7186</v>
      </c>
      <c r="C2055" t="s">
        <v>7187</v>
      </c>
      <c r="D2055">
        <v>26901001</v>
      </c>
      <c r="E2055">
        <v>1020202211920</v>
      </c>
      <c r="F2055" t="s">
        <v>8214</v>
      </c>
      <c r="G2055">
        <v>0</v>
      </c>
      <c r="H2055" t="s">
        <v>11965</v>
      </c>
      <c r="I2055" t="s">
        <v>8646</v>
      </c>
      <c r="J2055" t="s">
        <v>11966</v>
      </c>
      <c r="K2055" t="s">
        <v>8313</v>
      </c>
      <c r="L2055" t="s">
        <v>8315</v>
      </c>
      <c r="M2055" t="s">
        <v>7188</v>
      </c>
      <c r="N2055" t="s">
        <v>414</v>
      </c>
    </row>
    <row r="2056" spans="1:14" x14ac:dyDescent="0.25">
      <c r="A2056">
        <v>269008528</v>
      </c>
      <c r="B2056" t="s">
        <v>8099</v>
      </c>
      <c r="C2056" t="s">
        <v>8100</v>
      </c>
      <c r="D2056">
        <v>26901001</v>
      </c>
      <c r="E2056">
        <v>1020202214350</v>
      </c>
      <c r="F2056" t="s">
        <v>8214</v>
      </c>
      <c r="G2056">
        <v>0</v>
      </c>
      <c r="H2056" t="s">
        <v>11967</v>
      </c>
      <c r="I2056" t="s">
        <v>11968</v>
      </c>
      <c r="J2056" t="s">
        <v>11969</v>
      </c>
      <c r="K2056" t="s">
        <v>8313</v>
      </c>
      <c r="L2056" t="s">
        <v>8315</v>
      </c>
      <c r="M2056" t="s">
        <v>8101</v>
      </c>
      <c r="N2056" t="s">
        <v>321</v>
      </c>
    </row>
    <row r="2057" spans="1:14" x14ac:dyDescent="0.25">
      <c r="A2057">
        <v>269009306</v>
      </c>
      <c r="B2057" t="s">
        <v>7216</v>
      </c>
      <c r="C2057" t="s">
        <v>7217</v>
      </c>
      <c r="D2057">
        <v>26901001</v>
      </c>
      <c r="E2057">
        <v>1020202217694</v>
      </c>
      <c r="F2057" t="s">
        <v>8214</v>
      </c>
      <c r="G2057">
        <v>0</v>
      </c>
      <c r="H2057" t="s">
        <v>11970</v>
      </c>
      <c r="I2057" t="s">
        <v>8655</v>
      </c>
      <c r="J2057" t="s">
        <v>11971</v>
      </c>
      <c r="K2057" t="s">
        <v>8313</v>
      </c>
      <c r="L2057" t="s">
        <v>8315</v>
      </c>
      <c r="M2057" t="s">
        <v>7218</v>
      </c>
      <c r="N2057" t="s">
        <v>566</v>
      </c>
    </row>
    <row r="2058" spans="1:14" x14ac:dyDescent="0.25">
      <c r="A2058">
        <v>269009761</v>
      </c>
      <c r="B2058" t="s">
        <v>7189</v>
      </c>
      <c r="C2058" t="s">
        <v>7190</v>
      </c>
      <c r="D2058">
        <v>26901001</v>
      </c>
      <c r="E2058">
        <v>1020202217309</v>
      </c>
      <c r="F2058" t="s">
        <v>8214</v>
      </c>
      <c r="G2058">
        <v>0</v>
      </c>
      <c r="H2058" t="s">
        <v>11972</v>
      </c>
      <c r="I2058" t="s">
        <v>11973</v>
      </c>
      <c r="J2058" t="s">
        <v>8500</v>
      </c>
      <c r="K2058" t="s">
        <v>8313</v>
      </c>
      <c r="L2058" t="s">
        <v>8315</v>
      </c>
      <c r="M2058" t="s">
        <v>7191</v>
      </c>
      <c r="N2058" t="s">
        <v>321</v>
      </c>
    </row>
    <row r="2059" spans="1:14" x14ac:dyDescent="0.25">
      <c r="A2059">
        <v>269011256</v>
      </c>
      <c r="B2059" t="s">
        <v>7210</v>
      </c>
      <c r="C2059" t="s">
        <v>7211</v>
      </c>
      <c r="D2059">
        <v>26901001</v>
      </c>
      <c r="E2059">
        <v>1020202215582</v>
      </c>
      <c r="F2059" t="s">
        <v>8214</v>
      </c>
      <c r="G2059">
        <v>0</v>
      </c>
      <c r="H2059" t="s">
        <v>11974</v>
      </c>
      <c r="I2059" t="s">
        <v>8776</v>
      </c>
      <c r="J2059" t="s">
        <v>8504</v>
      </c>
      <c r="K2059" t="s">
        <v>8313</v>
      </c>
      <c r="L2059" t="s">
        <v>8315</v>
      </c>
      <c r="M2059" t="s">
        <v>7212</v>
      </c>
      <c r="N2059" t="s">
        <v>321</v>
      </c>
    </row>
    <row r="2060" spans="1:14" x14ac:dyDescent="0.25">
      <c r="A2060">
        <v>269011418</v>
      </c>
      <c r="B2060" t="s">
        <v>7222</v>
      </c>
      <c r="C2060" t="s">
        <v>7223</v>
      </c>
      <c r="D2060">
        <v>26901001</v>
      </c>
      <c r="E2060">
        <v>1020202215000</v>
      </c>
      <c r="F2060" t="s">
        <v>8214</v>
      </c>
      <c r="G2060">
        <v>0</v>
      </c>
      <c r="H2060" t="s">
        <v>11975</v>
      </c>
      <c r="I2060" t="s">
        <v>8442</v>
      </c>
      <c r="J2060" t="s">
        <v>9737</v>
      </c>
      <c r="K2060" t="s">
        <v>8313</v>
      </c>
      <c r="L2060" t="s">
        <v>8315</v>
      </c>
      <c r="M2060" t="s">
        <v>7224</v>
      </c>
      <c r="N2060" t="s">
        <v>321</v>
      </c>
    </row>
    <row r="2061" spans="1:14" x14ac:dyDescent="0.25">
      <c r="A2061">
        <v>269011866</v>
      </c>
      <c r="B2061" t="s">
        <v>7165</v>
      </c>
      <c r="C2061" t="s">
        <v>7166</v>
      </c>
      <c r="D2061">
        <v>26901001</v>
      </c>
      <c r="E2061">
        <v>1020202214790</v>
      </c>
      <c r="F2061" t="s">
        <v>8214</v>
      </c>
      <c r="G2061">
        <v>0</v>
      </c>
      <c r="H2061" t="s">
        <v>11976</v>
      </c>
      <c r="I2061" t="s">
        <v>8409</v>
      </c>
      <c r="J2061" t="s">
        <v>11977</v>
      </c>
      <c r="K2061" t="s">
        <v>8313</v>
      </c>
      <c r="L2061" t="s">
        <v>8315</v>
      </c>
      <c r="M2061" t="s">
        <v>7167</v>
      </c>
      <c r="N2061" t="s">
        <v>321</v>
      </c>
    </row>
    <row r="2062" spans="1:14" x14ac:dyDescent="0.25">
      <c r="A2062">
        <v>269012242</v>
      </c>
      <c r="B2062" t="s">
        <v>7144</v>
      </c>
      <c r="C2062" t="s">
        <v>7145</v>
      </c>
      <c r="D2062">
        <v>26901001</v>
      </c>
      <c r="E2062">
        <v>1020202215428</v>
      </c>
      <c r="F2062" t="s">
        <v>8214</v>
      </c>
      <c r="G2062">
        <v>0</v>
      </c>
      <c r="H2062" t="s">
        <v>11978</v>
      </c>
      <c r="I2062" t="s">
        <v>9229</v>
      </c>
      <c r="J2062" t="s">
        <v>11979</v>
      </c>
      <c r="K2062" t="s">
        <v>8313</v>
      </c>
      <c r="L2062" t="s">
        <v>8315</v>
      </c>
      <c r="M2062" t="s">
        <v>7146</v>
      </c>
      <c r="N2062" t="s">
        <v>414</v>
      </c>
    </row>
    <row r="2063" spans="1:14" x14ac:dyDescent="0.25">
      <c r="A2063">
        <v>269012274</v>
      </c>
      <c r="B2063" t="s">
        <v>7219</v>
      </c>
      <c r="C2063" t="s">
        <v>7220</v>
      </c>
      <c r="D2063">
        <v>26901001</v>
      </c>
      <c r="E2063">
        <v>1020202215131</v>
      </c>
      <c r="F2063" t="s">
        <v>8214</v>
      </c>
      <c r="G2063">
        <v>0</v>
      </c>
      <c r="H2063" t="s">
        <v>11980</v>
      </c>
      <c r="I2063" t="s">
        <v>8384</v>
      </c>
      <c r="J2063" t="s">
        <v>11979</v>
      </c>
      <c r="K2063" t="s">
        <v>8313</v>
      </c>
      <c r="L2063" t="s">
        <v>8315</v>
      </c>
      <c r="M2063" t="s">
        <v>7221</v>
      </c>
      <c r="N2063" t="s">
        <v>414</v>
      </c>
    </row>
    <row r="2064" spans="1:14" x14ac:dyDescent="0.25">
      <c r="A2064">
        <v>269012281</v>
      </c>
      <c r="B2064" t="s">
        <v>7174</v>
      </c>
      <c r="C2064" t="s">
        <v>7175</v>
      </c>
      <c r="D2064">
        <v>26901001</v>
      </c>
      <c r="E2064">
        <v>1020202215846</v>
      </c>
      <c r="F2064" t="s">
        <v>8214</v>
      </c>
      <c r="G2064">
        <v>0</v>
      </c>
      <c r="H2064" t="s">
        <v>11981</v>
      </c>
      <c r="I2064" t="s">
        <v>10228</v>
      </c>
      <c r="J2064" t="s">
        <v>11982</v>
      </c>
      <c r="K2064" t="s">
        <v>8313</v>
      </c>
      <c r="L2064" t="s">
        <v>8315</v>
      </c>
      <c r="M2064" t="s">
        <v>7176</v>
      </c>
      <c r="N2064" t="s">
        <v>414</v>
      </c>
    </row>
    <row r="2065" spans="1:14" x14ac:dyDescent="0.25">
      <c r="A2065">
        <v>269012394</v>
      </c>
      <c r="B2065" t="s">
        <v>7147</v>
      </c>
      <c r="C2065" t="s">
        <v>7148</v>
      </c>
      <c r="D2065">
        <v>26901001</v>
      </c>
      <c r="E2065">
        <v>1020202215252</v>
      </c>
      <c r="F2065" t="s">
        <v>8214</v>
      </c>
      <c r="G2065">
        <v>0</v>
      </c>
      <c r="H2065" t="s">
        <v>11983</v>
      </c>
      <c r="I2065" t="s">
        <v>10298</v>
      </c>
      <c r="J2065" t="s">
        <v>11984</v>
      </c>
      <c r="K2065" t="s">
        <v>8313</v>
      </c>
      <c r="L2065" t="s">
        <v>8315</v>
      </c>
      <c r="M2065" t="s">
        <v>7149</v>
      </c>
      <c r="N2065" t="s">
        <v>414</v>
      </c>
    </row>
    <row r="2066" spans="1:14" x14ac:dyDescent="0.25">
      <c r="A2066">
        <v>269012429</v>
      </c>
      <c r="B2066" t="s">
        <v>7132</v>
      </c>
      <c r="C2066" t="s">
        <v>7133</v>
      </c>
      <c r="D2066">
        <v>26901001</v>
      </c>
      <c r="E2066">
        <v>1020202214416</v>
      </c>
      <c r="F2066" t="s">
        <v>8214</v>
      </c>
      <c r="G2066">
        <v>0</v>
      </c>
      <c r="H2066" t="s">
        <v>11985</v>
      </c>
      <c r="I2066" t="s">
        <v>8412</v>
      </c>
      <c r="J2066" t="s">
        <v>11986</v>
      </c>
      <c r="K2066" t="s">
        <v>8313</v>
      </c>
      <c r="L2066" t="s">
        <v>8315</v>
      </c>
      <c r="M2066" t="s">
        <v>7134</v>
      </c>
      <c r="N2066" t="s">
        <v>414</v>
      </c>
    </row>
    <row r="2067" spans="1:14" x14ac:dyDescent="0.25">
      <c r="A2067">
        <v>269012436</v>
      </c>
      <c r="B2067" t="s">
        <v>7162</v>
      </c>
      <c r="C2067" t="s">
        <v>7163</v>
      </c>
      <c r="D2067">
        <v>26901001</v>
      </c>
      <c r="E2067">
        <v>1020202215274</v>
      </c>
      <c r="F2067" t="s">
        <v>8214</v>
      </c>
      <c r="G2067">
        <v>1</v>
      </c>
      <c r="H2067" t="s">
        <v>11987</v>
      </c>
      <c r="I2067" t="s">
        <v>9154</v>
      </c>
      <c r="J2067" t="s">
        <v>11984</v>
      </c>
      <c r="K2067" t="s">
        <v>8313</v>
      </c>
      <c r="L2067" t="s">
        <v>8315</v>
      </c>
      <c r="M2067" t="s">
        <v>7164</v>
      </c>
      <c r="N2067" t="s">
        <v>414</v>
      </c>
    </row>
    <row r="2068" spans="1:14" x14ac:dyDescent="0.25">
      <c r="A2068">
        <v>269012450</v>
      </c>
      <c r="B2068" t="s">
        <v>7207</v>
      </c>
      <c r="C2068" t="s">
        <v>7208</v>
      </c>
      <c r="D2068">
        <v>26901001</v>
      </c>
      <c r="E2068">
        <v>1020202215483</v>
      </c>
      <c r="F2068" t="s">
        <v>8214</v>
      </c>
      <c r="G2068">
        <v>0</v>
      </c>
      <c r="H2068" t="s">
        <v>11988</v>
      </c>
      <c r="I2068" t="s">
        <v>11989</v>
      </c>
      <c r="J2068" t="s">
        <v>11984</v>
      </c>
      <c r="K2068" t="s">
        <v>8313</v>
      </c>
      <c r="L2068" t="s">
        <v>8315</v>
      </c>
      <c r="M2068" t="s">
        <v>7209</v>
      </c>
      <c r="N2068" t="s">
        <v>321</v>
      </c>
    </row>
    <row r="2069" spans="1:14" x14ac:dyDescent="0.25">
      <c r="A2069">
        <v>269012468</v>
      </c>
      <c r="B2069" t="s">
        <v>7213</v>
      </c>
      <c r="C2069" t="s">
        <v>7214</v>
      </c>
      <c r="D2069">
        <v>26901001</v>
      </c>
      <c r="E2069">
        <v>1020202215472</v>
      </c>
      <c r="F2069" t="s">
        <v>8214</v>
      </c>
      <c r="G2069">
        <v>1</v>
      </c>
      <c r="H2069" t="s">
        <v>11990</v>
      </c>
      <c r="I2069" t="s">
        <v>11872</v>
      </c>
      <c r="J2069" t="s">
        <v>11984</v>
      </c>
      <c r="K2069" t="s">
        <v>8313</v>
      </c>
      <c r="L2069" t="s">
        <v>8315</v>
      </c>
      <c r="M2069" t="s">
        <v>7215</v>
      </c>
      <c r="N2069" t="s">
        <v>414</v>
      </c>
    </row>
    <row r="2070" spans="1:14" x14ac:dyDescent="0.25">
      <c r="A2070">
        <v>269012475</v>
      </c>
      <c r="B2070" t="s">
        <v>7138</v>
      </c>
      <c r="C2070" t="s">
        <v>7139</v>
      </c>
      <c r="D2070">
        <v>26901001</v>
      </c>
      <c r="E2070">
        <v>1020202213613</v>
      </c>
      <c r="F2070" t="s">
        <v>8214</v>
      </c>
      <c r="G2070">
        <v>0</v>
      </c>
      <c r="H2070" t="s">
        <v>11991</v>
      </c>
      <c r="I2070" t="s">
        <v>8565</v>
      </c>
      <c r="J2070" t="s">
        <v>11986</v>
      </c>
      <c r="K2070" t="s">
        <v>8313</v>
      </c>
      <c r="L2070" t="s">
        <v>8315</v>
      </c>
      <c r="M2070" t="s">
        <v>7140</v>
      </c>
      <c r="N2070" t="s">
        <v>414</v>
      </c>
    </row>
    <row r="2071" spans="1:14" x14ac:dyDescent="0.25">
      <c r="A2071">
        <v>269012500</v>
      </c>
      <c r="B2071" t="s">
        <v>7171</v>
      </c>
      <c r="C2071" t="s">
        <v>7172</v>
      </c>
      <c r="D2071">
        <v>26901001</v>
      </c>
      <c r="E2071">
        <v>1020202215373</v>
      </c>
      <c r="F2071" t="s">
        <v>8214</v>
      </c>
      <c r="G2071">
        <v>0</v>
      </c>
      <c r="H2071" t="s">
        <v>11992</v>
      </c>
      <c r="I2071" t="s">
        <v>9698</v>
      </c>
      <c r="J2071" t="s">
        <v>11986</v>
      </c>
      <c r="K2071" t="s">
        <v>8313</v>
      </c>
      <c r="L2071" t="s">
        <v>8315</v>
      </c>
      <c r="M2071" t="s">
        <v>7173</v>
      </c>
      <c r="N2071" t="s">
        <v>414</v>
      </c>
    </row>
    <row r="2072" spans="1:14" x14ac:dyDescent="0.25">
      <c r="A2072">
        <v>269012517</v>
      </c>
      <c r="B2072" t="s">
        <v>7201</v>
      </c>
      <c r="C2072" t="s">
        <v>7202</v>
      </c>
      <c r="D2072">
        <v>26901001</v>
      </c>
      <c r="E2072">
        <v>1020202214504</v>
      </c>
      <c r="F2072" t="s">
        <v>8214</v>
      </c>
      <c r="G2072">
        <v>2</v>
      </c>
      <c r="H2072" t="s">
        <v>11993</v>
      </c>
      <c r="I2072" t="s">
        <v>8384</v>
      </c>
      <c r="J2072" t="s">
        <v>11986</v>
      </c>
      <c r="K2072" t="s">
        <v>8313</v>
      </c>
      <c r="L2072" t="s">
        <v>8315</v>
      </c>
      <c r="M2072" t="s">
        <v>7203</v>
      </c>
      <c r="N2072" t="s">
        <v>414</v>
      </c>
    </row>
    <row r="2073" spans="1:14" x14ac:dyDescent="0.25">
      <c r="A2073">
        <v>269012524</v>
      </c>
      <c r="B2073" t="s">
        <v>7204</v>
      </c>
      <c r="C2073" t="s">
        <v>7205</v>
      </c>
      <c r="D2073">
        <v>26901001</v>
      </c>
      <c r="E2073">
        <v>1020202215440</v>
      </c>
      <c r="F2073" t="s">
        <v>8214</v>
      </c>
      <c r="G2073">
        <v>0</v>
      </c>
      <c r="H2073" t="s">
        <v>11994</v>
      </c>
      <c r="I2073" t="s">
        <v>8384</v>
      </c>
      <c r="J2073" t="s">
        <v>11986</v>
      </c>
      <c r="K2073" t="s">
        <v>8313</v>
      </c>
      <c r="L2073" t="s">
        <v>8315</v>
      </c>
      <c r="M2073" t="s">
        <v>7206</v>
      </c>
      <c r="N2073" t="s">
        <v>414</v>
      </c>
    </row>
    <row r="2074" spans="1:14" x14ac:dyDescent="0.25">
      <c r="A2074">
        <v>269012531</v>
      </c>
      <c r="B2074" t="s">
        <v>7159</v>
      </c>
      <c r="C2074" t="s">
        <v>7160</v>
      </c>
      <c r="D2074">
        <v>26901001</v>
      </c>
      <c r="E2074">
        <v>1020202218761</v>
      </c>
      <c r="F2074" t="s">
        <v>8214</v>
      </c>
      <c r="G2074">
        <v>0</v>
      </c>
      <c r="H2074" t="s">
        <v>11995</v>
      </c>
      <c r="I2074" t="s">
        <v>9428</v>
      </c>
      <c r="J2074" t="s">
        <v>11986</v>
      </c>
      <c r="K2074" t="s">
        <v>8313</v>
      </c>
      <c r="L2074" t="s">
        <v>8315</v>
      </c>
      <c r="M2074" t="s">
        <v>7161</v>
      </c>
      <c r="N2074" t="s">
        <v>414</v>
      </c>
    </row>
    <row r="2075" spans="1:14" x14ac:dyDescent="0.25">
      <c r="A2075">
        <v>269012570</v>
      </c>
      <c r="B2075" t="s">
        <v>7141</v>
      </c>
      <c r="C2075" t="s">
        <v>7142</v>
      </c>
      <c r="D2075">
        <v>26901001</v>
      </c>
      <c r="E2075">
        <v>1020202215516</v>
      </c>
      <c r="F2075" t="s">
        <v>8214</v>
      </c>
      <c r="G2075">
        <v>0</v>
      </c>
      <c r="H2075" t="s">
        <v>11996</v>
      </c>
      <c r="I2075" t="s">
        <v>10174</v>
      </c>
      <c r="J2075" t="s">
        <v>11997</v>
      </c>
      <c r="K2075" t="s">
        <v>8313</v>
      </c>
      <c r="L2075" t="s">
        <v>8315</v>
      </c>
      <c r="M2075" t="s">
        <v>7143</v>
      </c>
      <c r="N2075" t="s">
        <v>321</v>
      </c>
    </row>
    <row r="2076" spans="1:14" x14ac:dyDescent="0.25">
      <c r="A2076">
        <v>269012595</v>
      </c>
      <c r="B2076" t="s">
        <v>7307</v>
      </c>
      <c r="C2076" t="s">
        <v>7308</v>
      </c>
      <c r="D2076">
        <v>26901001</v>
      </c>
      <c r="E2076">
        <v>1020202215384</v>
      </c>
      <c r="F2076" t="s">
        <v>8214</v>
      </c>
      <c r="G2076">
        <v>1</v>
      </c>
      <c r="H2076" t="s">
        <v>11998</v>
      </c>
      <c r="I2076" t="s">
        <v>10638</v>
      </c>
      <c r="J2076" t="s">
        <v>9073</v>
      </c>
      <c r="K2076" t="s">
        <v>8313</v>
      </c>
      <c r="L2076" t="s">
        <v>8315</v>
      </c>
      <c r="M2076" t="s">
        <v>7309</v>
      </c>
      <c r="N2076" t="s">
        <v>414</v>
      </c>
    </row>
    <row r="2077" spans="1:14" x14ac:dyDescent="0.25">
      <c r="A2077">
        <v>269012690</v>
      </c>
      <c r="B2077" t="s">
        <v>7249</v>
      </c>
      <c r="C2077" t="s">
        <v>7250</v>
      </c>
      <c r="D2077">
        <v>26901001</v>
      </c>
      <c r="E2077">
        <v>1020202215043</v>
      </c>
      <c r="F2077" t="s">
        <v>8214</v>
      </c>
      <c r="G2077">
        <v>2</v>
      </c>
      <c r="H2077" t="s">
        <v>11999</v>
      </c>
      <c r="I2077" t="s">
        <v>11006</v>
      </c>
      <c r="J2077" t="s">
        <v>12000</v>
      </c>
      <c r="K2077" t="s">
        <v>8313</v>
      </c>
      <c r="L2077" t="s">
        <v>8315</v>
      </c>
      <c r="M2077" t="s">
        <v>7251</v>
      </c>
      <c r="N2077" t="s">
        <v>414</v>
      </c>
    </row>
    <row r="2078" spans="1:14" x14ac:dyDescent="0.25">
      <c r="A2078">
        <v>269012700</v>
      </c>
      <c r="B2078" t="s">
        <v>7255</v>
      </c>
      <c r="C2078" t="s">
        <v>7256</v>
      </c>
      <c r="D2078">
        <v>26901001</v>
      </c>
      <c r="E2078">
        <v>1020202215406</v>
      </c>
      <c r="F2078" t="s">
        <v>8214</v>
      </c>
      <c r="G2078">
        <v>1</v>
      </c>
      <c r="H2078" t="s">
        <v>12001</v>
      </c>
      <c r="I2078" t="s">
        <v>8384</v>
      </c>
      <c r="J2078" t="s">
        <v>12000</v>
      </c>
      <c r="K2078" t="s">
        <v>8313</v>
      </c>
      <c r="L2078" t="s">
        <v>8315</v>
      </c>
      <c r="M2078" t="s">
        <v>7257</v>
      </c>
      <c r="N2078" t="s">
        <v>414</v>
      </c>
    </row>
    <row r="2079" spans="1:14" x14ac:dyDescent="0.25">
      <c r="A2079">
        <v>269012757</v>
      </c>
      <c r="B2079" t="s">
        <v>7267</v>
      </c>
      <c r="C2079" t="s">
        <v>7268</v>
      </c>
      <c r="D2079">
        <v>26901001</v>
      </c>
      <c r="E2079">
        <v>1020202218739</v>
      </c>
      <c r="F2079" t="s">
        <v>8214</v>
      </c>
      <c r="G2079">
        <v>0</v>
      </c>
      <c r="H2079" t="s">
        <v>12002</v>
      </c>
      <c r="I2079" t="s">
        <v>9042</v>
      </c>
      <c r="J2079" t="s">
        <v>8777</v>
      </c>
      <c r="K2079" t="s">
        <v>8313</v>
      </c>
      <c r="L2079" t="s">
        <v>8315</v>
      </c>
      <c r="M2079" t="s">
        <v>7269</v>
      </c>
      <c r="N2079" t="s">
        <v>325</v>
      </c>
    </row>
    <row r="2080" spans="1:14" x14ac:dyDescent="0.25">
      <c r="A2080">
        <v>269012796</v>
      </c>
      <c r="B2080" t="s">
        <v>7292</v>
      </c>
      <c r="C2080" t="s">
        <v>7293</v>
      </c>
      <c r="D2080">
        <v>26901001</v>
      </c>
      <c r="E2080">
        <v>1020202215770</v>
      </c>
      <c r="F2080" t="s">
        <v>8214</v>
      </c>
      <c r="G2080">
        <v>1</v>
      </c>
      <c r="H2080" t="s">
        <v>12003</v>
      </c>
      <c r="I2080" t="s">
        <v>8384</v>
      </c>
      <c r="J2080" t="s">
        <v>9073</v>
      </c>
      <c r="K2080" t="s">
        <v>8313</v>
      </c>
      <c r="L2080" t="s">
        <v>8315</v>
      </c>
      <c r="M2080" t="s">
        <v>7294</v>
      </c>
      <c r="N2080" t="s">
        <v>414</v>
      </c>
    </row>
    <row r="2081" spans="1:14" x14ac:dyDescent="0.25">
      <c r="A2081">
        <v>269012877</v>
      </c>
      <c r="B2081" t="s">
        <v>7328</v>
      </c>
      <c r="C2081" t="s">
        <v>7329</v>
      </c>
      <c r="D2081">
        <v>26901001</v>
      </c>
      <c r="E2081">
        <v>1020202215802</v>
      </c>
      <c r="F2081" t="s">
        <v>8214</v>
      </c>
      <c r="G2081">
        <v>1</v>
      </c>
      <c r="H2081" t="s">
        <v>12004</v>
      </c>
      <c r="I2081" t="s">
        <v>9099</v>
      </c>
      <c r="J2081" t="s">
        <v>8777</v>
      </c>
      <c r="K2081" t="s">
        <v>8313</v>
      </c>
      <c r="L2081" t="s">
        <v>8315</v>
      </c>
      <c r="M2081" t="s">
        <v>7330</v>
      </c>
      <c r="N2081" t="s">
        <v>1479</v>
      </c>
    </row>
    <row r="2082" spans="1:14" x14ac:dyDescent="0.25">
      <c r="A2082">
        <v>269012901</v>
      </c>
      <c r="B2082" t="s">
        <v>7225</v>
      </c>
      <c r="C2082" t="s">
        <v>7226</v>
      </c>
      <c r="D2082">
        <v>26901001</v>
      </c>
      <c r="E2082">
        <v>1020202216297</v>
      </c>
      <c r="F2082" t="s">
        <v>8214</v>
      </c>
      <c r="G2082">
        <v>0</v>
      </c>
      <c r="H2082" t="s">
        <v>12005</v>
      </c>
      <c r="I2082" t="s">
        <v>9013</v>
      </c>
      <c r="J2082" t="s">
        <v>8777</v>
      </c>
      <c r="K2082" t="s">
        <v>8313</v>
      </c>
      <c r="L2082" t="s">
        <v>8315</v>
      </c>
      <c r="M2082" t="s">
        <v>7227</v>
      </c>
      <c r="N2082" t="s">
        <v>321</v>
      </c>
    </row>
    <row r="2083" spans="1:14" x14ac:dyDescent="0.25">
      <c r="A2083">
        <v>269012926</v>
      </c>
      <c r="B2083" t="s">
        <v>7289</v>
      </c>
      <c r="C2083" t="s">
        <v>7290</v>
      </c>
      <c r="D2083">
        <v>26901001</v>
      </c>
      <c r="E2083">
        <v>1020202214779</v>
      </c>
      <c r="F2083" t="s">
        <v>8214</v>
      </c>
      <c r="G2083">
        <v>0</v>
      </c>
      <c r="H2083" t="s">
        <v>12006</v>
      </c>
      <c r="I2083" t="s">
        <v>8384</v>
      </c>
      <c r="J2083" t="s">
        <v>10526</v>
      </c>
      <c r="K2083" t="s">
        <v>8313</v>
      </c>
      <c r="L2083" t="s">
        <v>8315</v>
      </c>
      <c r="M2083" t="s">
        <v>7291</v>
      </c>
      <c r="N2083" t="s">
        <v>414</v>
      </c>
    </row>
    <row r="2084" spans="1:14" x14ac:dyDescent="0.25">
      <c r="A2084">
        <v>269012940</v>
      </c>
      <c r="B2084" t="s">
        <v>7264</v>
      </c>
      <c r="C2084" t="s">
        <v>7265</v>
      </c>
      <c r="D2084">
        <v>26901001</v>
      </c>
      <c r="E2084">
        <v>1020202214317</v>
      </c>
      <c r="F2084" t="s">
        <v>8214</v>
      </c>
      <c r="G2084">
        <v>4</v>
      </c>
      <c r="H2084" t="s">
        <v>12007</v>
      </c>
      <c r="I2084" t="s">
        <v>9246</v>
      </c>
      <c r="J2084" t="s">
        <v>10526</v>
      </c>
      <c r="K2084" t="s">
        <v>8313</v>
      </c>
      <c r="L2084" t="s">
        <v>8315</v>
      </c>
      <c r="M2084" t="s">
        <v>7266</v>
      </c>
      <c r="N2084" t="s">
        <v>414</v>
      </c>
    </row>
    <row r="2085" spans="1:14" x14ac:dyDescent="0.25">
      <c r="A2085">
        <v>269013045</v>
      </c>
      <c r="B2085" t="s">
        <v>7195</v>
      </c>
      <c r="C2085" t="s">
        <v>7196</v>
      </c>
      <c r="D2085">
        <v>26901001</v>
      </c>
      <c r="E2085">
        <v>1020202216286</v>
      </c>
      <c r="F2085" t="s">
        <v>8214</v>
      </c>
      <c r="G2085">
        <v>2</v>
      </c>
      <c r="H2085" t="s">
        <v>12008</v>
      </c>
      <c r="I2085" t="s">
        <v>8384</v>
      </c>
      <c r="J2085" t="s">
        <v>9155</v>
      </c>
      <c r="K2085" t="s">
        <v>8313</v>
      </c>
      <c r="L2085" t="s">
        <v>8315</v>
      </c>
      <c r="M2085" t="s">
        <v>7197</v>
      </c>
      <c r="N2085" t="s">
        <v>414</v>
      </c>
    </row>
    <row r="2086" spans="1:14" x14ac:dyDescent="0.25">
      <c r="A2086">
        <v>269013052</v>
      </c>
      <c r="B2086" t="s">
        <v>7316</v>
      </c>
      <c r="C2086" t="s">
        <v>7317</v>
      </c>
      <c r="D2086">
        <v>26901001</v>
      </c>
      <c r="E2086">
        <v>1020202215362</v>
      </c>
      <c r="F2086" t="s">
        <v>8214</v>
      </c>
      <c r="G2086">
        <v>0</v>
      </c>
      <c r="H2086" t="s">
        <v>12009</v>
      </c>
      <c r="I2086" t="s">
        <v>8384</v>
      </c>
      <c r="J2086" t="s">
        <v>9155</v>
      </c>
      <c r="K2086" t="s">
        <v>8313</v>
      </c>
      <c r="L2086" t="s">
        <v>8315</v>
      </c>
      <c r="M2086" t="s">
        <v>7318</v>
      </c>
      <c r="N2086" t="s">
        <v>414</v>
      </c>
    </row>
    <row r="2087" spans="1:14" x14ac:dyDescent="0.25">
      <c r="A2087">
        <v>269013091</v>
      </c>
      <c r="B2087" t="s">
        <v>7313</v>
      </c>
      <c r="C2087" t="s">
        <v>7314</v>
      </c>
      <c r="D2087">
        <v>26901001</v>
      </c>
      <c r="E2087">
        <v>1020202215615</v>
      </c>
      <c r="F2087" t="s">
        <v>8214</v>
      </c>
      <c r="G2087">
        <v>2</v>
      </c>
      <c r="H2087" t="s">
        <v>12010</v>
      </c>
      <c r="I2087" t="s">
        <v>10158</v>
      </c>
      <c r="J2087" t="s">
        <v>9155</v>
      </c>
      <c r="K2087" t="s">
        <v>8313</v>
      </c>
      <c r="L2087" t="s">
        <v>8315</v>
      </c>
      <c r="M2087" t="s">
        <v>7315</v>
      </c>
      <c r="N2087" t="s">
        <v>414</v>
      </c>
    </row>
    <row r="2088" spans="1:14" x14ac:dyDescent="0.25">
      <c r="A2088">
        <v>269013101</v>
      </c>
      <c r="B2088" t="s">
        <v>7270</v>
      </c>
      <c r="C2088" t="s">
        <v>7271</v>
      </c>
      <c r="D2088">
        <v>26901001</v>
      </c>
      <c r="E2088">
        <v>1020202215660</v>
      </c>
      <c r="F2088" t="s">
        <v>8214</v>
      </c>
      <c r="G2088">
        <v>0</v>
      </c>
      <c r="H2088" t="s">
        <v>12011</v>
      </c>
      <c r="I2088" t="s">
        <v>8727</v>
      </c>
      <c r="J2088" t="s">
        <v>9155</v>
      </c>
      <c r="K2088" t="s">
        <v>8313</v>
      </c>
      <c r="L2088" t="s">
        <v>8315</v>
      </c>
      <c r="M2088" t="s">
        <v>7272</v>
      </c>
      <c r="N2088" t="s">
        <v>414</v>
      </c>
    </row>
    <row r="2089" spans="1:14" x14ac:dyDescent="0.25">
      <c r="A2089">
        <v>269013126</v>
      </c>
      <c r="B2089" t="s">
        <v>7286</v>
      </c>
      <c r="C2089" t="s">
        <v>7287</v>
      </c>
      <c r="D2089">
        <v>26901001</v>
      </c>
      <c r="E2089">
        <v>1020202215054</v>
      </c>
      <c r="F2089" t="s">
        <v>8214</v>
      </c>
      <c r="G2089">
        <v>0</v>
      </c>
      <c r="H2089" t="s">
        <v>12012</v>
      </c>
      <c r="I2089" t="s">
        <v>9154</v>
      </c>
      <c r="J2089" t="s">
        <v>9155</v>
      </c>
      <c r="K2089" t="s">
        <v>8313</v>
      </c>
      <c r="L2089" t="s">
        <v>8315</v>
      </c>
      <c r="M2089" t="s">
        <v>7288</v>
      </c>
      <c r="N2089" t="s">
        <v>321</v>
      </c>
    </row>
    <row r="2090" spans="1:14" x14ac:dyDescent="0.25">
      <c r="A2090">
        <v>269013172</v>
      </c>
      <c r="B2090" t="s">
        <v>7243</v>
      </c>
      <c r="C2090" t="s">
        <v>7244</v>
      </c>
      <c r="D2090">
        <v>26901001</v>
      </c>
      <c r="E2090">
        <v>1020202214647</v>
      </c>
      <c r="F2090" t="s">
        <v>8214</v>
      </c>
      <c r="G2090">
        <v>3</v>
      </c>
      <c r="H2090" t="s">
        <v>12013</v>
      </c>
      <c r="I2090" t="s">
        <v>8436</v>
      </c>
      <c r="J2090" t="s">
        <v>12000</v>
      </c>
      <c r="K2090" t="s">
        <v>8313</v>
      </c>
      <c r="L2090" t="s">
        <v>8315</v>
      </c>
      <c r="M2090" t="s">
        <v>7245</v>
      </c>
      <c r="N2090" t="s">
        <v>321</v>
      </c>
    </row>
    <row r="2091" spans="1:14" x14ac:dyDescent="0.25">
      <c r="A2091">
        <v>269013214</v>
      </c>
      <c r="B2091" t="s">
        <v>7234</v>
      </c>
      <c r="C2091" t="s">
        <v>7235</v>
      </c>
      <c r="D2091">
        <v>26901001</v>
      </c>
      <c r="E2091">
        <v>1020202216319</v>
      </c>
      <c r="F2091" t="s">
        <v>8214</v>
      </c>
      <c r="G2091">
        <v>0</v>
      </c>
      <c r="H2091" t="s">
        <v>12014</v>
      </c>
      <c r="I2091" t="s">
        <v>12015</v>
      </c>
      <c r="J2091" t="s">
        <v>9155</v>
      </c>
      <c r="K2091" t="s">
        <v>8313</v>
      </c>
      <c r="L2091" t="s">
        <v>8315</v>
      </c>
      <c r="M2091" t="s">
        <v>7236</v>
      </c>
      <c r="N2091" t="s">
        <v>321</v>
      </c>
    </row>
    <row r="2092" spans="1:14" x14ac:dyDescent="0.25">
      <c r="A2092">
        <v>269013253</v>
      </c>
      <c r="B2092" t="s">
        <v>7298</v>
      </c>
      <c r="C2092" t="s">
        <v>7299</v>
      </c>
      <c r="D2092">
        <v>26901001</v>
      </c>
      <c r="E2092">
        <v>1020202214768</v>
      </c>
      <c r="F2092" t="s">
        <v>8214</v>
      </c>
      <c r="G2092">
        <v>2</v>
      </c>
      <c r="H2092" t="s">
        <v>12016</v>
      </c>
      <c r="I2092" t="s">
        <v>8384</v>
      </c>
      <c r="J2092" t="s">
        <v>9155</v>
      </c>
      <c r="K2092" t="s">
        <v>8313</v>
      </c>
      <c r="L2092" t="s">
        <v>8315</v>
      </c>
      <c r="M2092" t="s">
        <v>7300</v>
      </c>
      <c r="N2092" t="s">
        <v>414</v>
      </c>
    </row>
    <row r="2093" spans="1:14" x14ac:dyDescent="0.25">
      <c r="A2093">
        <v>269013260</v>
      </c>
      <c r="B2093" t="s">
        <v>7310</v>
      </c>
      <c r="C2093" t="s">
        <v>7311</v>
      </c>
      <c r="D2093">
        <v>26901001</v>
      </c>
      <c r="E2093">
        <v>1020202215186</v>
      </c>
      <c r="F2093" t="s">
        <v>8214</v>
      </c>
      <c r="G2093">
        <v>1</v>
      </c>
      <c r="H2093" t="s">
        <v>12017</v>
      </c>
      <c r="I2093" t="s">
        <v>12018</v>
      </c>
      <c r="J2093" t="s">
        <v>9073</v>
      </c>
      <c r="K2093" t="s">
        <v>8313</v>
      </c>
      <c r="L2093" t="s">
        <v>8315</v>
      </c>
      <c r="M2093" t="s">
        <v>7312</v>
      </c>
      <c r="N2093" t="s">
        <v>321</v>
      </c>
    </row>
    <row r="2094" spans="1:14" x14ac:dyDescent="0.25">
      <c r="A2094">
        <v>269013285</v>
      </c>
      <c r="B2094" t="s">
        <v>7240</v>
      </c>
      <c r="C2094" t="s">
        <v>7241</v>
      </c>
      <c r="D2094">
        <v>26901001</v>
      </c>
      <c r="E2094">
        <v>1020202214757</v>
      </c>
      <c r="F2094" t="s">
        <v>8214</v>
      </c>
      <c r="G2094">
        <v>0</v>
      </c>
      <c r="H2094" t="s">
        <v>12019</v>
      </c>
      <c r="I2094" t="s">
        <v>10378</v>
      </c>
      <c r="J2094" t="s">
        <v>9155</v>
      </c>
      <c r="K2094" t="s">
        <v>8313</v>
      </c>
      <c r="L2094" t="s">
        <v>8315</v>
      </c>
      <c r="M2094" t="s">
        <v>7242</v>
      </c>
      <c r="N2094" t="s">
        <v>566</v>
      </c>
    </row>
    <row r="2095" spans="1:14" x14ac:dyDescent="0.25">
      <c r="A2095">
        <v>269013327</v>
      </c>
      <c r="B2095" t="s">
        <v>7319</v>
      </c>
      <c r="C2095" t="s">
        <v>7320</v>
      </c>
      <c r="D2095">
        <v>26901001</v>
      </c>
      <c r="E2095">
        <v>1020202214999</v>
      </c>
      <c r="F2095" t="s">
        <v>8214</v>
      </c>
      <c r="G2095">
        <v>8</v>
      </c>
      <c r="H2095" t="s">
        <v>12020</v>
      </c>
      <c r="I2095" t="s">
        <v>9452</v>
      </c>
      <c r="J2095" t="s">
        <v>12021</v>
      </c>
      <c r="K2095" t="s">
        <v>8313</v>
      </c>
      <c r="L2095" t="s">
        <v>8315</v>
      </c>
      <c r="M2095" t="s">
        <v>7321</v>
      </c>
      <c r="N2095" t="s">
        <v>321</v>
      </c>
    </row>
    <row r="2096" spans="1:14" x14ac:dyDescent="0.25">
      <c r="A2096">
        <v>269013334</v>
      </c>
      <c r="B2096" t="s">
        <v>7183</v>
      </c>
      <c r="C2096" t="s">
        <v>7184</v>
      </c>
      <c r="D2096">
        <v>26901001</v>
      </c>
      <c r="E2096">
        <v>1020202215230</v>
      </c>
      <c r="F2096" t="s">
        <v>8214</v>
      </c>
      <c r="G2096">
        <v>1</v>
      </c>
      <c r="H2096" t="s">
        <v>12022</v>
      </c>
      <c r="I2096" t="s">
        <v>8953</v>
      </c>
      <c r="J2096" t="s">
        <v>10543</v>
      </c>
      <c r="K2096" t="s">
        <v>8313</v>
      </c>
      <c r="L2096" t="s">
        <v>8315</v>
      </c>
      <c r="M2096" t="s">
        <v>7185</v>
      </c>
      <c r="N2096" t="s">
        <v>321</v>
      </c>
    </row>
    <row r="2097" spans="1:14" x14ac:dyDescent="0.25">
      <c r="A2097">
        <v>269013366</v>
      </c>
      <c r="B2097" t="s">
        <v>7252</v>
      </c>
      <c r="C2097" t="s">
        <v>7253</v>
      </c>
      <c r="D2097">
        <v>26901001</v>
      </c>
      <c r="E2097">
        <v>1020202218750</v>
      </c>
      <c r="F2097" t="s">
        <v>8214</v>
      </c>
      <c r="G2097">
        <v>0</v>
      </c>
      <c r="H2097" t="s">
        <v>12023</v>
      </c>
      <c r="I2097" t="s">
        <v>9781</v>
      </c>
      <c r="J2097" t="s">
        <v>11200</v>
      </c>
      <c r="K2097" t="s">
        <v>8313</v>
      </c>
      <c r="L2097" t="s">
        <v>8315</v>
      </c>
      <c r="M2097" t="s">
        <v>7254</v>
      </c>
      <c r="N2097" t="s">
        <v>321</v>
      </c>
    </row>
    <row r="2098" spans="1:14" x14ac:dyDescent="0.25">
      <c r="A2098">
        <v>269013373</v>
      </c>
      <c r="B2098" t="s">
        <v>7273</v>
      </c>
      <c r="C2098" t="s">
        <v>7274</v>
      </c>
      <c r="D2098">
        <v>26901001</v>
      </c>
      <c r="E2098">
        <v>1020202215736</v>
      </c>
      <c r="F2098" t="s">
        <v>8214</v>
      </c>
      <c r="G2098">
        <v>1</v>
      </c>
      <c r="H2098" t="s">
        <v>12024</v>
      </c>
      <c r="I2098" t="s">
        <v>8929</v>
      </c>
      <c r="J2098" t="s">
        <v>10543</v>
      </c>
      <c r="K2098" t="s">
        <v>8313</v>
      </c>
      <c r="L2098" t="s">
        <v>8315</v>
      </c>
      <c r="M2098" t="s">
        <v>7275</v>
      </c>
      <c r="N2098" t="s">
        <v>7276</v>
      </c>
    </row>
    <row r="2099" spans="1:14" x14ac:dyDescent="0.25">
      <c r="A2099">
        <v>269013398</v>
      </c>
      <c r="B2099" t="s">
        <v>7156</v>
      </c>
      <c r="C2099" t="s">
        <v>7157</v>
      </c>
      <c r="D2099">
        <v>26901001</v>
      </c>
      <c r="E2099">
        <v>1020202215593</v>
      </c>
      <c r="F2099" t="s">
        <v>8214</v>
      </c>
      <c r="G2099">
        <v>0</v>
      </c>
      <c r="H2099" t="s">
        <v>12025</v>
      </c>
      <c r="I2099" t="s">
        <v>12026</v>
      </c>
      <c r="J2099" t="s">
        <v>12027</v>
      </c>
      <c r="K2099" t="s">
        <v>8313</v>
      </c>
      <c r="L2099" t="s">
        <v>8315</v>
      </c>
      <c r="M2099" t="s">
        <v>7158</v>
      </c>
      <c r="N2099" t="s">
        <v>566</v>
      </c>
    </row>
    <row r="2100" spans="1:14" x14ac:dyDescent="0.25">
      <c r="A2100">
        <v>269013408</v>
      </c>
      <c r="B2100" t="s">
        <v>7301</v>
      </c>
      <c r="C2100" t="s">
        <v>7302</v>
      </c>
      <c r="D2100">
        <v>26901001</v>
      </c>
      <c r="E2100">
        <v>1020202215263</v>
      </c>
      <c r="F2100" t="s">
        <v>8214</v>
      </c>
      <c r="G2100">
        <v>2</v>
      </c>
      <c r="H2100" t="s">
        <v>12028</v>
      </c>
      <c r="I2100" t="s">
        <v>10651</v>
      </c>
      <c r="J2100" t="s">
        <v>9155</v>
      </c>
      <c r="K2100" t="s">
        <v>8313</v>
      </c>
      <c r="L2100" t="s">
        <v>8315</v>
      </c>
      <c r="M2100" t="s">
        <v>7303</v>
      </c>
      <c r="N2100" t="s">
        <v>321</v>
      </c>
    </row>
    <row r="2101" spans="1:14" x14ac:dyDescent="0.25">
      <c r="A2101">
        <v>269013422</v>
      </c>
      <c r="B2101" t="s">
        <v>7283</v>
      </c>
      <c r="C2101" t="s">
        <v>7284</v>
      </c>
      <c r="D2101">
        <v>26901001</v>
      </c>
      <c r="E2101">
        <v>1020202214890</v>
      </c>
      <c r="F2101" t="s">
        <v>8214</v>
      </c>
      <c r="G2101">
        <v>0</v>
      </c>
      <c r="H2101" t="s">
        <v>12029</v>
      </c>
      <c r="I2101" t="s">
        <v>8727</v>
      </c>
      <c r="J2101" t="s">
        <v>9155</v>
      </c>
      <c r="K2101" t="s">
        <v>8313</v>
      </c>
      <c r="L2101" t="s">
        <v>8315</v>
      </c>
      <c r="M2101" t="s">
        <v>7285</v>
      </c>
      <c r="N2101" t="s">
        <v>321</v>
      </c>
    </row>
    <row r="2102" spans="1:14" x14ac:dyDescent="0.25">
      <c r="A2102">
        <v>269013430</v>
      </c>
      <c r="B2102" t="s">
        <v>7280</v>
      </c>
      <c r="C2102" t="s">
        <v>7281</v>
      </c>
      <c r="D2102">
        <v>26901001</v>
      </c>
      <c r="E2102">
        <v>1020202214306</v>
      </c>
      <c r="F2102" t="s">
        <v>8214</v>
      </c>
      <c r="G2102">
        <v>0</v>
      </c>
      <c r="H2102" t="s">
        <v>12030</v>
      </c>
      <c r="I2102" t="s">
        <v>9478</v>
      </c>
      <c r="J2102" t="s">
        <v>10543</v>
      </c>
      <c r="K2102" t="s">
        <v>8313</v>
      </c>
      <c r="L2102" t="s">
        <v>8315</v>
      </c>
      <c r="M2102" t="s">
        <v>7282</v>
      </c>
      <c r="N2102" t="s">
        <v>566</v>
      </c>
    </row>
    <row r="2103" spans="1:14" x14ac:dyDescent="0.25">
      <c r="A2103">
        <v>269013479</v>
      </c>
      <c r="B2103" t="s">
        <v>7325</v>
      </c>
      <c r="C2103" t="s">
        <v>7326</v>
      </c>
      <c r="D2103">
        <v>26901001</v>
      </c>
      <c r="E2103">
        <v>1020202216781</v>
      </c>
      <c r="F2103" t="s">
        <v>8214</v>
      </c>
      <c r="G2103">
        <v>0</v>
      </c>
      <c r="H2103" t="s">
        <v>12031</v>
      </c>
      <c r="I2103" t="s">
        <v>10383</v>
      </c>
      <c r="J2103" t="s">
        <v>10543</v>
      </c>
      <c r="K2103" t="s">
        <v>8313</v>
      </c>
      <c r="L2103" t="s">
        <v>8315</v>
      </c>
      <c r="M2103" t="s">
        <v>7327</v>
      </c>
      <c r="N2103" t="s">
        <v>321</v>
      </c>
    </row>
    <row r="2104" spans="1:14" x14ac:dyDescent="0.25">
      <c r="A2104">
        <v>269013662</v>
      </c>
      <c r="B2104" t="s">
        <v>7277</v>
      </c>
      <c r="C2104" t="s">
        <v>7278</v>
      </c>
      <c r="D2104">
        <v>26901001</v>
      </c>
      <c r="E2104">
        <v>1020202216121</v>
      </c>
      <c r="F2104" t="s">
        <v>8214</v>
      </c>
      <c r="G2104">
        <v>0</v>
      </c>
      <c r="H2104" t="s">
        <v>12032</v>
      </c>
      <c r="I2104" t="s">
        <v>12033</v>
      </c>
      <c r="J2104" t="s">
        <v>12034</v>
      </c>
      <c r="K2104" t="s">
        <v>8313</v>
      </c>
      <c r="L2104" t="s">
        <v>8315</v>
      </c>
      <c r="M2104" t="s">
        <v>7279</v>
      </c>
      <c r="N2104" t="s">
        <v>321</v>
      </c>
    </row>
    <row r="2105" spans="1:14" x14ac:dyDescent="0.25">
      <c r="A2105">
        <v>269014137</v>
      </c>
      <c r="B2105" t="s">
        <v>7261</v>
      </c>
      <c r="C2105" t="s">
        <v>7262</v>
      </c>
      <c r="D2105">
        <v>26901001</v>
      </c>
      <c r="E2105">
        <v>1020202215659</v>
      </c>
      <c r="F2105" t="s">
        <v>8214</v>
      </c>
      <c r="G2105">
        <v>3</v>
      </c>
      <c r="H2105" t="s">
        <v>12035</v>
      </c>
      <c r="I2105" t="s">
        <v>8448</v>
      </c>
      <c r="J2105" t="s">
        <v>8325</v>
      </c>
      <c r="K2105" t="s">
        <v>8313</v>
      </c>
      <c r="L2105" t="s">
        <v>8315</v>
      </c>
      <c r="M2105" t="s">
        <v>7263</v>
      </c>
      <c r="N2105" t="s">
        <v>321</v>
      </c>
    </row>
    <row r="2106" spans="1:14" x14ac:dyDescent="0.25">
      <c r="A2106">
        <v>269014183</v>
      </c>
      <c r="B2106" t="s">
        <v>7322</v>
      </c>
      <c r="C2106" t="s">
        <v>7323</v>
      </c>
      <c r="D2106">
        <v>26901001</v>
      </c>
      <c r="E2106">
        <v>1020202215087</v>
      </c>
      <c r="F2106" t="s">
        <v>8214</v>
      </c>
      <c r="G2106">
        <v>0</v>
      </c>
      <c r="H2106" t="s">
        <v>12036</v>
      </c>
      <c r="I2106" t="s">
        <v>9010</v>
      </c>
      <c r="J2106" t="s">
        <v>11601</v>
      </c>
      <c r="K2106" t="s">
        <v>8313</v>
      </c>
      <c r="L2106" t="s">
        <v>8315</v>
      </c>
      <c r="M2106" t="s">
        <v>7324</v>
      </c>
      <c r="N2106" t="s">
        <v>321</v>
      </c>
    </row>
    <row r="2107" spans="1:14" x14ac:dyDescent="0.25">
      <c r="A2107">
        <v>269014419</v>
      </c>
      <c r="B2107" t="s">
        <v>7237</v>
      </c>
      <c r="C2107" t="s">
        <v>7238</v>
      </c>
      <c r="D2107">
        <v>26901001</v>
      </c>
      <c r="E2107">
        <v>1020202214922</v>
      </c>
      <c r="F2107" t="s">
        <v>8214</v>
      </c>
      <c r="G2107">
        <v>0</v>
      </c>
      <c r="H2107" t="s">
        <v>12037</v>
      </c>
      <c r="I2107" t="s">
        <v>12015</v>
      </c>
      <c r="J2107" t="s">
        <v>10558</v>
      </c>
      <c r="K2107" t="s">
        <v>8313</v>
      </c>
      <c r="L2107" t="s">
        <v>8315</v>
      </c>
      <c r="M2107" t="s">
        <v>7239</v>
      </c>
      <c r="N2107" t="s">
        <v>321</v>
      </c>
    </row>
    <row r="2108" spans="1:14" x14ac:dyDescent="0.25">
      <c r="A2108">
        <v>269014465</v>
      </c>
      <c r="B2108" t="s">
        <v>7228</v>
      </c>
      <c r="C2108" t="s">
        <v>7229</v>
      </c>
      <c r="D2108">
        <v>26901001</v>
      </c>
      <c r="E2108">
        <v>1020202216077</v>
      </c>
      <c r="F2108" t="s">
        <v>8214</v>
      </c>
      <c r="G2108">
        <v>0</v>
      </c>
      <c r="H2108" t="s">
        <v>12038</v>
      </c>
      <c r="I2108" t="s">
        <v>12039</v>
      </c>
      <c r="J2108" t="s">
        <v>10723</v>
      </c>
      <c r="K2108" t="s">
        <v>8313</v>
      </c>
      <c r="L2108" t="s">
        <v>8315</v>
      </c>
      <c r="M2108" t="s">
        <v>7230</v>
      </c>
      <c r="N2108" t="s">
        <v>321</v>
      </c>
    </row>
    <row r="2109" spans="1:14" x14ac:dyDescent="0.25">
      <c r="A2109">
        <v>269014923</v>
      </c>
      <c r="B2109" t="s">
        <v>7304</v>
      </c>
      <c r="C2109" t="s">
        <v>7305</v>
      </c>
      <c r="D2109">
        <v>26901001</v>
      </c>
      <c r="E2109">
        <v>1020202214471</v>
      </c>
      <c r="F2109" t="s">
        <v>8214</v>
      </c>
      <c r="G2109">
        <v>0</v>
      </c>
      <c r="H2109" t="s">
        <v>12040</v>
      </c>
      <c r="I2109" t="s">
        <v>12041</v>
      </c>
      <c r="J2109" t="s">
        <v>12042</v>
      </c>
      <c r="K2109" t="s">
        <v>8313</v>
      </c>
      <c r="L2109" t="s">
        <v>8315</v>
      </c>
      <c r="M2109" t="s">
        <v>7306</v>
      </c>
      <c r="N2109" t="s">
        <v>321</v>
      </c>
    </row>
    <row r="2110" spans="1:14" x14ac:dyDescent="0.25">
      <c r="A2110">
        <v>269015067</v>
      </c>
      <c r="B2110" t="s">
        <v>7177</v>
      </c>
      <c r="C2110" t="s">
        <v>7178</v>
      </c>
      <c r="D2110">
        <v>26901001</v>
      </c>
      <c r="E2110">
        <v>1020202216143</v>
      </c>
      <c r="F2110" t="s">
        <v>8214</v>
      </c>
      <c r="G2110">
        <v>0</v>
      </c>
      <c r="H2110" t="s">
        <v>12043</v>
      </c>
      <c r="I2110" t="s">
        <v>9633</v>
      </c>
      <c r="J2110" t="s">
        <v>12044</v>
      </c>
      <c r="K2110" t="s">
        <v>8313</v>
      </c>
      <c r="L2110" t="s">
        <v>8315</v>
      </c>
      <c r="M2110" t="s">
        <v>7179</v>
      </c>
      <c r="N2110" t="s">
        <v>321</v>
      </c>
    </row>
    <row r="2111" spans="1:14" x14ac:dyDescent="0.25">
      <c r="A2111">
        <v>269015074</v>
      </c>
      <c r="B2111" t="s">
        <v>7231</v>
      </c>
      <c r="C2111" t="s">
        <v>7232</v>
      </c>
      <c r="D2111">
        <v>26901001</v>
      </c>
      <c r="E2111">
        <v>1020202215505</v>
      </c>
      <c r="F2111" t="s">
        <v>8214</v>
      </c>
      <c r="G2111">
        <v>0</v>
      </c>
      <c r="H2111" t="s">
        <v>12045</v>
      </c>
      <c r="I2111" t="s">
        <v>10370</v>
      </c>
      <c r="J2111" t="s">
        <v>12044</v>
      </c>
      <c r="K2111" t="s">
        <v>8313</v>
      </c>
      <c r="L2111" t="s">
        <v>8315</v>
      </c>
      <c r="M2111" t="s">
        <v>7233</v>
      </c>
      <c r="N2111" t="s">
        <v>321</v>
      </c>
    </row>
    <row r="2112" spans="1:14" x14ac:dyDescent="0.25">
      <c r="A2112">
        <v>269015116</v>
      </c>
      <c r="B2112" t="s">
        <v>7331</v>
      </c>
      <c r="C2112" t="s">
        <v>7332</v>
      </c>
      <c r="D2112">
        <v>26901001</v>
      </c>
      <c r="E2112">
        <v>1020202215571</v>
      </c>
      <c r="F2112" t="s">
        <v>8214</v>
      </c>
      <c r="G2112">
        <v>0</v>
      </c>
      <c r="H2112" t="s">
        <v>12046</v>
      </c>
      <c r="I2112" t="s">
        <v>10001</v>
      </c>
      <c r="J2112" t="s">
        <v>10178</v>
      </c>
      <c r="K2112" t="s">
        <v>8313</v>
      </c>
      <c r="L2112" t="s">
        <v>8315</v>
      </c>
      <c r="M2112" t="s">
        <v>7333</v>
      </c>
      <c r="N2112" t="s">
        <v>321</v>
      </c>
    </row>
    <row r="2113" spans="1:14" x14ac:dyDescent="0.25">
      <c r="A2113">
        <v>269015973</v>
      </c>
      <c r="B2113" t="s">
        <v>7150</v>
      </c>
      <c r="C2113" t="s">
        <v>7151</v>
      </c>
      <c r="D2113">
        <v>26901001</v>
      </c>
      <c r="E2113">
        <v>1020202215153</v>
      </c>
      <c r="F2113" t="s">
        <v>8214</v>
      </c>
      <c r="G2113">
        <v>0</v>
      </c>
      <c r="H2113" t="s">
        <v>12047</v>
      </c>
      <c r="I2113" t="s">
        <v>12048</v>
      </c>
      <c r="J2113" t="s">
        <v>12049</v>
      </c>
      <c r="K2113" t="s">
        <v>8313</v>
      </c>
      <c r="L2113" t="s">
        <v>8315</v>
      </c>
      <c r="M2113" t="s">
        <v>7152</v>
      </c>
      <c r="N2113" t="s">
        <v>321</v>
      </c>
    </row>
    <row r="2114" spans="1:14" x14ac:dyDescent="0.25">
      <c r="A2114">
        <v>269016007</v>
      </c>
      <c r="B2114" t="s">
        <v>7295</v>
      </c>
      <c r="C2114" t="s">
        <v>7296</v>
      </c>
      <c r="D2114">
        <v>26901001</v>
      </c>
      <c r="E2114">
        <v>1020202214670</v>
      </c>
      <c r="F2114" t="s">
        <v>8214</v>
      </c>
      <c r="G2114">
        <v>0</v>
      </c>
      <c r="H2114" t="s">
        <v>12050</v>
      </c>
      <c r="I2114" t="s">
        <v>12051</v>
      </c>
      <c r="J2114" t="s">
        <v>12049</v>
      </c>
      <c r="K2114" t="s">
        <v>8313</v>
      </c>
      <c r="L2114" t="s">
        <v>8315</v>
      </c>
      <c r="M2114" t="s">
        <v>7297</v>
      </c>
      <c r="N2114" t="s">
        <v>321</v>
      </c>
    </row>
    <row r="2115" spans="1:14" x14ac:dyDescent="0.25">
      <c r="A2115">
        <v>269016039</v>
      </c>
      <c r="B2115" t="s">
        <v>7258</v>
      </c>
      <c r="C2115" t="s">
        <v>7259</v>
      </c>
      <c r="D2115">
        <v>26901001</v>
      </c>
      <c r="E2115">
        <v>1020202215395</v>
      </c>
      <c r="F2115" t="s">
        <v>8214</v>
      </c>
      <c r="G2115">
        <v>0</v>
      </c>
      <c r="H2115" t="s">
        <v>12052</v>
      </c>
      <c r="I2115" t="s">
        <v>12053</v>
      </c>
      <c r="J2115" t="s">
        <v>8822</v>
      </c>
      <c r="K2115" t="s">
        <v>8313</v>
      </c>
      <c r="L2115" t="s">
        <v>8315</v>
      </c>
      <c r="M2115" t="s">
        <v>7260</v>
      </c>
      <c r="N2115" t="s">
        <v>566</v>
      </c>
    </row>
    <row r="2116" spans="1:14" x14ac:dyDescent="0.25">
      <c r="A2116">
        <v>269016529</v>
      </c>
      <c r="B2116" t="s">
        <v>7168</v>
      </c>
      <c r="C2116" t="s">
        <v>7169</v>
      </c>
      <c r="D2116">
        <v>26901001</v>
      </c>
      <c r="E2116">
        <v>1020202216011</v>
      </c>
      <c r="F2116" t="s">
        <v>8214</v>
      </c>
      <c r="G2116">
        <v>0</v>
      </c>
      <c r="H2116" t="s">
        <v>12054</v>
      </c>
      <c r="I2116" t="s">
        <v>8521</v>
      </c>
      <c r="J2116" t="s">
        <v>9823</v>
      </c>
      <c r="K2116" t="s">
        <v>8313</v>
      </c>
      <c r="L2116" t="s">
        <v>8315</v>
      </c>
      <c r="M2116" t="s">
        <v>7170</v>
      </c>
      <c r="N2116" t="s">
        <v>321</v>
      </c>
    </row>
    <row r="2117" spans="1:14" x14ac:dyDescent="0.25">
      <c r="A2117">
        <v>269019199</v>
      </c>
      <c r="B2117" t="s">
        <v>7180</v>
      </c>
      <c r="C2117" t="s">
        <v>7181</v>
      </c>
      <c r="D2117">
        <v>26901001</v>
      </c>
      <c r="E2117">
        <v>1030203557988</v>
      </c>
      <c r="F2117" t="s">
        <v>8214</v>
      </c>
      <c r="G2117">
        <v>0</v>
      </c>
      <c r="H2117" t="s">
        <v>12055</v>
      </c>
      <c r="I2117" t="s">
        <v>8525</v>
      </c>
      <c r="J2117" t="s">
        <v>12056</v>
      </c>
      <c r="K2117" t="s">
        <v>8313</v>
      </c>
      <c r="L2117" t="s">
        <v>8315</v>
      </c>
      <c r="M2117" t="s">
        <v>7182</v>
      </c>
      <c r="N2117" t="s">
        <v>414</v>
      </c>
    </row>
    <row r="2118" spans="1:14" x14ac:dyDescent="0.25">
      <c r="A2118">
        <v>269020973</v>
      </c>
      <c r="B2118" t="s">
        <v>7192</v>
      </c>
      <c r="C2118" t="s">
        <v>7193</v>
      </c>
      <c r="D2118">
        <v>26901001</v>
      </c>
      <c r="E2118">
        <v>1040203562673</v>
      </c>
      <c r="F2118" t="s">
        <v>8214</v>
      </c>
      <c r="G2118">
        <v>0</v>
      </c>
      <c r="H2118" t="s">
        <v>12057</v>
      </c>
      <c r="I2118" t="s">
        <v>10001</v>
      </c>
      <c r="J2118" t="s">
        <v>12058</v>
      </c>
      <c r="K2118" t="s">
        <v>8313</v>
      </c>
      <c r="L2118" t="s">
        <v>8315</v>
      </c>
      <c r="M2118" t="s">
        <v>7194</v>
      </c>
      <c r="N2118" t="s">
        <v>414</v>
      </c>
    </row>
    <row r="2119" spans="1:14" x14ac:dyDescent="0.25">
      <c r="A2119">
        <v>269023526</v>
      </c>
      <c r="B2119" t="s">
        <v>7135</v>
      </c>
      <c r="C2119" t="s">
        <v>7136</v>
      </c>
      <c r="D2119">
        <v>26901001</v>
      </c>
      <c r="E2119">
        <v>1060269000307</v>
      </c>
      <c r="F2119" t="s">
        <v>8214</v>
      </c>
      <c r="G2119">
        <v>0</v>
      </c>
      <c r="H2119" t="s">
        <v>12059</v>
      </c>
      <c r="I2119" t="s">
        <v>8440</v>
      </c>
      <c r="J2119" t="s">
        <v>10091</v>
      </c>
      <c r="K2119" t="s">
        <v>8313</v>
      </c>
      <c r="L2119" t="s">
        <v>8315</v>
      </c>
      <c r="M2119" t="s">
        <v>7137</v>
      </c>
      <c r="N2119" t="s">
        <v>430</v>
      </c>
    </row>
    <row r="2120" spans="1:14" x14ac:dyDescent="0.25">
      <c r="A2120">
        <v>269028806</v>
      </c>
      <c r="B2120" t="s">
        <v>7198</v>
      </c>
      <c r="C2120" t="s">
        <v>7199</v>
      </c>
      <c r="D2120">
        <v>26901001</v>
      </c>
      <c r="E2120">
        <v>1080269001614</v>
      </c>
      <c r="F2120" t="s">
        <v>8214</v>
      </c>
      <c r="G2120">
        <v>0</v>
      </c>
      <c r="H2120" t="s">
        <v>12060</v>
      </c>
      <c r="I2120" t="s">
        <v>8602</v>
      </c>
      <c r="J2120" t="s">
        <v>12061</v>
      </c>
      <c r="K2120" t="s">
        <v>8313</v>
      </c>
      <c r="L2120" t="s">
        <v>8315</v>
      </c>
      <c r="M2120" t="s">
        <v>7200</v>
      </c>
      <c r="N2120" t="s">
        <v>414</v>
      </c>
    </row>
    <row r="2121" spans="1:14" x14ac:dyDescent="0.25">
      <c r="A2121">
        <v>269029292</v>
      </c>
      <c r="B2121" t="s">
        <v>7246</v>
      </c>
      <c r="C2121" t="s">
        <v>7247</v>
      </c>
      <c r="D2121">
        <v>26901001</v>
      </c>
      <c r="E2121">
        <v>1080269002110</v>
      </c>
      <c r="F2121" t="s">
        <v>8214</v>
      </c>
      <c r="G2121">
        <v>2</v>
      </c>
      <c r="H2121" t="s">
        <v>12062</v>
      </c>
      <c r="I2121" t="s">
        <v>12063</v>
      </c>
      <c r="J2121" t="s">
        <v>12064</v>
      </c>
      <c r="K2121" t="s">
        <v>8313</v>
      </c>
      <c r="L2121" t="s">
        <v>8315</v>
      </c>
      <c r="M2121" t="s">
        <v>7248</v>
      </c>
      <c r="N2121" t="s">
        <v>414</v>
      </c>
    </row>
    <row r="2122" spans="1:14" x14ac:dyDescent="0.25">
      <c r="A2122">
        <v>269032577</v>
      </c>
      <c r="B2122" t="s">
        <v>7153</v>
      </c>
      <c r="C2122" t="s">
        <v>7154</v>
      </c>
      <c r="D2122">
        <v>26901001</v>
      </c>
      <c r="E2122">
        <v>1110269000841</v>
      </c>
      <c r="F2122" t="s">
        <v>8214</v>
      </c>
      <c r="G2122">
        <v>0</v>
      </c>
      <c r="H2122" t="s">
        <v>12065</v>
      </c>
      <c r="I2122" t="s">
        <v>10411</v>
      </c>
      <c r="J2122" t="s">
        <v>12066</v>
      </c>
      <c r="K2122" t="s">
        <v>8313</v>
      </c>
      <c r="L2122" t="s">
        <v>8315</v>
      </c>
      <c r="M2122" t="s">
        <v>7155</v>
      </c>
      <c r="N2122" t="s">
        <v>1479</v>
      </c>
    </row>
    <row r="2123" spans="1:14" x14ac:dyDescent="0.25">
      <c r="A2123">
        <v>269042381</v>
      </c>
      <c r="B2123" t="s">
        <v>12067</v>
      </c>
      <c r="C2123" t="s">
        <v>7130</v>
      </c>
      <c r="D2123">
        <v>26901001</v>
      </c>
      <c r="E2123">
        <v>1210200036925</v>
      </c>
      <c r="F2123" t="s">
        <v>8214</v>
      </c>
      <c r="G2123">
        <v>0</v>
      </c>
      <c r="H2123" t="s">
        <v>12068</v>
      </c>
      <c r="I2123" t="s">
        <v>9569</v>
      </c>
      <c r="J2123" t="s">
        <v>12069</v>
      </c>
      <c r="K2123" t="s">
        <v>8313</v>
      </c>
      <c r="L2123" t="s">
        <v>8315</v>
      </c>
      <c r="M2123" t="s">
        <v>7131</v>
      </c>
      <c r="N2123" t="s">
        <v>321</v>
      </c>
    </row>
    <row r="2124" spans="1:14" x14ac:dyDescent="0.25">
      <c r="A2124">
        <v>270000273</v>
      </c>
      <c r="B2124" t="s">
        <v>8173</v>
      </c>
      <c r="C2124" t="s">
        <v>8174</v>
      </c>
      <c r="D2124">
        <v>27001001</v>
      </c>
      <c r="E2124">
        <v>1020202283221</v>
      </c>
      <c r="F2124" t="s">
        <v>8214</v>
      </c>
      <c r="G2124">
        <v>0</v>
      </c>
      <c r="H2124" t="s">
        <v>12070</v>
      </c>
      <c r="I2124" t="s">
        <v>8310</v>
      </c>
      <c r="J2124" t="s">
        <v>12071</v>
      </c>
      <c r="K2124" t="s">
        <v>8313</v>
      </c>
      <c r="L2124" t="s">
        <v>8315</v>
      </c>
      <c r="M2124" t="s">
        <v>8175</v>
      </c>
      <c r="N2124" t="s">
        <v>321</v>
      </c>
    </row>
    <row r="2125" spans="1:14" x14ac:dyDescent="0.25">
      <c r="A2125">
        <v>270001125</v>
      </c>
      <c r="B2125" t="s">
        <v>6201</v>
      </c>
      <c r="C2125" t="s">
        <v>6202</v>
      </c>
      <c r="D2125">
        <v>27001001</v>
      </c>
      <c r="E2125">
        <v>1020202281527</v>
      </c>
      <c r="F2125" t="s">
        <v>8214</v>
      </c>
      <c r="G2125">
        <v>0</v>
      </c>
      <c r="H2125" t="s">
        <v>12072</v>
      </c>
      <c r="I2125" t="s">
        <v>8310</v>
      </c>
      <c r="J2125" t="s">
        <v>12073</v>
      </c>
      <c r="K2125" t="s">
        <v>8313</v>
      </c>
      <c r="L2125" t="s">
        <v>8315</v>
      </c>
      <c r="M2125" t="s">
        <v>6203</v>
      </c>
      <c r="N2125" t="s">
        <v>321</v>
      </c>
    </row>
    <row r="2126" spans="1:14" x14ac:dyDescent="0.25">
      <c r="A2126">
        <v>270001573</v>
      </c>
      <c r="B2126" t="s">
        <v>6207</v>
      </c>
      <c r="C2126" t="s">
        <v>6208</v>
      </c>
      <c r="D2126">
        <v>27001001</v>
      </c>
      <c r="E2126">
        <v>1020202281868</v>
      </c>
      <c r="F2126" t="s">
        <v>8214</v>
      </c>
      <c r="G2126">
        <v>0</v>
      </c>
      <c r="H2126" t="s">
        <v>12074</v>
      </c>
      <c r="I2126" t="s">
        <v>8310</v>
      </c>
      <c r="J2126" t="s">
        <v>12075</v>
      </c>
      <c r="K2126" t="s">
        <v>8313</v>
      </c>
      <c r="L2126" t="s">
        <v>8315</v>
      </c>
      <c r="M2126" t="s">
        <v>6209</v>
      </c>
      <c r="N2126" t="s">
        <v>325</v>
      </c>
    </row>
    <row r="2127" spans="1:14" x14ac:dyDescent="0.25">
      <c r="A2127">
        <v>270001686</v>
      </c>
      <c r="B2127" t="s">
        <v>8141</v>
      </c>
      <c r="C2127" t="s">
        <v>8142</v>
      </c>
      <c r="D2127">
        <v>27001001</v>
      </c>
      <c r="E2127">
        <v>1020202282308</v>
      </c>
      <c r="F2127" t="s">
        <v>8214</v>
      </c>
      <c r="G2127">
        <v>0</v>
      </c>
      <c r="H2127" t="s">
        <v>12076</v>
      </c>
      <c r="I2127" t="s">
        <v>10021</v>
      </c>
      <c r="J2127" t="s">
        <v>12077</v>
      </c>
      <c r="K2127" t="s">
        <v>8313</v>
      </c>
      <c r="L2127" t="s">
        <v>8315</v>
      </c>
      <c r="M2127" t="s">
        <v>8143</v>
      </c>
      <c r="N2127" t="s">
        <v>321</v>
      </c>
    </row>
    <row r="2128" spans="1:14" x14ac:dyDescent="0.25">
      <c r="A2128">
        <v>270002908</v>
      </c>
      <c r="B2128" t="s">
        <v>2089</v>
      </c>
      <c r="C2128" t="s">
        <v>2090</v>
      </c>
      <c r="D2128">
        <v>27001001</v>
      </c>
      <c r="E2128">
        <v>1020202279217</v>
      </c>
      <c r="F2128" t="s">
        <v>8214</v>
      </c>
      <c r="G2128">
        <v>1</v>
      </c>
      <c r="H2128" t="s">
        <v>12078</v>
      </c>
      <c r="I2128" t="s">
        <v>9702</v>
      </c>
      <c r="J2128" t="s">
        <v>12079</v>
      </c>
      <c r="K2128" t="s">
        <v>8313</v>
      </c>
      <c r="L2128" t="s">
        <v>8315</v>
      </c>
      <c r="M2128" t="s">
        <v>2091</v>
      </c>
      <c r="N2128" t="s">
        <v>321</v>
      </c>
    </row>
    <row r="2129" spans="1:14" x14ac:dyDescent="0.25">
      <c r="A2129">
        <v>270003203</v>
      </c>
      <c r="B2129" t="s">
        <v>2147</v>
      </c>
      <c r="C2129" t="s">
        <v>2148</v>
      </c>
      <c r="D2129">
        <v>27001001</v>
      </c>
      <c r="E2129">
        <v>1020202281890</v>
      </c>
      <c r="F2129" t="s">
        <v>8214</v>
      </c>
      <c r="G2129">
        <v>2</v>
      </c>
      <c r="H2129" t="s">
        <v>12080</v>
      </c>
      <c r="I2129" t="s">
        <v>8310</v>
      </c>
      <c r="J2129" t="s">
        <v>10628</v>
      </c>
      <c r="K2129" t="s">
        <v>8313</v>
      </c>
      <c r="L2129" t="s">
        <v>8315</v>
      </c>
      <c r="M2129" t="s">
        <v>2149</v>
      </c>
      <c r="N2129" t="s">
        <v>321</v>
      </c>
    </row>
    <row r="2130" spans="1:14" x14ac:dyDescent="0.25">
      <c r="A2130">
        <v>270006194</v>
      </c>
      <c r="B2130" t="s">
        <v>2132</v>
      </c>
      <c r="C2130" t="s">
        <v>2133</v>
      </c>
      <c r="D2130">
        <v>27001001</v>
      </c>
      <c r="E2130">
        <v>1020202280780</v>
      </c>
      <c r="F2130" t="s">
        <v>8214</v>
      </c>
      <c r="G2130">
        <v>2</v>
      </c>
      <c r="H2130" t="s">
        <v>12081</v>
      </c>
      <c r="I2130" t="s">
        <v>8310</v>
      </c>
      <c r="J2130" t="s">
        <v>12082</v>
      </c>
      <c r="K2130" t="s">
        <v>8313</v>
      </c>
      <c r="L2130" t="s">
        <v>8315</v>
      </c>
      <c r="M2130" t="s">
        <v>2134</v>
      </c>
      <c r="N2130" t="s">
        <v>321</v>
      </c>
    </row>
    <row r="2131" spans="1:14" x14ac:dyDescent="0.25">
      <c r="A2131">
        <v>270006204</v>
      </c>
      <c r="B2131" t="s">
        <v>2153</v>
      </c>
      <c r="C2131" t="s">
        <v>2154</v>
      </c>
      <c r="D2131">
        <v>27001001</v>
      </c>
      <c r="E2131">
        <v>1020202281857</v>
      </c>
      <c r="F2131" t="s">
        <v>8214</v>
      </c>
      <c r="G2131">
        <v>1</v>
      </c>
      <c r="H2131" t="s">
        <v>12083</v>
      </c>
      <c r="I2131" t="s">
        <v>9702</v>
      </c>
      <c r="J2131" t="s">
        <v>12084</v>
      </c>
      <c r="K2131" t="s">
        <v>8313</v>
      </c>
      <c r="L2131" t="s">
        <v>8315</v>
      </c>
      <c r="M2131" t="s">
        <v>2155</v>
      </c>
      <c r="N2131" t="s">
        <v>321</v>
      </c>
    </row>
    <row r="2132" spans="1:14" x14ac:dyDescent="0.25">
      <c r="A2132">
        <v>270006229</v>
      </c>
      <c r="B2132" t="s">
        <v>2167</v>
      </c>
      <c r="C2132" t="s">
        <v>2168</v>
      </c>
      <c r="D2132">
        <v>27001001</v>
      </c>
      <c r="E2132">
        <v>1020202281637</v>
      </c>
      <c r="F2132" t="s">
        <v>8214</v>
      </c>
      <c r="G2132">
        <v>1</v>
      </c>
      <c r="H2132" t="s">
        <v>12085</v>
      </c>
      <c r="I2132" t="s">
        <v>8310</v>
      </c>
      <c r="J2132" t="s">
        <v>12086</v>
      </c>
      <c r="K2132" t="s">
        <v>8313</v>
      </c>
      <c r="L2132" t="s">
        <v>8315</v>
      </c>
      <c r="M2132" t="s">
        <v>2169</v>
      </c>
      <c r="N2132" t="s">
        <v>657</v>
      </c>
    </row>
    <row r="2133" spans="1:14" x14ac:dyDescent="0.25">
      <c r="A2133">
        <v>270006236</v>
      </c>
      <c r="B2133" t="s">
        <v>2068</v>
      </c>
      <c r="C2133" t="s">
        <v>2069</v>
      </c>
      <c r="D2133">
        <v>27001001</v>
      </c>
      <c r="E2133">
        <v>1020202281769</v>
      </c>
      <c r="F2133" t="s">
        <v>8214</v>
      </c>
      <c r="G2133">
        <v>0</v>
      </c>
      <c r="H2133" t="s">
        <v>12087</v>
      </c>
      <c r="I2133" t="s">
        <v>8310</v>
      </c>
      <c r="J2133" t="s">
        <v>12088</v>
      </c>
      <c r="K2133" t="s">
        <v>8313</v>
      </c>
      <c r="L2133" t="s">
        <v>8315</v>
      </c>
      <c r="M2133" t="s">
        <v>2070</v>
      </c>
      <c r="N2133" t="s">
        <v>321</v>
      </c>
    </row>
    <row r="2134" spans="1:14" x14ac:dyDescent="0.25">
      <c r="A2134">
        <v>270007335</v>
      </c>
      <c r="B2134" t="s">
        <v>6216</v>
      </c>
      <c r="C2134" t="s">
        <v>6217</v>
      </c>
      <c r="D2134">
        <v>27001001</v>
      </c>
      <c r="E2134">
        <v>1020202282176</v>
      </c>
      <c r="F2134" t="s">
        <v>8214</v>
      </c>
      <c r="G2134">
        <v>0</v>
      </c>
      <c r="H2134" t="s">
        <v>12089</v>
      </c>
      <c r="I2134" t="s">
        <v>8310</v>
      </c>
      <c r="J2134" t="s">
        <v>12090</v>
      </c>
      <c r="K2134" t="s">
        <v>8313</v>
      </c>
      <c r="L2134" t="s">
        <v>8315</v>
      </c>
      <c r="M2134" t="s">
        <v>6218</v>
      </c>
      <c r="N2134" t="s">
        <v>6219</v>
      </c>
    </row>
    <row r="2135" spans="1:14" x14ac:dyDescent="0.25">
      <c r="A2135">
        <v>270008096</v>
      </c>
      <c r="B2135" t="s">
        <v>6228</v>
      </c>
      <c r="C2135" t="s">
        <v>6229</v>
      </c>
      <c r="D2135">
        <v>27001001</v>
      </c>
      <c r="E2135">
        <v>1020202281692</v>
      </c>
      <c r="F2135" t="s">
        <v>8214</v>
      </c>
      <c r="G2135">
        <v>0</v>
      </c>
      <c r="H2135" t="s">
        <v>12091</v>
      </c>
      <c r="I2135" t="s">
        <v>8310</v>
      </c>
      <c r="J2135" t="s">
        <v>12092</v>
      </c>
      <c r="K2135" t="s">
        <v>8313</v>
      </c>
      <c r="L2135" t="s">
        <v>8315</v>
      </c>
      <c r="M2135" t="s">
        <v>6230</v>
      </c>
      <c r="N2135" t="s">
        <v>566</v>
      </c>
    </row>
    <row r="2136" spans="1:14" x14ac:dyDescent="0.25">
      <c r="A2136">
        <v>270010345</v>
      </c>
      <c r="B2136" t="s">
        <v>6223</v>
      </c>
      <c r="C2136" t="s">
        <v>6224</v>
      </c>
      <c r="D2136">
        <v>27001001</v>
      </c>
      <c r="E2136">
        <v>1020202281329</v>
      </c>
      <c r="F2136" t="s">
        <v>8214</v>
      </c>
      <c r="G2136">
        <v>0</v>
      </c>
      <c r="H2136" t="s">
        <v>12093</v>
      </c>
      <c r="I2136" t="s">
        <v>8310</v>
      </c>
      <c r="J2136" t="s">
        <v>12094</v>
      </c>
      <c r="K2136" t="s">
        <v>8313</v>
      </c>
      <c r="L2136" t="s">
        <v>8315</v>
      </c>
      <c r="M2136" t="s">
        <v>6225</v>
      </c>
      <c r="N2136" t="s">
        <v>321</v>
      </c>
    </row>
    <row r="2137" spans="1:14" x14ac:dyDescent="0.25">
      <c r="A2137">
        <v>270010360</v>
      </c>
      <c r="B2137" t="s">
        <v>2159</v>
      </c>
      <c r="C2137" t="s">
        <v>2160</v>
      </c>
      <c r="D2137">
        <v>27001001</v>
      </c>
      <c r="E2137">
        <v>1020202283133</v>
      </c>
      <c r="F2137" t="s">
        <v>8214</v>
      </c>
      <c r="G2137">
        <v>0</v>
      </c>
      <c r="H2137" t="s">
        <v>12095</v>
      </c>
      <c r="I2137" t="s">
        <v>8310</v>
      </c>
      <c r="J2137" t="s">
        <v>12096</v>
      </c>
      <c r="K2137" t="s">
        <v>8313</v>
      </c>
      <c r="L2137" t="s">
        <v>8315</v>
      </c>
      <c r="M2137" t="s">
        <v>2161</v>
      </c>
      <c r="N2137" t="s">
        <v>414</v>
      </c>
    </row>
    <row r="2138" spans="1:14" x14ac:dyDescent="0.25">
      <c r="A2138">
        <v>270012582</v>
      </c>
      <c r="B2138" t="s">
        <v>6195</v>
      </c>
      <c r="C2138" t="s">
        <v>6196</v>
      </c>
      <c r="D2138">
        <v>27001001</v>
      </c>
      <c r="E2138">
        <v>1020202283771</v>
      </c>
      <c r="F2138" t="s">
        <v>8214</v>
      </c>
      <c r="G2138">
        <v>0</v>
      </c>
      <c r="H2138" t="s">
        <v>12097</v>
      </c>
      <c r="I2138" t="s">
        <v>8310</v>
      </c>
      <c r="J2138" t="s">
        <v>10339</v>
      </c>
      <c r="K2138" t="s">
        <v>8313</v>
      </c>
      <c r="L2138" t="s">
        <v>8315</v>
      </c>
      <c r="M2138" t="s">
        <v>6197</v>
      </c>
      <c r="N2138" t="s">
        <v>321</v>
      </c>
    </row>
    <row r="2139" spans="1:14" x14ac:dyDescent="0.25">
      <c r="A2139">
        <v>270012871</v>
      </c>
      <c r="B2139" t="s">
        <v>2095</v>
      </c>
      <c r="C2139" t="s">
        <v>2096</v>
      </c>
      <c r="D2139">
        <v>27001001</v>
      </c>
      <c r="E2139">
        <v>1020202282275</v>
      </c>
      <c r="F2139" t="s">
        <v>8214</v>
      </c>
      <c r="G2139">
        <v>0</v>
      </c>
      <c r="H2139" t="s">
        <v>12098</v>
      </c>
      <c r="I2139" t="s">
        <v>8310</v>
      </c>
      <c r="J2139" t="s">
        <v>9516</v>
      </c>
      <c r="K2139" t="s">
        <v>8313</v>
      </c>
      <c r="L2139" t="s">
        <v>8315</v>
      </c>
      <c r="M2139" t="s">
        <v>2097</v>
      </c>
      <c r="N2139" t="s">
        <v>321</v>
      </c>
    </row>
    <row r="2140" spans="1:14" x14ac:dyDescent="0.25">
      <c r="A2140">
        <v>270012889</v>
      </c>
      <c r="B2140" t="s">
        <v>2164</v>
      </c>
      <c r="C2140" t="s">
        <v>2165</v>
      </c>
      <c r="D2140">
        <v>27001001</v>
      </c>
      <c r="E2140">
        <v>1020202283034</v>
      </c>
      <c r="F2140" t="s">
        <v>8214</v>
      </c>
      <c r="G2140">
        <v>1</v>
      </c>
      <c r="H2140" t="s">
        <v>12099</v>
      </c>
      <c r="I2140" t="s">
        <v>8310</v>
      </c>
      <c r="J2140" t="s">
        <v>9073</v>
      </c>
      <c r="K2140" t="s">
        <v>8313</v>
      </c>
      <c r="L2140" t="s">
        <v>8315</v>
      </c>
      <c r="M2140" t="s">
        <v>2166</v>
      </c>
      <c r="N2140" t="s">
        <v>325</v>
      </c>
    </row>
    <row r="2141" spans="1:14" x14ac:dyDescent="0.25">
      <c r="A2141">
        <v>270012896</v>
      </c>
      <c r="B2141" t="s">
        <v>2101</v>
      </c>
      <c r="C2141" t="s">
        <v>2102</v>
      </c>
      <c r="D2141">
        <v>27001001</v>
      </c>
      <c r="E2141">
        <v>1020202282539</v>
      </c>
      <c r="F2141" t="s">
        <v>8214</v>
      </c>
      <c r="G2141">
        <v>1</v>
      </c>
      <c r="H2141" t="s">
        <v>12100</v>
      </c>
      <c r="I2141" t="s">
        <v>8310</v>
      </c>
      <c r="J2141" t="s">
        <v>9220</v>
      </c>
      <c r="K2141" t="s">
        <v>8313</v>
      </c>
      <c r="L2141" t="s">
        <v>8315</v>
      </c>
      <c r="M2141" t="s">
        <v>2103</v>
      </c>
      <c r="N2141" t="s">
        <v>321</v>
      </c>
    </row>
    <row r="2142" spans="1:14" x14ac:dyDescent="0.25">
      <c r="A2142">
        <v>270012977</v>
      </c>
      <c r="B2142" t="s">
        <v>2123</v>
      </c>
      <c r="C2142" t="s">
        <v>2124</v>
      </c>
      <c r="D2142">
        <v>27001001</v>
      </c>
      <c r="E2142">
        <v>1020202283364</v>
      </c>
      <c r="F2142" t="s">
        <v>8214</v>
      </c>
      <c r="G2142">
        <v>0</v>
      </c>
      <c r="H2142" t="s">
        <v>12101</v>
      </c>
      <c r="I2142" t="s">
        <v>8310</v>
      </c>
      <c r="J2142" t="s">
        <v>12102</v>
      </c>
      <c r="K2142" t="s">
        <v>8313</v>
      </c>
      <c r="L2142" t="s">
        <v>8315</v>
      </c>
      <c r="M2142" t="s">
        <v>2125</v>
      </c>
      <c r="N2142" t="s">
        <v>321</v>
      </c>
    </row>
    <row r="2143" spans="1:14" x14ac:dyDescent="0.25">
      <c r="A2143">
        <v>270013032</v>
      </c>
      <c r="B2143" t="s">
        <v>2074</v>
      </c>
      <c r="C2143" t="s">
        <v>2075</v>
      </c>
      <c r="D2143">
        <v>27001001</v>
      </c>
      <c r="E2143">
        <v>1020202283474</v>
      </c>
      <c r="F2143" t="s">
        <v>8214</v>
      </c>
      <c r="G2143">
        <v>0</v>
      </c>
      <c r="H2143" t="s">
        <v>12103</v>
      </c>
      <c r="I2143" t="s">
        <v>8310</v>
      </c>
      <c r="J2143" t="s">
        <v>12104</v>
      </c>
      <c r="K2143" t="s">
        <v>8313</v>
      </c>
      <c r="L2143" t="s">
        <v>8315</v>
      </c>
      <c r="M2143" t="s">
        <v>2076</v>
      </c>
      <c r="N2143" t="s">
        <v>321</v>
      </c>
    </row>
    <row r="2144" spans="1:14" x14ac:dyDescent="0.25">
      <c r="A2144">
        <v>270013057</v>
      </c>
      <c r="B2144" t="s">
        <v>2098</v>
      </c>
      <c r="C2144" t="s">
        <v>2099</v>
      </c>
      <c r="D2144">
        <v>27001001</v>
      </c>
      <c r="E2144">
        <v>1020202283529</v>
      </c>
      <c r="F2144" t="s">
        <v>8214</v>
      </c>
      <c r="G2144">
        <v>0</v>
      </c>
      <c r="H2144" t="s">
        <v>12105</v>
      </c>
      <c r="I2144" t="s">
        <v>8310</v>
      </c>
      <c r="J2144" t="s">
        <v>8944</v>
      </c>
      <c r="K2144" t="s">
        <v>8313</v>
      </c>
      <c r="L2144" t="s">
        <v>8315</v>
      </c>
      <c r="M2144" t="s">
        <v>2100</v>
      </c>
      <c r="N2144" t="s">
        <v>1479</v>
      </c>
    </row>
    <row r="2145" spans="1:14" x14ac:dyDescent="0.25">
      <c r="A2145">
        <v>270013089</v>
      </c>
      <c r="B2145" t="s">
        <v>6210</v>
      </c>
      <c r="C2145" t="s">
        <v>6211</v>
      </c>
      <c r="D2145">
        <v>27001001</v>
      </c>
      <c r="E2145">
        <v>1020202283530</v>
      </c>
      <c r="F2145" t="s">
        <v>8214</v>
      </c>
      <c r="G2145">
        <v>0</v>
      </c>
      <c r="H2145" t="s">
        <v>12106</v>
      </c>
      <c r="I2145" t="s">
        <v>8310</v>
      </c>
      <c r="J2145" t="s">
        <v>9104</v>
      </c>
      <c r="K2145" t="s">
        <v>8313</v>
      </c>
      <c r="L2145" t="s">
        <v>8315</v>
      </c>
      <c r="M2145" t="s">
        <v>6212</v>
      </c>
      <c r="N2145" t="s">
        <v>414</v>
      </c>
    </row>
    <row r="2146" spans="1:14" x14ac:dyDescent="0.25">
      <c r="A2146">
        <v>270013120</v>
      </c>
      <c r="B2146" t="s">
        <v>2112</v>
      </c>
      <c r="C2146" t="s">
        <v>2113</v>
      </c>
      <c r="D2146">
        <v>27001001</v>
      </c>
      <c r="E2146">
        <v>1020202283694</v>
      </c>
      <c r="F2146" t="s">
        <v>8214</v>
      </c>
      <c r="G2146">
        <v>1</v>
      </c>
      <c r="H2146" t="s">
        <v>12107</v>
      </c>
      <c r="I2146" t="s">
        <v>8310</v>
      </c>
      <c r="J2146" t="s">
        <v>12104</v>
      </c>
      <c r="K2146" t="s">
        <v>8313</v>
      </c>
      <c r="L2146" t="s">
        <v>8315</v>
      </c>
      <c r="M2146" t="s">
        <v>2114</v>
      </c>
      <c r="N2146" t="s">
        <v>321</v>
      </c>
    </row>
    <row r="2147" spans="1:14" x14ac:dyDescent="0.25">
      <c r="A2147">
        <v>270013138</v>
      </c>
      <c r="B2147" t="s">
        <v>6231</v>
      </c>
      <c r="C2147" t="s">
        <v>6232</v>
      </c>
      <c r="D2147">
        <v>27001001</v>
      </c>
      <c r="E2147">
        <v>1020202283750</v>
      </c>
      <c r="F2147" t="s">
        <v>8214</v>
      </c>
      <c r="G2147">
        <v>0</v>
      </c>
      <c r="H2147" t="s">
        <v>12108</v>
      </c>
      <c r="I2147" t="s">
        <v>8310</v>
      </c>
      <c r="J2147" t="s">
        <v>12109</v>
      </c>
      <c r="K2147" t="s">
        <v>8313</v>
      </c>
      <c r="L2147" t="s">
        <v>8315</v>
      </c>
      <c r="M2147" t="s">
        <v>6233</v>
      </c>
      <c r="N2147" t="s">
        <v>321</v>
      </c>
    </row>
    <row r="2148" spans="1:14" x14ac:dyDescent="0.25">
      <c r="A2148">
        <v>270013152</v>
      </c>
      <c r="B2148" t="s">
        <v>2083</v>
      </c>
      <c r="C2148" t="s">
        <v>2084</v>
      </c>
      <c r="D2148">
        <v>27001001</v>
      </c>
      <c r="E2148">
        <v>1020202283815</v>
      </c>
      <c r="F2148" t="s">
        <v>8214</v>
      </c>
      <c r="G2148">
        <v>0</v>
      </c>
      <c r="H2148" t="s">
        <v>12110</v>
      </c>
      <c r="I2148" t="s">
        <v>8310</v>
      </c>
      <c r="J2148" t="s">
        <v>12111</v>
      </c>
      <c r="K2148" t="s">
        <v>8313</v>
      </c>
      <c r="L2148" t="s">
        <v>8315</v>
      </c>
      <c r="M2148" t="s">
        <v>2085</v>
      </c>
      <c r="N2148" t="s">
        <v>566</v>
      </c>
    </row>
    <row r="2149" spans="1:14" x14ac:dyDescent="0.25">
      <c r="A2149">
        <v>270013160</v>
      </c>
      <c r="B2149" t="s">
        <v>2062</v>
      </c>
      <c r="C2149" t="s">
        <v>2063</v>
      </c>
      <c r="D2149">
        <v>27001001</v>
      </c>
      <c r="E2149">
        <v>1020202283804</v>
      </c>
      <c r="F2149" t="s">
        <v>8214</v>
      </c>
      <c r="G2149">
        <v>0</v>
      </c>
      <c r="H2149" t="s">
        <v>12112</v>
      </c>
      <c r="I2149" t="s">
        <v>8310</v>
      </c>
      <c r="J2149" t="s">
        <v>11733</v>
      </c>
      <c r="K2149" t="s">
        <v>8313</v>
      </c>
      <c r="L2149" t="s">
        <v>8315</v>
      </c>
      <c r="M2149" t="s">
        <v>2064</v>
      </c>
      <c r="N2149" t="s">
        <v>321</v>
      </c>
    </row>
    <row r="2150" spans="1:14" x14ac:dyDescent="0.25">
      <c r="A2150">
        <v>270013177</v>
      </c>
      <c r="B2150" t="s">
        <v>6220</v>
      </c>
      <c r="C2150" t="s">
        <v>6221</v>
      </c>
      <c r="D2150">
        <v>27001001</v>
      </c>
      <c r="E2150">
        <v>1020202283793</v>
      </c>
      <c r="F2150" t="s">
        <v>8214</v>
      </c>
      <c r="G2150">
        <v>0</v>
      </c>
      <c r="H2150" t="s">
        <v>12113</v>
      </c>
      <c r="I2150" t="s">
        <v>8310</v>
      </c>
      <c r="J2150" t="s">
        <v>12114</v>
      </c>
      <c r="K2150" t="s">
        <v>8313</v>
      </c>
      <c r="L2150" t="s">
        <v>8315</v>
      </c>
      <c r="M2150" t="s">
        <v>6222</v>
      </c>
      <c r="N2150" t="s">
        <v>325</v>
      </c>
    </row>
    <row r="2151" spans="1:14" x14ac:dyDescent="0.25">
      <c r="A2151">
        <v>270013184</v>
      </c>
      <c r="B2151" t="s">
        <v>6204</v>
      </c>
      <c r="C2151" t="s">
        <v>6205</v>
      </c>
      <c r="D2151">
        <v>27001001</v>
      </c>
      <c r="E2151">
        <v>1020202283826</v>
      </c>
      <c r="F2151" t="s">
        <v>8214</v>
      </c>
      <c r="G2151">
        <v>0</v>
      </c>
      <c r="H2151" t="s">
        <v>12115</v>
      </c>
      <c r="I2151" t="s">
        <v>8310</v>
      </c>
      <c r="J2151" t="s">
        <v>12116</v>
      </c>
      <c r="K2151" t="s">
        <v>8313</v>
      </c>
      <c r="L2151" t="s">
        <v>8315</v>
      </c>
      <c r="M2151" t="s">
        <v>6206</v>
      </c>
      <c r="N2151" t="s">
        <v>414</v>
      </c>
    </row>
    <row r="2152" spans="1:14" x14ac:dyDescent="0.25">
      <c r="A2152">
        <v>270013191</v>
      </c>
      <c r="B2152" t="s">
        <v>6186</v>
      </c>
      <c r="C2152" t="s">
        <v>6187</v>
      </c>
      <c r="D2152">
        <v>27001001</v>
      </c>
      <c r="E2152">
        <v>1020202283914</v>
      </c>
      <c r="F2152" t="s">
        <v>8214</v>
      </c>
      <c r="G2152">
        <v>0</v>
      </c>
      <c r="H2152" t="s">
        <v>12117</v>
      </c>
      <c r="I2152" t="s">
        <v>8310</v>
      </c>
      <c r="J2152" t="s">
        <v>9109</v>
      </c>
      <c r="K2152" t="s">
        <v>8313</v>
      </c>
      <c r="L2152" t="s">
        <v>8315</v>
      </c>
      <c r="M2152" t="s">
        <v>6188</v>
      </c>
      <c r="N2152" t="s">
        <v>414</v>
      </c>
    </row>
    <row r="2153" spans="1:14" x14ac:dyDescent="0.25">
      <c r="A2153">
        <v>270013219</v>
      </c>
      <c r="B2153" t="s">
        <v>2144</v>
      </c>
      <c r="C2153" t="s">
        <v>2145</v>
      </c>
      <c r="D2153">
        <v>27001001</v>
      </c>
      <c r="E2153">
        <v>1020202283947</v>
      </c>
      <c r="F2153" t="s">
        <v>8214</v>
      </c>
      <c r="G2153">
        <v>1</v>
      </c>
      <c r="H2153" t="s">
        <v>12118</v>
      </c>
      <c r="I2153" t="s">
        <v>8310</v>
      </c>
      <c r="J2153" t="s">
        <v>8818</v>
      </c>
      <c r="K2153" t="s">
        <v>8313</v>
      </c>
      <c r="L2153" t="s">
        <v>8315</v>
      </c>
      <c r="M2153" t="s">
        <v>2146</v>
      </c>
      <c r="N2153" t="s">
        <v>321</v>
      </c>
    </row>
    <row r="2154" spans="1:14" x14ac:dyDescent="0.25">
      <c r="A2154">
        <v>270013297</v>
      </c>
      <c r="B2154" t="s">
        <v>2109</v>
      </c>
      <c r="C2154" t="s">
        <v>2110</v>
      </c>
      <c r="D2154">
        <v>27001001</v>
      </c>
      <c r="E2154">
        <v>1020202284101</v>
      </c>
      <c r="F2154" t="s">
        <v>8214</v>
      </c>
      <c r="G2154">
        <v>0</v>
      </c>
      <c r="H2154" t="s">
        <v>12119</v>
      </c>
      <c r="I2154" t="s">
        <v>8310</v>
      </c>
      <c r="J2154" t="s">
        <v>12120</v>
      </c>
      <c r="K2154" t="s">
        <v>8313</v>
      </c>
      <c r="L2154" t="s">
        <v>8315</v>
      </c>
      <c r="M2154" t="s">
        <v>2111</v>
      </c>
      <c r="N2154" t="s">
        <v>414</v>
      </c>
    </row>
    <row r="2155" spans="1:14" x14ac:dyDescent="0.25">
      <c r="A2155">
        <v>270013307</v>
      </c>
      <c r="B2155" t="s">
        <v>2080</v>
      </c>
      <c r="C2155" t="s">
        <v>2081</v>
      </c>
      <c r="D2155">
        <v>27001001</v>
      </c>
      <c r="E2155">
        <v>1020202284123</v>
      </c>
      <c r="F2155" t="s">
        <v>8214</v>
      </c>
      <c r="G2155">
        <v>0</v>
      </c>
      <c r="H2155" t="s">
        <v>12121</v>
      </c>
      <c r="I2155" t="s">
        <v>8310</v>
      </c>
      <c r="J2155" t="s">
        <v>9128</v>
      </c>
      <c r="K2155" t="s">
        <v>8313</v>
      </c>
      <c r="L2155" t="s">
        <v>8315</v>
      </c>
      <c r="M2155" t="s">
        <v>2082</v>
      </c>
      <c r="N2155" t="s">
        <v>921</v>
      </c>
    </row>
    <row r="2156" spans="1:14" x14ac:dyDescent="0.25">
      <c r="A2156">
        <v>270013321</v>
      </c>
      <c r="B2156" t="s">
        <v>2115</v>
      </c>
      <c r="C2156" t="s">
        <v>12122</v>
      </c>
      <c r="D2156">
        <v>27001001</v>
      </c>
      <c r="E2156">
        <v>1020202284167</v>
      </c>
      <c r="F2156" t="s">
        <v>8214</v>
      </c>
      <c r="G2156">
        <v>1</v>
      </c>
      <c r="H2156" t="s">
        <v>12123</v>
      </c>
      <c r="I2156" t="s">
        <v>8310</v>
      </c>
      <c r="J2156" t="s">
        <v>12104</v>
      </c>
      <c r="K2156" t="s">
        <v>8313</v>
      </c>
      <c r="L2156" t="s">
        <v>8315</v>
      </c>
      <c r="M2156" t="s">
        <v>2116</v>
      </c>
      <c r="N2156" t="s">
        <v>321</v>
      </c>
    </row>
    <row r="2157" spans="1:14" x14ac:dyDescent="0.25">
      <c r="A2157">
        <v>270013346</v>
      </c>
      <c r="B2157" t="s">
        <v>2117</v>
      </c>
      <c r="C2157" t="s">
        <v>2118</v>
      </c>
      <c r="D2157">
        <v>27001001</v>
      </c>
      <c r="E2157">
        <v>1020202284189</v>
      </c>
      <c r="F2157" t="s">
        <v>8214</v>
      </c>
      <c r="G2157">
        <v>0</v>
      </c>
      <c r="H2157" t="s">
        <v>12124</v>
      </c>
      <c r="I2157" t="s">
        <v>8310</v>
      </c>
      <c r="J2157" t="s">
        <v>12125</v>
      </c>
      <c r="K2157" t="s">
        <v>8313</v>
      </c>
      <c r="L2157" t="s">
        <v>8315</v>
      </c>
      <c r="M2157" t="s">
        <v>2119</v>
      </c>
      <c r="N2157" t="s">
        <v>414</v>
      </c>
    </row>
    <row r="2158" spans="1:14" x14ac:dyDescent="0.25">
      <c r="A2158">
        <v>270013353</v>
      </c>
      <c r="B2158" t="s">
        <v>6189</v>
      </c>
      <c r="C2158" t="s">
        <v>6190</v>
      </c>
      <c r="D2158">
        <v>27001001</v>
      </c>
      <c r="E2158">
        <v>1020202284211</v>
      </c>
      <c r="F2158" t="s">
        <v>8214</v>
      </c>
      <c r="G2158">
        <v>1</v>
      </c>
      <c r="H2158" t="s">
        <v>12126</v>
      </c>
      <c r="I2158" t="s">
        <v>8310</v>
      </c>
      <c r="J2158" t="s">
        <v>9714</v>
      </c>
      <c r="K2158" t="s">
        <v>8313</v>
      </c>
      <c r="L2158" t="s">
        <v>8315</v>
      </c>
      <c r="M2158" t="s">
        <v>6191</v>
      </c>
      <c r="N2158" t="s">
        <v>321</v>
      </c>
    </row>
    <row r="2159" spans="1:14" x14ac:dyDescent="0.25">
      <c r="A2159">
        <v>270013378</v>
      </c>
      <c r="B2159" t="s">
        <v>2126</v>
      </c>
      <c r="C2159" t="s">
        <v>2127</v>
      </c>
      <c r="D2159">
        <v>27001001</v>
      </c>
      <c r="E2159">
        <v>1020202284332</v>
      </c>
      <c r="F2159" t="s">
        <v>8214</v>
      </c>
      <c r="G2159">
        <v>1</v>
      </c>
      <c r="H2159" t="s">
        <v>12127</v>
      </c>
      <c r="I2159" t="s">
        <v>8310</v>
      </c>
      <c r="J2159" t="s">
        <v>12104</v>
      </c>
      <c r="K2159" t="s">
        <v>8313</v>
      </c>
      <c r="L2159" t="s">
        <v>8315</v>
      </c>
      <c r="M2159" t="s">
        <v>2128</v>
      </c>
      <c r="N2159" t="s">
        <v>566</v>
      </c>
    </row>
    <row r="2160" spans="1:14" x14ac:dyDescent="0.25">
      <c r="A2160">
        <v>270013385</v>
      </c>
      <c r="B2160" t="s">
        <v>2104</v>
      </c>
      <c r="C2160" t="s">
        <v>2105</v>
      </c>
      <c r="D2160">
        <v>27001001</v>
      </c>
      <c r="E2160">
        <v>1020202284321</v>
      </c>
      <c r="F2160" t="s">
        <v>8214</v>
      </c>
      <c r="G2160">
        <v>0</v>
      </c>
      <c r="H2160" t="s">
        <v>12100</v>
      </c>
      <c r="I2160" t="s">
        <v>8559</v>
      </c>
      <c r="J2160" t="s">
        <v>12128</v>
      </c>
      <c r="K2160" t="s">
        <v>8313</v>
      </c>
      <c r="L2160" t="s">
        <v>8315</v>
      </c>
      <c r="M2160" t="s">
        <v>12129</v>
      </c>
      <c r="N2160" t="s">
        <v>921</v>
      </c>
    </row>
    <row r="2161" spans="1:14" x14ac:dyDescent="0.25">
      <c r="A2161">
        <v>270013392</v>
      </c>
      <c r="B2161" t="s">
        <v>2141</v>
      </c>
      <c r="C2161" t="s">
        <v>2142</v>
      </c>
      <c r="D2161">
        <v>27001001</v>
      </c>
      <c r="E2161">
        <v>1020202284310</v>
      </c>
      <c r="F2161" t="s">
        <v>8214</v>
      </c>
      <c r="G2161">
        <v>0</v>
      </c>
      <c r="H2161" t="s">
        <v>12130</v>
      </c>
      <c r="I2161" t="s">
        <v>8310</v>
      </c>
      <c r="J2161" t="s">
        <v>9109</v>
      </c>
      <c r="K2161" t="s">
        <v>8313</v>
      </c>
      <c r="L2161" t="s">
        <v>8315</v>
      </c>
      <c r="M2161" t="s">
        <v>2143</v>
      </c>
      <c r="N2161" t="s">
        <v>549</v>
      </c>
    </row>
    <row r="2162" spans="1:14" x14ac:dyDescent="0.25">
      <c r="A2162">
        <v>270013434</v>
      </c>
      <c r="B2162" t="s">
        <v>6213</v>
      </c>
      <c r="C2162" t="s">
        <v>6214</v>
      </c>
      <c r="D2162">
        <v>27001001</v>
      </c>
      <c r="E2162">
        <v>1020202284475</v>
      </c>
      <c r="F2162" t="s">
        <v>8214</v>
      </c>
      <c r="G2162">
        <v>0</v>
      </c>
      <c r="H2162" t="s">
        <v>12131</v>
      </c>
      <c r="I2162" t="s">
        <v>8310</v>
      </c>
      <c r="J2162" t="s">
        <v>8944</v>
      </c>
      <c r="K2162" t="s">
        <v>8313</v>
      </c>
      <c r="L2162" t="s">
        <v>8315</v>
      </c>
      <c r="M2162" t="s">
        <v>6215</v>
      </c>
      <c r="N2162" t="s">
        <v>414</v>
      </c>
    </row>
    <row r="2163" spans="1:14" x14ac:dyDescent="0.25">
      <c r="A2163">
        <v>270013466</v>
      </c>
      <c r="B2163" t="s">
        <v>2129</v>
      </c>
      <c r="C2163" t="s">
        <v>2130</v>
      </c>
      <c r="D2163">
        <v>27001001</v>
      </c>
      <c r="E2163">
        <v>1020202284508</v>
      </c>
      <c r="F2163" t="s">
        <v>8214</v>
      </c>
      <c r="G2163">
        <v>0</v>
      </c>
      <c r="H2163" t="s">
        <v>12132</v>
      </c>
      <c r="I2163" t="s">
        <v>8757</v>
      </c>
      <c r="J2163" t="s">
        <v>10236</v>
      </c>
      <c r="K2163" t="s">
        <v>8313</v>
      </c>
      <c r="L2163" t="s">
        <v>8315</v>
      </c>
      <c r="M2163" t="s">
        <v>2131</v>
      </c>
      <c r="N2163" t="s">
        <v>321</v>
      </c>
    </row>
    <row r="2164" spans="1:14" x14ac:dyDescent="0.25">
      <c r="A2164">
        <v>270013508</v>
      </c>
      <c r="B2164" t="s">
        <v>2120</v>
      </c>
      <c r="C2164" t="s">
        <v>2121</v>
      </c>
      <c r="D2164">
        <v>27001001</v>
      </c>
      <c r="E2164">
        <v>1020202284618</v>
      </c>
      <c r="F2164" t="s">
        <v>8214</v>
      </c>
      <c r="G2164">
        <v>0</v>
      </c>
      <c r="H2164" t="s">
        <v>12133</v>
      </c>
      <c r="I2164" t="s">
        <v>8310</v>
      </c>
      <c r="J2164" t="s">
        <v>12134</v>
      </c>
      <c r="K2164" t="s">
        <v>8313</v>
      </c>
      <c r="L2164" t="s">
        <v>8315</v>
      </c>
      <c r="M2164" t="s">
        <v>2122</v>
      </c>
      <c r="N2164" t="s">
        <v>414</v>
      </c>
    </row>
    <row r="2165" spans="1:14" x14ac:dyDescent="0.25">
      <c r="A2165">
        <v>270013515</v>
      </c>
      <c r="B2165" t="s">
        <v>2065</v>
      </c>
      <c r="C2165" t="s">
        <v>2066</v>
      </c>
      <c r="D2165">
        <v>27001001</v>
      </c>
      <c r="E2165">
        <v>1020202284629</v>
      </c>
      <c r="F2165" t="s">
        <v>8214</v>
      </c>
      <c r="G2165">
        <v>0</v>
      </c>
      <c r="H2165" t="s">
        <v>12135</v>
      </c>
      <c r="I2165" t="s">
        <v>8310</v>
      </c>
      <c r="J2165" t="s">
        <v>12136</v>
      </c>
      <c r="K2165" t="s">
        <v>8313</v>
      </c>
      <c r="L2165" t="s">
        <v>8315</v>
      </c>
      <c r="M2165" t="s">
        <v>2067</v>
      </c>
      <c r="N2165" t="s">
        <v>921</v>
      </c>
    </row>
    <row r="2166" spans="1:14" x14ac:dyDescent="0.25">
      <c r="A2166">
        <v>270013522</v>
      </c>
      <c r="B2166" t="s">
        <v>2135</v>
      </c>
      <c r="C2166" t="s">
        <v>2136</v>
      </c>
      <c r="D2166">
        <v>27001001</v>
      </c>
      <c r="E2166">
        <v>1020202284596</v>
      </c>
      <c r="F2166" t="s">
        <v>8214</v>
      </c>
      <c r="G2166">
        <v>2</v>
      </c>
      <c r="H2166" t="s">
        <v>12137</v>
      </c>
      <c r="I2166" t="s">
        <v>8310</v>
      </c>
      <c r="J2166" t="s">
        <v>9220</v>
      </c>
      <c r="K2166" t="s">
        <v>8313</v>
      </c>
      <c r="L2166" t="s">
        <v>8315</v>
      </c>
      <c r="M2166" t="s">
        <v>2137</v>
      </c>
      <c r="N2166" t="s">
        <v>321</v>
      </c>
    </row>
    <row r="2167" spans="1:14" x14ac:dyDescent="0.25">
      <c r="A2167">
        <v>270013554</v>
      </c>
      <c r="B2167" t="s">
        <v>2150</v>
      </c>
      <c r="C2167" t="s">
        <v>2151</v>
      </c>
      <c r="D2167">
        <v>27001001</v>
      </c>
      <c r="E2167">
        <v>1020202284662</v>
      </c>
      <c r="F2167" t="s">
        <v>8214</v>
      </c>
      <c r="G2167">
        <v>0</v>
      </c>
      <c r="H2167" t="s">
        <v>12138</v>
      </c>
      <c r="I2167" t="s">
        <v>8310</v>
      </c>
      <c r="J2167" t="s">
        <v>12102</v>
      </c>
      <c r="K2167" t="s">
        <v>8313</v>
      </c>
      <c r="L2167" t="s">
        <v>8315</v>
      </c>
      <c r="M2167" t="s">
        <v>2152</v>
      </c>
      <c r="N2167" t="s">
        <v>414</v>
      </c>
    </row>
    <row r="2168" spans="1:14" x14ac:dyDescent="0.25">
      <c r="A2168">
        <v>270013586</v>
      </c>
      <c r="B2168" t="s">
        <v>2071</v>
      </c>
      <c r="C2168" t="s">
        <v>2072</v>
      </c>
      <c r="D2168">
        <v>27001001</v>
      </c>
      <c r="E2168">
        <v>1020202284673</v>
      </c>
      <c r="F2168" t="s">
        <v>8214</v>
      </c>
      <c r="G2168">
        <v>0</v>
      </c>
      <c r="H2168" t="s">
        <v>12139</v>
      </c>
      <c r="I2168" t="s">
        <v>8310</v>
      </c>
      <c r="J2168" t="s">
        <v>12140</v>
      </c>
      <c r="K2168" t="s">
        <v>8313</v>
      </c>
      <c r="L2168" t="s">
        <v>8315</v>
      </c>
      <c r="M2168" t="s">
        <v>2073</v>
      </c>
      <c r="N2168" t="s">
        <v>566</v>
      </c>
    </row>
    <row r="2169" spans="1:14" x14ac:dyDescent="0.25">
      <c r="A2169">
        <v>270013628</v>
      </c>
      <c r="B2169" t="s">
        <v>2138</v>
      </c>
      <c r="C2169" t="s">
        <v>2139</v>
      </c>
      <c r="D2169">
        <v>27001001</v>
      </c>
      <c r="E2169">
        <v>1020202284948</v>
      </c>
      <c r="F2169" t="s">
        <v>8214</v>
      </c>
      <c r="G2169">
        <v>0</v>
      </c>
      <c r="H2169" t="s">
        <v>12141</v>
      </c>
      <c r="I2169" t="s">
        <v>8310</v>
      </c>
      <c r="J2169" t="s">
        <v>12128</v>
      </c>
      <c r="K2169" t="s">
        <v>8313</v>
      </c>
      <c r="L2169" t="s">
        <v>8315</v>
      </c>
      <c r="M2169" t="s">
        <v>2140</v>
      </c>
      <c r="N2169" t="s">
        <v>325</v>
      </c>
    </row>
    <row r="2170" spans="1:14" x14ac:dyDescent="0.25">
      <c r="A2170">
        <v>270013642</v>
      </c>
      <c r="B2170" t="s">
        <v>6183</v>
      </c>
      <c r="C2170" t="s">
        <v>6184</v>
      </c>
      <c r="D2170">
        <v>27001001</v>
      </c>
      <c r="E2170">
        <v>1020202285157</v>
      </c>
      <c r="F2170" t="s">
        <v>8214</v>
      </c>
      <c r="G2170">
        <v>0</v>
      </c>
      <c r="H2170" t="s">
        <v>12142</v>
      </c>
      <c r="I2170" t="s">
        <v>8310</v>
      </c>
      <c r="J2170" t="s">
        <v>9433</v>
      </c>
      <c r="K2170" t="s">
        <v>8313</v>
      </c>
      <c r="L2170" t="s">
        <v>8315</v>
      </c>
      <c r="M2170" t="s">
        <v>6185</v>
      </c>
      <c r="N2170" t="s">
        <v>566</v>
      </c>
    </row>
    <row r="2171" spans="1:14" x14ac:dyDescent="0.25">
      <c r="A2171">
        <v>270014011</v>
      </c>
      <c r="B2171" t="s">
        <v>2086</v>
      </c>
      <c r="C2171" t="s">
        <v>2087</v>
      </c>
      <c r="D2171">
        <v>27001001</v>
      </c>
      <c r="E2171">
        <v>1030203638508</v>
      </c>
      <c r="F2171" t="s">
        <v>8214</v>
      </c>
      <c r="G2171">
        <v>0</v>
      </c>
      <c r="H2171" t="s">
        <v>12143</v>
      </c>
      <c r="I2171" t="s">
        <v>8310</v>
      </c>
      <c r="J2171" t="s">
        <v>12144</v>
      </c>
      <c r="K2171" t="s">
        <v>8313</v>
      </c>
      <c r="L2171" t="s">
        <v>8315</v>
      </c>
      <c r="M2171" t="s">
        <v>2088</v>
      </c>
      <c r="N2171" t="s">
        <v>414</v>
      </c>
    </row>
    <row r="2172" spans="1:14" x14ac:dyDescent="0.25">
      <c r="A2172">
        <v>270014050</v>
      </c>
      <c r="B2172" t="s">
        <v>2077</v>
      </c>
      <c r="C2172" t="s">
        <v>2078</v>
      </c>
      <c r="D2172">
        <v>27001001</v>
      </c>
      <c r="E2172">
        <v>1030203638464</v>
      </c>
      <c r="F2172" t="s">
        <v>8214</v>
      </c>
      <c r="G2172">
        <v>0</v>
      </c>
      <c r="H2172" t="s">
        <v>12145</v>
      </c>
      <c r="I2172" t="s">
        <v>8310</v>
      </c>
      <c r="J2172" t="s">
        <v>12146</v>
      </c>
      <c r="K2172" t="s">
        <v>8313</v>
      </c>
      <c r="L2172" t="s">
        <v>8315</v>
      </c>
      <c r="M2172" t="s">
        <v>2079</v>
      </c>
      <c r="N2172" t="s">
        <v>1121</v>
      </c>
    </row>
    <row r="2173" spans="1:14" x14ac:dyDescent="0.25">
      <c r="A2173">
        <v>270014068</v>
      </c>
      <c r="B2173" t="s">
        <v>2092</v>
      </c>
      <c r="C2173" t="s">
        <v>2093</v>
      </c>
      <c r="D2173">
        <v>27001001</v>
      </c>
      <c r="E2173">
        <v>1030203638442</v>
      </c>
      <c r="F2173" t="s">
        <v>8214</v>
      </c>
      <c r="G2173">
        <v>0</v>
      </c>
      <c r="H2173" t="s">
        <v>12147</v>
      </c>
      <c r="I2173" t="s">
        <v>8310</v>
      </c>
      <c r="J2173" t="s">
        <v>12146</v>
      </c>
      <c r="K2173" t="s">
        <v>8313</v>
      </c>
      <c r="L2173" t="s">
        <v>8315</v>
      </c>
      <c r="M2173" t="s">
        <v>2094</v>
      </c>
      <c r="N2173" t="s">
        <v>414</v>
      </c>
    </row>
    <row r="2174" spans="1:14" x14ac:dyDescent="0.25">
      <c r="A2174">
        <v>270014090</v>
      </c>
      <c r="B2174" t="s">
        <v>6198</v>
      </c>
      <c r="C2174" t="s">
        <v>6199</v>
      </c>
      <c r="D2174">
        <v>27001001</v>
      </c>
      <c r="E2174">
        <v>1030203638574</v>
      </c>
      <c r="F2174" t="s">
        <v>8214</v>
      </c>
      <c r="G2174">
        <v>0</v>
      </c>
      <c r="H2174" t="s">
        <v>12148</v>
      </c>
      <c r="I2174" t="s">
        <v>8310</v>
      </c>
      <c r="J2174" t="s">
        <v>12149</v>
      </c>
      <c r="K2174" t="s">
        <v>8313</v>
      </c>
      <c r="L2174" t="s">
        <v>8315</v>
      </c>
      <c r="M2174" t="s">
        <v>6200</v>
      </c>
      <c r="N2174" t="s">
        <v>414</v>
      </c>
    </row>
    <row r="2175" spans="1:14" x14ac:dyDescent="0.25">
      <c r="A2175">
        <v>270014117</v>
      </c>
      <c r="B2175" t="s">
        <v>6192</v>
      </c>
      <c r="C2175" t="s">
        <v>6193</v>
      </c>
      <c r="D2175">
        <v>27001001</v>
      </c>
      <c r="E2175">
        <v>1030203638640</v>
      </c>
      <c r="F2175" t="s">
        <v>8214</v>
      </c>
      <c r="G2175">
        <v>0</v>
      </c>
      <c r="H2175" t="s">
        <v>12150</v>
      </c>
      <c r="I2175" t="s">
        <v>8310</v>
      </c>
      <c r="J2175" t="s">
        <v>12151</v>
      </c>
      <c r="K2175" t="s">
        <v>8313</v>
      </c>
      <c r="L2175" t="s">
        <v>8315</v>
      </c>
      <c r="M2175" t="s">
        <v>6194</v>
      </c>
      <c r="N2175" t="s">
        <v>414</v>
      </c>
    </row>
    <row r="2176" spans="1:14" x14ac:dyDescent="0.25">
      <c r="A2176">
        <v>270014131</v>
      </c>
      <c r="B2176" t="s">
        <v>2156</v>
      </c>
      <c r="C2176" t="s">
        <v>2157</v>
      </c>
      <c r="D2176">
        <v>27001001</v>
      </c>
      <c r="E2176">
        <v>1030203638728</v>
      </c>
      <c r="F2176" t="s">
        <v>8214</v>
      </c>
      <c r="G2176">
        <v>0</v>
      </c>
      <c r="H2176" t="s">
        <v>12152</v>
      </c>
      <c r="I2176" t="s">
        <v>8310</v>
      </c>
      <c r="J2176" t="s">
        <v>12153</v>
      </c>
      <c r="K2176" t="s">
        <v>8313</v>
      </c>
      <c r="L2176" t="s">
        <v>8315</v>
      </c>
      <c r="M2176" t="s">
        <v>2158</v>
      </c>
      <c r="N2176" t="s">
        <v>414</v>
      </c>
    </row>
    <row r="2177" spans="1:14" x14ac:dyDescent="0.25">
      <c r="A2177">
        <v>270014149</v>
      </c>
      <c r="B2177" t="s">
        <v>2162</v>
      </c>
      <c r="C2177" t="s">
        <v>2163</v>
      </c>
      <c r="D2177">
        <v>27001001</v>
      </c>
      <c r="E2177">
        <v>1030203638739</v>
      </c>
      <c r="F2177" t="s">
        <v>8214</v>
      </c>
      <c r="G2177">
        <v>0</v>
      </c>
      <c r="H2177" t="s">
        <v>12154</v>
      </c>
      <c r="I2177" t="s">
        <v>9340</v>
      </c>
      <c r="J2177" t="s">
        <v>12153</v>
      </c>
      <c r="K2177" t="s">
        <v>8313</v>
      </c>
      <c r="L2177" t="s">
        <v>8315</v>
      </c>
      <c r="M2177" t="s">
        <v>12155</v>
      </c>
      <c r="N2177" t="s">
        <v>414</v>
      </c>
    </row>
    <row r="2178" spans="1:14" x14ac:dyDescent="0.25">
      <c r="A2178">
        <v>270014406</v>
      </c>
      <c r="B2178" t="s">
        <v>2106</v>
      </c>
      <c r="C2178" t="s">
        <v>2107</v>
      </c>
      <c r="D2178">
        <v>27001001</v>
      </c>
      <c r="E2178">
        <v>1030203639597</v>
      </c>
      <c r="F2178" t="s">
        <v>8214</v>
      </c>
      <c r="G2178">
        <v>0</v>
      </c>
      <c r="H2178" t="s">
        <v>12156</v>
      </c>
      <c r="I2178" t="s">
        <v>8310</v>
      </c>
      <c r="J2178" t="s">
        <v>12157</v>
      </c>
      <c r="K2178" t="s">
        <v>8313</v>
      </c>
      <c r="L2178" t="s">
        <v>8315</v>
      </c>
      <c r="M2178" t="s">
        <v>2108</v>
      </c>
      <c r="N2178" t="s">
        <v>414</v>
      </c>
    </row>
    <row r="2179" spans="1:14" x14ac:dyDescent="0.25">
      <c r="A2179">
        <v>270022090</v>
      </c>
      <c r="B2179" t="s">
        <v>6226</v>
      </c>
      <c r="C2179" t="s">
        <v>6227</v>
      </c>
      <c r="D2179">
        <v>27001001</v>
      </c>
      <c r="E2179">
        <v>1130280041990</v>
      </c>
      <c r="F2179" t="s">
        <v>8214</v>
      </c>
      <c r="G2179">
        <v>0</v>
      </c>
      <c r="H2179" t="s">
        <v>12158</v>
      </c>
      <c r="I2179" t="s">
        <v>9569</v>
      </c>
      <c r="J2179" t="s">
        <v>12159</v>
      </c>
      <c r="K2179" t="s">
        <v>8313</v>
      </c>
      <c r="L2179" t="s">
        <v>8315</v>
      </c>
      <c r="M2179" t="s">
        <v>12160</v>
      </c>
      <c r="N2179" t="s">
        <v>414</v>
      </c>
    </row>
    <row r="2180" spans="1:14" x14ac:dyDescent="0.25">
      <c r="A2180">
        <v>271002668</v>
      </c>
      <c r="B2180" t="s">
        <v>6240</v>
      </c>
      <c r="C2180" t="s">
        <v>6241</v>
      </c>
      <c r="D2180">
        <v>27101001</v>
      </c>
      <c r="E2180">
        <v>1020202337495</v>
      </c>
      <c r="F2180" t="s">
        <v>8214</v>
      </c>
      <c r="G2180">
        <v>0</v>
      </c>
      <c r="H2180" t="s">
        <v>12161</v>
      </c>
      <c r="I2180" t="s">
        <v>11094</v>
      </c>
      <c r="J2180" t="s">
        <v>12162</v>
      </c>
      <c r="K2180" t="s">
        <v>8313</v>
      </c>
      <c r="L2180" t="s">
        <v>8315</v>
      </c>
      <c r="M2180" t="s">
        <v>6242</v>
      </c>
      <c r="N2180" t="s">
        <v>321</v>
      </c>
    </row>
    <row r="2181" spans="1:14" x14ac:dyDescent="0.25">
      <c r="A2181">
        <v>271003051</v>
      </c>
      <c r="B2181" t="s">
        <v>6266</v>
      </c>
      <c r="C2181" t="s">
        <v>6267</v>
      </c>
      <c r="D2181">
        <v>27101001</v>
      </c>
      <c r="E2181">
        <v>1020202339310</v>
      </c>
      <c r="F2181" t="s">
        <v>8214</v>
      </c>
      <c r="G2181">
        <v>1</v>
      </c>
      <c r="H2181" t="s">
        <v>12163</v>
      </c>
      <c r="I2181" t="s">
        <v>9569</v>
      </c>
      <c r="J2181" t="s">
        <v>12164</v>
      </c>
      <c r="K2181" t="s">
        <v>8313</v>
      </c>
      <c r="L2181" t="s">
        <v>8315</v>
      </c>
      <c r="M2181" t="s">
        <v>6268</v>
      </c>
      <c r="N2181" t="s">
        <v>321</v>
      </c>
    </row>
    <row r="2182" spans="1:14" x14ac:dyDescent="0.25">
      <c r="A2182">
        <v>271003189</v>
      </c>
      <c r="B2182" t="s">
        <v>6275</v>
      </c>
      <c r="C2182" t="s">
        <v>6276</v>
      </c>
      <c r="D2182">
        <v>27101001</v>
      </c>
      <c r="E2182">
        <v>1020202338287</v>
      </c>
      <c r="F2182" t="s">
        <v>8214</v>
      </c>
      <c r="G2182">
        <v>0</v>
      </c>
      <c r="H2182" t="s">
        <v>12165</v>
      </c>
      <c r="I2182" t="s">
        <v>8521</v>
      </c>
      <c r="J2182" t="s">
        <v>12166</v>
      </c>
      <c r="K2182" t="s">
        <v>8313</v>
      </c>
      <c r="L2182" t="s">
        <v>8315</v>
      </c>
      <c r="M2182" t="s">
        <v>6277</v>
      </c>
      <c r="N2182" t="s">
        <v>321</v>
      </c>
    </row>
    <row r="2183" spans="1:14" x14ac:dyDescent="0.25">
      <c r="A2183">
        <v>271004270</v>
      </c>
      <c r="B2183" t="s">
        <v>6260</v>
      </c>
      <c r="C2183" t="s">
        <v>6261</v>
      </c>
      <c r="D2183">
        <v>27101001</v>
      </c>
      <c r="E2183">
        <v>1020202338090</v>
      </c>
      <c r="F2183" t="s">
        <v>8214</v>
      </c>
      <c r="G2183">
        <v>0</v>
      </c>
      <c r="H2183" t="s">
        <v>12167</v>
      </c>
      <c r="I2183" t="s">
        <v>12168</v>
      </c>
      <c r="J2183" t="s">
        <v>9491</v>
      </c>
      <c r="K2183" t="s">
        <v>8313</v>
      </c>
      <c r="L2183" t="s">
        <v>8315</v>
      </c>
      <c r="M2183" t="s">
        <v>6262</v>
      </c>
      <c r="N2183" t="s">
        <v>414</v>
      </c>
    </row>
    <row r="2184" spans="1:14" x14ac:dyDescent="0.25">
      <c r="A2184">
        <v>271004376</v>
      </c>
      <c r="B2184" t="s">
        <v>6269</v>
      </c>
      <c r="C2184" t="s">
        <v>6270</v>
      </c>
      <c r="D2184">
        <v>27101001</v>
      </c>
      <c r="E2184">
        <v>1020202338199</v>
      </c>
      <c r="F2184" t="s">
        <v>8214</v>
      </c>
      <c r="G2184">
        <v>0</v>
      </c>
      <c r="H2184" t="s">
        <v>12169</v>
      </c>
      <c r="I2184" t="s">
        <v>12170</v>
      </c>
      <c r="J2184" t="s">
        <v>12171</v>
      </c>
      <c r="K2184" t="s">
        <v>8313</v>
      </c>
      <c r="L2184" t="s">
        <v>8315</v>
      </c>
      <c r="M2184" t="s">
        <v>6271</v>
      </c>
      <c r="N2184" t="s">
        <v>321</v>
      </c>
    </row>
    <row r="2185" spans="1:14" x14ac:dyDescent="0.25">
      <c r="A2185">
        <v>271004425</v>
      </c>
      <c r="B2185" t="s">
        <v>7885</v>
      </c>
      <c r="C2185" t="s">
        <v>7886</v>
      </c>
      <c r="D2185">
        <v>27101001</v>
      </c>
      <c r="E2185">
        <v>1020202338133</v>
      </c>
      <c r="F2185" t="s">
        <v>8214</v>
      </c>
      <c r="G2185">
        <v>0</v>
      </c>
      <c r="H2185" t="s">
        <v>12172</v>
      </c>
      <c r="I2185" t="s">
        <v>10834</v>
      </c>
      <c r="J2185" t="s">
        <v>10259</v>
      </c>
      <c r="K2185" t="s">
        <v>8313</v>
      </c>
      <c r="L2185" t="s">
        <v>8315</v>
      </c>
      <c r="M2185" t="s">
        <v>7887</v>
      </c>
      <c r="N2185" t="s">
        <v>321</v>
      </c>
    </row>
    <row r="2186" spans="1:14" x14ac:dyDescent="0.25">
      <c r="A2186">
        <v>271004432</v>
      </c>
      <c r="B2186" t="s">
        <v>7900</v>
      </c>
      <c r="C2186" t="s">
        <v>7901</v>
      </c>
      <c r="D2186">
        <v>27101001</v>
      </c>
      <c r="E2186">
        <v>1020202340663</v>
      </c>
      <c r="F2186" t="s">
        <v>8214</v>
      </c>
      <c r="G2186">
        <v>0</v>
      </c>
      <c r="H2186" t="s">
        <v>12173</v>
      </c>
      <c r="I2186" t="s">
        <v>10651</v>
      </c>
      <c r="J2186" t="s">
        <v>8820</v>
      </c>
      <c r="K2186" t="s">
        <v>10651</v>
      </c>
      <c r="L2186" t="s">
        <v>8416</v>
      </c>
      <c r="M2186" t="s">
        <v>7902</v>
      </c>
      <c r="N2186" t="s">
        <v>414</v>
      </c>
    </row>
    <row r="2187" spans="1:14" x14ac:dyDescent="0.25">
      <c r="A2187">
        <v>271004619</v>
      </c>
      <c r="B2187" t="s">
        <v>6254</v>
      </c>
      <c r="C2187" t="s">
        <v>6255</v>
      </c>
      <c r="D2187">
        <v>27101001</v>
      </c>
      <c r="E2187">
        <v>1020202338056</v>
      </c>
      <c r="F2187" t="s">
        <v>8214</v>
      </c>
      <c r="G2187">
        <v>0</v>
      </c>
      <c r="H2187" t="s">
        <v>12174</v>
      </c>
      <c r="I2187" t="s">
        <v>8530</v>
      </c>
      <c r="J2187" t="s">
        <v>12175</v>
      </c>
      <c r="K2187" t="s">
        <v>8313</v>
      </c>
      <c r="L2187" t="s">
        <v>8315</v>
      </c>
      <c r="M2187" t="s">
        <v>6256</v>
      </c>
      <c r="N2187" t="s">
        <v>414</v>
      </c>
    </row>
    <row r="2188" spans="1:14" x14ac:dyDescent="0.25">
      <c r="A2188">
        <v>271004626</v>
      </c>
      <c r="B2188" t="s">
        <v>6278</v>
      </c>
      <c r="C2188" t="s">
        <v>6279</v>
      </c>
      <c r="D2188">
        <v>27101001</v>
      </c>
      <c r="E2188">
        <v>1020202338034</v>
      </c>
      <c r="F2188" t="s">
        <v>8214</v>
      </c>
      <c r="G2188">
        <v>0</v>
      </c>
      <c r="H2188" t="s">
        <v>12176</v>
      </c>
      <c r="I2188" t="s">
        <v>8530</v>
      </c>
      <c r="J2188" t="s">
        <v>12177</v>
      </c>
      <c r="K2188" t="s">
        <v>8313</v>
      </c>
      <c r="L2188" t="s">
        <v>8315</v>
      </c>
      <c r="M2188" t="s">
        <v>6280</v>
      </c>
      <c r="N2188" t="s">
        <v>414</v>
      </c>
    </row>
    <row r="2189" spans="1:14" x14ac:dyDescent="0.25">
      <c r="A2189">
        <v>271004633</v>
      </c>
      <c r="B2189" t="s">
        <v>6281</v>
      </c>
      <c r="C2189" t="s">
        <v>6282</v>
      </c>
      <c r="D2189">
        <v>27101001</v>
      </c>
      <c r="E2189">
        <v>1020202338100</v>
      </c>
      <c r="F2189" t="s">
        <v>8214</v>
      </c>
      <c r="G2189">
        <v>0</v>
      </c>
      <c r="H2189" t="s">
        <v>12178</v>
      </c>
      <c r="I2189" t="s">
        <v>8407</v>
      </c>
      <c r="J2189" t="s">
        <v>12177</v>
      </c>
      <c r="K2189" t="s">
        <v>8313</v>
      </c>
      <c r="L2189" t="s">
        <v>8315</v>
      </c>
      <c r="M2189" t="s">
        <v>6283</v>
      </c>
      <c r="N2189" t="s">
        <v>414</v>
      </c>
    </row>
    <row r="2190" spans="1:14" x14ac:dyDescent="0.25">
      <c r="A2190">
        <v>271004640</v>
      </c>
      <c r="B2190" t="s">
        <v>6252</v>
      </c>
      <c r="C2190" t="s">
        <v>6253</v>
      </c>
      <c r="D2190">
        <v>27101001</v>
      </c>
      <c r="E2190">
        <v>1020202338078</v>
      </c>
      <c r="F2190" t="s">
        <v>8214</v>
      </c>
      <c r="G2190">
        <v>0</v>
      </c>
      <c r="H2190" t="s">
        <v>12179</v>
      </c>
      <c r="I2190" t="s">
        <v>8482</v>
      </c>
      <c r="J2190" t="s">
        <v>12177</v>
      </c>
      <c r="K2190" t="s">
        <v>8313</v>
      </c>
      <c r="L2190" t="s">
        <v>8315</v>
      </c>
      <c r="M2190" t="s">
        <v>12180</v>
      </c>
      <c r="N2190" t="s">
        <v>414</v>
      </c>
    </row>
    <row r="2191" spans="1:14" x14ac:dyDescent="0.25">
      <c r="A2191">
        <v>271004658</v>
      </c>
      <c r="B2191" t="s">
        <v>6237</v>
      </c>
      <c r="C2191" t="s">
        <v>6238</v>
      </c>
      <c r="D2191">
        <v>27101001</v>
      </c>
      <c r="E2191">
        <v>1020202338089</v>
      </c>
      <c r="F2191" t="s">
        <v>8214</v>
      </c>
      <c r="G2191">
        <v>0</v>
      </c>
      <c r="H2191" t="s">
        <v>12181</v>
      </c>
      <c r="I2191" t="s">
        <v>9928</v>
      </c>
      <c r="J2191" t="s">
        <v>12177</v>
      </c>
      <c r="K2191" t="s">
        <v>8313</v>
      </c>
      <c r="L2191" t="s">
        <v>8315</v>
      </c>
      <c r="M2191" t="s">
        <v>6239</v>
      </c>
      <c r="N2191" t="s">
        <v>414</v>
      </c>
    </row>
    <row r="2192" spans="1:14" x14ac:dyDescent="0.25">
      <c r="A2192">
        <v>271004665</v>
      </c>
      <c r="B2192" t="s">
        <v>6263</v>
      </c>
      <c r="C2192" t="s">
        <v>6264</v>
      </c>
      <c r="D2192">
        <v>27101001</v>
      </c>
      <c r="E2192">
        <v>1020202338045</v>
      </c>
      <c r="F2192" t="s">
        <v>8214</v>
      </c>
      <c r="G2192">
        <v>0</v>
      </c>
      <c r="H2192" t="s">
        <v>12182</v>
      </c>
      <c r="I2192" t="s">
        <v>9928</v>
      </c>
      <c r="J2192" t="s">
        <v>12166</v>
      </c>
      <c r="K2192" t="s">
        <v>8313</v>
      </c>
      <c r="L2192" t="s">
        <v>8315</v>
      </c>
      <c r="M2192" t="s">
        <v>6265</v>
      </c>
      <c r="N2192" t="s">
        <v>414</v>
      </c>
    </row>
    <row r="2193" spans="1:14" x14ac:dyDescent="0.25">
      <c r="A2193">
        <v>271004680</v>
      </c>
      <c r="B2193" t="s">
        <v>6257</v>
      </c>
      <c r="C2193" t="s">
        <v>6258</v>
      </c>
      <c r="D2193">
        <v>27101001</v>
      </c>
      <c r="E2193">
        <v>1020202338067</v>
      </c>
      <c r="F2193" t="s">
        <v>8214</v>
      </c>
      <c r="G2193">
        <v>0</v>
      </c>
      <c r="H2193" t="s">
        <v>12183</v>
      </c>
      <c r="I2193" t="s">
        <v>9208</v>
      </c>
      <c r="J2193" t="s">
        <v>12175</v>
      </c>
      <c r="K2193" t="s">
        <v>8313</v>
      </c>
      <c r="L2193" t="s">
        <v>8315</v>
      </c>
      <c r="M2193" t="s">
        <v>6259</v>
      </c>
      <c r="N2193" t="s">
        <v>414</v>
      </c>
    </row>
    <row r="2194" spans="1:14" x14ac:dyDescent="0.25">
      <c r="A2194">
        <v>271004707</v>
      </c>
      <c r="B2194" t="s">
        <v>7871</v>
      </c>
      <c r="C2194" t="s">
        <v>7872</v>
      </c>
      <c r="D2194">
        <v>27101001</v>
      </c>
      <c r="E2194">
        <v>1020202338353</v>
      </c>
      <c r="F2194" t="s">
        <v>8214</v>
      </c>
      <c r="G2194">
        <v>0</v>
      </c>
      <c r="H2194" t="s">
        <v>12184</v>
      </c>
      <c r="I2194" t="s">
        <v>10232</v>
      </c>
      <c r="J2194" t="s">
        <v>12136</v>
      </c>
      <c r="K2194" t="s">
        <v>10232</v>
      </c>
      <c r="L2194" t="s">
        <v>8416</v>
      </c>
      <c r="M2194" t="s">
        <v>7873</v>
      </c>
      <c r="N2194" t="s">
        <v>1639</v>
      </c>
    </row>
    <row r="2195" spans="1:14" x14ac:dyDescent="0.25">
      <c r="A2195">
        <v>271004721</v>
      </c>
      <c r="B2195" t="s">
        <v>7880</v>
      </c>
      <c r="C2195" t="s">
        <v>7881</v>
      </c>
      <c r="D2195">
        <v>27101001</v>
      </c>
      <c r="E2195">
        <v>1020202339981</v>
      </c>
      <c r="F2195" t="s">
        <v>8214</v>
      </c>
      <c r="G2195">
        <v>0</v>
      </c>
      <c r="H2195" t="s">
        <v>12185</v>
      </c>
      <c r="I2195" t="s">
        <v>9032</v>
      </c>
      <c r="J2195" t="s">
        <v>12186</v>
      </c>
      <c r="K2195" t="s">
        <v>9032</v>
      </c>
      <c r="L2195" t="s">
        <v>8416</v>
      </c>
      <c r="M2195" t="s">
        <v>7882</v>
      </c>
      <c r="N2195" t="s">
        <v>1639</v>
      </c>
    </row>
    <row r="2196" spans="1:14" x14ac:dyDescent="0.25">
      <c r="A2196">
        <v>271004746</v>
      </c>
      <c r="B2196" t="s">
        <v>7894</v>
      </c>
      <c r="C2196" t="s">
        <v>7895</v>
      </c>
      <c r="D2196">
        <v>27101001</v>
      </c>
      <c r="E2196">
        <v>1020202339948</v>
      </c>
      <c r="F2196" t="s">
        <v>8214</v>
      </c>
      <c r="G2196">
        <v>0</v>
      </c>
      <c r="H2196" t="s">
        <v>12187</v>
      </c>
      <c r="I2196" t="s">
        <v>10162</v>
      </c>
      <c r="J2196" t="s">
        <v>12186</v>
      </c>
      <c r="K2196" t="s">
        <v>8313</v>
      </c>
      <c r="L2196" t="s">
        <v>8315</v>
      </c>
      <c r="M2196" t="s">
        <v>7896</v>
      </c>
      <c r="N2196" t="s">
        <v>414</v>
      </c>
    </row>
    <row r="2197" spans="1:14" x14ac:dyDescent="0.25">
      <c r="A2197">
        <v>271004785</v>
      </c>
      <c r="B2197" t="s">
        <v>7923</v>
      </c>
      <c r="C2197" t="s">
        <v>7924</v>
      </c>
      <c r="D2197">
        <v>27101001</v>
      </c>
      <c r="E2197">
        <v>1020202339904</v>
      </c>
      <c r="F2197" t="s">
        <v>8214</v>
      </c>
      <c r="G2197">
        <v>0</v>
      </c>
      <c r="H2197" t="s">
        <v>12188</v>
      </c>
      <c r="I2197" t="s">
        <v>8760</v>
      </c>
      <c r="J2197" t="s">
        <v>12186</v>
      </c>
      <c r="K2197" t="s">
        <v>8313</v>
      </c>
      <c r="L2197" t="s">
        <v>8839</v>
      </c>
      <c r="M2197" t="s">
        <v>7922</v>
      </c>
      <c r="N2197" t="s">
        <v>1639</v>
      </c>
    </row>
    <row r="2198" spans="1:14" x14ac:dyDescent="0.25">
      <c r="A2198">
        <v>271004810</v>
      </c>
      <c r="B2198" t="s">
        <v>7874</v>
      </c>
      <c r="C2198" t="s">
        <v>7875</v>
      </c>
      <c r="D2198">
        <v>27101001</v>
      </c>
      <c r="E2198">
        <v>1020202340190</v>
      </c>
      <c r="F2198" t="s">
        <v>8214</v>
      </c>
      <c r="G2198">
        <v>0</v>
      </c>
      <c r="H2198" t="s">
        <v>12189</v>
      </c>
      <c r="I2198" t="s">
        <v>8960</v>
      </c>
      <c r="J2198" t="s">
        <v>12190</v>
      </c>
      <c r="K2198" t="s">
        <v>8313</v>
      </c>
      <c r="L2198" t="s">
        <v>8315</v>
      </c>
      <c r="M2198" t="s">
        <v>7876</v>
      </c>
      <c r="N2198" t="s">
        <v>414</v>
      </c>
    </row>
    <row r="2199" spans="1:14" x14ac:dyDescent="0.25">
      <c r="A2199">
        <v>271005027</v>
      </c>
      <c r="B2199" t="s">
        <v>6243</v>
      </c>
      <c r="C2199" t="s">
        <v>6244</v>
      </c>
      <c r="D2199">
        <v>27101001</v>
      </c>
      <c r="E2199">
        <v>1020202339233</v>
      </c>
      <c r="F2199" t="s">
        <v>8214</v>
      </c>
      <c r="G2199">
        <v>0</v>
      </c>
      <c r="H2199" t="s">
        <v>12191</v>
      </c>
      <c r="I2199" t="s">
        <v>8563</v>
      </c>
      <c r="J2199" t="s">
        <v>12192</v>
      </c>
      <c r="K2199" t="s">
        <v>8313</v>
      </c>
      <c r="L2199" t="s">
        <v>8315</v>
      </c>
      <c r="M2199" t="s">
        <v>6245</v>
      </c>
      <c r="N2199" t="s">
        <v>321</v>
      </c>
    </row>
    <row r="2200" spans="1:14" x14ac:dyDescent="0.25">
      <c r="A2200">
        <v>271005034</v>
      </c>
      <c r="B2200" t="s">
        <v>7903</v>
      </c>
      <c r="C2200" t="s">
        <v>7904</v>
      </c>
      <c r="D2200">
        <v>27101001</v>
      </c>
      <c r="E2200">
        <v>1020202338210</v>
      </c>
      <c r="F2200" t="s">
        <v>8214</v>
      </c>
      <c r="G2200">
        <v>0</v>
      </c>
      <c r="H2200" t="s">
        <v>12193</v>
      </c>
      <c r="I2200" t="s">
        <v>10162</v>
      </c>
      <c r="J2200" t="s">
        <v>12192</v>
      </c>
      <c r="K2200" t="s">
        <v>8313</v>
      </c>
      <c r="L2200" t="s">
        <v>8315</v>
      </c>
      <c r="M2200" t="s">
        <v>7902</v>
      </c>
      <c r="N2200" t="s">
        <v>321</v>
      </c>
    </row>
    <row r="2201" spans="1:14" x14ac:dyDescent="0.25">
      <c r="A2201">
        <v>271005041</v>
      </c>
      <c r="B2201" t="s">
        <v>7917</v>
      </c>
      <c r="C2201" t="s">
        <v>7918</v>
      </c>
      <c r="D2201">
        <v>27101001</v>
      </c>
      <c r="E2201">
        <v>1020202338166</v>
      </c>
      <c r="F2201" t="s">
        <v>8214</v>
      </c>
      <c r="G2201">
        <v>1</v>
      </c>
      <c r="H2201" t="s">
        <v>12194</v>
      </c>
      <c r="I2201" t="s">
        <v>8521</v>
      </c>
      <c r="J2201" t="s">
        <v>12195</v>
      </c>
      <c r="K2201" t="s">
        <v>8313</v>
      </c>
      <c r="L2201" t="s">
        <v>8315</v>
      </c>
      <c r="M2201" t="s">
        <v>7919</v>
      </c>
      <c r="N2201" t="s">
        <v>321</v>
      </c>
    </row>
    <row r="2202" spans="1:14" x14ac:dyDescent="0.25">
      <c r="A2202">
        <v>271005073</v>
      </c>
      <c r="B2202" t="s">
        <v>7908</v>
      </c>
      <c r="C2202" t="s">
        <v>7909</v>
      </c>
      <c r="D2202">
        <v>27101001</v>
      </c>
      <c r="E2202">
        <v>1020202338265</v>
      </c>
      <c r="F2202" t="s">
        <v>8214</v>
      </c>
      <c r="G2202">
        <v>0</v>
      </c>
      <c r="H2202" t="s">
        <v>12196</v>
      </c>
      <c r="I2202" t="s">
        <v>8521</v>
      </c>
      <c r="J2202" t="s">
        <v>12192</v>
      </c>
      <c r="K2202" t="s">
        <v>8313</v>
      </c>
      <c r="L2202" t="s">
        <v>8315</v>
      </c>
      <c r="M2202" t="s">
        <v>7910</v>
      </c>
      <c r="N2202" t="s">
        <v>321</v>
      </c>
    </row>
    <row r="2203" spans="1:14" x14ac:dyDescent="0.25">
      <c r="A2203">
        <v>271005080</v>
      </c>
      <c r="B2203" t="s">
        <v>7920</v>
      </c>
      <c r="C2203" t="s">
        <v>7921</v>
      </c>
      <c r="D2203">
        <v>27101001</v>
      </c>
      <c r="E2203">
        <v>1020202339365</v>
      </c>
      <c r="F2203" t="s">
        <v>8214</v>
      </c>
      <c r="G2203">
        <v>3</v>
      </c>
      <c r="H2203" t="s">
        <v>12197</v>
      </c>
      <c r="I2203" t="s">
        <v>9636</v>
      </c>
      <c r="J2203" t="s">
        <v>12198</v>
      </c>
      <c r="K2203" t="s">
        <v>8313</v>
      </c>
      <c r="L2203" t="s">
        <v>8315</v>
      </c>
      <c r="M2203" t="s">
        <v>7922</v>
      </c>
      <c r="N2203" t="s">
        <v>321</v>
      </c>
    </row>
    <row r="2204" spans="1:14" x14ac:dyDescent="0.25">
      <c r="A2204">
        <v>271005098</v>
      </c>
      <c r="B2204" t="s">
        <v>7865</v>
      </c>
      <c r="C2204" t="s">
        <v>7866</v>
      </c>
      <c r="D2204">
        <v>27101001</v>
      </c>
      <c r="E2204">
        <v>1020202338221</v>
      </c>
      <c r="F2204" t="s">
        <v>8214</v>
      </c>
      <c r="G2204">
        <v>0</v>
      </c>
      <c r="H2204" t="s">
        <v>12199</v>
      </c>
      <c r="I2204" t="s">
        <v>9070</v>
      </c>
      <c r="J2204" t="s">
        <v>12200</v>
      </c>
      <c r="K2204" t="s">
        <v>8313</v>
      </c>
      <c r="L2204" t="s">
        <v>8315</v>
      </c>
      <c r="M2204" t="s">
        <v>7867</v>
      </c>
      <c r="N2204" t="s">
        <v>321</v>
      </c>
    </row>
    <row r="2205" spans="1:14" x14ac:dyDescent="0.25">
      <c r="A2205">
        <v>271005115</v>
      </c>
      <c r="B2205" t="s">
        <v>6246</v>
      </c>
      <c r="C2205" t="s">
        <v>6247</v>
      </c>
      <c r="D2205">
        <v>27101001</v>
      </c>
      <c r="E2205">
        <v>1020202338936</v>
      </c>
      <c r="F2205" t="s">
        <v>8214</v>
      </c>
      <c r="G2205">
        <v>0</v>
      </c>
      <c r="H2205" t="s">
        <v>12201</v>
      </c>
      <c r="I2205" t="s">
        <v>8436</v>
      </c>
      <c r="J2205" t="s">
        <v>12198</v>
      </c>
      <c r="K2205" t="s">
        <v>8313</v>
      </c>
      <c r="L2205" t="s">
        <v>8315</v>
      </c>
      <c r="M2205" t="s">
        <v>6248</v>
      </c>
      <c r="N2205" t="s">
        <v>321</v>
      </c>
    </row>
    <row r="2206" spans="1:14" x14ac:dyDescent="0.25">
      <c r="A2206">
        <v>271005154</v>
      </c>
      <c r="B2206" t="s">
        <v>7911</v>
      </c>
      <c r="C2206" t="s">
        <v>7912</v>
      </c>
      <c r="D2206">
        <v>27101001</v>
      </c>
      <c r="E2206">
        <v>1020202338397</v>
      </c>
      <c r="F2206" t="s">
        <v>8214</v>
      </c>
      <c r="G2206">
        <v>0</v>
      </c>
      <c r="H2206" t="s">
        <v>12202</v>
      </c>
      <c r="I2206" t="s">
        <v>9832</v>
      </c>
      <c r="J2206" t="s">
        <v>12203</v>
      </c>
      <c r="K2206" t="s">
        <v>8313</v>
      </c>
      <c r="L2206" t="s">
        <v>8315</v>
      </c>
      <c r="M2206" t="s">
        <v>7913</v>
      </c>
      <c r="N2206" t="s">
        <v>321</v>
      </c>
    </row>
    <row r="2207" spans="1:14" x14ac:dyDescent="0.25">
      <c r="A2207">
        <v>271005179</v>
      </c>
      <c r="B2207" t="s">
        <v>7897</v>
      </c>
      <c r="C2207" t="s">
        <v>7898</v>
      </c>
      <c r="D2207">
        <v>27101001</v>
      </c>
      <c r="E2207">
        <v>1020202338970</v>
      </c>
      <c r="F2207" t="s">
        <v>8214</v>
      </c>
      <c r="G2207">
        <v>3</v>
      </c>
      <c r="H2207" t="s">
        <v>12204</v>
      </c>
      <c r="I2207" t="s">
        <v>8407</v>
      </c>
      <c r="J2207" t="s">
        <v>12198</v>
      </c>
      <c r="K2207" t="s">
        <v>8313</v>
      </c>
      <c r="L2207" t="s">
        <v>8315</v>
      </c>
      <c r="M2207" t="s">
        <v>7899</v>
      </c>
      <c r="N2207" t="s">
        <v>321</v>
      </c>
    </row>
    <row r="2208" spans="1:14" x14ac:dyDescent="0.25">
      <c r="A2208">
        <v>271005186</v>
      </c>
      <c r="B2208" t="s">
        <v>7905</v>
      </c>
      <c r="C2208" t="s">
        <v>7906</v>
      </c>
      <c r="D2208">
        <v>27101001</v>
      </c>
      <c r="E2208">
        <v>1020202338530</v>
      </c>
      <c r="F2208" t="s">
        <v>8214</v>
      </c>
      <c r="G2208">
        <v>2</v>
      </c>
      <c r="H2208" t="s">
        <v>12205</v>
      </c>
      <c r="I2208" t="s">
        <v>8517</v>
      </c>
      <c r="J2208" t="s">
        <v>12203</v>
      </c>
      <c r="K2208" t="s">
        <v>8313</v>
      </c>
      <c r="L2208" t="s">
        <v>8315</v>
      </c>
      <c r="M2208" t="s">
        <v>7907</v>
      </c>
      <c r="N2208" t="s">
        <v>321</v>
      </c>
    </row>
    <row r="2209" spans="1:14" x14ac:dyDescent="0.25">
      <c r="A2209">
        <v>271005203</v>
      </c>
      <c r="B2209" t="s">
        <v>7868</v>
      </c>
      <c r="C2209" t="s">
        <v>7869</v>
      </c>
      <c r="D2209">
        <v>27101001</v>
      </c>
      <c r="E2209">
        <v>1020202338310</v>
      </c>
      <c r="F2209" t="s">
        <v>8214</v>
      </c>
      <c r="G2209">
        <v>3</v>
      </c>
      <c r="H2209" t="s">
        <v>12206</v>
      </c>
      <c r="I2209" t="s">
        <v>10162</v>
      </c>
      <c r="J2209" t="s">
        <v>12203</v>
      </c>
      <c r="K2209" t="s">
        <v>8313</v>
      </c>
      <c r="L2209" t="s">
        <v>8315</v>
      </c>
      <c r="M2209" t="s">
        <v>7870</v>
      </c>
      <c r="N2209" t="s">
        <v>321</v>
      </c>
    </row>
    <row r="2210" spans="1:14" x14ac:dyDescent="0.25">
      <c r="A2210">
        <v>271005210</v>
      </c>
      <c r="B2210" t="s">
        <v>7877</v>
      </c>
      <c r="C2210" t="s">
        <v>7878</v>
      </c>
      <c r="D2210">
        <v>27101001</v>
      </c>
      <c r="E2210">
        <v>1020202340267</v>
      </c>
      <c r="F2210" t="s">
        <v>8214</v>
      </c>
      <c r="G2210">
        <v>1</v>
      </c>
      <c r="H2210" t="s">
        <v>12207</v>
      </c>
      <c r="I2210" t="s">
        <v>8521</v>
      </c>
      <c r="J2210" t="s">
        <v>12208</v>
      </c>
      <c r="K2210" t="s">
        <v>8313</v>
      </c>
      <c r="L2210" t="s">
        <v>8315</v>
      </c>
      <c r="M2210" t="s">
        <v>7879</v>
      </c>
      <c r="N2210" t="s">
        <v>321</v>
      </c>
    </row>
    <row r="2211" spans="1:14" x14ac:dyDescent="0.25">
      <c r="A2211">
        <v>271005228</v>
      </c>
      <c r="B2211" t="s">
        <v>7883</v>
      </c>
      <c r="C2211" t="s">
        <v>7884</v>
      </c>
      <c r="D2211">
        <v>27101001</v>
      </c>
      <c r="E2211">
        <v>1020202338254</v>
      </c>
      <c r="F2211" t="s">
        <v>8214</v>
      </c>
      <c r="G2211">
        <v>0</v>
      </c>
      <c r="H2211" t="s">
        <v>12209</v>
      </c>
      <c r="I2211" t="s">
        <v>9032</v>
      </c>
      <c r="J2211" t="s">
        <v>12198</v>
      </c>
      <c r="K2211" t="s">
        <v>8313</v>
      </c>
      <c r="L2211" t="s">
        <v>8315</v>
      </c>
      <c r="M2211" t="s">
        <v>7882</v>
      </c>
      <c r="N2211" t="s">
        <v>321</v>
      </c>
    </row>
    <row r="2212" spans="1:14" x14ac:dyDescent="0.25">
      <c r="A2212">
        <v>271005242</v>
      </c>
      <c r="B2212" t="s">
        <v>6249</v>
      </c>
      <c r="C2212" t="s">
        <v>6250</v>
      </c>
      <c r="D2212">
        <v>27101001</v>
      </c>
      <c r="E2212">
        <v>1020202338750</v>
      </c>
      <c r="F2212" t="s">
        <v>8214</v>
      </c>
      <c r="G2212">
        <v>0</v>
      </c>
      <c r="H2212" t="s">
        <v>12210</v>
      </c>
      <c r="I2212" t="s">
        <v>10396</v>
      </c>
      <c r="J2212" t="s">
        <v>12192</v>
      </c>
      <c r="K2212" t="s">
        <v>8313</v>
      </c>
      <c r="L2212" t="s">
        <v>8315</v>
      </c>
      <c r="M2212" t="s">
        <v>6251</v>
      </c>
      <c r="N2212" t="s">
        <v>321</v>
      </c>
    </row>
    <row r="2213" spans="1:14" x14ac:dyDescent="0.25">
      <c r="A2213">
        <v>271005250</v>
      </c>
      <c r="B2213" t="s">
        <v>7888</v>
      </c>
      <c r="C2213" t="s">
        <v>7889</v>
      </c>
      <c r="D2213">
        <v>27101001</v>
      </c>
      <c r="E2213">
        <v>1020202338232</v>
      </c>
      <c r="F2213" t="s">
        <v>8214</v>
      </c>
      <c r="G2213">
        <v>0</v>
      </c>
      <c r="H2213" t="s">
        <v>12211</v>
      </c>
      <c r="I2213" t="s">
        <v>10387</v>
      </c>
      <c r="J2213" t="s">
        <v>12192</v>
      </c>
      <c r="K2213" t="s">
        <v>8313</v>
      </c>
      <c r="L2213" t="s">
        <v>8315</v>
      </c>
      <c r="M2213" t="s">
        <v>7890</v>
      </c>
      <c r="N2213" t="s">
        <v>321</v>
      </c>
    </row>
    <row r="2214" spans="1:14" x14ac:dyDescent="0.25">
      <c r="A2214">
        <v>271005299</v>
      </c>
      <c r="B2214" t="s">
        <v>7891</v>
      </c>
      <c r="C2214" t="s">
        <v>7892</v>
      </c>
      <c r="D2214">
        <v>27101001</v>
      </c>
      <c r="E2214">
        <v>1020202338474</v>
      </c>
      <c r="F2214" t="s">
        <v>8214</v>
      </c>
      <c r="G2214">
        <v>0</v>
      </c>
      <c r="H2214" t="s">
        <v>12212</v>
      </c>
      <c r="I2214" t="s">
        <v>8391</v>
      </c>
      <c r="J2214" t="s">
        <v>12208</v>
      </c>
      <c r="K2214" t="s">
        <v>8313</v>
      </c>
      <c r="L2214" t="s">
        <v>8315</v>
      </c>
      <c r="M2214" t="s">
        <v>7893</v>
      </c>
      <c r="N2214" t="s">
        <v>321</v>
      </c>
    </row>
    <row r="2215" spans="1:14" x14ac:dyDescent="0.25">
      <c r="A2215">
        <v>271005309</v>
      </c>
      <c r="B2215" t="s">
        <v>6272</v>
      </c>
      <c r="C2215" t="s">
        <v>6273</v>
      </c>
      <c r="D2215">
        <v>27101001</v>
      </c>
      <c r="E2215">
        <v>1020202339046</v>
      </c>
      <c r="F2215" t="s">
        <v>8214</v>
      </c>
      <c r="G2215">
        <v>0</v>
      </c>
      <c r="H2215" t="s">
        <v>12165</v>
      </c>
      <c r="I2215" t="s">
        <v>12213</v>
      </c>
      <c r="J2215" t="s">
        <v>12208</v>
      </c>
      <c r="K2215" t="s">
        <v>8313</v>
      </c>
      <c r="L2215" t="s">
        <v>8315</v>
      </c>
      <c r="M2215" t="s">
        <v>6274</v>
      </c>
      <c r="N2215" t="s">
        <v>566</v>
      </c>
    </row>
    <row r="2216" spans="1:14" x14ac:dyDescent="0.25">
      <c r="A2216">
        <v>271010595</v>
      </c>
      <c r="B2216" t="s">
        <v>6234</v>
      </c>
      <c r="C2216" t="s">
        <v>6235</v>
      </c>
      <c r="D2216">
        <v>27101001</v>
      </c>
      <c r="E2216">
        <v>1140280041549</v>
      </c>
      <c r="F2216" t="s">
        <v>8214</v>
      </c>
      <c r="G2216">
        <v>0</v>
      </c>
      <c r="H2216" t="s">
        <v>12214</v>
      </c>
      <c r="I2216" t="s">
        <v>8433</v>
      </c>
      <c r="J2216" t="s">
        <v>12215</v>
      </c>
      <c r="K2216" t="s">
        <v>8313</v>
      </c>
      <c r="L2216" t="s">
        <v>8315</v>
      </c>
      <c r="M2216" t="s">
        <v>6236</v>
      </c>
      <c r="N2216" t="s">
        <v>430</v>
      </c>
    </row>
    <row r="2217" spans="1:14" x14ac:dyDescent="0.25">
      <c r="A2217">
        <v>271055726</v>
      </c>
      <c r="B2217" t="s">
        <v>7914</v>
      </c>
      <c r="C2217" t="s">
        <v>7915</v>
      </c>
      <c r="D2217">
        <v>27101001</v>
      </c>
      <c r="E2217">
        <v>1200200062567</v>
      </c>
      <c r="F2217" t="s">
        <v>8214</v>
      </c>
      <c r="G2217">
        <v>0</v>
      </c>
      <c r="H2217" t="s">
        <v>12216</v>
      </c>
      <c r="I2217" t="s">
        <v>12217</v>
      </c>
      <c r="J2217" t="s">
        <v>12218</v>
      </c>
      <c r="K2217" t="s">
        <v>8313</v>
      </c>
      <c r="L2217" t="s">
        <v>8315</v>
      </c>
      <c r="M2217" t="s">
        <v>7916</v>
      </c>
      <c r="N2217" t="s">
        <v>414</v>
      </c>
    </row>
    <row r="2218" spans="1:14" x14ac:dyDescent="0.25">
      <c r="A2218">
        <v>272001963</v>
      </c>
      <c r="B2218" t="s">
        <v>3676</v>
      </c>
      <c r="C2218" t="s">
        <v>3677</v>
      </c>
      <c r="D2218">
        <v>27201001</v>
      </c>
      <c r="E2218">
        <v>1020202361200</v>
      </c>
      <c r="F2218" t="s">
        <v>8214</v>
      </c>
      <c r="G2218">
        <v>0</v>
      </c>
      <c r="H2218" t="s">
        <v>12219</v>
      </c>
      <c r="I2218" t="s">
        <v>10292</v>
      </c>
      <c r="J2218" t="s">
        <v>12220</v>
      </c>
      <c r="K2218" t="s">
        <v>8313</v>
      </c>
      <c r="L2218" t="s">
        <v>8315</v>
      </c>
      <c r="M2218" t="s">
        <v>3678</v>
      </c>
      <c r="N2218" t="s">
        <v>321</v>
      </c>
    </row>
    <row r="2219" spans="1:14" x14ac:dyDescent="0.25">
      <c r="A2219">
        <v>272002445</v>
      </c>
      <c r="B2219" t="s">
        <v>3658</v>
      </c>
      <c r="C2219" t="s">
        <v>3659</v>
      </c>
      <c r="D2219">
        <v>27201001</v>
      </c>
      <c r="E2219">
        <v>1020202359935</v>
      </c>
      <c r="F2219" t="s">
        <v>8214</v>
      </c>
      <c r="G2219">
        <v>0</v>
      </c>
      <c r="H2219" t="s">
        <v>12221</v>
      </c>
      <c r="I2219" t="s">
        <v>9536</v>
      </c>
      <c r="J2219" t="s">
        <v>12222</v>
      </c>
      <c r="K2219" t="s">
        <v>8313</v>
      </c>
      <c r="L2219" t="s">
        <v>8315</v>
      </c>
      <c r="M2219" t="s">
        <v>3660</v>
      </c>
      <c r="N2219" t="s">
        <v>321</v>
      </c>
    </row>
    <row r="2220" spans="1:14" x14ac:dyDescent="0.25">
      <c r="A2220">
        <v>272002452</v>
      </c>
      <c r="B2220" t="s">
        <v>3667</v>
      </c>
      <c r="C2220" t="s">
        <v>3668</v>
      </c>
      <c r="D2220">
        <v>27201001</v>
      </c>
      <c r="E2220">
        <v>1020202362630</v>
      </c>
      <c r="F2220" t="s">
        <v>8214</v>
      </c>
      <c r="G2220">
        <v>0</v>
      </c>
      <c r="H2220" t="s">
        <v>12223</v>
      </c>
      <c r="I2220" t="s">
        <v>10298</v>
      </c>
      <c r="J2220" t="s">
        <v>12224</v>
      </c>
      <c r="K2220" t="s">
        <v>8313</v>
      </c>
      <c r="L2220" t="s">
        <v>8315</v>
      </c>
      <c r="M2220" t="s">
        <v>3669</v>
      </c>
      <c r="N2220" t="s">
        <v>321</v>
      </c>
    </row>
    <row r="2221" spans="1:14" x14ac:dyDescent="0.25">
      <c r="A2221">
        <v>272002477</v>
      </c>
      <c r="B2221" t="s">
        <v>3661</v>
      </c>
      <c r="C2221" t="s">
        <v>3662</v>
      </c>
      <c r="D2221">
        <v>27201001</v>
      </c>
      <c r="E2221">
        <v>1020202362608</v>
      </c>
      <c r="F2221" t="s">
        <v>8214</v>
      </c>
      <c r="G2221">
        <v>0</v>
      </c>
      <c r="H2221" t="s">
        <v>12225</v>
      </c>
      <c r="I2221" t="s">
        <v>12168</v>
      </c>
      <c r="J2221" t="s">
        <v>12226</v>
      </c>
      <c r="K2221" t="s">
        <v>8313</v>
      </c>
      <c r="L2221" t="s">
        <v>8315</v>
      </c>
      <c r="M2221" t="s">
        <v>3663</v>
      </c>
      <c r="N2221" t="s">
        <v>321</v>
      </c>
    </row>
    <row r="2222" spans="1:14" x14ac:dyDescent="0.25">
      <c r="A2222">
        <v>272002484</v>
      </c>
      <c r="B2222" t="s">
        <v>3655</v>
      </c>
      <c r="C2222" t="s">
        <v>3656</v>
      </c>
      <c r="D2222">
        <v>27201001</v>
      </c>
      <c r="E2222">
        <v>1020202362333</v>
      </c>
      <c r="F2222" t="s">
        <v>8214</v>
      </c>
      <c r="G2222">
        <v>0</v>
      </c>
      <c r="H2222" t="s">
        <v>12227</v>
      </c>
      <c r="I2222" t="s">
        <v>10651</v>
      </c>
      <c r="J2222" t="s">
        <v>12228</v>
      </c>
      <c r="K2222" t="s">
        <v>8313</v>
      </c>
      <c r="L2222" t="s">
        <v>8315</v>
      </c>
      <c r="M2222" t="s">
        <v>3657</v>
      </c>
      <c r="N2222" t="s">
        <v>321</v>
      </c>
    </row>
    <row r="2223" spans="1:14" x14ac:dyDescent="0.25">
      <c r="A2223">
        <v>272003720</v>
      </c>
      <c r="B2223" t="s">
        <v>3664</v>
      </c>
      <c r="C2223" t="s">
        <v>3665</v>
      </c>
      <c r="D2223">
        <v>27201001</v>
      </c>
      <c r="E2223">
        <v>1020202362344</v>
      </c>
      <c r="F2223" t="s">
        <v>8214</v>
      </c>
      <c r="G2223">
        <v>0</v>
      </c>
      <c r="H2223" t="s">
        <v>12229</v>
      </c>
      <c r="I2223" t="s">
        <v>12230</v>
      </c>
      <c r="J2223" t="s">
        <v>12231</v>
      </c>
      <c r="K2223" t="s">
        <v>8313</v>
      </c>
      <c r="L2223" t="s">
        <v>8315</v>
      </c>
      <c r="M2223" t="s">
        <v>3666</v>
      </c>
      <c r="N2223" t="s">
        <v>321</v>
      </c>
    </row>
    <row r="2224" spans="1:14" x14ac:dyDescent="0.25">
      <c r="A2224">
        <v>272004322</v>
      </c>
      <c r="B2224" t="s">
        <v>3670</v>
      </c>
      <c r="C2224" t="s">
        <v>3671</v>
      </c>
      <c r="D2224">
        <v>27201001</v>
      </c>
      <c r="E2224">
        <v>1020202362641</v>
      </c>
      <c r="F2224" t="s">
        <v>8214</v>
      </c>
      <c r="G2224">
        <v>0</v>
      </c>
      <c r="H2224" t="s">
        <v>12232</v>
      </c>
      <c r="I2224" t="s">
        <v>12233</v>
      </c>
      <c r="J2224" t="s">
        <v>12234</v>
      </c>
      <c r="K2224" t="s">
        <v>8313</v>
      </c>
      <c r="L2224" t="s">
        <v>8315</v>
      </c>
      <c r="M2224" t="s">
        <v>3672</v>
      </c>
      <c r="N2224" t="s">
        <v>321</v>
      </c>
    </row>
    <row r="2225" spans="1:14" x14ac:dyDescent="0.25">
      <c r="A2225">
        <v>272004570</v>
      </c>
      <c r="B2225" t="s">
        <v>4332</v>
      </c>
      <c r="C2225" t="s">
        <v>4333</v>
      </c>
      <c r="D2225">
        <v>27201001</v>
      </c>
      <c r="E2225">
        <v>1020202360023</v>
      </c>
      <c r="F2225" t="s">
        <v>8214</v>
      </c>
      <c r="G2225">
        <v>0</v>
      </c>
      <c r="H2225" t="s">
        <v>12235</v>
      </c>
      <c r="I2225" t="s">
        <v>8384</v>
      </c>
      <c r="J2225" t="s">
        <v>12236</v>
      </c>
      <c r="K2225" t="s">
        <v>8313</v>
      </c>
      <c r="L2225" t="s">
        <v>8315</v>
      </c>
      <c r="M2225" t="s">
        <v>4334</v>
      </c>
      <c r="N2225" t="s">
        <v>414</v>
      </c>
    </row>
    <row r="2226" spans="1:14" x14ac:dyDescent="0.25">
      <c r="A2226">
        <v>272006859</v>
      </c>
      <c r="B2226" t="s">
        <v>3673</v>
      </c>
      <c r="C2226" t="s">
        <v>3674</v>
      </c>
      <c r="D2226">
        <v>27201001</v>
      </c>
      <c r="E2226">
        <v>1020202362322</v>
      </c>
      <c r="F2226" t="s">
        <v>8214</v>
      </c>
      <c r="G2226">
        <v>0</v>
      </c>
      <c r="H2226" t="s">
        <v>12237</v>
      </c>
      <c r="I2226" t="s">
        <v>12168</v>
      </c>
      <c r="J2226" t="s">
        <v>12238</v>
      </c>
      <c r="K2226" t="s">
        <v>8313</v>
      </c>
      <c r="L2226" t="s">
        <v>8315</v>
      </c>
      <c r="M2226" t="s">
        <v>3675</v>
      </c>
      <c r="N2226" t="s">
        <v>321</v>
      </c>
    </row>
    <row r="2227" spans="1:14" x14ac:dyDescent="0.25">
      <c r="A2227">
        <v>272006915</v>
      </c>
      <c r="B2227" t="s">
        <v>4335</v>
      </c>
      <c r="C2227" t="s">
        <v>4336</v>
      </c>
      <c r="D2227">
        <v>27201001</v>
      </c>
      <c r="E2227">
        <v>1020202362620</v>
      </c>
      <c r="F2227" t="s">
        <v>8214</v>
      </c>
      <c r="G2227">
        <v>0</v>
      </c>
      <c r="H2227" t="s">
        <v>12239</v>
      </c>
      <c r="I2227" t="s">
        <v>8384</v>
      </c>
      <c r="J2227" t="s">
        <v>12240</v>
      </c>
      <c r="K2227" t="s">
        <v>8313</v>
      </c>
      <c r="L2227" t="s">
        <v>8315</v>
      </c>
      <c r="M2227" t="s">
        <v>4337</v>
      </c>
      <c r="N2227" t="s">
        <v>414</v>
      </c>
    </row>
    <row r="2228" spans="1:14" x14ac:dyDescent="0.25">
      <c r="A2228">
        <v>272007108</v>
      </c>
      <c r="B2228" t="s">
        <v>4338</v>
      </c>
      <c r="C2228" t="s">
        <v>4339</v>
      </c>
      <c r="D2228">
        <v>27201001</v>
      </c>
      <c r="E2228">
        <v>1020202362564</v>
      </c>
      <c r="F2228" t="s">
        <v>8214</v>
      </c>
      <c r="G2228">
        <v>0</v>
      </c>
      <c r="H2228" t="s">
        <v>12241</v>
      </c>
      <c r="I2228" t="s">
        <v>8384</v>
      </c>
      <c r="J2228" t="s">
        <v>12242</v>
      </c>
      <c r="K2228" t="s">
        <v>8313</v>
      </c>
      <c r="L2228" t="s">
        <v>8315</v>
      </c>
      <c r="M2228" t="s">
        <v>4340</v>
      </c>
      <c r="N2228" t="s">
        <v>414</v>
      </c>
    </row>
    <row r="2229" spans="1:14" x14ac:dyDescent="0.25">
      <c r="A2229">
        <v>272008800</v>
      </c>
      <c r="B2229" t="s">
        <v>4563</v>
      </c>
      <c r="C2229" t="s">
        <v>4564</v>
      </c>
      <c r="D2229">
        <v>27201001</v>
      </c>
      <c r="E2229">
        <v>1020202362498</v>
      </c>
      <c r="F2229" t="s">
        <v>8214</v>
      </c>
      <c r="G2229">
        <v>0</v>
      </c>
      <c r="H2229" t="s">
        <v>12243</v>
      </c>
      <c r="I2229" t="s">
        <v>10137</v>
      </c>
      <c r="J2229" t="s">
        <v>12244</v>
      </c>
      <c r="K2229" t="s">
        <v>8313</v>
      </c>
      <c r="L2229" t="s">
        <v>8315</v>
      </c>
      <c r="M2229" t="s">
        <v>4565</v>
      </c>
      <c r="N2229" t="s">
        <v>414</v>
      </c>
    </row>
    <row r="2230" spans="1:14" x14ac:dyDescent="0.25">
      <c r="A2230">
        <v>272008817</v>
      </c>
      <c r="B2230" t="s">
        <v>4364</v>
      </c>
      <c r="C2230" t="s">
        <v>4365</v>
      </c>
      <c r="D2230">
        <v>27201001</v>
      </c>
      <c r="E2230">
        <v>1020202362432</v>
      </c>
      <c r="F2230" t="s">
        <v>8214</v>
      </c>
      <c r="G2230">
        <v>0</v>
      </c>
      <c r="H2230" t="s">
        <v>12245</v>
      </c>
      <c r="I2230" t="s">
        <v>8384</v>
      </c>
      <c r="J2230" t="s">
        <v>12246</v>
      </c>
      <c r="K2230" t="s">
        <v>8313</v>
      </c>
      <c r="L2230" t="s">
        <v>8315</v>
      </c>
      <c r="M2230" t="s">
        <v>4366</v>
      </c>
      <c r="N2230" t="s">
        <v>549</v>
      </c>
    </row>
    <row r="2231" spans="1:14" x14ac:dyDescent="0.25">
      <c r="A2231">
        <v>272008937</v>
      </c>
      <c r="B2231" t="s">
        <v>4772</v>
      </c>
      <c r="C2231" t="s">
        <v>4773</v>
      </c>
      <c r="D2231">
        <v>27201001</v>
      </c>
      <c r="E2231">
        <v>1020202361915</v>
      </c>
      <c r="F2231" t="s">
        <v>8214</v>
      </c>
      <c r="G2231">
        <v>0</v>
      </c>
      <c r="H2231" t="s">
        <v>12247</v>
      </c>
      <c r="I2231" t="s">
        <v>8384</v>
      </c>
      <c r="J2231" t="s">
        <v>11793</v>
      </c>
      <c r="K2231" t="s">
        <v>8313</v>
      </c>
      <c r="L2231" t="s">
        <v>8315</v>
      </c>
      <c r="M2231" t="s">
        <v>4774</v>
      </c>
      <c r="N2231" t="s">
        <v>414</v>
      </c>
    </row>
    <row r="2232" spans="1:14" x14ac:dyDescent="0.25">
      <c r="A2232">
        <v>272008990</v>
      </c>
      <c r="B2232" t="s">
        <v>4778</v>
      </c>
      <c r="C2232" t="s">
        <v>4779</v>
      </c>
      <c r="D2232">
        <v>27201001</v>
      </c>
      <c r="E2232">
        <v>1020202362278</v>
      </c>
      <c r="F2232" t="s">
        <v>8214</v>
      </c>
      <c r="G2232">
        <v>0</v>
      </c>
      <c r="H2232" t="s">
        <v>12248</v>
      </c>
      <c r="I2232" t="s">
        <v>12249</v>
      </c>
      <c r="J2232" t="s">
        <v>12250</v>
      </c>
      <c r="K2232" t="s">
        <v>8313</v>
      </c>
      <c r="L2232" t="s">
        <v>8315</v>
      </c>
      <c r="M2232" t="s">
        <v>4780</v>
      </c>
      <c r="N2232" t="s">
        <v>321</v>
      </c>
    </row>
    <row r="2233" spans="1:14" x14ac:dyDescent="0.25">
      <c r="A2233">
        <v>272009088</v>
      </c>
      <c r="B2233" t="s">
        <v>4113</v>
      </c>
      <c r="C2233" t="s">
        <v>4114</v>
      </c>
      <c r="D2233">
        <v>27201001</v>
      </c>
      <c r="E2233">
        <v>1020202361959</v>
      </c>
      <c r="F2233" t="s">
        <v>8214</v>
      </c>
      <c r="G2233">
        <v>0</v>
      </c>
      <c r="H2233" t="s">
        <v>12251</v>
      </c>
      <c r="I2233" t="s">
        <v>8499</v>
      </c>
      <c r="J2233" t="s">
        <v>12252</v>
      </c>
      <c r="K2233" t="s">
        <v>8313</v>
      </c>
      <c r="L2233" t="s">
        <v>8315</v>
      </c>
      <c r="M2233" t="s">
        <v>4115</v>
      </c>
      <c r="N2233" t="s">
        <v>549</v>
      </c>
    </row>
    <row r="2234" spans="1:14" x14ac:dyDescent="0.25">
      <c r="A2234">
        <v>272009105</v>
      </c>
      <c r="B2234" t="s">
        <v>4560</v>
      </c>
      <c r="C2234" t="s">
        <v>4561</v>
      </c>
      <c r="D2234">
        <v>27201001</v>
      </c>
      <c r="E2234">
        <v>1020202361904</v>
      </c>
      <c r="F2234" t="s">
        <v>8214</v>
      </c>
      <c r="G2234">
        <v>0</v>
      </c>
      <c r="H2234" t="s">
        <v>12253</v>
      </c>
      <c r="I2234" t="s">
        <v>8963</v>
      </c>
      <c r="J2234" t="s">
        <v>12252</v>
      </c>
      <c r="K2234" t="s">
        <v>8313</v>
      </c>
      <c r="L2234" t="s">
        <v>8315</v>
      </c>
      <c r="M2234" t="s">
        <v>4562</v>
      </c>
      <c r="N2234" t="s">
        <v>921</v>
      </c>
    </row>
    <row r="2235" spans="1:14" x14ac:dyDescent="0.25">
      <c r="A2235">
        <v>272009112</v>
      </c>
      <c r="B2235" t="s">
        <v>4341</v>
      </c>
      <c r="C2235" t="s">
        <v>4342</v>
      </c>
      <c r="D2235">
        <v>27201001</v>
      </c>
      <c r="E2235">
        <v>1020202361882</v>
      </c>
      <c r="F2235" t="s">
        <v>8214</v>
      </c>
      <c r="G2235">
        <v>0</v>
      </c>
      <c r="H2235" t="s">
        <v>12254</v>
      </c>
      <c r="I2235" t="s">
        <v>8428</v>
      </c>
      <c r="J2235" t="s">
        <v>12252</v>
      </c>
      <c r="K2235" t="s">
        <v>8313</v>
      </c>
      <c r="L2235" t="s">
        <v>8315</v>
      </c>
      <c r="M2235" t="s">
        <v>4343</v>
      </c>
      <c r="N2235" t="s">
        <v>414</v>
      </c>
    </row>
    <row r="2236" spans="1:14" x14ac:dyDescent="0.25">
      <c r="A2236">
        <v>272009183</v>
      </c>
      <c r="B2236" t="s">
        <v>4775</v>
      </c>
      <c r="C2236" t="s">
        <v>4776</v>
      </c>
      <c r="D2236">
        <v>27201001</v>
      </c>
      <c r="E2236">
        <v>1020202361893</v>
      </c>
      <c r="F2236" t="s">
        <v>8214</v>
      </c>
      <c r="G2236">
        <v>0</v>
      </c>
      <c r="H2236" t="s">
        <v>12255</v>
      </c>
      <c r="I2236" t="s">
        <v>8384</v>
      </c>
      <c r="J2236" t="s">
        <v>12252</v>
      </c>
      <c r="K2236" t="s">
        <v>8313</v>
      </c>
      <c r="L2236" t="s">
        <v>8315</v>
      </c>
      <c r="M2236" t="s">
        <v>4777</v>
      </c>
      <c r="N2236" t="s">
        <v>414</v>
      </c>
    </row>
    <row r="2237" spans="1:14" x14ac:dyDescent="0.25">
      <c r="A2237">
        <v>272009190</v>
      </c>
      <c r="B2237" t="s">
        <v>4510</v>
      </c>
      <c r="C2237" t="s">
        <v>4511</v>
      </c>
      <c r="D2237">
        <v>27201001</v>
      </c>
      <c r="E2237">
        <v>1020202362443</v>
      </c>
      <c r="F2237" t="s">
        <v>8214</v>
      </c>
      <c r="G2237">
        <v>0</v>
      </c>
      <c r="H2237" t="s">
        <v>12256</v>
      </c>
      <c r="I2237" t="s">
        <v>8384</v>
      </c>
      <c r="J2237" t="s">
        <v>12257</v>
      </c>
      <c r="K2237" t="s">
        <v>8313</v>
      </c>
      <c r="L2237" t="s">
        <v>8315</v>
      </c>
      <c r="M2237" t="s">
        <v>4512</v>
      </c>
      <c r="N2237" t="s">
        <v>414</v>
      </c>
    </row>
    <row r="2238" spans="1:14" x14ac:dyDescent="0.25">
      <c r="A2238">
        <v>272010774</v>
      </c>
      <c r="B2238" t="s">
        <v>4742</v>
      </c>
      <c r="C2238" t="s">
        <v>4743</v>
      </c>
      <c r="D2238">
        <v>27201001</v>
      </c>
      <c r="E2238">
        <v>1020202362091</v>
      </c>
      <c r="F2238" t="s">
        <v>8214</v>
      </c>
      <c r="G2238">
        <v>0</v>
      </c>
      <c r="H2238" t="s">
        <v>12258</v>
      </c>
      <c r="I2238" t="s">
        <v>8336</v>
      </c>
      <c r="J2238" t="s">
        <v>12259</v>
      </c>
      <c r="K2238" t="s">
        <v>8313</v>
      </c>
      <c r="L2238" t="s">
        <v>8315</v>
      </c>
      <c r="M2238" t="s">
        <v>4744</v>
      </c>
      <c r="N2238" t="s">
        <v>321</v>
      </c>
    </row>
    <row r="2239" spans="1:14" x14ac:dyDescent="0.25">
      <c r="A2239">
        <v>272020420</v>
      </c>
      <c r="B2239" t="s">
        <v>4119</v>
      </c>
      <c r="C2239" t="s">
        <v>4120</v>
      </c>
      <c r="D2239">
        <v>27201001</v>
      </c>
      <c r="E2239">
        <v>1110280062716</v>
      </c>
      <c r="F2239" t="s">
        <v>8214</v>
      </c>
      <c r="G2239">
        <v>1</v>
      </c>
      <c r="H2239" t="s">
        <v>12260</v>
      </c>
      <c r="I2239" t="s">
        <v>8602</v>
      </c>
      <c r="J2239" t="s">
        <v>12261</v>
      </c>
      <c r="K2239" t="s">
        <v>8313</v>
      </c>
      <c r="L2239" t="s">
        <v>8315</v>
      </c>
      <c r="M2239" t="s">
        <v>4121</v>
      </c>
      <c r="N2239" t="s">
        <v>414</v>
      </c>
    </row>
    <row r="2240" spans="1:14" x14ac:dyDescent="0.25">
      <c r="A2240">
        <v>272903986</v>
      </c>
      <c r="B2240" t="s">
        <v>4088</v>
      </c>
      <c r="C2240" t="s">
        <v>4089</v>
      </c>
      <c r="D2240">
        <v>27201001</v>
      </c>
      <c r="E2240">
        <v>1160280091795</v>
      </c>
      <c r="F2240" t="s">
        <v>8214</v>
      </c>
      <c r="G2240">
        <v>0</v>
      </c>
      <c r="H2240" t="s">
        <v>12262</v>
      </c>
      <c r="I2240" t="s">
        <v>9229</v>
      </c>
      <c r="J2240" t="s">
        <v>12263</v>
      </c>
      <c r="K2240" t="s">
        <v>8313</v>
      </c>
      <c r="L2240" t="s">
        <v>8315</v>
      </c>
      <c r="M2240" t="s">
        <v>4090</v>
      </c>
      <c r="N2240" t="s">
        <v>549</v>
      </c>
    </row>
    <row r="2241" spans="1:14" x14ac:dyDescent="0.25">
      <c r="A2241">
        <v>272906497</v>
      </c>
      <c r="B2241" t="s">
        <v>3679</v>
      </c>
      <c r="C2241" t="s">
        <v>3680</v>
      </c>
      <c r="D2241">
        <v>27201001</v>
      </c>
      <c r="E2241">
        <v>1170280029688</v>
      </c>
      <c r="F2241" t="s">
        <v>8214</v>
      </c>
      <c r="G2241">
        <v>0</v>
      </c>
      <c r="H2241" t="s">
        <v>12264</v>
      </c>
      <c r="I2241" t="s">
        <v>10298</v>
      </c>
      <c r="J2241" t="s">
        <v>12265</v>
      </c>
      <c r="K2241" t="s">
        <v>8313</v>
      </c>
      <c r="L2241" t="s">
        <v>8315</v>
      </c>
      <c r="M2241" t="s">
        <v>3681</v>
      </c>
      <c r="N2241" t="s">
        <v>321</v>
      </c>
    </row>
    <row r="2242" spans="1:14" x14ac:dyDescent="0.25">
      <c r="A2242">
        <v>272913254</v>
      </c>
      <c r="B2242" t="s">
        <v>4146</v>
      </c>
      <c r="C2242" t="s">
        <v>4147</v>
      </c>
      <c r="D2242">
        <v>27201001</v>
      </c>
      <c r="E2242">
        <v>1190280034328</v>
      </c>
      <c r="F2242" t="s">
        <v>8214</v>
      </c>
      <c r="G2242">
        <v>0</v>
      </c>
      <c r="H2242" t="s">
        <v>12266</v>
      </c>
      <c r="I2242" t="s">
        <v>9486</v>
      </c>
      <c r="J2242" t="s">
        <v>12267</v>
      </c>
      <c r="K2242" t="s">
        <v>8313</v>
      </c>
      <c r="L2242" t="s">
        <v>8315</v>
      </c>
      <c r="M2242" t="s">
        <v>4148</v>
      </c>
      <c r="N2242" t="s">
        <v>321</v>
      </c>
    </row>
    <row r="2243" spans="1:14" x14ac:dyDescent="0.25">
      <c r="A2243">
        <v>272914593</v>
      </c>
      <c r="B2243" t="s">
        <v>4116</v>
      </c>
      <c r="C2243" t="s">
        <v>4117</v>
      </c>
      <c r="D2243">
        <v>27201001</v>
      </c>
      <c r="E2243">
        <v>1190280071277</v>
      </c>
      <c r="F2243" t="s">
        <v>8214</v>
      </c>
      <c r="G2243">
        <v>0</v>
      </c>
      <c r="H2243" t="s">
        <v>12268</v>
      </c>
      <c r="I2243" t="s">
        <v>12269</v>
      </c>
      <c r="J2243" t="s">
        <v>12270</v>
      </c>
      <c r="K2243" t="s">
        <v>8313</v>
      </c>
      <c r="L2243" t="s">
        <v>8315</v>
      </c>
      <c r="M2243" t="s">
        <v>4118</v>
      </c>
      <c r="N2243" t="s">
        <v>414</v>
      </c>
    </row>
    <row r="2244" spans="1:14" x14ac:dyDescent="0.25">
      <c r="A2244">
        <v>272916600</v>
      </c>
      <c r="B2244" t="s">
        <v>3797</v>
      </c>
      <c r="C2244" t="s">
        <v>3798</v>
      </c>
      <c r="D2244">
        <v>27201001</v>
      </c>
      <c r="E2244">
        <v>1200200041645</v>
      </c>
      <c r="F2244" t="s">
        <v>8214</v>
      </c>
      <c r="G2244">
        <v>0</v>
      </c>
      <c r="H2244" t="s">
        <v>12271</v>
      </c>
      <c r="I2244" t="s">
        <v>12272</v>
      </c>
      <c r="J2244" t="s">
        <v>12273</v>
      </c>
      <c r="K2244" t="s">
        <v>8313</v>
      </c>
      <c r="L2244" t="s">
        <v>8315</v>
      </c>
      <c r="M2244" t="s">
        <v>3799</v>
      </c>
      <c r="N2244" t="s">
        <v>414</v>
      </c>
    </row>
    <row r="2245" spans="1:14" x14ac:dyDescent="0.25">
      <c r="A2245">
        <v>272916657</v>
      </c>
      <c r="B2245" t="s">
        <v>3823</v>
      </c>
      <c r="C2245" t="s">
        <v>3824</v>
      </c>
      <c r="D2245">
        <v>27201001</v>
      </c>
      <c r="E2245">
        <v>1200200042998</v>
      </c>
      <c r="F2245" t="s">
        <v>8214</v>
      </c>
      <c r="G2245">
        <v>0</v>
      </c>
      <c r="H2245" t="s">
        <v>12274</v>
      </c>
      <c r="I2245" t="s">
        <v>12275</v>
      </c>
      <c r="J2245" t="s">
        <v>12276</v>
      </c>
      <c r="K2245" t="s">
        <v>8313</v>
      </c>
      <c r="L2245" t="s">
        <v>8315</v>
      </c>
      <c r="M2245" t="s">
        <v>3825</v>
      </c>
      <c r="N2245" t="s">
        <v>414</v>
      </c>
    </row>
    <row r="2246" spans="1:14" x14ac:dyDescent="0.25">
      <c r="A2246">
        <v>273011298</v>
      </c>
      <c r="B2246" t="s">
        <v>3732</v>
      </c>
      <c r="C2246" t="s">
        <v>3733</v>
      </c>
      <c r="D2246">
        <v>27301001</v>
      </c>
      <c r="E2246">
        <v>1020202397522</v>
      </c>
      <c r="F2246" t="s">
        <v>8214</v>
      </c>
      <c r="G2246">
        <v>0</v>
      </c>
      <c r="H2246" t="s">
        <v>12277</v>
      </c>
      <c r="I2246" t="s">
        <v>8401</v>
      </c>
      <c r="J2246" t="s">
        <v>12278</v>
      </c>
      <c r="K2246" t="s">
        <v>8313</v>
      </c>
      <c r="L2246" t="s">
        <v>8315</v>
      </c>
      <c r="M2246" t="s">
        <v>12279</v>
      </c>
      <c r="N2246" t="s">
        <v>325</v>
      </c>
    </row>
    <row r="2247" spans="1:14" x14ac:dyDescent="0.25">
      <c r="A2247">
        <v>273011330</v>
      </c>
      <c r="B2247" t="s">
        <v>3726</v>
      </c>
      <c r="C2247" t="s">
        <v>3727</v>
      </c>
      <c r="D2247">
        <v>27301001</v>
      </c>
      <c r="E2247">
        <v>1020202396796</v>
      </c>
      <c r="F2247" t="s">
        <v>8214</v>
      </c>
      <c r="G2247">
        <v>0</v>
      </c>
      <c r="H2247" t="s">
        <v>12280</v>
      </c>
      <c r="I2247" t="s">
        <v>9308</v>
      </c>
      <c r="J2247" t="s">
        <v>12281</v>
      </c>
      <c r="K2247" t="s">
        <v>8313</v>
      </c>
      <c r="L2247" t="s">
        <v>8315</v>
      </c>
      <c r="M2247" t="s">
        <v>3728</v>
      </c>
      <c r="N2247" t="s">
        <v>321</v>
      </c>
    </row>
    <row r="2248" spans="1:14" x14ac:dyDescent="0.25">
      <c r="A2248">
        <v>273011770</v>
      </c>
      <c r="B2248" t="s">
        <v>3734</v>
      </c>
      <c r="C2248" t="s">
        <v>3735</v>
      </c>
      <c r="D2248">
        <v>27301001</v>
      </c>
      <c r="E2248">
        <v>1020202396895</v>
      </c>
      <c r="F2248" t="s">
        <v>8214</v>
      </c>
      <c r="G2248">
        <v>0</v>
      </c>
      <c r="H2248" t="s">
        <v>12282</v>
      </c>
      <c r="I2248" t="s">
        <v>9471</v>
      </c>
      <c r="J2248" t="s">
        <v>12283</v>
      </c>
      <c r="K2248" t="s">
        <v>8313</v>
      </c>
      <c r="L2248" t="s">
        <v>8315</v>
      </c>
      <c r="M2248" t="s">
        <v>3736</v>
      </c>
      <c r="N2248" t="s">
        <v>321</v>
      </c>
    </row>
    <row r="2249" spans="1:14" x14ac:dyDescent="0.25">
      <c r="A2249">
        <v>273012157</v>
      </c>
      <c r="B2249" t="s">
        <v>3737</v>
      </c>
      <c r="C2249" t="s">
        <v>3738</v>
      </c>
      <c r="D2249">
        <v>27301001</v>
      </c>
      <c r="E2249">
        <v>1020202396774</v>
      </c>
      <c r="F2249" t="s">
        <v>8214</v>
      </c>
      <c r="G2249">
        <v>0</v>
      </c>
      <c r="H2249" t="s">
        <v>12284</v>
      </c>
      <c r="I2249" t="s">
        <v>12285</v>
      </c>
      <c r="J2249" t="s">
        <v>12286</v>
      </c>
      <c r="K2249" t="s">
        <v>8313</v>
      </c>
      <c r="L2249" t="s">
        <v>8315</v>
      </c>
      <c r="M2249" t="s">
        <v>3739</v>
      </c>
      <c r="N2249" t="s">
        <v>566</v>
      </c>
    </row>
    <row r="2250" spans="1:14" x14ac:dyDescent="0.25">
      <c r="A2250">
        <v>273012171</v>
      </c>
      <c r="B2250" t="s">
        <v>7952</v>
      </c>
      <c r="C2250" t="s">
        <v>7953</v>
      </c>
      <c r="D2250">
        <v>27301001</v>
      </c>
      <c r="E2250">
        <v>1020202386357</v>
      </c>
      <c r="F2250" t="s">
        <v>8214</v>
      </c>
      <c r="G2250">
        <v>0</v>
      </c>
      <c r="H2250" t="s">
        <v>12287</v>
      </c>
      <c r="I2250" t="s">
        <v>10198</v>
      </c>
      <c r="J2250" t="s">
        <v>12288</v>
      </c>
      <c r="K2250" t="s">
        <v>8313</v>
      </c>
      <c r="L2250" t="s">
        <v>8315</v>
      </c>
      <c r="M2250" t="s">
        <v>7954</v>
      </c>
      <c r="N2250" t="s">
        <v>325</v>
      </c>
    </row>
    <row r="2251" spans="1:14" x14ac:dyDescent="0.25">
      <c r="A2251">
        <v>273013552</v>
      </c>
      <c r="B2251" t="s">
        <v>8123</v>
      </c>
      <c r="C2251" t="s">
        <v>8124</v>
      </c>
      <c r="D2251">
        <v>27301001</v>
      </c>
      <c r="E2251">
        <v>1020202386203</v>
      </c>
      <c r="F2251" t="s">
        <v>8214</v>
      </c>
      <c r="G2251">
        <v>0</v>
      </c>
      <c r="H2251" t="s">
        <v>12289</v>
      </c>
      <c r="I2251" t="s">
        <v>9771</v>
      </c>
      <c r="J2251" t="s">
        <v>12290</v>
      </c>
      <c r="K2251" t="s">
        <v>8313</v>
      </c>
      <c r="L2251" t="s">
        <v>8315</v>
      </c>
      <c r="M2251" t="s">
        <v>8125</v>
      </c>
      <c r="N2251" t="s">
        <v>321</v>
      </c>
    </row>
    <row r="2252" spans="1:14" x14ac:dyDescent="0.25">
      <c r="A2252">
        <v>273013577</v>
      </c>
      <c r="B2252" t="s">
        <v>4701</v>
      </c>
      <c r="C2252" t="s">
        <v>4702</v>
      </c>
      <c r="D2252">
        <v>27301001</v>
      </c>
      <c r="E2252">
        <v>1020202394222</v>
      </c>
      <c r="F2252" t="s">
        <v>8214</v>
      </c>
      <c r="G2252">
        <v>0</v>
      </c>
      <c r="H2252" t="s">
        <v>12291</v>
      </c>
      <c r="I2252" t="s">
        <v>11074</v>
      </c>
      <c r="J2252" t="s">
        <v>12292</v>
      </c>
      <c r="K2252" t="s">
        <v>8313</v>
      </c>
      <c r="L2252" t="s">
        <v>8315</v>
      </c>
      <c r="M2252" t="s">
        <v>4703</v>
      </c>
      <c r="N2252" t="s">
        <v>321</v>
      </c>
    </row>
    <row r="2253" spans="1:14" x14ac:dyDescent="0.25">
      <c r="A2253">
        <v>273014997</v>
      </c>
      <c r="B2253" t="s">
        <v>4673</v>
      </c>
      <c r="C2253" t="s">
        <v>4674</v>
      </c>
      <c r="D2253">
        <v>27301001</v>
      </c>
      <c r="E2253">
        <v>1020202394410</v>
      </c>
      <c r="F2253" t="s">
        <v>8214</v>
      </c>
      <c r="G2253">
        <v>0</v>
      </c>
      <c r="H2253" t="s">
        <v>12293</v>
      </c>
      <c r="I2253" t="s">
        <v>8673</v>
      </c>
      <c r="J2253" t="s">
        <v>12294</v>
      </c>
      <c r="K2253" t="s">
        <v>8313</v>
      </c>
      <c r="L2253" t="s">
        <v>8315</v>
      </c>
      <c r="M2253" t="s">
        <v>4675</v>
      </c>
      <c r="N2253" t="s">
        <v>321</v>
      </c>
    </row>
    <row r="2254" spans="1:14" x14ac:dyDescent="0.25">
      <c r="A2254">
        <v>273015165</v>
      </c>
      <c r="B2254" t="s">
        <v>3703</v>
      </c>
      <c r="C2254" t="s">
        <v>3704</v>
      </c>
      <c r="D2254">
        <v>27301001</v>
      </c>
      <c r="E2254">
        <v>1020202399062</v>
      </c>
      <c r="F2254" t="s">
        <v>8214</v>
      </c>
      <c r="G2254">
        <v>0</v>
      </c>
      <c r="H2254" t="s">
        <v>12295</v>
      </c>
      <c r="I2254" t="s">
        <v>12285</v>
      </c>
      <c r="J2254" t="s">
        <v>12296</v>
      </c>
      <c r="K2254" t="s">
        <v>8313</v>
      </c>
      <c r="L2254" t="s">
        <v>8315</v>
      </c>
      <c r="M2254" t="s">
        <v>3705</v>
      </c>
      <c r="N2254" t="s">
        <v>321</v>
      </c>
    </row>
    <row r="2255" spans="1:14" x14ac:dyDescent="0.25">
      <c r="A2255">
        <v>273015736</v>
      </c>
      <c r="B2255" t="s">
        <v>3723</v>
      </c>
      <c r="C2255" t="s">
        <v>3724</v>
      </c>
      <c r="D2255">
        <v>27301001</v>
      </c>
      <c r="E2255">
        <v>1020202398820</v>
      </c>
      <c r="F2255" t="s">
        <v>8214</v>
      </c>
      <c r="G2255">
        <v>0</v>
      </c>
      <c r="H2255" t="s">
        <v>12297</v>
      </c>
      <c r="I2255" t="s">
        <v>9471</v>
      </c>
      <c r="J2255" t="s">
        <v>12298</v>
      </c>
      <c r="K2255" t="s">
        <v>8313</v>
      </c>
      <c r="L2255" t="s">
        <v>8315</v>
      </c>
      <c r="M2255" t="s">
        <v>3725</v>
      </c>
      <c r="N2255" t="s">
        <v>321</v>
      </c>
    </row>
    <row r="2256" spans="1:14" x14ac:dyDescent="0.25">
      <c r="A2256">
        <v>273016747</v>
      </c>
      <c r="B2256" t="s">
        <v>12299</v>
      </c>
      <c r="C2256" t="s">
        <v>12300</v>
      </c>
      <c r="D2256">
        <v>27301001</v>
      </c>
      <c r="E2256">
        <v>1020202397710</v>
      </c>
      <c r="F2256" t="s">
        <v>8214</v>
      </c>
      <c r="G2256">
        <v>0</v>
      </c>
      <c r="H2256" t="s">
        <v>12301</v>
      </c>
      <c r="I2256" t="s">
        <v>8362</v>
      </c>
      <c r="J2256" t="s">
        <v>12302</v>
      </c>
      <c r="K2256" t="s">
        <v>8313</v>
      </c>
      <c r="L2256" t="s">
        <v>8315</v>
      </c>
      <c r="M2256" t="s">
        <v>3688</v>
      </c>
      <c r="N2256" t="s">
        <v>657</v>
      </c>
    </row>
    <row r="2257" spans="1:14" x14ac:dyDescent="0.25">
      <c r="A2257">
        <v>273019240</v>
      </c>
      <c r="B2257" t="s">
        <v>4179</v>
      </c>
      <c r="C2257" t="s">
        <v>4180</v>
      </c>
      <c r="D2257">
        <v>27301001</v>
      </c>
      <c r="E2257">
        <v>1020202397192</v>
      </c>
      <c r="F2257" t="s">
        <v>8214</v>
      </c>
      <c r="G2257">
        <v>0</v>
      </c>
      <c r="H2257" t="s">
        <v>12303</v>
      </c>
      <c r="I2257" t="s">
        <v>12304</v>
      </c>
      <c r="J2257" t="s">
        <v>12305</v>
      </c>
      <c r="K2257" t="s">
        <v>8313</v>
      </c>
      <c r="L2257" t="s">
        <v>8315</v>
      </c>
      <c r="M2257" t="s">
        <v>4181</v>
      </c>
      <c r="N2257" t="s">
        <v>321</v>
      </c>
    </row>
    <row r="2258" spans="1:14" x14ac:dyDescent="0.25">
      <c r="A2258">
        <v>273019770</v>
      </c>
      <c r="B2258" t="s">
        <v>3740</v>
      </c>
      <c r="C2258" t="s">
        <v>3741</v>
      </c>
      <c r="D2258">
        <v>27301001</v>
      </c>
      <c r="E2258">
        <v>1030203723703</v>
      </c>
      <c r="F2258" t="s">
        <v>8214</v>
      </c>
      <c r="G2258">
        <v>0</v>
      </c>
      <c r="H2258" t="s">
        <v>12306</v>
      </c>
      <c r="I2258" t="s">
        <v>12285</v>
      </c>
      <c r="J2258" t="s">
        <v>12307</v>
      </c>
      <c r="K2258" t="s">
        <v>8313</v>
      </c>
      <c r="L2258" t="s">
        <v>8315</v>
      </c>
      <c r="M2258" t="s">
        <v>3742</v>
      </c>
      <c r="N2258" t="s">
        <v>321</v>
      </c>
    </row>
    <row r="2259" spans="1:14" x14ac:dyDescent="0.25">
      <c r="A2259">
        <v>273020616</v>
      </c>
      <c r="B2259" t="s">
        <v>4736</v>
      </c>
      <c r="C2259" t="s">
        <v>4737</v>
      </c>
      <c r="D2259">
        <v>27301001</v>
      </c>
      <c r="E2259">
        <v>1030203726068</v>
      </c>
      <c r="F2259" t="s">
        <v>8214</v>
      </c>
      <c r="G2259">
        <v>0</v>
      </c>
      <c r="H2259" t="s">
        <v>12308</v>
      </c>
      <c r="I2259" t="s">
        <v>11019</v>
      </c>
      <c r="J2259" t="s">
        <v>12309</v>
      </c>
      <c r="K2259" t="s">
        <v>8313</v>
      </c>
      <c r="L2259" t="s">
        <v>8315</v>
      </c>
      <c r="M2259" t="s">
        <v>4738</v>
      </c>
      <c r="N2259" t="s">
        <v>321</v>
      </c>
    </row>
    <row r="2260" spans="1:14" x14ac:dyDescent="0.25">
      <c r="A2260">
        <v>273020687</v>
      </c>
      <c r="B2260" t="s">
        <v>3689</v>
      </c>
      <c r="C2260" t="s">
        <v>3690</v>
      </c>
      <c r="D2260">
        <v>27301001</v>
      </c>
      <c r="E2260">
        <v>1030203723769</v>
      </c>
      <c r="F2260" t="s">
        <v>8214</v>
      </c>
      <c r="G2260">
        <v>0</v>
      </c>
      <c r="H2260" t="s">
        <v>12310</v>
      </c>
      <c r="I2260" t="s">
        <v>11086</v>
      </c>
      <c r="J2260" t="s">
        <v>12283</v>
      </c>
      <c r="K2260" t="s">
        <v>8313</v>
      </c>
      <c r="L2260" t="s">
        <v>8315</v>
      </c>
      <c r="M2260" t="s">
        <v>3691</v>
      </c>
      <c r="N2260" t="s">
        <v>321</v>
      </c>
    </row>
    <row r="2261" spans="1:14" x14ac:dyDescent="0.25">
      <c r="A2261">
        <v>273020704</v>
      </c>
      <c r="B2261" t="s">
        <v>3682</v>
      </c>
      <c r="C2261" t="s">
        <v>3683</v>
      </c>
      <c r="D2261">
        <v>27301001</v>
      </c>
      <c r="E2261">
        <v>1020202396400</v>
      </c>
      <c r="F2261" t="s">
        <v>8214</v>
      </c>
      <c r="G2261">
        <v>0</v>
      </c>
      <c r="H2261" t="s">
        <v>12311</v>
      </c>
      <c r="I2261" t="s">
        <v>12312</v>
      </c>
      <c r="J2261" t="s">
        <v>10777</v>
      </c>
      <c r="K2261" t="s">
        <v>8313</v>
      </c>
      <c r="L2261" t="s">
        <v>8315</v>
      </c>
      <c r="M2261" t="s">
        <v>3684</v>
      </c>
      <c r="N2261" t="s">
        <v>321</v>
      </c>
    </row>
    <row r="2262" spans="1:14" x14ac:dyDescent="0.25">
      <c r="A2262">
        <v>273020790</v>
      </c>
      <c r="B2262" t="s">
        <v>3709</v>
      </c>
      <c r="C2262" t="s">
        <v>3710</v>
      </c>
      <c r="D2262">
        <v>27301001</v>
      </c>
      <c r="E2262">
        <v>1020202396345</v>
      </c>
      <c r="F2262" t="s">
        <v>8214</v>
      </c>
      <c r="G2262">
        <v>0</v>
      </c>
      <c r="H2262" t="s">
        <v>12313</v>
      </c>
      <c r="I2262" t="s">
        <v>9286</v>
      </c>
      <c r="J2262" t="s">
        <v>12314</v>
      </c>
      <c r="K2262" t="s">
        <v>8313</v>
      </c>
      <c r="L2262" t="s">
        <v>8315</v>
      </c>
      <c r="M2262" t="s">
        <v>3711</v>
      </c>
      <c r="N2262" t="s">
        <v>321</v>
      </c>
    </row>
    <row r="2263" spans="1:14" x14ac:dyDescent="0.25">
      <c r="A2263">
        <v>273020817</v>
      </c>
      <c r="B2263" t="s">
        <v>3695</v>
      </c>
      <c r="C2263" t="s">
        <v>3696</v>
      </c>
      <c r="D2263">
        <v>27301001</v>
      </c>
      <c r="E2263">
        <v>1020202396389</v>
      </c>
      <c r="F2263" t="s">
        <v>8214</v>
      </c>
      <c r="G2263">
        <v>0</v>
      </c>
      <c r="H2263" t="s">
        <v>12315</v>
      </c>
      <c r="I2263" t="s">
        <v>10300</v>
      </c>
      <c r="J2263" t="s">
        <v>12278</v>
      </c>
      <c r="K2263" t="s">
        <v>8313</v>
      </c>
      <c r="L2263" t="s">
        <v>8315</v>
      </c>
      <c r="M2263" t="s">
        <v>12316</v>
      </c>
      <c r="N2263" t="s">
        <v>321</v>
      </c>
    </row>
    <row r="2264" spans="1:14" x14ac:dyDescent="0.25">
      <c r="A2264">
        <v>273020824</v>
      </c>
      <c r="B2264" t="s">
        <v>3706</v>
      </c>
      <c r="C2264" t="s">
        <v>3707</v>
      </c>
      <c r="D2264">
        <v>27301001</v>
      </c>
      <c r="E2264">
        <v>1020202396477</v>
      </c>
      <c r="F2264" t="s">
        <v>8214</v>
      </c>
      <c r="G2264">
        <v>0</v>
      </c>
      <c r="H2264" t="s">
        <v>12317</v>
      </c>
      <c r="I2264" t="s">
        <v>11086</v>
      </c>
      <c r="J2264" t="s">
        <v>12318</v>
      </c>
      <c r="K2264" t="s">
        <v>8313</v>
      </c>
      <c r="L2264" t="s">
        <v>8315</v>
      </c>
      <c r="M2264" t="s">
        <v>3708</v>
      </c>
      <c r="N2264" t="s">
        <v>321</v>
      </c>
    </row>
    <row r="2265" spans="1:14" x14ac:dyDescent="0.25">
      <c r="A2265">
        <v>273021433</v>
      </c>
      <c r="B2265" t="s">
        <v>3714</v>
      </c>
      <c r="C2265" t="s">
        <v>3715</v>
      </c>
      <c r="D2265">
        <v>27301001</v>
      </c>
      <c r="E2265">
        <v>1030203722670</v>
      </c>
      <c r="F2265" t="s">
        <v>8214</v>
      </c>
      <c r="G2265">
        <v>0</v>
      </c>
      <c r="H2265" t="s">
        <v>12319</v>
      </c>
      <c r="I2265" t="s">
        <v>12320</v>
      </c>
      <c r="J2265" t="s">
        <v>12314</v>
      </c>
      <c r="K2265" t="s">
        <v>8313</v>
      </c>
      <c r="L2265" t="s">
        <v>8315</v>
      </c>
      <c r="M2265" t="s">
        <v>3716</v>
      </c>
      <c r="N2265" t="s">
        <v>657</v>
      </c>
    </row>
    <row r="2266" spans="1:14" x14ac:dyDescent="0.25">
      <c r="A2266">
        <v>273021553</v>
      </c>
      <c r="B2266" t="s">
        <v>3692</v>
      </c>
      <c r="C2266" t="s">
        <v>3693</v>
      </c>
      <c r="D2266">
        <v>27301001</v>
      </c>
      <c r="E2266">
        <v>1020202397456</v>
      </c>
      <c r="F2266" t="s">
        <v>8214</v>
      </c>
      <c r="G2266">
        <v>0</v>
      </c>
      <c r="H2266" t="s">
        <v>12321</v>
      </c>
      <c r="I2266" t="s">
        <v>8727</v>
      </c>
      <c r="J2266" t="s">
        <v>12322</v>
      </c>
      <c r="K2266" t="s">
        <v>8313</v>
      </c>
      <c r="L2266" t="s">
        <v>8315</v>
      </c>
      <c r="M2266" t="s">
        <v>3694</v>
      </c>
      <c r="N2266" t="s">
        <v>321</v>
      </c>
    </row>
    <row r="2267" spans="1:14" x14ac:dyDescent="0.25">
      <c r="A2267">
        <v>273022028</v>
      </c>
      <c r="B2267" t="s">
        <v>3700</v>
      </c>
      <c r="C2267" t="s">
        <v>3701</v>
      </c>
      <c r="D2267">
        <v>27301001</v>
      </c>
      <c r="E2267">
        <v>1030203723110</v>
      </c>
      <c r="F2267" t="s">
        <v>8214</v>
      </c>
      <c r="G2267">
        <v>0</v>
      </c>
      <c r="H2267" t="s">
        <v>12323</v>
      </c>
      <c r="I2267" t="s">
        <v>8391</v>
      </c>
      <c r="J2267" t="s">
        <v>12324</v>
      </c>
      <c r="K2267" t="s">
        <v>8313</v>
      </c>
      <c r="L2267" t="s">
        <v>8315</v>
      </c>
      <c r="M2267" t="s">
        <v>3702</v>
      </c>
      <c r="N2267" t="s">
        <v>321</v>
      </c>
    </row>
    <row r="2268" spans="1:14" x14ac:dyDescent="0.25">
      <c r="A2268">
        <v>273024931</v>
      </c>
      <c r="B2268" t="s">
        <v>3720</v>
      </c>
      <c r="C2268" t="s">
        <v>3721</v>
      </c>
      <c r="D2268">
        <v>27301001</v>
      </c>
      <c r="E2268">
        <v>1020202395036</v>
      </c>
      <c r="F2268" t="s">
        <v>8214</v>
      </c>
      <c r="G2268">
        <v>0</v>
      </c>
      <c r="H2268" t="s">
        <v>12325</v>
      </c>
      <c r="I2268" t="s">
        <v>11501</v>
      </c>
      <c r="J2268" t="s">
        <v>12288</v>
      </c>
      <c r="K2268" t="s">
        <v>8313</v>
      </c>
      <c r="L2268" t="s">
        <v>8315</v>
      </c>
      <c r="M2268" t="s">
        <v>3722</v>
      </c>
      <c r="N2268" t="s">
        <v>321</v>
      </c>
    </row>
    <row r="2269" spans="1:14" x14ac:dyDescent="0.25">
      <c r="A2269">
        <v>273025773</v>
      </c>
      <c r="B2269" t="s">
        <v>4217</v>
      </c>
      <c r="C2269" t="s">
        <v>4218</v>
      </c>
      <c r="D2269">
        <v>27301001</v>
      </c>
      <c r="E2269">
        <v>1030203722405</v>
      </c>
      <c r="F2269" t="s">
        <v>8214</v>
      </c>
      <c r="G2269">
        <v>0</v>
      </c>
      <c r="H2269" t="s">
        <v>12326</v>
      </c>
      <c r="I2269" t="s">
        <v>12069</v>
      </c>
      <c r="J2269" t="s">
        <v>12327</v>
      </c>
      <c r="K2269" t="s">
        <v>8313</v>
      </c>
      <c r="L2269" t="s">
        <v>8315</v>
      </c>
      <c r="M2269" t="s">
        <v>841</v>
      </c>
      <c r="N2269" t="s">
        <v>566</v>
      </c>
    </row>
    <row r="2270" spans="1:14" x14ac:dyDescent="0.25">
      <c r="A2270">
        <v>273026350</v>
      </c>
      <c r="B2270" t="s">
        <v>12328</v>
      </c>
      <c r="C2270" t="s">
        <v>3712</v>
      </c>
      <c r="D2270">
        <v>27301001</v>
      </c>
      <c r="E2270">
        <v>1030203726816</v>
      </c>
      <c r="F2270" t="s">
        <v>8214</v>
      </c>
      <c r="G2270">
        <v>0</v>
      </c>
      <c r="H2270" t="s">
        <v>12329</v>
      </c>
      <c r="I2270" t="s">
        <v>9040</v>
      </c>
      <c r="J2270" t="s">
        <v>12330</v>
      </c>
      <c r="K2270" t="s">
        <v>8313</v>
      </c>
      <c r="L2270" t="s">
        <v>8315</v>
      </c>
      <c r="M2270" t="s">
        <v>3713</v>
      </c>
      <c r="N2270" t="s">
        <v>321</v>
      </c>
    </row>
    <row r="2271" spans="1:14" x14ac:dyDescent="0.25">
      <c r="A2271">
        <v>273027570</v>
      </c>
      <c r="B2271" t="s">
        <v>4265</v>
      </c>
      <c r="C2271" t="s">
        <v>4266</v>
      </c>
      <c r="D2271">
        <v>27301001</v>
      </c>
      <c r="E2271">
        <v>1020202394783</v>
      </c>
      <c r="F2271" t="s">
        <v>8214</v>
      </c>
      <c r="G2271">
        <v>0</v>
      </c>
      <c r="H2271" t="s">
        <v>12331</v>
      </c>
      <c r="I2271" t="s">
        <v>12332</v>
      </c>
      <c r="J2271" t="s">
        <v>12333</v>
      </c>
      <c r="K2271" t="s">
        <v>8313</v>
      </c>
      <c r="L2271" t="s">
        <v>8315</v>
      </c>
      <c r="M2271" t="s">
        <v>4267</v>
      </c>
      <c r="N2271" t="s">
        <v>566</v>
      </c>
    </row>
    <row r="2272" spans="1:14" x14ac:dyDescent="0.25">
      <c r="A2272">
        <v>273027957</v>
      </c>
      <c r="B2272" t="s">
        <v>3746</v>
      </c>
      <c r="C2272" t="s">
        <v>3747</v>
      </c>
      <c r="D2272">
        <v>27301001</v>
      </c>
      <c r="E2272">
        <v>1020202398754</v>
      </c>
      <c r="F2272" t="s">
        <v>8214</v>
      </c>
      <c r="G2272">
        <v>0</v>
      </c>
      <c r="H2272" t="s">
        <v>12334</v>
      </c>
      <c r="I2272" t="s">
        <v>9192</v>
      </c>
      <c r="J2272" t="s">
        <v>12335</v>
      </c>
      <c r="K2272" t="s">
        <v>8313</v>
      </c>
      <c r="L2272" t="s">
        <v>8315</v>
      </c>
      <c r="M2272" t="s">
        <v>3748</v>
      </c>
      <c r="N2272" t="s">
        <v>321</v>
      </c>
    </row>
    <row r="2273" spans="1:14" x14ac:dyDescent="0.25">
      <c r="A2273">
        <v>273028005</v>
      </c>
      <c r="B2273" t="s">
        <v>4398</v>
      </c>
      <c r="C2273" t="s">
        <v>4399</v>
      </c>
      <c r="D2273">
        <v>27301001</v>
      </c>
      <c r="E2273">
        <v>1020202395190</v>
      </c>
      <c r="F2273" t="s">
        <v>8214</v>
      </c>
      <c r="G2273">
        <v>0</v>
      </c>
      <c r="H2273" t="s">
        <v>12336</v>
      </c>
      <c r="I2273" t="s">
        <v>9229</v>
      </c>
      <c r="J2273" t="s">
        <v>8631</v>
      </c>
      <c r="K2273" t="s">
        <v>8313</v>
      </c>
      <c r="L2273" t="s">
        <v>8315</v>
      </c>
      <c r="M2273" t="s">
        <v>4400</v>
      </c>
      <c r="N2273" t="s">
        <v>414</v>
      </c>
    </row>
    <row r="2274" spans="1:14" x14ac:dyDescent="0.25">
      <c r="A2274">
        <v>273028083</v>
      </c>
      <c r="B2274" t="s">
        <v>4046</v>
      </c>
      <c r="C2274" t="s">
        <v>4047</v>
      </c>
      <c r="D2274">
        <v>27301001</v>
      </c>
      <c r="E2274">
        <v>1020202396752</v>
      </c>
      <c r="F2274" t="s">
        <v>8214</v>
      </c>
      <c r="G2274">
        <v>0</v>
      </c>
      <c r="H2274" t="s">
        <v>12337</v>
      </c>
      <c r="I2274" t="s">
        <v>9227</v>
      </c>
      <c r="J2274" t="s">
        <v>12338</v>
      </c>
      <c r="K2274" t="s">
        <v>8313</v>
      </c>
      <c r="L2274" t="s">
        <v>8315</v>
      </c>
      <c r="M2274" t="s">
        <v>4048</v>
      </c>
      <c r="N2274" t="s">
        <v>414</v>
      </c>
    </row>
    <row r="2275" spans="1:14" x14ac:dyDescent="0.25">
      <c r="A2275">
        <v>273028090</v>
      </c>
      <c r="B2275" t="s">
        <v>4317</v>
      </c>
      <c r="C2275" t="s">
        <v>4318</v>
      </c>
      <c r="D2275">
        <v>27301001</v>
      </c>
      <c r="E2275">
        <v>1020202396763</v>
      </c>
      <c r="F2275" t="s">
        <v>8214</v>
      </c>
      <c r="G2275">
        <v>0</v>
      </c>
      <c r="H2275" t="s">
        <v>12339</v>
      </c>
      <c r="I2275" t="s">
        <v>11235</v>
      </c>
      <c r="J2275" t="s">
        <v>12340</v>
      </c>
      <c r="K2275" t="s">
        <v>8313</v>
      </c>
      <c r="L2275" t="s">
        <v>8315</v>
      </c>
      <c r="M2275" t="s">
        <v>4319</v>
      </c>
      <c r="N2275" t="s">
        <v>414</v>
      </c>
    </row>
    <row r="2276" spans="1:14" x14ac:dyDescent="0.25">
      <c r="A2276">
        <v>273028100</v>
      </c>
      <c r="B2276" t="s">
        <v>3931</v>
      </c>
      <c r="C2276" t="s">
        <v>3932</v>
      </c>
      <c r="D2276">
        <v>27301001</v>
      </c>
      <c r="E2276">
        <v>1030203722460</v>
      </c>
      <c r="F2276" t="s">
        <v>8214</v>
      </c>
      <c r="G2276">
        <v>0</v>
      </c>
      <c r="H2276" t="s">
        <v>12341</v>
      </c>
      <c r="I2276" t="s">
        <v>8407</v>
      </c>
      <c r="J2276" t="s">
        <v>12342</v>
      </c>
      <c r="K2276" t="s">
        <v>8313</v>
      </c>
      <c r="L2276" t="s">
        <v>8315</v>
      </c>
      <c r="M2276" t="s">
        <v>3933</v>
      </c>
      <c r="N2276" t="s">
        <v>414</v>
      </c>
    </row>
    <row r="2277" spans="1:14" x14ac:dyDescent="0.25">
      <c r="A2277">
        <v>273028118</v>
      </c>
      <c r="B2277" t="s">
        <v>3955</v>
      </c>
      <c r="C2277" t="s">
        <v>3956</v>
      </c>
      <c r="D2277">
        <v>27301001</v>
      </c>
      <c r="E2277">
        <v>1030203724341</v>
      </c>
      <c r="F2277" t="s">
        <v>8214</v>
      </c>
      <c r="G2277">
        <v>0</v>
      </c>
      <c r="H2277" t="s">
        <v>12343</v>
      </c>
      <c r="I2277" t="s">
        <v>8528</v>
      </c>
      <c r="J2277" t="s">
        <v>10915</v>
      </c>
      <c r="K2277" t="s">
        <v>8313</v>
      </c>
      <c r="L2277" t="s">
        <v>8315</v>
      </c>
      <c r="M2277" t="s">
        <v>3957</v>
      </c>
      <c r="N2277" t="s">
        <v>414</v>
      </c>
    </row>
    <row r="2278" spans="1:14" x14ac:dyDescent="0.25">
      <c r="A2278">
        <v>273028125</v>
      </c>
      <c r="B2278" t="s">
        <v>4395</v>
      </c>
      <c r="C2278" t="s">
        <v>4396</v>
      </c>
      <c r="D2278">
        <v>27301001</v>
      </c>
      <c r="E2278">
        <v>1020202397951</v>
      </c>
      <c r="F2278" t="s">
        <v>8214</v>
      </c>
      <c r="G2278">
        <v>0</v>
      </c>
      <c r="H2278" t="s">
        <v>12344</v>
      </c>
      <c r="I2278" t="s">
        <v>8384</v>
      </c>
      <c r="J2278" t="s">
        <v>12345</v>
      </c>
      <c r="K2278" t="s">
        <v>8313</v>
      </c>
      <c r="L2278" t="s">
        <v>8315</v>
      </c>
      <c r="M2278" t="s">
        <v>4397</v>
      </c>
      <c r="N2278" t="s">
        <v>414</v>
      </c>
    </row>
    <row r="2279" spans="1:14" x14ac:dyDescent="0.25">
      <c r="A2279">
        <v>273028140</v>
      </c>
      <c r="B2279" t="s">
        <v>4101</v>
      </c>
      <c r="C2279" t="s">
        <v>4102</v>
      </c>
      <c r="D2279">
        <v>27301001</v>
      </c>
      <c r="E2279">
        <v>1020202398292</v>
      </c>
      <c r="F2279" t="s">
        <v>8214</v>
      </c>
      <c r="G2279">
        <v>0</v>
      </c>
      <c r="H2279" t="s">
        <v>12346</v>
      </c>
      <c r="I2279" t="s">
        <v>8384</v>
      </c>
      <c r="J2279" t="s">
        <v>12342</v>
      </c>
      <c r="K2279" t="s">
        <v>8313</v>
      </c>
      <c r="L2279" t="s">
        <v>8315</v>
      </c>
      <c r="M2279" t="s">
        <v>4103</v>
      </c>
      <c r="N2279" t="s">
        <v>1121</v>
      </c>
    </row>
    <row r="2280" spans="1:14" x14ac:dyDescent="0.25">
      <c r="A2280">
        <v>273028157</v>
      </c>
      <c r="B2280" t="s">
        <v>4188</v>
      </c>
      <c r="C2280" t="s">
        <v>4189</v>
      </c>
      <c r="D2280">
        <v>27301001</v>
      </c>
      <c r="E2280">
        <v>1020202397930</v>
      </c>
      <c r="F2280" t="s">
        <v>8214</v>
      </c>
      <c r="G2280">
        <v>0</v>
      </c>
      <c r="H2280" t="s">
        <v>12347</v>
      </c>
      <c r="I2280" t="s">
        <v>8445</v>
      </c>
      <c r="J2280" t="s">
        <v>12342</v>
      </c>
      <c r="K2280" t="s">
        <v>8313</v>
      </c>
      <c r="L2280" t="s">
        <v>8315</v>
      </c>
      <c r="M2280" t="s">
        <v>4190</v>
      </c>
      <c r="N2280" t="s">
        <v>921</v>
      </c>
    </row>
    <row r="2281" spans="1:14" x14ac:dyDescent="0.25">
      <c r="A2281">
        <v>273028164</v>
      </c>
      <c r="B2281" t="s">
        <v>4055</v>
      </c>
      <c r="C2281" t="s">
        <v>4056</v>
      </c>
      <c r="D2281">
        <v>27301001</v>
      </c>
      <c r="E2281">
        <v>1020202397962</v>
      </c>
      <c r="F2281" t="s">
        <v>8214</v>
      </c>
      <c r="G2281">
        <v>0</v>
      </c>
      <c r="H2281" t="s">
        <v>12348</v>
      </c>
      <c r="I2281" t="s">
        <v>8602</v>
      </c>
      <c r="J2281" t="s">
        <v>11798</v>
      </c>
      <c r="K2281" t="s">
        <v>8313</v>
      </c>
      <c r="L2281" t="s">
        <v>8315</v>
      </c>
      <c r="M2281" t="s">
        <v>4057</v>
      </c>
      <c r="N2281" t="s">
        <v>1121</v>
      </c>
    </row>
    <row r="2282" spans="1:14" x14ac:dyDescent="0.25">
      <c r="A2282">
        <v>273028502</v>
      </c>
      <c r="B2282" t="s">
        <v>3743</v>
      </c>
      <c r="C2282" t="s">
        <v>3744</v>
      </c>
      <c r="D2282">
        <v>27301001</v>
      </c>
      <c r="E2282">
        <v>1020202399315</v>
      </c>
      <c r="F2282" t="s">
        <v>8214</v>
      </c>
      <c r="G2282">
        <v>0</v>
      </c>
      <c r="H2282" t="s">
        <v>12349</v>
      </c>
      <c r="I2282" t="s">
        <v>11086</v>
      </c>
      <c r="J2282" t="s">
        <v>12350</v>
      </c>
      <c r="K2282" t="s">
        <v>8313</v>
      </c>
      <c r="L2282" t="s">
        <v>8315</v>
      </c>
      <c r="M2282" t="s">
        <v>3745</v>
      </c>
      <c r="N2282" t="s">
        <v>321</v>
      </c>
    </row>
    <row r="2283" spans="1:14" x14ac:dyDescent="0.25">
      <c r="A2283">
        <v>273028510</v>
      </c>
      <c r="B2283" t="s">
        <v>4694</v>
      </c>
      <c r="C2283" t="s">
        <v>4695</v>
      </c>
      <c r="D2283">
        <v>27301001</v>
      </c>
      <c r="E2283">
        <v>1020202396730</v>
      </c>
      <c r="F2283" t="s">
        <v>8214</v>
      </c>
      <c r="G2283">
        <v>0</v>
      </c>
      <c r="H2283" t="s">
        <v>12351</v>
      </c>
      <c r="I2283" t="s">
        <v>11043</v>
      </c>
      <c r="J2283" t="s">
        <v>12350</v>
      </c>
      <c r="K2283" t="s">
        <v>8313</v>
      </c>
      <c r="L2283" t="s">
        <v>8315</v>
      </c>
      <c r="M2283" t="s">
        <v>4696</v>
      </c>
      <c r="N2283" t="s">
        <v>414</v>
      </c>
    </row>
    <row r="2284" spans="1:14" x14ac:dyDescent="0.25">
      <c r="A2284">
        <v>273028728</v>
      </c>
      <c r="B2284" t="s">
        <v>4049</v>
      </c>
      <c r="C2284" t="s">
        <v>4050</v>
      </c>
      <c r="D2284">
        <v>27301001</v>
      </c>
      <c r="E2284">
        <v>1030203725045</v>
      </c>
      <c r="F2284" t="s">
        <v>8214</v>
      </c>
      <c r="G2284">
        <v>0</v>
      </c>
      <c r="H2284" t="s">
        <v>12352</v>
      </c>
      <c r="I2284" t="s">
        <v>9471</v>
      </c>
      <c r="J2284" t="s">
        <v>12353</v>
      </c>
      <c r="K2284" t="s">
        <v>8313</v>
      </c>
      <c r="L2284" t="s">
        <v>8315</v>
      </c>
      <c r="M2284" t="s">
        <v>4051</v>
      </c>
      <c r="N2284" t="s">
        <v>414</v>
      </c>
    </row>
    <row r="2285" spans="1:14" x14ac:dyDescent="0.25">
      <c r="A2285">
        <v>273028735</v>
      </c>
      <c r="B2285" t="s">
        <v>3904</v>
      </c>
      <c r="C2285" t="s">
        <v>3905</v>
      </c>
      <c r="D2285">
        <v>27301001</v>
      </c>
      <c r="E2285">
        <v>1020202397984</v>
      </c>
      <c r="F2285" t="s">
        <v>8214</v>
      </c>
      <c r="G2285">
        <v>0</v>
      </c>
      <c r="H2285" t="s">
        <v>12354</v>
      </c>
      <c r="I2285" t="s">
        <v>12355</v>
      </c>
      <c r="J2285" t="s">
        <v>12356</v>
      </c>
      <c r="K2285" t="s">
        <v>8313</v>
      </c>
      <c r="L2285" t="s">
        <v>8315</v>
      </c>
      <c r="M2285" t="s">
        <v>3906</v>
      </c>
      <c r="N2285" t="s">
        <v>414</v>
      </c>
    </row>
    <row r="2286" spans="1:14" x14ac:dyDescent="0.25">
      <c r="A2286">
        <v>273028990</v>
      </c>
      <c r="B2286" t="s">
        <v>4185</v>
      </c>
      <c r="C2286" t="s">
        <v>4186</v>
      </c>
      <c r="D2286">
        <v>27301001</v>
      </c>
      <c r="E2286">
        <v>1020202397918</v>
      </c>
      <c r="F2286" t="s">
        <v>8214</v>
      </c>
      <c r="G2286">
        <v>0</v>
      </c>
      <c r="H2286" t="s">
        <v>12357</v>
      </c>
      <c r="I2286" t="s">
        <v>8719</v>
      </c>
      <c r="J2286" t="s">
        <v>9424</v>
      </c>
      <c r="K2286" t="s">
        <v>8313</v>
      </c>
      <c r="L2286" t="s">
        <v>8315</v>
      </c>
      <c r="M2286" t="s">
        <v>4187</v>
      </c>
      <c r="N2286" t="s">
        <v>921</v>
      </c>
    </row>
    <row r="2287" spans="1:14" x14ac:dyDescent="0.25">
      <c r="A2287">
        <v>273029129</v>
      </c>
      <c r="B2287" t="s">
        <v>3697</v>
      </c>
      <c r="C2287" t="s">
        <v>3698</v>
      </c>
      <c r="D2287">
        <v>27301001</v>
      </c>
      <c r="E2287">
        <v>1020202397071</v>
      </c>
      <c r="F2287" t="s">
        <v>8214</v>
      </c>
      <c r="G2287">
        <v>0</v>
      </c>
      <c r="H2287" t="s">
        <v>12358</v>
      </c>
      <c r="I2287" t="s">
        <v>9021</v>
      </c>
      <c r="J2287" t="s">
        <v>12298</v>
      </c>
      <c r="K2287" t="s">
        <v>8313</v>
      </c>
      <c r="L2287" t="s">
        <v>8315</v>
      </c>
      <c r="M2287" t="s">
        <v>3699</v>
      </c>
      <c r="N2287" t="s">
        <v>325</v>
      </c>
    </row>
    <row r="2288" spans="1:14" x14ac:dyDescent="0.25">
      <c r="A2288">
        <v>273029175</v>
      </c>
      <c r="B2288" t="s">
        <v>4545</v>
      </c>
      <c r="C2288" t="s">
        <v>4546</v>
      </c>
      <c r="D2288">
        <v>27301001</v>
      </c>
      <c r="E2288">
        <v>1020202398809</v>
      </c>
      <c r="F2288" t="s">
        <v>8214</v>
      </c>
      <c r="G2288">
        <v>0</v>
      </c>
      <c r="H2288" t="s">
        <v>12359</v>
      </c>
      <c r="I2288" t="s">
        <v>8528</v>
      </c>
      <c r="J2288" t="s">
        <v>12360</v>
      </c>
      <c r="K2288" t="s">
        <v>8313</v>
      </c>
      <c r="L2288" t="s">
        <v>8315</v>
      </c>
      <c r="M2288" t="s">
        <v>4547</v>
      </c>
      <c r="N2288" t="s">
        <v>414</v>
      </c>
    </row>
    <row r="2289" spans="1:14" x14ac:dyDescent="0.25">
      <c r="A2289">
        <v>273029288</v>
      </c>
      <c r="B2289" t="s">
        <v>3717</v>
      </c>
      <c r="C2289" t="s">
        <v>3718</v>
      </c>
      <c r="D2289">
        <v>27301001</v>
      </c>
      <c r="E2289">
        <v>1030203726046</v>
      </c>
      <c r="F2289" t="s">
        <v>8214</v>
      </c>
      <c r="G2289">
        <v>0</v>
      </c>
      <c r="H2289" t="s">
        <v>12361</v>
      </c>
      <c r="I2289" t="s">
        <v>12320</v>
      </c>
      <c r="J2289" t="s">
        <v>12283</v>
      </c>
      <c r="K2289" t="s">
        <v>8313</v>
      </c>
      <c r="L2289" t="s">
        <v>8315</v>
      </c>
      <c r="M2289" t="s">
        <v>3719</v>
      </c>
      <c r="N2289" t="s">
        <v>566</v>
      </c>
    </row>
    <row r="2290" spans="1:14" x14ac:dyDescent="0.25">
      <c r="A2290">
        <v>273029400</v>
      </c>
      <c r="B2290" t="s">
        <v>3729</v>
      </c>
      <c r="C2290" t="s">
        <v>3730</v>
      </c>
      <c r="D2290">
        <v>27301001</v>
      </c>
      <c r="E2290">
        <v>1020202396785</v>
      </c>
      <c r="F2290" t="s">
        <v>8214</v>
      </c>
      <c r="G2290">
        <v>0</v>
      </c>
      <c r="H2290" t="s">
        <v>12362</v>
      </c>
      <c r="I2290" t="s">
        <v>9192</v>
      </c>
      <c r="J2290" t="s">
        <v>12363</v>
      </c>
      <c r="K2290" t="s">
        <v>8313</v>
      </c>
      <c r="L2290" t="s">
        <v>8315</v>
      </c>
      <c r="M2290" t="s">
        <v>3731</v>
      </c>
      <c r="N2290" t="s">
        <v>321</v>
      </c>
    </row>
    <row r="2291" spans="1:14" x14ac:dyDescent="0.25">
      <c r="A2291">
        <v>273029545</v>
      </c>
      <c r="B2291" t="s">
        <v>4781</v>
      </c>
      <c r="C2291" t="s">
        <v>4782</v>
      </c>
      <c r="D2291">
        <v>27301001</v>
      </c>
      <c r="E2291">
        <v>1020202399381</v>
      </c>
      <c r="F2291" t="s">
        <v>8214</v>
      </c>
      <c r="G2291">
        <v>0</v>
      </c>
      <c r="H2291" t="s">
        <v>12364</v>
      </c>
      <c r="I2291" t="s">
        <v>8690</v>
      </c>
      <c r="J2291" t="s">
        <v>12365</v>
      </c>
      <c r="K2291" t="s">
        <v>8313</v>
      </c>
      <c r="L2291" t="s">
        <v>8315</v>
      </c>
      <c r="M2291" t="s">
        <v>4783</v>
      </c>
      <c r="N2291" t="s">
        <v>321</v>
      </c>
    </row>
    <row r="2292" spans="1:14" x14ac:dyDescent="0.25">
      <c r="A2292">
        <v>273032474</v>
      </c>
      <c r="B2292" t="s">
        <v>4200</v>
      </c>
      <c r="C2292" t="s">
        <v>4201</v>
      </c>
      <c r="D2292">
        <v>27301001</v>
      </c>
      <c r="E2292">
        <v>1020202394552</v>
      </c>
      <c r="F2292" t="s">
        <v>8214</v>
      </c>
      <c r="G2292">
        <v>0</v>
      </c>
      <c r="H2292" t="s">
        <v>12366</v>
      </c>
      <c r="I2292" t="s">
        <v>8543</v>
      </c>
      <c r="J2292" t="s">
        <v>12367</v>
      </c>
      <c r="K2292" t="s">
        <v>8313</v>
      </c>
      <c r="L2292" t="s">
        <v>8315</v>
      </c>
      <c r="M2292" t="s">
        <v>4202</v>
      </c>
      <c r="N2292" t="s">
        <v>414</v>
      </c>
    </row>
    <row r="2293" spans="1:14" x14ac:dyDescent="0.25">
      <c r="A2293">
        <v>273032481</v>
      </c>
      <c r="B2293" t="s">
        <v>4240</v>
      </c>
      <c r="C2293" t="s">
        <v>4241</v>
      </c>
      <c r="D2293">
        <v>27301001</v>
      </c>
      <c r="E2293">
        <v>1020202396059</v>
      </c>
      <c r="F2293" t="s">
        <v>8214</v>
      </c>
      <c r="G2293">
        <v>0</v>
      </c>
      <c r="H2293" t="s">
        <v>12368</v>
      </c>
      <c r="I2293" t="s">
        <v>12230</v>
      </c>
      <c r="J2293" t="s">
        <v>12162</v>
      </c>
      <c r="K2293" t="s">
        <v>8313</v>
      </c>
      <c r="L2293" t="s">
        <v>8315</v>
      </c>
      <c r="M2293" t="s">
        <v>4242</v>
      </c>
      <c r="N2293" t="s">
        <v>4243</v>
      </c>
    </row>
    <row r="2294" spans="1:14" x14ac:dyDescent="0.25">
      <c r="A2294">
        <v>273032509</v>
      </c>
      <c r="B2294" t="s">
        <v>4540</v>
      </c>
      <c r="C2294" t="s">
        <v>4541</v>
      </c>
      <c r="D2294">
        <v>27301001</v>
      </c>
      <c r="E2294">
        <v>1020202395146</v>
      </c>
      <c r="F2294" t="s">
        <v>8214</v>
      </c>
      <c r="G2294">
        <v>0</v>
      </c>
      <c r="H2294" t="s">
        <v>12369</v>
      </c>
      <c r="I2294" t="s">
        <v>8384</v>
      </c>
      <c r="J2294" t="s">
        <v>12367</v>
      </c>
      <c r="K2294" t="s">
        <v>8313</v>
      </c>
      <c r="L2294" t="s">
        <v>8315</v>
      </c>
      <c r="M2294" t="s">
        <v>4542</v>
      </c>
      <c r="N2294" t="s">
        <v>414</v>
      </c>
    </row>
    <row r="2295" spans="1:14" x14ac:dyDescent="0.25">
      <c r="A2295">
        <v>273032594</v>
      </c>
      <c r="B2295" t="s">
        <v>3685</v>
      </c>
      <c r="C2295" t="s">
        <v>3686</v>
      </c>
      <c r="D2295">
        <v>27301001</v>
      </c>
      <c r="E2295">
        <v>1020202396873</v>
      </c>
      <c r="F2295" t="s">
        <v>8214</v>
      </c>
      <c r="G2295">
        <v>0</v>
      </c>
      <c r="H2295" t="s">
        <v>12370</v>
      </c>
      <c r="I2295" t="s">
        <v>8384</v>
      </c>
      <c r="J2295" t="s">
        <v>12367</v>
      </c>
      <c r="K2295" t="s">
        <v>8313</v>
      </c>
      <c r="L2295" t="s">
        <v>8315</v>
      </c>
      <c r="M2295" t="s">
        <v>3687</v>
      </c>
      <c r="N2295" t="s">
        <v>321</v>
      </c>
    </row>
    <row r="2296" spans="1:14" x14ac:dyDescent="0.25">
      <c r="A2296">
        <v>273032650</v>
      </c>
      <c r="B2296" t="s">
        <v>4799</v>
      </c>
      <c r="C2296" t="s">
        <v>4800</v>
      </c>
      <c r="D2296">
        <v>27301001</v>
      </c>
      <c r="E2296">
        <v>1030203722515</v>
      </c>
      <c r="F2296" t="s">
        <v>8214</v>
      </c>
      <c r="G2296">
        <v>0</v>
      </c>
      <c r="H2296" t="s">
        <v>12371</v>
      </c>
      <c r="I2296" t="s">
        <v>8384</v>
      </c>
      <c r="J2296" t="s">
        <v>12372</v>
      </c>
      <c r="K2296" t="s">
        <v>8313</v>
      </c>
      <c r="L2296" t="s">
        <v>8315</v>
      </c>
      <c r="M2296" t="s">
        <v>4801</v>
      </c>
      <c r="N2296" t="s">
        <v>921</v>
      </c>
    </row>
    <row r="2297" spans="1:14" x14ac:dyDescent="0.25">
      <c r="A2297">
        <v>273032812</v>
      </c>
      <c r="B2297" t="s">
        <v>4802</v>
      </c>
      <c r="C2297" t="s">
        <v>4803</v>
      </c>
      <c r="D2297">
        <v>27301001</v>
      </c>
      <c r="E2297">
        <v>1020202395179</v>
      </c>
      <c r="F2297" t="s">
        <v>8214</v>
      </c>
      <c r="G2297">
        <v>0</v>
      </c>
      <c r="H2297" t="s">
        <v>12373</v>
      </c>
      <c r="I2297" t="s">
        <v>8384</v>
      </c>
      <c r="J2297" t="s">
        <v>12374</v>
      </c>
      <c r="K2297" t="s">
        <v>8313</v>
      </c>
      <c r="L2297" t="s">
        <v>8315</v>
      </c>
      <c r="M2297" t="s">
        <v>4804</v>
      </c>
      <c r="N2297" t="s">
        <v>414</v>
      </c>
    </row>
    <row r="2298" spans="1:14" x14ac:dyDescent="0.25">
      <c r="A2298">
        <v>273041750</v>
      </c>
      <c r="B2298" t="s">
        <v>12375</v>
      </c>
      <c r="C2298" t="s">
        <v>8190</v>
      </c>
      <c r="D2298">
        <v>27301001</v>
      </c>
      <c r="E2298">
        <v>1020202386533</v>
      </c>
      <c r="F2298" t="s">
        <v>8214</v>
      </c>
      <c r="G2298">
        <v>1</v>
      </c>
      <c r="H2298" t="s">
        <v>12376</v>
      </c>
      <c r="I2298" t="s">
        <v>12377</v>
      </c>
      <c r="J2298" t="s">
        <v>9145</v>
      </c>
      <c r="K2298" t="s">
        <v>8313</v>
      </c>
      <c r="L2298" t="s">
        <v>8315</v>
      </c>
      <c r="M2298" t="s">
        <v>8191</v>
      </c>
      <c r="N2298" t="s">
        <v>321</v>
      </c>
    </row>
    <row r="2299" spans="1:14" x14ac:dyDescent="0.25">
      <c r="A2299">
        <v>273043035</v>
      </c>
      <c r="B2299" t="s">
        <v>4688</v>
      </c>
      <c r="C2299" t="s">
        <v>4689</v>
      </c>
      <c r="D2299">
        <v>27301001</v>
      </c>
      <c r="E2299">
        <v>1030203726233</v>
      </c>
      <c r="F2299" t="s">
        <v>8214</v>
      </c>
      <c r="G2299">
        <v>0</v>
      </c>
      <c r="H2299" t="s">
        <v>12378</v>
      </c>
      <c r="I2299" t="s">
        <v>10123</v>
      </c>
      <c r="J2299" t="s">
        <v>12379</v>
      </c>
      <c r="K2299" t="s">
        <v>8313</v>
      </c>
      <c r="L2299" t="s">
        <v>8315</v>
      </c>
      <c r="M2299" t="s">
        <v>4690</v>
      </c>
      <c r="N2299" t="s">
        <v>1479</v>
      </c>
    </row>
    <row r="2300" spans="1:14" x14ac:dyDescent="0.25">
      <c r="A2300">
        <v>273044208</v>
      </c>
      <c r="B2300" t="s">
        <v>4052</v>
      </c>
      <c r="C2300" t="s">
        <v>4053</v>
      </c>
      <c r="D2300">
        <v>27301001</v>
      </c>
      <c r="E2300">
        <v>1020202387490</v>
      </c>
      <c r="F2300" t="s">
        <v>8214</v>
      </c>
      <c r="G2300">
        <v>0</v>
      </c>
      <c r="H2300" t="s">
        <v>12380</v>
      </c>
      <c r="I2300" t="s">
        <v>8528</v>
      </c>
      <c r="J2300" t="s">
        <v>12381</v>
      </c>
      <c r="K2300" t="s">
        <v>8313</v>
      </c>
      <c r="L2300" t="s">
        <v>8315</v>
      </c>
      <c r="M2300" t="s">
        <v>4054</v>
      </c>
      <c r="N2300" t="s">
        <v>414</v>
      </c>
    </row>
    <row r="2301" spans="1:14" x14ac:dyDescent="0.25">
      <c r="A2301">
        <v>273045392</v>
      </c>
      <c r="B2301" t="s">
        <v>4401</v>
      </c>
      <c r="C2301" t="s">
        <v>4402</v>
      </c>
      <c r="D2301">
        <v>27301001</v>
      </c>
      <c r="E2301">
        <v>1030203729676</v>
      </c>
      <c r="F2301" t="s">
        <v>8214</v>
      </c>
      <c r="G2301">
        <v>0</v>
      </c>
      <c r="H2301" t="s">
        <v>12382</v>
      </c>
      <c r="I2301" t="s">
        <v>8384</v>
      </c>
      <c r="J2301" t="s">
        <v>12383</v>
      </c>
      <c r="K2301" t="s">
        <v>8313</v>
      </c>
      <c r="L2301" t="s">
        <v>8315</v>
      </c>
      <c r="M2301" t="s">
        <v>4403</v>
      </c>
      <c r="N2301" t="s">
        <v>414</v>
      </c>
    </row>
    <row r="2302" spans="1:14" x14ac:dyDescent="0.25">
      <c r="A2302">
        <v>273046572</v>
      </c>
      <c r="B2302" t="s">
        <v>4697</v>
      </c>
      <c r="C2302" t="s">
        <v>4698</v>
      </c>
      <c r="D2302">
        <v>27301001</v>
      </c>
      <c r="E2302">
        <v>1030203734637</v>
      </c>
      <c r="F2302" t="s">
        <v>8214</v>
      </c>
      <c r="G2302">
        <v>0</v>
      </c>
      <c r="H2302" t="s">
        <v>12384</v>
      </c>
      <c r="I2302" t="s">
        <v>8687</v>
      </c>
      <c r="J2302" t="s">
        <v>12385</v>
      </c>
      <c r="K2302" t="s">
        <v>8313</v>
      </c>
      <c r="L2302" t="s">
        <v>8315</v>
      </c>
      <c r="M2302" t="s">
        <v>4699</v>
      </c>
      <c r="N2302" t="s">
        <v>321</v>
      </c>
    </row>
    <row r="2303" spans="1:14" x14ac:dyDescent="0.25">
      <c r="A2303">
        <v>273056130</v>
      </c>
      <c r="B2303" t="s">
        <v>4808</v>
      </c>
      <c r="C2303" t="s">
        <v>4809</v>
      </c>
      <c r="D2303">
        <v>27301001</v>
      </c>
      <c r="E2303">
        <v>1050203772343</v>
      </c>
      <c r="F2303" t="s">
        <v>8214</v>
      </c>
      <c r="G2303">
        <v>0</v>
      </c>
      <c r="H2303" t="s">
        <v>12386</v>
      </c>
      <c r="I2303" t="s">
        <v>10123</v>
      </c>
      <c r="J2303" t="s">
        <v>12387</v>
      </c>
      <c r="K2303" t="s">
        <v>8313</v>
      </c>
      <c r="L2303" t="s">
        <v>8315</v>
      </c>
      <c r="M2303" t="s">
        <v>4810</v>
      </c>
      <c r="N2303" t="s">
        <v>414</v>
      </c>
    </row>
    <row r="2304" spans="1:14" x14ac:dyDescent="0.25">
      <c r="A2304">
        <v>273056490</v>
      </c>
      <c r="B2304" t="s">
        <v>4094</v>
      </c>
      <c r="C2304" t="s">
        <v>4095</v>
      </c>
      <c r="D2304">
        <v>27301001</v>
      </c>
      <c r="E2304">
        <v>1050203776105</v>
      </c>
      <c r="F2304" t="s">
        <v>8214</v>
      </c>
      <c r="G2304">
        <v>0</v>
      </c>
      <c r="H2304" t="s">
        <v>12388</v>
      </c>
      <c r="I2304" t="s">
        <v>8967</v>
      </c>
      <c r="J2304" t="s">
        <v>12389</v>
      </c>
      <c r="K2304" t="s">
        <v>8313</v>
      </c>
      <c r="L2304" t="s">
        <v>8315</v>
      </c>
      <c r="M2304" t="s">
        <v>4096</v>
      </c>
      <c r="N2304" t="s">
        <v>321</v>
      </c>
    </row>
    <row r="2305" spans="1:14" x14ac:dyDescent="0.25">
      <c r="A2305">
        <v>273056980</v>
      </c>
      <c r="B2305" t="s">
        <v>3749</v>
      </c>
      <c r="C2305" t="s">
        <v>3750</v>
      </c>
      <c r="D2305">
        <v>27301001</v>
      </c>
      <c r="E2305">
        <v>1050203782342</v>
      </c>
      <c r="F2305" t="s">
        <v>8214</v>
      </c>
      <c r="G2305">
        <v>0</v>
      </c>
      <c r="H2305" t="s">
        <v>12390</v>
      </c>
      <c r="I2305" t="s">
        <v>8872</v>
      </c>
      <c r="J2305" t="s">
        <v>12391</v>
      </c>
      <c r="K2305" t="s">
        <v>8313</v>
      </c>
      <c r="L2305" t="s">
        <v>8315</v>
      </c>
      <c r="M2305" t="s">
        <v>3751</v>
      </c>
      <c r="N2305" t="s">
        <v>657</v>
      </c>
    </row>
    <row r="2306" spans="1:14" x14ac:dyDescent="0.25">
      <c r="A2306">
        <v>273057510</v>
      </c>
      <c r="B2306" t="s">
        <v>4753</v>
      </c>
      <c r="C2306" t="s">
        <v>4754</v>
      </c>
      <c r="D2306">
        <v>27301001</v>
      </c>
      <c r="E2306">
        <v>1060273003010</v>
      </c>
      <c r="F2306" t="s">
        <v>8214</v>
      </c>
      <c r="G2306">
        <v>0</v>
      </c>
      <c r="H2306" t="s">
        <v>12392</v>
      </c>
      <c r="I2306" t="s">
        <v>12355</v>
      </c>
      <c r="J2306" t="s">
        <v>12393</v>
      </c>
      <c r="K2306" t="s">
        <v>8313</v>
      </c>
      <c r="L2306" t="s">
        <v>8315</v>
      </c>
      <c r="M2306" t="s">
        <v>4755</v>
      </c>
      <c r="N2306" t="s">
        <v>414</v>
      </c>
    </row>
    <row r="2307" spans="1:14" x14ac:dyDescent="0.25">
      <c r="A2307">
        <v>273057969</v>
      </c>
      <c r="B2307" t="s">
        <v>4787</v>
      </c>
      <c r="C2307" t="s">
        <v>4788</v>
      </c>
      <c r="D2307">
        <v>27301001</v>
      </c>
      <c r="E2307">
        <v>1060273007761</v>
      </c>
      <c r="F2307" t="s">
        <v>8214</v>
      </c>
      <c r="G2307">
        <v>0</v>
      </c>
      <c r="H2307" t="s">
        <v>12394</v>
      </c>
      <c r="I2307" t="s">
        <v>8384</v>
      </c>
      <c r="J2307" t="s">
        <v>12395</v>
      </c>
      <c r="K2307" t="s">
        <v>8313</v>
      </c>
      <c r="L2307" t="s">
        <v>8315</v>
      </c>
      <c r="M2307" t="s">
        <v>4789</v>
      </c>
      <c r="N2307" t="s">
        <v>549</v>
      </c>
    </row>
    <row r="2308" spans="1:14" x14ac:dyDescent="0.25">
      <c r="A2308">
        <v>273063465</v>
      </c>
      <c r="B2308" t="s">
        <v>4503</v>
      </c>
      <c r="C2308" t="s">
        <v>4504</v>
      </c>
      <c r="D2308">
        <v>27301001</v>
      </c>
      <c r="E2308">
        <v>1070273002777</v>
      </c>
      <c r="F2308" t="s">
        <v>8214</v>
      </c>
      <c r="G2308">
        <v>0</v>
      </c>
      <c r="H2308" t="s">
        <v>12396</v>
      </c>
      <c r="I2308" t="s">
        <v>12397</v>
      </c>
      <c r="J2308" t="s">
        <v>12398</v>
      </c>
      <c r="K2308" t="s">
        <v>8313</v>
      </c>
      <c r="L2308" t="s">
        <v>8315</v>
      </c>
      <c r="M2308" t="s">
        <v>4505</v>
      </c>
      <c r="N2308" t="s">
        <v>414</v>
      </c>
    </row>
    <row r="2309" spans="1:14" x14ac:dyDescent="0.25">
      <c r="A2309">
        <v>273063698</v>
      </c>
      <c r="B2309" t="s">
        <v>4805</v>
      </c>
      <c r="C2309" t="s">
        <v>4806</v>
      </c>
      <c r="D2309">
        <v>27301001</v>
      </c>
      <c r="E2309">
        <v>1070273003030</v>
      </c>
      <c r="F2309" t="s">
        <v>8214</v>
      </c>
      <c r="G2309">
        <v>0</v>
      </c>
      <c r="H2309" t="s">
        <v>12399</v>
      </c>
      <c r="I2309" t="s">
        <v>10698</v>
      </c>
      <c r="J2309" t="s">
        <v>12400</v>
      </c>
      <c r="K2309" t="s">
        <v>8313</v>
      </c>
      <c r="L2309" t="s">
        <v>8315</v>
      </c>
      <c r="M2309" t="s">
        <v>4807</v>
      </c>
      <c r="N2309" t="s">
        <v>321</v>
      </c>
    </row>
    <row r="2310" spans="1:14" x14ac:dyDescent="0.25">
      <c r="A2310">
        <v>273076496</v>
      </c>
      <c r="B2310" t="s">
        <v>4756</v>
      </c>
      <c r="C2310" t="s">
        <v>4757</v>
      </c>
      <c r="D2310">
        <v>27301001</v>
      </c>
      <c r="E2310">
        <v>1090280036571</v>
      </c>
      <c r="F2310" t="s">
        <v>8214</v>
      </c>
      <c r="G2310">
        <v>0</v>
      </c>
      <c r="H2310" t="s">
        <v>12401</v>
      </c>
      <c r="I2310" t="s">
        <v>9211</v>
      </c>
      <c r="J2310" t="s">
        <v>12402</v>
      </c>
      <c r="K2310" t="s">
        <v>8313</v>
      </c>
      <c r="L2310" t="s">
        <v>8315</v>
      </c>
      <c r="M2310" t="s">
        <v>4758</v>
      </c>
      <c r="N2310" t="s">
        <v>921</v>
      </c>
    </row>
    <row r="2311" spans="1:14" x14ac:dyDescent="0.25">
      <c r="A2311">
        <v>273076513</v>
      </c>
      <c r="B2311" t="s">
        <v>4750</v>
      </c>
      <c r="C2311" t="s">
        <v>4751</v>
      </c>
      <c r="D2311">
        <v>27301001</v>
      </c>
      <c r="E2311">
        <v>1090280036604</v>
      </c>
      <c r="F2311" t="s">
        <v>8214</v>
      </c>
      <c r="G2311">
        <v>0</v>
      </c>
      <c r="H2311" t="s">
        <v>12403</v>
      </c>
      <c r="I2311" t="s">
        <v>9229</v>
      </c>
      <c r="J2311" t="s">
        <v>12402</v>
      </c>
      <c r="K2311" t="s">
        <v>8313</v>
      </c>
      <c r="L2311" t="s">
        <v>8315</v>
      </c>
      <c r="M2311" t="s">
        <v>4752</v>
      </c>
      <c r="N2311" t="s">
        <v>414</v>
      </c>
    </row>
    <row r="2312" spans="1:14" x14ac:dyDescent="0.25">
      <c r="A2312">
        <v>273076520</v>
      </c>
      <c r="B2312" t="s">
        <v>4784</v>
      </c>
      <c r="C2312" t="s">
        <v>4785</v>
      </c>
      <c r="D2312">
        <v>27301001</v>
      </c>
      <c r="E2312">
        <v>1090280036660</v>
      </c>
      <c r="F2312" t="s">
        <v>8214</v>
      </c>
      <c r="G2312">
        <v>0</v>
      </c>
      <c r="H2312" t="s">
        <v>12404</v>
      </c>
      <c r="I2312" t="s">
        <v>9229</v>
      </c>
      <c r="J2312" t="s">
        <v>12402</v>
      </c>
      <c r="K2312" t="s">
        <v>8313</v>
      </c>
      <c r="L2312" t="s">
        <v>8315</v>
      </c>
      <c r="M2312" t="s">
        <v>4786</v>
      </c>
      <c r="N2312" t="s">
        <v>1479</v>
      </c>
    </row>
    <row r="2313" spans="1:14" x14ac:dyDescent="0.25">
      <c r="A2313">
        <v>273076545</v>
      </c>
      <c r="B2313" t="s">
        <v>4182</v>
      </c>
      <c r="C2313" t="s">
        <v>4183</v>
      </c>
      <c r="D2313">
        <v>27301001</v>
      </c>
      <c r="E2313">
        <v>1090280036770</v>
      </c>
      <c r="F2313" t="s">
        <v>8214</v>
      </c>
      <c r="G2313">
        <v>0</v>
      </c>
      <c r="H2313" t="s">
        <v>12405</v>
      </c>
      <c r="I2313" t="s">
        <v>9233</v>
      </c>
      <c r="J2313" t="s">
        <v>12402</v>
      </c>
      <c r="K2313" t="s">
        <v>8313</v>
      </c>
      <c r="L2313" t="s">
        <v>8315</v>
      </c>
      <c r="M2313" t="s">
        <v>4184</v>
      </c>
      <c r="N2313" t="s">
        <v>414</v>
      </c>
    </row>
    <row r="2314" spans="1:14" x14ac:dyDescent="0.25">
      <c r="A2314">
        <v>273076552</v>
      </c>
      <c r="B2314" t="s">
        <v>4554</v>
      </c>
      <c r="C2314" t="s">
        <v>4555</v>
      </c>
      <c r="D2314">
        <v>27301001</v>
      </c>
      <c r="E2314">
        <v>1090280036824</v>
      </c>
      <c r="F2314" t="s">
        <v>8214</v>
      </c>
      <c r="G2314">
        <v>0</v>
      </c>
      <c r="H2314" t="s">
        <v>12406</v>
      </c>
      <c r="I2314" t="s">
        <v>8384</v>
      </c>
      <c r="J2314" t="s">
        <v>12402</v>
      </c>
      <c r="K2314" t="s">
        <v>8313</v>
      </c>
      <c r="L2314" t="s">
        <v>8315</v>
      </c>
      <c r="M2314" t="s">
        <v>4556</v>
      </c>
      <c r="N2314" t="s">
        <v>414</v>
      </c>
    </row>
    <row r="2315" spans="1:14" x14ac:dyDescent="0.25">
      <c r="A2315">
        <v>273076577</v>
      </c>
      <c r="B2315" t="s">
        <v>3812</v>
      </c>
      <c r="C2315" t="s">
        <v>3813</v>
      </c>
      <c r="D2315">
        <v>27301001</v>
      </c>
      <c r="E2315">
        <v>1090280036879</v>
      </c>
      <c r="F2315" t="s">
        <v>8214</v>
      </c>
      <c r="G2315">
        <v>0</v>
      </c>
      <c r="H2315" t="s">
        <v>12407</v>
      </c>
      <c r="I2315" t="s">
        <v>8499</v>
      </c>
      <c r="J2315" t="s">
        <v>12402</v>
      </c>
      <c r="K2315" t="s">
        <v>8313</v>
      </c>
      <c r="L2315" t="s">
        <v>8315</v>
      </c>
      <c r="M2315" t="s">
        <v>3814</v>
      </c>
      <c r="N2315" t="s">
        <v>1121</v>
      </c>
    </row>
    <row r="2316" spans="1:14" x14ac:dyDescent="0.25">
      <c r="A2316">
        <v>273076584</v>
      </c>
      <c r="B2316" t="s">
        <v>4790</v>
      </c>
      <c r="C2316" t="s">
        <v>4791</v>
      </c>
      <c r="D2316">
        <v>27301001</v>
      </c>
      <c r="E2316">
        <v>1090280036880</v>
      </c>
      <c r="F2316" t="s">
        <v>8214</v>
      </c>
      <c r="G2316">
        <v>0</v>
      </c>
      <c r="H2316" t="s">
        <v>12408</v>
      </c>
      <c r="I2316" t="s">
        <v>9229</v>
      </c>
      <c r="J2316" t="s">
        <v>12402</v>
      </c>
      <c r="K2316" t="s">
        <v>8313</v>
      </c>
      <c r="L2316" t="s">
        <v>8315</v>
      </c>
      <c r="M2316" t="s">
        <v>4792</v>
      </c>
      <c r="N2316" t="s">
        <v>1479</v>
      </c>
    </row>
    <row r="2317" spans="1:14" x14ac:dyDescent="0.25">
      <c r="A2317">
        <v>273076601</v>
      </c>
      <c r="B2317" t="s">
        <v>3806</v>
      </c>
      <c r="C2317" t="s">
        <v>3807</v>
      </c>
      <c r="D2317">
        <v>27301001</v>
      </c>
      <c r="E2317">
        <v>1090280036901</v>
      </c>
      <c r="F2317" t="s">
        <v>8214</v>
      </c>
      <c r="G2317">
        <v>0</v>
      </c>
      <c r="H2317" t="s">
        <v>12409</v>
      </c>
      <c r="I2317" t="s">
        <v>9021</v>
      </c>
      <c r="J2317" t="s">
        <v>12402</v>
      </c>
      <c r="K2317" t="s">
        <v>8313</v>
      </c>
      <c r="L2317" t="s">
        <v>8315</v>
      </c>
      <c r="M2317" t="s">
        <v>3808</v>
      </c>
      <c r="N2317" t="s">
        <v>921</v>
      </c>
    </row>
    <row r="2318" spans="1:14" x14ac:dyDescent="0.25">
      <c r="A2318">
        <v>273076619</v>
      </c>
      <c r="B2318" t="s">
        <v>3809</v>
      </c>
      <c r="C2318" t="s">
        <v>3810</v>
      </c>
      <c r="D2318">
        <v>27301001</v>
      </c>
      <c r="E2318">
        <v>1090280036945</v>
      </c>
      <c r="F2318" t="s">
        <v>8214</v>
      </c>
      <c r="G2318">
        <v>0</v>
      </c>
      <c r="H2318" t="s">
        <v>12410</v>
      </c>
      <c r="I2318" t="s">
        <v>8384</v>
      </c>
      <c r="J2318" t="s">
        <v>12402</v>
      </c>
      <c r="K2318" t="s">
        <v>8313</v>
      </c>
      <c r="L2318" t="s">
        <v>8315</v>
      </c>
      <c r="M2318" t="s">
        <v>3811</v>
      </c>
      <c r="N2318" t="s">
        <v>414</v>
      </c>
    </row>
    <row r="2319" spans="1:14" x14ac:dyDescent="0.25">
      <c r="A2319">
        <v>273084994</v>
      </c>
      <c r="B2319" t="s">
        <v>4091</v>
      </c>
      <c r="C2319" t="s">
        <v>4092</v>
      </c>
      <c r="D2319">
        <v>27301001</v>
      </c>
      <c r="E2319">
        <v>1110280056358</v>
      </c>
      <c r="F2319" t="s">
        <v>8214</v>
      </c>
      <c r="G2319">
        <v>0</v>
      </c>
      <c r="H2319" t="s">
        <v>12411</v>
      </c>
      <c r="I2319" t="s">
        <v>11235</v>
      </c>
      <c r="J2319" t="s">
        <v>12412</v>
      </c>
      <c r="K2319" t="s">
        <v>8313</v>
      </c>
      <c r="L2319" t="s">
        <v>8315</v>
      </c>
      <c r="M2319" t="s">
        <v>4093</v>
      </c>
      <c r="N2319" t="s">
        <v>1121</v>
      </c>
    </row>
    <row r="2320" spans="1:14" x14ac:dyDescent="0.25">
      <c r="A2320">
        <v>273908024</v>
      </c>
      <c r="B2320" t="s">
        <v>4197</v>
      </c>
      <c r="C2320" t="s">
        <v>4198</v>
      </c>
      <c r="D2320">
        <v>27301001</v>
      </c>
      <c r="E2320">
        <v>1160280082093</v>
      </c>
      <c r="F2320" t="s">
        <v>8214</v>
      </c>
      <c r="G2320">
        <v>0</v>
      </c>
      <c r="H2320" t="s">
        <v>12413</v>
      </c>
      <c r="I2320" t="s">
        <v>9021</v>
      </c>
      <c r="J2320" t="s">
        <v>12414</v>
      </c>
      <c r="K2320" t="s">
        <v>8313</v>
      </c>
      <c r="L2320" t="s">
        <v>8315</v>
      </c>
      <c r="M2320" t="s">
        <v>4199</v>
      </c>
      <c r="N2320" t="s">
        <v>321</v>
      </c>
    </row>
    <row r="2321" spans="1:14" x14ac:dyDescent="0.25">
      <c r="A2321">
        <v>273908320</v>
      </c>
      <c r="B2321" t="s">
        <v>4097</v>
      </c>
      <c r="C2321" t="s">
        <v>4098</v>
      </c>
      <c r="D2321">
        <v>27301001</v>
      </c>
      <c r="E2321">
        <v>1160280084304</v>
      </c>
      <c r="F2321" t="s">
        <v>8214</v>
      </c>
      <c r="G2321">
        <v>0</v>
      </c>
      <c r="H2321" t="s">
        <v>12415</v>
      </c>
      <c r="I2321" t="s">
        <v>8499</v>
      </c>
      <c r="J2321" t="s">
        <v>12416</v>
      </c>
      <c r="K2321" t="s">
        <v>8313</v>
      </c>
      <c r="L2321" t="s">
        <v>8315</v>
      </c>
      <c r="M2321" t="s">
        <v>4099</v>
      </c>
      <c r="N2321" t="s">
        <v>4100</v>
      </c>
    </row>
    <row r="2322" spans="1:14" x14ac:dyDescent="0.25">
      <c r="A2322">
        <v>273908384</v>
      </c>
      <c r="B2322" t="s">
        <v>4685</v>
      </c>
      <c r="C2322" t="s">
        <v>4686</v>
      </c>
      <c r="D2322">
        <v>27301001</v>
      </c>
      <c r="E2322">
        <v>1160280084788</v>
      </c>
      <c r="F2322" t="s">
        <v>8214</v>
      </c>
      <c r="G2322">
        <v>0</v>
      </c>
      <c r="H2322" t="s">
        <v>12417</v>
      </c>
      <c r="I2322" t="s">
        <v>12039</v>
      </c>
      <c r="J2322" t="s">
        <v>12418</v>
      </c>
      <c r="K2322" t="s">
        <v>8313</v>
      </c>
      <c r="L2322" t="s">
        <v>8315</v>
      </c>
      <c r="M2322" t="s">
        <v>4687</v>
      </c>
      <c r="N2322" t="s">
        <v>414</v>
      </c>
    </row>
    <row r="2323" spans="1:14" x14ac:dyDescent="0.25">
      <c r="A2323">
        <v>274001165</v>
      </c>
      <c r="B2323" t="s">
        <v>12419</v>
      </c>
      <c r="C2323" t="s">
        <v>8197</v>
      </c>
      <c r="D2323">
        <v>27401001</v>
      </c>
      <c r="E2323">
        <v>1020202555108</v>
      </c>
      <c r="F2323" t="s">
        <v>8214</v>
      </c>
      <c r="G2323">
        <v>2</v>
      </c>
      <c r="H2323" t="s">
        <v>12420</v>
      </c>
      <c r="I2323" t="s">
        <v>9702</v>
      </c>
      <c r="J2323" t="s">
        <v>12421</v>
      </c>
      <c r="K2323" t="s">
        <v>8313</v>
      </c>
      <c r="L2323" t="s">
        <v>8315</v>
      </c>
      <c r="M2323" t="s">
        <v>8206</v>
      </c>
      <c r="N2323" t="s">
        <v>8207</v>
      </c>
    </row>
    <row r="2324" spans="1:14" x14ac:dyDescent="0.25">
      <c r="A2324">
        <v>274006910</v>
      </c>
      <c r="B2324" t="s">
        <v>8114</v>
      </c>
      <c r="C2324" t="s">
        <v>8115</v>
      </c>
      <c r="D2324">
        <v>27401001</v>
      </c>
      <c r="E2324">
        <v>1030203921076</v>
      </c>
      <c r="F2324" t="s">
        <v>8214</v>
      </c>
      <c r="G2324">
        <v>0</v>
      </c>
      <c r="H2324" t="s">
        <v>12422</v>
      </c>
      <c r="I2324" t="s">
        <v>8967</v>
      </c>
      <c r="J2324" t="s">
        <v>12423</v>
      </c>
      <c r="K2324" t="s">
        <v>8313</v>
      </c>
      <c r="L2324" t="s">
        <v>8315</v>
      </c>
      <c r="M2324" t="s">
        <v>8116</v>
      </c>
      <c r="N2324" t="s">
        <v>321</v>
      </c>
    </row>
    <row r="2325" spans="1:14" x14ac:dyDescent="0.25">
      <c r="A2325">
        <v>274011558</v>
      </c>
      <c r="B2325" t="s">
        <v>12424</v>
      </c>
      <c r="C2325" t="s">
        <v>8176</v>
      </c>
      <c r="D2325">
        <v>27401001</v>
      </c>
      <c r="E2325">
        <v>1020202560784</v>
      </c>
      <c r="F2325" t="s">
        <v>8214</v>
      </c>
      <c r="G2325">
        <v>0</v>
      </c>
      <c r="H2325" t="s">
        <v>12425</v>
      </c>
      <c r="I2325" t="s">
        <v>12426</v>
      </c>
      <c r="J2325" t="s">
        <v>12427</v>
      </c>
      <c r="K2325" t="s">
        <v>8313</v>
      </c>
      <c r="L2325" t="s">
        <v>8315</v>
      </c>
      <c r="M2325" t="s">
        <v>8177</v>
      </c>
      <c r="N2325" t="s">
        <v>321</v>
      </c>
    </row>
    <row r="2326" spans="1:14" x14ac:dyDescent="0.25">
      <c r="A2326">
        <v>274013749</v>
      </c>
      <c r="B2326" t="s">
        <v>8120</v>
      </c>
      <c r="C2326" t="s">
        <v>8121</v>
      </c>
      <c r="D2326">
        <v>27401001</v>
      </c>
      <c r="E2326">
        <v>1030203901045</v>
      </c>
      <c r="F2326" t="s">
        <v>8214</v>
      </c>
      <c r="G2326">
        <v>0</v>
      </c>
      <c r="H2326" t="s">
        <v>12428</v>
      </c>
      <c r="I2326" t="s">
        <v>8727</v>
      </c>
      <c r="J2326" t="s">
        <v>12429</v>
      </c>
      <c r="K2326" t="s">
        <v>8313</v>
      </c>
      <c r="L2326" t="s">
        <v>8315</v>
      </c>
      <c r="M2326" t="s">
        <v>8122</v>
      </c>
      <c r="N2326" t="s">
        <v>321</v>
      </c>
    </row>
    <row r="2327" spans="1:14" x14ac:dyDescent="0.25">
      <c r="A2327">
        <v>274019596</v>
      </c>
      <c r="B2327" t="s">
        <v>4748</v>
      </c>
      <c r="D2327">
        <v>27401001</v>
      </c>
      <c r="E2327">
        <v>1020202559266</v>
      </c>
      <c r="F2327" t="s">
        <v>8214</v>
      </c>
      <c r="G2327">
        <v>0</v>
      </c>
      <c r="H2327" t="s">
        <v>12430</v>
      </c>
      <c r="I2327" t="s">
        <v>9028</v>
      </c>
      <c r="J2327" t="s">
        <v>11716</v>
      </c>
      <c r="K2327" t="s">
        <v>8313</v>
      </c>
      <c r="L2327" t="s">
        <v>8315</v>
      </c>
      <c r="M2327" t="s">
        <v>12431</v>
      </c>
      <c r="N2327" t="s">
        <v>4749</v>
      </c>
    </row>
    <row r="2328" spans="1:14" x14ac:dyDescent="0.25">
      <c r="A2328">
        <v>274030617</v>
      </c>
      <c r="B2328" t="s">
        <v>8105</v>
      </c>
      <c r="C2328" t="s">
        <v>8106</v>
      </c>
      <c r="D2328">
        <v>27401001</v>
      </c>
      <c r="E2328">
        <v>1030203894720</v>
      </c>
      <c r="F2328" t="s">
        <v>8214</v>
      </c>
      <c r="G2328">
        <v>0</v>
      </c>
      <c r="H2328" t="s">
        <v>12432</v>
      </c>
      <c r="I2328" t="s">
        <v>9180</v>
      </c>
      <c r="J2328" t="s">
        <v>12433</v>
      </c>
      <c r="K2328" t="s">
        <v>8313</v>
      </c>
      <c r="L2328" t="s">
        <v>8315</v>
      </c>
      <c r="M2328" t="s">
        <v>8107</v>
      </c>
      <c r="N2328" t="s">
        <v>321</v>
      </c>
    </row>
    <row r="2329" spans="1:14" x14ac:dyDescent="0.25">
      <c r="A2329">
        <v>274031579</v>
      </c>
      <c r="B2329" t="s">
        <v>4713</v>
      </c>
      <c r="C2329" t="s">
        <v>4714</v>
      </c>
      <c r="D2329">
        <v>27401001</v>
      </c>
      <c r="E2329">
        <v>1030203907304</v>
      </c>
      <c r="F2329" t="s">
        <v>8214</v>
      </c>
      <c r="G2329">
        <v>0</v>
      </c>
      <c r="H2329" t="s">
        <v>12434</v>
      </c>
      <c r="I2329" t="s">
        <v>11235</v>
      </c>
      <c r="J2329" t="s">
        <v>12435</v>
      </c>
      <c r="K2329" t="s">
        <v>8313</v>
      </c>
      <c r="L2329" t="s">
        <v>8315</v>
      </c>
      <c r="M2329" t="s">
        <v>4715</v>
      </c>
      <c r="N2329" t="s">
        <v>321</v>
      </c>
    </row>
    <row r="2330" spans="1:14" x14ac:dyDescent="0.25">
      <c r="A2330">
        <v>274036880</v>
      </c>
      <c r="B2330" t="s">
        <v>8135</v>
      </c>
      <c r="C2330" t="s">
        <v>8136</v>
      </c>
      <c r="D2330">
        <v>27401001</v>
      </c>
      <c r="E2330">
        <v>1030203899791</v>
      </c>
      <c r="F2330" t="s">
        <v>8214</v>
      </c>
      <c r="G2330">
        <v>0</v>
      </c>
      <c r="H2330" t="s">
        <v>12436</v>
      </c>
      <c r="I2330" t="s">
        <v>8537</v>
      </c>
      <c r="J2330" t="s">
        <v>10835</v>
      </c>
      <c r="K2330" t="s">
        <v>8313</v>
      </c>
      <c r="L2330" t="s">
        <v>8315</v>
      </c>
      <c r="M2330" t="s">
        <v>8137</v>
      </c>
      <c r="N2330" t="s">
        <v>321</v>
      </c>
    </row>
    <row r="2331" spans="1:14" x14ac:dyDescent="0.25">
      <c r="A2331">
        <v>274037179</v>
      </c>
      <c r="B2331" t="s">
        <v>3785</v>
      </c>
      <c r="C2331" t="s">
        <v>3786</v>
      </c>
      <c r="D2331">
        <v>27401001</v>
      </c>
      <c r="E2331">
        <v>1020202553755</v>
      </c>
      <c r="F2331" t="s">
        <v>8214</v>
      </c>
      <c r="G2331">
        <v>0</v>
      </c>
      <c r="H2331" t="s">
        <v>12437</v>
      </c>
      <c r="I2331" t="s">
        <v>10674</v>
      </c>
      <c r="J2331" t="s">
        <v>12438</v>
      </c>
      <c r="K2331" t="s">
        <v>8313</v>
      </c>
      <c r="L2331" t="s">
        <v>8315</v>
      </c>
      <c r="M2331" t="s">
        <v>3787</v>
      </c>
      <c r="N2331" t="s">
        <v>321</v>
      </c>
    </row>
    <row r="2332" spans="1:14" x14ac:dyDescent="0.25">
      <c r="A2332">
        <v>274037250</v>
      </c>
      <c r="B2332" t="s">
        <v>4566</v>
      </c>
      <c r="C2332" t="s">
        <v>4567</v>
      </c>
      <c r="D2332">
        <v>27401001</v>
      </c>
      <c r="E2332">
        <v>1030203892553</v>
      </c>
      <c r="F2332" t="s">
        <v>8214</v>
      </c>
      <c r="G2332">
        <v>1</v>
      </c>
      <c r="H2332" t="s">
        <v>12439</v>
      </c>
      <c r="I2332" t="s">
        <v>8310</v>
      </c>
      <c r="J2332" t="s">
        <v>12440</v>
      </c>
      <c r="K2332" t="s">
        <v>8313</v>
      </c>
      <c r="L2332" t="s">
        <v>8315</v>
      </c>
      <c r="M2332" t="s">
        <v>4568</v>
      </c>
      <c r="N2332" t="s">
        <v>321</v>
      </c>
    </row>
    <row r="2333" spans="1:14" x14ac:dyDescent="0.25">
      <c r="A2333">
        <v>274037370</v>
      </c>
      <c r="B2333" t="s">
        <v>3770</v>
      </c>
      <c r="C2333" t="s">
        <v>3771</v>
      </c>
      <c r="D2333">
        <v>27401001</v>
      </c>
      <c r="E2333">
        <v>1030203898340</v>
      </c>
      <c r="F2333" t="s">
        <v>8214</v>
      </c>
      <c r="G2333">
        <v>0</v>
      </c>
      <c r="H2333" t="s">
        <v>12441</v>
      </c>
      <c r="I2333" t="s">
        <v>9486</v>
      </c>
      <c r="J2333" t="s">
        <v>12442</v>
      </c>
      <c r="K2333" t="s">
        <v>8313</v>
      </c>
      <c r="L2333" t="s">
        <v>8315</v>
      </c>
      <c r="M2333" t="s">
        <v>3772</v>
      </c>
      <c r="N2333" t="s">
        <v>321</v>
      </c>
    </row>
    <row r="2334" spans="1:14" x14ac:dyDescent="0.25">
      <c r="A2334">
        <v>274038990</v>
      </c>
      <c r="B2334" t="s">
        <v>8170</v>
      </c>
      <c r="C2334" t="s">
        <v>8171</v>
      </c>
      <c r="D2334">
        <v>27401001</v>
      </c>
      <c r="E2334">
        <v>1020202558188</v>
      </c>
      <c r="F2334" t="s">
        <v>8214</v>
      </c>
      <c r="G2334">
        <v>0</v>
      </c>
      <c r="H2334" t="s">
        <v>12443</v>
      </c>
      <c r="I2334" t="s">
        <v>9432</v>
      </c>
      <c r="J2334" t="s">
        <v>8680</v>
      </c>
      <c r="K2334" t="s">
        <v>8313</v>
      </c>
      <c r="L2334" t="s">
        <v>8315</v>
      </c>
      <c r="M2334" t="s">
        <v>8172</v>
      </c>
      <c r="N2334" t="s">
        <v>321</v>
      </c>
    </row>
    <row r="2335" spans="1:14" x14ac:dyDescent="0.25">
      <c r="A2335">
        <v>274039240</v>
      </c>
      <c r="B2335" t="s">
        <v>3755</v>
      </c>
      <c r="C2335" t="s">
        <v>3756</v>
      </c>
      <c r="D2335">
        <v>27401001</v>
      </c>
      <c r="E2335">
        <v>1030203901848</v>
      </c>
      <c r="F2335" t="s">
        <v>8214</v>
      </c>
      <c r="G2335">
        <v>0</v>
      </c>
      <c r="H2335" t="s">
        <v>12444</v>
      </c>
      <c r="I2335" t="s">
        <v>8530</v>
      </c>
      <c r="J2335" t="s">
        <v>12445</v>
      </c>
      <c r="K2335" t="s">
        <v>8313</v>
      </c>
      <c r="L2335" t="s">
        <v>8315</v>
      </c>
      <c r="M2335" t="s">
        <v>3757</v>
      </c>
      <c r="N2335" t="s">
        <v>321</v>
      </c>
    </row>
    <row r="2336" spans="1:14" x14ac:dyDescent="0.25">
      <c r="A2336">
        <v>274042549</v>
      </c>
      <c r="B2336" t="s">
        <v>3767</v>
      </c>
      <c r="C2336" t="s">
        <v>3768</v>
      </c>
      <c r="D2336">
        <v>27401001</v>
      </c>
      <c r="E2336">
        <v>1030203916049</v>
      </c>
      <c r="F2336" t="s">
        <v>8214</v>
      </c>
      <c r="G2336">
        <v>0</v>
      </c>
      <c r="H2336" t="s">
        <v>12446</v>
      </c>
      <c r="I2336" t="s">
        <v>8581</v>
      </c>
      <c r="J2336" t="s">
        <v>12447</v>
      </c>
      <c r="K2336" t="s">
        <v>8313</v>
      </c>
      <c r="L2336" t="s">
        <v>8315</v>
      </c>
      <c r="M2336" t="s">
        <v>3769</v>
      </c>
      <c r="N2336" t="s">
        <v>321</v>
      </c>
    </row>
    <row r="2337" spans="1:14" x14ac:dyDescent="0.25">
      <c r="A2337">
        <v>274052515</v>
      </c>
      <c r="B2337" t="s">
        <v>12448</v>
      </c>
      <c r="C2337" t="s">
        <v>8185</v>
      </c>
      <c r="D2337">
        <v>27401001</v>
      </c>
      <c r="E2337">
        <v>1020202560070</v>
      </c>
      <c r="F2337" t="s">
        <v>8214</v>
      </c>
      <c r="G2337">
        <v>5</v>
      </c>
      <c r="H2337" t="s">
        <v>12449</v>
      </c>
      <c r="I2337" t="s">
        <v>8310</v>
      </c>
      <c r="J2337" t="s">
        <v>12450</v>
      </c>
      <c r="K2337" t="s">
        <v>8313</v>
      </c>
      <c r="L2337" t="s">
        <v>8315</v>
      </c>
      <c r="M2337" t="s">
        <v>8186</v>
      </c>
      <c r="N2337" t="s">
        <v>321</v>
      </c>
    </row>
    <row r="2338" spans="1:14" x14ac:dyDescent="0.25">
      <c r="A2338">
        <v>274058556</v>
      </c>
      <c r="B2338" t="s">
        <v>3794</v>
      </c>
      <c r="C2338" t="s">
        <v>3795</v>
      </c>
      <c r="D2338">
        <v>27401001</v>
      </c>
      <c r="E2338">
        <v>1030203894203</v>
      </c>
      <c r="F2338" t="s">
        <v>8214</v>
      </c>
      <c r="G2338">
        <v>0</v>
      </c>
      <c r="H2338" t="s">
        <v>12451</v>
      </c>
      <c r="I2338" t="s">
        <v>8735</v>
      </c>
      <c r="J2338" t="s">
        <v>12452</v>
      </c>
      <c r="K2338" t="s">
        <v>8313</v>
      </c>
      <c r="L2338" t="s">
        <v>8315</v>
      </c>
      <c r="M2338" t="s">
        <v>3796</v>
      </c>
      <c r="N2338" t="s">
        <v>321</v>
      </c>
    </row>
    <row r="2339" spans="1:14" x14ac:dyDescent="0.25">
      <c r="A2339">
        <v>274058789</v>
      </c>
      <c r="B2339" t="s">
        <v>4271</v>
      </c>
      <c r="C2339" t="s">
        <v>4272</v>
      </c>
      <c r="D2339">
        <v>27401001</v>
      </c>
      <c r="E2339">
        <v>1030203898010</v>
      </c>
      <c r="F2339" t="s">
        <v>8214</v>
      </c>
      <c r="G2339">
        <v>0</v>
      </c>
      <c r="H2339" t="s">
        <v>12453</v>
      </c>
      <c r="I2339" t="s">
        <v>12454</v>
      </c>
      <c r="J2339" t="s">
        <v>12455</v>
      </c>
      <c r="K2339" t="s">
        <v>8313</v>
      </c>
      <c r="L2339" t="s">
        <v>8315</v>
      </c>
      <c r="M2339" t="s">
        <v>4273</v>
      </c>
      <c r="N2339" t="s">
        <v>414</v>
      </c>
    </row>
    <row r="2340" spans="1:14" x14ac:dyDescent="0.25">
      <c r="A2340">
        <v>274059060</v>
      </c>
      <c r="B2340" t="s">
        <v>4085</v>
      </c>
      <c r="C2340" t="s">
        <v>4086</v>
      </c>
      <c r="D2340">
        <v>27401001</v>
      </c>
      <c r="E2340">
        <v>1030203896612</v>
      </c>
      <c r="F2340" t="s">
        <v>8214</v>
      </c>
      <c r="G2340">
        <v>0</v>
      </c>
      <c r="H2340" t="s">
        <v>12456</v>
      </c>
      <c r="I2340" t="s">
        <v>9696</v>
      </c>
      <c r="J2340" t="s">
        <v>12457</v>
      </c>
      <c r="K2340" t="s">
        <v>8313</v>
      </c>
      <c r="L2340" t="s">
        <v>8315</v>
      </c>
      <c r="M2340" t="s">
        <v>4087</v>
      </c>
      <c r="N2340" t="s">
        <v>414</v>
      </c>
    </row>
    <row r="2341" spans="1:14" x14ac:dyDescent="0.25">
      <c r="A2341">
        <v>274059101</v>
      </c>
      <c r="B2341" t="s">
        <v>3752</v>
      </c>
      <c r="C2341" t="s">
        <v>3753</v>
      </c>
      <c r="D2341">
        <v>27401001</v>
      </c>
      <c r="E2341">
        <v>1020202557033</v>
      </c>
      <c r="F2341" t="s">
        <v>8214</v>
      </c>
      <c r="G2341">
        <v>0</v>
      </c>
      <c r="H2341" t="s">
        <v>12458</v>
      </c>
      <c r="I2341" t="s">
        <v>9633</v>
      </c>
      <c r="J2341" t="s">
        <v>12459</v>
      </c>
      <c r="K2341" t="s">
        <v>8313</v>
      </c>
      <c r="L2341" t="s">
        <v>8315</v>
      </c>
      <c r="M2341" t="s">
        <v>3754</v>
      </c>
      <c r="N2341" t="s">
        <v>321</v>
      </c>
    </row>
    <row r="2342" spans="1:14" x14ac:dyDescent="0.25">
      <c r="A2342">
        <v>274059895</v>
      </c>
      <c r="B2342" t="s">
        <v>12460</v>
      </c>
      <c r="C2342" t="s">
        <v>8192</v>
      </c>
      <c r="D2342">
        <v>27401001</v>
      </c>
      <c r="E2342">
        <v>1020202559706</v>
      </c>
      <c r="F2342" t="s">
        <v>8214</v>
      </c>
      <c r="G2342">
        <v>0</v>
      </c>
      <c r="H2342" t="s">
        <v>12432</v>
      </c>
      <c r="I2342" t="s">
        <v>9464</v>
      </c>
      <c r="J2342" t="s">
        <v>12461</v>
      </c>
      <c r="K2342" t="s">
        <v>8313</v>
      </c>
      <c r="L2342" t="s">
        <v>8315</v>
      </c>
      <c r="M2342" t="s">
        <v>8193</v>
      </c>
      <c r="N2342" t="s">
        <v>321</v>
      </c>
    </row>
    <row r="2343" spans="1:14" x14ac:dyDescent="0.25">
      <c r="A2343">
        <v>274060072</v>
      </c>
      <c r="B2343" t="s">
        <v>12462</v>
      </c>
      <c r="C2343" t="s">
        <v>12463</v>
      </c>
      <c r="D2343">
        <v>27401001</v>
      </c>
      <c r="E2343">
        <v>1030203894390</v>
      </c>
      <c r="F2343" t="s">
        <v>8214</v>
      </c>
      <c r="G2343">
        <v>0</v>
      </c>
      <c r="H2343" t="s">
        <v>12464</v>
      </c>
      <c r="I2343" t="s">
        <v>8375</v>
      </c>
      <c r="J2343" t="s">
        <v>9400</v>
      </c>
      <c r="K2343" t="s">
        <v>8313</v>
      </c>
      <c r="L2343" t="s">
        <v>8315</v>
      </c>
      <c r="M2343" t="s">
        <v>12465</v>
      </c>
      <c r="N2343" t="s">
        <v>325</v>
      </c>
    </row>
    <row r="2344" spans="1:14" x14ac:dyDescent="0.25">
      <c r="A2344">
        <v>274060121</v>
      </c>
      <c r="B2344" t="s">
        <v>12466</v>
      </c>
      <c r="C2344" t="s">
        <v>12467</v>
      </c>
      <c r="D2344">
        <v>27401001</v>
      </c>
      <c r="E2344">
        <v>1020202553216</v>
      </c>
      <c r="F2344" t="s">
        <v>8214</v>
      </c>
      <c r="G2344">
        <v>0</v>
      </c>
      <c r="H2344" t="s">
        <v>12468</v>
      </c>
      <c r="I2344" t="s">
        <v>9636</v>
      </c>
      <c r="J2344" t="s">
        <v>12469</v>
      </c>
      <c r="K2344" t="s">
        <v>8313</v>
      </c>
      <c r="L2344" t="s">
        <v>8315</v>
      </c>
      <c r="M2344" t="s">
        <v>3654</v>
      </c>
      <c r="N2344" t="s">
        <v>321</v>
      </c>
    </row>
    <row r="2345" spans="1:14" x14ac:dyDescent="0.25">
      <c r="A2345">
        <v>274060330</v>
      </c>
      <c r="B2345" t="s">
        <v>3791</v>
      </c>
      <c r="C2345" t="s">
        <v>3792</v>
      </c>
      <c r="D2345">
        <v>27401001</v>
      </c>
      <c r="E2345">
        <v>1030203902300</v>
      </c>
      <c r="F2345" t="s">
        <v>8214</v>
      </c>
      <c r="G2345">
        <v>0</v>
      </c>
      <c r="H2345" t="s">
        <v>12470</v>
      </c>
      <c r="I2345" t="s">
        <v>8746</v>
      </c>
      <c r="J2345" t="s">
        <v>12471</v>
      </c>
      <c r="K2345" t="s">
        <v>8313</v>
      </c>
      <c r="L2345" t="s">
        <v>8315</v>
      </c>
      <c r="M2345" t="s">
        <v>3793</v>
      </c>
      <c r="N2345" t="s">
        <v>321</v>
      </c>
    </row>
    <row r="2346" spans="1:14" x14ac:dyDescent="0.25">
      <c r="A2346">
        <v>274060805</v>
      </c>
      <c r="B2346" t="s">
        <v>3788</v>
      </c>
      <c r="C2346" t="s">
        <v>3789</v>
      </c>
      <c r="D2346">
        <v>27401001</v>
      </c>
      <c r="E2346">
        <v>1030203897492</v>
      </c>
      <c r="F2346" t="s">
        <v>8214</v>
      </c>
      <c r="G2346">
        <v>0</v>
      </c>
      <c r="H2346" t="s">
        <v>12472</v>
      </c>
      <c r="I2346" t="s">
        <v>9928</v>
      </c>
      <c r="J2346" t="s">
        <v>12473</v>
      </c>
      <c r="K2346" t="s">
        <v>8313</v>
      </c>
      <c r="L2346" t="s">
        <v>8315</v>
      </c>
      <c r="M2346" t="s">
        <v>3790</v>
      </c>
      <c r="N2346" t="s">
        <v>321</v>
      </c>
    </row>
    <row r="2347" spans="1:14" x14ac:dyDescent="0.25">
      <c r="A2347">
        <v>274061502</v>
      </c>
      <c r="B2347" t="s">
        <v>4716</v>
      </c>
      <c r="C2347" t="s">
        <v>4717</v>
      </c>
      <c r="D2347">
        <v>27401001</v>
      </c>
      <c r="E2347">
        <v>1030203899505</v>
      </c>
      <c r="F2347" t="s">
        <v>8214</v>
      </c>
      <c r="G2347">
        <v>0</v>
      </c>
      <c r="H2347" t="s">
        <v>12474</v>
      </c>
      <c r="I2347" t="s">
        <v>9928</v>
      </c>
      <c r="J2347" t="s">
        <v>12475</v>
      </c>
      <c r="K2347" t="s">
        <v>8313</v>
      </c>
      <c r="L2347" t="s">
        <v>8315</v>
      </c>
      <c r="M2347" t="s">
        <v>4718</v>
      </c>
      <c r="N2347" t="s">
        <v>321</v>
      </c>
    </row>
    <row r="2348" spans="1:14" x14ac:dyDescent="0.25">
      <c r="A2348">
        <v>274061615</v>
      </c>
      <c r="B2348" t="s">
        <v>4725</v>
      </c>
      <c r="C2348" t="s">
        <v>4726</v>
      </c>
      <c r="D2348">
        <v>27401001</v>
      </c>
      <c r="E2348">
        <v>1030203895303</v>
      </c>
      <c r="F2348" t="s">
        <v>8214</v>
      </c>
      <c r="G2348">
        <v>0</v>
      </c>
      <c r="H2348" t="s">
        <v>12476</v>
      </c>
      <c r="I2348" t="s">
        <v>12477</v>
      </c>
      <c r="J2348" t="s">
        <v>12478</v>
      </c>
      <c r="K2348" t="s">
        <v>8313</v>
      </c>
      <c r="L2348" t="s">
        <v>8315</v>
      </c>
      <c r="M2348" t="s">
        <v>4727</v>
      </c>
      <c r="N2348" t="s">
        <v>321</v>
      </c>
    </row>
    <row r="2349" spans="1:14" x14ac:dyDescent="0.25">
      <c r="A2349">
        <v>274063806</v>
      </c>
      <c r="B2349" t="s">
        <v>4832</v>
      </c>
      <c r="C2349" t="s">
        <v>4833</v>
      </c>
      <c r="D2349">
        <v>27601001</v>
      </c>
      <c r="E2349">
        <v>1030203920416</v>
      </c>
      <c r="F2349" t="s">
        <v>8214</v>
      </c>
      <c r="G2349">
        <v>0</v>
      </c>
      <c r="H2349" t="s">
        <v>12479</v>
      </c>
      <c r="I2349" t="s">
        <v>8407</v>
      </c>
      <c r="J2349" t="s">
        <v>12480</v>
      </c>
      <c r="K2349" t="s">
        <v>8313</v>
      </c>
      <c r="L2349" t="s">
        <v>8315</v>
      </c>
      <c r="M2349" t="s">
        <v>4834</v>
      </c>
      <c r="N2349" t="s">
        <v>321</v>
      </c>
    </row>
    <row r="2350" spans="1:14" x14ac:dyDescent="0.25">
      <c r="A2350">
        <v>274064180</v>
      </c>
      <c r="B2350" t="s">
        <v>4461</v>
      </c>
      <c r="C2350" t="s">
        <v>4462</v>
      </c>
      <c r="D2350">
        <v>27401001</v>
      </c>
      <c r="E2350">
        <v>1030203904950</v>
      </c>
      <c r="F2350" t="s">
        <v>8214</v>
      </c>
      <c r="G2350">
        <v>0</v>
      </c>
      <c r="H2350" t="s">
        <v>12481</v>
      </c>
      <c r="I2350" t="s">
        <v>9103</v>
      </c>
      <c r="J2350" t="s">
        <v>9619</v>
      </c>
      <c r="K2350" t="s">
        <v>8313</v>
      </c>
      <c r="L2350" t="s">
        <v>8315</v>
      </c>
      <c r="M2350" t="s">
        <v>4463</v>
      </c>
      <c r="N2350" t="s">
        <v>321</v>
      </c>
    </row>
    <row r="2351" spans="1:14" x14ac:dyDescent="0.25">
      <c r="A2351">
        <v>274064655</v>
      </c>
      <c r="B2351" t="s">
        <v>4811</v>
      </c>
      <c r="C2351" t="s">
        <v>4812</v>
      </c>
      <c r="D2351">
        <v>27401001</v>
      </c>
      <c r="E2351">
        <v>1030203908305</v>
      </c>
      <c r="F2351" t="s">
        <v>8214</v>
      </c>
      <c r="G2351">
        <v>0</v>
      </c>
      <c r="H2351" t="s">
        <v>12482</v>
      </c>
      <c r="I2351" t="s">
        <v>8442</v>
      </c>
      <c r="J2351" t="s">
        <v>10138</v>
      </c>
      <c r="K2351" t="s">
        <v>8313</v>
      </c>
      <c r="L2351" t="s">
        <v>8315</v>
      </c>
      <c r="M2351" t="s">
        <v>4813</v>
      </c>
      <c r="N2351" t="s">
        <v>1479</v>
      </c>
    </row>
    <row r="2352" spans="1:14" x14ac:dyDescent="0.25">
      <c r="A2352">
        <v>274065137</v>
      </c>
      <c r="B2352" t="s">
        <v>4719</v>
      </c>
      <c r="C2352" t="s">
        <v>4720</v>
      </c>
      <c r="D2352">
        <v>27401001</v>
      </c>
      <c r="E2352">
        <v>1030203905566</v>
      </c>
      <c r="F2352" t="s">
        <v>8214</v>
      </c>
      <c r="G2352">
        <v>0</v>
      </c>
      <c r="H2352" t="s">
        <v>12483</v>
      </c>
      <c r="I2352" t="s">
        <v>8384</v>
      </c>
      <c r="J2352" t="s">
        <v>10151</v>
      </c>
      <c r="K2352" t="s">
        <v>8313</v>
      </c>
      <c r="L2352" t="s">
        <v>8315</v>
      </c>
      <c r="M2352" t="s">
        <v>4721</v>
      </c>
      <c r="N2352" t="s">
        <v>414</v>
      </c>
    </row>
    <row r="2353" spans="1:14" x14ac:dyDescent="0.25">
      <c r="A2353">
        <v>274065151</v>
      </c>
      <c r="B2353" t="s">
        <v>4043</v>
      </c>
      <c r="C2353" t="s">
        <v>4044</v>
      </c>
      <c r="D2353">
        <v>27401001</v>
      </c>
      <c r="E2353">
        <v>1030203899197</v>
      </c>
      <c r="F2353" t="s">
        <v>8214</v>
      </c>
      <c r="G2353">
        <v>0</v>
      </c>
      <c r="H2353" t="s">
        <v>12484</v>
      </c>
      <c r="I2353" t="s">
        <v>8888</v>
      </c>
      <c r="J2353" t="s">
        <v>12485</v>
      </c>
      <c r="K2353" t="s">
        <v>8313</v>
      </c>
      <c r="L2353" t="s">
        <v>8315</v>
      </c>
      <c r="M2353" t="s">
        <v>4045</v>
      </c>
      <c r="N2353" t="s">
        <v>1479</v>
      </c>
    </row>
    <row r="2354" spans="1:14" x14ac:dyDescent="0.25">
      <c r="A2354">
        <v>274065169</v>
      </c>
      <c r="B2354" t="s">
        <v>4498</v>
      </c>
      <c r="C2354" t="s">
        <v>4499</v>
      </c>
      <c r="D2354">
        <v>27401001</v>
      </c>
      <c r="E2354">
        <v>1030203903839</v>
      </c>
      <c r="F2354" t="s">
        <v>8214</v>
      </c>
      <c r="G2354">
        <v>0</v>
      </c>
      <c r="H2354" t="s">
        <v>12486</v>
      </c>
      <c r="I2354" t="s">
        <v>9229</v>
      </c>
      <c r="J2354" t="s">
        <v>10138</v>
      </c>
      <c r="K2354" t="s">
        <v>8313</v>
      </c>
      <c r="L2354" t="s">
        <v>8315</v>
      </c>
      <c r="M2354" t="s">
        <v>4500</v>
      </c>
      <c r="N2354" t="s">
        <v>414</v>
      </c>
    </row>
    <row r="2355" spans="1:14" x14ac:dyDescent="0.25">
      <c r="A2355">
        <v>274065225</v>
      </c>
      <c r="B2355" t="s">
        <v>3922</v>
      </c>
      <c r="C2355" t="s">
        <v>3923</v>
      </c>
      <c r="D2355">
        <v>27401001</v>
      </c>
      <c r="E2355">
        <v>1030203906402</v>
      </c>
      <c r="F2355" t="s">
        <v>8214</v>
      </c>
      <c r="G2355">
        <v>0</v>
      </c>
      <c r="H2355" t="s">
        <v>12487</v>
      </c>
      <c r="I2355" t="s">
        <v>8384</v>
      </c>
      <c r="J2355" t="s">
        <v>12488</v>
      </c>
      <c r="K2355" t="s">
        <v>8313</v>
      </c>
      <c r="L2355" t="s">
        <v>8315</v>
      </c>
      <c r="M2355" t="s">
        <v>3924</v>
      </c>
      <c r="N2355" t="s">
        <v>414</v>
      </c>
    </row>
    <row r="2356" spans="1:14" x14ac:dyDescent="0.25">
      <c r="A2356">
        <v>274065232</v>
      </c>
      <c r="B2356" t="s">
        <v>3925</v>
      </c>
      <c r="C2356" t="s">
        <v>3926</v>
      </c>
      <c r="D2356">
        <v>27401001</v>
      </c>
      <c r="E2356">
        <v>1030203895370</v>
      </c>
      <c r="F2356" t="s">
        <v>8214</v>
      </c>
      <c r="G2356">
        <v>0</v>
      </c>
      <c r="H2356" t="s">
        <v>12489</v>
      </c>
      <c r="I2356" t="s">
        <v>9233</v>
      </c>
      <c r="J2356" t="s">
        <v>12488</v>
      </c>
      <c r="K2356" t="s">
        <v>8313</v>
      </c>
      <c r="L2356" t="s">
        <v>8315</v>
      </c>
      <c r="M2356" t="s">
        <v>3927</v>
      </c>
      <c r="N2356" t="s">
        <v>414</v>
      </c>
    </row>
    <row r="2357" spans="1:14" x14ac:dyDescent="0.25">
      <c r="A2357">
        <v>274065240</v>
      </c>
      <c r="B2357" t="s">
        <v>4079</v>
      </c>
      <c r="C2357" t="s">
        <v>4080</v>
      </c>
      <c r="D2357">
        <v>27401001</v>
      </c>
      <c r="E2357">
        <v>1030203925894</v>
      </c>
      <c r="F2357" t="s">
        <v>8214</v>
      </c>
      <c r="G2357">
        <v>0</v>
      </c>
      <c r="H2357" t="s">
        <v>12490</v>
      </c>
      <c r="I2357" t="s">
        <v>8384</v>
      </c>
      <c r="J2357" t="s">
        <v>9426</v>
      </c>
      <c r="K2357" t="s">
        <v>8313</v>
      </c>
      <c r="L2357" t="s">
        <v>8315</v>
      </c>
      <c r="M2357" t="s">
        <v>4081</v>
      </c>
      <c r="N2357" t="s">
        <v>1479</v>
      </c>
    </row>
    <row r="2358" spans="1:14" x14ac:dyDescent="0.25">
      <c r="A2358">
        <v>274065257</v>
      </c>
      <c r="B2358" t="s">
        <v>4003</v>
      </c>
      <c r="C2358" t="s">
        <v>2741</v>
      </c>
      <c r="D2358">
        <v>27401001</v>
      </c>
      <c r="E2358">
        <v>1030203908206</v>
      </c>
      <c r="F2358" t="s">
        <v>8214</v>
      </c>
      <c r="G2358">
        <v>0</v>
      </c>
      <c r="H2358" t="s">
        <v>12491</v>
      </c>
      <c r="I2358" t="s">
        <v>8602</v>
      </c>
      <c r="J2358" t="s">
        <v>12488</v>
      </c>
      <c r="K2358" t="s">
        <v>8313</v>
      </c>
      <c r="L2358" t="s">
        <v>8315</v>
      </c>
      <c r="M2358" t="s">
        <v>4004</v>
      </c>
      <c r="N2358" t="s">
        <v>4005</v>
      </c>
    </row>
    <row r="2359" spans="1:14" x14ac:dyDescent="0.25">
      <c r="A2359">
        <v>274065264</v>
      </c>
      <c r="B2359" t="s">
        <v>4501</v>
      </c>
      <c r="C2359" t="s">
        <v>2797</v>
      </c>
      <c r="D2359">
        <v>27401001</v>
      </c>
      <c r="E2359">
        <v>1030203923903</v>
      </c>
      <c r="F2359" t="s">
        <v>8214</v>
      </c>
      <c r="G2359">
        <v>0</v>
      </c>
      <c r="H2359" t="s">
        <v>12492</v>
      </c>
      <c r="I2359" t="s">
        <v>8521</v>
      </c>
      <c r="J2359" t="s">
        <v>10890</v>
      </c>
      <c r="K2359" t="s">
        <v>8313</v>
      </c>
      <c r="L2359" t="s">
        <v>8315</v>
      </c>
      <c r="M2359" t="s">
        <v>4502</v>
      </c>
      <c r="N2359" t="s">
        <v>414</v>
      </c>
    </row>
    <row r="2360" spans="1:14" x14ac:dyDescent="0.25">
      <c r="A2360">
        <v>274065271</v>
      </c>
      <c r="B2360" t="s">
        <v>4158</v>
      </c>
      <c r="C2360" t="s">
        <v>4159</v>
      </c>
      <c r="D2360">
        <v>27401001</v>
      </c>
      <c r="E2360">
        <v>1030203895820</v>
      </c>
      <c r="F2360" t="s">
        <v>8214</v>
      </c>
      <c r="G2360">
        <v>0</v>
      </c>
      <c r="H2360" t="s">
        <v>12493</v>
      </c>
      <c r="I2360" t="s">
        <v>8384</v>
      </c>
      <c r="J2360" t="s">
        <v>12494</v>
      </c>
      <c r="K2360" t="s">
        <v>8313</v>
      </c>
      <c r="L2360" t="s">
        <v>8315</v>
      </c>
      <c r="M2360" t="s">
        <v>4160</v>
      </c>
      <c r="N2360" t="s">
        <v>414</v>
      </c>
    </row>
    <row r="2361" spans="1:14" x14ac:dyDescent="0.25">
      <c r="A2361">
        <v>274065289</v>
      </c>
      <c r="B2361" t="s">
        <v>4574</v>
      </c>
      <c r="C2361" t="s">
        <v>4575</v>
      </c>
      <c r="D2361">
        <v>27401001</v>
      </c>
      <c r="E2361">
        <v>1030203893455</v>
      </c>
      <c r="F2361" t="s">
        <v>8214</v>
      </c>
      <c r="G2361">
        <v>0</v>
      </c>
      <c r="H2361" t="s">
        <v>12495</v>
      </c>
      <c r="I2361" t="s">
        <v>8384</v>
      </c>
      <c r="J2361" t="s">
        <v>12488</v>
      </c>
      <c r="K2361" t="s">
        <v>8313</v>
      </c>
      <c r="L2361" t="s">
        <v>8315</v>
      </c>
      <c r="M2361" t="s">
        <v>4576</v>
      </c>
      <c r="N2361" t="s">
        <v>414</v>
      </c>
    </row>
    <row r="2362" spans="1:14" x14ac:dyDescent="0.25">
      <c r="A2362">
        <v>274065306</v>
      </c>
      <c r="B2362" t="s">
        <v>4722</v>
      </c>
      <c r="C2362" t="s">
        <v>4723</v>
      </c>
      <c r="D2362">
        <v>27401001</v>
      </c>
      <c r="E2362">
        <v>1030203908844</v>
      </c>
      <c r="F2362" t="s">
        <v>8214</v>
      </c>
      <c r="G2362">
        <v>0</v>
      </c>
      <c r="H2362" t="s">
        <v>12496</v>
      </c>
      <c r="I2362" t="s">
        <v>8602</v>
      </c>
      <c r="J2362" t="s">
        <v>12469</v>
      </c>
      <c r="K2362" t="s">
        <v>8313</v>
      </c>
      <c r="L2362" t="s">
        <v>8315</v>
      </c>
      <c r="M2362" t="s">
        <v>4724</v>
      </c>
      <c r="N2362" t="s">
        <v>414</v>
      </c>
    </row>
    <row r="2363" spans="1:14" x14ac:dyDescent="0.25">
      <c r="A2363">
        <v>274065313</v>
      </c>
      <c r="B2363" t="s">
        <v>4131</v>
      </c>
      <c r="C2363" t="s">
        <v>4132</v>
      </c>
      <c r="D2363">
        <v>27401001</v>
      </c>
      <c r="E2363">
        <v>1030203908030</v>
      </c>
      <c r="F2363" t="s">
        <v>8214</v>
      </c>
      <c r="G2363">
        <v>0</v>
      </c>
      <c r="H2363" t="s">
        <v>12497</v>
      </c>
      <c r="I2363" t="s">
        <v>9236</v>
      </c>
      <c r="J2363" t="s">
        <v>12498</v>
      </c>
      <c r="K2363" t="s">
        <v>8313</v>
      </c>
      <c r="L2363" t="s">
        <v>8315</v>
      </c>
      <c r="M2363" t="s">
        <v>4133</v>
      </c>
      <c r="N2363" t="s">
        <v>414</v>
      </c>
    </row>
    <row r="2364" spans="1:14" x14ac:dyDescent="0.25">
      <c r="A2364">
        <v>274065345</v>
      </c>
      <c r="B2364" t="s">
        <v>4464</v>
      </c>
      <c r="C2364" t="s">
        <v>4465</v>
      </c>
      <c r="D2364">
        <v>27401001</v>
      </c>
      <c r="E2364">
        <v>1030203908558</v>
      </c>
      <c r="F2364" t="s">
        <v>8214</v>
      </c>
      <c r="G2364">
        <v>0</v>
      </c>
      <c r="H2364" t="s">
        <v>12499</v>
      </c>
      <c r="I2364" t="s">
        <v>9432</v>
      </c>
      <c r="J2364" t="s">
        <v>12469</v>
      </c>
      <c r="K2364" t="s">
        <v>8313</v>
      </c>
      <c r="L2364" t="s">
        <v>8315</v>
      </c>
      <c r="M2364" t="s">
        <v>4466</v>
      </c>
      <c r="N2364" t="s">
        <v>414</v>
      </c>
    </row>
    <row r="2365" spans="1:14" x14ac:dyDescent="0.25">
      <c r="A2365">
        <v>274065377</v>
      </c>
      <c r="B2365" t="s">
        <v>4214</v>
      </c>
      <c r="C2365" t="s">
        <v>4215</v>
      </c>
      <c r="D2365">
        <v>27401001</v>
      </c>
      <c r="E2365">
        <v>1020202562962</v>
      </c>
      <c r="F2365" t="s">
        <v>8214</v>
      </c>
      <c r="G2365">
        <v>0</v>
      </c>
      <c r="H2365" t="s">
        <v>12500</v>
      </c>
      <c r="I2365" t="s">
        <v>8661</v>
      </c>
      <c r="J2365" t="s">
        <v>12494</v>
      </c>
      <c r="K2365" t="s">
        <v>8313</v>
      </c>
      <c r="L2365" t="s">
        <v>8315</v>
      </c>
      <c r="M2365" t="s">
        <v>4216</v>
      </c>
      <c r="N2365" t="s">
        <v>414</v>
      </c>
    </row>
    <row r="2366" spans="1:14" x14ac:dyDescent="0.25">
      <c r="A2366">
        <v>274065786</v>
      </c>
      <c r="B2366" t="s">
        <v>4467</v>
      </c>
      <c r="C2366" t="s">
        <v>4468</v>
      </c>
      <c r="D2366">
        <v>27401001</v>
      </c>
      <c r="E2366">
        <v>1030203904004</v>
      </c>
      <c r="F2366" t="s">
        <v>8214</v>
      </c>
      <c r="G2366">
        <v>0</v>
      </c>
      <c r="H2366" t="s">
        <v>12501</v>
      </c>
      <c r="I2366" t="s">
        <v>8384</v>
      </c>
      <c r="J2366" t="s">
        <v>12502</v>
      </c>
      <c r="K2366" t="s">
        <v>8313</v>
      </c>
      <c r="L2366" t="s">
        <v>8315</v>
      </c>
      <c r="M2366" t="s">
        <v>4469</v>
      </c>
      <c r="N2366" t="s">
        <v>4470</v>
      </c>
    </row>
    <row r="2367" spans="1:14" x14ac:dyDescent="0.25">
      <c r="A2367">
        <v>274065842</v>
      </c>
      <c r="B2367" t="s">
        <v>4850</v>
      </c>
      <c r="C2367" t="s">
        <v>4851</v>
      </c>
      <c r="D2367">
        <v>27401001</v>
      </c>
      <c r="E2367">
        <v>1030203895424</v>
      </c>
      <c r="F2367" t="s">
        <v>8214</v>
      </c>
      <c r="G2367">
        <v>0</v>
      </c>
      <c r="H2367" t="s">
        <v>12503</v>
      </c>
      <c r="I2367" t="s">
        <v>12504</v>
      </c>
      <c r="J2367" t="s">
        <v>8472</v>
      </c>
      <c r="K2367" t="s">
        <v>8313</v>
      </c>
      <c r="L2367" t="s">
        <v>8315</v>
      </c>
      <c r="M2367" t="s">
        <v>4852</v>
      </c>
      <c r="N2367" t="s">
        <v>414</v>
      </c>
    </row>
    <row r="2368" spans="1:14" x14ac:dyDescent="0.25">
      <c r="A2368">
        <v>274066109</v>
      </c>
      <c r="B2368" t="s">
        <v>3779</v>
      </c>
      <c r="C2368" t="s">
        <v>3780</v>
      </c>
      <c r="D2368">
        <v>27401001</v>
      </c>
      <c r="E2368">
        <v>1030203913035</v>
      </c>
      <c r="F2368" t="s">
        <v>8214</v>
      </c>
      <c r="G2368">
        <v>0</v>
      </c>
      <c r="H2368" t="s">
        <v>12476</v>
      </c>
      <c r="I2368" t="s">
        <v>8650</v>
      </c>
      <c r="J2368" t="s">
        <v>12505</v>
      </c>
      <c r="K2368" t="s">
        <v>8313</v>
      </c>
      <c r="L2368" t="s">
        <v>8315</v>
      </c>
      <c r="M2368" t="s">
        <v>3781</v>
      </c>
      <c r="N2368" t="s">
        <v>321</v>
      </c>
    </row>
    <row r="2369" spans="1:14" x14ac:dyDescent="0.25">
      <c r="A2369">
        <v>274066123</v>
      </c>
      <c r="B2369" t="s">
        <v>4577</v>
      </c>
      <c r="C2369" t="s">
        <v>4578</v>
      </c>
      <c r="D2369">
        <v>27401001</v>
      </c>
      <c r="E2369">
        <v>1030203920515</v>
      </c>
      <c r="F2369" t="s">
        <v>8214</v>
      </c>
      <c r="G2369">
        <v>0</v>
      </c>
      <c r="H2369" t="s">
        <v>12506</v>
      </c>
      <c r="I2369" t="s">
        <v>8384</v>
      </c>
      <c r="J2369" t="s">
        <v>12507</v>
      </c>
      <c r="K2369" t="s">
        <v>8313</v>
      </c>
      <c r="L2369" t="s">
        <v>8315</v>
      </c>
      <c r="M2369" t="s">
        <v>4579</v>
      </c>
      <c r="N2369" t="s">
        <v>414</v>
      </c>
    </row>
    <row r="2370" spans="1:14" x14ac:dyDescent="0.25">
      <c r="A2370">
        <v>274066194</v>
      </c>
      <c r="B2370" t="s">
        <v>3782</v>
      </c>
      <c r="C2370" t="s">
        <v>3783</v>
      </c>
      <c r="D2370">
        <v>27401001</v>
      </c>
      <c r="E2370">
        <v>1030203903619</v>
      </c>
      <c r="F2370" t="s">
        <v>8214</v>
      </c>
      <c r="G2370">
        <v>0</v>
      </c>
      <c r="H2370" t="s">
        <v>12508</v>
      </c>
      <c r="I2370" t="s">
        <v>8866</v>
      </c>
      <c r="J2370" t="s">
        <v>11172</v>
      </c>
      <c r="K2370" t="s">
        <v>8313</v>
      </c>
      <c r="L2370" t="s">
        <v>8315</v>
      </c>
      <c r="M2370" t="s">
        <v>3784</v>
      </c>
      <c r="N2370" t="s">
        <v>321</v>
      </c>
    </row>
    <row r="2371" spans="1:14" x14ac:dyDescent="0.25">
      <c r="A2371">
        <v>274066349</v>
      </c>
      <c r="B2371" t="s">
        <v>3761</v>
      </c>
      <c r="C2371" t="s">
        <v>3762</v>
      </c>
      <c r="D2371">
        <v>27401001</v>
      </c>
      <c r="E2371">
        <v>1030203903234</v>
      </c>
      <c r="F2371" t="s">
        <v>8214</v>
      </c>
      <c r="G2371">
        <v>0</v>
      </c>
      <c r="H2371" t="s">
        <v>12509</v>
      </c>
      <c r="I2371" t="s">
        <v>9018</v>
      </c>
      <c r="J2371" t="s">
        <v>11594</v>
      </c>
      <c r="K2371" t="s">
        <v>8313</v>
      </c>
      <c r="L2371" t="s">
        <v>8315</v>
      </c>
      <c r="M2371" t="s">
        <v>3763</v>
      </c>
      <c r="N2371" t="s">
        <v>321</v>
      </c>
    </row>
    <row r="2372" spans="1:14" x14ac:dyDescent="0.25">
      <c r="A2372">
        <v>274066395</v>
      </c>
      <c r="B2372" t="s">
        <v>3979</v>
      </c>
      <c r="C2372" t="s">
        <v>3980</v>
      </c>
      <c r="D2372">
        <v>27401001</v>
      </c>
      <c r="E2372">
        <v>1030203899813</v>
      </c>
      <c r="F2372" t="s">
        <v>8214</v>
      </c>
      <c r="G2372">
        <v>0</v>
      </c>
      <c r="H2372" t="s">
        <v>12510</v>
      </c>
      <c r="I2372" t="s">
        <v>8741</v>
      </c>
      <c r="J2372" t="s">
        <v>8830</v>
      </c>
      <c r="K2372" t="s">
        <v>8313</v>
      </c>
      <c r="L2372" t="s">
        <v>8315</v>
      </c>
      <c r="M2372" t="s">
        <v>3981</v>
      </c>
      <c r="N2372" t="s">
        <v>321</v>
      </c>
    </row>
    <row r="2373" spans="1:14" x14ac:dyDescent="0.25">
      <c r="A2373">
        <v>274066476</v>
      </c>
      <c r="B2373" t="s">
        <v>3776</v>
      </c>
      <c r="C2373" t="s">
        <v>3777</v>
      </c>
      <c r="D2373">
        <v>27401001</v>
      </c>
      <c r="E2373">
        <v>1030203894500</v>
      </c>
      <c r="F2373" t="s">
        <v>8214</v>
      </c>
      <c r="G2373">
        <v>0</v>
      </c>
      <c r="H2373" t="s">
        <v>12511</v>
      </c>
      <c r="I2373" t="s">
        <v>8575</v>
      </c>
      <c r="J2373" t="s">
        <v>12512</v>
      </c>
      <c r="K2373" t="s">
        <v>8313</v>
      </c>
      <c r="L2373" t="s">
        <v>8315</v>
      </c>
      <c r="M2373" t="s">
        <v>3778</v>
      </c>
      <c r="N2373" t="s">
        <v>321</v>
      </c>
    </row>
    <row r="2374" spans="1:14" x14ac:dyDescent="0.25">
      <c r="A2374">
        <v>274066525</v>
      </c>
      <c r="B2374" t="s">
        <v>3764</v>
      </c>
      <c r="C2374" t="s">
        <v>3765</v>
      </c>
      <c r="D2374">
        <v>27401001</v>
      </c>
      <c r="E2374">
        <v>1030203913024</v>
      </c>
      <c r="F2374" t="s">
        <v>8214</v>
      </c>
      <c r="G2374">
        <v>0</v>
      </c>
      <c r="H2374" t="s">
        <v>12513</v>
      </c>
      <c r="I2374" t="s">
        <v>9486</v>
      </c>
      <c r="J2374" t="s">
        <v>10138</v>
      </c>
      <c r="K2374" t="s">
        <v>8313</v>
      </c>
      <c r="L2374" t="s">
        <v>8315</v>
      </c>
      <c r="M2374" t="s">
        <v>3766</v>
      </c>
      <c r="N2374" t="s">
        <v>321</v>
      </c>
    </row>
    <row r="2375" spans="1:14" x14ac:dyDescent="0.25">
      <c r="A2375">
        <v>274066613</v>
      </c>
      <c r="B2375" t="s">
        <v>4203</v>
      </c>
      <c r="C2375" t="s">
        <v>4204</v>
      </c>
      <c r="D2375">
        <v>27401001</v>
      </c>
      <c r="E2375">
        <v>1030203893510</v>
      </c>
      <c r="F2375" t="s">
        <v>8214</v>
      </c>
      <c r="G2375">
        <v>0</v>
      </c>
      <c r="H2375" t="s">
        <v>12514</v>
      </c>
      <c r="I2375" t="s">
        <v>9018</v>
      </c>
      <c r="J2375" t="s">
        <v>10550</v>
      </c>
      <c r="K2375" t="s">
        <v>8313</v>
      </c>
      <c r="L2375" t="s">
        <v>8315</v>
      </c>
      <c r="M2375" t="s">
        <v>4205</v>
      </c>
      <c r="N2375" t="s">
        <v>321</v>
      </c>
    </row>
    <row r="2376" spans="1:14" x14ac:dyDescent="0.25">
      <c r="A2376">
        <v>274068843</v>
      </c>
      <c r="B2376" t="s">
        <v>3758</v>
      </c>
      <c r="C2376" t="s">
        <v>3759</v>
      </c>
      <c r="D2376">
        <v>27401001</v>
      </c>
      <c r="E2376">
        <v>1030203904807</v>
      </c>
      <c r="F2376" t="s">
        <v>8214</v>
      </c>
      <c r="G2376">
        <v>0</v>
      </c>
      <c r="H2376" t="s">
        <v>12481</v>
      </c>
      <c r="I2376" t="s">
        <v>12285</v>
      </c>
      <c r="J2376" t="s">
        <v>12515</v>
      </c>
      <c r="K2376" t="s">
        <v>8313</v>
      </c>
      <c r="L2376" t="s">
        <v>8315</v>
      </c>
      <c r="M2376" t="s">
        <v>3760</v>
      </c>
      <c r="N2376" t="s">
        <v>566</v>
      </c>
    </row>
    <row r="2377" spans="1:14" x14ac:dyDescent="0.25">
      <c r="A2377">
        <v>274069572</v>
      </c>
      <c r="B2377" t="s">
        <v>4796</v>
      </c>
      <c r="C2377" t="s">
        <v>4797</v>
      </c>
      <c r="D2377">
        <v>27401001</v>
      </c>
      <c r="E2377">
        <v>1030203902035</v>
      </c>
      <c r="F2377" t="s">
        <v>8214</v>
      </c>
      <c r="G2377">
        <v>0</v>
      </c>
      <c r="H2377" t="s">
        <v>12511</v>
      </c>
      <c r="I2377" t="s">
        <v>9892</v>
      </c>
      <c r="J2377" t="s">
        <v>11611</v>
      </c>
      <c r="K2377" t="s">
        <v>8313</v>
      </c>
      <c r="L2377" t="s">
        <v>8315</v>
      </c>
      <c r="M2377" t="s">
        <v>4798</v>
      </c>
      <c r="N2377" t="s">
        <v>566</v>
      </c>
    </row>
    <row r="2378" spans="1:14" x14ac:dyDescent="0.25">
      <c r="A2378">
        <v>274072720</v>
      </c>
      <c r="B2378" t="s">
        <v>4222</v>
      </c>
      <c r="C2378" t="s">
        <v>4223</v>
      </c>
      <c r="D2378">
        <v>27401001</v>
      </c>
      <c r="E2378">
        <v>1020202555603</v>
      </c>
      <c r="F2378" t="s">
        <v>8214</v>
      </c>
      <c r="G2378">
        <v>0</v>
      </c>
      <c r="H2378" t="s">
        <v>12516</v>
      </c>
      <c r="I2378" t="s">
        <v>12517</v>
      </c>
      <c r="J2378" t="s">
        <v>12518</v>
      </c>
      <c r="K2378" t="s">
        <v>8313</v>
      </c>
      <c r="L2378" t="s">
        <v>8315</v>
      </c>
      <c r="M2378" t="s">
        <v>4224</v>
      </c>
      <c r="N2378" t="s">
        <v>321</v>
      </c>
    </row>
    <row r="2379" spans="1:14" x14ac:dyDescent="0.25">
      <c r="A2379">
        <v>274073603</v>
      </c>
      <c r="B2379" t="s">
        <v>3919</v>
      </c>
      <c r="C2379" t="s">
        <v>3920</v>
      </c>
      <c r="D2379">
        <v>27401001</v>
      </c>
      <c r="E2379">
        <v>1030203904983</v>
      </c>
      <c r="F2379" t="s">
        <v>8214</v>
      </c>
      <c r="G2379">
        <v>0</v>
      </c>
      <c r="H2379" t="s">
        <v>12519</v>
      </c>
      <c r="I2379" t="s">
        <v>12454</v>
      </c>
      <c r="J2379" t="s">
        <v>12520</v>
      </c>
      <c r="K2379" t="s">
        <v>8313</v>
      </c>
      <c r="L2379" t="s">
        <v>8315</v>
      </c>
      <c r="M2379" t="s">
        <v>3921</v>
      </c>
      <c r="N2379" t="s">
        <v>414</v>
      </c>
    </row>
    <row r="2380" spans="1:14" x14ac:dyDescent="0.25">
      <c r="A2380">
        <v>274080343</v>
      </c>
      <c r="B2380" t="s">
        <v>4569</v>
      </c>
      <c r="C2380" t="s">
        <v>4570</v>
      </c>
      <c r="D2380">
        <v>27401001</v>
      </c>
      <c r="E2380">
        <v>1030203925510</v>
      </c>
      <c r="F2380" t="s">
        <v>8214</v>
      </c>
      <c r="G2380">
        <v>0</v>
      </c>
      <c r="H2380" t="s">
        <v>12521</v>
      </c>
      <c r="I2380" t="s">
        <v>9282</v>
      </c>
      <c r="J2380" t="s">
        <v>12522</v>
      </c>
      <c r="K2380" t="s">
        <v>8313</v>
      </c>
      <c r="L2380" t="s">
        <v>8315</v>
      </c>
      <c r="M2380" t="s">
        <v>4571</v>
      </c>
      <c r="N2380" t="s">
        <v>325</v>
      </c>
    </row>
    <row r="2381" spans="1:14" x14ac:dyDescent="0.25">
      <c r="A2381">
        <v>274088504</v>
      </c>
      <c r="B2381" t="s">
        <v>4572</v>
      </c>
      <c r="C2381" t="s">
        <v>2644</v>
      </c>
      <c r="D2381">
        <v>27401001</v>
      </c>
      <c r="E2381">
        <v>1020202554206</v>
      </c>
      <c r="F2381" t="s">
        <v>8214</v>
      </c>
      <c r="G2381">
        <v>0</v>
      </c>
      <c r="H2381" t="s">
        <v>12523</v>
      </c>
      <c r="I2381" t="s">
        <v>8384</v>
      </c>
      <c r="J2381" t="s">
        <v>12524</v>
      </c>
      <c r="K2381" t="s">
        <v>8313</v>
      </c>
      <c r="L2381" t="s">
        <v>8315</v>
      </c>
      <c r="M2381" t="s">
        <v>4573</v>
      </c>
      <c r="N2381" t="s">
        <v>414</v>
      </c>
    </row>
    <row r="2382" spans="1:14" x14ac:dyDescent="0.25">
      <c r="A2382">
        <v>274090447</v>
      </c>
      <c r="B2382" t="s">
        <v>8202</v>
      </c>
      <c r="C2382" t="s">
        <v>8194</v>
      </c>
      <c r="D2382">
        <v>27701001</v>
      </c>
      <c r="E2382">
        <v>1030203898592</v>
      </c>
      <c r="F2382" t="s">
        <v>8214</v>
      </c>
      <c r="G2382">
        <v>13</v>
      </c>
      <c r="H2382" t="s">
        <v>12525</v>
      </c>
      <c r="I2382" t="s">
        <v>8310</v>
      </c>
      <c r="J2382" t="s">
        <v>12526</v>
      </c>
      <c r="K2382" t="s">
        <v>8313</v>
      </c>
      <c r="L2382" t="s">
        <v>8315</v>
      </c>
      <c r="M2382" t="s">
        <v>8203</v>
      </c>
      <c r="N2382" t="s">
        <v>321</v>
      </c>
    </row>
    <row r="2383" spans="1:14" x14ac:dyDescent="0.25">
      <c r="A2383">
        <v>274097876</v>
      </c>
      <c r="B2383" t="s">
        <v>4404</v>
      </c>
      <c r="C2383" t="s">
        <v>3336</v>
      </c>
      <c r="D2383">
        <v>27401001</v>
      </c>
      <c r="E2383">
        <v>1040203905400</v>
      </c>
      <c r="F2383" t="s">
        <v>8214</v>
      </c>
      <c r="G2383">
        <v>0</v>
      </c>
      <c r="H2383" t="s">
        <v>12527</v>
      </c>
      <c r="I2383" t="s">
        <v>9974</v>
      </c>
      <c r="J2383" t="s">
        <v>12528</v>
      </c>
      <c r="K2383" t="s">
        <v>8313</v>
      </c>
      <c r="L2383" t="s">
        <v>8315</v>
      </c>
      <c r="M2383" t="s">
        <v>4405</v>
      </c>
      <c r="N2383" t="s">
        <v>414</v>
      </c>
    </row>
    <row r="2384" spans="1:14" x14ac:dyDescent="0.25">
      <c r="A2384">
        <v>274107267</v>
      </c>
      <c r="B2384" t="s">
        <v>4225</v>
      </c>
      <c r="C2384" t="s">
        <v>4226</v>
      </c>
      <c r="D2384">
        <v>27401001</v>
      </c>
      <c r="E2384">
        <v>1050204058365</v>
      </c>
      <c r="F2384" t="s">
        <v>8214</v>
      </c>
      <c r="G2384">
        <v>0</v>
      </c>
      <c r="H2384" t="s">
        <v>12529</v>
      </c>
      <c r="I2384" t="s">
        <v>11935</v>
      </c>
      <c r="J2384" t="s">
        <v>12530</v>
      </c>
      <c r="K2384" t="s">
        <v>8313</v>
      </c>
      <c r="L2384" t="s">
        <v>8315</v>
      </c>
      <c r="M2384" t="s">
        <v>4227</v>
      </c>
      <c r="N2384" t="s">
        <v>414</v>
      </c>
    </row>
    <row r="2385" spans="1:14" x14ac:dyDescent="0.25">
      <c r="A2385">
        <v>274109176</v>
      </c>
      <c r="B2385" t="s">
        <v>3818</v>
      </c>
      <c r="C2385" t="s">
        <v>3819</v>
      </c>
      <c r="D2385">
        <v>27401001</v>
      </c>
      <c r="E2385">
        <v>1060274006320</v>
      </c>
      <c r="F2385" t="s">
        <v>8214</v>
      </c>
      <c r="G2385">
        <v>0</v>
      </c>
      <c r="H2385" t="s">
        <v>12531</v>
      </c>
      <c r="I2385" t="s">
        <v>10779</v>
      </c>
      <c r="J2385" t="s">
        <v>12532</v>
      </c>
      <c r="K2385" t="s">
        <v>8313</v>
      </c>
      <c r="L2385" t="s">
        <v>8315</v>
      </c>
      <c r="M2385" t="s">
        <v>3820</v>
      </c>
      <c r="N2385" t="s">
        <v>414</v>
      </c>
    </row>
    <row r="2386" spans="1:14" x14ac:dyDescent="0.25">
      <c r="A2386">
        <v>274112764</v>
      </c>
      <c r="B2386" t="s">
        <v>4152</v>
      </c>
      <c r="C2386" t="s">
        <v>4153</v>
      </c>
      <c r="D2386">
        <v>27401001</v>
      </c>
      <c r="E2386">
        <v>1060274034853</v>
      </c>
      <c r="F2386" t="s">
        <v>8214</v>
      </c>
      <c r="G2386">
        <v>0</v>
      </c>
      <c r="H2386" t="s">
        <v>12533</v>
      </c>
      <c r="I2386" t="s">
        <v>9099</v>
      </c>
      <c r="J2386" t="s">
        <v>12534</v>
      </c>
      <c r="K2386" t="s">
        <v>8313</v>
      </c>
      <c r="L2386" t="s">
        <v>8315</v>
      </c>
      <c r="M2386" t="s">
        <v>4154</v>
      </c>
      <c r="N2386" t="s">
        <v>321</v>
      </c>
    </row>
    <row r="2387" spans="1:14" x14ac:dyDescent="0.25">
      <c r="A2387">
        <v>274123558</v>
      </c>
      <c r="B2387" t="s">
        <v>4155</v>
      </c>
      <c r="C2387" t="s">
        <v>4156</v>
      </c>
      <c r="D2387">
        <v>27401001</v>
      </c>
      <c r="E2387">
        <v>1070274009244</v>
      </c>
      <c r="F2387" t="s">
        <v>8214</v>
      </c>
      <c r="G2387">
        <v>0</v>
      </c>
      <c r="H2387" t="s">
        <v>12535</v>
      </c>
      <c r="I2387" t="s">
        <v>8643</v>
      </c>
      <c r="J2387" t="s">
        <v>12536</v>
      </c>
      <c r="K2387" t="s">
        <v>8313</v>
      </c>
      <c r="L2387" t="s">
        <v>8315</v>
      </c>
      <c r="M2387" t="s">
        <v>4157</v>
      </c>
      <c r="N2387" t="s">
        <v>414</v>
      </c>
    </row>
    <row r="2388" spans="1:14" x14ac:dyDescent="0.25">
      <c r="A2388">
        <v>274132880</v>
      </c>
      <c r="B2388" t="s">
        <v>3773</v>
      </c>
      <c r="C2388" t="s">
        <v>3774</v>
      </c>
      <c r="D2388">
        <v>27401001</v>
      </c>
      <c r="E2388">
        <v>1080274008154</v>
      </c>
      <c r="F2388" t="s">
        <v>8214</v>
      </c>
      <c r="G2388">
        <v>0</v>
      </c>
      <c r="H2388" t="s">
        <v>12537</v>
      </c>
      <c r="I2388" t="s">
        <v>12538</v>
      </c>
      <c r="J2388" t="s">
        <v>12539</v>
      </c>
      <c r="K2388" t="s">
        <v>8313</v>
      </c>
      <c r="L2388" t="s">
        <v>8315</v>
      </c>
      <c r="M2388" t="s">
        <v>3775</v>
      </c>
      <c r="N2388" t="s">
        <v>321</v>
      </c>
    </row>
    <row r="2389" spans="1:14" x14ac:dyDescent="0.25">
      <c r="A2389">
        <v>274152911</v>
      </c>
      <c r="B2389" t="s">
        <v>3821</v>
      </c>
      <c r="C2389" t="s">
        <v>3822</v>
      </c>
      <c r="D2389">
        <v>27401001</v>
      </c>
      <c r="E2389">
        <v>1100280044776</v>
      </c>
      <c r="F2389" t="s">
        <v>8214</v>
      </c>
      <c r="G2389">
        <v>0</v>
      </c>
      <c r="H2389" t="s">
        <v>12540</v>
      </c>
      <c r="I2389" t="s">
        <v>11235</v>
      </c>
      <c r="J2389" t="s">
        <v>12541</v>
      </c>
      <c r="K2389" t="s">
        <v>8313</v>
      </c>
      <c r="L2389" t="s">
        <v>8315</v>
      </c>
      <c r="M2389" t="s">
        <v>2273</v>
      </c>
      <c r="N2389" t="s">
        <v>1121</v>
      </c>
    </row>
    <row r="2390" spans="1:14" x14ac:dyDescent="0.25">
      <c r="A2390">
        <v>274169150</v>
      </c>
      <c r="B2390" t="s">
        <v>4070</v>
      </c>
      <c r="C2390" t="s">
        <v>4071</v>
      </c>
      <c r="D2390">
        <v>27401001</v>
      </c>
      <c r="E2390">
        <v>1120280036744</v>
      </c>
      <c r="F2390" t="s">
        <v>8214</v>
      </c>
      <c r="G2390">
        <v>0</v>
      </c>
      <c r="H2390" t="s">
        <v>12542</v>
      </c>
      <c r="I2390" t="s">
        <v>11884</v>
      </c>
      <c r="J2390" t="s">
        <v>12543</v>
      </c>
      <c r="K2390" t="s">
        <v>8313</v>
      </c>
      <c r="L2390" t="s">
        <v>8315</v>
      </c>
      <c r="M2390" t="s">
        <v>4072</v>
      </c>
      <c r="N2390" t="s">
        <v>414</v>
      </c>
    </row>
    <row r="2391" spans="1:14" x14ac:dyDescent="0.25">
      <c r="A2391">
        <v>274170364</v>
      </c>
      <c r="B2391" t="s">
        <v>4134</v>
      </c>
      <c r="C2391" t="s">
        <v>4135</v>
      </c>
      <c r="D2391">
        <v>27401001</v>
      </c>
      <c r="E2391">
        <v>1120280042244</v>
      </c>
      <c r="F2391" t="s">
        <v>8214</v>
      </c>
      <c r="G2391">
        <v>0</v>
      </c>
      <c r="H2391" t="s">
        <v>12437</v>
      </c>
      <c r="I2391" t="s">
        <v>11989</v>
      </c>
      <c r="J2391" t="s">
        <v>12544</v>
      </c>
      <c r="K2391" t="s">
        <v>8313</v>
      </c>
      <c r="L2391" t="s">
        <v>8315</v>
      </c>
      <c r="M2391" t="s">
        <v>4136</v>
      </c>
      <c r="N2391" t="s">
        <v>325</v>
      </c>
    </row>
    <row r="2392" spans="1:14" x14ac:dyDescent="0.25">
      <c r="A2392">
        <v>274926548</v>
      </c>
      <c r="B2392" t="s">
        <v>4067</v>
      </c>
      <c r="C2392" t="s">
        <v>4068</v>
      </c>
      <c r="D2392">
        <v>27401001</v>
      </c>
      <c r="E2392">
        <v>1170280029699</v>
      </c>
      <c r="F2392" t="s">
        <v>8214</v>
      </c>
      <c r="G2392">
        <v>0</v>
      </c>
      <c r="H2392" t="s">
        <v>12545</v>
      </c>
      <c r="I2392" t="s">
        <v>8517</v>
      </c>
      <c r="J2392" t="s">
        <v>12265</v>
      </c>
      <c r="K2392" t="s">
        <v>8313</v>
      </c>
      <c r="L2392" t="s">
        <v>8315</v>
      </c>
      <c r="M2392" t="s">
        <v>4069</v>
      </c>
      <c r="N2392" t="s">
        <v>321</v>
      </c>
    </row>
    <row r="2393" spans="1:14" x14ac:dyDescent="0.25">
      <c r="A2393">
        <v>274931354</v>
      </c>
      <c r="B2393" t="s">
        <v>3982</v>
      </c>
      <c r="C2393" t="s">
        <v>3983</v>
      </c>
      <c r="D2393">
        <v>27401001</v>
      </c>
      <c r="E2393">
        <v>1170280067924</v>
      </c>
      <c r="F2393" t="s">
        <v>8214</v>
      </c>
      <c r="G2393">
        <v>0</v>
      </c>
      <c r="H2393" t="s">
        <v>12510</v>
      </c>
      <c r="I2393" t="s">
        <v>10528</v>
      </c>
      <c r="J2393" t="s">
        <v>12546</v>
      </c>
      <c r="K2393" t="s">
        <v>8313</v>
      </c>
      <c r="L2393" t="s">
        <v>8315</v>
      </c>
      <c r="M2393" t="s">
        <v>3984</v>
      </c>
      <c r="N2393" t="s">
        <v>321</v>
      </c>
    </row>
    <row r="2394" spans="1:14" x14ac:dyDescent="0.25">
      <c r="A2394">
        <v>274990656</v>
      </c>
      <c r="B2394" t="s">
        <v>12547</v>
      </c>
      <c r="C2394" t="s">
        <v>8181</v>
      </c>
      <c r="D2394">
        <v>27401001</v>
      </c>
      <c r="E2394">
        <v>1110200002538</v>
      </c>
      <c r="F2394" t="s">
        <v>8214</v>
      </c>
      <c r="G2394">
        <v>0</v>
      </c>
      <c r="H2394" t="s">
        <v>12548</v>
      </c>
      <c r="I2394" t="s">
        <v>9192</v>
      </c>
      <c r="J2394" t="s">
        <v>12549</v>
      </c>
      <c r="K2394" t="s">
        <v>8313</v>
      </c>
      <c r="L2394" t="s">
        <v>8315</v>
      </c>
      <c r="M2394" t="s">
        <v>8182</v>
      </c>
      <c r="N2394" t="s">
        <v>321</v>
      </c>
    </row>
    <row r="2395" spans="1:14" x14ac:dyDescent="0.25">
      <c r="A2395">
        <v>274992276</v>
      </c>
      <c r="B2395" t="s">
        <v>3800</v>
      </c>
      <c r="C2395" t="s">
        <v>3801</v>
      </c>
      <c r="D2395">
        <v>27801001</v>
      </c>
      <c r="E2395">
        <v>1130200002877</v>
      </c>
      <c r="F2395" t="s">
        <v>8214</v>
      </c>
      <c r="G2395">
        <v>0</v>
      </c>
      <c r="H2395" t="s">
        <v>12550</v>
      </c>
      <c r="I2395" t="s">
        <v>8436</v>
      </c>
      <c r="J2395" t="s">
        <v>12551</v>
      </c>
      <c r="K2395" t="s">
        <v>8313</v>
      </c>
      <c r="L2395" t="s">
        <v>8315</v>
      </c>
      <c r="M2395" t="s">
        <v>3802</v>
      </c>
      <c r="N2395" t="s">
        <v>321</v>
      </c>
    </row>
    <row r="2396" spans="1:14" x14ac:dyDescent="0.25">
      <c r="A2396">
        <v>275008364</v>
      </c>
      <c r="B2396" t="s">
        <v>4140</v>
      </c>
      <c r="C2396" t="s">
        <v>4141</v>
      </c>
      <c r="D2396">
        <v>27501001</v>
      </c>
      <c r="E2396">
        <v>1020202776043</v>
      </c>
      <c r="F2396" t="s">
        <v>8214</v>
      </c>
      <c r="G2396">
        <v>0</v>
      </c>
      <c r="H2396" t="s">
        <v>12552</v>
      </c>
      <c r="I2396" t="s">
        <v>9229</v>
      </c>
      <c r="J2396" t="s">
        <v>12553</v>
      </c>
      <c r="K2396" t="s">
        <v>8313</v>
      </c>
      <c r="L2396" t="s">
        <v>8315</v>
      </c>
      <c r="M2396" t="s">
        <v>4142</v>
      </c>
      <c r="N2396" t="s">
        <v>321</v>
      </c>
    </row>
    <row r="2397" spans="1:14" x14ac:dyDescent="0.25">
      <c r="A2397">
        <v>275008822</v>
      </c>
      <c r="B2397" t="s">
        <v>12554</v>
      </c>
      <c r="C2397" t="s">
        <v>12555</v>
      </c>
      <c r="D2397">
        <v>27501001</v>
      </c>
      <c r="E2397">
        <v>1020202778100</v>
      </c>
      <c r="F2397" t="s">
        <v>8214</v>
      </c>
      <c r="G2397">
        <v>0</v>
      </c>
      <c r="H2397" t="s">
        <v>12556</v>
      </c>
      <c r="I2397" t="s">
        <v>8336</v>
      </c>
      <c r="J2397" t="s">
        <v>12557</v>
      </c>
      <c r="K2397" t="s">
        <v>8313</v>
      </c>
      <c r="L2397" t="s">
        <v>8315</v>
      </c>
      <c r="M2397" t="s">
        <v>4700</v>
      </c>
      <c r="N2397" t="s">
        <v>921</v>
      </c>
    </row>
    <row r="2398" spans="1:14" x14ac:dyDescent="0.25">
      <c r="A2398">
        <v>275009953</v>
      </c>
      <c r="B2398" t="s">
        <v>4670</v>
      </c>
      <c r="C2398" t="s">
        <v>4671</v>
      </c>
      <c r="D2398">
        <v>27501001</v>
      </c>
      <c r="E2398">
        <v>1020202773865</v>
      </c>
      <c r="F2398" t="s">
        <v>8214</v>
      </c>
      <c r="G2398">
        <v>0</v>
      </c>
      <c r="H2398" t="s">
        <v>12558</v>
      </c>
      <c r="I2398" t="s">
        <v>9018</v>
      </c>
      <c r="J2398" t="s">
        <v>12559</v>
      </c>
      <c r="K2398" t="s">
        <v>8313</v>
      </c>
      <c r="L2398" t="s">
        <v>8315</v>
      </c>
      <c r="M2398" t="s">
        <v>4672</v>
      </c>
      <c r="N2398" t="s">
        <v>321</v>
      </c>
    </row>
    <row r="2399" spans="1:14" x14ac:dyDescent="0.25">
      <c r="A2399">
        <v>275010532</v>
      </c>
      <c r="B2399" t="s">
        <v>4308</v>
      </c>
      <c r="C2399" t="s">
        <v>4309</v>
      </c>
      <c r="D2399">
        <v>27501001</v>
      </c>
      <c r="E2399">
        <v>1020202766077</v>
      </c>
      <c r="F2399" t="s">
        <v>8214</v>
      </c>
      <c r="G2399">
        <v>0</v>
      </c>
      <c r="H2399" t="s">
        <v>12560</v>
      </c>
      <c r="I2399" t="s">
        <v>12561</v>
      </c>
      <c r="J2399" t="s">
        <v>12562</v>
      </c>
      <c r="K2399" t="s">
        <v>8313</v>
      </c>
      <c r="L2399" t="s">
        <v>8315</v>
      </c>
      <c r="M2399" t="s">
        <v>4310</v>
      </c>
      <c r="N2399" t="s">
        <v>321</v>
      </c>
    </row>
    <row r="2400" spans="1:14" x14ac:dyDescent="0.25">
      <c r="A2400">
        <v>275011960</v>
      </c>
      <c r="B2400" t="s">
        <v>4073</v>
      </c>
      <c r="C2400" t="s">
        <v>4074</v>
      </c>
      <c r="D2400">
        <v>27501001</v>
      </c>
      <c r="E2400">
        <v>1020202774756</v>
      </c>
      <c r="F2400" t="s">
        <v>8214</v>
      </c>
      <c r="G2400">
        <v>0</v>
      </c>
      <c r="H2400" t="s">
        <v>12563</v>
      </c>
      <c r="I2400" t="s">
        <v>8776</v>
      </c>
      <c r="J2400" t="s">
        <v>11465</v>
      </c>
      <c r="K2400" t="s">
        <v>8313</v>
      </c>
      <c r="L2400" t="s">
        <v>8315</v>
      </c>
      <c r="M2400" t="s">
        <v>4075</v>
      </c>
      <c r="N2400" t="s">
        <v>321</v>
      </c>
    </row>
    <row r="2401" spans="1:14" x14ac:dyDescent="0.25">
      <c r="A2401">
        <v>275012106</v>
      </c>
      <c r="B2401" t="s">
        <v>4219</v>
      </c>
      <c r="C2401" t="s">
        <v>4220</v>
      </c>
      <c r="D2401">
        <v>27501001</v>
      </c>
      <c r="E2401">
        <v>1020202769696</v>
      </c>
      <c r="F2401" t="s">
        <v>8214</v>
      </c>
      <c r="G2401">
        <v>0</v>
      </c>
      <c r="H2401" t="s">
        <v>12564</v>
      </c>
      <c r="I2401" t="s">
        <v>8525</v>
      </c>
      <c r="J2401" t="s">
        <v>12565</v>
      </c>
      <c r="K2401" t="s">
        <v>8313</v>
      </c>
      <c r="L2401" t="s">
        <v>8315</v>
      </c>
      <c r="M2401" t="s">
        <v>4221</v>
      </c>
      <c r="N2401" t="s">
        <v>321</v>
      </c>
    </row>
    <row r="2402" spans="1:14" x14ac:dyDescent="0.25">
      <c r="A2402">
        <v>275012410</v>
      </c>
      <c r="B2402" t="s">
        <v>3961</v>
      </c>
      <c r="C2402" t="s">
        <v>3962</v>
      </c>
      <c r="D2402">
        <v>27501001</v>
      </c>
      <c r="E2402">
        <v>1020202774470</v>
      </c>
      <c r="F2402" t="s">
        <v>8214</v>
      </c>
      <c r="G2402">
        <v>0</v>
      </c>
      <c r="H2402" t="s">
        <v>12566</v>
      </c>
      <c r="I2402" t="s">
        <v>8525</v>
      </c>
      <c r="J2402" t="s">
        <v>12567</v>
      </c>
      <c r="K2402" t="s">
        <v>8313</v>
      </c>
      <c r="L2402" t="s">
        <v>8315</v>
      </c>
      <c r="M2402" t="s">
        <v>3963</v>
      </c>
      <c r="N2402" t="s">
        <v>321</v>
      </c>
    </row>
    <row r="2403" spans="1:14" x14ac:dyDescent="0.25">
      <c r="A2403">
        <v>275012748</v>
      </c>
      <c r="B2403" t="s">
        <v>4471</v>
      </c>
      <c r="C2403" t="s">
        <v>4472</v>
      </c>
      <c r="D2403">
        <v>27501001</v>
      </c>
      <c r="E2403">
        <v>1020202766880</v>
      </c>
      <c r="F2403" t="s">
        <v>8214</v>
      </c>
      <c r="G2403">
        <v>0</v>
      </c>
      <c r="H2403" t="s">
        <v>12568</v>
      </c>
      <c r="I2403" t="s">
        <v>9028</v>
      </c>
      <c r="J2403" t="s">
        <v>12569</v>
      </c>
      <c r="K2403" t="s">
        <v>8313</v>
      </c>
      <c r="L2403" t="s">
        <v>8315</v>
      </c>
      <c r="M2403" t="s">
        <v>4473</v>
      </c>
      <c r="N2403" t="s">
        <v>321</v>
      </c>
    </row>
    <row r="2404" spans="1:14" x14ac:dyDescent="0.25">
      <c r="A2404">
        <v>275012963</v>
      </c>
      <c r="B2404" t="s">
        <v>3967</v>
      </c>
      <c r="C2404" t="s">
        <v>3968</v>
      </c>
      <c r="D2404">
        <v>27501001</v>
      </c>
      <c r="E2404">
        <v>1020202777836</v>
      </c>
      <c r="F2404" t="s">
        <v>8214</v>
      </c>
      <c r="G2404">
        <v>0</v>
      </c>
      <c r="H2404" t="s">
        <v>12570</v>
      </c>
      <c r="I2404" t="s">
        <v>10746</v>
      </c>
      <c r="J2404" t="s">
        <v>12571</v>
      </c>
      <c r="K2404" t="s">
        <v>8313</v>
      </c>
      <c r="L2404" t="s">
        <v>8315</v>
      </c>
      <c r="M2404" t="s">
        <v>3969</v>
      </c>
      <c r="N2404" t="s">
        <v>321</v>
      </c>
    </row>
    <row r="2405" spans="1:14" x14ac:dyDescent="0.25">
      <c r="A2405">
        <v>275012995</v>
      </c>
      <c r="B2405" t="s">
        <v>4359</v>
      </c>
      <c r="C2405" t="s">
        <v>4360</v>
      </c>
      <c r="D2405">
        <v>27501001</v>
      </c>
      <c r="E2405">
        <v>1020202770565</v>
      </c>
      <c r="F2405" t="s">
        <v>8214</v>
      </c>
      <c r="G2405">
        <v>0</v>
      </c>
      <c r="H2405" t="s">
        <v>12572</v>
      </c>
      <c r="I2405" t="s">
        <v>8565</v>
      </c>
      <c r="J2405" t="s">
        <v>12573</v>
      </c>
      <c r="K2405" t="s">
        <v>8313</v>
      </c>
      <c r="L2405" t="s">
        <v>8315</v>
      </c>
      <c r="M2405" t="s">
        <v>4361</v>
      </c>
      <c r="N2405" t="s">
        <v>321</v>
      </c>
    </row>
    <row r="2406" spans="1:14" x14ac:dyDescent="0.25">
      <c r="A2406">
        <v>275013572</v>
      </c>
      <c r="B2406" t="s">
        <v>4208</v>
      </c>
      <c r="C2406" t="s">
        <v>4209</v>
      </c>
      <c r="D2406">
        <v>27501001</v>
      </c>
      <c r="E2406">
        <v>1020202776626</v>
      </c>
      <c r="F2406" t="s">
        <v>8214</v>
      </c>
      <c r="G2406">
        <v>0</v>
      </c>
      <c r="H2406" t="s">
        <v>12574</v>
      </c>
      <c r="I2406" t="s">
        <v>12575</v>
      </c>
      <c r="J2406" t="s">
        <v>10172</v>
      </c>
      <c r="K2406" t="s">
        <v>8313</v>
      </c>
      <c r="L2406" t="s">
        <v>8315</v>
      </c>
      <c r="M2406" t="s">
        <v>4210</v>
      </c>
      <c r="N2406" t="s">
        <v>321</v>
      </c>
    </row>
    <row r="2407" spans="1:14" x14ac:dyDescent="0.25">
      <c r="A2407">
        <v>275013580</v>
      </c>
      <c r="B2407" t="s">
        <v>4125</v>
      </c>
      <c r="C2407" t="s">
        <v>4126</v>
      </c>
      <c r="D2407">
        <v>27701001</v>
      </c>
      <c r="E2407">
        <v>1030204435018</v>
      </c>
      <c r="F2407" t="s">
        <v>8214</v>
      </c>
      <c r="G2407">
        <v>0</v>
      </c>
      <c r="H2407" t="s">
        <v>12576</v>
      </c>
      <c r="I2407" t="s">
        <v>9633</v>
      </c>
      <c r="J2407" t="s">
        <v>12577</v>
      </c>
      <c r="K2407" t="s">
        <v>8313</v>
      </c>
      <c r="L2407" t="s">
        <v>8315</v>
      </c>
      <c r="M2407" t="s">
        <v>4127</v>
      </c>
      <c r="N2407" t="s">
        <v>566</v>
      </c>
    </row>
    <row r="2408" spans="1:14" x14ac:dyDescent="0.25">
      <c r="A2408">
        <v>275013639</v>
      </c>
      <c r="B2408" t="s">
        <v>4064</v>
      </c>
      <c r="C2408" t="s">
        <v>4065</v>
      </c>
      <c r="D2408">
        <v>27501001</v>
      </c>
      <c r="E2408">
        <v>1020202768244</v>
      </c>
      <c r="F2408" t="s">
        <v>8214</v>
      </c>
      <c r="G2408">
        <v>0</v>
      </c>
      <c r="H2408" t="s">
        <v>12578</v>
      </c>
      <c r="I2408" t="s">
        <v>12230</v>
      </c>
      <c r="J2408" t="s">
        <v>10977</v>
      </c>
      <c r="K2408" t="s">
        <v>8313</v>
      </c>
      <c r="L2408" t="s">
        <v>8315</v>
      </c>
      <c r="M2408" t="s">
        <v>4066</v>
      </c>
      <c r="N2408" t="s">
        <v>321</v>
      </c>
    </row>
    <row r="2409" spans="1:14" x14ac:dyDescent="0.25">
      <c r="A2409">
        <v>275013678</v>
      </c>
      <c r="B2409" t="s">
        <v>4082</v>
      </c>
      <c r="C2409" t="s">
        <v>4083</v>
      </c>
      <c r="D2409">
        <v>27501001</v>
      </c>
      <c r="E2409">
        <v>1020202767815</v>
      </c>
      <c r="F2409" t="s">
        <v>8214</v>
      </c>
      <c r="G2409">
        <v>0</v>
      </c>
      <c r="H2409" t="s">
        <v>12579</v>
      </c>
      <c r="I2409" t="s">
        <v>10800</v>
      </c>
      <c r="J2409" t="s">
        <v>8467</v>
      </c>
      <c r="K2409" t="s">
        <v>8313</v>
      </c>
      <c r="L2409" t="s">
        <v>8315</v>
      </c>
      <c r="M2409" t="s">
        <v>4084</v>
      </c>
      <c r="N2409" t="s">
        <v>321</v>
      </c>
    </row>
    <row r="2410" spans="1:14" x14ac:dyDescent="0.25">
      <c r="A2410">
        <v>275013710</v>
      </c>
      <c r="B2410" t="s">
        <v>4262</v>
      </c>
      <c r="C2410" t="s">
        <v>4263</v>
      </c>
      <c r="D2410">
        <v>27701001</v>
      </c>
      <c r="E2410">
        <v>1020203090632</v>
      </c>
      <c r="F2410" t="s">
        <v>8214</v>
      </c>
      <c r="G2410">
        <v>0</v>
      </c>
      <c r="H2410" t="s">
        <v>12580</v>
      </c>
      <c r="I2410" t="s">
        <v>9928</v>
      </c>
      <c r="J2410" t="s">
        <v>12581</v>
      </c>
      <c r="K2410" t="s">
        <v>8313</v>
      </c>
      <c r="L2410" t="s">
        <v>8315</v>
      </c>
      <c r="M2410" t="s">
        <v>4264</v>
      </c>
      <c r="N2410" t="s">
        <v>321</v>
      </c>
    </row>
    <row r="2411" spans="1:14" x14ac:dyDescent="0.25">
      <c r="A2411">
        <v>275014294</v>
      </c>
      <c r="B2411" t="s">
        <v>4814</v>
      </c>
      <c r="C2411" t="s">
        <v>4815</v>
      </c>
      <c r="D2411">
        <v>27501001</v>
      </c>
      <c r="E2411">
        <v>1030204115842</v>
      </c>
      <c r="F2411" t="s">
        <v>8214</v>
      </c>
      <c r="G2411">
        <v>0</v>
      </c>
      <c r="H2411" t="s">
        <v>12582</v>
      </c>
      <c r="I2411" t="s">
        <v>8384</v>
      </c>
      <c r="J2411" t="s">
        <v>12583</v>
      </c>
      <c r="K2411" t="s">
        <v>8313</v>
      </c>
      <c r="L2411" t="s">
        <v>8315</v>
      </c>
      <c r="M2411" t="s">
        <v>4816</v>
      </c>
      <c r="N2411" t="s">
        <v>566</v>
      </c>
    </row>
    <row r="2412" spans="1:14" x14ac:dyDescent="0.25">
      <c r="A2412">
        <v>275015266</v>
      </c>
      <c r="B2412" t="s">
        <v>4149</v>
      </c>
      <c r="C2412" t="s">
        <v>4150</v>
      </c>
      <c r="D2412">
        <v>27501001</v>
      </c>
      <c r="E2412">
        <v>1020202777100</v>
      </c>
      <c r="F2412" t="s">
        <v>8214</v>
      </c>
      <c r="G2412">
        <v>0</v>
      </c>
      <c r="H2412" t="s">
        <v>12584</v>
      </c>
      <c r="I2412" t="s">
        <v>10162</v>
      </c>
      <c r="J2412" t="s">
        <v>9426</v>
      </c>
      <c r="K2412" t="s">
        <v>8313</v>
      </c>
      <c r="L2412" t="s">
        <v>8315</v>
      </c>
      <c r="M2412" t="s">
        <v>4151</v>
      </c>
      <c r="N2412" t="s">
        <v>414</v>
      </c>
    </row>
    <row r="2413" spans="1:14" x14ac:dyDescent="0.25">
      <c r="A2413">
        <v>275015308</v>
      </c>
      <c r="B2413" t="s">
        <v>4110</v>
      </c>
      <c r="C2413" t="s">
        <v>4111</v>
      </c>
      <c r="D2413">
        <v>27501001</v>
      </c>
      <c r="E2413">
        <v>1020202774976</v>
      </c>
      <c r="F2413" t="s">
        <v>8214</v>
      </c>
      <c r="G2413">
        <v>0</v>
      </c>
      <c r="H2413" t="s">
        <v>12585</v>
      </c>
      <c r="I2413" t="s">
        <v>8384</v>
      </c>
      <c r="J2413" t="s">
        <v>12586</v>
      </c>
      <c r="K2413" t="s">
        <v>8313</v>
      </c>
      <c r="L2413" t="s">
        <v>8315</v>
      </c>
      <c r="M2413" t="s">
        <v>4112</v>
      </c>
      <c r="N2413" t="s">
        <v>414</v>
      </c>
    </row>
    <row r="2414" spans="1:14" x14ac:dyDescent="0.25">
      <c r="A2414">
        <v>275015347</v>
      </c>
      <c r="B2414" t="s">
        <v>3970</v>
      </c>
      <c r="C2414" t="s">
        <v>3971</v>
      </c>
      <c r="D2414">
        <v>27501001</v>
      </c>
      <c r="E2414">
        <v>1020202777704</v>
      </c>
      <c r="F2414" t="s">
        <v>8214</v>
      </c>
      <c r="G2414">
        <v>0</v>
      </c>
      <c r="H2414" t="s">
        <v>12587</v>
      </c>
      <c r="I2414" t="s">
        <v>8384</v>
      </c>
      <c r="J2414" t="s">
        <v>10977</v>
      </c>
      <c r="K2414" t="s">
        <v>8313</v>
      </c>
      <c r="L2414" t="s">
        <v>8315</v>
      </c>
      <c r="M2414" t="s">
        <v>3972</v>
      </c>
      <c r="N2414" t="s">
        <v>549</v>
      </c>
    </row>
    <row r="2415" spans="1:14" x14ac:dyDescent="0.25">
      <c r="A2415">
        <v>275016076</v>
      </c>
      <c r="B2415" t="s">
        <v>3958</v>
      </c>
      <c r="C2415" t="s">
        <v>3959</v>
      </c>
      <c r="D2415">
        <v>27501001</v>
      </c>
      <c r="E2415">
        <v>1020202778111</v>
      </c>
      <c r="F2415" t="s">
        <v>8214</v>
      </c>
      <c r="G2415">
        <v>0</v>
      </c>
      <c r="H2415" t="s">
        <v>12588</v>
      </c>
      <c r="I2415" t="s">
        <v>12589</v>
      </c>
      <c r="J2415" t="s">
        <v>12590</v>
      </c>
      <c r="K2415" t="s">
        <v>8313</v>
      </c>
      <c r="L2415" t="s">
        <v>8315</v>
      </c>
      <c r="M2415" t="s">
        <v>3960</v>
      </c>
      <c r="N2415" t="s">
        <v>414</v>
      </c>
    </row>
    <row r="2416" spans="1:14" x14ac:dyDescent="0.25">
      <c r="A2416">
        <v>275020227</v>
      </c>
      <c r="B2416" t="s">
        <v>4173</v>
      </c>
      <c r="C2416" t="s">
        <v>4174</v>
      </c>
      <c r="D2416">
        <v>27501001</v>
      </c>
      <c r="E2416">
        <v>1020202777627</v>
      </c>
      <c r="F2416" t="s">
        <v>8214</v>
      </c>
      <c r="G2416">
        <v>0</v>
      </c>
      <c r="H2416" t="s">
        <v>12591</v>
      </c>
      <c r="I2416" t="s">
        <v>8384</v>
      </c>
      <c r="J2416" t="s">
        <v>9426</v>
      </c>
      <c r="K2416" t="s">
        <v>8313</v>
      </c>
      <c r="L2416" t="s">
        <v>8315</v>
      </c>
      <c r="M2416" t="s">
        <v>4175</v>
      </c>
      <c r="N2416" t="s">
        <v>414</v>
      </c>
    </row>
    <row r="2417" spans="1:14" x14ac:dyDescent="0.25">
      <c r="A2417">
        <v>275028441</v>
      </c>
      <c r="B2417" t="s">
        <v>4586</v>
      </c>
      <c r="C2417" t="s">
        <v>4587</v>
      </c>
      <c r="D2417">
        <v>27501001</v>
      </c>
      <c r="E2417">
        <v>1020202776637</v>
      </c>
      <c r="F2417" t="s">
        <v>8214</v>
      </c>
      <c r="G2417">
        <v>0</v>
      </c>
      <c r="H2417" t="s">
        <v>12592</v>
      </c>
      <c r="I2417" t="s">
        <v>9781</v>
      </c>
      <c r="J2417" t="s">
        <v>9426</v>
      </c>
      <c r="K2417" t="s">
        <v>8313</v>
      </c>
      <c r="L2417" t="s">
        <v>8315</v>
      </c>
      <c r="M2417" t="s">
        <v>12593</v>
      </c>
      <c r="N2417" t="s">
        <v>921</v>
      </c>
    </row>
    <row r="2418" spans="1:14" x14ac:dyDescent="0.25">
      <c r="A2418">
        <v>275028459</v>
      </c>
      <c r="B2418" t="s">
        <v>3952</v>
      </c>
      <c r="C2418" t="s">
        <v>3953</v>
      </c>
      <c r="D2418">
        <v>27501001</v>
      </c>
      <c r="E2418">
        <v>1020202774448</v>
      </c>
      <c r="F2418" t="s">
        <v>8214</v>
      </c>
      <c r="G2418">
        <v>0</v>
      </c>
      <c r="H2418" t="s">
        <v>12594</v>
      </c>
      <c r="I2418" t="s">
        <v>9229</v>
      </c>
      <c r="J2418" t="s">
        <v>9426</v>
      </c>
      <c r="K2418" t="s">
        <v>8313</v>
      </c>
      <c r="L2418" t="s">
        <v>8315</v>
      </c>
      <c r="M2418" t="s">
        <v>3954</v>
      </c>
      <c r="N2418" t="s">
        <v>414</v>
      </c>
    </row>
    <row r="2419" spans="1:14" x14ac:dyDescent="0.25">
      <c r="A2419">
        <v>275028642</v>
      </c>
      <c r="B2419" t="s">
        <v>4211</v>
      </c>
      <c r="C2419" t="s">
        <v>4212</v>
      </c>
      <c r="D2419">
        <v>27501001</v>
      </c>
      <c r="E2419">
        <v>1030204115017</v>
      </c>
      <c r="F2419" t="s">
        <v>8214</v>
      </c>
      <c r="G2419">
        <v>0</v>
      </c>
      <c r="H2419" t="s">
        <v>12595</v>
      </c>
      <c r="I2419" t="s">
        <v>9664</v>
      </c>
      <c r="J2419" t="s">
        <v>9426</v>
      </c>
      <c r="K2419" t="s">
        <v>8313</v>
      </c>
      <c r="L2419" t="s">
        <v>8315</v>
      </c>
      <c r="M2419" t="s">
        <v>4213</v>
      </c>
      <c r="N2419" t="s">
        <v>414</v>
      </c>
    </row>
    <row r="2420" spans="1:14" x14ac:dyDescent="0.25">
      <c r="A2420">
        <v>275028650</v>
      </c>
      <c r="B2420" t="s">
        <v>4137</v>
      </c>
      <c r="C2420" t="s">
        <v>4138</v>
      </c>
      <c r="D2420">
        <v>27501001</v>
      </c>
      <c r="E2420">
        <v>1020202770752</v>
      </c>
      <c r="F2420" t="s">
        <v>8214</v>
      </c>
      <c r="G2420">
        <v>0</v>
      </c>
      <c r="H2420" t="s">
        <v>12596</v>
      </c>
      <c r="I2420" t="s">
        <v>8384</v>
      </c>
      <c r="J2420" t="s">
        <v>10977</v>
      </c>
      <c r="K2420" t="s">
        <v>8313</v>
      </c>
      <c r="L2420" t="s">
        <v>8315</v>
      </c>
      <c r="M2420" t="s">
        <v>4139</v>
      </c>
      <c r="N2420" t="s">
        <v>414</v>
      </c>
    </row>
    <row r="2421" spans="1:14" x14ac:dyDescent="0.25">
      <c r="A2421">
        <v>275028829</v>
      </c>
      <c r="B2421" t="s">
        <v>4483</v>
      </c>
      <c r="C2421" t="s">
        <v>4484</v>
      </c>
      <c r="D2421">
        <v>27501001</v>
      </c>
      <c r="E2421">
        <v>1020202778188</v>
      </c>
      <c r="F2421" t="s">
        <v>8214</v>
      </c>
      <c r="G2421">
        <v>0</v>
      </c>
      <c r="H2421" t="s">
        <v>12597</v>
      </c>
      <c r="I2421" t="s">
        <v>10779</v>
      </c>
      <c r="J2421" t="s">
        <v>12598</v>
      </c>
      <c r="K2421" t="s">
        <v>8313</v>
      </c>
      <c r="L2421" t="s">
        <v>8315</v>
      </c>
      <c r="M2421" t="s">
        <v>4485</v>
      </c>
      <c r="N2421" t="s">
        <v>414</v>
      </c>
    </row>
    <row r="2422" spans="1:14" x14ac:dyDescent="0.25">
      <c r="A2422">
        <v>275029090</v>
      </c>
      <c r="B2422" t="s">
        <v>4305</v>
      </c>
      <c r="C2422" t="s">
        <v>4306</v>
      </c>
      <c r="D2422">
        <v>27501001</v>
      </c>
      <c r="E2422">
        <v>1030204114852</v>
      </c>
      <c r="F2422" t="s">
        <v>8214</v>
      </c>
      <c r="G2422">
        <v>0</v>
      </c>
      <c r="H2422" t="s">
        <v>12599</v>
      </c>
      <c r="I2422" t="s">
        <v>8384</v>
      </c>
      <c r="J2422" t="s">
        <v>9426</v>
      </c>
      <c r="K2422" t="s">
        <v>8313</v>
      </c>
      <c r="L2422" t="s">
        <v>8315</v>
      </c>
      <c r="M2422" t="s">
        <v>4307</v>
      </c>
      <c r="N2422" t="s">
        <v>414</v>
      </c>
    </row>
    <row r="2423" spans="1:14" x14ac:dyDescent="0.25">
      <c r="A2423">
        <v>275030793</v>
      </c>
      <c r="B2423" t="s">
        <v>4350</v>
      </c>
      <c r="C2423" t="s">
        <v>4351</v>
      </c>
      <c r="D2423">
        <v>27501001</v>
      </c>
      <c r="E2423">
        <v>1020202775383</v>
      </c>
      <c r="F2423" t="s">
        <v>8214</v>
      </c>
      <c r="G2423">
        <v>0</v>
      </c>
      <c r="H2423" t="s">
        <v>12600</v>
      </c>
      <c r="I2423" t="s">
        <v>8384</v>
      </c>
      <c r="J2423" t="s">
        <v>12557</v>
      </c>
      <c r="K2423" t="s">
        <v>8313</v>
      </c>
      <c r="L2423" t="s">
        <v>8315</v>
      </c>
      <c r="M2423" t="s">
        <v>4352</v>
      </c>
      <c r="N2423" t="s">
        <v>414</v>
      </c>
    </row>
    <row r="2424" spans="1:14" x14ac:dyDescent="0.25">
      <c r="A2424">
        <v>275030923</v>
      </c>
      <c r="B2424" t="s">
        <v>4356</v>
      </c>
      <c r="C2424" t="s">
        <v>4357</v>
      </c>
      <c r="D2424">
        <v>27501001</v>
      </c>
      <c r="E2424">
        <v>1020202777430</v>
      </c>
      <c r="F2424" t="s">
        <v>8214</v>
      </c>
      <c r="G2424">
        <v>0</v>
      </c>
      <c r="H2424" t="s">
        <v>12601</v>
      </c>
      <c r="I2424" t="s">
        <v>10285</v>
      </c>
      <c r="J2424" t="s">
        <v>12602</v>
      </c>
      <c r="K2424" t="s">
        <v>8313</v>
      </c>
      <c r="L2424" t="s">
        <v>8315</v>
      </c>
      <c r="M2424" t="s">
        <v>4358</v>
      </c>
      <c r="N2424" t="s">
        <v>414</v>
      </c>
    </row>
    <row r="2425" spans="1:14" x14ac:dyDescent="0.25">
      <c r="A2425">
        <v>275030930</v>
      </c>
      <c r="B2425" t="s">
        <v>4268</v>
      </c>
      <c r="C2425" t="s">
        <v>4269</v>
      </c>
      <c r="D2425">
        <v>27501001</v>
      </c>
      <c r="E2425">
        <v>1020202769135</v>
      </c>
      <c r="F2425" t="s">
        <v>8214</v>
      </c>
      <c r="G2425">
        <v>0</v>
      </c>
      <c r="H2425" t="s">
        <v>12603</v>
      </c>
      <c r="I2425" t="s">
        <v>9040</v>
      </c>
      <c r="J2425" t="s">
        <v>10901</v>
      </c>
      <c r="K2425" t="s">
        <v>8313</v>
      </c>
      <c r="L2425" t="s">
        <v>8315</v>
      </c>
      <c r="M2425" t="s">
        <v>4270</v>
      </c>
      <c r="N2425" t="s">
        <v>321</v>
      </c>
    </row>
    <row r="2426" spans="1:14" x14ac:dyDescent="0.25">
      <c r="A2426">
        <v>275031010</v>
      </c>
      <c r="B2426" t="s">
        <v>4076</v>
      </c>
      <c r="C2426" t="s">
        <v>4077</v>
      </c>
      <c r="D2426">
        <v>27501001</v>
      </c>
      <c r="E2426">
        <v>1020202777616</v>
      </c>
      <c r="F2426" t="s">
        <v>8214</v>
      </c>
      <c r="G2426">
        <v>0</v>
      </c>
      <c r="H2426" t="s">
        <v>12604</v>
      </c>
      <c r="I2426" t="s">
        <v>12605</v>
      </c>
      <c r="J2426" t="s">
        <v>12606</v>
      </c>
      <c r="K2426" t="s">
        <v>8313</v>
      </c>
      <c r="L2426" t="s">
        <v>8315</v>
      </c>
      <c r="M2426" t="s">
        <v>4078</v>
      </c>
      <c r="N2426" t="s">
        <v>414</v>
      </c>
    </row>
    <row r="2427" spans="1:14" x14ac:dyDescent="0.25">
      <c r="A2427">
        <v>275032279</v>
      </c>
      <c r="B2427" t="s">
        <v>4167</v>
      </c>
      <c r="C2427" t="s">
        <v>4168</v>
      </c>
      <c r="D2427">
        <v>27501001</v>
      </c>
      <c r="E2427">
        <v>1020202768300</v>
      </c>
      <c r="F2427" t="s">
        <v>8214</v>
      </c>
      <c r="G2427">
        <v>0</v>
      </c>
      <c r="H2427" t="s">
        <v>12607</v>
      </c>
      <c r="I2427" t="s">
        <v>9229</v>
      </c>
      <c r="J2427" t="s">
        <v>12608</v>
      </c>
      <c r="K2427" t="s">
        <v>8313</v>
      </c>
      <c r="L2427" t="s">
        <v>8315</v>
      </c>
      <c r="M2427" t="s">
        <v>4169</v>
      </c>
      <c r="N2427" t="s">
        <v>321</v>
      </c>
    </row>
    <row r="2428" spans="1:14" x14ac:dyDescent="0.25">
      <c r="A2428">
        <v>275035752</v>
      </c>
      <c r="B2428" t="s">
        <v>3964</v>
      </c>
      <c r="C2428" t="s">
        <v>3965</v>
      </c>
      <c r="D2428">
        <v>27501001</v>
      </c>
      <c r="E2428">
        <v>1030204115083</v>
      </c>
      <c r="F2428" t="s">
        <v>8214</v>
      </c>
      <c r="G2428">
        <v>0</v>
      </c>
      <c r="H2428" t="s">
        <v>12609</v>
      </c>
      <c r="I2428" t="s">
        <v>9282</v>
      </c>
      <c r="J2428" t="s">
        <v>10189</v>
      </c>
      <c r="K2428" t="s">
        <v>8313</v>
      </c>
      <c r="L2428" t="s">
        <v>8315</v>
      </c>
      <c r="M2428" t="s">
        <v>3966</v>
      </c>
      <c r="N2428" t="s">
        <v>321</v>
      </c>
    </row>
    <row r="2429" spans="1:14" x14ac:dyDescent="0.25">
      <c r="A2429">
        <v>275038263</v>
      </c>
      <c r="B2429" t="s">
        <v>4170</v>
      </c>
      <c r="C2429" t="s">
        <v>4171</v>
      </c>
      <c r="D2429">
        <v>27501001</v>
      </c>
      <c r="E2429">
        <v>1060275013468</v>
      </c>
      <c r="F2429" t="s">
        <v>8214</v>
      </c>
      <c r="G2429">
        <v>0</v>
      </c>
      <c r="H2429" t="s">
        <v>12607</v>
      </c>
      <c r="I2429" t="s">
        <v>10775</v>
      </c>
      <c r="J2429" t="s">
        <v>9101</v>
      </c>
      <c r="K2429" t="s">
        <v>8313</v>
      </c>
      <c r="L2429" t="s">
        <v>8315</v>
      </c>
      <c r="M2429" t="s">
        <v>4172</v>
      </c>
      <c r="N2429" t="s">
        <v>321</v>
      </c>
    </row>
    <row r="2430" spans="1:14" x14ac:dyDescent="0.25">
      <c r="A2430">
        <v>275038714</v>
      </c>
      <c r="B2430" t="s">
        <v>4206</v>
      </c>
      <c r="C2430" t="s">
        <v>3281</v>
      </c>
      <c r="D2430">
        <v>27501001</v>
      </c>
      <c r="E2430">
        <v>1020202778298</v>
      </c>
      <c r="F2430" t="s">
        <v>8214</v>
      </c>
      <c r="G2430">
        <v>0</v>
      </c>
      <c r="H2430" t="s">
        <v>12610</v>
      </c>
      <c r="I2430" t="s">
        <v>8910</v>
      </c>
      <c r="J2430" t="s">
        <v>11508</v>
      </c>
      <c r="K2430" t="s">
        <v>8313</v>
      </c>
      <c r="L2430" t="s">
        <v>8315</v>
      </c>
      <c r="M2430" t="s">
        <v>4207</v>
      </c>
      <c r="N2430" t="s">
        <v>921</v>
      </c>
    </row>
    <row r="2431" spans="1:14" x14ac:dyDescent="0.25">
      <c r="A2431">
        <v>275039556</v>
      </c>
      <c r="B2431" t="s">
        <v>4362</v>
      </c>
      <c r="C2431" t="s">
        <v>4363</v>
      </c>
      <c r="D2431">
        <v>27501001</v>
      </c>
      <c r="E2431">
        <v>1020202768277</v>
      </c>
      <c r="F2431" t="s">
        <v>8214</v>
      </c>
      <c r="G2431">
        <v>0</v>
      </c>
      <c r="H2431" t="s">
        <v>12572</v>
      </c>
      <c r="I2431" t="s">
        <v>8630</v>
      </c>
      <c r="J2431" t="s">
        <v>12611</v>
      </c>
      <c r="K2431" t="s">
        <v>8313</v>
      </c>
      <c r="L2431" t="s">
        <v>8315</v>
      </c>
      <c r="M2431" t="s">
        <v>12612</v>
      </c>
      <c r="N2431" t="s">
        <v>321</v>
      </c>
    </row>
    <row r="2432" spans="1:14" x14ac:dyDescent="0.25">
      <c r="A2432">
        <v>275068204</v>
      </c>
      <c r="B2432" t="s">
        <v>4588</v>
      </c>
      <c r="C2432" t="s">
        <v>4589</v>
      </c>
      <c r="D2432">
        <v>27501001</v>
      </c>
      <c r="E2432">
        <v>1090280018025</v>
      </c>
      <c r="F2432" t="s">
        <v>8214</v>
      </c>
      <c r="G2432">
        <v>0</v>
      </c>
      <c r="H2432" t="s">
        <v>12613</v>
      </c>
      <c r="I2432" t="s">
        <v>8630</v>
      </c>
      <c r="J2432" t="s">
        <v>12614</v>
      </c>
      <c r="K2432" t="s">
        <v>8313</v>
      </c>
      <c r="L2432" t="s">
        <v>8315</v>
      </c>
      <c r="M2432" t="s">
        <v>4590</v>
      </c>
      <c r="N2432" t="s">
        <v>414</v>
      </c>
    </row>
    <row r="2433" spans="1:14" x14ac:dyDescent="0.25">
      <c r="A2433">
        <v>275079598</v>
      </c>
      <c r="B2433" t="s">
        <v>4353</v>
      </c>
      <c r="C2433" t="s">
        <v>4354</v>
      </c>
      <c r="D2433">
        <v>27501001</v>
      </c>
      <c r="E2433">
        <v>1130280001048</v>
      </c>
      <c r="F2433" t="s">
        <v>8214</v>
      </c>
      <c r="G2433">
        <v>1</v>
      </c>
      <c r="H2433" t="s">
        <v>12615</v>
      </c>
      <c r="I2433" t="s">
        <v>9233</v>
      </c>
      <c r="J2433" t="s">
        <v>12616</v>
      </c>
      <c r="K2433" t="s">
        <v>8313</v>
      </c>
      <c r="L2433" t="s">
        <v>8315</v>
      </c>
      <c r="M2433" t="s">
        <v>4355</v>
      </c>
      <c r="N2433" t="s">
        <v>414</v>
      </c>
    </row>
    <row r="2434" spans="1:14" x14ac:dyDescent="0.25">
      <c r="A2434">
        <v>275917916</v>
      </c>
      <c r="B2434" t="s">
        <v>4164</v>
      </c>
      <c r="C2434" t="s">
        <v>4165</v>
      </c>
      <c r="D2434">
        <v>27501001</v>
      </c>
      <c r="E2434">
        <v>1190280019434</v>
      </c>
      <c r="F2434" t="s">
        <v>8214</v>
      </c>
      <c r="G2434">
        <v>0</v>
      </c>
      <c r="H2434" t="s">
        <v>12617</v>
      </c>
      <c r="I2434" t="s">
        <v>8754</v>
      </c>
      <c r="J2434" t="s">
        <v>11800</v>
      </c>
      <c r="K2434" t="s">
        <v>8313</v>
      </c>
      <c r="L2434" t="s">
        <v>8315</v>
      </c>
      <c r="M2434" t="s">
        <v>4166</v>
      </c>
      <c r="N2434" t="s">
        <v>321</v>
      </c>
    </row>
    <row r="2435" spans="1:14" x14ac:dyDescent="0.25">
      <c r="A2435">
        <v>276008208</v>
      </c>
      <c r="B2435" t="s">
        <v>8126</v>
      </c>
      <c r="C2435" t="s">
        <v>8127</v>
      </c>
      <c r="D2435">
        <v>27601001</v>
      </c>
      <c r="E2435">
        <v>1020202864604</v>
      </c>
      <c r="F2435" t="s">
        <v>8214</v>
      </c>
      <c r="G2435">
        <v>0</v>
      </c>
      <c r="H2435" t="s">
        <v>12618</v>
      </c>
      <c r="I2435" t="s">
        <v>9030</v>
      </c>
      <c r="J2435" t="s">
        <v>8523</v>
      </c>
      <c r="K2435" t="s">
        <v>8313</v>
      </c>
      <c r="L2435" t="s">
        <v>8315</v>
      </c>
      <c r="M2435" t="s">
        <v>8128</v>
      </c>
      <c r="N2435" t="s">
        <v>321</v>
      </c>
    </row>
    <row r="2436" spans="1:14" x14ac:dyDescent="0.25">
      <c r="A2436">
        <v>276009642</v>
      </c>
      <c r="B2436" t="s">
        <v>8138</v>
      </c>
      <c r="C2436" t="s">
        <v>8139</v>
      </c>
      <c r="D2436">
        <v>27601001</v>
      </c>
      <c r="E2436">
        <v>1020202870038</v>
      </c>
      <c r="F2436" t="s">
        <v>8214</v>
      </c>
      <c r="G2436">
        <v>0</v>
      </c>
      <c r="H2436" t="s">
        <v>12619</v>
      </c>
      <c r="I2436" t="s">
        <v>10834</v>
      </c>
      <c r="J2436" t="s">
        <v>12226</v>
      </c>
      <c r="K2436" t="s">
        <v>8313</v>
      </c>
      <c r="L2436" t="s">
        <v>8315</v>
      </c>
      <c r="M2436" t="s">
        <v>8140</v>
      </c>
      <c r="N2436" t="s">
        <v>321</v>
      </c>
    </row>
    <row r="2437" spans="1:14" x14ac:dyDescent="0.25">
      <c r="A2437">
        <v>276013279</v>
      </c>
      <c r="B2437" t="s">
        <v>4107</v>
      </c>
      <c r="C2437" t="s">
        <v>4108</v>
      </c>
      <c r="D2437">
        <v>27401001</v>
      </c>
      <c r="E2437">
        <v>1020202874603</v>
      </c>
      <c r="F2437" t="s">
        <v>8214</v>
      </c>
      <c r="G2437">
        <v>1</v>
      </c>
      <c r="H2437" t="s">
        <v>12620</v>
      </c>
      <c r="I2437" t="s">
        <v>8521</v>
      </c>
      <c r="J2437" t="s">
        <v>12621</v>
      </c>
      <c r="K2437" t="s">
        <v>8313</v>
      </c>
      <c r="L2437" t="s">
        <v>8315</v>
      </c>
      <c r="M2437" t="s">
        <v>4109</v>
      </c>
      <c r="N2437" t="s">
        <v>321</v>
      </c>
    </row>
    <row r="2438" spans="1:14" x14ac:dyDescent="0.25">
      <c r="A2438">
        <v>276013590</v>
      </c>
      <c r="B2438" t="s">
        <v>4276</v>
      </c>
      <c r="C2438" t="s">
        <v>4277</v>
      </c>
      <c r="D2438">
        <v>27601001</v>
      </c>
      <c r="E2438">
        <v>1030204207879</v>
      </c>
      <c r="F2438" t="s">
        <v>8214</v>
      </c>
      <c r="G2438">
        <v>0</v>
      </c>
      <c r="H2438" t="s">
        <v>12622</v>
      </c>
      <c r="I2438" t="s">
        <v>8384</v>
      </c>
      <c r="J2438" t="s">
        <v>12623</v>
      </c>
      <c r="K2438" t="s">
        <v>8313</v>
      </c>
      <c r="L2438" t="s">
        <v>8315</v>
      </c>
      <c r="M2438" t="s">
        <v>4278</v>
      </c>
      <c r="N2438" t="s">
        <v>414</v>
      </c>
    </row>
    <row r="2439" spans="1:14" x14ac:dyDescent="0.25">
      <c r="A2439">
        <v>276013945</v>
      </c>
      <c r="B2439" t="s">
        <v>4378</v>
      </c>
      <c r="C2439" t="s">
        <v>4379</v>
      </c>
      <c r="D2439">
        <v>27601001</v>
      </c>
      <c r="E2439">
        <v>1030204204084</v>
      </c>
      <c r="F2439" t="s">
        <v>8214</v>
      </c>
      <c r="G2439">
        <v>0</v>
      </c>
      <c r="H2439" t="s">
        <v>12624</v>
      </c>
      <c r="I2439" t="s">
        <v>11371</v>
      </c>
      <c r="J2439" t="s">
        <v>12625</v>
      </c>
      <c r="K2439" t="s">
        <v>8313</v>
      </c>
      <c r="L2439" t="s">
        <v>8315</v>
      </c>
      <c r="M2439" t="s">
        <v>4380</v>
      </c>
      <c r="N2439" t="s">
        <v>414</v>
      </c>
    </row>
    <row r="2440" spans="1:14" x14ac:dyDescent="0.25">
      <c r="A2440">
        <v>276015766</v>
      </c>
      <c r="B2440" t="s">
        <v>8102</v>
      </c>
      <c r="C2440" t="s">
        <v>8103</v>
      </c>
      <c r="D2440">
        <v>27601001</v>
      </c>
      <c r="E2440">
        <v>1020202865484</v>
      </c>
      <c r="F2440" t="s">
        <v>8214</v>
      </c>
      <c r="G2440">
        <v>0</v>
      </c>
      <c r="H2440" t="s">
        <v>12626</v>
      </c>
      <c r="I2440" t="s">
        <v>9160</v>
      </c>
      <c r="J2440" t="s">
        <v>12627</v>
      </c>
      <c r="K2440" t="s">
        <v>8313</v>
      </c>
      <c r="L2440" t="s">
        <v>8315</v>
      </c>
      <c r="M2440" t="s">
        <v>8104</v>
      </c>
      <c r="N2440" t="s">
        <v>321</v>
      </c>
    </row>
    <row r="2441" spans="1:14" x14ac:dyDescent="0.25">
      <c r="A2441">
        <v>276015861</v>
      </c>
      <c r="B2441" t="s">
        <v>4660</v>
      </c>
      <c r="C2441" t="s">
        <v>4661</v>
      </c>
      <c r="D2441">
        <v>27601001</v>
      </c>
      <c r="E2441">
        <v>1030204207241</v>
      </c>
      <c r="F2441" t="s">
        <v>8214</v>
      </c>
      <c r="G2441">
        <v>0</v>
      </c>
      <c r="H2441" t="s">
        <v>12628</v>
      </c>
      <c r="I2441" t="s">
        <v>8575</v>
      </c>
      <c r="J2441" t="s">
        <v>12629</v>
      </c>
      <c r="K2441" t="s">
        <v>8313</v>
      </c>
      <c r="L2441" t="s">
        <v>8315</v>
      </c>
      <c r="M2441" t="s">
        <v>4662</v>
      </c>
      <c r="N2441" t="s">
        <v>414</v>
      </c>
    </row>
    <row r="2442" spans="1:14" x14ac:dyDescent="0.25">
      <c r="A2442">
        <v>276016520</v>
      </c>
      <c r="B2442" t="s">
        <v>4414</v>
      </c>
      <c r="C2442" t="s">
        <v>4415</v>
      </c>
      <c r="D2442">
        <v>27601001</v>
      </c>
      <c r="E2442">
        <v>1030204208616</v>
      </c>
      <c r="F2442" t="s">
        <v>8214</v>
      </c>
      <c r="G2442">
        <v>0</v>
      </c>
      <c r="H2442" t="s">
        <v>12630</v>
      </c>
      <c r="I2442" t="s">
        <v>9008</v>
      </c>
      <c r="J2442" t="s">
        <v>12226</v>
      </c>
      <c r="K2442" t="s">
        <v>8313</v>
      </c>
      <c r="L2442" t="s">
        <v>8315</v>
      </c>
      <c r="M2442" t="s">
        <v>4416</v>
      </c>
      <c r="N2442" t="s">
        <v>321</v>
      </c>
    </row>
    <row r="2443" spans="1:14" x14ac:dyDescent="0.25">
      <c r="A2443">
        <v>276016671</v>
      </c>
      <c r="B2443" t="s">
        <v>4691</v>
      </c>
      <c r="C2443" t="s">
        <v>4692</v>
      </c>
      <c r="D2443">
        <v>27601001</v>
      </c>
      <c r="E2443">
        <v>1030204208540</v>
      </c>
      <c r="F2443" t="s">
        <v>8214</v>
      </c>
      <c r="G2443">
        <v>0</v>
      </c>
      <c r="H2443" t="s">
        <v>12631</v>
      </c>
      <c r="I2443" t="s">
        <v>9372</v>
      </c>
      <c r="J2443" t="s">
        <v>12632</v>
      </c>
      <c r="K2443" t="s">
        <v>8313</v>
      </c>
      <c r="L2443" t="s">
        <v>8315</v>
      </c>
      <c r="M2443" t="s">
        <v>4693</v>
      </c>
      <c r="N2443" t="s">
        <v>321</v>
      </c>
    </row>
    <row r="2444" spans="1:14" x14ac:dyDescent="0.25">
      <c r="A2444">
        <v>276017763</v>
      </c>
      <c r="B2444" t="s">
        <v>4386</v>
      </c>
      <c r="C2444" t="s">
        <v>4387</v>
      </c>
      <c r="D2444">
        <v>27601001</v>
      </c>
      <c r="E2444">
        <v>1030204208022</v>
      </c>
      <c r="F2444" t="s">
        <v>8214</v>
      </c>
      <c r="G2444">
        <v>0</v>
      </c>
      <c r="H2444" t="s">
        <v>12633</v>
      </c>
      <c r="I2444" t="s">
        <v>9297</v>
      </c>
      <c r="J2444" t="s">
        <v>12234</v>
      </c>
      <c r="K2444" t="s">
        <v>8313</v>
      </c>
      <c r="L2444" t="s">
        <v>8315</v>
      </c>
      <c r="M2444" t="s">
        <v>4388</v>
      </c>
      <c r="N2444" t="s">
        <v>414</v>
      </c>
    </row>
    <row r="2445" spans="1:14" x14ac:dyDescent="0.25">
      <c r="A2445">
        <v>276017788</v>
      </c>
      <c r="B2445" t="s">
        <v>4630</v>
      </c>
      <c r="C2445" t="s">
        <v>4631</v>
      </c>
      <c r="D2445">
        <v>27601001</v>
      </c>
      <c r="E2445">
        <v>1030204208539</v>
      </c>
      <c r="F2445" t="s">
        <v>8214</v>
      </c>
      <c r="G2445">
        <v>0</v>
      </c>
      <c r="H2445" t="s">
        <v>12634</v>
      </c>
      <c r="I2445" t="s">
        <v>9633</v>
      </c>
      <c r="J2445" t="s">
        <v>12635</v>
      </c>
      <c r="K2445" t="s">
        <v>8313</v>
      </c>
      <c r="L2445" t="s">
        <v>8315</v>
      </c>
      <c r="M2445" t="s">
        <v>4632</v>
      </c>
      <c r="N2445" t="s">
        <v>321</v>
      </c>
    </row>
    <row r="2446" spans="1:14" x14ac:dyDescent="0.25">
      <c r="A2446">
        <v>276018439</v>
      </c>
      <c r="B2446" t="s">
        <v>4829</v>
      </c>
      <c r="C2446" t="s">
        <v>4830</v>
      </c>
      <c r="D2446">
        <v>27601001</v>
      </c>
      <c r="E2446">
        <v>1030204203457</v>
      </c>
      <c r="F2446" t="s">
        <v>8214</v>
      </c>
      <c r="G2446">
        <v>0</v>
      </c>
      <c r="H2446" t="s">
        <v>12636</v>
      </c>
      <c r="I2446" t="s">
        <v>8384</v>
      </c>
      <c r="J2446" t="s">
        <v>12637</v>
      </c>
      <c r="K2446" t="s">
        <v>8313</v>
      </c>
      <c r="L2446" t="s">
        <v>8315</v>
      </c>
      <c r="M2446" t="s">
        <v>4831</v>
      </c>
      <c r="N2446" t="s">
        <v>414</v>
      </c>
    </row>
    <row r="2447" spans="1:14" x14ac:dyDescent="0.25">
      <c r="A2447">
        <v>276019263</v>
      </c>
      <c r="B2447" t="s">
        <v>4651</v>
      </c>
      <c r="C2447" t="s">
        <v>4652</v>
      </c>
      <c r="D2447">
        <v>27601001</v>
      </c>
      <c r="E2447">
        <v>1020202864846</v>
      </c>
      <c r="F2447" t="s">
        <v>8214</v>
      </c>
      <c r="G2447">
        <v>0</v>
      </c>
      <c r="H2447" t="s">
        <v>12638</v>
      </c>
      <c r="I2447" t="s">
        <v>9013</v>
      </c>
      <c r="J2447" t="s">
        <v>12639</v>
      </c>
      <c r="K2447" t="s">
        <v>8313</v>
      </c>
      <c r="L2447" t="s">
        <v>8315</v>
      </c>
      <c r="M2447" t="s">
        <v>4653</v>
      </c>
      <c r="N2447" t="s">
        <v>321</v>
      </c>
    </row>
    <row r="2448" spans="1:14" x14ac:dyDescent="0.25">
      <c r="A2448">
        <v>276020798</v>
      </c>
      <c r="B2448" t="s">
        <v>8108</v>
      </c>
      <c r="C2448" t="s">
        <v>8109</v>
      </c>
      <c r="D2448">
        <v>27601001</v>
      </c>
      <c r="E2448">
        <v>1020202863768</v>
      </c>
      <c r="F2448" t="s">
        <v>8214</v>
      </c>
      <c r="G2448">
        <v>0</v>
      </c>
      <c r="H2448" t="s">
        <v>12640</v>
      </c>
      <c r="I2448" t="s">
        <v>9180</v>
      </c>
      <c r="J2448" t="s">
        <v>12641</v>
      </c>
      <c r="K2448" t="s">
        <v>8313</v>
      </c>
      <c r="L2448" t="s">
        <v>8315</v>
      </c>
      <c r="M2448" t="s">
        <v>8110</v>
      </c>
      <c r="N2448" t="s">
        <v>657</v>
      </c>
    </row>
    <row r="2449" spans="1:14" x14ac:dyDescent="0.25">
      <c r="A2449">
        <v>276029688</v>
      </c>
      <c r="B2449" t="s">
        <v>4619</v>
      </c>
      <c r="C2449" t="s">
        <v>3252</v>
      </c>
      <c r="D2449">
        <v>27601001</v>
      </c>
      <c r="E2449">
        <v>1020202872249</v>
      </c>
      <c r="F2449" t="s">
        <v>8214</v>
      </c>
      <c r="G2449">
        <v>0</v>
      </c>
      <c r="H2449" t="s">
        <v>12642</v>
      </c>
      <c r="I2449" t="s">
        <v>8494</v>
      </c>
      <c r="J2449" t="s">
        <v>12643</v>
      </c>
      <c r="K2449" t="s">
        <v>8313</v>
      </c>
      <c r="L2449" t="s">
        <v>8315</v>
      </c>
      <c r="M2449" t="s">
        <v>4620</v>
      </c>
      <c r="N2449" t="s">
        <v>414</v>
      </c>
    </row>
    <row r="2450" spans="1:14" x14ac:dyDescent="0.25">
      <c r="A2450">
        <v>276031422</v>
      </c>
      <c r="B2450" t="s">
        <v>4516</v>
      </c>
      <c r="C2450" t="s">
        <v>4517</v>
      </c>
      <c r="D2450">
        <v>27601001</v>
      </c>
      <c r="E2450">
        <v>1030204203512</v>
      </c>
      <c r="F2450" t="s">
        <v>8214</v>
      </c>
      <c r="G2450">
        <v>0</v>
      </c>
      <c r="H2450" t="s">
        <v>12644</v>
      </c>
      <c r="I2450" t="s">
        <v>9691</v>
      </c>
      <c r="J2450" t="s">
        <v>12645</v>
      </c>
      <c r="K2450" t="s">
        <v>8313</v>
      </c>
      <c r="L2450" t="s">
        <v>8315</v>
      </c>
      <c r="M2450" t="s">
        <v>12646</v>
      </c>
      <c r="N2450" t="s">
        <v>414</v>
      </c>
    </row>
    <row r="2451" spans="1:14" x14ac:dyDescent="0.25">
      <c r="A2451">
        <v>276033557</v>
      </c>
      <c r="B2451" t="s">
        <v>4856</v>
      </c>
      <c r="C2451" t="s">
        <v>4857</v>
      </c>
      <c r="D2451">
        <v>27601001</v>
      </c>
      <c r="E2451">
        <v>1030204208528</v>
      </c>
      <c r="F2451" t="s">
        <v>8214</v>
      </c>
      <c r="G2451">
        <v>0</v>
      </c>
      <c r="H2451" t="s">
        <v>12647</v>
      </c>
      <c r="I2451" t="s">
        <v>12648</v>
      </c>
      <c r="J2451" t="s">
        <v>12649</v>
      </c>
      <c r="K2451" t="s">
        <v>8313</v>
      </c>
      <c r="L2451" t="s">
        <v>8315</v>
      </c>
      <c r="M2451" t="s">
        <v>4858</v>
      </c>
      <c r="N2451" t="s">
        <v>657</v>
      </c>
    </row>
    <row r="2452" spans="1:14" x14ac:dyDescent="0.25">
      <c r="A2452">
        <v>276033564</v>
      </c>
      <c r="B2452" t="s">
        <v>4820</v>
      </c>
      <c r="C2452" t="s">
        <v>4821</v>
      </c>
      <c r="D2452">
        <v>27601001</v>
      </c>
      <c r="E2452">
        <v>1030204208583</v>
      </c>
      <c r="F2452" t="s">
        <v>8214</v>
      </c>
      <c r="G2452">
        <v>0</v>
      </c>
      <c r="H2452" t="s">
        <v>12650</v>
      </c>
      <c r="I2452" t="s">
        <v>9297</v>
      </c>
      <c r="J2452" t="s">
        <v>12651</v>
      </c>
      <c r="K2452" t="s">
        <v>8313</v>
      </c>
      <c r="L2452" t="s">
        <v>8315</v>
      </c>
      <c r="M2452" t="s">
        <v>4822</v>
      </c>
      <c r="N2452" t="s">
        <v>321</v>
      </c>
    </row>
    <row r="2453" spans="1:14" x14ac:dyDescent="0.25">
      <c r="A2453">
        <v>276033589</v>
      </c>
      <c r="B2453" t="s">
        <v>3991</v>
      </c>
      <c r="C2453" t="s">
        <v>3992</v>
      </c>
      <c r="D2453">
        <v>27601001</v>
      </c>
      <c r="E2453">
        <v>1030204209474</v>
      </c>
      <c r="F2453" t="s">
        <v>8214</v>
      </c>
      <c r="G2453">
        <v>0</v>
      </c>
      <c r="H2453" t="s">
        <v>12652</v>
      </c>
      <c r="I2453" t="s">
        <v>12653</v>
      </c>
      <c r="J2453" t="s">
        <v>12651</v>
      </c>
      <c r="K2453" t="s">
        <v>8313</v>
      </c>
      <c r="L2453" t="s">
        <v>8315</v>
      </c>
      <c r="M2453" t="s">
        <v>3993</v>
      </c>
      <c r="N2453" t="s">
        <v>566</v>
      </c>
    </row>
    <row r="2454" spans="1:14" x14ac:dyDescent="0.25">
      <c r="A2454">
        <v>276033973</v>
      </c>
      <c r="B2454" t="s">
        <v>4610</v>
      </c>
      <c r="C2454" t="s">
        <v>4611</v>
      </c>
      <c r="D2454">
        <v>27601001</v>
      </c>
      <c r="E2454">
        <v>1020202864769</v>
      </c>
      <c r="F2454" t="s">
        <v>8214</v>
      </c>
      <c r="G2454">
        <v>0</v>
      </c>
      <c r="H2454" t="s">
        <v>12654</v>
      </c>
      <c r="I2454" t="s">
        <v>9246</v>
      </c>
      <c r="J2454" t="s">
        <v>12655</v>
      </c>
      <c r="K2454" t="s">
        <v>8313</v>
      </c>
      <c r="L2454" t="s">
        <v>8315</v>
      </c>
      <c r="M2454" t="s">
        <v>4612</v>
      </c>
      <c r="N2454" t="s">
        <v>321</v>
      </c>
    </row>
    <row r="2455" spans="1:14" x14ac:dyDescent="0.25">
      <c r="A2455">
        <v>276034293</v>
      </c>
      <c r="B2455" t="s">
        <v>4823</v>
      </c>
      <c r="C2455" t="s">
        <v>4824</v>
      </c>
      <c r="D2455">
        <v>27601001</v>
      </c>
      <c r="E2455">
        <v>1020202870093</v>
      </c>
      <c r="F2455" t="s">
        <v>8214</v>
      </c>
      <c r="G2455">
        <v>0</v>
      </c>
      <c r="H2455" t="s">
        <v>12650</v>
      </c>
      <c r="I2455" t="s">
        <v>8646</v>
      </c>
      <c r="J2455" t="s">
        <v>12656</v>
      </c>
      <c r="K2455" t="s">
        <v>8313</v>
      </c>
      <c r="L2455" t="s">
        <v>8315</v>
      </c>
      <c r="M2455" t="s">
        <v>4825</v>
      </c>
      <c r="N2455" t="s">
        <v>321</v>
      </c>
    </row>
    <row r="2456" spans="1:14" x14ac:dyDescent="0.25">
      <c r="A2456">
        <v>276036043</v>
      </c>
      <c r="B2456" t="s">
        <v>12657</v>
      </c>
      <c r="C2456" t="s">
        <v>12658</v>
      </c>
      <c r="D2456">
        <v>27701001</v>
      </c>
      <c r="E2456">
        <v>1030204441343</v>
      </c>
      <c r="F2456" t="s">
        <v>8214</v>
      </c>
      <c r="G2456">
        <v>0</v>
      </c>
      <c r="H2456" t="s">
        <v>12659</v>
      </c>
      <c r="I2456" t="s">
        <v>8375</v>
      </c>
      <c r="J2456" t="s">
        <v>12660</v>
      </c>
      <c r="K2456" t="s">
        <v>8313</v>
      </c>
      <c r="L2456" t="s">
        <v>8315</v>
      </c>
      <c r="M2456" t="s">
        <v>4669</v>
      </c>
      <c r="N2456" t="s">
        <v>566</v>
      </c>
    </row>
    <row r="2457" spans="1:14" x14ac:dyDescent="0.25">
      <c r="A2457">
        <v>276036290</v>
      </c>
      <c r="B2457" t="s">
        <v>4648</v>
      </c>
      <c r="C2457" t="s">
        <v>4649</v>
      </c>
      <c r="D2457">
        <v>27601001</v>
      </c>
      <c r="E2457">
        <v>1020202870930</v>
      </c>
      <c r="F2457" t="s">
        <v>8214</v>
      </c>
      <c r="G2457">
        <v>0</v>
      </c>
      <c r="H2457" t="s">
        <v>12661</v>
      </c>
      <c r="I2457" t="s">
        <v>12653</v>
      </c>
      <c r="J2457" t="s">
        <v>12662</v>
      </c>
      <c r="K2457" t="s">
        <v>8313</v>
      </c>
      <c r="L2457" t="s">
        <v>8315</v>
      </c>
      <c r="M2457" t="s">
        <v>4650</v>
      </c>
      <c r="N2457" t="s">
        <v>321</v>
      </c>
    </row>
    <row r="2458" spans="1:14" x14ac:dyDescent="0.25">
      <c r="A2458">
        <v>276036607</v>
      </c>
      <c r="B2458" t="s">
        <v>3940</v>
      </c>
      <c r="C2458" t="s">
        <v>3941</v>
      </c>
      <c r="D2458">
        <v>27601001</v>
      </c>
      <c r="E2458">
        <v>1030204208572</v>
      </c>
      <c r="F2458" t="s">
        <v>8214</v>
      </c>
      <c r="G2458">
        <v>0</v>
      </c>
      <c r="H2458" t="s">
        <v>12663</v>
      </c>
      <c r="I2458" t="s">
        <v>8391</v>
      </c>
      <c r="J2458" t="s">
        <v>10083</v>
      </c>
      <c r="K2458" t="s">
        <v>8313</v>
      </c>
      <c r="L2458" t="s">
        <v>8315</v>
      </c>
      <c r="M2458" t="s">
        <v>3942</v>
      </c>
      <c r="N2458" t="s">
        <v>321</v>
      </c>
    </row>
    <row r="2459" spans="1:14" x14ac:dyDescent="0.25">
      <c r="A2459">
        <v>276036621</v>
      </c>
      <c r="B2459" t="s">
        <v>4636</v>
      </c>
      <c r="C2459" t="s">
        <v>4637</v>
      </c>
      <c r="D2459">
        <v>27601001</v>
      </c>
      <c r="E2459">
        <v>1030204208209</v>
      </c>
      <c r="F2459" t="s">
        <v>8214</v>
      </c>
      <c r="G2459">
        <v>0</v>
      </c>
      <c r="H2459" t="s">
        <v>12664</v>
      </c>
      <c r="I2459" t="s">
        <v>12426</v>
      </c>
      <c r="J2459" t="s">
        <v>12665</v>
      </c>
      <c r="K2459" t="s">
        <v>8313</v>
      </c>
      <c r="L2459" t="s">
        <v>8315</v>
      </c>
      <c r="M2459" t="s">
        <v>4638</v>
      </c>
      <c r="N2459" t="s">
        <v>321</v>
      </c>
    </row>
    <row r="2460" spans="1:14" x14ac:dyDescent="0.25">
      <c r="A2460">
        <v>276036639</v>
      </c>
      <c r="B2460" t="s">
        <v>4654</v>
      </c>
      <c r="C2460" t="s">
        <v>4655</v>
      </c>
      <c r="D2460">
        <v>27601001</v>
      </c>
      <c r="E2460">
        <v>1030204208198</v>
      </c>
      <c r="F2460" t="s">
        <v>8214</v>
      </c>
      <c r="G2460">
        <v>0</v>
      </c>
      <c r="H2460" t="s">
        <v>12666</v>
      </c>
      <c r="I2460" t="s">
        <v>8575</v>
      </c>
      <c r="J2460" t="s">
        <v>12667</v>
      </c>
      <c r="K2460" t="s">
        <v>8313</v>
      </c>
      <c r="L2460" t="s">
        <v>8315</v>
      </c>
      <c r="M2460" t="s">
        <v>4656</v>
      </c>
      <c r="N2460" t="s">
        <v>321</v>
      </c>
    </row>
    <row r="2461" spans="1:14" x14ac:dyDescent="0.25">
      <c r="A2461">
        <v>276040184</v>
      </c>
      <c r="B2461" t="s">
        <v>4837</v>
      </c>
      <c r="C2461" t="s">
        <v>4838</v>
      </c>
      <c r="D2461">
        <v>27601001</v>
      </c>
      <c r="E2461">
        <v>1030204203248</v>
      </c>
      <c r="F2461" t="s">
        <v>8214</v>
      </c>
      <c r="G2461">
        <v>0</v>
      </c>
      <c r="H2461" t="s">
        <v>12668</v>
      </c>
      <c r="I2461" t="s">
        <v>9275</v>
      </c>
      <c r="J2461" t="s">
        <v>12669</v>
      </c>
      <c r="K2461" t="s">
        <v>8313</v>
      </c>
      <c r="L2461" t="s">
        <v>8315</v>
      </c>
      <c r="M2461" t="s">
        <v>4839</v>
      </c>
      <c r="N2461" t="s">
        <v>321</v>
      </c>
    </row>
    <row r="2462" spans="1:14" x14ac:dyDescent="0.25">
      <c r="A2462">
        <v>276040762</v>
      </c>
      <c r="B2462" t="s">
        <v>3892</v>
      </c>
      <c r="C2462" t="s">
        <v>3893</v>
      </c>
      <c r="D2462">
        <v>27601001</v>
      </c>
      <c r="E2462">
        <v>1020202858147</v>
      </c>
      <c r="F2462" t="s">
        <v>8214</v>
      </c>
      <c r="G2462">
        <v>0</v>
      </c>
      <c r="H2462" t="s">
        <v>12670</v>
      </c>
      <c r="I2462" t="s">
        <v>12671</v>
      </c>
      <c r="J2462" t="s">
        <v>12672</v>
      </c>
      <c r="K2462" t="s">
        <v>8313</v>
      </c>
      <c r="L2462" t="s">
        <v>8315</v>
      </c>
      <c r="M2462" t="s">
        <v>3894</v>
      </c>
      <c r="N2462" t="s">
        <v>321</v>
      </c>
    </row>
    <row r="2463" spans="1:14" x14ac:dyDescent="0.25">
      <c r="A2463">
        <v>276040949</v>
      </c>
      <c r="B2463" t="s">
        <v>4417</v>
      </c>
      <c r="C2463" t="s">
        <v>4418</v>
      </c>
      <c r="D2463">
        <v>27601001</v>
      </c>
      <c r="E2463">
        <v>1030204207978</v>
      </c>
      <c r="F2463" t="s">
        <v>8214</v>
      </c>
      <c r="G2463">
        <v>0</v>
      </c>
      <c r="H2463" t="s">
        <v>12673</v>
      </c>
      <c r="I2463" t="s">
        <v>8384</v>
      </c>
      <c r="J2463" t="s">
        <v>8379</v>
      </c>
      <c r="K2463" t="s">
        <v>8313</v>
      </c>
      <c r="L2463" t="s">
        <v>8315</v>
      </c>
      <c r="M2463" t="s">
        <v>4419</v>
      </c>
      <c r="N2463" t="s">
        <v>414</v>
      </c>
    </row>
    <row r="2464" spans="1:14" x14ac:dyDescent="0.25">
      <c r="A2464">
        <v>276041068</v>
      </c>
      <c r="B2464" t="s">
        <v>12674</v>
      </c>
      <c r="C2464" t="s">
        <v>12675</v>
      </c>
      <c r="D2464">
        <v>27601001</v>
      </c>
      <c r="E2464">
        <v>1030204208374</v>
      </c>
      <c r="F2464" t="s">
        <v>8214</v>
      </c>
      <c r="G2464">
        <v>0</v>
      </c>
      <c r="H2464" t="s">
        <v>12676</v>
      </c>
      <c r="I2464" t="s">
        <v>9496</v>
      </c>
      <c r="J2464" t="s">
        <v>8379</v>
      </c>
      <c r="K2464" t="s">
        <v>8313</v>
      </c>
      <c r="L2464" t="s">
        <v>8315</v>
      </c>
      <c r="M2464" t="s">
        <v>4771</v>
      </c>
      <c r="N2464" t="s">
        <v>321</v>
      </c>
    </row>
    <row r="2465" spans="1:14" x14ac:dyDescent="0.25">
      <c r="A2465">
        <v>276041438</v>
      </c>
      <c r="B2465" t="s">
        <v>4877</v>
      </c>
      <c r="C2465" t="s">
        <v>4878</v>
      </c>
      <c r="D2465">
        <v>27601001</v>
      </c>
      <c r="E2465">
        <v>1030204204140</v>
      </c>
      <c r="F2465" t="s">
        <v>8214</v>
      </c>
      <c r="G2465">
        <v>0</v>
      </c>
      <c r="H2465" t="s">
        <v>12677</v>
      </c>
      <c r="I2465" t="s">
        <v>8976</v>
      </c>
      <c r="J2465" t="s">
        <v>12643</v>
      </c>
      <c r="K2465" t="s">
        <v>8313</v>
      </c>
      <c r="L2465" t="s">
        <v>8315</v>
      </c>
      <c r="M2465" t="s">
        <v>4879</v>
      </c>
      <c r="N2465" t="s">
        <v>321</v>
      </c>
    </row>
    <row r="2466" spans="1:14" x14ac:dyDescent="0.25">
      <c r="A2466">
        <v>276042047</v>
      </c>
      <c r="B2466" t="s">
        <v>3829</v>
      </c>
      <c r="C2466" t="s">
        <v>3830</v>
      </c>
      <c r="D2466">
        <v>27601001</v>
      </c>
      <c r="E2466">
        <v>1030204203303</v>
      </c>
      <c r="F2466" t="s">
        <v>8214</v>
      </c>
      <c r="G2466">
        <v>0</v>
      </c>
      <c r="H2466" t="s">
        <v>12678</v>
      </c>
      <c r="I2466" t="s">
        <v>8646</v>
      </c>
      <c r="J2466" t="s">
        <v>12679</v>
      </c>
      <c r="K2466" t="s">
        <v>8313</v>
      </c>
      <c r="L2466" t="s">
        <v>8315</v>
      </c>
      <c r="M2466" t="s">
        <v>3831</v>
      </c>
      <c r="N2466" t="s">
        <v>414</v>
      </c>
    </row>
    <row r="2467" spans="1:14" x14ac:dyDescent="0.25">
      <c r="A2467">
        <v>276042390</v>
      </c>
      <c r="B2467" t="s">
        <v>4627</v>
      </c>
      <c r="C2467" t="s">
        <v>4628</v>
      </c>
      <c r="D2467">
        <v>27601001</v>
      </c>
      <c r="E2467">
        <v>1030204204733</v>
      </c>
      <c r="F2467" t="s">
        <v>8214</v>
      </c>
      <c r="G2467">
        <v>0</v>
      </c>
      <c r="H2467" t="s">
        <v>12680</v>
      </c>
      <c r="I2467" t="s">
        <v>8967</v>
      </c>
      <c r="J2467" t="s">
        <v>9906</v>
      </c>
      <c r="K2467" t="s">
        <v>8313</v>
      </c>
      <c r="L2467" t="s">
        <v>8315</v>
      </c>
      <c r="M2467" t="s">
        <v>4629</v>
      </c>
      <c r="N2467" t="s">
        <v>414</v>
      </c>
    </row>
    <row r="2468" spans="1:14" x14ac:dyDescent="0.25">
      <c r="A2468">
        <v>276042456</v>
      </c>
      <c r="B2468" t="s">
        <v>3895</v>
      </c>
      <c r="C2468" t="s">
        <v>3896</v>
      </c>
      <c r="D2468">
        <v>27601001</v>
      </c>
      <c r="E2468">
        <v>1030204203468</v>
      </c>
      <c r="F2468" t="s">
        <v>8214</v>
      </c>
      <c r="G2468">
        <v>0</v>
      </c>
      <c r="H2468" t="s">
        <v>12681</v>
      </c>
      <c r="I2468" t="s">
        <v>9198</v>
      </c>
      <c r="J2468" t="s">
        <v>12682</v>
      </c>
      <c r="K2468" t="s">
        <v>8313</v>
      </c>
      <c r="L2468" t="s">
        <v>8315</v>
      </c>
      <c r="M2468" t="s">
        <v>3897</v>
      </c>
      <c r="N2468" t="s">
        <v>321</v>
      </c>
    </row>
    <row r="2469" spans="1:14" x14ac:dyDescent="0.25">
      <c r="A2469">
        <v>276042520</v>
      </c>
      <c r="B2469" t="s">
        <v>4423</v>
      </c>
      <c r="C2469" t="s">
        <v>4424</v>
      </c>
      <c r="D2469">
        <v>27601001</v>
      </c>
      <c r="E2469">
        <v>1020202858213</v>
      </c>
      <c r="F2469" t="s">
        <v>8214</v>
      </c>
      <c r="G2469">
        <v>0</v>
      </c>
      <c r="H2469" t="s">
        <v>12683</v>
      </c>
      <c r="I2469" t="s">
        <v>9018</v>
      </c>
      <c r="J2469" t="s">
        <v>8379</v>
      </c>
      <c r="K2469" t="s">
        <v>8313</v>
      </c>
      <c r="L2469" t="s">
        <v>8315</v>
      </c>
      <c r="M2469" t="s">
        <v>4425</v>
      </c>
      <c r="N2469" t="s">
        <v>321</v>
      </c>
    </row>
    <row r="2470" spans="1:14" x14ac:dyDescent="0.25">
      <c r="A2470">
        <v>276043185</v>
      </c>
      <c r="B2470" t="s">
        <v>3871</v>
      </c>
      <c r="C2470" t="s">
        <v>3872</v>
      </c>
      <c r="D2470">
        <v>27601001</v>
      </c>
      <c r="E2470">
        <v>1030204203534</v>
      </c>
      <c r="F2470" t="s">
        <v>8214</v>
      </c>
      <c r="G2470">
        <v>0</v>
      </c>
      <c r="H2470" t="s">
        <v>12684</v>
      </c>
      <c r="I2470" t="s">
        <v>8602</v>
      </c>
      <c r="J2470" t="s">
        <v>12685</v>
      </c>
      <c r="K2470" t="s">
        <v>8313</v>
      </c>
      <c r="L2470" t="s">
        <v>8315</v>
      </c>
      <c r="M2470" t="s">
        <v>3873</v>
      </c>
      <c r="N2470" t="s">
        <v>414</v>
      </c>
    </row>
    <row r="2471" spans="1:14" x14ac:dyDescent="0.25">
      <c r="A2471">
        <v>276043587</v>
      </c>
      <c r="B2471" t="s">
        <v>3826</v>
      </c>
      <c r="C2471" t="s">
        <v>3827</v>
      </c>
      <c r="D2471">
        <v>27601001</v>
      </c>
      <c r="E2471">
        <v>1030204204744</v>
      </c>
      <c r="F2471" t="s">
        <v>8214</v>
      </c>
      <c r="G2471">
        <v>0</v>
      </c>
      <c r="H2471" t="s">
        <v>12686</v>
      </c>
      <c r="I2471" t="s">
        <v>8967</v>
      </c>
      <c r="J2471" t="s">
        <v>12353</v>
      </c>
      <c r="K2471" t="s">
        <v>8313</v>
      </c>
      <c r="L2471" t="s">
        <v>8315</v>
      </c>
      <c r="M2471" t="s">
        <v>3828</v>
      </c>
      <c r="N2471" t="s">
        <v>414</v>
      </c>
    </row>
    <row r="2472" spans="1:14" x14ac:dyDescent="0.25">
      <c r="A2472">
        <v>276043820</v>
      </c>
      <c r="B2472" t="s">
        <v>3910</v>
      </c>
      <c r="C2472" t="s">
        <v>3911</v>
      </c>
      <c r="D2472">
        <v>27601001</v>
      </c>
      <c r="E2472">
        <v>1030204203479</v>
      </c>
      <c r="F2472" t="s">
        <v>8214</v>
      </c>
      <c r="G2472">
        <v>0</v>
      </c>
      <c r="H2472" t="s">
        <v>12687</v>
      </c>
      <c r="I2472" t="s">
        <v>8701</v>
      </c>
      <c r="J2472" t="s">
        <v>9402</v>
      </c>
      <c r="K2472" t="s">
        <v>8313</v>
      </c>
      <c r="L2472" t="s">
        <v>8315</v>
      </c>
      <c r="M2472" t="s">
        <v>3912</v>
      </c>
      <c r="N2472" t="s">
        <v>414</v>
      </c>
    </row>
    <row r="2473" spans="1:14" x14ac:dyDescent="0.25">
      <c r="A2473">
        <v>276043925</v>
      </c>
      <c r="B2473" t="s">
        <v>3874</v>
      </c>
      <c r="C2473" t="s">
        <v>3875</v>
      </c>
      <c r="D2473">
        <v>27601001</v>
      </c>
      <c r="E2473">
        <v>1030204203611</v>
      </c>
      <c r="F2473" t="s">
        <v>8214</v>
      </c>
      <c r="G2473">
        <v>0</v>
      </c>
      <c r="H2473" t="s">
        <v>12688</v>
      </c>
      <c r="I2473" t="s">
        <v>8967</v>
      </c>
      <c r="J2473" t="s">
        <v>12689</v>
      </c>
      <c r="K2473" t="s">
        <v>8313</v>
      </c>
      <c r="L2473" t="s">
        <v>8315</v>
      </c>
      <c r="M2473" t="s">
        <v>3876</v>
      </c>
      <c r="N2473" t="s">
        <v>414</v>
      </c>
    </row>
    <row r="2474" spans="1:14" x14ac:dyDescent="0.25">
      <c r="A2474">
        <v>276044245</v>
      </c>
      <c r="B2474" t="s">
        <v>4663</v>
      </c>
      <c r="C2474" t="s">
        <v>4664</v>
      </c>
      <c r="D2474">
        <v>27601001</v>
      </c>
      <c r="E2474">
        <v>1030204207890</v>
      </c>
      <c r="F2474" t="s">
        <v>8214</v>
      </c>
      <c r="G2474">
        <v>0</v>
      </c>
      <c r="H2474" t="s">
        <v>12690</v>
      </c>
      <c r="I2474" t="s">
        <v>8575</v>
      </c>
      <c r="J2474" t="s">
        <v>8608</v>
      </c>
      <c r="K2474" t="s">
        <v>8313</v>
      </c>
      <c r="L2474" t="s">
        <v>8315</v>
      </c>
      <c r="M2474" t="s">
        <v>4665</v>
      </c>
      <c r="N2474" t="s">
        <v>414</v>
      </c>
    </row>
    <row r="2475" spans="1:14" x14ac:dyDescent="0.25">
      <c r="A2475">
        <v>276044446</v>
      </c>
      <c r="B2475" t="s">
        <v>4513</v>
      </c>
      <c r="C2475" t="s">
        <v>4514</v>
      </c>
      <c r="D2475">
        <v>27601001</v>
      </c>
      <c r="E2475">
        <v>1030204208605</v>
      </c>
      <c r="F2475" t="s">
        <v>8214</v>
      </c>
      <c r="G2475">
        <v>0</v>
      </c>
      <c r="H2475" t="s">
        <v>12691</v>
      </c>
      <c r="I2475" t="s">
        <v>12692</v>
      </c>
      <c r="J2475" t="s">
        <v>11798</v>
      </c>
      <c r="K2475" t="s">
        <v>8313</v>
      </c>
      <c r="L2475" t="s">
        <v>8315</v>
      </c>
      <c r="M2475" t="s">
        <v>4515</v>
      </c>
      <c r="N2475" t="s">
        <v>321</v>
      </c>
    </row>
    <row r="2476" spans="1:14" x14ac:dyDescent="0.25">
      <c r="A2476">
        <v>276044460</v>
      </c>
      <c r="B2476" t="s">
        <v>4874</v>
      </c>
      <c r="C2476" t="s">
        <v>4875</v>
      </c>
      <c r="D2476">
        <v>27601001</v>
      </c>
      <c r="E2476">
        <v>1030204208462</v>
      </c>
      <c r="F2476" t="s">
        <v>8214</v>
      </c>
      <c r="G2476">
        <v>0</v>
      </c>
      <c r="H2476" t="s">
        <v>12693</v>
      </c>
      <c r="I2476" t="s">
        <v>12694</v>
      </c>
      <c r="J2476" t="s">
        <v>12695</v>
      </c>
      <c r="K2476" t="s">
        <v>8313</v>
      </c>
      <c r="L2476" t="s">
        <v>8315</v>
      </c>
      <c r="M2476" t="s">
        <v>4876</v>
      </c>
      <c r="N2476" t="s">
        <v>321</v>
      </c>
    </row>
    <row r="2477" spans="1:14" x14ac:dyDescent="0.25">
      <c r="A2477">
        <v>276044478</v>
      </c>
      <c r="B2477" t="s">
        <v>12696</v>
      </c>
      <c r="C2477" t="s">
        <v>4274</v>
      </c>
      <c r="D2477">
        <v>27601001</v>
      </c>
      <c r="E2477">
        <v>1030204208187</v>
      </c>
      <c r="F2477" t="s">
        <v>8214</v>
      </c>
      <c r="G2477">
        <v>0</v>
      </c>
      <c r="H2477" t="s">
        <v>12697</v>
      </c>
      <c r="I2477" t="s">
        <v>8630</v>
      </c>
      <c r="J2477" t="s">
        <v>11796</v>
      </c>
      <c r="K2477" t="s">
        <v>8313</v>
      </c>
      <c r="L2477" t="s">
        <v>8315</v>
      </c>
      <c r="M2477" t="s">
        <v>4275</v>
      </c>
      <c r="N2477" t="s">
        <v>321</v>
      </c>
    </row>
    <row r="2478" spans="1:14" x14ac:dyDescent="0.25">
      <c r="A2478">
        <v>276044492</v>
      </c>
      <c r="B2478" t="s">
        <v>4624</v>
      </c>
      <c r="C2478" t="s">
        <v>4625</v>
      </c>
      <c r="D2478">
        <v>27601001</v>
      </c>
      <c r="E2478">
        <v>1030204203260</v>
      </c>
      <c r="F2478" t="s">
        <v>8214</v>
      </c>
      <c r="G2478">
        <v>0</v>
      </c>
      <c r="H2478" t="s">
        <v>12698</v>
      </c>
      <c r="I2478" t="s">
        <v>8706</v>
      </c>
      <c r="J2478" t="s">
        <v>12699</v>
      </c>
      <c r="K2478" t="s">
        <v>8313</v>
      </c>
      <c r="L2478" t="s">
        <v>8315</v>
      </c>
      <c r="M2478" t="s">
        <v>4626</v>
      </c>
      <c r="N2478" t="s">
        <v>414</v>
      </c>
    </row>
    <row r="2479" spans="1:14" x14ac:dyDescent="0.25">
      <c r="A2479">
        <v>276044502</v>
      </c>
      <c r="B2479" t="s">
        <v>4372</v>
      </c>
      <c r="C2479" t="s">
        <v>4373</v>
      </c>
      <c r="D2479">
        <v>27601001</v>
      </c>
      <c r="E2479">
        <v>1030204208176</v>
      </c>
      <c r="F2479" t="s">
        <v>8214</v>
      </c>
      <c r="G2479">
        <v>0</v>
      </c>
      <c r="H2479" t="s">
        <v>12700</v>
      </c>
      <c r="I2479" t="s">
        <v>8602</v>
      </c>
      <c r="J2479" t="s">
        <v>12701</v>
      </c>
      <c r="K2479" t="s">
        <v>8313</v>
      </c>
      <c r="L2479" t="s">
        <v>8315</v>
      </c>
      <c r="M2479" t="s">
        <v>4374</v>
      </c>
      <c r="N2479" t="s">
        <v>414</v>
      </c>
    </row>
    <row r="2480" spans="1:14" x14ac:dyDescent="0.25">
      <c r="A2480">
        <v>276044534</v>
      </c>
      <c r="B2480" t="s">
        <v>4420</v>
      </c>
      <c r="C2480" t="s">
        <v>4421</v>
      </c>
      <c r="D2480">
        <v>27601001</v>
      </c>
      <c r="E2480">
        <v>1030204209452</v>
      </c>
      <c r="F2480" t="s">
        <v>8214</v>
      </c>
      <c r="G2480">
        <v>0</v>
      </c>
      <c r="H2480" t="s">
        <v>12702</v>
      </c>
      <c r="I2480" t="s">
        <v>8384</v>
      </c>
      <c r="J2480" t="s">
        <v>12703</v>
      </c>
      <c r="K2480" t="s">
        <v>8313</v>
      </c>
      <c r="L2480" t="s">
        <v>8315</v>
      </c>
      <c r="M2480" t="s">
        <v>4422</v>
      </c>
      <c r="N2480" t="s">
        <v>414</v>
      </c>
    </row>
    <row r="2481" spans="1:14" x14ac:dyDescent="0.25">
      <c r="A2481">
        <v>276046429</v>
      </c>
      <c r="B2481" t="s">
        <v>4477</v>
      </c>
      <c r="C2481" t="s">
        <v>4478</v>
      </c>
      <c r="D2481">
        <v>27601001</v>
      </c>
      <c r="E2481">
        <v>1030204203523</v>
      </c>
      <c r="F2481" t="s">
        <v>8214</v>
      </c>
      <c r="G2481">
        <v>0</v>
      </c>
      <c r="H2481" t="s">
        <v>12704</v>
      </c>
      <c r="I2481" t="s">
        <v>10674</v>
      </c>
      <c r="J2481" t="s">
        <v>12705</v>
      </c>
      <c r="K2481" t="s">
        <v>8313</v>
      </c>
      <c r="L2481" t="s">
        <v>8315</v>
      </c>
      <c r="M2481" t="s">
        <v>4479</v>
      </c>
      <c r="N2481" t="s">
        <v>321</v>
      </c>
    </row>
    <row r="2482" spans="1:14" x14ac:dyDescent="0.25">
      <c r="A2482">
        <v>276049290</v>
      </c>
      <c r="B2482" t="s">
        <v>4859</v>
      </c>
      <c r="C2482" t="s">
        <v>4860</v>
      </c>
      <c r="D2482">
        <v>27601001</v>
      </c>
      <c r="E2482">
        <v>1030204203446</v>
      </c>
      <c r="F2482" t="s">
        <v>8214</v>
      </c>
      <c r="G2482">
        <v>0</v>
      </c>
      <c r="H2482" t="s">
        <v>12706</v>
      </c>
      <c r="I2482" t="s">
        <v>8418</v>
      </c>
      <c r="J2482" t="s">
        <v>12707</v>
      </c>
      <c r="K2482" t="s">
        <v>8313</v>
      </c>
      <c r="L2482" t="s">
        <v>8315</v>
      </c>
      <c r="M2482" t="s">
        <v>4861</v>
      </c>
      <c r="N2482" t="s">
        <v>566</v>
      </c>
    </row>
    <row r="2483" spans="1:14" x14ac:dyDescent="0.25">
      <c r="A2483">
        <v>276050792</v>
      </c>
      <c r="B2483" t="s">
        <v>4430</v>
      </c>
      <c r="C2483" t="s">
        <v>4431</v>
      </c>
      <c r="D2483">
        <v>27601001</v>
      </c>
      <c r="E2483">
        <v>1030204208594</v>
      </c>
      <c r="F2483" t="s">
        <v>8214</v>
      </c>
      <c r="G2483">
        <v>0</v>
      </c>
      <c r="H2483" t="s">
        <v>12708</v>
      </c>
      <c r="I2483" t="s">
        <v>12653</v>
      </c>
      <c r="J2483" t="s">
        <v>12709</v>
      </c>
      <c r="K2483" t="s">
        <v>8313</v>
      </c>
      <c r="L2483" t="s">
        <v>8315</v>
      </c>
      <c r="M2483" t="s">
        <v>4432</v>
      </c>
      <c r="N2483" t="s">
        <v>321</v>
      </c>
    </row>
    <row r="2484" spans="1:14" x14ac:dyDescent="0.25">
      <c r="A2484">
        <v>276051122</v>
      </c>
      <c r="B2484" t="s">
        <v>4383</v>
      </c>
      <c r="C2484" t="s">
        <v>4384</v>
      </c>
      <c r="D2484">
        <v>27601001</v>
      </c>
      <c r="E2484">
        <v>1030204208385</v>
      </c>
      <c r="F2484" t="s">
        <v>8214</v>
      </c>
      <c r="G2484">
        <v>0</v>
      </c>
      <c r="H2484" t="s">
        <v>12710</v>
      </c>
      <c r="I2484" t="s">
        <v>11235</v>
      </c>
      <c r="J2484" t="s">
        <v>12711</v>
      </c>
      <c r="K2484" t="s">
        <v>8313</v>
      </c>
      <c r="L2484" t="s">
        <v>8315</v>
      </c>
      <c r="M2484" t="s">
        <v>4385</v>
      </c>
      <c r="N2484" t="s">
        <v>414</v>
      </c>
    </row>
    <row r="2485" spans="1:14" x14ac:dyDescent="0.25">
      <c r="A2485">
        <v>276051490</v>
      </c>
      <c r="B2485" t="s">
        <v>4868</v>
      </c>
      <c r="C2485" t="s">
        <v>4869</v>
      </c>
      <c r="D2485">
        <v>27601001</v>
      </c>
      <c r="E2485">
        <v>1030204208550</v>
      </c>
      <c r="F2485" t="s">
        <v>8214</v>
      </c>
      <c r="G2485">
        <v>0</v>
      </c>
      <c r="H2485" t="s">
        <v>12712</v>
      </c>
      <c r="I2485" t="s">
        <v>9192</v>
      </c>
      <c r="J2485" t="s">
        <v>12713</v>
      </c>
      <c r="K2485" t="s">
        <v>8313</v>
      </c>
      <c r="L2485" t="s">
        <v>8315</v>
      </c>
      <c r="M2485" t="s">
        <v>4870</v>
      </c>
      <c r="N2485" t="s">
        <v>321</v>
      </c>
    </row>
    <row r="2486" spans="1:14" x14ac:dyDescent="0.25">
      <c r="A2486">
        <v>276051901</v>
      </c>
      <c r="B2486" t="s">
        <v>3815</v>
      </c>
      <c r="C2486" t="s">
        <v>3816</v>
      </c>
      <c r="D2486">
        <v>27601001</v>
      </c>
      <c r="E2486">
        <v>1030204206757</v>
      </c>
      <c r="F2486" t="s">
        <v>8214</v>
      </c>
      <c r="G2486">
        <v>0</v>
      </c>
      <c r="H2486" t="s">
        <v>12714</v>
      </c>
      <c r="I2486" t="s">
        <v>10825</v>
      </c>
      <c r="J2486" t="s">
        <v>12715</v>
      </c>
      <c r="K2486" t="s">
        <v>8313</v>
      </c>
      <c r="L2486" t="s">
        <v>8315</v>
      </c>
      <c r="M2486" t="s">
        <v>3817</v>
      </c>
      <c r="N2486" t="s">
        <v>414</v>
      </c>
    </row>
    <row r="2487" spans="1:14" x14ac:dyDescent="0.25">
      <c r="A2487">
        <v>276053289</v>
      </c>
      <c r="B2487" t="s">
        <v>3946</v>
      </c>
      <c r="C2487" t="s">
        <v>3947</v>
      </c>
      <c r="D2487">
        <v>27601001</v>
      </c>
      <c r="E2487">
        <v>1020202869994</v>
      </c>
      <c r="F2487" t="s">
        <v>8214</v>
      </c>
      <c r="G2487">
        <v>0</v>
      </c>
      <c r="H2487" t="s">
        <v>12716</v>
      </c>
      <c r="I2487" t="s">
        <v>8433</v>
      </c>
      <c r="J2487" t="s">
        <v>11108</v>
      </c>
      <c r="K2487" t="s">
        <v>8313</v>
      </c>
      <c r="L2487" t="s">
        <v>8315</v>
      </c>
      <c r="M2487" t="s">
        <v>3948</v>
      </c>
      <c r="N2487" t="s">
        <v>321</v>
      </c>
    </row>
    <row r="2488" spans="1:14" x14ac:dyDescent="0.25">
      <c r="A2488">
        <v>276053916</v>
      </c>
      <c r="B2488" t="s">
        <v>4639</v>
      </c>
      <c r="C2488" t="s">
        <v>4640</v>
      </c>
      <c r="D2488">
        <v>27601001</v>
      </c>
      <c r="E2488">
        <v>1030204208165</v>
      </c>
      <c r="F2488" t="s">
        <v>8214</v>
      </c>
      <c r="G2488">
        <v>0</v>
      </c>
      <c r="H2488" t="s">
        <v>12717</v>
      </c>
      <c r="I2488" t="s">
        <v>8384</v>
      </c>
      <c r="J2488" t="s">
        <v>12718</v>
      </c>
      <c r="K2488" t="s">
        <v>8313</v>
      </c>
      <c r="L2488" t="s">
        <v>8315</v>
      </c>
      <c r="M2488" t="s">
        <v>4641</v>
      </c>
      <c r="N2488" t="s">
        <v>414</v>
      </c>
    </row>
    <row r="2489" spans="1:14" x14ac:dyDescent="0.25">
      <c r="A2489">
        <v>276055085</v>
      </c>
      <c r="B2489" t="s">
        <v>4880</v>
      </c>
      <c r="C2489" t="s">
        <v>4881</v>
      </c>
      <c r="D2489">
        <v>27601001</v>
      </c>
      <c r="E2489">
        <v>1030204203480</v>
      </c>
      <c r="F2489" t="s">
        <v>8214</v>
      </c>
      <c r="G2489">
        <v>0</v>
      </c>
      <c r="H2489" t="s">
        <v>12719</v>
      </c>
      <c r="I2489" t="s">
        <v>9921</v>
      </c>
      <c r="J2489" t="s">
        <v>12720</v>
      </c>
      <c r="K2489" t="s">
        <v>8313</v>
      </c>
      <c r="L2489" t="s">
        <v>8315</v>
      </c>
      <c r="M2489" t="s">
        <v>4882</v>
      </c>
      <c r="N2489" t="s">
        <v>414</v>
      </c>
    </row>
    <row r="2490" spans="1:14" x14ac:dyDescent="0.25">
      <c r="A2490">
        <v>276055448</v>
      </c>
      <c r="B2490" t="s">
        <v>4389</v>
      </c>
      <c r="C2490" t="s">
        <v>4390</v>
      </c>
      <c r="D2490">
        <v>27601001</v>
      </c>
      <c r="E2490">
        <v>1030204207901</v>
      </c>
      <c r="F2490" t="s">
        <v>8214</v>
      </c>
      <c r="G2490">
        <v>0</v>
      </c>
      <c r="H2490" t="s">
        <v>12721</v>
      </c>
      <c r="I2490" t="s">
        <v>9198</v>
      </c>
      <c r="J2490" t="s">
        <v>12722</v>
      </c>
      <c r="K2490" t="s">
        <v>8313</v>
      </c>
      <c r="L2490" t="s">
        <v>8315</v>
      </c>
      <c r="M2490" t="s">
        <v>4391</v>
      </c>
      <c r="N2490" t="s">
        <v>414</v>
      </c>
    </row>
    <row r="2491" spans="1:14" x14ac:dyDescent="0.25">
      <c r="A2491">
        <v>276063745</v>
      </c>
      <c r="B2491" t="s">
        <v>3841</v>
      </c>
      <c r="C2491" t="s">
        <v>3842</v>
      </c>
      <c r="D2491">
        <v>27601001</v>
      </c>
      <c r="E2491">
        <v>1020202872788</v>
      </c>
      <c r="F2491" t="s">
        <v>8214</v>
      </c>
      <c r="G2491">
        <v>0</v>
      </c>
      <c r="H2491" t="s">
        <v>12723</v>
      </c>
      <c r="I2491" t="s">
        <v>9233</v>
      </c>
      <c r="J2491" t="s">
        <v>12724</v>
      </c>
      <c r="K2491" t="s">
        <v>8313</v>
      </c>
      <c r="L2491" t="s">
        <v>8315</v>
      </c>
      <c r="M2491" t="s">
        <v>3843</v>
      </c>
      <c r="N2491" t="s">
        <v>414</v>
      </c>
    </row>
    <row r="2492" spans="1:14" x14ac:dyDescent="0.25">
      <c r="A2492">
        <v>276064788</v>
      </c>
      <c r="B2492" t="s">
        <v>4666</v>
      </c>
      <c r="C2492" t="s">
        <v>4667</v>
      </c>
      <c r="D2492">
        <v>27701001</v>
      </c>
      <c r="E2492">
        <v>1020202853681</v>
      </c>
      <c r="F2492" t="s">
        <v>8214</v>
      </c>
      <c r="G2492">
        <v>0</v>
      </c>
      <c r="H2492" t="s">
        <v>12725</v>
      </c>
      <c r="I2492" t="s">
        <v>8573</v>
      </c>
      <c r="J2492" t="s">
        <v>12726</v>
      </c>
      <c r="K2492" t="s">
        <v>8313</v>
      </c>
      <c r="L2492" t="s">
        <v>8315</v>
      </c>
      <c r="M2492" t="s">
        <v>4668</v>
      </c>
      <c r="N2492" t="s">
        <v>321</v>
      </c>
    </row>
    <row r="2493" spans="1:14" x14ac:dyDescent="0.25">
      <c r="A2493">
        <v>276070781</v>
      </c>
      <c r="B2493" t="s">
        <v>3985</v>
      </c>
      <c r="C2493" t="s">
        <v>3986</v>
      </c>
      <c r="D2493">
        <v>27601001</v>
      </c>
      <c r="E2493">
        <v>1030204204062</v>
      </c>
      <c r="F2493" t="s">
        <v>8214</v>
      </c>
      <c r="G2493">
        <v>0</v>
      </c>
      <c r="H2493" t="s">
        <v>12727</v>
      </c>
      <c r="I2493" t="s">
        <v>11394</v>
      </c>
      <c r="J2493" t="s">
        <v>9061</v>
      </c>
      <c r="K2493" t="s">
        <v>8313</v>
      </c>
      <c r="L2493" t="s">
        <v>8315</v>
      </c>
      <c r="M2493" t="s">
        <v>3987</v>
      </c>
      <c r="N2493" t="s">
        <v>414</v>
      </c>
    </row>
    <row r="2494" spans="1:14" x14ac:dyDescent="0.25">
      <c r="A2494">
        <v>276071249</v>
      </c>
      <c r="B2494" t="s">
        <v>4433</v>
      </c>
      <c r="C2494" t="s">
        <v>4434</v>
      </c>
      <c r="D2494">
        <v>27601001</v>
      </c>
      <c r="E2494">
        <v>1030204210904</v>
      </c>
      <c r="F2494" t="s">
        <v>8214</v>
      </c>
      <c r="G2494">
        <v>0</v>
      </c>
      <c r="H2494" t="s">
        <v>12728</v>
      </c>
      <c r="I2494" t="s">
        <v>8442</v>
      </c>
      <c r="J2494" t="s">
        <v>12729</v>
      </c>
      <c r="K2494" t="s">
        <v>8313</v>
      </c>
      <c r="L2494" t="s">
        <v>8315</v>
      </c>
      <c r="M2494" t="s">
        <v>4435</v>
      </c>
      <c r="N2494" t="s">
        <v>414</v>
      </c>
    </row>
    <row r="2495" spans="1:14" x14ac:dyDescent="0.25">
      <c r="A2495">
        <v>276073091</v>
      </c>
      <c r="B2495" t="s">
        <v>4480</v>
      </c>
      <c r="C2495" t="s">
        <v>4481</v>
      </c>
      <c r="D2495">
        <v>27601001</v>
      </c>
      <c r="E2495">
        <v>1020202859819</v>
      </c>
      <c r="F2495" t="s">
        <v>8214</v>
      </c>
      <c r="G2495">
        <v>0</v>
      </c>
      <c r="H2495" t="s">
        <v>12730</v>
      </c>
      <c r="I2495" t="s">
        <v>12731</v>
      </c>
      <c r="J2495" t="s">
        <v>11891</v>
      </c>
      <c r="K2495" t="s">
        <v>8313</v>
      </c>
      <c r="L2495" t="s">
        <v>8315</v>
      </c>
      <c r="M2495" t="s">
        <v>4482</v>
      </c>
      <c r="N2495" t="s">
        <v>321</v>
      </c>
    </row>
    <row r="2496" spans="1:14" x14ac:dyDescent="0.25">
      <c r="A2496">
        <v>276073937</v>
      </c>
      <c r="B2496" t="s">
        <v>4862</v>
      </c>
      <c r="C2496" t="s">
        <v>4863</v>
      </c>
      <c r="D2496">
        <v>27601001</v>
      </c>
      <c r="E2496">
        <v>1020202870050</v>
      </c>
      <c r="F2496" t="s">
        <v>8214</v>
      </c>
      <c r="G2496">
        <v>0</v>
      </c>
      <c r="H2496" t="s">
        <v>12732</v>
      </c>
      <c r="I2496" t="s">
        <v>8806</v>
      </c>
      <c r="J2496" t="s">
        <v>8593</v>
      </c>
      <c r="K2496" t="s">
        <v>8313</v>
      </c>
      <c r="L2496" t="s">
        <v>8315</v>
      </c>
      <c r="M2496" t="s">
        <v>4864</v>
      </c>
      <c r="N2496" t="s">
        <v>321</v>
      </c>
    </row>
    <row r="2497" spans="1:14" x14ac:dyDescent="0.25">
      <c r="A2497">
        <v>276080780</v>
      </c>
      <c r="B2497" t="s">
        <v>4826</v>
      </c>
      <c r="C2497" t="s">
        <v>4827</v>
      </c>
      <c r="D2497">
        <v>27601001</v>
      </c>
      <c r="E2497">
        <v>1030204235577</v>
      </c>
      <c r="F2497" t="s">
        <v>8214</v>
      </c>
      <c r="G2497">
        <v>0</v>
      </c>
      <c r="H2497" t="s">
        <v>12650</v>
      </c>
      <c r="I2497" t="s">
        <v>12733</v>
      </c>
      <c r="J2497" t="s">
        <v>12734</v>
      </c>
      <c r="K2497" t="s">
        <v>8313</v>
      </c>
      <c r="L2497" t="s">
        <v>8315</v>
      </c>
      <c r="M2497" t="s">
        <v>4828</v>
      </c>
      <c r="N2497" t="s">
        <v>321</v>
      </c>
    </row>
    <row r="2498" spans="1:14" x14ac:dyDescent="0.25">
      <c r="A2498">
        <v>276087545</v>
      </c>
      <c r="B2498" t="s">
        <v>4279</v>
      </c>
      <c r="C2498" t="s">
        <v>4280</v>
      </c>
      <c r="D2498">
        <v>27601001</v>
      </c>
      <c r="E2498">
        <v>1040204225115</v>
      </c>
      <c r="F2498" t="s">
        <v>8214</v>
      </c>
      <c r="G2498">
        <v>0</v>
      </c>
      <c r="H2498" t="s">
        <v>12735</v>
      </c>
      <c r="I2498" t="s">
        <v>8389</v>
      </c>
      <c r="J2498" t="s">
        <v>12736</v>
      </c>
      <c r="K2498" t="s">
        <v>8313</v>
      </c>
      <c r="L2498" t="s">
        <v>8315</v>
      </c>
      <c r="M2498" t="s">
        <v>12737</v>
      </c>
      <c r="N2498" t="s">
        <v>321</v>
      </c>
    </row>
    <row r="2499" spans="1:14" x14ac:dyDescent="0.25">
      <c r="A2499">
        <v>276092672</v>
      </c>
      <c r="B2499" t="s">
        <v>4835</v>
      </c>
      <c r="C2499" t="s">
        <v>2722</v>
      </c>
      <c r="D2499">
        <v>27601001</v>
      </c>
      <c r="E2499">
        <v>1050204255408</v>
      </c>
      <c r="F2499" t="s">
        <v>8214</v>
      </c>
      <c r="G2499">
        <v>0</v>
      </c>
      <c r="H2499" t="s">
        <v>12738</v>
      </c>
      <c r="I2499" t="s">
        <v>8619</v>
      </c>
      <c r="J2499" t="s">
        <v>12739</v>
      </c>
      <c r="K2499" t="s">
        <v>8313</v>
      </c>
      <c r="L2499" t="s">
        <v>8315</v>
      </c>
      <c r="M2499" t="s">
        <v>4836</v>
      </c>
      <c r="N2499" t="s">
        <v>414</v>
      </c>
    </row>
    <row r="2500" spans="1:14" x14ac:dyDescent="0.25">
      <c r="A2500">
        <v>276094704</v>
      </c>
      <c r="B2500" t="s">
        <v>4657</v>
      </c>
      <c r="C2500" t="s">
        <v>4658</v>
      </c>
      <c r="D2500">
        <v>27601001</v>
      </c>
      <c r="E2500">
        <v>1050204325632</v>
      </c>
      <c r="F2500" t="s">
        <v>8214</v>
      </c>
      <c r="G2500">
        <v>0</v>
      </c>
      <c r="H2500" t="s">
        <v>12740</v>
      </c>
      <c r="I2500" t="s">
        <v>8384</v>
      </c>
      <c r="J2500" t="s">
        <v>12741</v>
      </c>
      <c r="K2500" t="s">
        <v>8313</v>
      </c>
      <c r="L2500" t="s">
        <v>8315</v>
      </c>
      <c r="M2500" t="s">
        <v>4659</v>
      </c>
      <c r="N2500" t="s">
        <v>414</v>
      </c>
    </row>
    <row r="2501" spans="1:14" x14ac:dyDescent="0.25">
      <c r="A2501">
        <v>276097286</v>
      </c>
      <c r="B2501" t="s">
        <v>4506</v>
      </c>
      <c r="C2501" t="s">
        <v>4507</v>
      </c>
      <c r="D2501">
        <v>27601001</v>
      </c>
      <c r="E2501">
        <v>1050204344035</v>
      </c>
      <c r="F2501" t="s">
        <v>8214</v>
      </c>
      <c r="G2501">
        <v>0</v>
      </c>
      <c r="H2501" t="s">
        <v>12742</v>
      </c>
      <c r="I2501" t="s">
        <v>9195</v>
      </c>
      <c r="J2501" t="s">
        <v>11923</v>
      </c>
      <c r="K2501" t="s">
        <v>8313</v>
      </c>
      <c r="L2501" t="s">
        <v>8315</v>
      </c>
      <c r="M2501" t="s">
        <v>4508</v>
      </c>
      <c r="N2501" t="s">
        <v>4509</v>
      </c>
    </row>
    <row r="2502" spans="1:14" x14ac:dyDescent="0.25">
      <c r="A2502">
        <v>276098515</v>
      </c>
      <c r="B2502" t="s">
        <v>3988</v>
      </c>
      <c r="C2502" t="s">
        <v>3989</v>
      </c>
      <c r="D2502">
        <v>27601001</v>
      </c>
      <c r="E2502">
        <v>1060276007505</v>
      </c>
      <c r="F2502" t="s">
        <v>8214</v>
      </c>
      <c r="G2502">
        <v>0</v>
      </c>
      <c r="H2502" t="s">
        <v>12743</v>
      </c>
      <c r="I2502" t="s">
        <v>11235</v>
      </c>
      <c r="J2502" t="s">
        <v>10605</v>
      </c>
      <c r="K2502" t="s">
        <v>8313</v>
      </c>
      <c r="L2502" t="s">
        <v>8315</v>
      </c>
      <c r="M2502" t="s">
        <v>3990</v>
      </c>
      <c r="N2502" t="s">
        <v>414</v>
      </c>
    </row>
    <row r="2503" spans="1:14" x14ac:dyDescent="0.25">
      <c r="A2503">
        <v>276099117</v>
      </c>
      <c r="B2503" t="s">
        <v>3898</v>
      </c>
      <c r="C2503" t="s">
        <v>3899</v>
      </c>
      <c r="D2503">
        <v>27601001</v>
      </c>
      <c r="E2503">
        <v>1060276010893</v>
      </c>
      <c r="F2503" t="s">
        <v>8214</v>
      </c>
      <c r="G2503">
        <v>0</v>
      </c>
      <c r="H2503" t="s">
        <v>12744</v>
      </c>
      <c r="I2503" t="s">
        <v>12745</v>
      </c>
      <c r="J2503" t="s">
        <v>12746</v>
      </c>
      <c r="K2503" t="s">
        <v>8313</v>
      </c>
      <c r="L2503" t="s">
        <v>8315</v>
      </c>
      <c r="M2503" t="s">
        <v>3900</v>
      </c>
      <c r="N2503" t="s">
        <v>700</v>
      </c>
    </row>
    <row r="2504" spans="1:14" x14ac:dyDescent="0.25">
      <c r="A2504">
        <v>276115087</v>
      </c>
      <c r="B2504" t="s">
        <v>12747</v>
      </c>
      <c r="C2504" t="s">
        <v>12748</v>
      </c>
      <c r="D2504">
        <v>27601001</v>
      </c>
      <c r="E2504">
        <v>1080276002730</v>
      </c>
      <c r="F2504" t="s">
        <v>8214</v>
      </c>
      <c r="G2504">
        <v>0</v>
      </c>
      <c r="H2504" t="s">
        <v>12749</v>
      </c>
      <c r="I2504" t="s">
        <v>8310</v>
      </c>
      <c r="J2504" t="s">
        <v>12750</v>
      </c>
      <c r="K2504" t="s">
        <v>8313</v>
      </c>
      <c r="L2504" t="s">
        <v>8315</v>
      </c>
      <c r="M2504" t="s">
        <v>4426</v>
      </c>
      <c r="N2504" t="s">
        <v>321</v>
      </c>
    </row>
    <row r="2505" spans="1:14" x14ac:dyDescent="0.25">
      <c r="A2505">
        <v>276115200</v>
      </c>
      <c r="B2505" t="s">
        <v>4427</v>
      </c>
      <c r="C2505" t="s">
        <v>4428</v>
      </c>
      <c r="D2505">
        <v>27601001</v>
      </c>
      <c r="E2505">
        <v>1080276002839</v>
      </c>
      <c r="F2505" t="s">
        <v>8214</v>
      </c>
      <c r="G2505">
        <v>0</v>
      </c>
      <c r="H2505" t="s">
        <v>12751</v>
      </c>
      <c r="I2505" t="s">
        <v>8384</v>
      </c>
      <c r="J2505" t="s">
        <v>12752</v>
      </c>
      <c r="K2505" t="s">
        <v>8313</v>
      </c>
      <c r="L2505" t="s">
        <v>8315</v>
      </c>
      <c r="M2505" t="s">
        <v>4429</v>
      </c>
      <c r="N2505" t="s">
        <v>414</v>
      </c>
    </row>
    <row r="2506" spans="1:14" x14ac:dyDescent="0.25">
      <c r="A2506">
        <v>276115714</v>
      </c>
      <c r="B2506" t="s">
        <v>4381</v>
      </c>
      <c r="C2506" t="s">
        <v>2803</v>
      </c>
      <c r="D2506">
        <v>27601001</v>
      </c>
      <c r="E2506">
        <v>1080276003411</v>
      </c>
      <c r="F2506" t="s">
        <v>8214</v>
      </c>
      <c r="G2506">
        <v>0</v>
      </c>
      <c r="H2506" t="s">
        <v>12753</v>
      </c>
      <c r="I2506" t="s">
        <v>8384</v>
      </c>
      <c r="J2506" t="s">
        <v>12754</v>
      </c>
      <c r="K2506" t="s">
        <v>8313</v>
      </c>
      <c r="L2506" t="s">
        <v>8315</v>
      </c>
      <c r="M2506" t="s">
        <v>4382</v>
      </c>
      <c r="N2506" t="s">
        <v>414</v>
      </c>
    </row>
    <row r="2507" spans="1:14" x14ac:dyDescent="0.25">
      <c r="A2507">
        <v>276129717</v>
      </c>
      <c r="B2507" t="s">
        <v>4883</v>
      </c>
      <c r="C2507" t="s">
        <v>4884</v>
      </c>
      <c r="D2507">
        <v>27601001</v>
      </c>
      <c r="E2507">
        <v>1100280043522</v>
      </c>
      <c r="F2507" t="s">
        <v>8214</v>
      </c>
      <c r="G2507">
        <v>0</v>
      </c>
      <c r="H2507" t="s">
        <v>12755</v>
      </c>
      <c r="I2507" t="s">
        <v>9180</v>
      </c>
      <c r="J2507" t="s">
        <v>12756</v>
      </c>
      <c r="K2507" t="s">
        <v>8313</v>
      </c>
      <c r="L2507" t="s">
        <v>8315</v>
      </c>
      <c r="M2507" t="s">
        <v>4885</v>
      </c>
      <c r="N2507" t="s">
        <v>321</v>
      </c>
    </row>
    <row r="2508" spans="1:14" x14ac:dyDescent="0.25">
      <c r="A2508">
        <v>276131882</v>
      </c>
      <c r="B2508" t="s">
        <v>3877</v>
      </c>
      <c r="C2508" t="s">
        <v>3878</v>
      </c>
      <c r="D2508">
        <v>27601001</v>
      </c>
      <c r="E2508">
        <v>1110280013843</v>
      </c>
      <c r="F2508" t="s">
        <v>8214</v>
      </c>
      <c r="G2508">
        <v>0</v>
      </c>
      <c r="H2508" t="s">
        <v>12757</v>
      </c>
      <c r="I2508" t="s">
        <v>8499</v>
      </c>
      <c r="J2508" t="s">
        <v>12758</v>
      </c>
      <c r="K2508" t="s">
        <v>8313</v>
      </c>
      <c r="L2508" t="s">
        <v>8315</v>
      </c>
      <c r="M2508" t="s">
        <v>3879</v>
      </c>
      <c r="N2508" t="s">
        <v>1121</v>
      </c>
    </row>
    <row r="2509" spans="1:14" x14ac:dyDescent="0.25">
      <c r="A2509">
        <v>276134731</v>
      </c>
      <c r="B2509" t="s">
        <v>3943</v>
      </c>
      <c r="C2509" t="s">
        <v>3944</v>
      </c>
      <c r="D2509">
        <v>27601001</v>
      </c>
      <c r="E2509">
        <v>1110280047591</v>
      </c>
      <c r="F2509" t="s">
        <v>8214</v>
      </c>
      <c r="G2509">
        <v>0</v>
      </c>
      <c r="H2509" t="s">
        <v>12759</v>
      </c>
      <c r="I2509" t="s">
        <v>11235</v>
      </c>
      <c r="J2509" t="s">
        <v>12760</v>
      </c>
      <c r="K2509" t="s">
        <v>8313</v>
      </c>
      <c r="L2509" t="s">
        <v>8315</v>
      </c>
      <c r="M2509" t="s">
        <v>3945</v>
      </c>
      <c r="N2509" t="s">
        <v>414</v>
      </c>
    </row>
    <row r="2510" spans="1:14" x14ac:dyDescent="0.25">
      <c r="A2510">
        <v>276134756</v>
      </c>
      <c r="B2510" t="s">
        <v>4865</v>
      </c>
      <c r="C2510" t="s">
        <v>4866</v>
      </c>
      <c r="D2510">
        <v>27601001</v>
      </c>
      <c r="E2510">
        <v>1110280047680</v>
      </c>
      <c r="F2510" t="s">
        <v>8214</v>
      </c>
      <c r="G2510">
        <v>0</v>
      </c>
      <c r="H2510" t="s">
        <v>12761</v>
      </c>
      <c r="I2510" t="s">
        <v>10528</v>
      </c>
      <c r="J2510" t="s">
        <v>12760</v>
      </c>
      <c r="K2510" t="s">
        <v>8313</v>
      </c>
      <c r="L2510" t="s">
        <v>8315</v>
      </c>
      <c r="M2510" t="s">
        <v>4867</v>
      </c>
      <c r="N2510" t="s">
        <v>414</v>
      </c>
    </row>
    <row r="2511" spans="1:14" x14ac:dyDescent="0.25">
      <c r="A2511">
        <v>276143373</v>
      </c>
      <c r="B2511" t="s">
        <v>4853</v>
      </c>
      <c r="C2511" t="s">
        <v>4854</v>
      </c>
      <c r="D2511">
        <v>27601001</v>
      </c>
      <c r="E2511">
        <v>1120280041155</v>
      </c>
      <c r="F2511" t="s">
        <v>8214</v>
      </c>
      <c r="G2511">
        <v>0</v>
      </c>
      <c r="H2511" t="s">
        <v>12762</v>
      </c>
      <c r="I2511" t="s">
        <v>9578</v>
      </c>
      <c r="J2511" t="s">
        <v>12763</v>
      </c>
      <c r="K2511" t="s">
        <v>8313</v>
      </c>
      <c r="L2511" t="s">
        <v>8315</v>
      </c>
      <c r="M2511" t="s">
        <v>4855</v>
      </c>
      <c r="N2511" t="s">
        <v>414</v>
      </c>
    </row>
    <row r="2512" spans="1:14" x14ac:dyDescent="0.25">
      <c r="A2512">
        <v>276143430</v>
      </c>
      <c r="B2512" t="s">
        <v>4871</v>
      </c>
      <c r="C2512" t="s">
        <v>4872</v>
      </c>
      <c r="D2512">
        <v>27601001</v>
      </c>
      <c r="E2512">
        <v>1120280041353</v>
      </c>
      <c r="F2512" t="s">
        <v>8214</v>
      </c>
      <c r="G2512">
        <v>0</v>
      </c>
      <c r="H2512" t="s">
        <v>12764</v>
      </c>
      <c r="I2512" t="s">
        <v>9233</v>
      </c>
      <c r="J2512" t="s">
        <v>12765</v>
      </c>
      <c r="K2512" t="s">
        <v>8313</v>
      </c>
      <c r="L2512" t="s">
        <v>8315</v>
      </c>
      <c r="M2512" t="s">
        <v>4873</v>
      </c>
      <c r="N2512" t="s">
        <v>1479</v>
      </c>
    </row>
    <row r="2513" spans="1:14" x14ac:dyDescent="0.25">
      <c r="A2513">
        <v>276154311</v>
      </c>
      <c r="B2513" t="s">
        <v>4375</v>
      </c>
      <c r="C2513" t="s">
        <v>4376</v>
      </c>
      <c r="D2513">
        <v>27601001</v>
      </c>
      <c r="E2513">
        <v>1130280078576</v>
      </c>
      <c r="F2513" t="s">
        <v>8214</v>
      </c>
      <c r="G2513">
        <v>0</v>
      </c>
      <c r="H2513" t="s">
        <v>12766</v>
      </c>
      <c r="I2513" t="s">
        <v>8967</v>
      </c>
      <c r="J2513" t="s">
        <v>12767</v>
      </c>
      <c r="K2513" t="s">
        <v>8313</v>
      </c>
      <c r="L2513" t="s">
        <v>8315</v>
      </c>
      <c r="M2513" t="s">
        <v>4377</v>
      </c>
      <c r="N2513" t="s">
        <v>414</v>
      </c>
    </row>
    <row r="2514" spans="1:14" x14ac:dyDescent="0.25">
      <c r="A2514">
        <v>277005506</v>
      </c>
      <c r="B2514" t="s">
        <v>4370</v>
      </c>
      <c r="C2514" t="s">
        <v>4371</v>
      </c>
      <c r="D2514">
        <v>27701001</v>
      </c>
      <c r="E2514">
        <v>1030204436096</v>
      </c>
      <c r="F2514" t="s">
        <v>8214</v>
      </c>
      <c r="G2514">
        <v>0</v>
      </c>
      <c r="H2514" t="s">
        <v>12768</v>
      </c>
      <c r="I2514" t="s">
        <v>8655</v>
      </c>
      <c r="J2514" t="s">
        <v>12769</v>
      </c>
      <c r="K2514" t="s">
        <v>8313</v>
      </c>
      <c r="L2514" t="s">
        <v>8315</v>
      </c>
      <c r="M2514" t="s">
        <v>12770</v>
      </c>
      <c r="N2514" t="s">
        <v>325</v>
      </c>
    </row>
    <row r="2515" spans="1:14" x14ac:dyDescent="0.25">
      <c r="A2515">
        <v>277008200</v>
      </c>
      <c r="B2515" t="s">
        <v>7958</v>
      </c>
      <c r="C2515" t="s">
        <v>7959</v>
      </c>
      <c r="D2515">
        <v>27701001</v>
      </c>
      <c r="E2515">
        <v>1030204436624</v>
      </c>
      <c r="F2515" t="s">
        <v>8214</v>
      </c>
      <c r="G2515">
        <v>2</v>
      </c>
      <c r="H2515" t="s">
        <v>12771</v>
      </c>
      <c r="I2515" t="s">
        <v>8546</v>
      </c>
      <c r="J2515" t="s">
        <v>11767</v>
      </c>
      <c r="K2515" t="s">
        <v>8313</v>
      </c>
      <c r="L2515" t="s">
        <v>8315</v>
      </c>
      <c r="M2515" t="s">
        <v>7960</v>
      </c>
      <c r="N2515" t="s">
        <v>321</v>
      </c>
    </row>
    <row r="2516" spans="1:14" x14ac:dyDescent="0.25">
      <c r="A2516">
        <v>277009317</v>
      </c>
      <c r="B2516" t="s">
        <v>4320</v>
      </c>
      <c r="C2516" t="s">
        <v>4321</v>
      </c>
      <c r="D2516">
        <v>27701001</v>
      </c>
      <c r="E2516">
        <v>1030204434677</v>
      </c>
      <c r="F2516" t="s">
        <v>8214</v>
      </c>
      <c r="G2516">
        <v>0</v>
      </c>
      <c r="H2516" t="s">
        <v>12772</v>
      </c>
      <c r="I2516" t="s">
        <v>10479</v>
      </c>
      <c r="J2516" t="s">
        <v>11767</v>
      </c>
      <c r="K2516" t="s">
        <v>8313</v>
      </c>
      <c r="L2516" t="s">
        <v>8315</v>
      </c>
      <c r="M2516" t="s">
        <v>4322</v>
      </c>
      <c r="N2516" t="s">
        <v>321</v>
      </c>
    </row>
    <row r="2517" spans="1:14" x14ac:dyDescent="0.25">
      <c r="A2517">
        <v>277022276</v>
      </c>
      <c r="B2517" t="s">
        <v>3886</v>
      </c>
      <c r="C2517" t="s">
        <v>3887</v>
      </c>
      <c r="D2517">
        <v>27701001</v>
      </c>
      <c r="E2517">
        <v>1020203086837</v>
      </c>
      <c r="F2517" t="s">
        <v>8214</v>
      </c>
      <c r="G2517">
        <v>0</v>
      </c>
      <c r="H2517" t="s">
        <v>12773</v>
      </c>
      <c r="I2517" t="s">
        <v>9229</v>
      </c>
      <c r="J2517" t="s">
        <v>12116</v>
      </c>
      <c r="K2517" t="s">
        <v>8313</v>
      </c>
      <c r="L2517" t="s">
        <v>8315</v>
      </c>
      <c r="M2517" t="s">
        <v>3888</v>
      </c>
      <c r="N2517" t="s">
        <v>549</v>
      </c>
    </row>
    <row r="2518" spans="1:14" x14ac:dyDescent="0.25">
      <c r="A2518">
        <v>277025608</v>
      </c>
      <c r="B2518" t="s">
        <v>4745</v>
      </c>
      <c r="C2518" t="s">
        <v>4746</v>
      </c>
      <c r="D2518">
        <v>27701001</v>
      </c>
      <c r="E2518">
        <v>1030204440628</v>
      </c>
      <c r="F2518" t="s">
        <v>8214</v>
      </c>
      <c r="G2518">
        <v>0</v>
      </c>
      <c r="H2518" t="s">
        <v>12774</v>
      </c>
      <c r="I2518" t="s">
        <v>8929</v>
      </c>
      <c r="J2518" t="s">
        <v>12314</v>
      </c>
      <c r="K2518" t="s">
        <v>8313</v>
      </c>
      <c r="L2518" t="s">
        <v>8315</v>
      </c>
      <c r="M2518" t="s">
        <v>4747</v>
      </c>
      <c r="N2518" t="s">
        <v>325</v>
      </c>
    </row>
    <row r="2519" spans="1:14" x14ac:dyDescent="0.25">
      <c r="A2519">
        <v>277028006</v>
      </c>
      <c r="B2519" t="s">
        <v>4012</v>
      </c>
      <c r="C2519" t="s">
        <v>4013</v>
      </c>
      <c r="D2519">
        <v>27701001</v>
      </c>
      <c r="E2519">
        <v>1030204435051</v>
      </c>
      <c r="F2519" t="s">
        <v>8214</v>
      </c>
      <c r="G2519">
        <v>0</v>
      </c>
      <c r="H2519" t="s">
        <v>12775</v>
      </c>
      <c r="I2519" t="s">
        <v>9960</v>
      </c>
      <c r="J2519" t="s">
        <v>12776</v>
      </c>
      <c r="K2519" t="s">
        <v>8313</v>
      </c>
      <c r="L2519" t="s">
        <v>8315</v>
      </c>
      <c r="M2519" t="s">
        <v>4014</v>
      </c>
      <c r="N2519" t="s">
        <v>414</v>
      </c>
    </row>
    <row r="2520" spans="1:14" x14ac:dyDescent="0.25">
      <c r="A2520">
        <v>277028581</v>
      </c>
      <c r="B2520" t="s">
        <v>4329</v>
      </c>
      <c r="C2520" t="s">
        <v>4330</v>
      </c>
      <c r="D2520">
        <v>27701001</v>
      </c>
      <c r="E2520">
        <v>1030204434171</v>
      </c>
      <c r="F2520" t="s">
        <v>8214</v>
      </c>
      <c r="G2520">
        <v>0</v>
      </c>
      <c r="H2520" t="s">
        <v>12777</v>
      </c>
      <c r="I2520" t="s">
        <v>12778</v>
      </c>
      <c r="J2520" t="s">
        <v>12779</v>
      </c>
      <c r="K2520" t="s">
        <v>8313</v>
      </c>
      <c r="L2520" t="s">
        <v>8315</v>
      </c>
      <c r="M2520" t="s">
        <v>4331</v>
      </c>
      <c r="N2520" t="s">
        <v>549</v>
      </c>
    </row>
    <row r="2521" spans="1:14" x14ac:dyDescent="0.25">
      <c r="A2521">
        <v>277028670</v>
      </c>
      <c r="B2521" t="s">
        <v>3880</v>
      </c>
      <c r="C2521" t="s">
        <v>3881</v>
      </c>
      <c r="D2521">
        <v>27701001</v>
      </c>
      <c r="E2521">
        <v>1020203092821</v>
      </c>
      <c r="F2521" t="s">
        <v>8214</v>
      </c>
      <c r="G2521">
        <v>0</v>
      </c>
      <c r="H2521" t="s">
        <v>12780</v>
      </c>
      <c r="I2521" t="s">
        <v>8384</v>
      </c>
      <c r="J2521" t="s">
        <v>12781</v>
      </c>
      <c r="K2521" t="s">
        <v>8313</v>
      </c>
      <c r="L2521" t="s">
        <v>8315</v>
      </c>
      <c r="M2521" t="s">
        <v>3882</v>
      </c>
      <c r="N2521" t="s">
        <v>1825</v>
      </c>
    </row>
    <row r="2522" spans="1:14" x14ac:dyDescent="0.25">
      <c r="A2522">
        <v>277031217</v>
      </c>
      <c r="B2522" t="s">
        <v>4548</v>
      </c>
      <c r="C2522" t="s">
        <v>4549</v>
      </c>
      <c r="D2522">
        <v>27701001</v>
      </c>
      <c r="E2522">
        <v>1030204436547</v>
      </c>
      <c r="F2522" t="s">
        <v>8214</v>
      </c>
      <c r="G2522">
        <v>0</v>
      </c>
      <c r="H2522" t="s">
        <v>12782</v>
      </c>
      <c r="I2522" t="s">
        <v>10825</v>
      </c>
      <c r="J2522" t="s">
        <v>12783</v>
      </c>
      <c r="K2522" t="s">
        <v>8313</v>
      </c>
      <c r="L2522" t="s">
        <v>8315</v>
      </c>
      <c r="M2522" t="s">
        <v>4550</v>
      </c>
      <c r="N2522" t="s">
        <v>321</v>
      </c>
    </row>
    <row r="2523" spans="1:14" x14ac:dyDescent="0.25">
      <c r="A2523">
        <v>277032161</v>
      </c>
      <c r="B2523" t="s">
        <v>4450</v>
      </c>
      <c r="C2523" t="s">
        <v>4451</v>
      </c>
      <c r="D2523">
        <v>27701001</v>
      </c>
      <c r="E2523">
        <v>1030204435073</v>
      </c>
      <c r="F2523" t="s">
        <v>8214</v>
      </c>
      <c r="G2523">
        <v>0</v>
      </c>
      <c r="H2523" t="s">
        <v>12784</v>
      </c>
      <c r="I2523" t="s">
        <v>9229</v>
      </c>
      <c r="J2523" t="s">
        <v>12785</v>
      </c>
      <c r="K2523" t="s">
        <v>8313</v>
      </c>
      <c r="L2523" t="s">
        <v>8315</v>
      </c>
      <c r="M2523" t="s">
        <v>4452</v>
      </c>
      <c r="N2523" t="s">
        <v>1825</v>
      </c>
    </row>
    <row r="2524" spans="1:14" x14ac:dyDescent="0.25">
      <c r="A2524">
        <v>277033158</v>
      </c>
      <c r="B2524" t="s">
        <v>3856</v>
      </c>
      <c r="C2524" t="s">
        <v>3857</v>
      </c>
      <c r="D2524">
        <v>27701001</v>
      </c>
      <c r="E2524">
        <v>1030204436085</v>
      </c>
      <c r="F2524" t="s">
        <v>8214</v>
      </c>
      <c r="G2524">
        <v>0</v>
      </c>
      <c r="H2524" t="s">
        <v>12786</v>
      </c>
      <c r="I2524" t="s">
        <v>8602</v>
      </c>
      <c r="J2524" t="s">
        <v>12246</v>
      </c>
      <c r="K2524" t="s">
        <v>8313</v>
      </c>
      <c r="L2524" t="s">
        <v>8315</v>
      </c>
      <c r="M2524" t="s">
        <v>3858</v>
      </c>
      <c r="N2524" t="s">
        <v>321</v>
      </c>
    </row>
    <row r="2525" spans="1:14" x14ac:dyDescent="0.25">
      <c r="A2525">
        <v>277036198</v>
      </c>
      <c r="B2525" t="s">
        <v>4237</v>
      </c>
      <c r="C2525" t="s">
        <v>4238</v>
      </c>
      <c r="D2525">
        <v>27701001</v>
      </c>
      <c r="E2525">
        <v>1030204436140</v>
      </c>
      <c r="F2525" t="s">
        <v>8214</v>
      </c>
      <c r="G2525">
        <v>0</v>
      </c>
      <c r="H2525" t="s">
        <v>12787</v>
      </c>
      <c r="I2525" t="s">
        <v>8650</v>
      </c>
      <c r="J2525" t="s">
        <v>12788</v>
      </c>
      <c r="K2525" t="s">
        <v>8313</v>
      </c>
      <c r="L2525" t="s">
        <v>8315</v>
      </c>
      <c r="M2525" t="s">
        <v>4239</v>
      </c>
      <c r="N2525" t="s">
        <v>657</v>
      </c>
    </row>
    <row r="2526" spans="1:14" x14ac:dyDescent="0.25">
      <c r="A2526">
        <v>277037498</v>
      </c>
      <c r="B2526" t="s">
        <v>4037</v>
      </c>
      <c r="C2526" t="s">
        <v>4038</v>
      </c>
      <c r="D2526">
        <v>27701001</v>
      </c>
      <c r="E2526">
        <v>1030204437207</v>
      </c>
      <c r="F2526" t="s">
        <v>8214</v>
      </c>
      <c r="G2526">
        <v>0</v>
      </c>
      <c r="H2526" t="s">
        <v>12789</v>
      </c>
      <c r="I2526" t="s">
        <v>8625</v>
      </c>
      <c r="J2526" t="s">
        <v>8608</v>
      </c>
      <c r="K2526" t="s">
        <v>8313</v>
      </c>
      <c r="L2526" t="s">
        <v>8315</v>
      </c>
      <c r="M2526" t="s">
        <v>4039</v>
      </c>
      <c r="N2526" t="s">
        <v>321</v>
      </c>
    </row>
    <row r="2527" spans="1:14" x14ac:dyDescent="0.25">
      <c r="A2527">
        <v>277037931</v>
      </c>
      <c r="B2527" t="s">
        <v>4679</v>
      </c>
      <c r="C2527" t="s">
        <v>4680</v>
      </c>
      <c r="D2527">
        <v>27701001</v>
      </c>
      <c r="E2527">
        <v>1030204436305</v>
      </c>
      <c r="F2527" t="s">
        <v>8214</v>
      </c>
      <c r="G2527">
        <v>0</v>
      </c>
      <c r="H2527" t="s">
        <v>12790</v>
      </c>
      <c r="I2527" t="s">
        <v>10843</v>
      </c>
      <c r="J2527" t="s">
        <v>12791</v>
      </c>
      <c r="K2527" t="s">
        <v>8313</v>
      </c>
      <c r="L2527" t="s">
        <v>8315</v>
      </c>
      <c r="M2527" t="s">
        <v>4681</v>
      </c>
      <c r="N2527" t="s">
        <v>321</v>
      </c>
    </row>
    <row r="2528" spans="1:14" x14ac:dyDescent="0.25">
      <c r="A2528">
        <v>277038460</v>
      </c>
      <c r="B2528" t="s">
        <v>4642</v>
      </c>
      <c r="C2528" t="s">
        <v>4643</v>
      </c>
      <c r="D2528">
        <v>27701001</v>
      </c>
      <c r="E2528">
        <v>1020203094163</v>
      </c>
      <c r="F2528" t="s">
        <v>8214</v>
      </c>
      <c r="G2528">
        <v>0</v>
      </c>
      <c r="H2528" t="s">
        <v>12792</v>
      </c>
      <c r="I2528" t="s">
        <v>8929</v>
      </c>
      <c r="J2528" t="s">
        <v>12793</v>
      </c>
      <c r="K2528" t="s">
        <v>8313</v>
      </c>
      <c r="L2528" t="s">
        <v>8315</v>
      </c>
      <c r="M2528" t="s">
        <v>4644</v>
      </c>
      <c r="N2528" t="s">
        <v>321</v>
      </c>
    </row>
    <row r="2529" spans="1:14" x14ac:dyDescent="0.25">
      <c r="A2529">
        <v>277040571</v>
      </c>
      <c r="B2529" t="s">
        <v>3847</v>
      </c>
      <c r="C2529" t="s">
        <v>3848</v>
      </c>
      <c r="D2529">
        <v>27701001</v>
      </c>
      <c r="E2529">
        <v>1020203089720</v>
      </c>
      <c r="F2529" t="s">
        <v>8214</v>
      </c>
      <c r="G2529">
        <v>0</v>
      </c>
      <c r="H2529" t="s">
        <v>12794</v>
      </c>
      <c r="I2529" t="s">
        <v>9452</v>
      </c>
      <c r="J2529" t="s">
        <v>12795</v>
      </c>
      <c r="K2529" t="s">
        <v>8313</v>
      </c>
      <c r="L2529" t="s">
        <v>8315</v>
      </c>
      <c r="M2529" t="s">
        <v>3849</v>
      </c>
      <c r="N2529" t="s">
        <v>414</v>
      </c>
    </row>
    <row r="2530" spans="1:14" x14ac:dyDescent="0.25">
      <c r="A2530">
        <v>277040726</v>
      </c>
      <c r="B2530" t="s">
        <v>3838</v>
      </c>
      <c r="C2530" t="s">
        <v>3839</v>
      </c>
      <c r="D2530">
        <v>27701001</v>
      </c>
      <c r="E2530">
        <v>1030204441409</v>
      </c>
      <c r="F2530" t="s">
        <v>8214</v>
      </c>
      <c r="G2530">
        <v>0</v>
      </c>
      <c r="H2530" t="s">
        <v>12796</v>
      </c>
      <c r="I2530" t="s">
        <v>9667</v>
      </c>
      <c r="J2530" t="s">
        <v>12797</v>
      </c>
      <c r="K2530" t="s">
        <v>8313</v>
      </c>
      <c r="L2530" t="s">
        <v>8315</v>
      </c>
      <c r="M2530" t="s">
        <v>3840</v>
      </c>
      <c r="N2530" t="s">
        <v>321</v>
      </c>
    </row>
    <row r="2531" spans="1:14" x14ac:dyDescent="0.25">
      <c r="A2531">
        <v>277040733</v>
      </c>
      <c r="B2531" t="s">
        <v>4231</v>
      </c>
      <c r="C2531" t="s">
        <v>4232</v>
      </c>
      <c r="D2531">
        <v>27701001</v>
      </c>
      <c r="E2531">
        <v>1030204441992</v>
      </c>
      <c r="F2531" t="s">
        <v>8214</v>
      </c>
      <c r="G2531">
        <v>0</v>
      </c>
      <c r="H2531" t="s">
        <v>12798</v>
      </c>
      <c r="I2531" t="s">
        <v>10144</v>
      </c>
      <c r="J2531" t="s">
        <v>12799</v>
      </c>
      <c r="K2531" t="s">
        <v>8313</v>
      </c>
      <c r="L2531" t="s">
        <v>8315</v>
      </c>
      <c r="M2531" t="s">
        <v>4233</v>
      </c>
      <c r="N2531" t="s">
        <v>321</v>
      </c>
    </row>
    <row r="2532" spans="1:14" x14ac:dyDescent="0.25">
      <c r="A2532">
        <v>277040892</v>
      </c>
      <c r="B2532" t="s">
        <v>4234</v>
      </c>
      <c r="C2532" t="s">
        <v>4235</v>
      </c>
      <c r="D2532">
        <v>27701001</v>
      </c>
      <c r="E2532">
        <v>1020203091248</v>
      </c>
      <c r="F2532" t="s">
        <v>8214</v>
      </c>
      <c r="G2532">
        <v>0</v>
      </c>
      <c r="H2532" t="s">
        <v>12800</v>
      </c>
      <c r="I2532" t="s">
        <v>9995</v>
      </c>
      <c r="J2532" t="s">
        <v>9104</v>
      </c>
      <c r="K2532" t="s">
        <v>8313</v>
      </c>
      <c r="L2532" t="s">
        <v>8315</v>
      </c>
      <c r="M2532" t="s">
        <v>4236</v>
      </c>
      <c r="N2532" t="s">
        <v>414</v>
      </c>
    </row>
    <row r="2533" spans="1:14" x14ac:dyDescent="0.25">
      <c r="A2533">
        <v>277041007</v>
      </c>
      <c r="B2533" t="s">
        <v>4040</v>
      </c>
      <c r="C2533" t="s">
        <v>4041</v>
      </c>
      <c r="D2533">
        <v>27701001</v>
      </c>
      <c r="E2533">
        <v>1020203089830</v>
      </c>
      <c r="F2533" t="s">
        <v>8214</v>
      </c>
      <c r="G2533">
        <v>0</v>
      </c>
      <c r="H2533" t="s">
        <v>12801</v>
      </c>
      <c r="I2533" t="s">
        <v>9229</v>
      </c>
      <c r="J2533" t="s">
        <v>12802</v>
      </c>
      <c r="K2533" t="s">
        <v>8313</v>
      </c>
      <c r="L2533" t="s">
        <v>8315</v>
      </c>
      <c r="M2533" t="s">
        <v>4042</v>
      </c>
      <c r="N2533" t="s">
        <v>549</v>
      </c>
    </row>
    <row r="2534" spans="1:14" x14ac:dyDescent="0.25">
      <c r="A2534">
        <v>277041021</v>
      </c>
      <c r="B2534" t="s">
        <v>4128</v>
      </c>
      <c r="C2534" t="s">
        <v>4129</v>
      </c>
      <c r="D2534">
        <v>27701001</v>
      </c>
      <c r="E2534">
        <v>1030204435480</v>
      </c>
      <c r="F2534" t="s">
        <v>8214</v>
      </c>
      <c r="G2534">
        <v>0</v>
      </c>
      <c r="H2534" t="s">
        <v>12803</v>
      </c>
      <c r="I2534" t="s">
        <v>8575</v>
      </c>
      <c r="J2534" t="s">
        <v>12314</v>
      </c>
      <c r="K2534" t="s">
        <v>8313</v>
      </c>
      <c r="L2534" t="s">
        <v>8315</v>
      </c>
      <c r="M2534" t="s">
        <v>4130</v>
      </c>
      <c r="N2534" t="s">
        <v>321</v>
      </c>
    </row>
    <row r="2535" spans="1:14" x14ac:dyDescent="0.25">
      <c r="A2535">
        <v>277041134</v>
      </c>
      <c r="B2535" t="s">
        <v>4019</v>
      </c>
      <c r="C2535" t="s">
        <v>4020</v>
      </c>
      <c r="D2535">
        <v>27701001</v>
      </c>
      <c r="E2535">
        <v>1020203093602</v>
      </c>
      <c r="F2535" t="s">
        <v>8214</v>
      </c>
      <c r="G2535">
        <v>0</v>
      </c>
      <c r="H2535" t="s">
        <v>12804</v>
      </c>
      <c r="I2535" t="s">
        <v>9536</v>
      </c>
      <c r="J2535" t="s">
        <v>12314</v>
      </c>
      <c r="K2535" t="s">
        <v>8313</v>
      </c>
      <c r="L2535" t="s">
        <v>8315</v>
      </c>
      <c r="M2535" t="s">
        <v>4021</v>
      </c>
      <c r="N2535" t="s">
        <v>321</v>
      </c>
    </row>
    <row r="2536" spans="1:14" x14ac:dyDescent="0.25">
      <c r="A2536">
        <v>277041222</v>
      </c>
      <c r="B2536" t="s">
        <v>4326</v>
      </c>
      <c r="C2536" t="s">
        <v>4327</v>
      </c>
      <c r="D2536">
        <v>27701001</v>
      </c>
      <c r="E2536">
        <v>1030204436646</v>
      </c>
      <c r="F2536" t="s">
        <v>8214</v>
      </c>
      <c r="G2536">
        <v>0</v>
      </c>
      <c r="H2536" t="s">
        <v>12805</v>
      </c>
      <c r="I2536" t="s">
        <v>9928</v>
      </c>
      <c r="J2536" t="s">
        <v>12806</v>
      </c>
      <c r="K2536" t="s">
        <v>8313</v>
      </c>
      <c r="L2536" t="s">
        <v>8315</v>
      </c>
      <c r="M2536" t="s">
        <v>4328</v>
      </c>
      <c r="N2536" t="s">
        <v>321</v>
      </c>
    </row>
    <row r="2537" spans="1:14" x14ac:dyDescent="0.25">
      <c r="A2537">
        <v>277041254</v>
      </c>
      <c r="B2537" t="s">
        <v>3844</v>
      </c>
      <c r="C2537" t="s">
        <v>3845</v>
      </c>
      <c r="D2537">
        <v>27701001</v>
      </c>
      <c r="E2537">
        <v>1020203092436</v>
      </c>
      <c r="F2537" t="s">
        <v>8214</v>
      </c>
      <c r="G2537">
        <v>0</v>
      </c>
      <c r="H2537" t="s">
        <v>12807</v>
      </c>
      <c r="I2537" t="s">
        <v>9229</v>
      </c>
      <c r="J2537" t="s">
        <v>12808</v>
      </c>
      <c r="K2537" t="s">
        <v>8313</v>
      </c>
      <c r="L2537" t="s">
        <v>8315</v>
      </c>
      <c r="M2537" t="s">
        <v>3846</v>
      </c>
      <c r="N2537" t="s">
        <v>549</v>
      </c>
    </row>
    <row r="2538" spans="1:14" x14ac:dyDescent="0.25">
      <c r="A2538">
        <v>277041582</v>
      </c>
      <c r="B2538" t="s">
        <v>4367</v>
      </c>
      <c r="C2538" t="s">
        <v>4368</v>
      </c>
      <c r="D2538">
        <v>27701001</v>
      </c>
      <c r="E2538">
        <v>1020203091875</v>
      </c>
      <c r="F2538" t="s">
        <v>8214</v>
      </c>
      <c r="G2538">
        <v>0</v>
      </c>
      <c r="H2538" t="s">
        <v>12809</v>
      </c>
      <c r="I2538" t="s">
        <v>11338</v>
      </c>
      <c r="J2538" t="s">
        <v>12810</v>
      </c>
      <c r="K2538" t="s">
        <v>11338</v>
      </c>
      <c r="L2538" t="s">
        <v>8416</v>
      </c>
      <c r="M2538" t="s">
        <v>4369</v>
      </c>
      <c r="N2538" t="s">
        <v>4015</v>
      </c>
    </row>
    <row r="2539" spans="1:14" x14ac:dyDescent="0.25">
      <c r="A2539">
        <v>277041695</v>
      </c>
      <c r="B2539" t="s">
        <v>4392</v>
      </c>
      <c r="C2539" t="s">
        <v>4393</v>
      </c>
      <c r="D2539">
        <v>27701001</v>
      </c>
      <c r="E2539">
        <v>1030204438648</v>
      </c>
      <c r="F2539" t="s">
        <v>8214</v>
      </c>
      <c r="G2539">
        <v>0</v>
      </c>
      <c r="H2539" t="s">
        <v>12811</v>
      </c>
      <c r="I2539" t="s">
        <v>8436</v>
      </c>
      <c r="J2539" t="s">
        <v>12797</v>
      </c>
      <c r="K2539" t="s">
        <v>8313</v>
      </c>
      <c r="L2539" t="s">
        <v>8315</v>
      </c>
      <c r="M2539" t="s">
        <v>4394</v>
      </c>
      <c r="N2539" t="s">
        <v>566</v>
      </c>
    </row>
    <row r="2540" spans="1:14" x14ac:dyDescent="0.25">
      <c r="A2540">
        <v>277041896</v>
      </c>
      <c r="B2540" t="s">
        <v>4323</v>
      </c>
      <c r="C2540" t="s">
        <v>4324</v>
      </c>
      <c r="D2540">
        <v>27701001</v>
      </c>
      <c r="E2540">
        <v>1020203091358</v>
      </c>
      <c r="F2540" t="s">
        <v>8214</v>
      </c>
      <c r="G2540">
        <v>0</v>
      </c>
      <c r="H2540" t="s">
        <v>12812</v>
      </c>
      <c r="I2540" t="s">
        <v>8384</v>
      </c>
      <c r="J2540" t="s">
        <v>12367</v>
      </c>
      <c r="K2540" t="s">
        <v>8313</v>
      </c>
      <c r="L2540" t="s">
        <v>8315</v>
      </c>
      <c r="M2540" t="s">
        <v>4325</v>
      </c>
      <c r="N2540" t="s">
        <v>549</v>
      </c>
    </row>
    <row r="2541" spans="1:14" x14ac:dyDescent="0.25">
      <c r="A2541">
        <v>277041906</v>
      </c>
      <c r="B2541" t="s">
        <v>4022</v>
      </c>
      <c r="C2541" t="s">
        <v>4023</v>
      </c>
      <c r="D2541">
        <v>27701001</v>
      </c>
      <c r="E2541">
        <v>1030204434952</v>
      </c>
      <c r="F2541" t="s">
        <v>8214</v>
      </c>
      <c r="G2541">
        <v>0</v>
      </c>
      <c r="H2541" t="s">
        <v>12813</v>
      </c>
      <c r="I2541" t="s">
        <v>8384</v>
      </c>
      <c r="J2541" t="s">
        <v>12367</v>
      </c>
      <c r="K2541" t="s">
        <v>8313</v>
      </c>
      <c r="L2541" t="s">
        <v>8315</v>
      </c>
      <c r="M2541" t="s">
        <v>4024</v>
      </c>
      <c r="N2541" t="s">
        <v>549</v>
      </c>
    </row>
    <row r="2542" spans="1:14" x14ac:dyDescent="0.25">
      <c r="A2542">
        <v>277042018</v>
      </c>
      <c r="B2542" t="s">
        <v>4817</v>
      </c>
      <c r="C2542" t="s">
        <v>4818</v>
      </c>
      <c r="D2542">
        <v>27701001</v>
      </c>
      <c r="E2542">
        <v>1020203091204</v>
      </c>
      <c r="F2542" t="s">
        <v>8214</v>
      </c>
      <c r="G2542">
        <v>0</v>
      </c>
      <c r="H2542" t="s">
        <v>12814</v>
      </c>
      <c r="I2542" t="s">
        <v>8384</v>
      </c>
      <c r="J2542" t="s">
        <v>12815</v>
      </c>
      <c r="K2542" t="s">
        <v>8313</v>
      </c>
      <c r="L2542" t="s">
        <v>8315</v>
      </c>
      <c r="M2542" t="s">
        <v>4819</v>
      </c>
      <c r="N2542" t="s">
        <v>414</v>
      </c>
    </row>
    <row r="2543" spans="1:14" x14ac:dyDescent="0.25">
      <c r="A2543">
        <v>277042071</v>
      </c>
      <c r="B2543" t="s">
        <v>4453</v>
      </c>
      <c r="C2543" t="s">
        <v>4454</v>
      </c>
      <c r="D2543">
        <v>27701001</v>
      </c>
      <c r="E2543">
        <v>1020203093272</v>
      </c>
      <c r="F2543" t="s">
        <v>8214</v>
      </c>
      <c r="G2543">
        <v>0</v>
      </c>
      <c r="H2543" t="s">
        <v>12816</v>
      </c>
      <c r="I2543" t="s">
        <v>9008</v>
      </c>
      <c r="J2543" t="s">
        <v>12817</v>
      </c>
      <c r="K2543" t="s">
        <v>8313</v>
      </c>
      <c r="L2543" t="s">
        <v>8315</v>
      </c>
      <c r="M2543" t="s">
        <v>4369</v>
      </c>
      <c r="N2543" t="s">
        <v>921</v>
      </c>
    </row>
    <row r="2544" spans="1:14" x14ac:dyDescent="0.25">
      <c r="A2544">
        <v>277042233</v>
      </c>
      <c r="B2544" t="s">
        <v>4302</v>
      </c>
      <c r="C2544" t="s">
        <v>4303</v>
      </c>
      <c r="D2544">
        <v>27701001</v>
      </c>
      <c r="E2544">
        <v>1030204435865</v>
      </c>
      <c r="F2544" t="s">
        <v>8214</v>
      </c>
      <c r="G2544">
        <v>0</v>
      </c>
      <c r="H2544" t="s">
        <v>12818</v>
      </c>
      <c r="I2544" t="s">
        <v>9229</v>
      </c>
      <c r="J2544" t="s">
        <v>12819</v>
      </c>
      <c r="K2544" t="s">
        <v>8313</v>
      </c>
      <c r="L2544" t="s">
        <v>8315</v>
      </c>
      <c r="M2544" t="s">
        <v>4304</v>
      </c>
      <c r="N2544" t="s">
        <v>549</v>
      </c>
    </row>
    <row r="2545" spans="1:14" x14ac:dyDescent="0.25">
      <c r="A2545">
        <v>277042339</v>
      </c>
      <c r="B2545" t="s">
        <v>4645</v>
      </c>
      <c r="C2545" t="s">
        <v>4646</v>
      </c>
      <c r="D2545">
        <v>27701001</v>
      </c>
      <c r="E2545">
        <v>1020203092722</v>
      </c>
      <c r="F2545" t="s">
        <v>8214</v>
      </c>
      <c r="G2545">
        <v>0</v>
      </c>
      <c r="H2545" t="s">
        <v>12820</v>
      </c>
      <c r="I2545" t="s">
        <v>11338</v>
      </c>
      <c r="J2545" t="s">
        <v>12821</v>
      </c>
      <c r="K2545" t="s">
        <v>11338</v>
      </c>
      <c r="L2545" t="s">
        <v>8416</v>
      </c>
      <c r="M2545" t="s">
        <v>4647</v>
      </c>
      <c r="N2545" t="s">
        <v>921</v>
      </c>
    </row>
    <row r="2546" spans="1:14" x14ac:dyDescent="0.25">
      <c r="A2546">
        <v>277042804</v>
      </c>
      <c r="B2546" t="s">
        <v>4253</v>
      </c>
      <c r="C2546" t="s">
        <v>4254</v>
      </c>
      <c r="D2546">
        <v>27701001</v>
      </c>
      <c r="E2546">
        <v>1020203091347</v>
      </c>
      <c r="F2546" t="s">
        <v>8214</v>
      </c>
      <c r="G2546">
        <v>0</v>
      </c>
      <c r="H2546" t="s">
        <v>12822</v>
      </c>
      <c r="I2546" t="s">
        <v>8384</v>
      </c>
      <c r="J2546" t="s">
        <v>12823</v>
      </c>
      <c r="K2546" t="s">
        <v>8313</v>
      </c>
      <c r="L2546" t="s">
        <v>8315</v>
      </c>
      <c r="M2546" t="s">
        <v>4255</v>
      </c>
      <c r="N2546" t="s">
        <v>549</v>
      </c>
    </row>
    <row r="2547" spans="1:14" x14ac:dyDescent="0.25">
      <c r="A2547">
        <v>277042963</v>
      </c>
      <c r="B2547" t="s">
        <v>4759</v>
      </c>
      <c r="C2547" t="s">
        <v>4760</v>
      </c>
      <c r="D2547">
        <v>27701001</v>
      </c>
      <c r="E2547">
        <v>1030204438285</v>
      </c>
      <c r="F2547" t="s">
        <v>8214</v>
      </c>
      <c r="G2547">
        <v>0</v>
      </c>
      <c r="H2547" t="s">
        <v>12824</v>
      </c>
      <c r="I2547" t="s">
        <v>10651</v>
      </c>
      <c r="J2547" t="s">
        <v>12793</v>
      </c>
      <c r="K2547" t="s">
        <v>8313</v>
      </c>
      <c r="L2547" t="s">
        <v>8315</v>
      </c>
      <c r="M2547" t="s">
        <v>4761</v>
      </c>
      <c r="N2547" t="s">
        <v>321</v>
      </c>
    </row>
    <row r="2548" spans="1:14" x14ac:dyDescent="0.25">
      <c r="A2548">
        <v>277043283</v>
      </c>
      <c r="B2548" t="s">
        <v>4531</v>
      </c>
      <c r="C2548" t="s">
        <v>4532</v>
      </c>
      <c r="D2548">
        <v>27701001</v>
      </c>
      <c r="E2548">
        <v>1020203092458</v>
      </c>
      <c r="F2548" t="s">
        <v>8214</v>
      </c>
      <c r="G2548">
        <v>0</v>
      </c>
      <c r="H2548" t="s">
        <v>12825</v>
      </c>
      <c r="I2548" t="s">
        <v>8384</v>
      </c>
      <c r="J2548" t="s">
        <v>12826</v>
      </c>
      <c r="K2548" t="s">
        <v>8313</v>
      </c>
      <c r="L2548" t="s">
        <v>8315</v>
      </c>
      <c r="M2548" t="s">
        <v>4533</v>
      </c>
      <c r="N2548" t="s">
        <v>1825</v>
      </c>
    </row>
    <row r="2549" spans="1:14" x14ac:dyDescent="0.25">
      <c r="A2549">
        <v>277043533</v>
      </c>
      <c r="B2549" t="s">
        <v>4551</v>
      </c>
      <c r="C2549" t="s">
        <v>4552</v>
      </c>
      <c r="D2549">
        <v>27701001</v>
      </c>
      <c r="E2549">
        <v>1030204435898</v>
      </c>
      <c r="F2549" t="s">
        <v>8214</v>
      </c>
      <c r="G2549">
        <v>0</v>
      </c>
      <c r="H2549" t="s">
        <v>12827</v>
      </c>
      <c r="I2549" t="s">
        <v>8661</v>
      </c>
      <c r="J2549" t="s">
        <v>12608</v>
      </c>
      <c r="K2549" t="s">
        <v>8313</v>
      </c>
      <c r="L2549" t="s">
        <v>8315</v>
      </c>
      <c r="M2549" t="s">
        <v>4553</v>
      </c>
      <c r="N2549" t="s">
        <v>414</v>
      </c>
    </row>
    <row r="2550" spans="1:14" x14ac:dyDescent="0.25">
      <c r="A2550">
        <v>277043798</v>
      </c>
      <c r="B2550" t="s">
        <v>4527</v>
      </c>
      <c r="C2550" t="s">
        <v>4528</v>
      </c>
      <c r="D2550">
        <v>27701001</v>
      </c>
      <c r="E2550">
        <v>1030204435690</v>
      </c>
      <c r="F2550" t="s">
        <v>8214</v>
      </c>
      <c r="G2550">
        <v>0</v>
      </c>
      <c r="H2550" t="s">
        <v>12828</v>
      </c>
      <c r="I2550" t="s">
        <v>8625</v>
      </c>
      <c r="J2550" t="s">
        <v>12021</v>
      </c>
      <c r="K2550" t="s">
        <v>8313</v>
      </c>
      <c r="L2550" t="s">
        <v>8315</v>
      </c>
      <c r="M2550" t="s">
        <v>4529</v>
      </c>
      <c r="N2550" t="s">
        <v>4530</v>
      </c>
    </row>
    <row r="2551" spans="1:14" x14ac:dyDescent="0.25">
      <c r="A2551">
        <v>277043886</v>
      </c>
      <c r="B2551" t="s">
        <v>3853</v>
      </c>
      <c r="C2551" t="s">
        <v>3854</v>
      </c>
      <c r="D2551">
        <v>27701001</v>
      </c>
      <c r="E2551">
        <v>1020203092744</v>
      </c>
      <c r="F2551" t="s">
        <v>8214</v>
      </c>
      <c r="G2551">
        <v>0</v>
      </c>
      <c r="H2551" t="s">
        <v>12829</v>
      </c>
      <c r="I2551" t="s">
        <v>9229</v>
      </c>
      <c r="J2551" t="s">
        <v>12795</v>
      </c>
      <c r="K2551" t="s">
        <v>8313</v>
      </c>
      <c r="L2551" t="s">
        <v>8315</v>
      </c>
      <c r="M2551" t="s">
        <v>3855</v>
      </c>
      <c r="N2551" t="s">
        <v>700</v>
      </c>
    </row>
    <row r="2552" spans="1:14" x14ac:dyDescent="0.25">
      <c r="A2552">
        <v>277043903</v>
      </c>
      <c r="B2552" t="s">
        <v>4889</v>
      </c>
      <c r="C2552" t="s">
        <v>4890</v>
      </c>
      <c r="D2552">
        <v>27701001</v>
      </c>
      <c r="E2552">
        <v>1030204441398</v>
      </c>
      <c r="F2552" t="s">
        <v>8214</v>
      </c>
      <c r="G2552">
        <v>0</v>
      </c>
      <c r="H2552" t="s">
        <v>12830</v>
      </c>
      <c r="I2552" t="s">
        <v>9438</v>
      </c>
      <c r="J2552" t="s">
        <v>12831</v>
      </c>
      <c r="K2552" t="s">
        <v>8313</v>
      </c>
      <c r="L2552" t="s">
        <v>8315</v>
      </c>
      <c r="M2552" t="s">
        <v>4891</v>
      </c>
      <c r="N2552" t="s">
        <v>566</v>
      </c>
    </row>
    <row r="2553" spans="1:14" x14ac:dyDescent="0.25">
      <c r="A2553">
        <v>277043950</v>
      </c>
      <c r="B2553" t="s">
        <v>4034</v>
      </c>
      <c r="C2553" t="s">
        <v>4035</v>
      </c>
      <c r="D2553">
        <v>27701001</v>
      </c>
      <c r="E2553">
        <v>1020203081326</v>
      </c>
      <c r="F2553" t="s">
        <v>8214</v>
      </c>
      <c r="G2553">
        <v>0</v>
      </c>
      <c r="H2553" t="s">
        <v>12832</v>
      </c>
      <c r="I2553" t="s">
        <v>9018</v>
      </c>
      <c r="J2553" t="s">
        <v>12833</v>
      </c>
      <c r="K2553" t="s">
        <v>8313</v>
      </c>
      <c r="L2553" t="s">
        <v>8315</v>
      </c>
      <c r="M2553" t="s">
        <v>4036</v>
      </c>
      <c r="N2553" t="s">
        <v>321</v>
      </c>
    </row>
    <row r="2554" spans="1:14" x14ac:dyDescent="0.25">
      <c r="A2554">
        <v>277043967</v>
      </c>
      <c r="B2554" t="s">
        <v>4524</v>
      </c>
      <c r="C2554" t="s">
        <v>4525</v>
      </c>
      <c r="D2554">
        <v>27701001</v>
      </c>
      <c r="E2554">
        <v>1020203092018</v>
      </c>
      <c r="F2554" t="s">
        <v>8214</v>
      </c>
      <c r="G2554">
        <v>0</v>
      </c>
      <c r="H2554" t="s">
        <v>12834</v>
      </c>
      <c r="I2554" t="s">
        <v>8384</v>
      </c>
      <c r="J2554" t="s">
        <v>12835</v>
      </c>
      <c r="K2554" t="s">
        <v>8313</v>
      </c>
      <c r="L2554" t="s">
        <v>8315</v>
      </c>
      <c r="M2554" t="s">
        <v>4526</v>
      </c>
      <c r="N2554" t="s">
        <v>549</v>
      </c>
    </row>
    <row r="2555" spans="1:14" x14ac:dyDescent="0.25">
      <c r="A2555">
        <v>277043974</v>
      </c>
      <c r="B2555" t="s">
        <v>4768</v>
      </c>
      <c r="C2555" t="s">
        <v>4769</v>
      </c>
      <c r="D2555">
        <v>27701001</v>
      </c>
      <c r="E2555">
        <v>1020203092139</v>
      </c>
      <c r="F2555" t="s">
        <v>8214</v>
      </c>
      <c r="G2555">
        <v>0</v>
      </c>
      <c r="H2555" t="s">
        <v>12836</v>
      </c>
      <c r="I2555" t="s">
        <v>9229</v>
      </c>
      <c r="J2555" t="s">
        <v>12837</v>
      </c>
      <c r="K2555" t="s">
        <v>8313</v>
      </c>
      <c r="L2555" t="s">
        <v>8315</v>
      </c>
      <c r="M2555" t="s">
        <v>4770</v>
      </c>
      <c r="N2555" t="s">
        <v>549</v>
      </c>
    </row>
    <row r="2556" spans="1:14" x14ac:dyDescent="0.25">
      <c r="A2556">
        <v>277043981</v>
      </c>
      <c r="B2556" t="s">
        <v>4537</v>
      </c>
      <c r="C2556" t="s">
        <v>4538</v>
      </c>
      <c r="D2556">
        <v>27701001</v>
      </c>
      <c r="E2556">
        <v>1020203091226</v>
      </c>
      <c r="F2556" t="s">
        <v>8214</v>
      </c>
      <c r="G2556">
        <v>0</v>
      </c>
      <c r="H2556" t="s">
        <v>12838</v>
      </c>
      <c r="I2556" t="s">
        <v>9518</v>
      </c>
      <c r="J2556" t="s">
        <v>12839</v>
      </c>
      <c r="K2556" t="s">
        <v>8313</v>
      </c>
      <c r="L2556" t="s">
        <v>8315</v>
      </c>
      <c r="M2556" t="s">
        <v>4539</v>
      </c>
      <c r="N2556" t="s">
        <v>414</v>
      </c>
    </row>
    <row r="2557" spans="1:14" x14ac:dyDescent="0.25">
      <c r="A2557">
        <v>277044008</v>
      </c>
      <c r="B2557" t="s">
        <v>4025</v>
      </c>
      <c r="C2557" t="s">
        <v>4026</v>
      </c>
      <c r="D2557">
        <v>27701001</v>
      </c>
      <c r="E2557">
        <v>1020203092876</v>
      </c>
      <c r="F2557" t="s">
        <v>8214</v>
      </c>
      <c r="G2557">
        <v>0</v>
      </c>
      <c r="H2557" t="s">
        <v>12840</v>
      </c>
      <c r="I2557" t="s">
        <v>8384</v>
      </c>
      <c r="J2557" t="s">
        <v>12841</v>
      </c>
      <c r="K2557" t="s">
        <v>8313</v>
      </c>
      <c r="L2557" t="s">
        <v>8315</v>
      </c>
      <c r="M2557" t="s">
        <v>4027</v>
      </c>
      <c r="N2557" t="s">
        <v>549</v>
      </c>
    </row>
    <row r="2558" spans="1:14" x14ac:dyDescent="0.25">
      <c r="A2558">
        <v>277044022</v>
      </c>
      <c r="B2558" t="s">
        <v>3850</v>
      </c>
      <c r="C2558" t="s">
        <v>3851</v>
      </c>
      <c r="D2558">
        <v>27701001</v>
      </c>
      <c r="E2558">
        <v>1020203089818</v>
      </c>
      <c r="F2558" t="s">
        <v>8214</v>
      </c>
      <c r="G2558">
        <v>0</v>
      </c>
      <c r="H2558" t="s">
        <v>12842</v>
      </c>
      <c r="I2558" t="s">
        <v>9229</v>
      </c>
      <c r="J2558" t="s">
        <v>12843</v>
      </c>
      <c r="K2558" t="s">
        <v>8313</v>
      </c>
      <c r="L2558" t="s">
        <v>8315</v>
      </c>
      <c r="M2558" t="s">
        <v>3852</v>
      </c>
      <c r="N2558" t="s">
        <v>1479</v>
      </c>
    </row>
    <row r="2559" spans="1:14" x14ac:dyDescent="0.25">
      <c r="A2559">
        <v>277044030</v>
      </c>
      <c r="B2559" t="s">
        <v>4028</v>
      </c>
      <c r="C2559" t="s">
        <v>4029</v>
      </c>
      <c r="D2559">
        <v>27701001</v>
      </c>
      <c r="E2559">
        <v>1030204436316</v>
      </c>
      <c r="F2559" t="s">
        <v>8214</v>
      </c>
      <c r="G2559">
        <v>0</v>
      </c>
      <c r="H2559" t="s">
        <v>12844</v>
      </c>
      <c r="I2559" t="s">
        <v>8384</v>
      </c>
      <c r="J2559" t="s">
        <v>12845</v>
      </c>
      <c r="K2559" t="s">
        <v>8313</v>
      </c>
      <c r="L2559" t="s">
        <v>8315</v>
      </c>
      <c r="M2559" t="s">
        <v>4030</v>
      </c>
      <c r="N2559" t="s">
        <v>414</v>
      </c>
    </row>
    <row r="2560" spans="1:14" x14ac:dyDescent="0.25">
      <c r="A2560">
        <v>277044047</v>
      </c>
      <c r="B2560" t="s">
        <v>4633</v>
      </c>
      <c r="C2560" t="s">
        <v>4634</v>
      </c>
      <c r="D2560">
        <v>27701001</v>
      </c>
      <c r="E2560">
        <v>1030204442256</v>
      </c>
      <c r="F2560" t="s">
        <v>8214</v>
      </c>
      <c r="G2560">
        <v>0</v>
      </c>
      <c r="H2560" t="s">
        <v>12846</v>
      </c>
      <c r="I2560" t="s">
        <v>10261</v>
      </c>
      <c r="J2560" t="s">
        <v>10520</v>
      </c>
      <c r="K2560" t="s">
        <v>8313</v>
      </c>
      <c r="L2560" t="s">
        <v>8315</v>
      </c>
      <c r="M2560" t="s">
        <v>4635</v>
      </c>
      <c r="N2560" t="s">
        <v>700</v>
      </c>
    </row>
    <row r="2561" spans="1:14" x14ac:dyDescent="0.25">
      <c r="A2561">
        <v>277044054</v>
      </c>
      <c r="B2561" t="s">
        <v>4447</v>
      </c>
      <c r="C2561" t="s">
        <v>4448</v>
      </c>
      <c r="D2561">
        <v>27701001</v>
      </c>
      <c r="E2561">
        <v>1030204440969</v>
      </c>
      <c r="F2561" t="s">
        <v>8214</v>
      </c>
      <c r="G2561">
        <v>0</v>
      </c>
      <c r="H2561" t="s">
        <v>12847</v>
      </c>
      <c r="I2561" t="s">
        <v>8384</v>
      </c>
      <c r="J2561" t="s">
        <v>11986</v>
      </c>
      <c r="K2561" t="s">
        <v>8313</v>
      </c>
      <c r="L2561" t="s">
        <v>8315</v>
      </c>
      <c r="M2561" t="s">
        <v>4449</v>
      </c>
      <c r="N2561" t="s">
        <v>549</v>
      </c>
    </row>
    <row r="2562" spans="1:14" x14ac:dyDescent="0.25">
      <c r="A2562">
        <v>277044093</v>
      </c>
      <c r="B2562" t="s">
        <v>4495</v>
      </c>
      <c r="C2562" t="s">
        <v>4496</v>
      </c>
      <c r="D2562">
        <v>27701001</v>
      </c>
      <c r="E2562">
        <v>1030204437450</v>
      </c>
      <c r="F2562" t="s">
        <v>8214</v>
      </c>
      <c r="G2562">
        <v>0</v>
      </c>
      <c r="H2562" t="s">
        <v>12848</v>
      </c>
      <c r="I2562" t="s">
        <v>8384</v>
      </c>
      <c r="J2562" t="s">
        <v>10520</v>
      </c>
      <c r="K2562" t="s">
        <v>8313</v>
      </c>
      <c r="L2562" t="s">
        <v>8315</v>
      </c>
      <c r="M2562" t="s">
        <v>4497</v>
      </c>
      <c r="N2562" t="s">
        <v>414</v>
      </c>
    </row>
    <row r="2563" spans="1:14" x14ac:dyDescent="0.25">
      <c r="A2563">
        <v>277044128</v>
      </c>
      <c r="B2563" t="s">
        <v>4259</v>
      </c>
      <c r="C2563" t="s">
        <v>4260</v>
      </c>
      <c r="D2563">
        <v>27701001</v>
      </c>
      <c r="E2563">
        <v>1020203092140</v>
      </c>
      <c r="F2563" t="s">
        <v>8214</v>
      </c>
      <c r="G2563">
        <v>0</v>
      </c>
      <c r="H2563" t="s">
        <v>12849</v>
      </c>
      <c r="I2563" t="s">
        <v>8384</v>
      </c>
      <c r="J2563" t="s">
        <v>12850</v>
      </c>
      <c r="K2563" t="s">
        <v>8313</v>
      </c>
      <c r="L2563" t="s">
        <v>8315</v>
      </c>
      <c r="M2563" t="s">
        <v>4261</v>
      </c>
      <c r="N2563" t="s">
        <v>549</v>
      </c>
    </row>
    <row r="2564" spans="1:14" x14ac:dyDescent="0.25">
      <c r="A2564">
        <v>277044135</v>
      </c>
      <c r="B2564" t="s">
        <v>3835</v>
      </c>
      <c r="C2564" t="s">
        <v>3836</v>
      </c>
      <c r="D2564">
        <v>27701001</v>
      </c>
      <c r="E2564">
        <v>1030204436239</v>
      </c>
      <c r="F2564" t="s">
        <v>8214</v>
      </c>
      <c r="G2564">
        <v>0</v>
      </c>
      <c r="H2564" t="s">
        <v>12851</v>
      </c>
      <c r="I2564" t="s">
        <v>10123</v>
      </c>
      <c r="J2564" t="s">
        <v>12852</v>
      </c>
      <c r="K2564" t="s">
        <v>8313</v>
      </c>
      <c r="L2564" t="s">
        <v>8315</v>
      </c>
      <c r="M2564" t="s">
        <v>3837</v>
      </c>
      <c r="N2564" t="s">
        <v>414</v>
      </c>
    </row>
    <row r="2565" spans="1:14" x14ac:dyDescent="0.25">
      <c r="A2565">
        <v>277044142</v>
      </c>
      <c r="B2565" t="s">
        <v>4846</v>
      </c>
      <c r="C2565" t="s">
        <v>4847</v>
      </c>
      <c r="D2565">
        <v>27701001</v>
      </c>
      <c r="E2565">
        <v>1030204441332</v>
      </c>
      <c r="F2565" t="s">
        <v>8214</v>
      </c>
      <c r="G2565">
        <v>0</v>
      </c>
      <c r="H2565" t="s">
        <v>12853</v>
      </c>
      <c r="I2565" t="s">
        <v>8324</v>
      </c>
      <c r="J2565" t="s">
        <v>12854</v>
      </c>
      <c r="K2565" t="s">
        <v>8313</v>
      </c>
      <c r="L2565" t="s">
        <v>8315</v>
      </c>
      <c r="M2565" t="s">
        <v>4848</v>
      </c>
      <c r="N2565" t="s">
        <v>414</v>
      </c>
    </row>
    <row r="2566" spans="1:14" x14ac:dyDescent="0.25">
      <c r="A2566">
        <v>277044150</v>
      </c>
      <c r="B2566" t="s">
        <v>4016</v>
      </c>
      <c r="C2566" t="s">
        <v>4017</v>
      </c>
      <c r="D2566">
        <v>27701001</v>
      </c>
      <c r="E2566">
        <v>1020203092150</v>
      </c>
      <c r="F2566" t="s">
        <v>8214</v>
      </c>
      <c r="G2566">
        <v>0</v>
      </c>
      <c r="H2566" t="s">
        <v>12855</v>
      </c>
      <c r="I2566" t="s">
        <v>9229</v>
      </c>
      <c r="J2566" t="s">
        <v>9363</v>
      </c>
      <c r="K2566" t="s">
        <v>8313</v>
      </c>
      <c r="L2566" t="s">
        <v>8315</v>
      </c>
      <c r="M2566" t="s">
        <v>4018</v>
      </c>
      <c r="N2566" t="s">
        <v>1825</v>
      </c>
    </row>
    <row r="2567" spans="1:14" x14ac:dyDescent="0.25">
      <c r="A2567">
        <v>277044230</v>
      </c>
      <c r="B2567" t="s">
        <v>4840</v>
      </c>
      <c r="C2567" t="s">
        <v>4841</v>
      </c>
      <c r="D2567">
        <v>27701001</v>
      </c>
      <c r="E2567">
        <v>1020203092843</v>
      </c>
      <c r="F2567" t="s">
        <v>8214</v>
      </c>
      <c r="G2567">
        <v>0</v>
      </c>
      <c r="H2567" t="s">
        <v>12856</v>
      </c>
      <c r="I2567" t="s">
        <v>11338</v>
      </c>
      <c r="J2567" t="s">
        <v>12857</v>
      </c>
      <c r="K2567" t="s">
        <v>11338</v>
      </c>
      <c r="L2567" t="s">
        <v>8416</v>
      </c>
      <c r="M2567" t="s">
        <v>4842</v>
      </c>
      <c r="N2567" t="s">
        <v>921</v>
      </c>
    </row>
    <row r="2568" spans="1:14" x14ac:dyDescent="0.25">
      <c r="A2568">
        <v>277044287</v>
      </c>
      <c r="B2568" t="s">
        <v>4250</v>
      </c>
      <c r="C2568" t="s">
        <v>4251</v>
      </c>
      <c r="D2568">
        <v>27701001</v>
      </c>
      <c r="E2568">
        <v>1030204438296</v>
      </c>
      <c r="F2568" t="s">
        <v>8214</v>
      </c>
      <c r="G2568">
        <v>0</v>
      </c>
      <c r="H2568" t="s">
        <v>12858</v>
      </c>
      <c r="I2568" t="s">
        <v>10825</v>
      </c>
      <c r="J2568" t="s">
        <v>9623</v>
      </c>
      <c r="K2568" t="s">
        <v>8313</v>
      </c>
      <c r="L2568" t="s">
        <v>8315</v>
      </c>
      <c r="M2568" t="s">
        <v>4252</v>
      </c>
      <c r="N2568" t="s">
        <v>321</v>
      </c>
    </row>
    <row r="2569" spans="1:14" x14ac:dyDescent="0.25">
      <c r="A2569">
        <v>277044664</v>
      </c>
      <c r="B2569" t="s">
        <v>4122</v>
      </c>
      <c r="C2569" t="s">
        <v>4123</v>
      </c>
      <c r="D2569">
        <v>27701001</v>
      </c>
      <c r="E2569">
        <v>1030204435788</v>
      </c>
      <c r="F2569" t="s">
        <v>8214</v>
      </c>
      <c r="G2569">
        <v>0</v>
      </c>
      <c r="H2569" t="s">
        <v>12859</v>
      </c>
      <c r="I2569" t="s">
        <v>12230</v>
      </c>
      <c r="J2569" t="s">
        <v>12860</v>
      </c>
      <c r="K2569" t="s">
        <v>8313</v>
      </c>
      <c r="L2569" t="s">
        <v>8315</v>
      </c>
      <c r="M2569" t="s">
        <v>4124</v>
      </c>
      <c r="N2569" t="s">
        <v>321</v>
      </c>
    </row>
    <row r="2570" spans="1:14" x14ac:dyDescent="0.25">
      <c r="A2570">
        <v>277044978</v>
      </c>
      <c r="B2570" t="s">
        <v>4765</v>
      </c>
      <c r="C2570" t="s">
        <v>4766</v>
      </c>
      <c r="D2570">
        <v>27701001</v>
      </c>
      <c r="E2570">
        <v>1020203091765</v>
      </c>
      <c r="F2570" t="s">
        <v>8214</v>
      </c>
      <c r="G2570">
        <v>0</v>
      </c>
      <c r="H2570" t="s">
        <v>12861</v>
      </c>
      <c r="I2570" t="s">
        <v>9642</v>
      </c>
      <c r="J2570" t="s">
        <v>12565</v>
      </c>
      <c r="K2570" t="s">
        <v>8313</v>
      </c>
      <c r="L2570" t="s">
        <v>8315</v>
      </c>
      <c r="M2570" t="s">
        <v>4767</v>
      </c>
      <c r="N2570" t="s">
        <v>321</v>
      </c>
    </row>
    <row r="2571" spans="1:14" x14ac:dyDescent="0.25">
      <c r="A2571">
        <v>277045114</v>
      </c>
      <c r="B2571" t="s">
        <v>4009</v>
      </c>
      <c r="C2571" t="s">
        <v>4010</v>
      </c>
      <c r="D2571">
        <v>27701001</v>
      </c>
      <c r="E2571">
        <v>1030204441981</v>
      </c>
      <c r="F2571" t="s">
        <v>8214</v>
      </c>
      <c r="G2571">
        <v>0</v>
      </c>
      <c r="H2571" t="s">
        <v>12862</v>
      </c>
      <c r="I2571" t="s">
        <v>12863</v>
      </c>
      <c r="J2571" t="s">
        <v>12864</v>
      </c>
      <c r="K2571" t="s">
        <v>8313</v>
      </c>
      <c r="L2571" t="s">
        <v>8315</v>
      </c>
      <c r="M2571" t="s">
        <v>4011</v>
      </c>
      <c r="N2571" t="s">
        <v>321</v>
      </c>
    </row>
    <row r="2572" spans="1:14" x14ac:dyDescent="0.25">
      <c r="A2572">
        <v>277045153</v>
      </c>
      <c r="B2572" t="s">
        <v>12865</v>
      </c>
      <c r="C2572" t="s">
        <v>12866</v>
      </c>
      <c r="D2572">
        <v>27701001</v>
      </c>
      <c r="E2572">
        <v>1020203092711</v>
      </c>
      <c r="F2572" t="s">
        <v>8214</v>
      </c>
      <c r="G2572">
        <v>0</v>
      </c>
      <c r="H2572" t="s">
        <v>12867</v>
      </c>
      <c r="I2572" t="s">
        <v>9008</v>
      </c>
      <c r="J2572" t="s">
        <v>12314</v>
      </c>
      <c r="K2572" t="s">
        <v>8313</v>
      </c>
      <c r="L2572" t="s">
        <v>8315</v>
      </c>
      <c r="M2572" t="s">
        <v>4735</v>
      </c>
      <c r="N2572" t="s">
        <v>321</v>
      </c>
    </row>
    <row r="2573" spans="1:14" x14ac:dyDescent="0.25">
      <c r="A2573">
        <v>277045354</v>
      </c>
      <c r="B2573" t="s">
        <v>4244</v>
      </c>
      <c r="C2573" t="s">
        <v>4245</v>
      </c>
      <c r="D2573">
        <v>27701001</v>
      </c>
      <c r="E2573">
        <v>1030204435645</v>
      </c>
      <c r="F2573" t="s">
        <v>8214</v>
      </c>
      <c r="G2573">
        <v>0</v>
      </c>
      <c r="H2573" t="s">
        <v>12868</v>
      </c>
      <c r="I2573" t="s">
        <v>8384</v>
      </c>
      <c r="J2573" t="s">
        <v>9530</v>
      </c>
      <c r="K2573" t="s">
        <v>8313</v>
      </c>
      <c r="L2573" t="s">
        <v>8315</v>
      </c>
      <c r="M2573" t="s">
        <v>4246</v>
      </c>
      <c r="N2573" t="s">
        <v>414</v>
      </c>
    </row>
    <row r="2574" spans="1:14" x14ac:dyDescent="0.25">
      <c r="A2574">
        <v>277045499</v>
      </c>
      <c r="B2574" t="s">
        <v>3889</v>
      </c>
      <c r="C2574" t="s">
        <v>3890</v>
      </c>
      <c r="D2574">
        <v>27701001</v>
      </c>
      <c r="E2574">
        <v>1020203091370</v>
      </c>
      <c r="F2574" t="s">
        <v>8214</v>
      </c>
      <c r="G2574">
        <v>0</v>
      </c>
      <c r="H2574" t="s">
        <v>12773</v>
      </c>
      <c r="I2574" t="s">
        <v>12869</v>
      </c>
      <c r="J2574" t="s">
        <v>12870</v>
      </c>
      <c r="K2574" t="s">
        <v>8313</v>
      </c>
      <c r="L2574" t="s">
        <v>8315</v>
      </c>
      <c r="M2574" t="s">
        <v>3891</v>
      </c>
      <c r="N2574" t="s">
        <v>321</v>
      </c>
    </row>
    <row r="2575" spans="1:14" x14ac:dyDescent="0.25">
      <c r="A2575">
        <v>277045509</v>
      </c>
      <c r="B2575" t="s">
        <v>4299</v>
      </c>
      <c r="C2575" t="s">
        <v>4300</v>
      </c>
      <c r="D2575">
        <v>27701001</v>
      </c>
      <c r="E2575">
        <v>1030204439407</v>
      </c>
      <c r="F2575" t="s">
        <v>8214</v>
      </c>
      <c r="G2575">
        <v>0</v>
      </c>
      <c r="H2575" t="s">
        <v>12871</v>
      </c>
      <c r="I2575" t="s">
        <v>12048</v>
      </c>
      <c r="J2575" t="s">
        <v>9530</v>
      </c>
      <c r="K2575" t="s">
        <v>8313</v>
      </c>
      <c r="L2575" t="s">
        <v>8315</v>
      </c>
      <c r="M2575" t="s">
        <v>4301</v>
      </c>
      <c r="N2575" t="s">
        <v>321</v>
      </c>
    </row>
    <row r="2576" spans="1:14" x14ac:dyDescent="0.25">
      <c r="A2576">
        <v>277045876</v>
      </c>
      <c r="B2576" t="s">
        <v>3901</v>
      </c>
      <c r="C2576" t="s">
        <v>3902</v>
      </c>
      <c r="D2576">
        <v>27701001</v>
      </c>
      <c r="E2576">
        <v>1030204435029</v>
      </c>
      <c r="F2576" t="s">
        <v>8214</v>
      </c>
      <c r="G2576">
        <v>0</v>
      </c>
      <c r="H2576" t="s">
        <v>12872</v>
      </c>
      <c r="I2576" t="s">
        <v>10674</v>
      </c>
      <c r="J2576" t="s">
        <v>12873</v>
      </c>
      <c r="K2576" t="s">
        <v>8313</v>
      </c>
      <c r="L2576" t="s">
        <v>8315</v>
      </c>
      <c r="M2576" t="s">
        <v>3903</v>
      </c>
      <c r="N2576" t="s">
        <v>321</v>
      </c>
    </row>
    <row r="2577" spans="1:14" x14ac:dyDescent="0.25">
      <c r="A2577">
        <v>277047016</v>
      </c>
      <c r="B2577" t="s">
        <v>4061</v>
      </c>
      <c r="C2577" t="s">
        <v>4062</v>
      </c>
      <c r="D2577">
        <v>27701001</v>
      </c>
      <c r="E2577">
        <v>1030204437944</v>
      </c>
      <c r="F2577" t="s">
        <v>8214</v>
      </c>
      <c r="G2577">
        <v>0</v>
      </c>
      <c r="H2577" t="s">
        <v>12874</v>
      </c>
      <c r="I2577" t="s">
        <v>10370</v>
      </c>
      <c r="J2577" t="s">
        <v>9588</v>
      </c>
      <c r="K2577" t="s">
        <v>8313</v>
      </c>
      <c r="L2577" t="s">
        <v>8315</v>
      </c>
      <c r="M2577" t="s">
        <v>4063</v>
      </c>
      <c r="N2577" t="s">
        <v>321</v>
      </c>
    </row>
    <row r="2578" spans="1:14" x14ac:dyDescent="0.25">
      <c r="A2578">
        <v>277047400</v>
      </c>
      <c r="B2578" t="s">
        <v>4455</v>
      </c>
      <c r="C2578" t="s">
        <v>4456</v>
      </c>
      <c r="D2578">
        <v>27701001</v>
      </c>
      <c r="E2578">
        <v>1030204441519</v>
      </c>
      <c r="F2578" t="s">
        <v>8214</v>
      </c>
      <c r="G2578">
        <v>0</v>
      </c>
      <c r="H2578" t="s">
        <v>12875</v>
      </c>
      <c r="I2578" t="s">
        <v>12876</v>
      </c>
      <c r="J2578" t="s">
        <v>9084</v>
      </c>
      <c r="K2578" t="s">
        <v>8313</v>
      </c>
      <c r="L2578" t="s">
        <v>8315</v>
      </c>
      <c r="M2578" t="s">
        <v>4457</v>
      </c>
      <c r="N2578" t="s">
        <v>321</v>
      </c>
    </row>
    <row r="2579" spans="1:14" x14ac:dyDescent="0.25">
      <c r="A2579">
        <v>277047841</v>
      </c>
      <c r="B2579" t="s">
        <v>3997</v>
      </c>
      <c r="C2579" t="s">
        <v>3998</v>
      </c>
      <c r="D2579">
        <v>27701001</v>
      </c>
      <c r="E2579">
        <v>1030204437174</v>
      </c>
      <c r="F2579" t="s">
        <v>8214</v>
      </c>
      <c r="G2579">
        <v>0</v>
      </c>
      <c r="H2579" t="s">
        <v>12877</v>
      </c>
      <c r="I2579" t="s">
        <v>10661</v>
      </c>
      <c r="J2579" t="s">
        <v>9801</v>
      </c>
      <c r="K2579" t="s">
        <v>8313</v>
      </c>
      <c r="L2579" t="s">
        <v>8315</v>
      </c>
      <c r="M2579" t="s">
        <v>3999</v>
      </c>
      <c r="N2579" t="s">
        <v>414</v>
      </c>
    </row>
    <row r="2580" spans="1:14" x14ac:dyDescent="0.25">
      <c r="A2580">
        <v>277048443</v>
      </c>
      <c r="B2580" t="s">
        <v>3883</v>
      </c>
      <c r="C2580" t="s">
        <v>3884</v>
      </c>
      <c r="D2580">
        <v>27701001</v>
      </c>
      <c r="E2580">
        <v>1020203093899</v>
      </c>
      <c r="F2580" t="s">
        <v>8214</v>
      </c>
      <c r="G2580">
        <v>0</v>
      </c>
      <c r="H2580" t="s">
        <v>12878</v>
      </c>
      <c r="I2580" t="s">
        <v>8488</v>
      </c>
      <c r="J2580" t="s">
        <v>12471</v>
      </c>
      <c r="K2580" t="s">
        <v>8313</v>
      </c>
      <c r="L2580" t="s">
        <v>8315</v>
      </c>
      <c r="M2580" t="s">
        <v>3885</v>
      </c>
      <c r="N2580" t="s">
        <v>321</v>
      </c>
    </row>
    <row r="2581" spans="1:14" x14ac:dyDescent="0.25">
      <c r="A2581">
        <v>277048669</v>
      </c>
      <c r="B2581" t="s">
        <v>4006</v>
      </c>
      <c r="C2581" t="s">
        <v>4007</v>
      </c>
      <c r="D2581">
        <v>27701001</v>
      </c>
      <c r="E2581">
        <v>1020203079456</v>
      </c>
      <c r="F2581" t="s">
        <v>8214</v>
      </c>
      <c r="G2581">
        <v>0</v>
      </c>
      <c r="H2581" t="s">
        <v>12879</v>
      </c>
      <c r="I2581" t="s">
        <v>11648</v>
      </c>
      <c r="J2581" t="s">
        <v>9742</v>
      </c>
      <c r="K2581" t="s">
        <v>8313</v>
      </c>
      <c r="L2581" t="s">
        <v>8315</v>
      </c>
      <c r="M2581" t="s">
        <v>4008</v>
      </c>
      <c r="N2581" t="s">
        <v>321</v>
      </c>
    </row>
    <row r="2582" spans="1:14" x14ac:dyDescent="0.25">
      <c r="A2582">
        <v>277053210</v>
      </c>
      <c r="B2582" t="s">
        <v>4194</v>
      </c>
      <c r="C2582" t="s">
        <v>4195</v>
      </c>
      <c r="D2582">
        <v>27701001</v>
      </c>
      <c r="E2582">
        <v>1030204436228</v>
      </c>
      <c r="F2582" t="s">
        <v>8214</v>
      </c>
      <c r="G2582">
        <v>0</v>
      </c>
      <c r="H2582" t="s">
        <v>12880</v>
      </c>
      <c r="I2582" t="s">
        <v>8384</v>
      </c>
      <c r="J2582" t="s">
        <v>9114</v>
      </c>
      <c r="K2582" t="s">
        <v>8313</v>
      </c>
      <c r="L2582" t="s">
        <v>8315</v>
      </c>
      <c r="M2582" t="s">
        <v>4196</v>
      </c>
      <c r="N2582" t="s">
        <v>549</v>
      </c>
    </row>
    <row r="2583" spans="1:14" x14ac:dyDescent="0.25">
      <c r="A2583">
        <v>277053450</v>
      </c>
      <c r="B2583" t="s">
        <v>4682</v>
      </c>
      <c r="C2583" t="s">
        <v>4683</v>
      </c>
      <c r="D2583">
        <v>27701001</v>
      </c>
      <c r="E2583">
        <v>1030204435205</v>
      </c>
      <c r="F2583" t="s">
        <v>8214</v>
      </c>
      <c r="G2583">
        <v>0</v>
      </c>
      <c r="H2583" t="s">
        <v>12881</v>
      </c>
      <c r="I2583" t="s">
        <v>9229</v>
      </c>
      <c r="J2583" t="s">
        <v>12314</v>
      </c>
      <c r="K2583" t="s">
        <v>8313</v>
      </c>
      <c r="L2583" t="s">
        <v>8315</v>
      </c>
      <c r="M2583" t="s">
        <v>4684</v>
      </c>
      <c r="N2583" t="s">
        <v>657</v>
      </c>
    </row>
    <row r="2584" spans="1:14" x14ac:dyDescent="0.25">
      <c r="A2584">
        <v>277054327</v>
      </c>
      <c r="B2584" t="s">
        <v>4600</v>
      </c>
      <c r="C2584" t="s">
        <v>4601</v>
      </c>
      <c r="D2584">
        <v>27701001</v>
      </c>
      <c r="E2584">
        <v>1020203092909</v>
      </c>
      <c r="F2584" t="s">
        <v>8214</v>
      </c>
      <c r="G2584">
        <v>0</v>
      </c>
      <c r="H2584" t="s">
        <v>12882</v>
      </c>
      <c r="I2584" t="s">
        <v>12015</v>
      </c>
      <c r="J2584" t="s">
        <v>8637</v>
      </c>
      <c r="K2584" t="s">
        <v>8313</v>
      </c>
      <c r="L2584" t="s">
        <v>8315</v>
      </c>
      <c r="M2584" t="s">
        <v>4602</v>
      </c>
      <c r="N2584" t="s">
        <v>414</v>
      </c>
    </row>
    <row r="2585" spans="1:14" x14ac:dyDescent="0.25">
      <c r="A2585">
        <v>277056010</v>
      </c>
      <c r="B2585" t="s">
        <v>4247</v>
      </c>
      <c r="C2585" t="s">
        <v>4248</v>
      </c>
      <c r="D2585">
        <v>27701001</v>
      </c>
      <c r="E2585">
        <v>1020203091534</v>
      </c>
      <c r="F2585" t="s">
        <v>8214</v>
      </c>
      <c r="G2585">
        <v>0</v>
      </c>
      <c r="H2585" t="s">
        <v>12883</v>
      </c>
      <c r="I2585" t="s">
        <v>8403</v>
      </c>
      <c r="J2585" t="s">
        <v>8593</v>
      </c>
      <c r="K2585" t="s">
        <v>8313</v>
      </c>
      <c r="L2585" t="s">
        <v>8315</v>
      </c>
      <c r="M2585" t="s">
        <v>4249</v>
      </c>
      <c r="N2585" t="s">
        <v>414</v>
      </c>
    </row>
    <row r="2586" spans="1:14" x14ac:dyDescent="0.25">
      <c r="A2586">
        <v>277059075</v>
      </c>
      <c r="B2586" t="s">
        <v>8132</v>
      </c>
      <c r="C2586" t="s">
        <v>8133</v>
      </c>
      <c r="D2586">
        <v>27701001</v>
      </c>
      <c r="E2586">
        <v>1030204448328</v>
      </c>
      <c r="F2586" t="s">
        <v>8214</v>
      </c>
      <c r="G2586">
        <v>2</v>
      </c>
      <c r="H2586" t="s">
        <v>12884</v>
      </c>
      <c r="I2586" t="s">
        <v>8310</v>
      </c>
      <c r="J2586" t="s">
        <v>12153</v>
      </c>
      <c r="K2586" t="s">
        <v>8313</v>
      </c>
      <c r="L2586" t="s">
        <v>8315</v>
      </c>
      <c r="M2586" t="s">
        <v>8134</v>
      </c>
      <c r="N2586" t="s">
        <v>321</v>
      </c>
    </row>
    <row r="2587" spans="1:14" x14ac:dyDescent="0.25">
      <c r="A2587">
        <v>277061677</v>
      </c>
      <c r="B2587" t="s">
        <v>4104</v>
      </c>
      <c r="C2587" t="s">
        <v>4105</v>
      </c>
      <c r="D2587">
        <v>27701001</v>
      </c>
      <c r="E2587">
        <v>1040204432795</v>
      </c>
      <c r="F2587" t="s">
        <v>8214</v>
      </c>
      <c r="G2587">
        <v>0</v>
      </c>
      <c r="H2587" t="s">
        <v>12885</v>
      </c>
      <c r="I2587" t="s">
        <v>9280</v>
      </c>
      <c r="J2587" t="s">
        <v>12886</v>
      </c>
      <c r="K2587" t="s">
        <v>8313</v>
      </c>
      <c r="L2587" t="s">
        <v>8315</v>
      </c>
      <c r="M2587" t="s">
        <v>4106</v>
      </c>
      <c r="N2587" t="s">
        <v>414</v>
      </c>
    </row>
    <row r="2588" spans="1:14" x14ac:dyDescent="0.25">
      <c r="A2588">
        <v>277064660</v>
      </c>
      <c r="B2588" t="s">
        <v>3928</v>
      </c>
      <c r="C2588" t="s">
        <v>3929</v>
      </c>
      <c r="D2588">
        <v>27701001</v>
      </c>
      <c r="E2588">
        <v>1040204444587</v>
      </c>
      <c r="F2588" t="s">
        <v>8214</v>
      </c>
      <c r="G2588">
        <v>0</v>
      </c>
      <c r="H2588" t="s">
        <v>12887</v>
      </c>
      <c r="I2588" t="s">
        <v>12015</v>
      </c>
      <c r="J2588" t="s">
        <v>12888</v>
      </c>
      <c r="K2588" t="s">
        <v>8313</v>
      </c>
      <c r="L2588" t="s">
        <v>8315</v>
      </c>
      <c r="M2588" t="s">
        <v>3930</v>
      </c>
      <c r="N2588" t="s">
        <v>321</v>
      </c>
    </row>
    <row r="2589" spans="1:14" x14ac:dyDescent="0.25">
      <c r="A2589">
        <v>277065030</v>
      </c>
      <c r="B2589" t="s">
        <v>4058</v>
      </c>
      <c r="C2589" t="s">
        <v>4059</v>
      </c>
      <c r="D2589">
        <v>27701001</v>
      </c>
      <c r="E2589">
        <v>1040204446193</v>
      </c>
      <c r="F2589" t="s">
        <v>8214</v>
      </c>
      <c r="G2589">
        <v>0</v>
      </c>
      <c r="H2589" t="s">
        <v>12889</v>
      </c>
      <c r="I2589" t="s">
        <v>9681</v>
      </c>
      <c r="J2589" t="s">
        <v>12890</v>
      </c>
      <c r="K2589" t="s">
        <v>8313</v>
      </c>
      <c r="L2589" t="s">
        <v>8315</v>
      </c>
      <c r="M2589" t="s">
        <v>4060</v>
      </c>
      <c r="N2589" t="s">
        <v>325</v>
      </c>
    </row>
    <row r="2590" spans="1:14" x14ac:dyDescent="0.25">
      <c r="A2590">
        <v>277072446</v>
      </c>
      <c r="B2590" t="s">
        <v>4762</v>
      </c>
      <c r="C2590" t="s">
        <v>4763</v>
      </c>
      <c r="D2590">
        <v>27701001</v>
      </c>
      <c r="E2590">
        <v>1050204510399</v>
      </c>
      <c r="F2590" t="s">
        <v>8214</v>
      </c>
      <c r="G2590">
        <v>0</v>
      </c>
      <c r="H2590" t="s">
        <v>12891</v>
      </c>
      <c r="I2590" t="s">
        <v>12892</v>
      </c>
      <c r="J2590" t="s">
        <v>12389</v>
      </c>
      <c r="K2590" t="s">
        <v>8313</v>
      </c>
      <c r="L2590" t="s">
        <v>8315</v>
      </c>
      <c r="M2590" t="s">
        <v>4764</v>
      </c>
      <c r="N2590" t="s">
        <v>321</v>
      </c>
    </row>
    <row r="2591" spans="1:14" x14ac:dyDescent="0.25">
      <c r="A2591">
        <v>277077476</v>
      </c>
      <c r="B2591" t="s">
        <v>4676</v>
      </c>
      <c r="C2591" t="s">
        <v>4677</v>
      </c>
      <c r="D2591">
        <v>27701001</v>
      </c>
      <c r="E2591">
        <v>1060277052263</v>
      </c>
      <c r="F2591" t="s">
        <v>8214</v>
      </c>
      <c r="G2591">
        <v>0</v>
      </c>
      <c r="H2591" t="s">
        <v>12893</v>
      </c>
      <c r="I2591" t="s">
        <v>10999</v>
      </c>
      <c r="J2591" t="s">
        <v>12894</v>
      </c>
      <c r="K2591" t="s">
        <v>8313</v>
      </c>
      <c r="L2591" t="s">
        <v>8315</v>
      </c>
      <c r="M2591" t="s">
        <v>4678</v>
      </c>
      <c r="N2591" t="s">
        <v>549</v>
      </c>
    </row>
    <row r="2592" spans="1:14" x14ac:dyDescent="0.25">
      <c r="A2592">
        <v>277087259</v>
      </c>
      <c r="B2592" t="s">
        <v>4256</v>
      </c>
      <c r="C2592" t="s">
        <v>4257</v>
      </c>
      <c r="D2592">
        <v>27701001</v>
      </c>
      <c r="E2592">
        <v>1070277007173</v>
      </c>
      <c r="F2592" t="s">
        <v>8214</v>
      </c>
      <c r="G2592">
        <v>0</v>
      </c>
      <c r="H2592" t="s">
        <v>12895</v>
      </c>
      <c r="I2592" t="s">
        <v>10746</v>
      </c>
      <c r="J2592" t="s">
        <v>12896</v>
      </c>
      <c r="K2592" t="s">
        <v>8313</v>
      </c>
      <c r="L2592" t="s">
        <v>8315</v>
      </c>
      <c r="M2592" t="s">
        <v>4258</v>
      </c>
      <c r="N2592" t="s">
        <v>321</v>
      </c>
    </row>
    <row r="2593" spans="1:14" x14ac:dyDescent="0.25">
      <c r="A2593">
        <v>277095500</v>
      </c>
      <c r="B2593" t="s">
        <v>4843</v>
      </c>
      <c r="C2593" t="s">
        <v>4844</v>
      </c>
      <c r="D2593">
        <v>27701001</v>
      </c>
      <c r="E2593">
        <v>1080277006589</v>
      </c>
      <c r="F2593" t="s">
        <v>8214</v>
      </c>
      <c r="G2593">
        <v>0</v>
      </c>
      <c r="H2593" t="s">
        <v>12897</v>
      </c>
      <c r="I2593" t="s">
        <v>8701</v>
      </c>
      <c r="J2593" t="s">
        <v>12898</v>
      </c>
      <c r="K2593" t="s">
        <v>8313</v>
      </c>
      <c r="L2593" t="s">
        <v>8315</v>
      </c>
      <c r="M2593" t="s">
        <v>4845</v>
      </c>
      <c r="N2593" t="s">
        <v>414</v>
      </c>
    </row>
    <row r="2594" spans="1:14" x14ac:dyDescent="0.25">
      <c r="A2594">
        <v>277097465</v>
      </c>
      <c r="B2594" t="s">
        <v>4191</v>
      </c>
      <c r="C2594" t="s">
        <v>4192</v>
      </c>
      <c r="D2594">
        <v>27701001</v>
      </c>
      <c r="E2594">
        <v>1080277008602</v>
      </c>
      <c r="F2594" t="s">
        <v>8214</v>
      </c>
      <c r="G2594">
        <v>0</v>
      </c>
      <c r="H2594" t="s">
        <v>12899</v>
      </c>
      <c r="I2594" t="s">
        <v>9229</v>
      </c>
      <c r="J2594" t="s">
        <v>12900</v>
      </c>
      <c r="K2594" t="s">
        <v>8313</v>
      </c>
      <c r="L2594" t="s">
        <v>8315</v>
      </c>
      <c r="M2594" t="s">
        <v>4193</v>
      </c>
      <c r="N2594" t="s">
        <v>1825</v>
      </c>
    </row>
    <row r="2595" spans="1:14" x14ac:dyDescent="0.25">
      <c r="A2595">
        <v>277104634</v>
      </c>
      <c r="B2595" t="s">
        <v>4534</v>
      </c>
      <c r="C2595" t="s">
        <v>4535</v>
      </c>
      <c r="D2595">
        <v>27701001</v>
      </c>
      <c r="E2595">
        <v>1090280016958</v>
      </c>
      <c r="F2595" t="s">
        <v>8214</v>
      </c>
      <c r="G2595">
        <v>0</v>
      </c>
      <c r="H2595" t="s">
        <v>12901</v>
      </c>
      <c r="I2595" t="s">
        <v>8528</v>
      </c>
      <c r="J2595" t="s">
        <v>12902</v>
      </c>
      <c r="K2595" t="s">
        <v>8313</v>
      </c>
      <c r="L2595" t="s">
        <v>8315</v>
      </c>
      <c r="M2595" t="s">
        <v>4536</v>
      </c>
      <c r="N2595" t="s">
        <v>549</v>
      </c>
    </row>
    <row r="2596" spans="1:14" x14ac:dyDescent="0.25">
      <c r="A2596">
        <v>277107353</v>
      </c>
      <c r="B2596" t="s">
        <v>4739</v>
      </c>
      <c r="C2596" t="s">
        <v>4740</v>
      </c>
      <c r="D2596">
        <v>27701001</v>
      </c>
      <c r="E2596">
        <v>1090280036912</v>
      </c>
      <c r="F2596" t="s">
        <v>8214</v>
      </c>
      <c r="G2596">
        <v>0</v>
      </c>
      <c r="H2596" t="s">
        <v>12903</v>
      </c>
      <c r="I2596" t="s">
        <v>8384</v>
      </c>
      <c r="J2596" t="s">
        <v>12402</v>
      </c>
      <c r="K2596" t="s">
        <v>8313</v>
      </c>
      <c r="L2596" t="s">
        <v>8315</v>
      </c>
      <c r="M2596" t="s">
        <v>4741</v>
      </c>
      <c r="N2596" t="s">
        <v>414</v>
      </c>
    </row>
    <row r="2597" spans="1:14" x14ac:dyDescent="0.25">
      <c r="A2597">
        <v>277137830</v>
      </c>
      <c r="B2597" t="s">
        <v>4458</v>
      </c>
      <c r="C2597" t="s">
        <v>4459</v>
      </c>
      <c r="D2597">
        <v>27701001</v>
      </c>
      <c r="E2597">
        <v>1140280046279</v>
      </c>
      <c r="F2597" t="s">
        <v>8214</v>
      </c>
      <c r="G2597">
        <v>0</v>
      </c>
      <c r="H2597" t="s">
        <v>12904</v>
      </c>
      <c r="I2597" t="s">
        <v>8667</v>
      </c>
      <c r="J2597" t="s">
        <v>12905</v>
      </c>
      <c r="K2597" t="s">
        <v>8313</v>
      </c>
      <c r="L2597" t="s">
        <v>8315</v>
      </c>
      <c r="M2597" t="s">
        <v>4460</v>
      </c>
      <c r="N2597" t="s">
        <v>414</v>
      </c>
    </row>
    <row r="2598" spans="1:14" x14ac:dyDescent="0.25">
      <c r="A2598">
        <v>277912381</v>
      </c>
      <c r="B2598" t="s">
        <v>6022</v>
      </c>
      <c r="C2598" t="s">
        <v>6023</v>
      </c>
      <c r="D2598">
        <v>25701001</v>
      </c>
      <c r="E2598">
        <v>1160280081136</v>
      </c>
      <c r="F2598" t="s">
        <v>8214</v>
      </c>
      <c r="G2598">
        <v>0</v>
      </c>
      <c r="H2598" t="s">
        <v>12906</v>
      </c>
      <c r="I2598" t="s">
        <v>8442</v>
      </c>
      <c r="J2598" t="s">
        <v>12907</v>
      </c>
      <c r="K2598" t="s">
        <v>8313</v>
      </c>
      <c r="L2598" t="s">
        <v>8315</v>
      </c>
      <c r="M2598" t="s">
        <v>6024</v>
      </c>
      <c r="N2598" t="s">
        <v>414</v>
      </c>
    </row>
    <row r="2599" spans="1:14" x14ac:dyDescent="0.25">
      <c r="A2599">
        <v>277949293</v>
      </c>
      <c r="B2599" t="s">
        <v>4444</v>
      </c>
      <c r="C2599" t="s">
        <v>4445</v>
      </c>
      <c r="D2599">
        <v>27701001</v>
      </c>
      <c r="E2599">
        <v>1200200028489</v>
      </c>
      <c r="F2599" t="s">
        <v>8214</v>
      </c>
      <c r="G2599">
        <v>0</v>
      </c>
      <c r="H2599" t="s">
        <v>12908</v>
      </c>
      <c r="I2599" t="s">
        <v>8409</v>
      </c>
      <c r="J2599" t="s">
        <v>12909</v>
      </c>
      <c r="K2599" t="s">
        <v>8313</v>
      </c>
      <c r="L2599" t="s">
        <v>8315</v>
      </c>
      <c r="M2599" t="s">
        <v>4446</v>
      </c>
      <c r="N2599" t="s">
        <v>321</v>
      </c>
    </row>
    <row r="2600" spans="1:14" x14ac:dyDescent="0.25">
      <c r="A2600">
        <v>278008193</v>
      </c>
      <c r="B2600" t="s">
        <v>8111</v>
      </c>
      <c r="C2600" t="s">
        <v>8112</v>
      </c>
      <c r="D2600">
        <v>27801001</v>
      </c>
      <c r="E2600">
        <v>1030204605375</v>
      </c>
      <c r="F2600" t="s">
        <v>8214</v>
      </c>
      <c r="G2600">
        <v>0</v>
      </c>
      <c r="H2600" t="s">
        <v>12910</v>
      </c>
      <c r="I2600" t="s">
        <v>9121</v>
      </c>
      <c r="J2600" t="s">
        <v>12911</v>
      </c>
      <c r="K2600" t="s">
        <v>8313</v>
      </c>
      <c r="L2600" t="s">
        <v>8315</v>
      </c>
      <c r="M2600" t="s">
        <v>8113</v>
      </c>
      <c r="N2600" t="s">
        <v>321</v>
      </c>
    </row>
    <row r="2601" spans="1:14" x14ac:dyDescent="0.25">
      <c r="A2601">
        <v>278008475</v>
      </c>
      <c r="B2601" t="s">
        <v>4411</v>
      </c>
      <c r="C2601" t="s">
        <v>4412</v>
      </c>
      <c r="D2601">
        <v>27801001</v>
      </c>
      <c r="E2601">
        <v>1030204611425</v>
      </c>
      <c r="F2601" t="s">
        <v>8214</v>
      </c>
      <c r="G2601">
        <v>0</v>
      </c>
      <c r="H2601" t="s">
        <v>12912</v>
      </c>
      <c r="I2601" t="s">
        <v>9229</v>
      </c>
      <c r="J2601" t="s">
        <v>12913</v>
      </c>
      <c r="K2601" t="s">
        <v>8313</v>
      </c>
      <c r="L2601" t="s">
        <v>8315</v>
      </c>
      <c r="M2601" t="s">
        <v>4413</v>
      </c>
      <c r="N2601" t="s">
        <v>414</v>
      </c>
    </row>
    <row r="2602" spans="1:14" x14ac:dyDescent="0.25">
      <c r="A2602">
        <v>278009158</v>
      </c>
      <c r="B2602" t="s">
        <v>8178</v>
      </c>
      <c r="C2602" t="s">
        <v>8179</v>
      </c>
      <c r="D2602">
        <v>27801001</v>
      </c>
      <c r="E2602">
        <v>1030204589469</v>
      </c>
      <c r="F2602" t="s">
        <v>8214</v>
      </c>
      <c r="G2602">
        <v>2</v>
      </c>
      <c r="H2602" t="s">
        <v>12914</v>
      </c>
      <c r="I2602" t="s">
        <v>9180</v>
      </c>
      <c r="J2602" t="s">
        <v>12915</v>
      </c>
      <c r="K2602" t="s">
        <v>8313</v>
      </c>
      <c r="L2602" t="s">
        <v>8315</v>
      </c>
      <c r="M2602" t="s">
        <v>8180</v>
      </c>
      <c r="N2602" t="s">
        <v>321</v>
      </c>
    </row>
    <row r="2603" spans="1:14" x14ac:dyDescent="0.25">
      <c r="A2603">
        <v>278020610</v>
      </c>
      <c r="B2603" t="s">
        <v>4474</v>
      </c>
      <c r="C2603" t="s">
        <v>4475</v>
      </c>
      <c r="D2603">
        <v>27801001</v>
      </c>
      <c r="E2603">
        <v>1030204612294</v>
      </c>
      <c r="F2603" t="s">
        <v>8214</v>
      </c>
      <c r="G2603">
        <v>0</v>
      </c>
      <c r="H2603" t="s">
        <v>12916</v>
      </c>
      <c r="I2603" t="s">
        <v>8621</v>
      </c>
      <c r="J2603" t="s">
        <v>12917</v>
      </c>
      <c r="K2603" t="s">
        <v>8313</v>
      </c>
      <c r="L2603" t="s">
        <v>8315</v>
      </c>
      <c r="M2603" t="s">
        <v>4476</v>
      </c>
      <c r="N2603" t="s">
        <v>321</v>
      </c>
    </row>
    <row r="2604" spans="1:14" x14ac:dyDescent="0.25">
      <c r="A2604">
        <v>278022215</v>
      </c>
      <c r="B2604" t="s">
        <v>4441</v>
      </c>
      <c r="C2604" t="s">
        <v>4442</v>
      </c>
      <c r="D2604">
        <v>27801001</v>
      </c>
      <c r="E2604">
        <v>1030204603857</v>
      </c>
      <c r="F2604" t="s">
        <v>8214</v>
      </c>
      <c r="G2604">
        <v>0</v>
      </c>
      <c r="H2604" t="s">
        <v>12918</v>
      </c>
      <c r="I2604" t="s">
        <v>8384</v>
      </c>
      <c r="J2604" t="s">
        <v>12913</v>
      </c>
      <c r="K2604" t="s">
        <v>8313</v>
      </c>
      <c r="L2604" t="s">
        <v>8315</v>
      </c>
      <c r="M2604" t="s">
        <v>4443</v>
      </c>
      <c r="N2604" t="s">
        <v>414</v>
      </c>
    </row>
    <row r="2605" spans="1:14" x14ac:dyDescent="0.25">
      <c r="A2605">
        <v>278023917</v>
      </c>
      <c r="B2605" t="s">
        <v>8129</v>
      </c>
      <c r="C2605" t="s">
        <v>8130</v>
      </c>
      <c r="D2605">
        <v>27801001</v>
      </c>
      <c r="E2605">
        <v>1030204594067</v>
      </c>
      <c r="F2605" t="s">
        <v>8214</v>
      </c>
      <c r="G2605">
        <v>0</v>
      </c>
      <c r="H2605" t="s">
        <v>12919</v>
      </c>
      <c r="I2605" t="s">
        <v>8939</v>
      </c>
      <c r="J2605" t="s">
        <v>12785</v>
      </c>
      <c r="K2605" t="s">
        <v>8313</v>
      </c>
      <c r="L2605" t="s">
        <v>8315</v>
      </c>
      <c r="M2605" t="s">
        <v>8131</v>
      </c>
      <c r="N2605" t="s">
        <v>321</v>
      </c>
    </row>
    <row r="2606" spans="1:14" x14ac:dyDescent="0.25">
      <c r="A2606">
        <v>278026403</v>
      </c>
      <c r="B2606" t="s">
        <v>8117</v>
      </c>
      <c r="C2606" t="s">
        <v>8118</v>
      </c>
      <c r="D2606">
        <v>27801001</v>
      </c>
      <c r="E2606">
        <v>1030204611271</v>
      </c>
      <c r="F2606" t="s">
        <v>8214</v>
      </c>
      <c r="G2606">
        <v>0</v>
      </c>
      <c r="H2606" t="s">
        <v>12920</v>
      </c>
      <c r="I2606" t="s">
        <v>12921</v>
      </c>
      <c r="J2606" t="s">
        <v>12922</v>
      </c>
      <c r="K2606" t="s">
        <v>12921</v>
      </c>
      <c r="L2606" t="s">
        <v>8416</v>
      </c>
      <c r="M2606" t="s">
        <v>8119</v>
      </c>
      <c r="N2606" t="s">
        <v>321</v>
      </c>
    </row>
    <row r="2607" spans="1:14" x14ac:dyDescent="0.25">
      <c r="A2607">
        <v>278027710</v>
      </c>
      <c r="B2607" t="s">
        <v>4621</v>
      </c>
      <c r="C2607" t="s">
        <v>4622</v>
      </c>
      <c r="D2607">
        <v>27801001</v>
      </c>
      <c r="E2607">
        <v>1030204609808</v>
      </c>
      <c r="F2607" t="s">
        <v>8214</v>
      </c>
      <c r="G2607">
        <v>0</v>
      </c>
      <c r="H2607" t="s">
        <v>12923</v>
      </c>
      <c r="I2607" t="s">
        <v>12320</v>
      </c>
      <c r="J2607" t="s">
        <v>12924</v>
      </c>
      <c r="K2607" t="s">
        <v>8313</v>
      </c>
      <c r="L2607" t="s">
        <v>8315</v>
      </c>
      <c r="M2607" t="s">
        <v>4623</v>
      </c>
      <c r="N2607" t="s">
        <v>921</v>
      </c>
    </row>
    <row r="2608" spans="1:14" x14ac:dyDescent="0.25">
      <c r="A2608">
        <v>278034450</v>
      </c>
      <c r="B2608" t="s">
        <v>4707</v>
      </c>
      <c r="C2608" t="s">
        <v>4708</v>
      </c>
      <c r="D2608">
        <v>27801001</v>
      </c>
      <c r="E2608">
        <v>1030204608158</v>
      </c>
      <c r="F2608" t="s">
        <v>8214</v>
      </c>
      <c r="G2608">
        <v>0</v>
      </c>
      <c r="H2608" t="s">
        <v>12925</v>
      </c>
      <c r="I2608" t="s">
        <v>9032</v>
      </c>
      <c r="J2608" t="s">
        <v>11078</v>
      </c>
      <c r="K2608" t="s">
        <v>8313</v>
      </c>
      <c r="L2608" t="s">
        <v>8315</v>
      </c>
      <c r="M2608" t="s">
        <v>4709</v>
      </c>
      <c r="N2608" t="s">
        <v>414</v>
      </c>
    </row>
    <row r="2609" spans="1:14" x14ac:dyDescent="0.25">
      <c r="A2609">
        <v>278035983</v>
      </c>
      <c r="B2609" t="s">
        <v>4408</v>
      </c>
      <c r="C2609" t="s">
        <v>4409</v>
      </c>
      <c r="D2609">
        <v>27801001</v>
      </c>
      <c r="E2609">
        <v>1030204613053</v>
      </c>
      <c r="F2609" t="s">
        <v>8214</v>
      </c>
      <c r="G2609">
        <v>0</v>
      </c>
      <c r="H2609" t="s">
        <v>12926</v>
      </c>
      <c r="I2609" t="s">
        <v>8425</v>
      </c>
      <c r="J2609" t="s">
        <v>12927</v>
      </c>
      <c r="K2609" t="s">
        <v>8313</v>
      </c>
      <c r="L2609" t="s">
        <v>8315</v>
      </c>
      <c r="M2609" t="s">
        <v>4410</v>
      </c>
      <c r="N2609" t="s">
        <v>321</v>
      </c>
    </row>
    <row r="2610" spans="1:14" x14ac:dyDescent="0.25">
      <c r="A2610">
        <v>278035990</v>
      </c>
      <c r="B2610" t="s">
        <v>4314</v>
      </c>
      <c r="C2610" t="s">
        <v>4315</v>
      </c>
      <c r="D2610">
        <v>27801001</v>
      </c>
      <c r="E2610">
        <v>1030204610655</v>
      </c>
      <c r="F2610" t="s">
        <v>8214</v>
      </c>
      <c r="G2610">
        <v>0</v>
      </c>
      <c r="H2610" t="s">
        <v>12928</v>
      </c>
      <c r="I2610" t="s">
        <v>10698</v>
      </c>
      <c r="J2610" t="s">
        <v>12929</v>
      </c>
      <c r="K2610" t="s">
        <v>8313</v>
      </c>
      <c r="L2610" t="s">
        <v>8315</v>
      </c>
      <c r="M2610" t="s">
        <v>4316</v>
      </c>
      <c r="N2610" t="s">
        <v>321</v>
      </c>
    </row>
    <row r="2611" spans="1:14" x14ac:dyDescent="0.25">
      <c r="A2611">
        <v>278036024</v>
      </c>
      <c r="B2611" t="s">
        <v>3973</v>
      </c>
      <c r="C2611" t="s">
        <v>3974</v>
      </c>
      <c r="D2611">
        <v>27801001</v>
      </c>
      <c r="E2611">
        <v>1020203236712</v>
      </c>
      <c r="F2611" t="s">
        <v>8214</v>
      </c>
      <c r="G2611">
        <v>0</v>
      </c>
      <c r="H2611" t="s">
        <v>12930</v>
      </c>
      <c r="I2611" t="s">
        <v>12931</v>
      </c>
      <c r="J2611" t="s">
        <v>10067</v>
      </c>
      <c r="K2611" t="s">
        <v>8313</v>
      </c>
      <c r="L2611" t="s">
        <v>8315</v>
      </c>
      <c r="M2611" t="s">
        <v>3975</v>
      </c>
      <c r="N2611" t="s">
        <v>1970</v>
      </c>
    </row>
    <row r="2612" spans="1:14" x14ac:dyDescent="0.25">
      <c r="A2612">
        <v>278036137</v>
      </c>
      <c r="B2612" t="s">
        <v>4287</v>
      </c>
      <c r="C2612" t="s">
        <v>4288</v>
      </c>
      <c r="D2612">
        <v>27801001</v>
      </c>
      <c r="E2612">
        <v>1030204583100</v>
      </c>
      <c r="F2612" t="s">
        <v>8214</v>
      </c>
      <c r="G2612">
        <v>0</v>
      </c>
      <c r="H2612" t="s">
        <v>12932</v>
      </c>
      <c r="I2612" t="s">
        <v>8621</v>
      </c>
      <c r="J2612" t="s">
        <v>12933</v>
      </c>
      <c r="K2612" t="s">
        <v>8313</v>
      </c>
      <c r="L2612" t="s">
        <v>8315</v>
      </c>
      <c r="M2612" t="s">
        <v>4289</v>
      </c>
      <c r="N2612" t="s">
        <v>325</v>
      </c>
    </row>
    <row r="2613" spans="1:14" x14ac:dyDescent="0.25">
      <c r="A2613">
        <v>278036465</v>
      </c>
      <c r="B2613" t="s">
        <v>3859</v>
      </c>
      <c r="C2613" t="s">
        <v>3860</v>
      </c>
      <c r="D2613">
        <v>27801001</v>
      </c>
      <c r="E2613">
        <v>1020203224590</v>
      </c>
      <c r="F2613" t="s">
        <v>8214</v>
      </c>
      <c r="G2613">
        <v>0</v>
      </c>
      <c r="H2613" t="s">
        <v>12934</v>
      </c>
      <c r="I2613" t="s">
        <v>8521</v>
      </c>
      <c r="J2613" t="s">
        <v>10550</v>
      </c>
      <c r="K2613" t="s">
        <v>8313</v>
      </c>
      <c r="L2613" t="s">
        <v>8315</v>
      </c>
      <c r="M2613" t="s">
        <v>3861</v>
      </c>
      <c r="N2613" t="s">
        <v>321</v>
      </c>
    </row>
    <row r="2614" spans="1:14" x14ac:dyDescent="0.25">
      <c r="A2614">
        <v>278037500</v>
      </c>
      <c r="B2614" t="s">
        <v>3994</v>
      </c>
      <c r="C2614" t="s">
        <v>3995</v>
      </c>
      <c r="D2614">
        <v>27801001</v>
      </c>
      <c r="E2614">
        <v>1030204604715</v>
      </c>
      <c r="F2614" t="s">
        <v>8214</v>
      </c>
      <c r="G2614">
        <v>0</v>
      </c>
      <c r="H2614" t="s">
        <v>12935</v>
      </c>
      <c r="I2614" t="s">
        <v>9928</v>
      </c>
      <c r="J2614" t="s">
        <v>12936</v>
      </c>
      <c r="K2614" t="s">
        <v>8313</v>
      </c>
      <c r="L2614" t="s">
        <v>8315</v>
      </c>
      <c r="M2614" t="s">
        <v>3996</v>
      </c>
      <c r="N2614" t="s">
        <v>321</v>
      </c>
    </row>
    <row r="2615" spans="1:14" x14ac:dyDescent="0.25">
      <c r="A2615">
        <v>278037596</v>
      </c>
      <c r="B2615" t="s">
        <v>4031</v>
      </c>
      <c r="C2615" t="s">
        <v>4032</v>
      </c>
      <c r="D2615">
        <v>27801001</v>
      </c>
      <c r="E2615">
        <v>1030204582726</v>
      </c>
      <c r="F2615" t="s">
        <v>8214</v>
      </c>
      <c r="G2615">
        <v>0</v>
      </c>
      <c r="H2615" t="s">
        <v>12937</v>
      </c>
      <c r="I2615" t="s">
        <v>12938</v>
      </c>
      <c r="J2615" t="s">
        <v>12553</v>
      </c>
      <c r="K2615" t="s">
        <v>8313</v>
      </c>
      <c r="L2615" t="s">
        <v>8315</v>
      </c>
      <c r="M2615" t="s">
        <v>4033</v>
      </c>
      <c r="N2615" t="s">
        <v>657</v>
      </c>
    </row>
    <row r="2616" spans="1:14" x14ac:dyDescent="0.25">
      <c r="A2616">
        <v>278037613</v>
      </c>
      <c r="B2616" t="s">
        <v>4489</v>
      </c>
      <c r="C2616" t="s">
        <v>4490</v>
      </c>
      <c r="D2616">
        <v>27801001</v>
      </c>
      <c r="E2616">
        <v>1030204596685</v>
      </c>
      <c r="F2616" t="s">
        <v>8214</v>
      </c>
      <c r="G2616">
        <v>0</v>
      </c>
      <c r="H2616" t="s">
        <v>12939</v>
      </c>
      <c r="I2616" t="s">
        <v>12426</v>
      </c>
      <c r="J2616" t="s">
        <v>12940</v>
      </c>
      <c r="K2616" t="s">
        <v>8313</v>
      </c>
      <c r="L2616" t="s">
        <v>8315</v>
      </c>
      <c r="M2616" t="s">
        <v>4491</v>
      </c>
      <c r="N2616" t="s">
        <v>321</v>
      </c>
    </row>
    <row r="2617" spans="1:14" x14ac:dyDescent="0.25">
      <c r="A2617">
        <v>278037638</v>
      </c>
      <c r="B2617" t="s">
        <v>3913</v>
      </c>
      <c r="C2617" t="s">
        <v>3914</v>
      </c>
      <c r="D2617">
        <v>27801001</v>
      </c>
      <c r="E2617">
        <v>1020203232774</v>
      </c>
      <c r="F2617" t="s">
        <v>8214</v>
      </c>
      <c r="G2617">
        <v>0</v>
      </c>
      <c r="H2617" t="s">
        <v>12941</v>
      </c>
      <c r="I2617" t="s">
        <v>9633</v>
      </c>
      <c r="J2617" t="s">
        <v>11419</v>
      </c>
      <c r="K2617" t="s">
        <v>8313</v>
      </c>
      <c r="L2617" t="s">
        <v>8315</v>
      </c>
      <c r="M2617" t="s">
        <v>3915</v>
      </c>
      <c r="N2617" t="s">
        <v>321</v>
      </c>
    </row>
    <row r="2618" spans="1:14" x14ac:dyDescent="0.25">
      <c r="A2618">
        <v>278037853</v>
      </c>
      <c r="B2618" t="s">
        <v>4603</v>
      </c>
      <c r="C2618" t="s">
        <v>4604</v>
      </c>
      <c r="D2618">
        <v>27801001</v>
      </c>
      <c r="E2618">
        <v>1030204583023</v>
      </c>
      <c r="F2618" t="s">
        <v>8214</v>
      </c>
      <c r="G2618">
        <v>0</v>
      </c>
      <c r="H2618" t="s">
        <v>12942</v>
      </c>
      <c r="I2618" t="s">
        <v>9198</v>
      </c>
      <c r="J2618" t="s">
        <v>12943</v>
      </c>
      <c r="K2618" t="s">
        <v>8313</v>
      </c>
      <c r="L2618" t="s">
        <v>8315</v>
      </c>
      <c r="M2618" t="s">
        <v>4605</v>
      </c>
      <c r="N2618" t="s">
        <v>321</v>
      </c>
    </row>
    <row r="2619" spans="1:14" x14ac:dyDescent="0.25">
      <c r="A2619">
        <v>278037892</v>
      </c>
      <c r="B2619" t="s">
        <v>4557</v>
      </c>
      <c r="C2619" t="s">
        <v>4558</v>
      </c>
      <c r="D2619">
        <v>27801001</v>
      </c>
      <c r="E2619">
        <v>1030204584079</v>
      </c>
      <c r="F2619" t="s">
        <v>8214</v>
      </c>
      <c r="G2619">
        <v>0</v>
      </c>
      <c r="H2619" t="s">
        <v>12944</v>
      </c>
      <c r="I2619" t="s">
        <v>12931</v>
      </c>
      <c r="J2619" t="s">
        <v>12945</v>
      </c>
      <c r="K2619" t="s">
        <v>8313</v>
      </c>
      <c r="L2619" t="s">
        <v>8315</v>
      </c>
      <c r="M2619" t="s">
        <v>4559</v>
      </c>
      <c r="N2619" t="s">
        <v>321</v>
      </c>
    </row>
    <row r="2620" spans="1:14" x14ac:dyDescent="0.25">
      <c r="A2620">
        <v>278037902</v>
      </c>
      <c r="B2620" t="s">
        <v>3934</v>
      </c>
      <c r="C2620" t="s">
        <v>3935</v>
      </c>
      <c r="D2620">
        <v>27801001</v>
      </c>
      <c r="E2620">
        <v>1030204604870</v>
      </c>
      <c r="F2620" t="s">
        <v>8214</v>
      </c>
      <c r="G2620">
        <v>0</v>
      </c>
      <c r="H2620" t="s">
        <v>12946</v>
      </c>
      <c r="I2620" t="s">
        <v>12018</v>
      </c>
      <c r="J2620" t="s">
        <v>12947</v>
      </c>
      <c r="K2620" t="s">
        <v>8313</v>
      </c>
      <c r="L2620" t="s">
        <v>8315</v>
      </c>
      <c r="M2620" t="s">
        <v>3936</v>
      </c>
      <c r="N2620" t="s">
        <v>321</v>
      </c>
    </row>
    <row r="2621" spans="1:14" x14ac:dyDescent="0.25">
      <c r="A2621">
        <v>278037966</v>
      </c>
      <c r="B2621" t="s">
        <v>4290</v>
      </c>
      <c r="C2621" t="s">
        <v>4291</v>
      </c>
      <c r="D2621">
        <v>27801001</v>
      </c>
      <c r="E2621">
        <v>1030204602867</v>
      </c>
      <c r="F2621" t="s">
        <v>8214</v>
      </c>
      <c r="G2621">
        <v>0</v>
      </c>
      <c r="H2621" t="s">
        <v>12948</v>
      </c>
      <c r="I2621" t="s">
        <v>8706</v>
      </c>
      <c r="J2621" t="s">
        <v>12949</v>
      </c>
      <c r="K2621" t="s">
        <v>8313</v>
      </c>
      <c r="L2621" t="s">
        <v>8315</v>
      </c>
      <c r="M2621" t="s">
        <v>4292</v>
      </c>
      <c r="N2621" t="s">
        <v>321</v>
      </c>
    </row>
    <row r="2622" spans="1:14" x14ac:dyDescent="0.25">
      <c r="A2622">
        <v>278039794</v>
      </c>
      <c r="B2622" t="s">
        <v>4793</v>
      </c>
      <c r="C2622" t="s">
        <v>4794</v>
      </c>
      <c r="D2622">
        <v>27801001</v>
      </c>
      <c r="E2622">
        <v>1030204601888</v>
      </c>
      <c r="F2622" t="s">
        <v>8214</v>
      </c>
      <c r="G2622">
        <v>0</v>
      </c>
      <c r="H2622" t="s">
        <v>12950</v>
      </c>
      <c r="I2622" t="s">
        <v>8436</v>
      </c>
      <c r="J2622" t="s">
        <v>12951</v>
      </c>
      <c r="K2622" t="s">
        <v>8313</v>
      </c>
      <c r="L2622" t="s">
        <v>8315</v>
      </c>
      <c r="M2622" t="s">
        <v>4795</v>
      </c>
      <c r="N2622" t="s">
        <v>321</v>
      </c>
    </row>
    <row r="2623" spans="1:14" x14ac:dyDescent="0.25">
      <c r="A2623">
        <v>278040581</v>
      </c>
      <c r="B2623" t="s">
        <v>3862</v>
      </c>
      <c r="C2623" t="s">
        <v>3863</v>
      </c>
      <c r="D2623">
        <v>27801001</v>
      </c>
      <c r="E2623">
        <v>1030204599567</v>
      </c>
      <c r="F2623" t="s">
        <v>8214</v>
      </c>
      <c r="G2623">
        <v>0</v>
      </c>
      <c r="H2623" t="s">
        <v>12952</v>
      </c>
      <c r="I2623" t="s">
        <v>12320</v>
      </c>
      <c r="J2623" t="s">
        <v>12953</v>
      </c>
      <c r="K2623" t="s">
        <v>8313</v>
      </c>
      <c r="L2623" t="s">
        <v>8315</v>
      </c>
      <c r="M2623" t="s">
        <v>3864</v>
      </c>
      <c r="N2623" t="s">
        <v>414</v>
      </c>
    </row>
    <row r="2624" spans="1:14" x14ac:dyDescent="0.25">
      <c r="A2624">
        <v>278042420</v>
      </c>
      <c r="B2624" t="s">
        <v>3907</v>
      </c>
      <c r="C2624" t="s">
        <v>3908</v>
      </c>
      <c r="D2624">
        <v>27801001</v>
      </c>
      <c r="E2624">
        <v>1030204603241</v>
      </c>
      <c r="F2624" t="s">
        <v>8214</v>
      </c>
      <c r="G2624">
        <v>0</v>
      </c>
      <c r="H2624" t="s">
        <v>12954</v>
      </c>
      <c r="I2624" t="s">
        <v>12589</v>
      </c>
      <c r="J2624" t="s">
        <v>12955</v>
      </c>
      <c r="K2624" t="s">
        <v>8313</v>
      </c>
      <c r="L2624" t="s">
        <v>8315</v>
      </c>
      <c r="M2624" t="s">
        <v>3909</v>
      </c>
      <c r="N2624" t="s">
        <v>321</v>
      </c>
    </row>
    <row r="2625" spans="1:14" x14ac:dyDescent="0.25">
      <c r="A2625">
        <v>278045205</v>
      </c>
      <c r="B2625" t="s">
        <v>12956</v>
      </c>
      <c r="C2625" t="s">
        <v>12957</v>
      </c>
      <c r="D2625">
        <v>27601001</v>
      </c>
      <c r="E2625">
        <v>1030204611161</v>
      </c>
      <c r="F2625" t="s">
        <v>8214</v>
      </c>
      <c r="G2625">
        <v>0</v>
      </c>
      <c r="H2625" t="s">
        <v>12958</v>
      </c>
      <c r="I2625" t="s">
        <v>9236</v>
      </c>
      <c r="J2625" t="s">
        <v>12959</v>
      </c>
      <c r="K2625" t="s">
        <v>8313</v>
      </c>
      <c r="L2625" t="s">
        <v>8315</v>
      </c>
      <c r="M2625" t="s">
        <v>4609</v>
      </c>
      <c r="N2625" t="s">
        <v>321</v>
      </c>
    </row>
    <row r="2626" spans="1:14" x14ac:dyDescent="0.25">
      <c r="A2626">
        <v>278049087</v>
      </c>
      <c r="B2626" t="s">
        <v>4583</v>
      </c>
      <c r="C2626" t="s">
        <v>4584</v>
      </c>
      <c r="D2626">
        <v>27801001</v>
      </c>
      <c r="E2626">
        <v>1030204609863</v>
      </c>
      <c r="F2626" t="s">
        <v>8214</v>
      </c>
      <c r="G2626">
        <v>0</v>
      </c>
      <c r="H2626" t="s">
        <v>12960</v>
      </c>
      <c r="I2626" t="s">
        <v>9845</v>
      </c>
      <c r="J2626" t="s">
        <v>12071</v>
      </c>
      <c r="K2626" t="s">
        <v>8313</v>
      </c>
      <c r="L2626" t="s">
        <v>8315</v>
      </c>
      <c r="M2626" t="s">
        <v>4585</v>
      </c>
      <c r="N2626" t="s">
        <v>321</v>
      </c>
    </row>
    <row r="2627" spans="1:14" x14ac:dyDescent="0.25">
      <c r="A2627">
        <v>278052001</v>
      </c>
      <c r="B2627" t="s">
        <v>4521</v>
      </c>
      <c r="C2627" t="s">
        <v>4522</v>
      </c>
      <c r="D2627">
        <v>27801001</v>
      </c>
      <c r="E2627">
        <v>1030204600194</v>
      </c>
      <c r="F2627" t="s">
        <v>8214</v>
      </c>
      <c r="G2627">
        <v>0</v>
      </c>
      <c r="H2627" t="s">
        <v>12961</v>
      </c>
      <c r="I2627" t="s">
        <v>8384</v>
      </c>
      <c r="J2627" t="s">
        <v>10043</v>
      </c>
      <c r="K2627" t="s">
        <v>8313</v>
      </c>
      <c r="L2627" t="s">
        <v>8315</v>
      </c>
      <c r="M2627" t="s">
        <v>4523</v>
      </c>
      <c r="N2627" t="s">
        <v>414</v>
      </c>
    </row>
    <row r="2628" spans="1:14" x14ac:dyDescent="0.25">
      <c r="A2628">
        <v>278052019</v>
      </c>
      <c r="B2628" t="s">
        <v>4591</v>
      </c>
      <c r="C2628" t="s">
        <v>4592</v>
      </c>
      <c r="D2628">
        <v>27801001</v>
      </c>
      <c r="E2628">
        <v>1030204612635</v>
      </c>
      <c r="F2628" t="s">
        <v>8214</v>
      </c>
      <c r="G2628">
        <v>0</v>
      </c>
      <c r="H2628" t="s">
        <v>12962</v>
      </c>
      <c r="I2628" t="s">
        <v>8602</v>
      </c>
      <c r="J2628" t="s">
        <v>12963</v>
      </c>
      <c r="K2628" t="s">
        <v>8313</v>
      </c>
      <c r="L2628" t="s">
        <v>8315</v>
      </c>
      <c r="M2628" t="s">
        <v>4593</v>
      </c>
      <c r="N2628" t="s">
        <v>414</v>
      </c>
    </row>
    <row r="2629" spans="1:14" x14ac:dyDescent="0.25">
      <c r="A2629">
        <v>278052026</v>
      </c>
      <c r="B2629" t="s">
        <v>4594</v>
      </c>
      <c r="C2629" t="s">
        <v>4595</v>
      </c>
      <c r="D2629">
        <v>27801001</v>
      </c>
      <c r="E2629">
        <v>1030204605386</v>
      </c>
      <c r="F2629" t="s">
        <v>8214</v>
      </c>
      <c r="G2629">
        <v>0</v>
      </c>
      <c r="H2629" t="s">
        <v>12964</v>
      </c>
      <c r="I2629" t="s">
        <v>8384</v>
      </c>
      <c r="J2629" t="s">
        <v>10086</v>
      </c>
      <c r="K2629" t="s">
        <v>8313</v>
      </c>
      <c r="L2629" t="s">
        <v>8315</v>
      </c>
      <c r="M2629" t="s">
        <v>4596</v>
      </c>
      <c r="N2629" t="s">
        <v>414</v>
      </c>
    </row>
    <row r="2630" spans="1:14" x14ac:dyDescent="0.25">
      <c r="A2630">
        <v>278052097</v>
      </c>
      <c r="B2630" t="s">
        <v>4228</v>
      </c>
      <c r="C2630" t="s">
        <v>4229</v>
      </c>
      <c r="D2630">
        <v>27801001</v>
      </c>
      <c r="E2630">
        <v>1030204605628</v>
      </c>
      <c r="F2630" t="s">
        <v>8214</v>
      </c>
      <c r="G2630">
        <v>0</v>
      </c>
      <c r="H2630" t="s">
        <v>12965</v>
      </c>
      <c r="I2630" t="s">
        <v>9852</v>
      </c>
      <c r="J2630" t="s">
        <v>12966</v>
      </c>
      <c r="K2630" t="s">
        <v>8313</v>
      </c>
      <c r="L2630" t="s">
        <v>8315</v>
      </c>
      <c r="M2630" t="s">
        <v>4230</v>
      </c>
      <c r="N2630" t="s">
        <v>414</v>
      </c>
    </row>
    <row r="2631" spans="1:14" x14ac:dyDescent="0.25">
      <c r="A2631">
        <v>278052107</v>
      </c>
      <c r="B2631" t="s">
        <v>3937</v>
      </c>
      <c r="C2631" t="s">
        <v>3938</v>
      </c>
      <c r="D2631">
        <v>27801001</v>
      </c>
      <c r="E2631">
        <v>1030204604352</v>
      </c>
      <c r="F2631" t="s">
        <v>8214</v>
      </c>
      <c r="G2631">
        <v>0</v>
      </c>
      <c r="H2631" t="s">
        <v>12967</v>
      </c>
      <c r="I2631" t="s">
        <v>9438</v>
      </c>
      <c r="J2631" t="s">
        <v>12966</v>
      </c>
      <c r="K2631" t="s">
        <v>8313</v>
      </c>
      <c r="L2631" t="s">
        <v>8315</v>
      </c>
      <c r="M2631" t="s">
        <v>3939</v>
      </c>
      <c r="N2631" t="s">
        <v>2021</v>
      </c>
    </row>
    <row r="2632" spans="1:14" x14ac:dyDescent="0.25">
      <c r="A2632">
        <v>278052121</v>
      </c>
      <c r="B2632" t="s">
        <v>4284</v>
      </c>
      <c r="C2632" t="s">
        <v>4285</v>
      </c>
      <c r="D2632">
        <v>27801001</v>
      </c>
      <c r="E2632">
        <v>1030204608477</v>
      </c>
      <c r="F2632" t="s">
        <v>8214</v>
      </c>
      <c r="G2632">
        <v>0</v>
      </c>
      <c r="H2632" t="s">
        <v>12968</v>
      </c>
      <c r="I2632" t="s">
        <v>8510</v>
      </c>
      <c r="J2632" t="s">
        <v>12966</v>
      </c>
      <c r="K2632" t="s">
        <v>8313</v>
      </c>
      <c r="L2632" t="s">
        <v>8315</v>
      </c>
      <c r="M2632" t="s">
        <v>4286</v>
      </c>
      <c r="N2632" t="s">
        <v>414</v>
      </c>
    </row>
    <row r="2633" spans="1:14" x14ac:dyDescent="0.25">
      <c r="A2633">
        <v>278052139</v>
      </c>
      <c r="B2633" t="s">
        <v>4886</v>
      </c>
      <c r="C2633" t="s">
        <v>4887</v>
      </c>
      <c r="D2633">
        <v>27801001</v>
      </c>
      <c r="E2633">
        <v>1030204607960</v>
      </c>
      <c r="F2633" t="s">
        <v>8214</v>
      </c>
      <c r="G2633">
        <v>0</v>
      </c>
      <c r="H2633" t="s">
        <v>12969</v>
      </c>
      <c r="I2633" t="s">
        <v>9229</v>
      </c>
      <c r="J2633" t="s">
        <v>11402</v>
      </c>
      <c r="K2633" t="s">
        <v>8313</v>
      </c>
      <c r="L2633" t="s">
        <v>8315</v>
      </c>
      <c r="M2633" t="s">
        <v>4888</v>
      </c>
      <c r="N2633" t="s">
        <v>549</v>
      </c>
    </row>
    <row r="2634" spans="1:14" x14ac:dyDescent="0.25">
      <c r="A2634">
        <v>278052146</v>
      </c>
      <c r="B2634" t="s">
        <v>12970</v>
      </c>
      <c r="C2634" t="s">
        <v>2714</v>
      </c>
      <c r="D2634">
        <v>27801001</v>
      </c>
      <c r="E2634">
        <v>1030204609126</v>
      </c>
      <c r="F2634" t="s">
        <v>8214</v>
      </c>
      <c r="G2634">
        <v>0</v>
      </c>
      <c r="H2634" t="s">
        <v>12971</v>
      </c>
      <c r="I2634" t="s">
        <v>9241</v>
      </c>
      <c r="J2634" t="s">
        <v>12972</v>
      </c>
      <c r="K2634" t="s">
        <v>8313</v>
      </c>
      <c r="L2634" t="s">
        <v>8315</v>
      </c>
      <c r="M2634" t="s">
        <v>4734</v>
      </c>
      <c r="N2634" t="s">
        <v>414</v>
      </c>
    </row>
    <row r="2635" spans="1:14" x14ac:dyDescent="0.25">
      <c r="A2635">
        <v>278052178</v>
      </c>
      <c r="B2635" t="s">
        <v>4281</v>
      </c>
      <c r="C2635" t="s">
        <v>4282</v>
      </c>
      <c r="D2635">
        <v>27801001</v>
      </c>
      <c r="E2635">
        <v>1030204612085</v>
      </c>
      <c r="F2635" t="s">
        <v>8214</v>
      </c>
      <c r="G2635">
        <v>0</v>
      </c>
      <c r="H2635" t="s">
        <v>12973</v>
      </c>
      <c r="I2635" t="s">
        <v>12974</v>
      </c>
      <c r="J2635" t="s">
        <v>12975</v>
      </c>
      <c r="K2635" t="s">
        <v>8313</v>
      </c>
      <c r="L2635" t="s">
        <v>8315</v>
      </c>
      <c r="M2635" t="s">
        <v>4283</v>
      </c>
      <c r="N2635" t="s">
        <v>414</v>
      </c>
    </row>
    <row r="2636" spans="1:14" x14ac:dyDescent="0.25">
      <c r="A2636">
        <v>278052185</v>
      </c>
      <c r="B2636" t="s">
        <v>4613</v>
      </c>
      <c r="C2636" t="s">
        <v>4614</v>
      </c>
      <c r="D2636">
        <v>27801001</v>
      </c>
      <c r="E2636">
        <v>1030204600205</v>
      </c>
      <c r="F2636" t="s">
        <v>8214</v>
      </c>
      <c r="G2636">
        <v>0</v>
      </c>
      <c r="H2636" t="s">
        <v>12976</v>
      </c>
      <c r="I2636" t="s">
        <v>9357</v>
      </c>
      <c r="J2636" t="s">
        <v>12977</v>
      </c>
      <c r="K2636" t="s">
        <v>8313</v>
      </c>
      <c r="L2636" t="s">
        <v>8315</v>
      </c>
      <c r="M2636" t="s">
        <v>4615</v>
      </c>
      <c r="N2636" t="s">
        <v>414</v>
      </c>
    </row>
    <row r="2637" spans="1:14" x14ac:dyDescent="0.25">
      <c r="A2637">
        <v>278052280</v>
      </c>
      <c r="B2637" t="s">
        <v>3949</v>
      </c>
      <c r="C2637" t="s">
        <v>3950</v>
      </c>
      <c r="D2637">
        <v>27801001</v>
      </c>
      <c r="E2637">
        <v>1030204610699</v>
      </c>
      <c r="F2637" t="s">
        <v>8214</v>
      </c>
      <c r="G2637">
        <v>0</v>
      </c>
      <c r="H2637" t="s">
        <v>12978</v>
      </c>
      <c r="I2637" t="s">
        <v>8488</v>
      </c>
      <c r="J2637" t="s">
        <v>8606</v>
      </c>
      <c r="K2637" t="s">
        <v>8313</v>
      </c>
      <c r="L2637" t="s">
        <v>8315</v>
      </c>
      <c r="M2637" t="s">
        <v>3951</v>
      </c>
      <c r="N2637" t="s">
        <v>414</v>
      </c>
    </row>
    <row r="2638" spans="1:14" x14ac:dyDescent="0.25">
      <c r="A2638">
        <v>278052410</v>
      </c>
      <c r="B2638" t="s">
        <v>4143</v>
      </c>
      <c r="C2638" t="s">
        <v>4144</v>
      </c>
      <c r="D2638">
        <v>27801001</v>
      </c>
      <c r="E2638">
        <v>1030204602130</v>
      </c>
      <c r="F2638" t="s">
        <v>8214</v>
      </c>
      <c r="G2638">
        <v>0</v>
      </c>
      <c r="H2638" t="s">
        <v>12979</v>
      </c>
      <c r="I2638" t="s">
        <v>9018</v>
      </c>
      <c r="J2638" t="s">
        <v>10360</v>
      </c>
      <c r="K2638" t="s">
        <v>8313</v>
      </c>
      <c r="L2638" t="s">
        <v>8315</v>
      </c>
      <c r="M2638" t="s">
        <v>4145</v>
      </c>
      <c r="N2638" t="s">
        <v>321</v>
      </c>
    </row>
    <row r="2639" spans="1:14" x14ac:dyDescent="0.25">
      <c r="A2639">
        <v>278052474</v>
      </c>
      <c r="B2639" t="s">
        <v>4616</v>
      </c>
      <c r="C2639" t="s">
        <v>4617</v>
      </c>
      <c r="D2639">
        <v>27801001</v>
      </c>
      <c r="E2639">
        <v>1030204603318</v>
      </c>
      <c r="F2639" t="s">
        <v>8214</v>
      </c>
      <c r="G2639">
        <v>0</v>
      </c>
      <c r="H2639" t="s">
        <v>12980</v>
      </c>
      <c r="I2639" t="s">
        <v>9229</v>
      </c>
      <c r="J2639" t="s">
        <v>12981</v>
      </c>
      <c r="K2639" t="s">
        <v>8313</v>
      </c>
      <c r="L2639" t="s">
        <v>8315</v>
      </c>
      <c r="M2639" t="s">
        <v>4618</v>
      </c>
      <c r="N2639" t="s">
        <v>414</v>
      </c>
    </row>
    <row r="2640" spans="1:14" x14ac:dyDescent="0.25">
      <c r="A2640">
        <v>278052700</v>
      </c>
      <c r="B2640" t="s">
        <v>4486</v>
      </c>
      <c r="C2640" t="s">
        <v>4487</v>
      </c>
      <c r="D2640">
        <v>27801001</v>
      </c>
      <c r="E2640">
        <v>1030204594881</v>
      </c>
      <c r="F2640" t="s">
        <v>8214</v>
      </c>
      <c r="G2640">
        <v>0</v>
      </c>
      <c r="H2640" t="s">
        <v>12982</v>
      </c>
      <c r="I2640" t="s">
        <v>12983</v>
      </c>
      <c r="J2640" t="s">
        <v>12984</v>
      </c>
      <c r="K2640" t="s">
        <v>8313</v>
      </c>
      <c r="L2640" t="s">
        <v>8315</v>
      </c>
      <c r="M2640" t="s">
        <v>4488</v>
      </c>
      <c r="N2640" t="s">
        <v>321</v>
      </c>
    </row>
    <row r="2641" spans="1:14" x14ac:dyDescent="0.25">
      <c r="A2641">
        <v>278053140</v>
      </c>
      <c r="B2641" t="s">
        <v>3916</v>
      </c>
      <c r="C2641" t="s">
        <v>3917</v>
      </c>
      <c r="D2641">
        <v>27801001</v>
      </c>
      <c r="E2641">
        <v>1030204605606</v>
      </c>
      <c r="F2641" t="s">
        <v>8214</v>
      </c>
      <c r="G2641">
        <v>0</v>
      </c>
      <c r="H2641" t="s">
        <v>12985</v>
      </c>
      <c r="I2641" t="s">
        <v>10198</v>
      </c>
      <c r="J2641" t="s">
        <v>9588</v>
      </c>
      <c r="K2641" t="s">
        <v>8313</v>
      </c>
      <c r="L2641" t="s">
        <v>8315</v>
      </c>
      <c r="M2641" t="s">
        <v>3918</v>
      </c>
      <c r="N2641" t="s">
        <v>414</v>
      </c>
    </row>
    <row r="2642" spans="1:14" x14ac:dyDescent="0.25">
      <c r="A2642">
        <v>278053171</v>
      </c>
      <c r="B2642" t="s">
        <v>4344</v>
      </c>
      <c r="C2642" t="s">
        <v>4345</v>
      </c>
      <c r="D2642">
        <v>27801001</v>
      </c>
      <c r="E2642">
        <v>1020203229936</v>
      </c>
      <c r="F2642" t="s">
        <v>8214</v>
      </c>
      <c r="G2642">
        <v>0</v>
      </c>
      <c r="H2642" t="s">
        <v>12986</v>
      </c>
      <c r="I2642" t="s">
        <v>8955</v>
      </c>
      <c r="J2642" t="s">
        <v>12987</v>
      </c>
      <c r="K2642" t="s">
        <v>8313</v>
      </c>
      <c r="L2642" t="s">
        <v>8315</v>
      </c>
      <c r="M2642" t="s">
        <v>4346</v>
      </c>
      <c r="N2642" t="s">
        <v>1970</v>
      </c>
    </row>
    <row r="2643" spans="1:14" x14ac:dyDescent="0.25">
      <c r="A2643">
        <v>278053414</v>
      </c>
      <c r="B2643" t="s">
        <v>4731</v>
      </c>
      <c r="C2643" t="s">
        <v>4732</v>
      </c>
      <c r="D2643">
        <v>27801001</v>
      </c>
      <c r="E2643">
        <v>1030204604320</v>
      </c>
      <c r="F2643" t="s">
        <v>8214</v>
      </c>
      <c r="G2643">
        <v>0</v>
      </c>
      <c r="H2643" t="s">
        <v>12988</v>
      </c>
      <c r="I2643" t="s">
        <v>8615</v>
      </c>
      <c r="J2643" t="s">
        <v>12989</v>
      </c>
      <c r="K2643" t="s">
        <v>8313</v>
      </c>
      <c r="L2643" t="s">
        <v>8315</v>
      </c>
      <c r="M2643" t="s">
        <v>4733</v>
      </c>
      <c r="N2643" t="s">
        <v>414</v>
      </c>
    </row>
    <row r="2644" spans="1:14" x14ac:dyDescent="0.25">
      <c r="A2644">
        <v>278054104</v>
      </c>
      <c r="B2644" t="s">
        <v>4543</v>
      </c>
      <c r="C2644" t="s">
        <v>4544</v>
      </c>
      <c r="D2644">
        <v>27801001</v>
      </c>
      <c r="E2644">
        <v>1020203223292</v>
      </c>
      <c r="F2644" t="s">
        <v>8214</v>
      </c>
      <c r="G2644">
        <v>0</v>
      </c>
      <c r="H2644" t="s">
        <v>12990</v>
      </c>
      <c r="I2644" t="s">
        <v>8403</v>
      </c>
      <c r="J2644" t="s">
        <v>11783</v>
      </c>
      <c r="K2644" t="s">
        <v>8313</v>
      </c>
      <c r="L2644" t="s">
        <v>8315</v>
      </c>
      <c r="M2644" t="s">
        <v>12991</v>
      </c>
      <c r="N2644" t="s">
        <v>921</v>
      </c>
    </row>
    <row r="2645" spans="1:14" x14ac:dyDescent="0.25">
      <c r="A2645">
        <v>278054425</v>
      </c>
      <c r="B2645" t="s">
        <v>4710</v>
      </c>
      <c r="C2645" t="s">
        <v>4711</v>
      </c>
      <c r="D2645">
        <v>27801001</v>
      </c>
      <c r="E2645">
        <v>1030204608060</v>
      </c>
      <c r="F2645" t="s">
        <v>8214</v>
      </c>
      <c r="G2645">
        <v>0</v>
      </c>
      <c r="H2645" t="s">
        <v>12992</v>
      </c>
      <c r="I2645" t="s">
        <v>8602</v>
      </c>
      <c r="J2645" t="s">
        <v>12993</v>
      </c>
      <c r="K2645" t="s">
        <v>8313</v>
      </c>
      <c r="L2645" t="s">
        <v>8315</v>
      </c>
      <c r="M2645" t="s">
        <v>4712</v>
      </c>
      <c r="N2645" t="s">
        <v>414</v>
      </c>
    </row>
    <row r="2646" spans="1:14" x14ac:dyDescent="0.25">
      <c r="A2646">
        <v>278054440</v>
      </c>
      <c r="B2646" t="s">
        <v>4176</v>
      </c>
      <c r="C2646" t="s">
        <v>4177</v>
      </c>
      <c r="D2646">
        <v>27801001</v>
      </c>
      <c r="E2646">
        <v>1030204612613</v>
      </c>
      <c r="F2646" t="s">
        <v>8214</v>
      </c>
      <c r="G2646">
        <v>0</v>
      </c>
      <c r="H2646" t="s">
        <v>12994</v>
      </c>
      <c r="I2646" t="s">
        <v>8425</v>
      </c>
      <c r="J2646" t="s">
        <v>10587</v>
      </c>
      <c r="K2646" t="s">
        <v>8313</v>
      </c>
      <c r="L2646" t="s">
        <v>8315</v>
      </c>
      <c r="M2646" t="s">
        <v>4178</v>
      </c>
      <c r="N2646" t="s">
        <v>414</v>
      </c>
    </row>
    <row r="2647" spans="1:14" x14ac:dyDescent="0.25">
      <c r="A2647">
        <v>278054986</v>
      </c>
      <c r="B2647" t="s">
        <v>4161</v>
      </c>
      <c r="C2647" t="s">
        <v>4162</v>
      </c>
      <c r="D2647">
        <v>27801001</v>
      </c>
      <c r="E2647">
        <v>1030204602801</v>
      </c>
      <c r="F2647" t="s">
        <v>8214</v>
      </c>
      <c r="G2647">
        <v>0</v>
      </c>
      <c r="H2647" t="s">
        <v>12995</v>
      </c>
      <c r="I2647" t="s">
        <v>8384</v>
      </c>
      <c r="J2647" t="s">
        <v>10036</v>
      </c>
      <c r="K2647" t="s">
        <v>8313</v>
      </c>
      <c r="L2647" t="s">
        <v>8315</v>
      </c>
      <c r="M2647" t="s">
        <v>4163</v>
      </c>
      <c r="N2647" t="s">
        <v>414</v>
      </c>
    </row>
    <row r="2648" spans="1:14" x14ac:dyDescent="0.25">
      <c r="A2648">
        <v>278055179</v>
      </c>
      <c r="B2648" t="s">
        <v>4728</v>
      </c>
      <c r="C2648" t="s">
        <v>4729</v>
      </c>
      <c r="D2648">
        <v>27801001</v>
      </c>
      <c r="E2648">
        <v>1030204592648</v>
      </c>
      <c r="F2648" t="s">
        <v>8214</v>
      </c>
      <c r="G2648">
        <v>0</v>
      </c>
      <c r="H2648" t="s">
        <v>12996</v>
      </c>
      <c r="I2648" t="s">
        <v>9229</v>
      </c>
      <c r="J2648" t="s">
        <v>12695</v>
      </c>
      <c r="K2648" t="s">
        <v>8313</v>
      </c>
      <c r="L2648" t="s">
        <v>8315</v>
      </c>
      <c r="M2648" t="s">
        <v>4730</v>
      </c>
      <c r="N2648" t="s">
        <v>414</v>
      </c>
    </row>
    <row r="2649" spans="1:14" x14ac:dyDescent="0.25">
      <c r="A2649">
        <v>278055771</v>
      </c>
      <c r="B2649" t="s">
        <v>4311</v>
      </c>
      <c r="C2649" t="s">
        <v>4312</v>
      </c>
      <c r="D2649">
        <v>27801001</v>
      </c>
      <c r="E2649">
        <v>1030204601239</v>
      </c>
      <c r="F2649" t="s">
        <v>8214</v>
      </c>
      <c r="G2649">
        <v>0</v>
      </c>
      <c r="H2649" t="s">
        <v>12997</v>
      </c>
      <c r="I2649" t="s">
        <v>8384</v>
      </c>
      <c r="J2649" t="s">
        <v>11350</v>
      </c>
      <c r="K2649" t="s">
        <v>8313</v>
      </c>
      <c r="L2649" t="s">
        <v>8315</v>
      </c>
      <c r="M2649" t="s">
        <v>4313</v>
      </c>
      <c r="N2649" t="s">
        <v>414</v>
      </c>
    </row>
    <row r="2650" spans="1:14" x14ac:dyDescent="0.25">
      <c r="A2650">
        <v>278056013</v>
      </c>
      <c r="B2650" t="s">
        <v>4606</v>
      </c>
      <c r="C2650" t="s">
        <v>4607</v>
      </c>
      <c r="D2650">
        <v>27801001</v>
      </c>
      <c r="E2650">
        <v>1030204611117</v>
      </c>
      <c r="F2650" t="s">
        <v>8214</v>
      </c>
      <c r="G2650">
        <v>0</v>
      </c>
      <c r="H2650" t="s">
        <v>12998</v>
      </c>
      <c r="I2650" t="s">
        <v>11870</v>
      </c>
      <c r="J2650" t="s">
        <v>12999</v>
      </c>
      <c r="K2650" t="s">
        <v>8313</v>
      </c>
      <c r="L2650" t="s">
        <v>8315</v>
      </c>
      <c r="M2650" t="s">
        <v>4608</v>
      </c>
      <c r="N2650" t="s">
        <v>414</v>
      </c>
    </row>
    <row r="2651" spans="1:14" x14ac:dyDescent="0.25">
      <c r="A2651">
        <v>278057962</v>
      </c>
      <c r="B2651" t="s">
        <v>3868</v>
      </c>
      <c r="C2651" t="s">
        <v>3869</v>
      </c>
      <c r="D2651">
        <v>27801001</v>
      </c>
      <c r="E2651">
        <v>1030204603164</v>
      </c>
      <c r="F2651" t="s">
        <v>8214</v>
      </c>
      <c r="G2651">
        <v>0</v>
      </c>
      <c r="H2651" t="s">
        <v>13000</v>
      </c>
      <c r="I2651" t="s">
        <v>8384</v>
      </c>
      <c r="J2651" t="s">
        <v>8677</v>
      </c>
      <c r="K2651" t="s">
        <v>8313</v>
      </c>
      <c r="L2651" t="s">
        <v>8315</v>
      </c>
      <c r="M2651" t="s">
        <v>3870</v>
      </c>
      <c r="N2651" t="s">
        <v>700</v>
      </c>
    </row>
    <row r="2652" spans="1:14" x14ac:dyDescent="0.25">
      <c r="A2652">
        <v>278059864</v>
      </c>
      <c r="B2652" t="s">
        <v>4597</v>
      </c>
      <c r="C2652" t="s">
        <v>4598</v>
      </c>
      <c r="D2652">
        <v>27801001</v>
      </c>
      <c r="E2652">
        <v>1030204602416</v>
      </c>
      <c r="F2652" t="s">
        <v>8214</v>
      </c>
      <c r="G2652">
        <v>0</v>
      </c>
      <c r="H2652" t="s">
        <v>13001</v>
      </c>
      <c r="I2652" t="s">
        <v>8442</v>
      </c>
      <c r="J2652" t="s">
        <v>12192</v>
      </c>
      <c r="K2652" t="s">
        <v>8313</v>
      </c>
      <c r="L2652" t="s">
        <v>8315</v>
      </c>
      <c r="M2652" t="s">
        <v>4599</v>
      </c>
      <c r="N2652" t="s">
        <v>414</v>
      </c>
    </row>
    <row r="2653" spans="1:14" x14ac:dyDescent="0.25">
      <c r="A2653">
        <v>278062024</v>
      </c>
      <c r="B2653" t="s">
        <v>4406</v>
      </c>
      <c r="C2653" t="s">
        <v>4407</v>
      </c>
      <c r="D2653">
        <v>27801001</v>
      </c>
      <c r="E2653">
        <v>1030204601294</v>
      </c>
      <c r="F2653" t="s">
        <v>8214</v>
      </c>
      <c r="G2653">
        <v>0</v>
      </c>
      <c r="H2653" t="s">
        <v>13002</v>
      </c>
      <c r="I2653" t="s">
        <v>8738</v>
      </c>
      <c r="J2653" t="s">
        <v>10043</v>
      </c>
      <c r="K2653" t="s">
        <v>8313</v>
      </c>
      <c r="L2653" t="s">
        <v>8315</v>
      </c>
      <c r="M2653" t="s">
        <v>13003</v>
      </c>
      <c r="N2653" t="s">
        <v>921</v>
      </c>
    </row>
    <row r="2654" spans="1:14" x14ac:dyDescent="0.25">
      <c r="A2654">
        <v>278064857</v>
      </c>
      <c r="B2654" t="s">
        <v>4492</v>
      </c>
      <c r="C2654" t="s">
        <v>4493</v>
      </c>
      <c r="D2654">
        <v>27801001</v>
      </c>
      <c r="E2654">
        <v>1030204610589</v>
      </c>
      <c r="F2654" t="s">
        <v>8214</v>
      </c>
      <c r="G2654">
        <v>0</v>
      </c>
      <c r="H2654" t="s">
        <v>13004</v>
      </c>
      <c r="I2654" t="s">
        <v>8448</v>
      </c>
      <c r="J2654" t="s">
        <v>10520</v>
      </c>
      <c r="K2654" t="s">
        <v>8313</v>
      </c>
      <c r="L2654" t="s">
        <v>8315</v>
      </c>
      <c r="M2654" t="s">
        <v>4494</v>
      </c>
      <c r="N2654" t="s">
        <v>321</v>
      </c>
    </row>
    <row r="2655" spans="1:14" x14ac:dyDescent="0.25">
      <c r="A2655">
        <v>278069693</v>
      </c>
      <c r="B2655" t="s">
        <v>4704</v>
      </c>
      <c r="C2655" t="s">
        <v>4705</v>
      </c>
      <c r="D2655">
        <v>27801001</v>
      </c>
      <c r="E2655">
        <v>1030204595629</v>
      </c>
      <c r="F2655" t="s">
        <v>8214</v>
      </c>
      <c r="G2655">
        <v>0</v>
      </c>
      <c r="H2655" t="s">
        <v>13005</v>
      </c>
      <c r="I2655" t="s">
        <v>8967</v>
      </c>
      <c r="J2655" t="s">
        <v>13006</v>
      </c>
      <c r="K2655" t="s">
        <v>8313</v>
      </c>
      <c r="L2655" t="s">
        <v>8315</v>
      </c>
      <c r="M2655" t="s">
        <v>4706</v>
      </c>
      <c r="N2655" t="s">
        <v>321</v>
      </c>
    </row>
    <row r="2656" spans="1:14" x14ac:dyDescent="0.25">
      <c r="A2656">
        <v>278071526</v>
      </c>
      <c r="B2656" t="s">
        <v>4580</v>
      </c>
      <c r="C2656" t="s">
        <v>4581</v>
      </c>
      <c r="D2656">
        <v>27801001</v>
      </c>
      <c r="E2656">
        <v>1030204594023</v>
      </c>
      <c r="F2656" t="s">
        <v>8214</v>
      </c>
      <c r="G2656">
        <v>0</v>
      </c>
      <c r="H2656" t="s">
        <v>13007</v>
      </c>
      <c r="I2656" t="s">
        <v>8384</v>
      </c>
      <c r="J2656" t="s">
        <v>9595</v>
      </c>
      <c r="K2656" t="s">
        <v>8313</v>
      </c>
      <c r="L2656" t="s">
        <v>8315</v>
      </c>
      <c r="M2656" t="s">
        <v>4582</v>
      </c>
      <c r="N2656" t="s">
        <v>549</v>
      </c>
    </row>
    <row r="2657" spans="1:14" x14ac:dyDescent="0.25">
      <c r="A2657">
        <v>278071533</v>
      </c>
      <c r="B2657" t="s">
        <v>4347</v>
      </c>
      <c r="C2657" t="s">
        <v>4348</v>
      </c>
      <c r="D2657">
        <v>27801001</v>
      </c>
      <c r="E2657">
        <v>1030204601217</v>
      </c>
      <c r="F2657" t="s">
        <v>8214</v>
      </c>
      <c r="G2657">
        <v>0</v>
      </c>
      <c r="H2657" t="s">
        <v>13008</v>
      </c>
      <c r="I2657" t="s">
        <v>8384</v>
      </c>
      <c r="J2657" t="s">
        <v>9595</v>
      </c>
      <c r="K2657" t="s">
        <v>8313</v>
      </c>
      <c r="L2657" t="s">
        <v>8315</v>
      </c>
      <c r="M2657" t="s">
        <v>4349</v>
      </c>
      <c r="N2657" t="s">
        <v>414</v>
      </c>
    </row>
    <row r="2658" spans="1:14" x14ac:dyDescent="0.25">
      <c r="A2658">
        <v>278077616</v>
      </c>
      <c r="B2658" t="s">
        <v>4439</v>
      </c>
      <c r="C2658" t="s">
        <v>4440</v>
      </c>
      <c r="D2658">
        <v>27801001</v>
      </c>
      <c r="E2658">
        <v>1030204605133</v>
      </c>
      <c r="F2658" t="s">
        <v>8214</v>
      </c>
      <c r="G2658">
        <v>0</v>
      </c>
      <c r="H2658" t="s">
        <v>13009</v>
      </c>
      <c r="I2658" t="s">
        <v>8882</v>
      </c>
      <c r="J2658" t="s">
        <v>13010</v>
      </c>
      <c r="K2658" t="s">
        <v>8313</v>
      </c>
      <c r="L2658" t="s">
        <v>8315</v>
      </c>
      <c r="M2658" t="s">
        <v>13011</v>
      </c>
      <c r="N2658" t="s">
        <v>321</v>
      </c>
    </row>
    <row r="2659" spans="1:14" x14ac:dyDescent="0.25">
      <c r="A2659">
        <v>278080383</v>
      </c>
      <c r="B2659" t="s">
        <v>4296</v>
      </c>
      <c r="C2659" t="s">
        <v>4297</v>
      </c>
      <c r="D2659">
        <v>27801001</v>
      </c>
      <c r="E2659">
        <v>1030204598302</v>
      </c>
      <c r="F2659" t="s">
        <v>8214</v>
      </c>
      <c r="G2659">
        <v>0</v>
      </c>
      <c r="H2659" t="s">
        <v>13012</v>
      </c>
      <c r="I2659" t="s">
        <v>11872</v>
      </c>
      <c r="J2659" t="s">
        <v>13013</v>
      </c>
      <c r="K2659" t="s">
        <v>8313</v>
      </c>
      <c r="L2659" t="s">
        <v>8315</v>
      </c>
      <c r="M2659" t="s">
        <v>4298</v>
      </c>
      <c r="N2659" t="s">
        <v>414</v>
      </c>
    </row>
    <row r="2660" spans="1:14" x14ac:dyDescent="0.25">
      <c r="A2660">
        <v>278081764</v>
      </c>
      <c r="B2660" t="s">
        <v>4293</v>
      </c>
      <c r="C2660" t="s">
        <v>4294</v>
      </c>
      <c r="D2660">
        <v>27801001</v>
      </c>
      <c r="E2660">
        <v>1030204608983</v>
      </c>
      <c r="F2660" t="s">
        <v>8214</v>
      </c>
      <c r="G2660">
        <v>0</v>
      </c>
      <c r="H2660" t="s">
        <v>12948</v>
      </c>
      <c r="I2660" t="s">
        <v>8955</v>
      </c>
      <c r="J2660" t="s">
        <v>9823</v>
      </c>
      <c r="K2660" t="s">
        <v>8313</v>
      </c>
      <c r="L2660" t="s">
        <v>8315</v>
      </c>
      <c r="M2660" t="s">
        <v>4295</v>
      </c>
      <c r="N2660" t="s">
        <v>321</v>
      </c>
    </row>
    <row r="2661" spans="1:14" x14ac:dyDescent="0.25">
      <c r="A2661">
        <v>278084839</v>
      </c>
      <c r="B2661" t="s">
        <v>4000</v>
      </c>
      <c r="C2661" t="s">
        <v>4001</v>
      </c>
      <c r="D2661">
        <v>27801001</v>
      </c>
      <c r="E2661">
        <v>1030204610160</v>
      </c>
      <c r="F2661" t="s">
        <v>8214</v>
      </c>
      <c r="G2661">
        <v>0</v>
      </c>
      <c r="H2661" t="s">
        <v>13014</v>
      </c>
      <c r="I2661" t="s">
        <v>8701</v>
      </c>
      <c r="J2661" t="s">
        <v>13015</v>
      </c>
      <c r="K2661" t="s">
        <v>8313</v>
      </c>
      <c r="L2661" t="s">
        <v>8315</v>
      </c>
      <c r="M2661" t="s">
        <v>4002</v>
      </c>
      <c r="N2661" t="s">
        <v>414</v>
      </c>
    </row>
    <row r="2662" spans="1:14" x14ac:dyDescent="0.25">
      <c r="A2662">
        <v>278092389</v>
      </c>
      <c r="B2662" t="s">
        <v>4518</v>
      </c>
      <c r="C2662" t="s">
        <v>4519</v>
      </c>
      <c r="D2662">
        <v>27801001</v>
      </c>
      <c r="E2662">
        <v>1030204597807</v>
      </c>
      <c r="F2662" t="s">
        <v>8214</v>
      </c>
      <c r="G2662">
        <v>0</v>
      </c>
      <c r="H2662" t="s">
        <v>13016</v>
      </c>
      <c r="I2662" t="s">
        <v>8384</v>
      </c>
      <c r="J2662" t="s">
        <v>13017</v>
      </c>
      <c r="K2662" t="s">
        <v>8313</v>
      </c>
      <c r="L2662" t="s">
        <v>8315</v>
      </c>
      <c r="M2662" t="s">
        <v>4520</v>
      </c>
      <c r="N2662" t="s">
        <v>414</v>
      </c>
    </row>
    <row r="2663" spans="1:14" x14ac:dyDescent="0.25">
      <c r="A2663">
        <v>278096369</v>
      </c>
      <c r="B2663" t="s">
        <v>4436</v>
      </c>
      <c r="C2663" t="s">
        <v>4437</v>
      </c>
      <c r="D2663">
        <v>27801001</v>
      </c>
      <c r="E2663">
        <v>1030204630983</v>
      </c>
      <c r="F2663" t="s">
        <v>8214</v>
      </c>
      <c r="G2663">
        <v>0</v>
      </c>
      <c r="H2663" t="s">
        <v>13018</v>
      </c>
      <c r="I2663" t="s">
        <v>8384</v>
      </c>
      <c r="J2663" t="s">
        <v>12157</v>
      </c>
      <c r="K2663" t="s">
        <v>8313</v>
      </c>
      <c r="L2663" t="s">
        <v>8315</v>
      </c>
      <c r="M2663" t="s">
        <v>4438</v>
      </c>
      <c r="N2663" t="s">
        <v>2021</v>
      </c>
    </row>
    <row r="2664" spans="1:14" x14ac:dyDescent="0.25">
      <c r="A2664">
        <v>278116569</v>
      </c>
      <c r="B2664" t="s">
        <v>3803</v>
      </c>
      <c r="C2664" t="s">
        <v>3804</v>
      </c>
      <c r="D2664">
        <v>27801001</v>
      </c>
      <c r="E2664">
        <v>1050204704615</v>
      </c>
      <c r="F2664" t="s">
        <v>8214</v>
      </c>
      <c r="G2664">
        <v>0</v>
      </c>
      <c r="H2664" t="s">
        <v>13019</v>
      </c>
      <c r="I2664" t="s">
        <v>9229</v>
      </c>
      <c r="J2664" t="s">
        <v>13020</v>
      </c>
      <c r="K2664" t="s">
        <v>8313</v>
      </c>
      <c r="L2664" t="s">
        <v>8315</v>
      </c>
      <c r="M2664" t="s">
        <v>3805</v>
      </c>
      <c r="N2664" t="s">
        <v>414</v>
      </c>
    </row>
    <row r="2665" spans="1:14" x14ac:dyDescent="0.25">
      <c r="A2665">
        <v>278119295</v>
      </c>
      <c r="B2665" t="s">
        <v>3832</v>
      </c>
      <c r="C2665" t="s">
        <v>3833</v>
      </c>
      <c r="D2665">
        <v>27801001</v>
      </c>
      <c r="E2665">
        <v>1060278024927</v>
      </c>
      <c r="F2665" t="s">
        <v>8214</v>
      </c>
      <c r="G2665">
        <v>0</v>
      </c>
      <c r="H2665" t="s">
        <v>13021</v>
      </c>
      <c r="I2665" t="s">
        <v>9154</v>
      </c>
      <c r="J2665" t="s">
        <v>8665</v>
      </c>
      <c r="K2665" t="s">
        <v>8313</v>
      </c>
      <c r="L2665" t="s">
        <v>8315</v>
      </c>
      <c r="M2665" t="s">
        <v>3834</v>
      </c>
      <c r="N2665" t="s">
        <v>414</v>
      </c>
    </row>
    <row r="2666" spans="1:14" x14ac:dyDescent="0.25">
      <c r="A2666">
        <v>278147045</v>
      </c>
      <c r="B2666" t="s">
        <v>3865</v>
      </c>
      <c r="C2666" t="s">
        <v>3866</v>
      </c>
      <c r="D2666">
        <v>27801001</v>
      </c>
      <c r="E2666">
        <v>1080278003299</v>
      </c>
      <c r="F2666" t="s">
        <v>8214</v>
      </c>
      <c r="G2666">
        <v>0</v>
      </c>
      <c r="H2666" t="s">
        <v>13022</v>
      </c>
      <c r="I2666" t="s">
        <v>8384</v>
      </c>
      <c r="J2666" t="s">
        <v>13023</v>
      </c>
      <c r="K2666" t="s">
        <v>8313</v>
      </c>
      <c r="L2666" t="s">
        <v>8315</v>
      </c>
      <c r="M2666" t="s">
        <v>3867</v>
      </c>
      <c r="N2666" t="s">
        <v>414</v>
      </c>
    </row>
    <row r="2667" spans="1:14" x14ac:dyDescent="0.25">
      <c r="A2667">
        <v>278171129</v>
      </c>
      <c r="B2667" t="s">
        <v>3976</v>
      </c>
      <c r="C2667" t="s">
        <v>3977</v>
      </c>
      <c r="D2667">
        <v>27801001</v>
      </c>
      <c r="E2667">
        <v>1100280029080</v>
      </c>
      <c r="F2667" t="s">
        <v>8214</v>
      </c>
      <c r="G2667">
        <v>0</v>
      </c>
      <c r="H2667" t="s">
        <v>13024</v>
      </c>
      <c r="I2667" t="s">
        <v>8595</v>
      </c>
      <c r="J2667" t="s">
        <v>13025</v>
      </c>
      <c r="K2667" t="s">
        <v>8313</v>
      </c>
      <c r="L2667" t="s">
        <v>8315</v>
      </c>
      <c r="M2667" t="s">
        <v>3978</v>
      </c>
      <c r="N2667" t="s">
        <v>414</v>
      </c>
    </row>
    <row r="2668" spans="1:14" x14ac:dyDescent="0.25">
      <c r="A2668">
        <v>278958460</v>
      </c>
      <c r="B2668" t="s">
        <v>13026</v>
      </c>
      <c r="C2668" t="s">
        <v>8195</v>
      </c>
      <c r="D2668">
        <v>27801001</v>
      </c>
      <c r="E2668">
        <v>1200200019909</v>
      </c>
      <c r="F2668" t="s">
        <v>8214</v>
      </c>
      <c r="G2668">
        <v>0</v>
      </c>
      <c r="H2668" t="s">
        <v>12920</v>
      </c>
      <c r="I2668" t="s">
        <v>8573</v>
      </c>
      <c r="J2668" t="s">
        <v>13027</v>
      </c>
      <c r="K2668" t="s">
        <v>8313</v>
      </c>
      <c r="L2668" t="s">
        <v>8315</v>
      </c>
      <c r="M2668" t="s">
        <v>8211</v>
      </c>
      <c r="N2668" t="s">
        <v>325</v>
      </c>
    </row>
    <row r="2669" spans="1:14" x14ac:dyDescent="0.25">
      <c r="A2669">
        <v>279000239</v>
      </c>
      <c r="B2669" t="s">
        <v>2683</v>
      </c>
      <c r="C2669" t="s">
        <v>2684</v>
      </c>
      <c r="D2669">
        <v>27901001</v>
      </c>
      <c r="E2669">
        <v>1020203549563</v>
      </c>
      <c r="F2669" t="s">
        <v>8214</v>
      </c>
      <c r="G2669">
        <v>0</v>
      </c>
      <c r="H2669" t="s">
        <v>13028</v>
      </c>
      <c r="I2669" t="s">
        <v>8310</v>
      </c>
      <c r="J2669" t="s">
        <v>13029</v>
      </c>
      <c r="K2669" t="s">
        <v>8313</v>
      </c>
      <c r="L2669" t="s">
        <v>8315</v>
      </c>
      <c r="M2669" t="s">
        <v>2685</v>
      </c>
      <c r="N2669" t="s">
        <v>321</v>
      </c>
    </row>
    <row r="2670" spans="1:14" x14ac:dyDescent="0.25">
      <c r="A2670">
        <v>279000398</v>
      </c>
      <c r="B2670" t="s">
        <v>2704</v>
      </c>
      <c r="C2670" t="s">
        <v>2705</v>
      </c>
      <c r="D2670">
        <v>27901001</v>
      </c>
      <c r="E2670">
        <v>1020203549673</v>
      </c>
      <c r="F2670" t="s">
        <v>8214</v>
      </c>
      <c r="G2670">
        <v>0</v>
      </c>
      <c r="H2670" t="s">
        <v>13030</v>
      </c>
      <c r="I2670" t="s">
        <v>8310</v>
      </c>
      <c r="J2670" t="s">
        <v>13031</v>
      </c>
      <c r="K2670" t="s">
        <v>8313</v>
      </c>
      <c r="L2670" t="s">
        <v>8315</v>
      </c>
      <c r="M2670" t="s">
        <v>2706</v>
      </c>
      <c r="N2670" t="s">
        <v>321</v>
      </c>
    </row>
    <row r="2671" spans="1:14" x14ac:dyDescent="0.25">
      <c r="A2671">
        <v>279000581</v>
      </c>
      <c r="B2671" t="s">
        <v>2680</v>
      </c>
      <c r="C2671" t="s">
        <v>2681</v>
      </c>
      <c r="D2671">
        <v>27901001</v>
      </c>
      <c r="E2671">
        <v>1020203549794</v>
      </c>
      <c r="F2671" t="s">
        <v>8214</v>
      </c>
      <c r="G2671">
        <v>0</v>
      </c>
      <c r="H2671" t="s">
        <v>13032</v>
      </c>
      <c r="I2671" t="s">
        <v>8310</v>
      </c>
      <c r="J2671" t="s">
        <v>13033</v>
      </c>
      <c r="K2671" t="s">
        <v>8313</v>
      </c>
      <c r="L2671" t="s">
        <v>8315</v>
      </c>
      <c r="M2671" t="s">
        <v>2682</v>
      </c>
      <c r="N2671" t="s">
        <v>321</v>
      </c>
    </row>
    <row r="2672" spans="1:14" x14ac:dyDescent="0.25">
      <c r="A2672">
        <v>279000599</v>
      </c>
      <c r="B2672" t="s">
        <v>2695</v>
      </c>
      <c r="C2672" t="s">
        <v>2696</v>
      </c>
      <c r="D2672">
        <v>27901001</v>
      </c>
      <c r="E2672">
        <v>1020203549750</v>
      </c>
      <c r="F2672" t="s">
        <v>8214</v>
      </c>
      <c r="G2672">
        <v>0</v>
      </c>
      <c r="H2672" t="s">
        <v>13034</v>
      </c>
      <c r="I2672" t="s">
        <v>8310</v>
      </c>
      <c r="J2672" t="s">
        <v>13031</v>
      </c>
      <c r="K2672" t="s">
        <v>8313</v>
      </c>
      <c r="L2672" t="s">
        <v>8315</v>
      </c>
      <c r="M2672" t="s">
        <v>2697</v>
      </c>
      <c r="N2672" t="s">
        <v>321</v>
      </c>
    </row>
    <row r="2673" spans="1:14" x14ac:dyDescent="0.25">
      <c r="A2673">
        <v>279000905</v>
      </c>
      <c r="B2673" t="s">
        <v>2689</v>
      </c>
      <c r="C2673" t="s">
        <v>2690</v>
      </c>
      <c r="D2673">
        <v>27901001</v>
      </c>
      <c r="E2673">
        <v>1020203549629</v>
      </c>
      <c r="F2673" t="s">
        <v>8214</v>
      </c>
      <c r="G2673">
        <v>0</v>
      </c>
      <c r="H2673" t="s">
        <v>13035</v>
      </c>
      <c r="I2673" t="s">
        <v>8310</v>
      </c>
      <c r="J2673" t="s">
        <v>13036</v>
      </c>
      <c r="K2673" t="s">
        <v>8313</v>
      </c>
      <c r="L2673" t="s">
        <v>8315</v>
      </c>
      <c r="M2673" t="s">
        <v>2691</v>
      </c>
      <c r="N2673" t="s">
        <v>921</v>
      </c>
    </row>
    <row r="2674" spans="1:14" x14ac:dyDescent="0.25">
      <c r="A2674">
        <v>279000912</v>
      </c>
      <c r="B2674" t="s">
        <v>2686</v>
      </c>
      <c r="C2674" t="s">
        <v>2687</v>
      </c>
      <c r="D2674">
        <v>27901001</v>
      </c>
      <c r="E2674">
        <v>1020203549651</v>
      </c>
      <c r="F2674" t="s">
        <v>8214</v>
      </c>
      <c r="G2674">
        <v>0</v>
      </c>
      <c r="H2674" t="s">
        <v>13037</v>
      </c>
      <c r="I2674" t="s">
        <v>8757</v>
      </c>
      <c r="J2674" t="s">
        <v>13036</v>
      </c>
      <c r="K2674" t="s">
        <v>8313</v>
      </c>
      <c r="L2674" t="s">
        <v>8315</v>
      </c>
      <c r="M2674" t="s">
        <v>2688</v>
      </c>
      <c r="N2674" t="s">
        <v>414</v>
      </c>
    </row>
    <row r="2675" spans="1:14" x14ac:dyDescent="0.25">
      <c r="A2675">
        <v>279000920</v>
      </c>
      <c r="B2675" t="s">
        <v>2692</v>
      </c>
      <c r="C2675" t="s">
        <v>2693</v>
      </c>
      <c r="D2675">
        <v>27901001</v>
      </c>
      <c r="E2675">
        <v>1020203549728</v>
      </c>
      <c r="F2675" t="s">
        <v>8214</v>
      </c>
      <c r="G2675">
        <v>0</v>
      </c>
      <c r="H2675" t="s">
        <v>13038</v>
      </c>
      <c r="I2675" t="s">
        <v>8310</v>
      </c>
      <c r="J2675" t="s">
        <v>13036</v>
      </c>
      <c r="K2675" t="s">
        <v>8313</v>
      </c>
      <c r="L2675" t="s">
        <v>8315</v>
      </c>
      <c r="M2675" t="s">
        <v>2694</v>
      </c>
      <c r="N2675" t="s">
        <v>414</v>
      </c>
    </row>
    <row r="2676" spans="1:14" x14ac:dyDescent="0.25">
      <c r="A2676">
        <v>279000937</v>
      </c>
      <c r="B2676" t="s">
        <v>2707</v>
      </c>
      <c r="C2676" t="s">
        <v>2708</v>
      </c>
      <c r="D2676">
        <v>27901001</v>
      </c>
      <c r="E2676">
        <v>1020203549662</v>
      </c>
      <c r="F2676" t="s">
        <v>8214</v>
      </c>
      <c r="G2676">
        <v>0</v>
      </c>
      <c r="H2676" t="s">
        <v>13039</v>
      </c>
      <c r="I2676" t="s">
        <v>8310</v>
      </c>
      <c r="J2676" t="s">
        <v>13036</v>
      </c>
      <c r="K2676" t="s">
        <v>8313</v>
      </c>
      <c r="L2676" t="s">
        <v>8315</v>
      </c>
      <c r="M2676" t="s">
        <v>2709</v>
      </c>
      <c r="N2676" t="s">
        <v>414</v>
      </c>
    </row>
    <row r="2677" spans="1:14" x14ac:dyDescent="0.25">
      <c r="A2677">
        <v>279000944</v>
      </c>
      <c r="B2677" t="s">
        <v>2701</v>
      </c>
      <c r="C2677" t="s">
        <v>2702</v>
      </c>
      <c r="D2677">
        <v>27901001</v>
      </c>
      <c r="E2677">
        <v>1020203549772</v>
      </c>
      <c r="F2677" t="s">
        <v>8214</v>
      </c>
      <c r="G2677">
        <v>0</v>
      </c>
      <c r="H2677" t="s">
        <v>13040</v>
      </c>
      <c r="I2677" t="s">
        <v>8310</v>
      </c>
      <c r="J2677" t="s">
        <v>13036</v>
      </c>
      <c r="K2677" t="s">
        <v>8313</v>
      </c>
      <c r="L2677" t="s">
        <v>8315</v>
      </c>
      <c r="M2677" t="s">
        <v>2703</v>
      </c>
      <c r="N2677" t="s">
        <v>321</v>
      </c>
    </row>
    <row r="2678" spans="1:14" x14ac:dyDescent="0.25">
      <c r="A2678">
        <v>279001000</v>
      </c>
      <c r="B2678" t="s">
        <v>2698</v>
      </c>
      <c r="C2678" t="s">
        <v>2699</v>
      </c>
      <c r="D2678">
        <v>27901001</v>
      </c>
      <c r="E2678">
        <v>1020203549717</v>
      </c>
      <c r="F2678" t="s">
        <v>8214</v>
      </c>
      <c r="G2678">
        <v>0</v>
      </c>
      <c r="H2678" t="s">
        <v>13041</v>
      </c>
      <c r="I2678" t="s">
        <v>9257</v>
      </c>
      <c r="J2678" t="s">
        <v>13042</v>
      </c>
      <c r="K2678" t="s">
        <v>8313</v>
      </c>
      <c r="L2678" t="s">
        <v>8315</v>
      </c>
      <c r="M2678" t="s">
        <v>2700</v>
      </c>
      <c r="N2678" t="s">
        <v>1479</v>
      </c>
    </row>
    <row r="2679" spans="1:14" x14ac:dyDescent="0.25">
      <c r="A2679">
        <v>279001105</v>
      </c>
      <c r="B2679" t="s">
        <v>2677</v>
      </c>
      <c r="C2679" t="s">
        <v>2678</v>
      </c>
      <c r="D2679">
        <v>27901001</v>
      </c>
      <c r="E2679">
        <v>1020203549695</v>
      </c>
      <c r="F2679" t="s">
        <v>8214</v>
      </c>
      <c r="G2679">
        <v>0</v>
      </c>
      <c r="H2679" t="s">
        <v>13043</v>
      </c>
      <c r="I2679" t="s">
        <v>8310</v>
      </c>
      <c r="J2679" t="s">
        <v>10185</v>
      </c>
      <c r="K2679" t="s">
        <v>8313</v>
      </c>
      <c r="L2679" t="s">
        <v>8315</v>
      </c>
      <c r="M2679" t="s">
        <v>2679</v>
      </c>
      <c r="N2679" t="s">
        <v>321</v>
      </c>
    </row>
    <row r="2680" spans="1:14" x14ac:dyDescent="0.25">
      <c r="A2680">
        <v>279001426</v>
      </c>
      <c r="B2680" t="s">
        <v>2673</v>
      </c>
      <c r="C2680" t="s">
        <v>2674</v>
      </c>
      <c r="D2680">
        <v>27901001</v>
      </c>
      <c r="E2680">
        <v>1040204932591</v>
      </c>
      <c r="F2680" t="s">
        <v>8214</v>
      </c>
      <c r="G2680">
        <v>0</v>
      </c>
      <c r="H2680" t="s">
        <v>13044</v>
      </c>
      <c r="I2680" t="s">
        <v>8310</v>
      </c>
      <c r="J2680" t="s">
        <v>13045</v>
      </c>
      <c r="K2680" t="s">
        <v>8313</v>
      </c>
      <c r="L2680" t="s">
        <v>8315</v>
      </c>
      <c r="M2680" t="s">
        <v>2675</v>
      </c>
      <c r="N2680" t="s">
        <v>2676</v>
      </c>
    </row>
  </sheetData>
  <sheetProtection algorithmName="SHA-512" hashValue="BEYeRyKMBb6noBcc1FC/O7txmnUw1HLB2fIiJ6IoiThGUTfGRVRnA1QdM15cPlGS+5F36nhfNZR1qUDqXJiqUw==" saltValue="cw7NioLAwQi7D/03SiEMyg==" spinCount="100000" sheet="1" objects="1" scenarios="1" selectLockedCells="1" selectUnlockedCells="1"/>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tabColor rgb="FFC00000"/>
  </sheetPr>
  <dimension ref="A1:N80"/>
  <sheetViews>
    <sheetView topLeftCell="C7" workbookViewId="0">
      <selection activeCell="M20" sqref="M20"/>
    </sheetView>
  </sheetViews>
  <sheetFormatPr defaultRowHeight="15" x14ac:dyDescent="0.25"/>
  <cols>
    <col min="1" max="1" width="22.7109375" customWidth="1"/>
    <col min="2" max="2" width="5.28515625" style="2" bestFit="1" customWidth="1"/>
    <col min="7" max="7" width="11.28515625" customWidth="1"/>
    <col min="8" max="8" width="13.85546875" customWidth="1"/>
    <col min="13" max="13" width="17.42578125" customWidth="1"/>
    <col min="14" max="14" width="19.85546875" customWidth="1"/>
    <col min="15" max="15" width="10.140625" bestFit="1" customWidth="1"/>
  </cols>
  <sheetData>
    <row r="1" spans="1:14" x14ac:dyDescent="0.25">
      <c r="A1" t="s">
        <v>42</v>
      </c>
    </row>
    <row r="2" spans="1:14" x14ac:dyDescent="0.25">
      <c r="A2" s="1" t="s">
        <v>26</v>
      </c>
    </row>
    <row r="3" spans="1:14" x14ac:dyDescent="0.25">
      <c r="A3" s="1" t="s">
        <v>25</v>
      </c>
    </row>
    <row r="4" spans="1:14" x14ac:dyDescent="0.25">
      <c r="A4" s="1" t="s">
        <v>24</v>
      </c>
    </row>
    <row r="5" spans="1:14" x14ac:dyDescent="0.25">
      <c r="A5" s="1" t="s">
        <v>23</v>
      </c>
    </row>
    <row r="6" spans="1:14" x14ac:dyDescent="0.25">
      <c r="A6" s="1"/>
    </row>
    <row r="7" spans="1:14" x14ac:dyDescent="0.25">
      <c r="A7" s="1" t="s">
        <v>43</v>
      </c>
      <c r="D7" s="1" t="s">
        <v>6</v>
      </c>
      <c r="H7" t="s">
        <v>46</v>
      </c>
      <c r="L7" t="s">
        <v>130</v>
      </c>
      <c r="M7" t="s">
        <v>293</v>
      </c>
      <c r="N7" t="s">
        <v>292</v>
      </c>
    </row>
    <row r="8" spans="1:14" x14ac:dyDescent="0.25">
      <c r="A8" s="1" t="s">
        <v>36</v>
      </c>
      <c r="B8" s="1" t="s">
        <v>36</v>
      </c>
      <c r="D8" t="s">
        <v>51</v>
      </c>
      <c r="H8" t="s">
        <v>50</v>
      </c>
      <c r="L8" t="s">
        <v>126</v>
      </c>
      <c r="M8" s="63">
        <v>45737</v>
      </c>
      <c r="N8" s="63">
        <v>45686</v>
      </c>
    </row>
    <row r="9" spans="1:14" x14ac:dyDescent="0.25">
      <c r="A9" s="1" t="s">
        <v>35</v>
      </c>
      <c r="B9" s="1" t="s">
        <v>35</v>
      </c>
      <c r="D9" t="s">
        <v>153</v>
      </c>
      <c r="H9" t="s">
        <v>173</v>
      </c>
      <c r="L9" t="s">
        <v>129</v>
      </c>
      <c r="M9" s="63">
        <v>45765</v>
      </c>
      <c r="N9" s="63">
        <v>45716</v>
      </c>
    </row>
    <row r="10" spans="1:14" x14ac:dyDescent="0.25">
      <c r="A10" s="1" t="s">
        <v>44</v>
      </c>
      <c r="B10" s="67" t="s">
        <v>299</v>
      </c>
      <c r="D10" t="s">
        <v>154</v>
      </c>
      <c r="H10" t="s">
        <v>170</v>
      </c>
      <c r="M10" s="63">
        <v>45793</v>
      </c>
      <c r="N10" s="63">
        <v>45744</v>
      </c>
    </row>
    <row r="11" spans="1:14" x14ac:dyDescent="0.25">
      <c r="A11" s="1" t="s">
        <v>45</v>
      </c>
      <c r="D11" t="s">
        <v>155</v>
      </c>
      <c r="H11" t="s">
        <v>172</v>
      </c>
      <c r="M11" s="63">
        <v>45828</v>
      </c>
      <c r="N11" s="63">
        <v>45789</v>
      </c>
    </row>
    <row r="12" spans="1:14" x14ac:dyDescent="0.25">
      <c r="A12" s="1"/>
      <c r="D12" t="s">
        <v>156</v>
      </c>
      <c r="H12" t="s">
        <v>168</v>
      </c>
      <c r="M12" s="63">
        <v>45912</v>
      </c>
      <c r="N12" s="63">
        <v>45877</v>
      </c>
    </row>
    <row r="13" spans="1:14" x14ac:dyDescent="0.25">
      <c r="D13" t="s">
        <v>157</v>
      </c>
      <c r="H13" t="s">
        <v>7934</v>
      </c>
      <c r="M13" s="63">
        <v>45947</v>
      </c>
      <c r="N13" s="63">
        <v>45898</v>
      </c>
    </row>
    <row r="14" spans="1:14" x14ac:dyDescent="0.25">
      <c r="H14" t="s">
        <v>171</v>
      </c>
      <c r="M14" s="63">
        <v>45975</v>
      </c>
      <c r="N14" s="63">
        <v>45929</v>
      </c>
    </row>
    <row r="15" spans="1:14" x14ac:dyDescent="0.25">
      <c r="H15" t="s">
        <v>167</v>
      </c>
      <c r="M15" s="63">
        <v>46003</v>
      </c>
      <c r="N15" s="63">
        <v>45954</v>
      </c>
    </row>
    <row r="16" spans="1:14" x14ac:dyDescent="0.25">
      <c r="A16" t="s">
        <v>69</v>
      </c>
      <c r="B16" s="2" t="s">
        <v>66</v>
      </c>
      <c r="D16" t="s">
        <v>81</v>
      </c>
      <c r="E16" t="s">
        <v>66</v>
      </c>
      <c r="H16" t="s">
        <v>48</v>
      </c>
      <c r="M16" s="63">
        <v>46045</v>
      </c>
      <c r="N16" s="63">
        <v>45989</v>
      </c>
    </row>
    <row r="17" spans="1:14" x14ac:dyDescent="0.25">
      <c r="A17" t="s">
        <v>70</v>
      </c>
      <c r="B17" s="6" t="s">
        <v>78</v>
      </c>
      <c r="D17" t="s">
        <v>144</v>
      </c>
      <c r="E17" s="15" t="s">
        <v>78</v>
      </c>
      <c r="H17" t="s">
        <v>165</v>
      </c>
      <c r="M17" s="63">
        <v>46066</v>
      </c>
      <c r="N17" s="63">
        <v>46017</v>
      </c>
    </row>
    <row r="18" spans="1:14" x14ac:dyDescent="0.25">
      <c r="A18" t="s">
        <v>175</v>
      </c>
      <c r="B18" s="6" t="s">
        <v>79</v>
      </c>
      <c r="D18" t="s">
        <v>82</v>
      </c>
      <c r="E18" s="16" t="s">
        <v>79</v>
      </c>
      <c r="H18" t="s">
        <v>158</v>
      </c>
      <c r="M18" s="63">
        <v>46094</v>
      </c>
      <c r="N18" s="63">
        <v>46050</v>
      </c>
    </row>
    <row r="19" spans="1:14" x14ac:dyDescent="0.25">
      <c r="A19" t="s">
        <v>71</v>
      </c>
      <c r="B19" s="6" t="s">
        <v>80</v>
      </c>
      <c r="D19" t="s">
        <v>83</v>
      </c>
      <c r="E19" s="15" t="s">
        <v>80</v>
      </c>
      <c r="H19" t="s">
        <v>162</v>
      </c>
      <c r="M19" s="63"/>
      <c r="N19" s="63"/>
    </row>
    <row r="20" spans="1:14" x14ac:dyDescent="0.25">
      <c r="A20" t="s">
        <v>176</v>
      </c>
      <c r="B20" s="6" t="s">
        <v>84</v>
      </c>
      <c r="D20" t="s">
        <v>145</v>
      </c>
      <c r="E20" s="15" t="s">
        <v>84</v>
      </c>
      <c r="H20" t="s">
        <v>49</v>
      </c>
      <c r="M20" s="63"/>
      <c r="N20" s="63"/>
    </row>
    <row r="21" spans="1:14" x14ac:dyDescent="0.25">
      <c r="A21" t="s">
        <v>77</v>
      </c>
      <c r="B21" s="6" t="s">
        <v>235</v>
      </c>
      <c r="D21" t="s">
        <v>7936</v>
      </c>
      <c r="E21" s="92" t="s">
        <v>235</v>
      </c>
      <c r="H21" t="s">
        <v>169</v>
      </c>
      <c r="M21" s="63"/>
      <c r="N21" s="63"/>
    </row>
    <row r="22" spans="1:14" x14ac:dyDescent="0.25">
      <c r="A22" t="s">
        <v>223</v>
      </c>
      <c r="B22" s="6" t="s">
        <v>236</v>
      </c>
      <c r="D22" t="s">
        <v>85</v>
      </c>
      <c r="E22" t="s">
        <v>102</v>
      </c>
      <c r="H22" t="s">
        <v>159</v>
      </c>
      <c r="M22" s="63"/>
      <c r="N22" s="63"/>
    </row>
    <row r="23" spans="1:14" x14ac:dyDescent="0.25">
      <c r="A23" t="s">
        <v>177</v>
      </c>
      <c r="B23" s="6" t="s">
        <v>237</v>
      </c>
      <c r="D23" t="s">
        <v>99</v>
      </c>
      <c r="E23" t="s">
        <v>101</v>
      </c>
      <c r="H23" t="s">
        <v>166</v>
      </c>
      <c r="M23" s="63"/>
      <c r="N23" s="63"/>
    </row>
    <row r="24" spans="1:14" x14ac:dyDescent="0.25">
      <c r="A24" t="s">
        <v>178</v>
      </c>
      <c r="B24" s="6" t="s">
        <v>238</v>
      </c>
      <c r="D24" t="s">
        <v>100</v>
      </c>
      <c r="E24" t="s">
        <v>101</v>
      </c>
      <c r="H24" t="s">
        <v>163</v>
      </c>
      <c r="I24" s="17"/>
      <c r="M24" s="63"/>
      <c r="N24" s="63"/>
    </row>
    <row r="25" spans="1:14" x14ac:dyDescent="0.25">
      <c r="A25" t="s">
        <v>224</v>
      </c>
      <c r="B25" s="6" t="s">
        <v>239</v>
      </c>
      <c r="H25" t="s">
        <v>174</v>
      </c>
      <c r="I25" s="17"/>
      <c r="M25" s="63"/>
      <c r="N25" s="63"/>
    </row>
    <row r="26" spans="1:14" x14ac:dyDescent="0.25">
      <c r="A26" t="s">
        <v>179</v>
      </c>
      <c r="B26" s="6" t="s">
        <v>240</v>
      </c>
      <c r="H26" t="s">
        <v>164</v>
      </c>
      <c r="I26" s="17"/>
      <c r="M26" s="63"/>
      <c r="N26" s="63"/>
    </row>
    <row r="27" spans="1:14" x14ac:dyDescent="0.25">
      <c r="A27" t="s">
        <v>225</v>
      </c>
      <c r="B27" s="6" t="s">
        <v>241</v>
      </c>
      <c r="H27" t="s">
        <v>47</v>
      </c>
      <c r="I27" s="17"/>
      <c r="M27" s="63"/>
      <c r="N27" s="63"/>
    </row>
    <row r="28" spans="1:14" x14ac:dyDescent="0.25">
      <c r="A28" t="s">
        <v>180</v>
      </c>
      <c r="B28" s="6" t="s">
        <v>242</v>
      </c>
      <c r="H28" t="s">
        <v>160</v>
      </c>
      <c r="I28" s="17"/>
    </row>
    <row r="29" spans="1:14" x14ac:dyDescent="0.25">
      <c r="A29" t="s">
        <v>226</v>
      </c>
      <c r="B29" s="6" t="s">
        <v>243</v>
      </c>
      <c r="H29" t="s">
        <v>161</v>
      </c>
      <c r="I29" s="17"/>
    </row>
    <row r="30" spans="1:14" x14ac:dyDescent="0.25">
      <c r="A30" t="s">
        <v>181</v>
      </c>
      <c r="B30" s="6" t="s">
        <v>244</v>
      </c>
      <c r="H30" t="s">
        <v>15983</v>
      </c>
    </row>
    <row r="31" spans="1:14" x14ac:dyDescent="0.25">
      <c r="A31" t="s">
        <v>227</v>
      </c>
      <c r="B31" s="6" t="s">
        <v>245</v>
      </c>
      <c r="H31" t="s">
        <v>302</v>
      </c>
    </row>
    <row r="32" spans="1:14" x14ac:dyDescent="0.25">
      <c r="A32" t="s">
        <v>182</v>
      </c>
      <c r="B32" s="6" t="s">
        <v>246</v>
      </c>
      <c r="H32" t="s">
        <v>7935</v>
      </c>
    </row>
    <row r="33" spans="1:8" x14ac:dyDescent="0.25">
      <c r="A33" t="s">
        <v>183</v>
      </c>
      <c r="B33" s="6" t="s">
        <v>247</v>
      </c>
      <c r="H33" t="s">
        <v>19896</v>
      </c>
    </row>
    <row r="34" spans="1:8" x14ac:dyDescent="0.25">
      <c r="A34" t="s">
        <v>184</v>
      </c>
      <c r="B34" s="6" t="s">
        <v>248</v>
      </c>
      <c r="D34" s="59" t="s">
        <v>86</v>
      </c>
      <c r="E34" s="62" t="s">
        <v>91</v>
      </c>
      <c r="H34" t="s">
        <v>19905</v>
      </c>
    </row>
    <row r="35" spans="1:8" x14ac:dyDescent="0.25">
      <c r="A35" t="s">
        <v>185</v>
      </c>
      <c r="B35" s="6" t="s">
        <v>249</v>
      </c>
      <c r="D35" s="60" t="s">
        <v>87</v>
      </c>
      <c r="E35" s="61" t="s">
        <v>91</v>
      </c>
      <c r="H35" t="s">
        <v>19906</v>
      </c>
    </row>
    <row r="36" spans="1:8" x14ac:dyDescent="0.25">
      <c r="A36" t="s">
        <v>228</v>
      </c>
      <c r="B36" s="6" t="s">
        <v>250</v>
      </c>
      <c r="D36" s="59" t="s">
        <v>88</v>
      </c>
      <c r="E36" s="62" t="s">
        <v>91</v>
      </c>
    </row>
    <row r="37" spans="1:8" x14ac:dyDescent="0.25">
      <c r="A37" t="s">
        <v>186</v>
      </c>
      <c r="B37" s="6" t="s">
        <v>251</v>
      </c>
      <c r="D37" s="60" t="s">
        <v>89</v>
      </c>
      <c r="E37" s="61" t="s">
        <v>91</v>
      </c>
    </row>
    <row r="38" spans="1:8" x14ac:dyDescent="0.25">
      <c r="A38" t="s">
        <v>229</v>
      </c>
      <c r="B38" s="6" t="s">
        <v>252</v>
      </c>
      <c r="D38" s="59" t="s">
        <v>90</v>
      </c>
      <c r="E38" s="62" t="s">
        <v>91</v>
      </c>
    </row>
    <row r="39" spans="1:8" x14ac:dyDescent="0.25">
      <c r="A39" t="s">
        <v>187</v>
      </c>
      <c r="B39" s="6" t="s">
        <v>253</v>
      </c>
      <c r="D39" s="60" t="s">
        <v>92</v>
      </c>
      <c r="E39" s="64" t="s">
        <v>98</v>
      </c>
    </row>
    <row r="40" spans="1:8" x14ac:dyDescent="0.25">
      <c r="A40" t="s">
        <v>188</v>
      </c>
      <c r="B40" s="6" t="s">
        <v>254</v>
      </c>
      <c r="D40" s="59" t="s">
        <v>93</v>
      </c>
      <c r="E40" s="65" t="s">
        <v>98</v>
      </c>
    </row>
    <row r="41" spans="1:8" x14ac:dyDescent="0.25">
      <c r="A41" t="s">
        <v>189</v>
      </c>
      <c r="B41" s="6" t="s">
        <v>255</v>
      </c>
      <c r="D41" s="60" t="s">
        <v>94</v>
      </c>
      <c r="E41" s="64" t="s">
        <v>98</v>
      </c>
    </row>
    <row r="42" spans="1:8" x14ac:dyDescent="0.25">
      <c r="A42" t="s">
        <v>190</v>
      </c>
      <c r="B42" s="6" t="s">
        <v>256</v>
      </c>
      <c r="D42" s="59" t="s">
        <v>95</v>
      </c>
      <c r="E42" s="65" t="s">
        <v>98</v>
      </c>
    </row>
    <row r="43" spans="1:8" x14ac:dyDescent="0.25">
      <c r="A43" t="s">
        <v>191</v>
      </c>
      <c r="B43" s="6" t="s">
        <v>257</v>
      </c>
      <c r="D43" s="60" t="s">
        <v>96</v>
      </c>
      <c r="E43" s="64" t="s">
        <v>98</v>
      </c>
    </row>
    <row r="44" spans="1:8" x14ac:dyDescent="0.25">
      <c r="A44" t="s">
        <v>230</v>
      </c>
      <c r="B44" s="6" t="s">
        <v>258</v>
      </c>
      <c r="D44" s="59" t="s">
        <v>97</v>
      </c>
      <c r="E44" s="65" t="s">
        <v>98</v>
      </c>
    </row>
    <row r="45" spans="1:8" x14ac:dyDescent="0.25">
      <c r="A45" t="s">
        <v>192</v>
      </c>
      <c r="B45" s="6" t="s">
        <v>259</v>
      </c>
    </row>
    <row r="46" spans="1:8" x14ac:dyDescent="0.25">
      <c r="A46" t="s">
        <v>193</v>
      </c>
      <c r="B46" s="6" t="s">
        <v>260</v>
      </c>
    </row>
    <row r="47" spans="1:8" x14ac:dyDescent="0.25">
      <c r="A47" t="s">
        <v>194</v>
      </c>
      <c r="B47" s="6" t="s">
        <v>261</v>
      </c>
    </row>
    <row r="48" spans="1:8" x14ac:dyDescent="0.25">
      <c r="A48" t="s">
        <v>195</v>
      </c>
      <c r="B48" s="6" t="s">
        <v>262</v>
      </c>
    </row>
    <row r="49" spans="1:2" x14ac:dyDescent="0.25">
      <c r="A49" t="s">
        <v>196</v>
      </c>
      <c r="B49" s="6" t="s">
        <v>263</v>
      </c>
    </row>
    <row r="50" spans="1:2" x14ac:dyDescent="0.25">
      <c r="A50" t="s">
        <v>197</v>
      </c>
      <c r="B50" s="6" t="s">
        <v>264</v>
      </c>
    </row>
    <row r="51" spans="1:2" x14ac:dyDescent="0.25">
      <c r="A51" t="s">
        <v>198</v>
      </c>
      <c r="B51" s="6" t="s">
        <v>265</v>
      </c>
    </row>
    <row r="52" spans="1:2" x14ac:dyDescent="0.25">
      <c r="A52" t="s">
        <v>199</v>
      </c>
      <c r="B52" s="6" t="s">
        <v>127</v>
      </c>
    </row>
    <row r="53" spans="1:2" x14ac:dyDescent="0.25">
      <c r="A53" t="s">
        <v>231</v>
      </c>
      <c r="B53" s="6" t="s">
        <v>131</v>
      </c>
    </row>
    <row r="54" spans="1:2" x14ac:dyDescent="0.25">
      <c r="A54" t="s">
        <v>200</v>
      </c>
      <c r="B54" s="6" t="s">
        <v>266</v>
      </c>
    </row>
    <row r="55" spans="1:2" x14ac:dyDescent="0.25">
      <c r="A55" t="s">
        <v>201</v>
      </c>
      <c r="B55" s="6" t="s">
        <v>267</v>
      </c>
    </row>
    <row r="56" spans="1:2" x14ac:dyDescent="0.25">
      <c r="A56" t="s">
        <v>202</v>
      </c>
      <c r="B56" s="6" t="s">
        <v>268</v>
      </c>
    </row>
    <row r="57" spans="1:2" x14ac:dyDescent="0.25">
      <c r="A57" t="s">
        <v>203</v>
      </c>
      <c r="B57" s="6" t="s">
        <v>269</v>
      </c>
    </row>
    <row r="58" spans="1:2" x14ac:dyDescent="0.25">
      <c r="A58" t="s">
        <v>204</v>
      </c>
      <c r="B58" s="6" t="s">
        <v>270</v>
      </c>
    </row>
    <row r="59" spans="1:2" x14ac:dyDescent="0.25">
      <c r="A59" t="s">
        <v>205</v>
      </c>
      <c r="B59" s="6" t="s">
        <v>271</v>
      </c>
    </row>
    <row r="60" spans="1:2" x14ac:dyDescent="0.25">
      <c r="A60" t="s">
        <v>206</v>
      </c>
      <c r="B60" s="6" t="s">
        <v>272</v>
      </c>
    </row>
    <row r="61" spans="1:2" x14ac:dyDescent="0.25">
      <c r="A61" t="s">
        <v>207</v>
      </c>
      <c r="B61" s="6" t="s">
        <v>273</v>
      </c>
    </row>
    <row r="62" spans="1:2" x14ac:dyDescent="0.25">
      <c r="A62" t="s">
        <v>232</v>
      </c>
      <c r="B62" s="6" t="s">
        <v>274</v>
      </c>
    </row>
    <row r="63" spans="1:2" x14ac:dyDescent="0.25">
      <c r="A63" t="s">
        <v>208</v>
      </c>
      <c r="B63" s="6" t="s">
        <v>275</v>
      </c>
    </row>
    <row r="64" spans="1:2" x14ac:dyDescent="0.25">
      <c r="A64" t="s">
        <v>233</v>
      </c>
      <c r="B64" s="6" t="s">
        <v>276</v>
      </c>
    </row>
    <row r="65" spans="1:2" x14ac:dyDescent="0.25">
      <c r="A65" t="s">
        <v>209</v>
      </c>
      <c r="B65" s="6" t="s">
        <v>277</v>
      </c>
    </row>
    <row r="66" spans="1:2" x14ac:dyDescent="0.25">
      <c r="A66" t="s">
        <v>210</v>
      </c>
      <c r="B66" s="6" t="s">
        <v>278</v>
      </c>
    </row>
    <row r="67" spans="1:2" x14ac:dyDescent="0.25">
      <c r="A67" t="s">
        <v>211</v>
      </c>
      <c r="B67" s="6" t="s">
        <v>279</v>
      </c>
    </row>
    <row r="68" spans="1:2" x14ac:dyDescent="0.25">
      <c r="A68" t="s">
        <v>212</v>
      </c>
      <c r="B68" s="6" t="s">
        <v>280</v>
      </c>
    </row>
    <row r="69" spans="1:2" x14ac:dyDescent="0.25">
      <c r="A69" t="s">
        <v>213</v>
      </c>
      <c r="B69" s="6" t="s">
        <v>281</v>
      </c>
    </row>
    <row r="70" spans="1:2" x14ac:dyDescent="0.25">
      <c r="A70" t="s">
        <v>234</v>
      </c>
      <c r="B70" s="6" t="s">
        <v>282</v>
      </c>
    </row>
    <row r="71" spans="1:2" x14ac:dyDescent="0.25">
      <c r="A71" t="s">
        <v>214</v>
      </c>
      <c r="B71" s="6" t="s">
        <v>283</v>
      </c>
    </row>
    <row r="72" spans="1:2" x14ac:dyDescent="0.25">
      <c r="A72" t="s">
        <v>215</v>
      </c>
      <c r="B72" s="6" t="s">
        <v>284</v>
      </c>
    </row>
    <row r="73" spans="1:2" x14ac:dyDescent="0.25">
      <c r="A73" t="s">
        <v>216</v>
      </c>
      <c r="B73" s="6" t="s">
        <v>285</v>
      </c>
    </row>
    <row r="74" spans="1:2" x14ac:dyDescent="0.25">
      <c r="A74" t="s">
        <v>217</v>
      </c>
      <c r="B74" s="6" t="s">
        <v>286</v>
      </c>
    </row>
    <row r="75" spans="1:2" x14ac:dyDescent="0.25">
      <c r="A75" t="s">
        <v>218</v>
      </c>
      <c r="B75" s="6" t="s">
        <v>287</v>
      </c>
    </row>
    <row r="76" spans="1:2" x14ac:dyDescent="0.25">
      <c r="A76" t="s">
        <v>219</v>
      </c>
      <c r="B76" s="6" t="s">
        <v>288</v>
      </c>
    </row>
    <row r="77" spans="1:2" x14ac:dyDescent="0.25">
      <c r="A77" t="s">
        <v>220</v>
      </c>
      <c r="B77" s="6" t="s">
        <v>289</v>
      </c>
    </row>
    <row r="78" spans="1:2" x14ac:dyDescent="0.25">
      <c r="A78" t="s">
        <v>221</v>
      </c>
      <c r="B78" s="6" t="s">
        <v>290</v>
      </c>
    </row>
    <row r="79" spans="1:2" x14ac:dyDescent="0.25">
      <c r="A79" t="s">
        <v>222</v>
      </c>
      <c r="B79" s="6" t="s">
        <v>291</v>
      </c>
    </row>
    <row r="80" spans="1:2" x14ac:dyDescent="0.25">
      <c r="A80" t="s">
        <v>303</v>
      </c>
      <c r="B80" s="6" t="s">
        <v>304</v>
      </c>
    </row>
  </sheetData>
  <sheetProtection algorithmName="SHA-512" hashValue="TumRg6gV8L1Zj4h6sNcrnu6IsdErub1ULS97lg0i4tohjGHO+VORTY6LAdV1boU3qowfByiBu0/IiqU9eFEMyw==" saltValue="lEzuLe3rYH4vEjnbRv9UGQ==" spinCount="100000" sheet="1" selectLockedCells="1" selectUnlockedCells="1"/>
  <sortState ref="H8:H29">
    <sortCondition ref="H8:H29"/>
  </sortState>
  <phoneticPr fontId="16" type="noConversion"/>
  <pageMargins left="0.7" right="0.7" top="0.75" bottom="0.75" header="0.3" footer="0.3"/>
  <tableParts count="4">
    <tablePart r:id="rId1"/>
    <tablePart r:id="rId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C97C3AF-DA3B-4DE6-8BF7-11D5AABA3CB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2</vt:i4>
      </vt:variant>
    </vt:vector>
  </HeadingPairs>
  <TitlesOfParts>
    <vt:vector size="11" baseType="lpstr">
      <vt:lpstr>Описание</vt:lpstr>
      <vt:lpstr>Данные</vt:lpstr>
      <vt:lpstr>Заявление</vt:lpstr>
      <vt:lpstr>Уведомление</vt:lpstr>
      <vt:lpstr>Экспертное заключение</vt:lpstr>
      <vt:lpstr>Решение</vt:lpstr>
      <vt:lpstr>ИНН</vt:lpstr>
      <vt:lpstr>Справ</vt:lpstr>
      <vt:lpstr>Справочник</vt:lpstr>
      <vt:lpstr>Категория</vt:lpstr>
      <vt:lpstr>Форма_подачи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Абзалимов Рамиль</dc:creator>
  <cp:lastModifiedBy>Эльза</cp:lastModifiedBy>
  <cp:lastPrinted>2025-09-30T06:47:14Z</cp:lastPrinted>
  <dcterms:created xsi:type="dcterms:W3CDTF">2023-09-10T08:36:12Z</dcterms:created>
  <dcterms:modified xsi:type="dcterms:W3CDTF">2025-11-14T05:48:58Z</dcterms:modified>
</cp:coreProperties>
</file>